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an Ng\Documents\R\5W\"/>
    </mc:Choice>
  </mc:AlternateContent>
  <xr:revisionPtr revIDLastSave="0" documentId="13_ncr:1_{5C4BC06F-68C8-462C-A58C-79AD631CB447}" xr6:coauthVersionLast="47" xr6:coauthVersionMax="47" xr10:uidLastSave="{00000000-0000-0000-0000-000000000000}"/>
  <bookViews>
    <workbookView xWindow="-98" yWindow="-98" windowWidth="20715" windowHeight="13875" activeTab="6" xr2:uid="{9B8F611B-BFB5-4CA4-9A8E-EEE9FC4AF687}"/>
  </bookViews>
  <sheets>
    <sheet name="correctthesheet" sheetId="8" r:id="rId1"/>
    <sheet name="Sheet2" sheetId="7" r:id="rId2"/>
    <sheet name="Sheet1" sheetId="6" r:id="rId3"/>
    <sheet name="Sheet6" sheetId="11" r:id="rId4"/>
    <sheet name="Sheet5" sheetId="10" r:id="rId5"/>
    <sheet name="Sheet7" sheetId="12" r:id="rId6"/>
    <sheet name="data" sheetId="1" r:id="rId7"/>
    <sheet name="PopPob" sheetId="2" r:id="rId8"/>
  </sheets>
  <externalReferences>
    <externalReference r:id="rId9"/>
  </externalReferences>
  <definedNames>
    <definedName name="_xlnm._FilterDatabase" localSheetId="6" hidden="1">data!$A$1:$DH$1110</definedName>
    <definedName name="VE_0101">#REF!</definedName>
    <definedName name="VE_0201">#REF!</definedName>
    <definedName name="VE_0202">#REF!</definedName>
    <definedName name="VE_0203">#REF!</definedName>
    <definedName name="VE_0204">#REF!</definedName>
    <definedName name="VE_0205">#REF!</definedName>
    <definedName name="VE_0206">#REF!</definedName>
    <definedName name="VE_0207">#REF!</definedName>
    <definedName name="VE_0301">#REF!</definedName>
    <definedName name="VE_0302">#REF!</definedName>
    <definedName name="VE_0304">#REF!</definedName>
    <definedName name="VE_0305">#REF!</definedName>
    <definedName name="VE_0306">#REF!</definedName>
    <definedName name="VE_0307">#REF!</definedName>
    <definedName name="VE_0308">#REF!</definedName>
    <definedName name="VE_0309">#REF!</definedName>
    <definedName name="VE_0310">#REF!</definedName>
    <definedName name="VE_0311">#REF!</definedName>
    <definedName name="VE_0312">#REF!</definedName>
    <definedName name="VE_0313">#REF!</definedName>
    <definedName name="VE_0314">#REF!</definedName>
    <definedName name="VE_0315">#REF!</definedName>
    <definedName name="VE_0316">#REF!</definedName>
    <definedName name="VE_0317">#REF!</definedName>
    <definedName name="VE_0318">#REF!</definedName>
    <definedName name="VE_0319">#REF!</definedName>
    <definedName name="VE_0320">#REF!</definedName>
    <definedName name="VE_0321">#REF!</definedName>
    <definedName name="VE_0401">#REF!</definedName>
    <definedName name="VE_0402">#REF!</definedName>
    <definedName name="VE_0403">#REF!</definedName>
    <definedName name="VE_0404">#REF!</definedName>
    <definedName name="VE_0405">#REF!</definedName>
    <definedName name="VE_0406">#REF!</definedName>
    <definedName name="VE_0407">#REF!</definedName>
    <definedName name="VE_0501">#REF!</definedName>
    <definedName name="VE_0502">#REF!</definedName>
    <definedName name="VE_0503">#REF!</definedName>
    <definedName name="VE_0504">#REF!</definedName>
    <definedName name="VE_0505">#REF!</definedName>
    <definedName name="VE_0506">#REF!</definedName>
    <definedName name="VE_0507">#REF!</definedName>
    <definedName name="VE_0508">#REF!</definedName>
    <definedName name="VE_0509">#REF!</definedName>
    <definedName name="VE_0510">#REF!</definedName>
    <definedName name="VE_0511">#REF!</definedName>
    <definedName name="VE_0512">#REF!</definedName>
    <definedName name="VE_0513">#REF!</definedName>
    <definedName name="VE_0514">#REF!</definedName>
    <definedName name="VE_0515">#REF!</definedName>
    <definedName name="VE_0516">#REF!</definedName>
    <definedName name="VE_0517">#REF!</definedName>
    <definedName name="VE_0518">#REF!</definedName>
    <definedName name="VE_0601">#REF!</definedName>
    <definedName name="VE_0602">#REF!</definedName>
    <definedName name="VE_0603">#REF!</definedName>
    <definedName name="VE_0604">#REF!</definedName>
    <definedName name="VE_0605">#REF!</definedName>
    <definedName name="VE_0606">#REF!</definedName>
    <definedName name="VE_0607">#REF!</definedName>
    <definedName name="VE_0608">#REF!</definedName>
    <definedName name="VE_0609">#REF!</definedName>
    <definedName name="VE_0610">#REF!</definedName>
    <definedName name="VE_0611">#REF!</definedName>
    <definedName name="VE_0612">#REF!</definedName>
    <definedName name="VE_0701">#REF!</definedName>
    <definedName name="VE_0702">#REF!</definedName>
    <definedName name="VE_0703">#REF!</definedName>
    <definedName name="VE_0704">#REF!</definedName>
    <definedName name="VE_0705">#REF!</definedName>
    <definedName name="VE_0706">#REF!</definedName>
    <definedName name="VE_0707">#REF!</definedName>
    <definedName name="VE_0708">#REF!</definedName>
    <definedName name="VE_0709">#REF!</definedName>
    <definedName name="VE_0710">#REF!</definedName>
    <definedName name="VE_0711">#REF!</definedName>
    <definedName name="VE_0801">#REF!</definedName>
    <definedName name="VE_0802">#REF!</definedName>
    <definedName name="VE_0803">#REF!</definedName>
    <definedName name="VE_0804">#REF!</definedName>
    <definedName name="VE_0805">#REF!</definedName>
    <definedName name="VE_0806">#REF!</definedName>
    <definedName name="VE_0807">#REF!</definedName>
    <definedName name="VE_0808">#REF!</definedName>
    <definedName name="VE_0809">#REF!</definedName>
    <definedName name="VE_0810">#REF!</definedName>
    <definedName name="VE_0811">#REF!</definedName>
    <definedName name="VE_0812">#REF!</definedName>
    <definedName name="VE_0813">#REF!</definedName>
    <definedName name="VE_0814">#REF!</definedName>
    <definedName name="VE_0901">#REF!</definedName>
    <definedName name="VE_0902">#REF!</definedName>
    <definedName name="VE_0903">#REF!</definedName>
    <definedName name="VE_0904">#REF!</definedName>
    <definedName name="VE_0905">#REF!</definedName>
    <definedName name="VE_0906">#REF!</definedName>
    <definedName name="VE_0907">#REF!</definedName>
    <definedName name="VE_0908">#REF!</definedName>
    <definedName name="VE_0909">#REF!</definedName>
    <definedName name="VE_1001">#REF!</definedName>
    <definedName name="VE_1002">#REF!</definedName>
    <definedName name="VE_1003">#REF!</definedName>
    <definedName name="VE_1004">#REF!</definedName>
    <definedName name="VE_1101">#REF!</definedName>
    <definedName name="VE_1102">#REF!</definedName>
    <definedName name="VE_1103">#REF!</definedName>
    <definedName name="VE_1104">#REF!</definedName>
    <definedName name="VE_1105">#REF!</definedName>
    <definedName name="VE_1106">#REF!</definedName>
    <definedName name="VE_1107">#REF!</definedName>
    <definedName name="VE_1108">#REF!</definedName>
    <definedName name="VE_1109">#REF!</definedName>
    <definedName name="VE_1110">#REF!</definedName>
    <definedName name="VE_1111">#REF!</definedName>
    <definedName name="VE_1112">#REF!</definedName>
    <definedName name="VE_1113">#REF!</definedName>
    <definedName name="VE_1114">#REF!</definedName>
    <definedName name="VE_1115">#REF!</definedName>
    <definedName name="VE_1116">#REF!</definedName>
    <definedName name="VE_1117">#REF!</definedName>
    <definedName name="VE_1118">#REF!</definedName>
    <definedName name="VE_1119">#REF!</definedName>
    <definedName name="VE_1120">#REF!</definedName>
    <definedName name="VE_1121">#REF!</definedName>
    <definedName name="VE_1122">#REF!</definedName>
    <definedName name="VE_1123">#REF!</definedName>
    <definedName name="VE_1124">#REF!</definedName>
    <definedName name="VE_1125">#REF!</definedName>
    <definedName name="VE_1201">#REF!</definedName>
    <definedName name="VE_1202">#REF!</definedName>
    <definedName name="VE_1203">#REF!</definedName>
    <definedName name="VE_1204">#REF!</definedName>
    <definedName name="VE_1205">#REF!</definedName>
    <definedName name="VE_1206">#REF!</definedName>
    <definedName name="VE_1207">#REF!</definedName>
    <definedName name="VE_1208">#REF!</definedName>
    <definedName name="VE_1209">#REF!</definedName>
    <definedName name="VE_1210">#REF!</definedName>
    <definedName name="VE_1211">#REF!</definedName>
    <definedName name="VE_1212">#REF!</definedName>
    <definedName name="VE_1213">#REF!</definedName>
    <definedName name="VE_1214">#REF!</definedName>
    <definedName name="VE_1215">#REF!</definedName>
    <definedName name="VE_1301">#REF!</definedName>
    <definedName name="VE_1302">#REF!</definedName>
    <definedName name="VE_1303">#REF!</definedName>
    <definedName name="VE_1304">#REF!</definedName>
    <definedName name="VE_1305">#REF!</definedName>
    <definedName name="VE_1306">#REF!</definedName>
    <definedName name="VE_1307">#REF!</definedName>
    <definedName name="VE_1308">#REF!</definedName>
    <definedName name="VE_1309">#REF!</definedName>
    <definedName name="VE_1401">#REF!</definedName>
    <definedName name="VE_1402">#REF!</definedName>
    <definedName name="VE_1403">#REF!</definedName>
    <definedName name="VE_1404">#REF!</definedName>
    <definedName name="VE_1405">#REF!</definedName>
    <definedName name="VE_1406">#REF!</definedName>
    <definedName name="VE_1407">#REF!</definedName>
    <definedName name="VE_1408">#REF!</definedName>
    <definedName name="VE_1409">#REF!</definedName>
    <definedName name="VE_1410">#REF!</definedName>
    <definedName name="VE_1411">#REF!</definedName>
    <definedName name="VE_1412">#REF!</definedName>
    <definedName name="VE_1413">#REF!</definedName>
    <definedName name="VE_1414">#REF!</definedName>
    <definedName name="VE_1415">#REF!</definedName>
    <definedName name="VE_1416">#REF!</definedName>
    <definedName name="VE_1417">#REF!</definedName>
    <definedName name="VE_1418">#REF!</definedName>
    <definedName name="VE_1419">#REF!</definedName>
    <definedName name="VE_1420">#REF!</definedName>
    <definedName name="VE_1421">#REF!</definedName>
    <definedName name="VE_1422">#REF!</definedName>
    <definedName name="VE_1423">#REF!</definedName>
    <definedName name="VE_1501">#REF!</definedName>
    <definedName name="VE_1502">#REF!</definedName>
    <definedName name="VE_1503">#REF!</definedName>
    <definedName name="VE_1504">#REF!</definedName>
    <definedName name="VE_1505">#REF!</definedName>
    <definedName name="VE_1506">#REF!</definedName>
    <definedName name="VE_1507">#REF!</definedName>
    <definedName name="VE_1508">#REF!</definedName>
    <definedName name="VE_1509">#REF!</definedName>
    <definedName name="VE_1510">#REF!</definedName>
    <definedName name="VE_1511">#REF!</definedName>
    <definedName name="VE_1512">#REF!</definedName>
    <definedName name="VE_1513">#REF!</definedName>
    <definedName name="VE_1514">#REF!</definedName>
    <definedName name="VE_1515">#REF!</definedName>
    <definedName name="VE_1516">#REF!</definedName>
    <definedName name="VE_1517">#REF!</definedName>
    <definedName name="VE_1518">#REF!</definedName>
    <definedName name="VE_1519">#REF!</definedName>
    <definedName name="VE_1520">#REF!</definedName>
    <definedName name="VE_1521">#REF!</definedName>
    <definedName name="VE_1601">#REF!</definedName>
    <definedName name="VE_1602">#REF!</definedName>
    <definedName name="VE_1603">#REF!</definedName>
    <definedName name="VE_1604">#REF!</definedName>
    <definedName name="VE_1605">#REF!</definedName>
    <definedName name="VE_1606">#REF!</definedName>
    <definedName name="VE_1607">#REF!</definedName>
    <definedName name="VE_1608">#REF!</definedName>
    <definedName name="VE_1609">#REF!</definedName>
    <definedName name="VE_1610">#REF!</definedName>
    <definedName name="VE_1611">#REF!</definedName>
    <definedName name="VE_1612">#REF!</definedName>
    <definedName name="VE_1613">#REF!</definedName>
    <definedName name="VE_1701">#REF!</definedName>
    <definedName name="VE_1702">#REF!</definedName>
    <definedName name="VE_1703">#REF!</definedName>
    <definedName name="VE_1704">#REF!</definedName>
    <definedName name="VE_1705">#REF!</definedName>
    <definedName name="VE_1706">#REF!</definedName>
    <definedName name="VE_1707">#REF!</definedName>
    <definedName name="VE_1708">#REF!</definedName>
    <definedName name="VE_1709">#REF!</definedName>
    <definedName name="VE_1710">#REF!</definedName>
    <definedName name="VE_1711">#REF!</definedName>
    <definedName name="VE_1801">#REF!</definedName>
    <definedName name="VE_1802">#REF!</definedName>
    <definedName name="VE_1803">#REF!</definedName>
    <definedName name="VE_1804">#REF!</definedName>
    <definedName name="VE_1805">#REF!</definedName>
    <definedName name="VE_1806">#REF!</definedName>
    <definedName name="VE_1807">#REF!</definedName>
    <definedName name="VE_1808">#REF!</definedName>
    <definedName name="VE_1809">#REF!</definedName>
    <definedName name="VE_1810">#REF!</definedName>
    <definedName name="VE_1811">#REF!</definedName>
    <definedName name="VE_1812">#REF!</definedName>
    <definedName name="VE_1813">#REF!</definedName>
    <definedName name="VE_1814">#REF!</definedName>
    <definedName name="VE_1901">#REF!</definedName>
    <definedName name="VE_1902">#REF!</definedName>
    <definedName name="VE_1903">#REF!</definedName>
    <definedName name="VE_1904">#REF!</definedName>
    <definedName name="VE_1905">#REF!</definedName>
    <definedName name="VE_1906">#REF!</definedName>
    <definedName name="VE_1907">#REF!</definedName>
    <definedName name="VE_1908">#REF!</definedName>
    <definedName name="VE_1909">#REF!</definedName>
    <definedName name="VE_1910">#REF!</definedName>
    <definedName name="VE_1911">#REF!</definedName>
    <definedName name="VE_1912">#REF!</definedName>
    <definedName name="VE_1913">#REF!</definedName>
    <definedName name="VE_1914">#REF!</definedName>
    <definedName name="VE_1915">#REF!</definedName>
    <definedName name="VE_2001">#REF!</definedName>
    <definedName name="VE_2002">#REF!</definedName>
    <definedName name="VE_2003">#REF!</definedName>
    <definedName name="VE_2004">#REF!</definedName>
    <definedName name="VE_2005">#REF!</definedName>
    <definedName name="VE_2006">#REF!</definedName>
    <definedName name="VE_2007">#REF!</definedName>
    <definedName name="VE_2008">#REF!</definedName>
    <definedName name="VE_2009">#REF!</definedName>
    <definedName name="VE_2010">#REF!</definedName>
    <definedName name="VE_2011">#REF!</definedName>
    <definedName name="VE_2012">#REF!</definedName>
    <definedName name="VE_2013">#REF!</definedName>
    <definedName name="VE_2014">#REF!</definedName>
    <definedName name="VE_2015">#REF!</definedName>
    <definedName name="VE_2016">#REF!</definedName>
    <definedName name="VE_2017">#REF!</definedName>
    <definedName name="VE_2018">#REF!</definedName>
    <definedName name="VE_2019">#REF!</definedName>
    <definedName name="VE_2020">#REF!</definedName>
    <definedName name="VE_2021">#REF!</definedName>
    <definedName name="VE_2022">#REF!</definedName>
    <definedName name="VE_2023">#REF!</definedName>
    <definedName name="VE_2024">#REF!</definedName>
    <definedName name="VE_2025">#REF!</definedName>
    <definedName name="VE_2026">#REF!</definedName>
    <definedName name="VE_2027">#REF!</definedName>
    <definedName name="VE_2028">#REF!</definedName>
    <definedName name="VE_2029">#REF!</definedName>
    <definedName name="VE_2101">#REF!</definedName>
    <definedName name="VE_2102">#REF!</definedName>
    <definedName name="VE_2103">#REF!</definedName>
    <definedName name="VE_2104">#REF!</definedName>
    <definedName name="VE_2105">#REF!</definedName>
    <definedName name="VE_2106">#REF!</definedName>
    <definedName name="VE_2107">#REF!</definedName>
    <definedName name="VE_2108">#REF!</definedName>
    <definedName name="VE_2109">#REF!</definedName>
    <definedName name="VE_2110">#REF!</definedName>
    <definedName name="VE_2111">#REF!</definedName>
    <definedName name="VE_2112">#REF!</definedName>
    <definedName name="VE_2113">#REF!</definedName>
    <definedName name="VE_2114">#REF!</definedName>
    <definedName name="VE_2115">#REF!</definedName>
    <definedName name="VE_2116">#REF!</definedName>
    <definedName name="VE_2117">#REF!</definedName>
    <definedName name="VE_2118">#REF!</definedName>
    <definedName name="VE_2119">#REF!</definedName>
    <definedName name="VE_2120">#REF!</definedName>
    <definedName name="VE_2201">#REF!</definedName>
    <definedName name="VE_2202">#REF!</definedName>
    <definedName name="VE_2203">#REF!</definedName>
    <definedName name="VE_2204">#REF!</definedName>
    <definedName name="VE_2205">#REF!</definedName>
    <definedName name="VE_2206">#REF!</definedName>
    <definedName name="VE_2207">#REF!</definedName>
    <definedName name="VE_2208">#REF!</definedName>
    <definedName name="VE_2209">#REF!</definedName>
    <definedName name="VE_2210">#REF!</definedName>
    <definedName name="VE_2211">#REF!</definedName>
    <definedName name="VE_2212">#REF!</definedName>
    <definedName name="VE_2213">#REF!</definedName>
    <definedName name="VE_2214">#REF!</definedName>
    <definedName name="VE_2301">#REF!</definedName>
    <definedName name="VE_2302">#REF!</definedName>
    <definedName name="VE_2303">#REF!</definedName>
    <definedName name="VE_2304">#REF!</definedName>
    <definedName name="VE_2305">#REF!</definedName>
    <definedName name="VE_2306">#REF!</definedName>
    <definedName name="VE_2307">#REF!</definedName>
    <definedName name="VE_2308">#REF!</definedName>
    <definedName name="VE_2309">#REF!</definedName>
    <definedName name="VE_2310">#REF!</definedName>
    <definedName name="VE_2311">#REF!</definedName>
    <definedName name="VE_2312">#REF!</definedName>
    <definedName name="VE_2313">#REF!</definedName>
    <definedName name="VE_2314">#REF!</definedName>
    <definedName name="VE_2315">#REF!</definedName>
    <definedName name="VE_2316">#REF!</definedName>
    <definedName name="VE_2317">#REF!</definedName>
    <definedName name="VE_2318">#REF!</definedName>
    <definedName name="VE_2319">#REF!</definedName>
    <definedName name="VE_2320">#REF!</definedName>
    <definedName name="VE_2321">#REF!</definedName>
    <definedName name="VE_2402">#REF!</definedName>
    <definedName name="Violencia_Sexual_y_Genero">[1]actividades!#REF!</definedName>
  </definedName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1" l="1"/>
  <c r="C4" i="11"/>
  <c r="C5" i="11"/>
  <c r="C6" i="11"/>
  <c r="C7" i="11"/>
  <c r="C8" i="11"/>
  <c r="C9" i="11"/>
  <c r="C2" i="11"/>
  <c r="E3" i="11"/>
  <c r="E4" i="11"/>
  <c r="E5" i="11"/>
  <c r="E6" i="11"/>
  <c r="E7" i="11"/>
  <c r="E8" i="11"/>
  <c r="E9" i="11"/>
  <c r="E2" i="11"/>
  <c r="F3" i="10"/>
  <c r="F4" i="10"/>
  <c r="F5" i="10"/>
  <c r="F6" i="10"/>
  <c r="F2" i="10"/>
  <c r="C3" i="10"/>
  <c r="C4" i="10"/>
  <c r="C5" i="10"/>
  <c r="C6" i="10"/>
  <c r="C2" i="10"/>
  <c r="G3" i="10"/>
  <c r="G4" i="10"/>
  <c r="G5" i="10"/>
  <c r="G6" i="10"/>
  <c r="G2" i="10"/>
  <c r="AN314" i="1"/>
  <c r="AN174" i="1"/>
  <c r="AN504" i="1"/>
  <c r="AN966" i="1"/>
  <c r="AN893" i="1"/>
  <c r="AN313" i="1"/>
  <c r="AN890" i="1"/>
  <c r="AN627" i="1"/>
  <c r="AN386" i="1"/>
  <c r="AN723" i="1"/>
  <c r="AN226" i="1"/>
  <c r="AN308" i="1"/>
  <c r="AN189" i="1"/>
  <c r="AN318" i="1"/>
  <c r="AN454" i="1"/>
  <c r="AN388" i="1"/>
  <c r="AN1072" i="1"/>
  <c r="AN413" i="1"/>
  <c r="AN114" i="1"/>
  <c r="AN357" i="1"/>
  <c r="AN465" i="1"/>
  <c r="AN341" i="1"/>
  <c r="AN199" i="1"/>
  <c r="AN24" i="1"/>
  <c r="AN77" i="1"/>
  <c r="AN422" i="1"/>
  <c r="AN316" i="1"/>
  <c r="AN239" i="1"/>
  <c r="AN755" i="1"/>
  <c r="AN495" i="1"/>
  <c r="AN891" i="1"/>
  <c r="AN322" i="1"/>
  <c r="AN1028" i="1"/>
  <c r="AN295" i="1"/>
  <c r="AN109" i="1"/>
  <c r="AN243" i="1"/>
  <c r="AN78" i="1"/>
  <c r="AN722" i="1"/>
  <c r="AN733" i="1"/>
  <c r="AN809" i="1"/>
  <c r="AN171" i="1"/>
  <c r="AN680" i="1"/>
  <c r="AN771" i="1"/>
  <c r="AN181" i="1"/>
  <c r="AN82" i="1"/>
  <c r="AN807" i="1"/>
  <c r="AN76" i="1"/>
  <c r="AN402" i="1"/>
  <c r="AN455" i="1"/>
  <c r="AN954" i="1"/>
  <c r="AN251" i="1"/>
  <c r="AN317" i="1"/>
  <c r="AN895" i="1"/>
  <c r="AN727" i="1"/>
  <c r="AN311" i="1"/>
  <c r="AN238" i="1"/>
  <c r="AN618" i="1"/>
  <c r="AN231" i="1"/>
  <c r="AN799" i="1"/>
  <c r="AN1045" i="1"/>
  <c r="AN501" i="1"/>
  <c r="AN1023" i="1"/>
  <c r="AN1069" i="1"/>
  <c r="AN126" i="1"/>
  <c r="AN312" i="1"/>
  <c r="AN240" i="1"/>
  <c r="AN843" i="1"/>
  <c r="AN748" i="1"/>
  <c r="AN1076" i="1"/>
  <c r="AN908" i="1"/>
  <c r="AN167" i="1"/>
  <c r="AN30" i="1"/>
  <c r="AN746" i="1"/>
  <c r="AN103" i="1"/>
  <c r="AN1065" i="1"/>
  <c r="AN488" i="1"/>
  <c r="AN356" i="1"/>
  <c r="AN796" i="1"/>
  <c r="AN751" i="1"/>
  <c r="AN38" i="1"/>
  <c r="AN903" i="1"/>
  <c r="AN355" i="1"/>
  <c r="AN450" i="1"/>
  <c r="AN752" i="1"/>
  <c r="AN245" i="1"/>
  <c r="AN560" i="1"/>
  <c r="AN172" i="1"/>
  <c r="AN29" i="1"/>
  <c r="AN493" i="1"/>
  <c r="AN375" i="1"/>
  <c r="AN1043" i="1"/>
  <c r="AN649" i="1"/>
  <c r="AN460" i="1"/>
  <c r="AN420" i="1"/>
  <c r="AN1086" i="1"/>
  <c r="AN619" i="1"/>
  <c r="AN602" i="1"/>
  <c r="AN64" i="1"/>
  <c r="AN207" i="1"/>
  <c r="AN225" i="1"/>
  <c r="AN320" i="1"/>
  <c r="AN950" i="1"/>
  <c r="AN242" i="1"/>
  <c r="AN309" i="1"/>
  <c r="AN326" i="1"/>
  <c r="AN28" i="1"/>
  <c r="AN583" i="1"/>
  <c r="AN735" i="1"/>
  <c r="AN522" i="1"/>
  <c r="AN53" i="1"/>
  <c r="AN913" i="1"/>
  <c r="AN250" i="1"/>
  <c r="AN101" i="1"/>
  <c r="AN457" i="1"/>
  <c r="AN599" i="1"/>
  <c r="AN227" i="1"/>
  <c r="AN373" i="1"/>
  <c r="AN1039" i="1"/>
  <c r="AN808" i="1"/>
  <c r="AN416" i="1"/>
  <c r="AN447" i="1"/>
  <c r="AN343" i="1"/>
  <c r="AN661" i="1"/>
  <c r="AN387" i="1"/>
  <c r="AN1070" i="1"/>
  <c r="AN442" i="1"/>
  <c r="AN1024" i="1"/>
  <c r="AN825" i="1"/>
  <c r="AN92" i="1"/>
  <c r="AN499" i="1"/>
  <c r="AN1042" i="1"/>
  <c r="AN868" i="1"/>
  <c r="AN27" i="1"/>
  <c r="AN491" i="1"/>
  <c r="AN631" i="1"/>
  <c r="AN714" i="1"/>
  <c r="AN889" i="1"/>
  <c r="AN110" i="1"/>
  <c r="AN433" i="1"/>
  <c r="AN254" i="1"/>
  <c r="AN321" i="1"/>
  <c r="AN917" i="1"/>
  <c r="AN802" i="1"/>
  <c r="AN561" i="1"/>
  <c r="AN88" i="1"/>
  <c r="AN762" i="1"/>
  <c r="AN323" i="1"/>
  <c r="AN95" i="1"/>
  <c r="AN839" i="1"/>
  <c r="AN525" i="1"/>
  <c r="AN876" i="1"/>
  <c r="AN1082" i="1"/>
  <c r="AN527" i="1"/>
  <c r="AN801" i="1"/>
  <c r="AN1009" i="1"/>
  <c r="AN425" i="1"/>
  <c r="AN994" i="1"/>
  <c r="AN643" i="1"/>
  <c r="AN492" i="1"/>
  <c r="AN581" i="1"/>
  <c r="AN302" i="1"/>
  <c r="AN412" i="1"/>
  <c r="AN760" i="1"/>
  <c r="AN732" i="1"/>
  <c r="AN186" i="1"/>
  <c r="AN984" i="1"/>
  <c r="AN79" i="1"/>
  <c r="AN1090" i="1"/>
  <c r="AN535" i="1"/>
  <c r="AN916" i="1"/>
  <c r="AN368" i="1"/>
  <c r="AN104" i="1"/>
  <c r="AN736" i="1"/>
  <c r="AN496" i="1"/>
  <c r="AN408" i="1"/>
  <c r="AN127" i="1"/>
  <c r="AN431" i="1"/>
  <c r="AN1022" i="1"/>
  <c r="AN253" i="1"/>
  <c r="AN750" i="1"/>
  <c r="AN737" i="1"/>
  <c r="AN976" i="1"/>
  <c r="AN335" i="1"/>
  <c r="AN534" i="1"/>
  <c r="AN505" i="1"/>
  <c r="AN1000" i="1"/>
  <c r="AN86" i="1"/>
  <c r="AN667" i="1"/>
  <c r="AN910" i="1"/>
  <c r="AN25" i="1"/>
  <c r="AN394" i="1"/>
  <c r="AN1089" i="1"/>
  <c r="AN209" i="1"/>
  <c r="AN472" i="1"/>
  <c r="AN56" i="1"/>
  <c r="AN106" i="1"/>
  <c r="AN424" i="1"/>
  <c r="AN832" i="1"/>
  <c r="AN508" i="1"/>
  <c r="AN480" i="1"/>
  <c r="AN780" i="1"/>
  <c r="AN684" i="1"/>
  <c r="AN146" i="1"/>
  <c r="AN185" i="1"/>
  <c r="AN162" i="1"/>
  <c r="AN175" i="1"/>
  <c r="AN54" i="1"/>
  <c r="AN429" i="1"/>
  <c r="AN479" i="1"/>
  <c r="AN749" i="1"/>
  <c r="AN481" i="1"/>
  <c r="AN795" i="1"/>
  <c r="AN61" i="1"/>
  <c r="AN971" i="1"/>
  <c r="AN278" i="1"/>
  <c r="AN443" i="1"/>
  <c r="AN140" i="1"/>
  <c r="AN883" i="1"/>
  <c r="AN1101" i="1"/>
  <c r="AN1091" i="1"/>
  <c r="AN188" i="1"/>
  <c r="AN817" i="1"/>
  <c r="AN404" i="1"/>
  <c r="AN466" i="1"/>
  <c r="AN438" i="1"/>
  <c r="AN35" i="1"/>
  <c r="AN449" i="1"/>
  <c r="AN782" i="1"/>
  <c r="AN1011" i="1"/>
  <c r="AN62" i="1"/>
  <c r="AN623" i="1"/>
  <c r="AN224" i="1"/>
  <c r="AN901" i="1"/>
  <c r="AN919" i="1"/>
  <c r="AN1026" i="1"/>
  <c r="AN533" i="1"/>
  <c r="AN999" i="1"/>
  <c r="AN944" i="1"/>
  <c r="AN657" i="1"/>
  <c r="AN446" i="1"/>
  <c r="AN436" i="1"/>
  <c r="AN397" i="1"/>
  <c r="AN173" i="1"/>
  <c r="AN679" i="1"/>
  <c r="AN135" i="1"/>
  <c r="AN385" i="1"/>
  <c r="AN200" i="1"/>
  <c r="AN81" i="1"/>
  <c r="AN921" i="1"/>
  <c r="AN100" i="1"/>
  <c r="AN411" i="1"/>
  <c r="AN1017" i="1"/>
  <c r="AN58" i="1"/>
  <c r="AN528" i="1"/>
  <c r="AN565" i="1"/>
  <c r="AN758" i="1"/>
  <c r="AN90" i="1"/>
  <c r="AN529" i="1"/>
  <c r="AN303" i="1"/>
  <c r="AN811" i="1"/>
  <c r="AN264" i="1"/>
  <c r="AN149" i="1"/>
  <c r="AN419" i="1"/>
  <c r="AN669" i="1"/>
  <c r="AN46" i="1"/>
  <c r="AN467" i="1"/>
  <c r="AN334" i="1"/>
  <c r="AN403" i="1"/>
  <c r="AN89" i="1"/>
  <c r="AN1073" i="1"/>
  <c r="AN153" i="1"/>
  <c r="AN739" i="1"/>
  <c r="AN726" i="1"/>
  <c r="AN924" i="1"/>
  <c r="AN636" i="1"/>
  <c r="AN319" i="1"/>
  <c r="AN168" i="1"/>
  <c r="AN49" i="1"/>
  <c r="AN506" i="1"/>
  <c r="AN256" i="1"/>
  <c r="AN196" i="1"/>
  <c r="AN255" i="1"/>
  <c r="AN497" i="1"/>
  <c r="AN844" i="1"/>
  <c r="AN897" i="1"/>
  <c r="AN725" i="1"/>
  <c r="AN931" i="1"/>
  <c r="AN720" i="1"/>
  <c r="AN938" i="1"/>
  <c r="AN502" i="1"/>
  <c r="AN536" i="1"/>
  <c r="AN670" i="1"/>
  <c r="AN697" i="1"/>
  <c r="AN596" i="1"/>
  <c r="AN166" i="1"/>
  <c r="AN582" i="1"/>
  <c r="AN1031" i="1"/>
  <c r="AN892" i="1"/>
  <c r="AN182" i="1"/>
  <c r="AN598" i="1"/>
  <c r="AN543" i="1"/>
  <c r="AN228" i="1"/>
  <c r="AN59" i="1"/>
  <c r="AN299" i="1"/>
  <c r="AN353" i="1"/>
  <c r="AN85" i="1"/>
  <c r="AN698" i="1"/>
  <c r="AN1021" i="1"/>
  <c r="AN514" i="1"/>
  <c r="AN729" i="1"/>
  <c r="AN327" i="1"/>
  <c r="AN509" i="1"/>
  <c r="AN359" i="1"/>
  <c r="AN972" i="1"/>
  <c r="AN986" i="1"/>
  <c r="AN452" i="1"/>
  <c r="AN894" i="1"/>
  <c r="AN1093" i="1"/>
  <c r="AN91" i="1"/>
  <c r="AN52" i="1"/>
  <c r="AN797" i="1"/>
  <c r="AN396" i="1"/>
  <c r="AN878" i="1"/>
  <c r="AN765" i="1"/>
  <c r="AN711" i="1"/>
  <c r="AN108" i="1"/>
  <c r="AN659" i="1"/>
  <c r="AN766" i="1"/>
  <c r="AN482" i="1"/>
  <c r="AN687" i="1"/>
  <c r="AN553" i="1"/>
  <c r="AN87" i="1"/>
  <c r="AN169" i="1"/>
  <c r="AN418" i="1"/>
  <c r="AN434" i="1"/>
  <c r="AN850" i="1"/>
  <c r="AN417" i="1"/>
  <c r="AN165" i="1"/>
  <c r="AN1098" i="1"/>
  <c r="AN139" i="1"/>
  <c r="AN651" i="1"/>
  <c r="AN99" i="1"/>
  <c r="AN591" i="1"/>
  <c r="AN148" i="1"/>
  <c r="AN730" i="1"/>
  <c r="AN183" i="1"/>
  <c r="AN909" i="1"/>
  <c r="AN1077" i="1"/>
  <c r="AN333" i="1"/>
  <c r="AN592" i="1"/>
  <c r="AN370" i="1"/>
  <c r="AN195" i="1"/>
  <c r="AN441" i="1"/>
  <c r="AN96" i="1"/>
  <c r="AN330" i="1"/>
  <c r="AN930" i="1"/>
  <c r="AN568" i="1"/>
  <c r="AN364" i="1"/>
  <c r="AN105" i="1"/>
  <c r="AN818" i="1"/>
  <c r="AN800" i="1"/>
  <c r="AN451" i="1"/>
  <c r="AN263" i="1"/>
  <c r="AN673" i="1"/>
  <c r="AN662" i="1"/>
  <c r="AN252" i="1"/>
  <c r="AN538" i="1"/>
  <c r="AN692" i="1"/>
  <c r="AN290" i="1"/>
  <c r="AN959" i="1"/>
  <c r="AN640" i="1"/>
  <c r="AN415" i="1"/>
  <c r="AN949" i="1"/>
  <c r="AN67" i="1"/>
  <c r="AN686" i="1"/>
  <c r="AN615" i="1"/>
  <c r="AN794" i="1"/>
  <c r="AN941" i="1"/>
  <c r="AN300" i="1"/>
  <c r="AN724" i="1"/>
  <c r="AN789" i="1"/>
  <c r="AN379" i="1"/>
  <c r="AN575" i="1"/>
  <c r="AN448" i="1"/>
  <c r="AN26" i="1"/>
  <c r="AN204" i="1"/>
  <c r="AN741" i="1"/>
  <c r="AN210" i="1"/>
  <c r="AN471" i="1"/>
  <c r="AN201" i="1"/>
  <c r="AN728" i="1"/>
  <c r="AN1018" i="1"/>
  <c r="AN268" i="1"/>
  <c r="AN229" i="1"/>
  <c r="AN997" i="1"/>
  <c r="AN507" i="1"/>
  <c r="AN993" i="1"/>
  <c r="AN945" i="1"/>
  <c r="AN740" i="1"/>
  <c r="AN98" i="1"/>
  <c r="AN590" i="1"/>
  <c r="AN810" i="1"/>
  <c r="AN211" i="1"/>
  <c r="AN873" i="1"/>
  <c r="AN691" i="1"/>
  <c r="AN989" i="1"/>
  <c r="AN435" i="1"/>
  <c r="AN552" i="1"/>
  <c r="AN1029" i="1"/>
  <c r="AN164" i="1"/>
  <c r="AN39" i="1"/>
  <c r="AN1044" i="1"/>
  <c r="AN223" i="1"/>
  <c r="AN376" i="1"/>
  <c r="AN1025" i="1"/>
  <c r="AN41" i="1"/>
  <c r="AN683" i="1"/>
  <c r="AN121" i="1"/>
  <c r="AN828" i="1"/>
  <c r="AN461" i="1"/>
  <c r="AN857" i="1"/>
  <c r="AN785" i="1"/>
  <c r="AN469" i="1"/>
  <c r="AN406" i="1"/>
  <c r="AN230" i="1"/>
  <c r="AN787" i="1"/>
  <c r="AN905" i="1"/>
  <c r="AN703" i="1"/>
  <c r="AN257" i="1"/>
  <c r="AN440" i="1"/>
  <c r="AN779" i="1"/>
  <c r="AN371" i="1"/>
  <c r="AN142" i="1"/>
  <c r="AN1035" i="1"/>
  <c r="AN328" i="1"/>
  <c r="AN414" i="1"/>
  <c r="AN366" i="1"/>
  <c r="AN833" i="1"/>
  <c r="AN423" i="1"/>
  <c r="AN836" i="1"/>
  <c r="AN904" i="1"/>
  <c r="AN704" i="1"/>
  <c r="AN400" i="1"/>
  <c r="AN48" i="1"/>
  <c r="AN995" i="1"/>
  <c r="AN1092" i="1"/>
  <c r="AN1013" i="1"/>
  <c r="AN813" i="1"/>
  <c r="AN125" i="1"/>
  <c r="AN296" i="1"/>
  <c r="AN44" i="1"/>
  <c r="AN57" i="1"/>
  <c r="AN524" i="1"/>
  <c r="AN862" i="1"/>
  <c r="AN982" i="1"/>
  <c r="AN474" i="1"/>
  <c r="AN656" i="1"/>
  <c r="AN545" i="1"/>
  <c r="AN767" i="1"/>
  <c r="AN202" i="1"/>
  <c r="AN310" i="1"/>
  <c r="AN147" i="1"/>
  <c r="AN473" i="1"/>
  <c r="AN764" i="1"/>
  <c r="AN464" i="1"/>
  <c r="AN297" i="1"/>
  <c r="AN693" i="1"/>
  <c r="AN991" i="1"/>
  <c r="AN40" i="1"/>
  <c r="AN791" i="1"/>
  <c r="AN1087" i="1"/>
  <c r="AN426" i="1"/>
  <c r="AN621" i="1"/>
  <c r="AN840" i="1"/>
  <c r="AN72" i="1"/>
  <c r="AN974" i="1"/>
  <c r="AN134" i="1"/>
  <c r="AN428" i="1"/>
  <c r="AN478" i="1"/>
  <c r="AN719" i="1"/>
  <c r="AN325" i="1"/>
  <c r="AN742" i="1"/>
  <c r="AN398" i="1"/>
  <c r="AN351" i="1"/>
  <c r="AN203" i="1"/>
  <c r="AN763" i="1"/>
  <c r="AN163" i="1"/>
  <c r="AN123" i="1"/>
  <c r="AN513" i="1"/>
  <c r="AN1099" i="1"/>
  <c r="AN633" i="1"/>
  <c r="AN380" i="1"/>
  <c r="AN653" i="1"/>
  <c r="AN129" i="1"/>
  <c r="AN190" i="1"/>
  <c r="AN1015" i="1"/>
  <c r="AN63" i="1"/>
  <c r="AN951" i="1"/>
  <c r="AN731" i="1"/>
  <c r="AN689" i="1"/>
  <c r="AN152" i="1"/>
  <c r="AN407" i="1"/>
  <c r="AN544" i="1"/>
  <c r="AN427" i="1"/>
  <c r="AN923" i="1"/>
  <c r="AN439" i="1"/>
  <c r="AN658" i="1"/>
  <c r="AN194" i="1"/>
  <c r="AN483" i="1"/>
  <c r="AN979" i="1"/>
  <c r="AN115" i="1"/>
  <c r="AN927" i="1"/>
  <c r="AN205" i="1"/>
  <c r="AN374" i="1"/>
  <c r="AN51" i="1"/>
  <c r="AN365" i="1"/>
  <c r="AN1038" i="1"/>
  <c r="AN973" i="1"/>
  <c r="AN102" i="1"/>
  <c r="AN788" i="1"/>
  <c r="AN899" i="1"/>
  <c r="AN713" i="1"/>
  <c r="AN344" i="1"/>
  <c r="AN93" i="1"/>
  <c r="AN206" i="1"/>
  <c r="AN486" i="1"/>
  <c r="AN880" i="1"/>
  <c r="AN981" i="1"/>
  <c r="AN957" i="1"/>
  <c r="AN391" i="1"/>
  <c r="AN985" i="1"/>
  <c r="AN852" i="1"/>
  <c r="AN593" i="1"/>
  <c r="AN143" i="1"/>
  <c r="AN541" i="1"/>
  <c r="AN304" i="1"/>
  <c r="AN786" i="1"/>
  <c r="AN94" i="1"/>
  <c r="AN272" i="1"/>
  <c r="AN542" i="1"/>
  <c r="AN1040" i="1"/>
  <c r="AN32" i="1"/>
  <c r="AN1004" i="1"/>
  <c r="AN432" i="1"/>
  <c r="AN774" i="1"/>
  <c r="AN348" i="1"/>
  <c r="AN274" i="1"/>
  <c r="AN777" i="1"/>
  <c r="AN421" i="1"/>
  <c r="AN372" i="1"/>
  <c r="AN1019" i="1"/>
  <c r="AN354" i="1"/>
  <c r="AN42" i="1"/>
  <c r="AN193" i="1"/>
  <c r="AN738" i="1"/>
  <c r="AN936" i="1"/>
  <c r="AN929" i="1"/>
  <c r="AN248" i="1"/>
  <c r="AN600" i="1"/>
  <c r="AN953" i="1"/>
  <c r="AN546" i="1"/>
  <c r="AN298" i="1"/>
  <c r="AN980" i="1"/>
  <c r="AN915" i="1"/>
  <c r="AN75" i="1"/>
  <c r="AN718" i="1"/>
  <c r="AN338" i="1"/>
  <c r="AN717" i="1"/>
  <c r="AN71" i="1"/>
  <c r="AN393" i="1"/>
  <c r="AN305" i="1"/>
  <c r="AN475" i="1"/>
  <c r="AN872" i="1"/>
  <c r="AN179" i="1"/>
  <c r="AN610" i="1"/>
  <c r="AN37" i="1"/>
  <c r="AN784" i="1"/>
  <c r="AN381" i="1"/>
  <c r="AN761" i="1"/>
  <c r="AN721" i="1"/>
  <c r="AN882" i="1"/>
  <c r="AN187" i="1"/>
  <c r="AN861" i="1"/>
  <c r="AN392" i="1"/>
  <c r="AN258" i="1"/>
  <c r="AN580" i="1"/>
  <c r="AN1085" i="1"/>
  <c r="AN476" i="1"/>
  <c r="AN306" i="1"/>
  <c r="AN31" i="1"/>
  <c r="AN156" i="1"/>
  <c r="AN262" i="1"/>
  <c r="AN790" i="1"/>
  <c r="AN896" i="1"/>
  <c r="AN567" i="1"/>
  <c r="AN70" i="1"/>
  <c r="AN815" i="1"/>
  <c r="AN920" i="1"/>
  <c r="AN650" i="1"/>
  <c r="AN33" i="1"/>
  <c r="AN757" i="1"/>
  <c r="AN1084" i="1"/>
  <c r="AN588" i="1"/>
  <c r="AN663" i="1"/>
  <c r="AN574" i="1"/>
  <c r="AN624" i="1"/>
  <c r="AN512" i="1"/>
  <c r="AN346" i="1"/>
  <c r="AN519" i="1"/>
  <c r="AN716" i="1"/>
  <c r="AN444" i="1"/>
  <c r="AN925" i="1"/>
  <c r="AN922" i="1"/>
  <c r="AN270" i="1"/>
  <c r="AN399" i="1"/>
  <c r="AN998" i="1"/>
  <c r="AN537" i="1"/>
  <c r="AN500" i="1"/>
  <c r="AN688" i="1"/>
  <c r="AN521" i="1"/>
  <c r="AN781" i="1"/>
  <c r="AN515" i="1"/>
  <c r="AN113" i="1"/>
  <c r="AN955" i="1"/>
  <c r="AN540" i="1"/>
  <c r="AN676" i="1"/>
  <c r="AN405" i="1"/>
  <c r="AN652" i="1"/>
  <c r="AN197" i="1"/>
  <c r="AN531" i="1"/>
  <c r="AN759" i="1"/>
  <c r="AN869" i="1"/>
  <c r="AN960" i="1"/>
  <c r="AN1016" i="1"/>
  <c r="AN558" i="1"/>
  <c r="AN133" i="1"/>
  <c r="AN155" i="1"/>
  <c r="AN566" i="1"/>
  <c r="AN107" i="1"/>
  <c r="AN518" i="1"/>
  <c r="AN585" i="1"/>
  <c r="AN468" i="1"/>
  <c r="AN111" i="1"/>
  <c r="AN36" i="1"/>
  <c r="AN1036" i="1"/>
  <c r="AN1010" i="1"/>
  <c r="AN271" i="1"/>
  <c r="AN681" i="1"/>
  <c r="AN595" i="1"/>
  <c r="AN1006" i="1"/>
  <c r="AN900" i="1"/>
  <c r="AN286" i="1"/>
  <c r="AN988" i="1"/>
  <c r="AN161" i="1"/>
  <c r="AN45" i="1"/>
  <c r="AN1001" i="1"/>
  <c r="AN775" i="1"/>
  <c r="AN517" i="1"/>
  <c r="AN358" i="1"/>
  <c r="AN151" i="1"/>
  <c r="AN639" i="1"/>
  <c r="AN456" i="1"/>
  <c r="AN671" i="1"/>
  <c r="AN849" i="1"/>
  <c r="AN745" i="1"/>
  <c r="AN646" i="1"/>
  <c r="AN611" i="1"/>
  <c r="AN772" i="1"/>
  <c r="AN690" i="1"/>
  <c r="AN962" i="1"/>
  <c r="AN498" i="1"/>
  <c r="AN291" i="1"/>
  <c r="AN664" i="1"/>
  <c r="AN548" i="1"/>
  <c r="AN34" i="1"/>
  <c r="AN137" i="1"/>
  <c r="AN1095" i="1"/>
  <c r="AN975" i="1"/>
  <c r="AN753" i="1"/>
  <c r="AN977" i="1"/>
  <c r="AN990" i="1"/>
  <c r="AN55" i="1"/>
  <c r="AN336" i="1"/>
  <c r="AN494" i="1"/>
  <c r="AN445" i="1"/>
  <c r="AN555" i="1"/>
  <c r="AN871" i="1"/>
  <c r="AN401" i="1"/>
  <c r="AN937" i="1"/>
  <c r="AN1107" i="1"/>
  <c r="AN694" i="1"/>
  <c r="AN992" i="1"/>
  <c r="AN198" i="1"/>
  <c r="AN144" i="1"/>
  <c r="AN453" i="1"/>
  <c r="AN112" i="1"/>
  <c r="AN677" i="1"/>
  <c r="AN932" i="1"/>
  <c r="AN770" i="1"/>
  <c r="AN879" i="1"/>
  <c r="AN382" i="1"/>
  <c r="AN655" i="1"/>
  <c r="AN793" i="1"/>
  <c r="AN68" i="1"/>
  <c r="AN1014" i="1"/>
  <c r="AN562" i="1"/>
  <c r="AN804" i="1"/>
  <c r="AN594" i="1"/>
  <c r="AN666" i="1"/>
  <c r="AN1096" i="1"/>
  <c r="AN192" i="1"/>
  <c r="AN539" i="1"/>
  <c r="AN487" i="1"/>
  <c r="AN603" i="1"/>
  <c r="AN964" i="1"/>
  <c r="AN1097" i="1"/>
  <c r="AN1012" i="1"/>
  <c r="AN342" i="1"/>
  <c r="AN870" i="1"/>
  <c r="AN307" i="1"/>
  <c r="AN128" i="1"/>
  <c r="AN830" i="1"/>
  <c r="AN798" i="1"/>
  <c r="AN409" i="1"/>
  <c r="AN570" i="1"/>
  <c r="AN260" i="1"/>
  <c r="AN246" i="1"/>
  <c r="AN97" i="1"/>
  <c r="AN934" i="1"/>
  <c r="AN284" i="1"/>
  <c r="AN970" i="1"/>
  <c r="AN856" i="1"/>
  <c r="AN712" i="1"/>
  <c r="AN269" i="1"/>
  <c r="AN485" i="1"/>
  <c r="AN918" i="1"/>
  <c r="AN622" i="1"/>
  <c r="AN60" i="1"/>
  <c r="AN520" i="1"/>
  <c r="AN754" i="1"/>
  <c r="AN888" i="1"/>
  <c r="AN969" i="1"/>
  <c r="AN489" i="1"/>
  <c r="AN848" i="1"/>
  <c r="AN805" i="1"/>
  <c r="AN1007" i="1"/>
  <c r="AN80" i="1"/>
  <c r="AN907" i="1"/>
  <c r="AN860" i="1"/>
  <c r="AN1067" i="1"/>
  <c r="AN118" i="1"/>
  <c r="AN369" i="1"/>
  <c r="AN579" i="1"/>
  <c r="AN792" i="1"/>
  <c r="AN884" i="1"/>
  <c r="AN563" i="1"/>
  <c r="AN831" i="1"/>
  <c r="AN803" i="1"/>
  <c r="AN178" i="1"/>
  <c r="AN705" i="1"/>
  <c r="AN576" i="1"/>
  <c r="AN707" i="1"/>
  <c r="AN360" i="1"/>
  <c r="AN859" i="1"/>
  <c r="AN601" i="1"/>
  <c r="AN886" i="1"/>
  <c r="AN131" i="1"/>
  <c r="AN160" i="1"/>
  <c r="AN503" i="1"/>
  <c r="AN191" i="1"/>
  <c r="AN660" i="1"/>
  <c r="AN947" i="1"/>
  <c r="AN708" i="1"/>
  <c r="AN1030" i="1"/>
  <c r="AN275" i="1"/>
  <c r="AN744" i="1"/>
  <c r="AN858" i="1"/>
  <c r="AN184" i="1"/>
  <c r="AN578" i="1"/>
  <c r="AN523" i="1"/>
  <c r="AN700" i="1"/>
  <c r="AN881" i="1"/>
  <c r="AN978" i="1"/>
  <c r="AN261" i="1"/>
  <c r="AN1027" i="1"/>
  <c r="AN841" i="1"/>
  <c r="AN608" i="1"/>
  <c r="AN337" i="1"/>
  <c r="AN69" i="1"/>
  <c r="AN470" i="1"/>
  <c r="AN477" i="1"/>
  <c r="AN340" i="1"/>
  <c r="AN208" i="1"/>
  <c r="AN961" i="1"/>
  <c r="AN743" i="1"/>
  <c r="AN247" i="1"/>
  <c r="AN702" i="1"/>
  <c r="AN569" i="1"/>
  <c r="AN826" i="1"/>
  <c r="AN625" i="1"/>
  <c r="AN1002" i="1"/>
  <c r="AN898" i="1"/>
  <c r="AN654" i="1"/>
  <c r="AN875" i="1"/>
  <c r="AN66" i="1"/>
  <c r="AN685" i="1"/>
  <c r="AN589" i="1"/>
  <c r="AN851" i="1"/>
  <c r="AN672" i="1"/>
  <c r="AN384" i="1"/>
  <c r="AN363" i="1"/>
  <c r="AN983" i="1"/>
  <c r="AN756" i="1"/>
  <c r="AN511" i="1"/>
  <c r="AN557" i="1"/>
  <c r="AN339" i="1"/>
  <c r="AN241" i="1"/>
  <c r="AN244" i="1"/>
  <c r="AN877" i="1"/>
  <c r="AN695" i="1"/>
  <c r="AN820" i="1"/>
  <c r="AN389" i="1"/>
  <c r="AN827" i="1"/>
  <c r="AN734" i="1"/>
  <c r="AN1103" i="1"/>
  <c r="AN571" i="1"/>
  <c r="AN212" i="1"/>
  <c r="AN783" i="1"/>
  <c r="AN963" i="1"/>
  <c r="AN367" i="1"/>
  <c r="AN855" i="1"/>
  <c r="AN331" i="1"/>
  <c r="AN996" i="1"/>
  <c r="AN177" i="1"/>
  <c r="AN267" i="1"/>
  <c r="AN940" i="1"/>
  <c r="AN668" i="1"/>
  <c r="AN965" i="1"/>
  <c r="AN597" i="1"/>
  <c r="AN906" i="1"/>
  <c r="AN914" i="1"/>
  <c r="AN632" i="1"/>
  <c r="AN842" i="1"/>
  <c r="AN902" i="1"/>
  <c r="AN516" i="1"/>
  <c r="AN141" i="1"/>
  <c r="AN1094" i="1"/>
  <c r="AN816" i="1"/>
  <c r="AN665" i="1"/>
  <c r="AN1033" i="1"/>
  <c r="AN614" i="1"/>
  <c r="AN377" i="1"/>
  <c r="AN490" i="1"/>
  <c r="AN935" i="1"/>
  <c r="AN14" i="1"/>
  <c r="AN887" i="1"/>
  <c r="AN834" i="1"/>
  <c r="AN948" i="1"/>
  <c r="AN838" i="1"/>
  <c r="AN332" i="1"/>
  <c r="AN526" i="1"/>
  <c r="AN952" i="1"/>
  <c r="AN928" i="1"/>
  <c r="AN609" i="1"/>
  <c r="AN573" i="1"/>
  <c r="AN273" i="1"/>
  <c r="AN122" i="1"/>
  <c r="AN276" i="1"/>
  <c r="AN584" i="1"/>
  <c r="AN814" i="1"/>
  <c r="AN259" i="1"/>
  <c r="AN768" i="1"/>
  <c r="AN1102" i="1"/>
  <c r="AN911" i="1"/>
  <c r="AN647" i="1"/>
  <c r="AN1066" i="1"/>
  <c r="AN1020" i="1"/>
  <c r="AN709" i="1"/>
  <c r="AN390" i="1"/>
  <c r="AN285" i="1"/>
  <c r="AN1110" i="1"/>
  <c r="AN933" i="1"/>
  <c r="AN616" i="1"/>
  <c r="AN638" i="1"/>
  <c r="AN395" i="1"/>
  <c r="AN437" i="1"/>
  <c r="AN301" i="1"/>
  <c r="AN710" i="1"/>
  <c r="AN362" i="1"/>
  <c r="AN587" i="1"/>
  <c r="AN74" i="1"/>
  <c r="AN572" i="1"/>
  <c r="AN696" i="1"/>
  <c r="AN682" i="1"/>
  <c r="AN1068" i="1"/>
  <c r="AN564" i="1"/>
  <c r="AN347" i="1"/>
  <c r="AN294" i="1"/>
  <c r="AN43" i="1"/>
  <c r="AN50" i="1"/>
  <c r="AN350" i="1"/>
  <c r="AN130" i="1"/>
  <c r="AN634" i="1"/>
  <c r="AN281" i="1"/>
  <c r="AN361" i="1"/>
  <c r="AN678" i="1"/>
  <c r="AN154" i="1"/>
  <c r="AN612" i="1"/>
  <c r="AN280" i="1"/>
  <c r="AN65" i="1"/>
  <c r="AN628" i="1"/>
  <c r="AN1088" i="1"/>
  <c r="AN747" i="1"/>
  <c r="AN675" i="1"/>
  <c r="AN847" i="1"/>
  <c r="AN577" i="1"/>
  <c r="AN265" i="1"/>
  <c r="AN1034" i="1"/>
  <c r="AN484" i="1"/>
  <c r="AN530" i="1"/>
  <c r="AN145" i="1"/>
  <c r="AN132" i="1"/>
  <c r="AN769" i="1"/>
  <c r="AN430" i="1"/>
  <c r="AN773" i="1"/>
  <c r="AN845" i="1"/>
  <c r="AN946" i="1"/>
  <c r="AN620" i="1"/>
  <c r="AN701" i="1"/>
  <c r="AN345" i="1"/>
  <c r="AN853" i="1"/>
  <c r="AN943" i="1"/>
  <c r="AN410" i="1"/>
  <c r="AN699" i="1"/>
  <c r="AN329" i="1"/>
  <c r="AN532" i="1"/>
  <c r="AN776" i="1"/>
  <c r="AN383" i="1"/>
  <c r="AN644" i="1"/>
  <c r="AN863" i="1"/>
  <c r="AN352" i="1"/>
  <c r="AN586" i="1"/>
  <c r="AN912" i="1"/>
  <c r="AN942" i="1"/>
  <c r="AN150" i="1"/>
  <c r="AN806" i="1"/>
  <c r="AN926" i="1"/>
  <c r="AN73" i="1"/>
  <c r="AN648" i="1"/>
  <c r="AN378" i="1"/>
  <c r="AN715" i="1"/>
  <c r="AN83" i="1"/>
  <c r="AN3" i="1"/>
  <c r="AN885" i="1"/>
  <c r="AN939" i="1"/>
  <c r="AN119" i="1"/>
  <c r="AN629" i="1"/>
  <c r="AN1100" i="1"/>
  <c r="AN283" i="1"/>
  <c r="AN706" i="1"/>
  <c r="AN282" i="1"/>
  <c r="AN157" i="1"/>
  <c r="AN1005" i="1"/>
  <c r="AN176" i="1"/>
  <c r="AN837" i="1"/>
  <c r="AN7" i="1"/>
  <c r="AN1109" i="1"/>
  <c r="AN822" i="1"/>
  <c r="AN462" i="1"/>
  <c r="AN217" i="1"/>
  <c r="AN1032" i="1"/>
  <c r="AN1104" i="1"/>
  <c r="AN1108" i="1"/>
  <c r="AN8" i="1"/>
  <c r="AN958" i="1"/>
  <c r="AN812" i="1"/>
  <c r="AN674" i="1"/>
  <c r="AN84" i="1"/>
  <c r="AN136" i="1"/>
  <c r="AN637" i="1"/>
  <c r="AN120" i="1"/>
  <c r="AN159" i="1"/>
  <c r="AN324" i="1"/>
  <c r="AN604" i="1"/>
  <c r="AN170" i="1"/>
  <c r="AN117" i="1"/>
  <c r="AN967" i="1"/>
  <c r="AN13" i="1"/>
  <c r="AN279" i="1"/>
  <c r="AN6" i="1"/>
  <c r="AN138" i="1"/>
  <c r="AN47" i="1"/>
  <c r="AN1106" i="1"/>
  <c r="AN20" i="1"/>
  <c r="AN1003" i="1"/>
  <c r="AN180" i="1"/>
  <c r="AN556" i="1"/>
  <c r="AN559" i="1"/>
  <c r="AN22" i="1"/>
  <c r="AN968" i="1"/>
  <c r="AN459" i="1"/>
  <c r="AN549" i="1"/>
  <c r="AN15" i="1"/>
  <c r="AN5" i="1"/>
  <c r="AN11" i="1"/>
  <c r="AN554" i="1"/>
  <c r="AN158" i="1"/>
  <c r="AN292" i="1"/>
  <c r="AN12" i="1"/>
  <c r="AN9" i="1"/>
  <c r="AN17" i="1"/>
  <c r="AN124" i="1"/>
  <c r="AN23" i="1"/>
  <c r="AN116" i="1"/>
  <c r="AN289" i="1"/>
  <c r="AN10" i="1"/>
  <c r="AN288" i="1"/>
  <c r="AN21" i="1"/>
  <c r="AN293" i="1"/>
  <c r="AN606" i="1"/>
  <c r="AN19" i="1"/>
  <c r="AN266" i="1"/>
  <c r="AN645" i="1"/>
  <c r="AN458" i="1"/>
  <c r="AN1079" i="1"/>
  <c r="AN613" i="1"/>
  <c r="AN617" i="1"/>
  <c r="AN1063" i="1"/>
  <c r="AN16" i="1"/>
  <c r="AN1008" i="1"/>
  <c r="AN220" i="1"/>
  <c r="AN635" i="1"/>
  <c r="AN1105" i="1"/>
  <c r="AN1078" i="1"/>
  <c r="AN987" i="1"/>
  <c r="AN232" i="1"/>
  <c r="AN1083" i="1"/>
  <c r="AN1052" i="1"/>
  <c r="AN1047" i="1"/>
  <c r="AN349" i="1"/>
  <c r="AN626" i="1"/>
  <c r="AN1080" i="1"/>
  <c r="AN778" i="1"/>
  <c r="AN1062" i="1"/>
  <c r="AN249" i="1"/>
  <c r="AN1050" i="1"/>
  <c r="AN222" i="1"/>
  <c r="AN1081" i="1"/>
  <c r="AN221" i="1"/>
  <c r="AN607" i="1"/>
  <c r="AN1053" i="1"/>
  <c r="AN277" i="1"/>
  <c r="AN605" i="1"/>
  <c r="AN642" i="1"/>
  <c r="AN287" i="1"/>
  <c r="AN819" i="1"/>
  <c r="AN630" i="1"/>
  <c r="AN236" i="1"/>
  <c r="AN1048" i="1"/>
  <c r="AN829" i="1"/>
  <c r="AN551" i="1"/>
  <c r="AN865" i="1"/>
  <c r="AN214" i="1"/>
  <c r="AN219" i="1"/>
  <c r="AN854" i="1"/>
  <c r="AN846" i="1"/>
  <c r="AN867" i="1"/>
  <c r="AN1074" i="1"/>
  <c r="AN1051" i="1"/>
  <c r="AN1041" i="1"/>
  <c r="AN1061" i="1"/>
  <c r="AN1037" i="1"/>
  <c r="AN1057" i="1"/>
  <c r="AN956" i="1"/>
  <c r="AN1058" i="1"/>
  <c r="AN1056" i="1"/>
  <c r="AN1054" i="1"/>
  <c r="AN1049" i="1"/>
  <c r="AN821" i="1"/>
  <c r="AN213" i="1"/>
  <c r="AN835" i="1"/>
  <c r="AN824" i="1"/>
  <c r="AN1060" i="1"/>
  <c r="AN1075" i="1"/>
  <c r="AN1059" i="1"/>
  <c r="AN18" i="1"/>
  <c r="AN550" i="1"/>
  <c r="AN1046" i="1"/>
  <c r="AN234" i="1"/>
  <c r="AN547" i="1"/>
  <c r="AN1064" i="1"/>
  <c r="AN510" i="1"/>
  <c r="AN235" i="1"/>
  <c r="AN874" i="1"/>
  <c r="AN218" i="1"/>
  <c r="AN4" i="1"/>
  <c r="AN1055" i="1"/>
  <c r="AN866" i="1"/>
  <c r="AN823" i="1"/>
  <c r="AN1071" i="1"/>
  <c r="AN864" i="1"/>
  <c r="AN463" i="1"/>
  <c r="AN215" i="1"/>
  <c r="AN237" i="1"/>
  <c r="AN233" i="1"/>
  <c r="AN216" i="1"/>
  <c r="AN641" i="1"/>
  <c r="AN2" i="1"/>
  <c r="AN315" i="1"/>
  <c r="AG314" i="1"/>
  <c r="AG174" i="1"/>
  <c r="AG504" i="1"/>
  <c r="AG966" i="1"/>
  <c r="AG893" i="1"/>
  <c r="AG313" i="1"/>
  <c r="AG890" i="1"/>
  <c r="AG627" i="1"/>
  <c r="AG386" i="1"/>
  <c r="AG723" i="1"/>
  <c r="AG226" i="1"/>
  <c r="AG308" i="1"/>
  <c r="AG189" i="1"/>
  <c r="AG318" i="1"/>
  <c r="AG454" i="1"/>
  <c r="AG388" i="1"/>
  <c r="AG1072" i="1"/>
  <c r="AG413" i="1"/>
  <c r="AG114" i="1"/>
  <c r="AG357" i="1"/>
  <c r="AG465" i="1"/>
  <c r="AG341" i="1"/>
  <c r="AG199" i="1"/>
  <c r="AG24" i="1"/>
  <c r="AG77" i="1"/>
  <c r="AG422" i="1"/>
  <c r="AG316" i="1"/>
  <c r="AG239" i="1"/>
  <c r="AG755" i="1"/>
  <c r="AG495" i="1"/>
  <c r="AG891" i="1"/>
  <c r="AG322" i="1"/>
  <c r="AG1028" i="1"/>
  <c r="AG295" i="1"/>
  <c r="AG109" i="1"/>
  <c r="AG243" i="1"/>
  <c r="AG78" i="1"/>
  <c r="AG722" i="1"/>
  <c r="AG733" i="1"/>
  <c r="AG809" i="1"/>
  <c r="AG171" i="1"/>
  <c r="AG680" i="1"/>
  <c r="AG771" i="1"/>
  <c r="AG181" i="1"/>
  <c r="AG82" i="1"/>
  <c r="AG807" i="1"/>
  <c r="AG76" i="1"/>
  <c r="AG402" i="1"/>
  <c r="AG455" i="1"/>
  <c r="AG954" i="1"/>
  <c r="AG251" i="1"/>
  <c r="AG317" i="1"/>
  <c r="AG895" i="1"/>
  <c r="AG727" i="1"/>
  <c r="AG311" i="1"/>
  <c r="AG238" i="1"/>
  <c r="AG618" i="1"/>
  <c r="AG231" i="1"/>
  <c r="AG799" i="1"/>
  <c r="AG1045" i="1"/>
  <c r="AG501" i="1"/>
  <c r="AG1023" i="1"/>
  <c r="AG1069" i="1"/>
  <c r="AG126" i="1"/>
  <c r="AG312" i="1"/>
  <c r="AG240" i="1"/>
  <c r="AG843" i="1"/>
  <c r="AG748" i="1"/>
  <c r="AG1076" i="1"/>
  <c r="AG908" i="1"/>
  <c r="AG167" i="1"/>
  <c r="AG30" i="1"/>
  <c r="AG746" i="1"/>
  <c r="AG103" i="1"/>
  <c r="AG1065" i="1"/>
  <c r="AG488" i="1"/>
  <c r="AG356" i="1"/>
  <c r="AG796" i="1"/>
  <c r="AG751" i="1"/>
  <c r="AG38" i="1"/>
  <c r="AG903" i="1"/>
  <c r="AG355" i="1"/>
  <c r="AG450" i="1"/>
  <c r="AG752" i="1"/>
  <c r="AG245" i="1"/>
  <c r="AG560" i="1"/>
  <c r="AG172" i="1"/>
  <c r="AG29" i="1"/>
  <c r="AG493" i="1"/>
  <c r="AG375" i="1"/>
  <c r="AG1043" i="1"/>
  <c r="AG649" i="1"/>
  <c r="AG460" i="1"/>
  <c r="AG420" i="1"/>
  <c r="AG1086" i="1"/>
  <c r="AG619" i="1"/>
  <c r="AG602" i="1"/>
  <c r="AG64" i="1"/>
  <c r="AG207" i="1"/>
  <c r="AG225" i="1"/>
  <c r="AG320" i="1"/>
  <c r="AG950" i="1"/>
  <c r="AG242" i="1"/>
  <c r="AG309" i="1"/>
  <c r="AG326" i="1"/>
  <c r="AG28" i="1"/>
  <c r="AG583" i="1"/>
  <c r="AG735" i="1"/>
  <c r="AG522" i="1"/>
  <c r="AG53" i="1"/>
  <c r="AG913" i="1"/>
  <c r="AG250" i="1"/>
  <c r="AG101" i="1"/>
  <c r="AG457" i="1"/>
  <c r="AG599" i="1"/>
  <c r="AG227" i="1"/>
  <c r="AG373" i="1"/>
  <c r="AG1039" i="1"/>
  <c r="AG808" i="1"/>
  <c r="AG416" i="1"/>
  <c r="AG447" i="1"/>
  <c r="AG343" i="1"/>
  <c r="AG661" i="1"/>
  <c r="AG387" i="1"/>
  <c r="AG1070" i="1"/>
  <c r="AG442" i="1"/>
  <c r="AG1024" i="1"/>
  <c r="AG825" i="1"/>
  <c r="AG92" i="1"/>
  <c r="AG499" i="1"/>
  <c r="AG1042" i="1"/>
  <c r="AG868" i="1"/>
  <c r="AG27" i="1"/>
  <c r="AG491" i="1"/>
  <c r="AG631" i="1"/>
  <c r="AG714" i="1"/>
  <c r="AG889" i="1"/>
  <c r="AG110" i="1"/>
  <c r="AG433" i="1"/>
  <c r="AG254" i="1"/>
  <c r="AG321" i="1"/>
  <c r="AG917" i="1"/>
  <c r="AG802" i="1"/>
  <c r="AG561" i="1"/>
  <c r="AG88" i="1"/>
  <c r="AG762" i="1"/>
  <c r="AG323" i="1"/>
  <c r="AG95" i="1"/>
  <c r="AG839" i="1"/>
  <c r="AG525" i="1"/>
  <c r="AG876" i="1"/>
  <c r="AG1082" i="1"/>
  <c r="AG527" i="1"/>
  <c r="AG801" i="1"/>
  <c r="AG1009" i="1"/>
  <c r="AG425" i="1"/>
  <c r="AG994" i="1"/>
  <c r="AG643" i="1"/>
  <c r="AG492" i="1"/>
  <c r="AG581" i="1"/>
  <c r="AG302" i="1"/>
  <c r="AG412" i="1"/>
  <c r="AG760" i="1"/>
  <c r="AG732" i="1"/>
  <c r="AG186" i="1"/>
  <c r="AG984" i="1"/>
  <c r="AG79" i="1"/>
  <c r="AG1090" i="1"/>
  <c r="AG535" i="1"/>
  <c r="AG916" i="1"/>
  <c r="AG368" i="1"/>
  <c r="AG104" i="1"/>
  <c r="AG736" i="1"/>
  <c r="AG496" i="1"/>
  <c r="AG408" i="1"/>
  <c r="AG127" i="1"/>
  <c r="AG431" i="1"/>
  <c r="AG1022" i="1"/>
  <c r="AG253" i="1"/>
  <c r="AG750" i="1"/>
  <c r="AG737" i="1"/>
  <c r="AG976" i="1"/>
  <c r="AG335" i="1"/>
  <c r="AG534" i="1"/>
  <c r="AG505" i="1"/>
  <c r="AG1000" i="1"/>
  <c r="AG86" i="1"/>
  <c r="AG667" i="1"/>
  <c r="AG910" i="1"/>
  <c r="AG25" i="1"/>
  <c r="AG394" i="1"/>
  <c r="AG1089" i="1"/>
  <c r="AG209" i="1"/>
  <c r="AG472" i="1"/>
  <c r="AG56" i="1"/>
  <c r="AG106" i="1"/>
  <c r="AG424" i="1"/>
  <c r="AG832" i="1"/>
  <c r="AG508" i="1"/>
  <c r="AG480" i="1"/>
  <c r="AG780" i="1"/>
  <c r="AG684" i="1"/>
  <c r="AG146" i="1"/>
  <c r="AG185" i="1"/>
  <c r="AG162" i="1"/>
  <c r="AG175" i="1"/>
  <c r="AG54" i="1"/>
  <c r="AG429" i="1"/>
  <c r="AG479" i="1"/>
  <c r="AG749" i="1"/>
  <c r="AG481" i="1"/>
  <c r="AG795" i="1"/>
  <c r="AG61" i="1"/>
  <c r="AG971" i="1"/>
  <c r="AG278" i="1"/>
  <c r="AG443" i="1"/>
  <c r="AG140" i="1"/>
  <c r="AG883" i="1"/>
  <c r="AG1101" i="1"/>
  <c r="AG1091" i="1"/>
  <c r="AG188" i="1"/>
  <c r="AG817" i="1"/>
  <c r="AG404" i="1"/>
  <c r="AG466" i="1"/>
  <c r="AG438" i="1"/>
  <c r="AG35" i="1"/>
  <c r="AG449" i="1"/>
  <c r="AG782" i="1"/>
  <c r="AG1011" i="1"/>
  <c r="AG62" i="1"/>
  <c r="AG623" i="1"/>
  <c r="AG224" i="1"/>
  <c r="AG901" i="1"/>
  <c r="AG919" i="1"/>
  <c r="AG1026" i="1"/>
  <c r="AG533" i="1"/>
  <c r="AG999" i="1"/>
  <c r="AG944" i="1"/>
  <c r="AG657" i="1"/>
  <c r="AG446" i="1"/>
  <c r="AG436" i="1"/>
  <c r="AG397" i="1"/>
  <c r="AG173" i="1"/>
  <c r="AG679" i="1"/>
  <c r="AG135" i="1"/>
  <c r="AG385" i="1"/>
  <c r="AG200" i="1"/>
  <c r="AG81" i="1"/>
  <c r="AG921" i="1"/>
  <c r="AG100" i="1"/>
  <c r="AG411" i="1"/>
  <c r="AG1017" i="1"/>
  <c r="AG58" i="1"/>
  <c r="AG528" i="1"/>
  <c r="AG565" i="1"/>
  <c r="AG758" i="1"/>
  <c r="AG90" i="1"/>
  <c r="AG529" i="1"/>
  <c r="AG303" i="1"/>
  <c r="AG811" i="1"/>
  <c r="AG264" i="1"/>
  <c r="AG149" i="1"/>
  <c r="AG419" i="1"/>
  <c r="AG669" i="1"/>
  <c r="AG46" i="1"/>
  <c r="AG467" i="1"/>
  <c r="AG334" i="1"/>
  <c r="AG403" i="1"/>
  <c r="AG89" i="1"/>
  <c r="AG1073" i="1"/>
  <c r="AG153" i="1"/>
  <c r="AG739" i="1"/>
  <c r="AG726" i="1"/>
  <c r="AG924" i="1"/>
  <c r="AG636" i="1"/>
  <c r="AG319" i="1"/>
  <c r="AG168" i="1"/>
  <c r="AG49" i="1"/>
  <c r="AG506" i="1"/>
  <c r="AG256" i="1"/>
  <c r="AG196" i="1"/>
  <c r="AG255" i="1"/>
  <c r="AG497" i="1"/>
  <c r="AG844" i="1"/>
  <c r="AG897" i="1"/>
  <c r="AG725" i="1"/>
  <c r="AG931" i="1"/>
  <c r="AG720" i="1"/>
  <c r="AG938" i="1"/>
  <c r="AG502" i="1"/>
  <c r="AG536" i="1"/>
  <c r="AG670" i="1"/>
  <c r="AG697" i="1"/>
  <c r="AG596" i="1"/>
  <c r="AG166" i="1"/>
  <c r="AG582" i="1"/>
  <c r="AG1031" i="1"/>
  <c r="AG892" i="1"/>
  <c r="AG182" i="1"/>
  <c r="AG598" i="1"/>
  <c r="AG543" i="1"/>
  <c r="AG228" i="1"/>
  <c r="AG59" i="1"/>
  <c r="AG299" i="1"/>
  <c r="AG353" i="1"/>
  <c r="AG85" i="1"/>
  <c r="AG698" i="1"/>
  <c r="AG1021" i="1"/>
  <c r="AG514" i="1"/>
  <c r="AG729" i="1"/>
  <c r="AG327" i="1"/>
  <c r="AG509" i="1"/>
  <c r="AG359" i="1"/>
  <c r="AG972" i="1"/>
  <c r="AG986" i="1"/>
  <c r="AG452" i="1"/>
  <c r="AG894" i="1"/>
  <c r="AG1093" i="1"/>
  <c r="AG91" i="1"/>
  <c r="AG52" i="1"/>
  <c r="AG797" i="1"/>
  <c r="AG396" i="1"/>
  <c r="AG878" i="1"/>
  <c r="AG765" i="1"/>
  <c r="AG711" i="1"/>
  <c r="AG108" i="1"/>
  <c r="AG659" i="1"/>
  <c r="AG766" i="1"/>
  <c r="AG482" i="1"/>
  <c r="AG687" i="1"/>
  <c r="AG553" i="1"/>
  <c r="AG87" i="1"/>
  <c r="AG169" i="1"/>
  <c r="AG418" i="1"/>
  <c r="AG434" i="1"/>
  <c r="AG850" i="1"/>
  <c r="AG417" i="1"/>
  <c r="AG165" i="1"/>
  <c r="AG1098" i="1"/>
  <c r="AG139" i="1"/>
  <c r="AG651" i="1"/>
  <c r="AG99" i="1"/>
  <c r="AG591" i="1"/>
  <c r="AG148" i="1"/>
  <c r="AG730" i="1"/>
  <c r="AG183" i="1"/>
  <c r="AG909" i="1"/>
  <c r="AG1077" i="1"/>
  <c r="AG333" i="1"/>
  <c r="AG592" i="1"/>
  <c r="AG370" i="1"/>
  <c r="AG195" i="1"/>
  <c r="AG441" i="1"/>
  <c r="AG96" i="1"/>
  <c r="AG330" i="1"/>
  <c r="AG930" i="1"/>
  <c r="AG568" i="1"/>
  <c r="AG364" i="1"/>
  <c r="AG105" i="1"/>
  <c r="AG818" i="1"/>
  <c r="AG800" i="1"/>
  <c r="AG451" i="1"/>
  <c r="AG263" i="1"/>
  <c r="AG673" i="1"/>
  <c r="AG662" i="1"/>
  <c r="AG252" i="1"/>
  <c r="AG538" i="1"/>
  <c r="AG692" i="1"/>
  <c r="AG290" i="1"/>
  <c r="AG959" i="1"/>
  <c r="AG640" i="1"/>
  <c r="AG415" i="1"/>
  <c r="AG949" i="1"/>
  <c r="AG67" i="1"/>
  <c r="AG686" i="1"/>
  <c r="AG615" i="1"/>
  <c r="AG794" i="1"/>
  <c r="AG941" i="1"/>
  <c r="AG300" i="1"/>
  <c r="AG724" i="1"/>
  <c r="AG789" i="1"/>
  <c r="AG379" i="1"/>
  <c r="AG575" i="1"/>
  <c r="AG448" i="1"/>
  <c r="AG26" i="1"/>
  <c r="AG204" i="1"/>
  <c r="AG741" i="1"/>
  <c r="AG210" i="1"/>
  <c r="AG471" i="1"/>
  <c r="AG201" i="1"/>
  <c r="AG728" i="1"/>
  <c r="AG1018" i="1"/>
  <c r="AG268" i="1"/>
  <c r="AG229" i="1"/>
  <c r="AG997" i="1"/>
  <c r="AG507" i="1"/>
  <c r="AG993" i="1"/>
  <c r="AG945" i="1"/>
  <c r="AG740" i="1"/>
  <c r="AG98" i="1"/>
  <c r="AG590" i="1"/>
  <c r="AG810" i="1"/>
  <c r="AG211" i="1"/>
  <c r="AG873" i="1"/>
  <c r="AG691" i="1"/>
  <c r="AG989" i="1"/>
  <c r="AG435" i="1"/>
  <c r="AG552" i="1"/>
  <c r="AG1029" i="1"/>
  <c r="AG164" i="1"/>
  <c r="AG39" i="1"/>
  <c r="AG1044" i="1"/>
  <c r="AG223" i="1"/>
  <c r="AG376" i="1"/>
  <c r="AG1025" i="1"/>
  <c r="AG41" i="1"/>
  <c r="AG683" i="1"/>
  <c r="AG121" i="1"/>
  <c r="AG828" i="1"/>
  <c r="AG461" i="1"/>
  <c r="AG857" i="1"/>
  <c r="AG785" i="1"/>
  <c r="AG469" i="1"/>
  <c r="AG406" i="1"/>
  <c r="AG230" i="1"/>
  <c r="AG787" i="1"/>
  <c r="AG905" i="1"/>
  <c r="AG703" i="1"/>
  <c r="AG257" i="1"/>
  <c r="AG440" i="1"/>
  <c r="AG779" i="1"/>
  <c r="AG371" i="1"/>
  <c r="AG142" i="1"/>
  <c r="AG1035" i="1"/>
  <c r="AG328" i="1"/>
  <c r="AG414" i="1"/>
  <c r="AG366" i="1"/>
  <c r="AG833" i="1"/>
  <c r="AG423" i="1"/>
  <c r="AG836" i="1"/>
  <c r="AG904" i="1"/>
  <c r="AG704" i="1"/>
  <c r="AG400" i="1"/>
  <c r="AG48" i="1"/>
  <c r="AG995" i="1"/>
  <c r="AG1092" i="1"/>
  <c r="AG1013" i="1"/>
  <c r="AG813" i="1"/>
  <c r="AG125" i="1"/>
  <c r="AG296" i="1"/>
  <c r="AG44" i="1"/>
  <c r="AG57" i="1"/>
  <c r="AG524" i="1"/>
  <c r="AG862" i="1"/>
  <c r="AG982" i="1"/>
  <c r="AG474" i="1"/>
  <c r="AG656" i="1"/>
  <c r="AG545" i="1"/>
  <c r="AG767" i="1"/>
  <c r="AG202" i="1"/>
  <c r="AG310" i="1"/>
  <c r="AG147" i="1"/>
  <c r="AG473" i="1"/>
  <c r="AG764" i="1"/>
  <c r="AG464" i="1"/>
  <c r="AG297" i="1"/>
  <c r="AG693" i="1"/>
  <c r="AG991" i="1"/>
  <c r="AG40" i="1"/>
  <c r="AG791" i="1"/>
  <c r="AG1087" i="1"/>
  <c r="AG426" i="1"/>
  <c r="AG621" i="1"/>
  <c r="AG840" i="1"/>
  <c r="AG72" i="1"/>
  <c r="AG974" i="1"/>
  <c r="AG134" i="1"/>
  <c r="AG428" i="1"/>
  <c r="AG478" i="1"/>
  <c r="AG719" i="1"/>
  <c r="AG325" i="1"/>
  <c r="AG742" i="1"/>
  <c r="AG398" i="1"/>
  <c r="AG351" i="1"/>
  <c r="AG203" i="1"/>
  <c r="AG763" i="1"/>
  <c r="AG163" i="1"/>
  <c r="AG123" i="1"/>
  <c r="AG513" i="1"/>
  <c r="AG1099" i="1"/>
  <c r="AG633" i="1"/>
  <c r="AG380" i="1"/>
  <c r="AG653" i="1"/>
  <c r="AG129" i="1"/>
  <c r="AG190" i="1"/>
  <c r="AG1015" i="1"/>
  <c r="AG63" i="1"/>
  <c r="AG951" i="1"/>
  <c r="AG731" i="1"/>
  <c r="AG689" i="1"/>
  <c r="AG152" i="1"/>
  <c r="AG407" i="1"/>
  <c r="AG544" i="1"/>
  <c r="AG427" i="1"/>
  <c r="AG923" i="1"/>
  <c r="AG439" i="1"/>
  <c r="AG658" i="1"/>
  <c r="AG194" i="1"/>
  <c r="AG483" i="1"/>
  <c r="AG979" i="1"/>
  <c r="AG115" i="1"/>
  <c r="AG927" i="1"/>
  <c r="AG205" i="1"/>
  <c r="AG374" i="1"/>
  <c r="AG51" i="1"/>
  <c r="AG365" i="1"/>
  <c r="AG1038" i="1"/>
  <c r="AG973" i="1"/>
  <c r="AG102" i="1"/>
  <c r="AG788" i="1"/>
  <c r="AG899" i="1"/>
  <c r="AG713" i="1"/>
  <c r="AG344" i="1"/>
  <c r="AG93" i="1"/>
  <c r="AG206" i="1"/>
  <c r="AG486" i="1"/>
  <c r="AG880" i="1"/>
  <c r="AG981" i="1"/>
  <c r="AG957" i="1"/>
  <c r="AG391" i="1"/>
  <c r="AG985" i="1"/>
  <c r="AG852" i="1"/>
  <c r="AG593" i="1"/>
  <c r="AG143" i="1"/>
  <c r="AG541" i="1"/>
  <c r="AG304" i="1"/>
  <c r="AG786" i="1"/>
  <c r="AG94" i="1"/>
  <c r="AG272" i="1"/>
  <c r="AG542" i="1"/>
  <c r="AG1040" i="1"/>
  <c r="AG32" i="1"/>
  <c r="AG1004" i="1"/>
  <c r="AG432" i="1"/>
  <c r="AG774" i="1"/>
  <c r="AG348" i="1"/>
  <c r="AG274" i="1"/>
  <c r="AG777" i="1"/>
  <c r="AG421" i="1"/>
  <c r="AG372" i="1"/>
  <c r="AG1019" i="1"/>
  <c r="AG354" i="1"/>
  <c r="AG42" i="1"/>
  <c r="AG193" i="1"/>
  <c r="AG738" i="1"/>
  <c r="AG936" i="1"/>
  <c r="AG929" i="1"/>
  <c r="AG248" i="1"/>
  <c r="AG600" i="1"/>
  <c r="AG953" i="1"/>
  <c r="AG546" i="1"/>
  <c r="AG298" i="1"/>
  <c r="AG980" i="1"/>
  <c r="AG915" i="1"/>
  <c r="AG75" i="1"/>
  <c r="AG718" i="1"/>
  <c r="AG338" i="1"/>
  <c r="AG717" i="1"/>
  <c r="AG71" i="1"/>
  <c r="AG393" i="1"/>
  <c r="AG305" i="1"/>
  <c r="AG475" i="1"/>
  <c r="AG872" i="1"/>
  <c r="AG179" i="1"/>
  <c r="AG610" i="1"/>
  <c r="AG37" i="1"/>
  <c r="AG784" i="1"/>
  <c r="AG381" i="1"/>
  <c r="AG761" i="1"/>
  <c r="AG721" i="1"/>
  <c r="AG882" i="1"/>
  <c r="AG187" i="1"/>
  <c r="AG861" i="1"/>
  <c r="AG392" i="1"/>
  <c r="AG258" i="1"/>
  <c r="AG580" i="1"/>
  <c r="AG1085" i="1"/>
  <c r="AG476" i="1"/>
  <c r="AG306" i="1"/>
  <c r="AG31" i="1"/>
  <c r="AG156" i="1"/>
  <c r="AG262" i="1"/>
  <c r="AG790" i="1"/>
  <c r="AG896" i="1"/>
  <c r="AG567" i="1"/>
  <c r="AG70" i="1"/>
  <c r="AG815" i="1"/>
  <c r="AG920" i="1"/>
  <c r="AG650" i="1"/>
  <c r="AG33" i="1"/>
  <c r="AG757" i="1"/>
  <c r="AG1084" i="1"/>
  <c r="AG588" i="1"/>
  <c r="AG663" i="1"/>
  <c r="AG574" i="1"/>
  <c r="AG624" i="1"/>
  <c r="AG512" i="1"/>
  <c r="AG346" i="1"/>
  <c r="AG519" i="1"/>
  <c r="AG716" i="1"/>
  <c r="AG444" i="1"/>
  <c r="AG925" i="1"/>
  <c r="AG922" i="1"/>
  <c r="AG270" i="1"/>
  <c r="AG399" i="1"/>
  <c r="AG998" i="1"/>
  <c r="AG537" i="1"/>
  <c r="AG500" i="1"/>
  <c r="AG688" i="1"/>
  <c r="AG521" i="1"/>
  <c r="AG781" i="1"/>
  <c r="AG515" i="1"/>
  <c r="AG113" i="1"/>
  <c r="AG955" i="1"/>
  <c r="AG540" i="1"/>
  <c r="AG676" i="1"/>
  <c r="AG405" i="1"/>
  <c r="AG652" i="1"/>
  <c r="AG197" i="1"/>
  <c r="AG531" i="1"/>
  <c r="AG759" i="1"/>
  <c r="AG869" i="1"/>
  <c r="AG960" i="1"/>
  <c r="AG1016" i="1"/>
  <c r="AG558" i="1"/>
  <c r="AG133" i="1"/>
  <c r="AG155" i="1"/>
  <c r="AG566" i="1"/>
  <c r="AG107" i="1"/>
  <c r="AG518" i="1"/>
  <c r="AG585" i="1"/>
  <c r="AG468" i="1"/>
  <c r="AG111" i="1"/>
  <c r="AG36" i="1"/>
  <c r="AG1036" i="1"/>
  <c r="AG1010" i="1"/>
  <c r="AG271" i="1"/>
  <c r="AG681" i="1"/>
  <c r="AG595" i="1"/>
  <c r="AG1006" i="1"/>
  <c r="AG900" i="1"/>
  <c r="AG286" i="1"/>
  <c r="AG988" i="1"/>
  <c r="AG161" i="1"/>
  <c r="AG45" i="1"/>
  <c r="AG1001" i="1"/>
  <c r="AG775" i="1"/>
  <c r="AG517" i="1"/>
  <c r="AG358" i="1"/>
  <c r="AG151" i="1"/>
  <c r="AG639" i="1"/>
  <c r="AG456" i="1"/>
  <c r="AG671" i="1"/>
  <c r="AG849" i="1"/>
  <c r="AG745" i="1"/>
  <c r="AG646" i="1"/>
  <c r="AG611" i="1"/>
  <c r="AG772" i="1"/>
  <c r="AG690" i="1"/>
  <c r="AG962" i="1"/>
  <c r="AG498" i="1"/>
  <c r="AG291" i="1"/>
  <c r="AG664" i="1"/>
  <c r="AG548" i="1"/>
  <c r="AG34" i="1"/>
  <c r="AG137" i="1"/>
  <c r="AG1095" i="1"/>
  <c r="AG975" i="1"/>
  <c r="AG753" i="1"/>
  <c r="AG977" i="1"/>
  <c r="AG990" i="1"/>
  <c r="AG55" i="1"/>
  <c r="AG336" i="1"/>
  <c r="AG494" i="1"/>
  <c r="AG445" i="1"/>
  <c r="AG555" i="1"/>
  <c r="AG871" i="1"/>
  <c r="AG401" i="1"/>
  <c r="AG937" i="1"/>
  <c r="AG1107" i="1"/>
  <c r="AG694" i="1"/>
  <c r="AG992" i="1"/>
  <c r="AG198" i="1"/>
  <c r="AG144" i="1"/>
  <c r="AG453" i="1"/>
  <c r="AG112" i="1"/>
  <c r="AG677" i="1"/>
  <c r="AG932" i="1"/>
  <c r="AG770" i="1"/>
  <c r="AG879" i="1"/>
  <c r="AG382" i="1"/>
  <c r="AG655" i="1"/>
  <c r="AG793" i="1"/>
  <c r="AG68" i="1"/>
  <c r="AG1014" i="1"/>
  <c r="AG562" i="1"/>
  <c r="AG804" i="1"/>
  <c r="AG594" i="1"/>
  <c r="AG666" i="1"/>
  <c r="AG1096" i="1"/>
  <c r="AG192" i="1"/>
  <c r="AG539" i="1"/>
  <c r="AG487" i="1"/>
  <c r="AG603" i="1"/>
  <c r="AG964" i="1"/>
  <c r="AG1097" i="1"/>
  <c r="AG1012" i="1"/>
  <c r="AG342" i="1"/>
  <c r="AG870" i="1"/>
  <c r="AG307" i="1"/>
  <c r="AG128" i="1"/>
  <c r="AG830" i="1"/>
  <c r="AG798" i="1"/>
  <c r="AG409" i="1"/>
  <c r="AG570" i="1"/>
  <c r="AG260" i="1"/>
  <c r="AG246" i="1"/>
  <c r="AG97" i="1"/>
  <c r="AG934" i="1"/>
  <c r="AG284" i="1"/>
  <c r="AG970" i="1"/>
  <c r="AG856" i="1"/>
  <c r="AG712" i="1"/>
  <c r="AG269" i="1"/>
  <c r="AG485" i="1"/>
  <c r="AG918" i="1"/>
  <c r="AG622" i="1"/>
  <c r="AG60" i="1"/>
  <c r="AG520" i="1"/>
  <c r="AG754" i="1"/>
  <c r="AG888" i="1"/>
  <c r="AG969" i="1"/>
  <c r="AG489" i="1"/>
  <c r="AG848" i="1"/>
  <c r="AG805" i="1"/>
  <c r="AG1007" i="1"/>
  <c r="AG80" i="1"/>
  <c r="AG907" i="1"/>
  <c r="AG860" i="1"/>
  <c r="AG1067" i="1"/>
  <c r="AG118" i="1"/>
  <c r="AG369" i="1"/>
  <c r="AG579" i="1"/>
  <c r="AG792" i="1"/>
  <c r="AG884" i="1"/>
  <c r="AG563" i="1"/>
  <c r="AG831" i="1"/>
  <c r="AG803" i="1"/>
  <c r="AG178" i="1"/>
  <c r="AG705" i="1"/>
  <c r="AG576" i="1"/>
  <c r="AG707" i="1"/>
  <c r="AG360" i="1"/>
  <c r="AG859" i="1"/>
  <c r="AG601" i="1"/>
  <c r="AG886" i="1"/>
  <c r="AG131" i="1"/>
  <c r="AG160" i="1"/>
  <c r="AG503" i="1"/>
  <c r="AG191" i="1"/>
  <c r="AG660" i="1"/>
  <c r="AG947" i="1"/>
  <c r="AG708" i="1"/>
  <c r="AG1030" i="1"/>
  <c r="AG275" i="1"/>
  <c r="AG744" i="1"/>
  <c r="AG858" i="1"/>
  <c r="AG184" i="1"/>
  <c r="AG578" i="1"/>
  <c r="AG523" i="1"/>
  <c r="AG700" i="1"/>
  <c r="AG881" i="1"/>
  <c r="AG978" i="1"/>
  <c r="AG261" i="1"/>
  <c r="AG1027" i="1"/>
  <c r="AG841" i="1"/>
  <c r="AG608" i="1"/>
  <c r="AG337" i="1"/>
  <c r="AG69" i="1"/>
  <c r="AG470" i="1"/>
  <c r="AG477" i="1"/>
  <c r="AG340" i="1"/>
  <c r="AG208" i="1"/>
  <c r="AG961" i="1"/>
  <c r="AG743" i="1"/>
  <c r="AG247" i="1"/>
  <c r="AG702" i="1"/>
  <c r="AG569" i="1"/>
  <c r="AG826" i="1"/>
  <c r="AG625" i="1"/>
  <c r="AG1002" i="1"/>
  <c r="AG898" i="1"/>
  <c r="AG654" i="1"/>
  <c r="AG875" i="1"/>
  <c r="AG66" i="1"/>
  <c r="AG685" i="1"/>
  <c r="AG589" i="1"/>
  <c r="AG851" i="1"/>
  <c r="AG672" i="1"/>
  <c r="AG384" i="1"/>
  <c r="AG363" i="1"/>
  <c r="AG983" i="1"/>
  <c r="AG756" i="1"/>
  <c r="AG511" i="1"/>
  <c r="AG557" i="1"/>
  <c r="AG339" i="1"/>
  <c r="AG241" i="1"/>
  <c r="AG244" i="1"/>
  <c r="AG877" i="1"/>
  <c r="AG695" i="1"/>
  <c r="AG820" i="1"/>
  <c r="AG389" i="1"/>
  <c r="AG827" i="1"/>
  <c r="AG734" i="1"/>
  <c r="AG1103" i="1"/>
  <c r="AG571" i="1"/>
  <c r="AG212" i="1"/>
  <c r="AG783" i="1"/>
  <c r="AG963" i="1"/>
  <c r="AG367" i="1"/>
  <c r="AG855" i="1"/>
  <c r="AG331" i="1"/>
  <c r="AG996" i="1"/>
  <c r="AG177" i="1"/>
  <c r="AG267" i="1"/>
  <c r="AG940" i="1"/>
  <c r="AG668" i="1"/>
  <c r="AG965" i="1"/>
  <c r="AG597" i="1"/>
  <c r="AG906" i="1"/>
  <c r="AG914" i="1"/>
  <c r="AG632" i="1"/>
  <c r="AG842" i="1"/>
  <c r="AG902" i="1"/>
  <c r="AG516" i="1"/>
  <c r="AG141" i="1"/>
  <c r="AG1094" i="1"/>
  <c r="AG816" i="1"/>
  <c r="AG665" i="1"/>
  <c r="AG1033" i="1"/>
  <c r="AG614" i="1"/>
  <c r="AG377" i="1"/>
  <c r="AG490" i="1"/>
  <c r="AG935" i="1"/>
  <c r="AG14" i="1"/>
  <c r="AG887" i="1"/>
  <c r="AG834" i="1"/>
  <c r="AG948" i="1"/>
  <c r="AG838" i="1"/>
  <c r="AG332" i="1"/>
  <c r="AG526" i="1"/>
  <c r="AG952" i="1"/>
  <c r="AG928" i="1"/>
  <c r="AG609" i="1"/>
  <c r="AG573" i="1"/>
  <c r="AG273" i="1"/>
  <c r="AG122" i="1"/>
  <c r="AG276" i="1"/>
  <c r="AG584" i="1"/>
  <c r="AG814" i="1"/>
  <c r="AG259" i="1"/>
  <c r="AG768" i="1"/>
  <c r="AG1102" i="1"/>
  <c r="AG911" i="1"/>
  <c r="AG647" i="1"/>
  <c r="AG1066" i="1"/>
  <c r="AG1020" i="1"/>
  <c r="AG709" i="1"/>
  <c r="AG390" i="1"/>
  <c r="AG285" i="1"/>
  <c r="AG1110" i="1"/>
  <c r="AG933" i="1"/>
  <c r="AG616" i="1"/>
  <c r="AG638" i="1"/>
  <c r="AG395" i="1"/>
  <c r="AG437" i="1"/>
  <c r="AG301" i="1"/>
  <c r="AG710" i="1"/>
  <c r="AG362" i="1"/>
  <c r="AG587" i="1"/>
  <c r="AG74" i="1"/>
  <c r="AG572" i="1"/>
  <c r="AG696" i="1"/>
  <c r="AG682" i="1"/>
  <c r="AG1068" i="1"/>
  <c r="AG564" i="1"/>
  <c r="AG347" i="1"/>
  <c r="AG294" i="1"/>
  <c r="AG43" i="1"/>
  <c r="AG50" i="1"/>
  <c r="AG350" i="1"/>
  <c r="AG130" i="1"/>
  <c r="AG634" i="1"/>
  <c r="AG281" i="1"/>
  <c r="AG361" i="1"/>
  <c r="AG678" i="1"/>
  <c r="AG154" i="1"/>
  <c r="AG612" i="1"/>
  <c r="AG280" i="1"/>
  <c r="AG65" i="1"/>
  <c r="AG628" i="1"/>
  <c r="AG1088" i="1"/>
  <c r="AG747" i="1"/>
  <c r="AG675" i="1"/>
  <c r="AG847" i="1"/>
  <c r="AG577" i="1"/>
  <c r="AG265" i="1"/>
  <c r="AG1034" i="1"/>
  <c r="AG484" i="1"/>
  <c r="AG530" i="1"/>
  <c r="AG145" i="1"/>
  <c r="AG132" i="1"/>
  <c r="AG769" i="1"/>
  <c r="AG430" i="1"/>
  <c r="AG773" i="1"/>
  <c r="AG845" i="1"/>
  <c r="AG946" i="1"/>
  <c r="AG620" i="1"/>
  <c r="AG701" i="1"/>
  <c r="AG345" i="1"/>
  <c r="AG853" i="1"/>
  <c r="AG943" i="1"/>
  <c r="AG410" i="1"/>
  <c r="AG699" i="1"/>
  <c r="AG329" i="1"/>
  <c r="AG532" i="1"/>
  <c r="AG776" i="1"/>
  <c r="AG383" i="1"/>
  <c r="AG644" i="1"/>
  <c r="AG863" i="1"/>
  <c r="AG352" i="1"/>
  <c r="AG586" i="1"/>
  <c r="AG912" i="1"/>
  <c r="AG942" i="1"/>
  <c r="AG150" i="1"/>
  <c r="AG806" i="1"/>
  <c r="AG926" i="1"/>
  <c r="AG73" i="1"/>
  <c r="AG648" i="1"/>
  <c r="AG378" i="1"/>
  <c r="AG715" i="1"/>
  <c r="AG83" i="1"/>
  <c r="AG3" i="1"/>
  <c r="AG885" i="1"/>
  <c r="AG939" i="1"/>
  <c r="AG119" i="1"/>
  <c r="AG629" i="1"/>
  <c r="AG1100" i="1"/>
  <c r="AG283" i="1"/>
  <c r="AG706" i="1"/>
  <c r="AG282" i="1"/>
  <c r="AG157" i="1"/>
  <c r="AG1005" i="1"/>
  <c r="AG176" i="1"/>
  <c r="AG837" i="1"/>
  <c r="AG7" i="1"/>
  <c r="AG1109" i="1"/>
  <c r="AG822" i="1"/>
  <c r="AG462" i="1"/>
  <c r="AG217" i="1"/>
  <c r="AG1032" i="1"/>
  <c r="AG1104" i="1"/>
  <c r="AG1108" i="1"/>
  <c r="AG8" i="1"/>
  <c r="AG958" i="1"/>
  <c r="AG812" i="1"/>
  <c r="AG674" i="1"/>
  <c r="AG84" i="1"/>
  <c r="AG136" i="1"/>
  <c r="AG637" i="1"/>
  <c r="AG120" i="1"/>
  <c r="AG159" i="1"/>
  <c r="AG324" i="1"/>
  <c r="AG604" i="1"/>
  <c r="AG170" i="1"/>
  <c r="AG117" i="1"/>
  <c r="AG967" i="1"/>
  <c r="AG13" i="1"/>
  <c r="AG279" i="1"/>
  <c r="AG6" i="1"/>
  <c r="AG138" i="1"/>
  <c r="AG47" i="1"/>
  <c r="AG1106" i="1"/>
  <c r="AG20" i="1"/>
  <c r="AG1003" i="1"/>
  <c r="AG180" i="1"/>
  <c r="AG556" i="1"/>
  <c r="AG559" i="1"/>
  <c r="AG22" i="1"/>
  <c r="AG968" i="1"/>
  <c r="AG459" i="1"/>
  <c r="AG549" i="1"/>
  <c r="AG15" i="1"/>
  <c r="AG5" i="1"/>
  <c r="AG11" i="1"/>
  <c r="AG554" i="1"/>
  <c r="AG158" i="1"/>
  <c r="AG292" i="1"/>
  <c r="AG12" i="1"/>
  <c r="AG9" i="1"/>
  <c r="AG17" i="1"/>
  <c r="AG124" i="1"/>
  <c r="AG23" i="1"/>
  <c r="AG116" i="1"/>
  <c r="AG289" i="1"/>
  <c r="AG10" i="1"/>
  <c r="AG288" i="1"/>
  <c r="AG21" i="1"/>
  <c r="AG293" i="1"/>
  <c r="AG606" i="1"/>
  <c r="AG19" i="1"/>
  <c r="AG266" i="1"/>
  <c r="AG645" i="1"/>
  <c r="AG458" i="1"/>
  <c r="AG1079" i="1"/>
  <c r="AG613" i="1"/>
  <c r="AG617" i="1"/>
  <c r="AG1063" i="1"/>
  <c r="AG16" i="1"/>
  <c r="AG1008" i="1"/>
  <c r="AG220" i="1"/>
  <c r="AG635" i="1"/>
  <c r="AG1105" i="1"/>
  <c r="AG1078" i="1"/>
  <c r="AG987" i="1"/>
  <c r="AG232" i="1"/>
  <c r="AG1083" i="1"/>
  <c r="AG1052" i="1"/>
  <c r="AG1047" i="1"/>
  <c r="AG349" i="1"/>
  <c r="AG626" i="1"/>
  <c r="AG1080" i="1"/>
  <c r="AG778" i="1"/>
  <c r="AG1062" i="1"/>
  <c r="AG249" i="1"/>
  <c r="AG1050" i="1"/>
  <c r="AG222" i="1"/>
  <c r="AG1081" i="1"/>
  <c r="AG221" i="1"/>
  <c r="AG607" i="1"/>
  <c r="AG1053" i="1"/>
  <c r="AG277" i="1"/>
  <c r="AG605" i="1"/>
  <c r="AG642" i="1"/>
  <c r="AG287" i="1"/>
  <c r="AG819" i="1"/>
  <c r="AG630" i="1"/>
  <c r="AG236" i="1"/>
  <c r="AG1048" i="1"/>
  <c r="AG829" i="1"/>
  <c r="AG551" i="1"/>
  <c r="AG865" i="1"/>
  <c r="AG214" i="1"/>
  <c r="AG219" i="1"/>
  <c r="AG854" i="1"/>
  <c r="AG846" i="1"/>
  <c r="AG867" i="1"/>
  <c r="AG1074" i="1"/>
  <c r="AG1051" i="1"/>
  <c r="AG1041" i="1"/>
  <c r="AG1061" i="1"/>
  <c r="AG1037" i="1"/>
  <c r="AG1057" i="1"/>
  <c r="AG956" i="1"/>
  <c r="AG1058" i="1"/>
  <c r="AG1056" i="1"/>
  <c r="AG1054" i="1"/>
  <c r="AG1049" i="1"/>
  <c r="AG821" i="1"/>
  <c r="AG213" i="1"/>
  <c r="AG835" i="1"/>
  <c r="AG824" i="1"/>
  <c r="AG1060" i="1"/>
  <c r="AG1075" i="1"/>
  <c r="AG1059" i="1"/>
  <c r="AG18" i="1"/>
  <c r="AG550" i="1"/>
  <c r="AG1046" i="1"/>
  <c r="AG234" i="1"/>
  <c r="AG547" i="1"/>
  <c r="AG1064" i="1"/>
  <c r="AG510" i="1"/>
  <c r="AG235" i="1"/>
  <c r="AG874" i="1"/>
  <c r="AG218" i="1"/>
  <c r="AG4" i="1"/>
  <c r="AG1055" i="1"/>
  <c r="AG866" i="1"/>
  <c r="AG823" i="1"/>
  <c r="AG1071" i="1"/>
  <c r="AG864" i="1"/>
  <c r="AG463" i="1"/>
  <c r="AG215" i="1"/>
  <c r="AG237" i="1"/>
  <c r="AG233" i="1"/>
  <c r="AG216" i="1"/>
  <c r="AG641" i="1"/>
  <c r="AG2" i="1"/>
  <c r="AG315" i="1"/>
  <c r="AF315" i="1" l="1"/>
  <c r="AF314" i="1"/>
  <c r="AF174" i="1"/>
  <c r="AF504" i="1"/>
  <c r="AF966" i="1"/>
  <c r="AF893" i="1"/>
  <c r="AF313" i="1"/>
  <c r="AF890" i="1"/>
  <c r="AF627" i="1"/>
  <c r="AF386" i="1"/>
  <c r="AF723" i="1"/>
  <c r="AF226" i="1"/>
  <c r="AF308" i="1"/>
  <c r="AF189" i="1"/>
  <c r="AF318" i="1"/>
  <c r="AF221" i="1"/>
  <c r="AF234" i="1"/>
  <c r="AF222" i="1"/>
  <c r="AF454" i="1"/>
  <c r="AF388" i="1"/>
  <c r="AF1072" i="1"/>
  <c r="AF413" i="1"/>
  <c r="AF114" i="1"/>
  <c r="AF357" i="1"/>
  <c r="AF465" i="1"/>
  <c r="AF341" i="1"/>
  <c r="AF199" i="1"/>
  <c r="AF24" i="1"/>
  <c r="AF77" i="1"/>
  <c r="AF422" i="1"/>
  <c r="AF316" i="1"/>
  <c r="AF239" i="1"/>
  <c r="AF755" i="1"/>
  <c r="AF495" i="1"/>
  <c r="AF891" i="1"/>
  <c r="AF322" i="1"/>
  <c r="AF1028" i="1"/>
  <c r="AF295" i="1"/>
  <c r="AF109" i="1"/>
  <c r="AF243" i="1"/>
  <c r="AF78" i="1"/>
  <c r="AF722" i="1"/>
  <c r="AF733" i="1"/>
  <c r="AF809" i="1"/>
  <c r="AF171" i="1"/>
  <c r="AF1074" i="1"/>
  <c r="AF680" i="1"/>
  <c r="AF771" i="1"/>
  <c r="AF181" i="1"/>
  <c r="AF82" i="1"/>
  <c r="AF807" i="1"/>
  <c r="AF76" i="1"/>
  <c r="AF402" i="1"/>
  <c r="AF455" i="1"/>
  <c r="AF954" i="1"/>
  <c r="AF251" i="1"/>
  <c r="AF317" i="1"/>
  <c r="AF895" i="1"/>
  <c r="AF727" i="1"/>
  <c r="AF311" i="1"/>
  <c r="AF238" i="1"/>
  <c r="AF618" i="1"/>
  <c r="AF1079" i="1"/>
  <c r="AF231" i="1"/>
  <c r="AF799" i="1"/>
  <c r="AF1045" i="1"/>
  <c r="AF501" i="1"/>
  <c r="AF1023" i="1"/>
  <c r="AF1069" i="1"/>
  <c r="AF126" i="1"/>
  <c r="AF312" i="1"/>
  <c r="AF240" i="1"/>
  <c r="AF843" i="1"/>
  <c r="AF748" i="1"/>
  <c r="AF1076" i="1"/>
  <c r="AF908" i="1"/>
  <c r="AF167" i="1"/>
  <c r="AF30" i="1"/>
  <c r="AF746" i="1"/>
  <c r="AF103" i="1"/>
  <c r="AF1065" i="1"/>
  <c r="AF488" i="1"/>
  <c r="AF356" i="1"/>
  <c r="AF796" i="1"/>
  <c r="AF751" i="1"/>
  <c r="AF38" i="1"/>
  <c r="AF903" i="1"/>
  <c r="AF355" i="1"/>
  <c r="AF450" i="1"/>
  <c r="AF752" i="1"/>
  <c r="AF245" i="1"/>
  <c r="AF560" i="1"/>
  <c r="AF172" i="1"/>
  <c r="AF29" i="1"/>
  <c r="AF493" i="1"/>
  <c r="AF375" i="1"/>
  <c r="AF1043" i="1"/>
  <c r="AF649" i="1"/>
  <c r="AF460" i="1"/>
  <c r="AF420" i="1"/>
  <c r="AF1086" i="1"/>
  <c r="AF619" i="1"/>
  <c r="AF602" i="1"/>
  <c r="AF64" i="1"/>
  <c r="AF207" i="1"/>
  <c r="AF225" i="1"/>
  <c r="AF320" i="1"/>
  <c r="AF950" i="1"/>
  <c r="AF242" i="1"/>
  <c r="AF309" i="1"/>
  <c r="AF326" i="1"/>
  <c r="AF28" i="1"/>
  <c r="AF583" i="1"/>
  <c r="AF735" i="1"/>
  <c r="AF522" i="1"/>
  <c r="AF53" i="1"/>
  <c r="AF913" i="1"/>
  <c r="AF250" i="1"/>
  <c r="AF101" i="1"/>
  <c r="AF457" i="1"/>
  <c r="AF599" i="1"/>
  <c r="AF227" i="1"/>
  <c r="AF373" i="1"/>
  <c r="AF1039" i="1"/>
  <c r="AF808" i="1"/>
  <c r="AF416" i="1"/>
  <c r="AF447" i="1"/>
  <c r="AF343" i="1"/>
  <c r="AF661" i="1"/>
  <c r="AF387" i="1"/>
  <c r="AF1070" i="1"/>
  <c r="AF867" i="1"/>
  <c r="AF442" i="1"/>
  <c r="AF1024" i="1"/>
  <c r="AF825" i="1"/>
  <c r="AF92" i="1"/>
  <c r="AF499" i="1"/>
  <c r="AF1042" i="1"/>
  <c r="AF868" i="1"/>
  <c r="AF1071" i="1"/>
  <c r="AF27" i="1"/>
  <c r="AF491" i="1"/>
  <c r="AF631" i="1"/>
  <c r="AF714" i="1"/>
  <c r="AF889" i="1"/>
  <c r="AF110" i="1"/>
  <c r="AF433" i="1"/>
  <c r="AF254" i="1"/>
  <c r="AF321" i="1"/>
  <c r="AF917" i="1"/>
  <c r="AF802" i="1"/>
  <c r="AF561" i="1"/>
  <c r="AF88" i="1"/>
  <c r="AF762" i="1"/>
  <c r="AF323" i="1"/>
  <c r="AF95" i="1"/>
  <c r="AF839" i="1"/>
  <c r="AF525" i="1"/>
  <c r="AF876" i="1"/>
  <c r="AF1082" i="1"/>
  <c r="AF527" i="1"/>
  <c r="AF801" i="1"/>
  <c r="AF1009" i="1"/>
  <c r="AF425" i="1"/>
  <c r="AF994" i="1"/>
  <c r="AF643" i="1"/>
  <c r="AF492" i="1"/>
  <c r="AF1046" i="1"/>
  <c r="AF581" i="1"/>
  <c r="AF302" i="1"/>
  <c r="AF412" i="1"/>
  <c r="AF760" i="1"/>
  <c r="AF732" i="1"/>
  <c r="AF186" i="1"/>
  <c r="AF984" i="1"/>
  <c r="AF79" i="1"/>
  <c r="AF1090" i="1"/>
  <c r="AF535" i="1"/>
  <c r="AF916" i="1"/>
  <c r="AF368" i="1"/>
  <c r="AF104" i="1"/>
  <c r="AF736" i="1"/>
  <c r="AF496" i="1"/>
  <c r="AF408" i="1"/>
  <c r="AF127" i="1"/>
  <c r="AF431" i="1"/>
  <c r="AF1022" i="1"/>
  <c r="AF253" i="1"/>
  <c r="AF750" i="1"/>
  <c r="AF737" i="1"/>
  <c r="AF976" i="1"/>
  <c r="AF335" i="1"/>
  <c r="AF534" i="1"/>
  <c r="AF505" i="1"/>
  <c r="AF1000" i="1"/>
  <c r="AF86" i="1"/>
  <c r="AF667" i="1"/>
  <c r="AF910" i="1"/>
  <c r="AF25" i="1"/>
  <c r="AF394" i="1"/>
  <c r="AF1089" i="1"/>
  <c r="AF209" i="1"/>
  <c r="AF472" i="1"/>
  <c r="AF56" i="1"/>
  <c r="AF106" i="1"/>
  <c r="AF424" i="1"/>
  <c r="AF832" i="1"/>
  <c r="AF508" i="1"/>
  <c r="AF480" i="1"/>
  <c r="AF780" i="1"/>
  <c r="AF684" i="1"/>
  <c r="AF146" i="1"/>
  <c r="AF185" i="1"/>
  <c r="AF162" i="1"/>
  <c r="AF175" i="1"/>
  <c r="AF54" i="1"/>
  <c r="AF1047" i="1"/>
  <c r="AF429" i="1"/>
  <c r="AF1057" i="1"/>
  <c r="AF479" i="1"/>
  <c r="AF749" i="1"/>
  <c r="AF481" i="1"/>
  <c r="AF795" i="1"/>
  <c r="AF61" i="1"/>
  <c r="AF971" i="1"/>
  <c r="AF278" i="1"/>
  <c r="AF443" i="1"/>
  <c r="AF140" i="1"/>
  <c r="AF883" i="1"/>
  <c r="AF1101" i="1"/>
  <c r="AF1091" i="1"/>
  <c r="AF188" i="1"/>
  <c r="AF817" i="1"/>
  <c r="AF404" i="1"/>
  <c r="AF466" i="1"/>
  <c r="AF438" i="1"/>
  <c r="AF35" i="1"/>
  <c r="AF449" i="1"/>
  <c r="AF782" i="1"/>
  <c r="AF1011" i="1"/>
  <c r="AF62" i="1"/>
  <c r="AF623" i="1"/>
  <c r="AF224" i="1"/>
  <c r="AF901" i="1"/>
  <c r="AF919" i="1"/>
  <c r="AF1026" i="1"/>
  <c r="AF533" i="1"/>
  <c r="AF999" i="1"/>
  <c r="AF944" i="1"/>
  <c r="AF657" i="1"/>
  <c r="AF446" i="1"/>
  <c r="AF436" i="1"/>
  <c r="AF397" i="1"/>
  <c r="AF173" i="1"/>
  <c r="AF679" i="1"/>
  <c r="AF135" i="1"/>
  <c r="AF385" i="1"/>
  <c r="AF200" i="1"/>
  <c r="AF81" i="1"/>
  <c r="AF921" i="1"/>
  <c r="AF100" i="1"/>
  <c r="AF411" i="1"/>
  <c r="AF1017" i="1"/>
  <c r="AF58" i="1"/>
  <c r="AF528" i="1"/>
  <c r="AF565" i="1"/>
  <c r="AF758" i="1"/>
  <c r="AF90" i="1"/>
  <c r="AF529" i="1"/>
  <c r="AF303" i="1"/>
  <c r="AF811" i="1"/>
  <c r="AF264" i="1"/>
  <c r="AF149" i="1"/>
  <c r="AF419" i="1"/>
  <c r="AF669" i="1"/>
  <c r="AF1041" i="1"/>
  <c r="AF46" i="1"/>
  <c r="AF467" i="1"/>
  <c r="AF334" i="1"/>
  <c r="AF403" i="1"/>
  <c r="AF89" i="1"/>
  <c r="AF1073" i="1"/>
  <c r="AF153" i="1"/>
  <c r="AF739" i="1"/>
  <c r="AF726" i="1"/>
  <c r="AF924" i="1"/>
  <c r="AF636" i="1"/>
  <c r="AF319" i="1"/>
  <c r="AF168" i="1"/>
  <c r="AF49" i="1"/>
  <c r="AF506" i="1"/>
  <c r="AF256" i="1"/>
  <c r="AF196" i="1"/>
  <c r="AF255" i="1"/>
  <c r="AF497" i="1"/>
  <c r="AF844" i="1"/>
  <c r="AF897" i="1"/>
  <c r="AF725" i="1"/>
  <c r="AF931" i="1"/>
  <c r="AF720" i="1"/>
  <c r="AF938" i="1"/>
  <c r="AF502" i="1"/>
  <c r="AF536" i="1"/>
  <c r="AF670" i="1"/>
  <c r="AF697" i="1"/>
  <c r="AF596" i="1"/>
  <c r="AF166" i="1"/>
  <c r="AF582" i="1"/>
  <c r="AF1031" i="1"/>
  <c r="AF892" i="1"/>
  <c r="AF182" i="1"/>
  <c r="AF598" i="1"/>
  <c r="AF543" i="1"/>
  <c r="AF228" i="1"/>
  <c r="AF59" i="1"/>
  <c r="AF299" i="1"/>
  <c r="AF353" i="1"/>
  <c r="AF85" i="1"/>
  <c r="AF698" i="1"/>
  <c r="AF1021" i="1"/>
  <c r="AF514" i="1"/>
  <c r="AF729" i="1"/>
  <c r="AF327" i="1"/>
  <c r="AF509" i="1"/>
  <c r="AF359" i="1"/>
  <c r="AF972" i="1"/>
  <c r="AF986" i="1"/>
  <c r="AF452" i="1"/>
  <c r="AF894" i="1"/>
  <c r="AF1093" i="1"/>
  <c r="AF91" i="1"/>
  <c r="AF52" i="1"/>
  <c r="AF797" i="1"/>
  <c r="AF396" i="1"/>
  <c r="AF878" i="1"/>
  <c r="AF1080" i="1"/>
  <c r="AF765" i="1"/>
  <c r="AF711" i="1"/>
  <c r="AF108" i="1"/>
  <c r="AF1008" i="1"/>
  <c r="AF659" i="1"/>
  <c r="AF766" i="1"/>
  <c r="AF482" i="1"/>
  <c r="AF687" i="1"/>
  <c r="AF553" i="1"/>
  <c r="AF87" i="1"/>
  <c r="AF169" i="1"/>
  <c r="AF418" i="1"/>
  <c r="AF434" i="1"/>
  <c r="AF850" i="1"/>
  <c r="AF417" i="1"/>
  <c r="AF165" i="1"/>
  <c r="AF1098" i="1"/>
  <c r="AF139" i="1"/>
  <c r="AF651" i="1"/>
  <c r="AF99" i="1"/>
  <c r="AF591" i="1"/>
  <c r="AF148" i="1"/>
  <c r="AF730" i="1"/>
  <c r="AF183" i="1"/>
  <c r="AF909" i="1"/>
  <c r="AF1077" i="1"/>
  <c r="AF333" i="1"/>
  <c r="AF592" i="1"/>
  <c r="AF370" i="1"/>
  <c r="AF195" i="1"/>
  <c r="AF441" i="1"/>
  <c r="AF96" i="1"/>
  <c r="AF330" i="1"/>
  <c r="AF930" i="1"/>
  <c r="AF568" i="1"/>
  <c r="AF364" i="1"/>
  <c r="AF1083" i="1"/>
  <c r="AF105" i="1"/>
  <c r="AF818" i="1"/>
  <c r="AF800" i="1"/>
  <c r="AF451" i="1"/>
  <c r="AF263" i="1"/>
  <c r="AF673" i="1"/>
  <c r="AF854" i="1"/>
  <c r="AF662" i="1"/>
  <c r="AF252" i="1"/>
  <c r="AF538" i="1"/>
  <c r="AF692" i="1"/>
  <c r="AF290" i="1"/>
  <c r="AF959" i="1"/>
  <c r="AF640" i="1"/>
  <c r="AF415" i="1"/>
  <c r="AF949" i="1"/>
  <c r="AF67" i="1"/>
  <c r="AF686" i="1"/>
  <c r="AF615" i="1"/>
  <c r="AF794" i="1"/>
  <c r="AF941" i="1"/>
  <c r="AF300" i="1"/>
  <c r="AF724" i="1"/>
  <c r="AF789" i="1"/>
  <c r="AF379" i="1"/>
  <c r="AF575" i="1"/>
  <c r="AF448" i="1"/>
  <c r="AF26" i="1"/>
  <c r="AF204" i="1"/>
  <c r="AF741" i="1"/>
  <c r="AF210" i="1"/>
  <c r="AF471" i="1"/>
  <c r="AF201" i="1"/>
  <c r="AF728" i="1"/>
  <c r="AF1018" i="1"/>
  <c r="AF268" i="1"/>
  <c r="AF229" i="1"/>
  <c r="AF997" i="1"/>
  <c r="AF507" i="1"/>
  <c r="AF993" i="1"/>
  <c r="AF945" i="1"/>
  <c r="AF740" i="1"/>
  <c r="AF98" i="1"/>
  <c r="AF590" i="1"/>
  <c r="AF810" i="1"/>
  <c r="AF211" i="1"/>
  <c r="AF873" i="1"/>
  <c r="AF691" i="1"/>
  <c r="AF989" i="1"/>
  <c r="AF435" i="1"/>
  <c r="AF552" i="1"/>
  <c r="AF1029" i="1"/>
  <c r="AF164" i="1"/>
  <c r="AF39" i="1"/>
  <c r="AF1044" i="1"/>
  <c r="AF223" i="1"/>
  <c r="AF376" i="1"/>
  <c r="AF1025" i="1"/>
  <c r="AF214" i="1"/>
  <c r="AF41" i="1"/>
  <c r="AF683" i="1"/>
  <c r="AF121" i="1"/>
  <c r="AF828" i="1"/>
  <c r="AF461" i="1"/>
  <c r="AF857" i="1"/>
  <c r="AF785" i="1"/>
  <c r="AF469" i="1"/>
  <c r="AF406" i="1"/>
  <c r="AF230" i="1"/>
  <c r="AF787" i="1"/>
  <c r="AF905" i="1"/>
  <c r="AF1075" i="1"/>
  <c r="AF703" i="1"/>
  <c r="AF257" i="1"/>
  <c r="AF440" i="1"/>
  <c r="AF779" i="1"/>
  <c r="AF371" i="1"/>
  <c r="AF142" i="1"/>
  <c r="AF1035" i="1"/>
  <c r="AF328" i="1"/>
  <c r="AF414" i="1"/>
  <c r="AF366" i="1"/>
  <c r="AF833" i="1"/>
  <c r="AF1048" i="1"/>
  <c r="AF423" i="1"/>
  <c r="AF635" i="1"/>
  <c r="AF836" i="1"/>
  <c r="AF904" i="1"/>
  <c r="AF704" i="1"/>
  <c r="AF400" i="1"/>
  <c r="AF48" i="1"/>
  <c r="AF995" i="1"/>
  <c r="AF1092" i="1"/>
  <c r="AF1013" i="1"/>
  <c r="AF813" i="1"/>
  <c r="AF125" i="1"/>
  <c r="AF296" i="1"/>
  <c r="AF44" i="1"/>
  <c r="AF57" i="1"/>
  <c r="AF524" i="1"/>
  <c r="AF862" i="1"/>
  <c r="AF982" i="1"/>
  <c r="AF474" i="1"/>
  <c r="AF656" i="1"/>
  <c r="AF545" i="1"/>
  <c r="AF767" i="1"/>
  <c r="AF202" i="1"/>
  <c r="AF310" i="1"/>
  <c r="AF147" i="1"/>
  <c r="AF473" i="1"/>
  <c r="AF764" i="1"/>
  <c r="AF464" i="1"/>
  <c r="AF297" i="1"/>
  <c r="AF693" i="1"/>
  <c r="AF991" i="1"/>
  <c r="AF40" i="1"/>
  <c r="AF791" i="1"/>
  <c r="AF1087" i="1"/>
  <c r="AF426" i="1"/>
  <c r="AF621" i="1"/>
  <c r="AF840" i="1"/>
  <c r="AF72" i="1"/>
  <c r="AF974" i="1"/>
  <c r="AF134" i="1"/>
  <c r="AF428" i="1"/>
  <c r="AF478" i="1"/>
  <c r="AF719" i="1"/>
  <c r="AF325" i="1"/>
  <c r="AF236" i="1"/>
  <c r="AF742" i="1"/>
  <c r="AF398" i="1"/>
  <c r="AF351" i="1"/>
  <c r="AF203" i="1"/>
  <c r="AF763" i="1"/>
  <c r="AF163" i="1"/>
  <c r="AF123" i="1"/>
  <c r="AF513" i="1"/>
  <c r="AF1099" i="1"/>
  <c r="AF633" i="1"/>
  <c r="AF380" i="1"/>
  <c r="AF653" i="1"/>
  <c r="AF129" i="1"/>
  <c r="AF190" i="1"/>
  <c r="AF1015" i="1"/>
  <c r="AF63" i="1"/>
  <c r="AF951" i="1"/>
  <c r="AF731" i="1"/>
  <c r="AF689" i="1"/>
  <c r="AF152" i="1"/>
  <c r="AF407" i="1"/>
  <c r="AF544" i="1"/>
  <c r="AF427" i="1"/>
  <c r="AF923" i="1"/>
  <c r="AF439" i="1"/>
  <c r="AF658" i="1"/>
  <c r="AF194" i="1"/>
  <c r="AF483" i="1"/>
  <c r="AF979" i="1"/>
  <c r="AF115" i="1"/>
  <c r="AF927" i="1"/>
  <c r="AF205" i="1"/>
  <c r="AF374" i="1"/>
  <c r="AF51" i="1"/>
  <c r="AF365" i="1"/>
  <c r="AF1038" i="1"/>
  <c r="AF973" i="1"/>
  <c r="AF102" i="1"/>
  <c r="AF788" i="1"/>
  <c r="AF899" i="1"/>
  <c r="AF713" i="1"/>
  <c r="AF344" i="1"/>
  <c r="AF93" i="1"/>
  <c r="AF206" i="1"/>
  <c r="AF486" i="1"/>
  <c r="AF880" i="1"/>
  <c r="AF981" i="1"/>
  <c r="AF957" i="1"/>
  <c r="AF391" i="1"/>
  <c r="AF985" i="1"/>
  <c r="AF852" i="1"/>
  <c r="AF593" i="1"/>
  <c r="AF143" i="1"/>
  <c r="AF541" i="1"/>
  <c r="AF304" i="1"/>
  <c r="AF786" i="1"/>
  <c r="AF94" i="1"/>
  <c r="AF272" i="1"/>
  <c r="AF542" i="1"/>
  <c r="AF1040" i="1"/>
  <c r="AF32" i="1"/>
  <c r="AF1004" i="1"/>
  <c r="AF432" i="1"/>
  <c r="AF774" i="1"/>
  <c r="AF348" i="1"/>
  <c r="AF274" i="1"/>
  <c r="AF777" i="1"/>
  <c r="AF421" i="1"/>
  <c r="AF372" i="1"/>
  <c r="AF1019" i="1"/>
  <c r="AF354" i="1"/>
  <c r="AF42" i="1"/>
  <c r="AF193" i="1"/>
  <c r="AF738" i="1"/>
  <c r="AF936" i="1"/>
  <c r="AF929" i="1"/>
  <c r="AF248" i="1"/>
  <c r="AF600" i="1"/>
  <c r="AF953" i="1"/>
  <c r="AF546" i="1"/>
  <c r="AF1064" i="1"/>
  <c r="AF298" i="1"/>
  <c r="AF980" i="1"/>
  <c r="AF915" i="1"/>
  <c r="AF75" i="1"/>
  <c r="AF718" i="1"/>
  <c r="AF338" i="1"/>
  <c r="AF717" i="1"/>
  <c r="AF71" i="1"/>
  <c r="AF393" i="1"/>
  <c r="AF305" i="1"/>
  <c r="AF1037" i="1"/>
  <c r="AF475" i="1"/>
  <c r="AF872" i="1"/>
  <c r="AF179" i="1"/>
  <c r="AF610" i="1"/>
  <c r="AF37" i="1"/>
  <c r="AF249" i="1"/>
  <c r="AF784" i="1"/>
  <c r="AF381" i="1"/>
  <c r="AF761" i="1"/>
  <c r="AF721" i="1"/>
  <c r="AF882" i="1"/>
  <c r="AF187" i="1"/>
  <c r="AF861" i="1"/>
  <c r="AF392" i="1"/>
  <c r="AF258" i="1"/>
  <c r="AF580" i="1"/>
  <c r="AF1085" i="1"/>
  <c r="AF476" i="1"/>
  <c r="AF306" i="1"/>
  <c r="AF31" i="1"/>
  <c r="AF156" i="1"/>
  <c r="AF262" i="1"/>
  <c r="AF790" i="1"/>
  <c r="AF896" i="1"/>
  <c r="AF567" i="1"/>
  <c r="AF70" i="1"/>
  <c r="AF815" i="1"/>
  <c r="AF920" i="1"/>
  <c r="AF829" i="1"/>
  <c r="AF778" i="1"/>
  <c r="AF650" i="1"/>
  <c r="AF33" i="1"/>
  <c r="AF757" i="1"/>
  <c r="AF1084" i="1"/>
  <c r="AF588" i="1"/>
  <c r="AF663" i="1"/>
  <c r="AF574" i="1"/>
  <c r="AF624" i="1"/>
  <c r="AF512" i="1"/>
  <c r="AF346" i="1"/>
  <c r="AF519" i="1"/>
  <c r="AF716" i="1"/>
  <c r="AF444" i="1"/>
  <c r="AF925" i="1"/>
  <c r="AF922" i="1"/>
  <c r="AF270" i="1"/>
  <c r="AF399" i="1"/>
  <c r="AF998" i="1"/>
  <c r="AF537" i="1"/>
  <c r="AF500" i="1"/>
  <c r="AF688" i="1"/>
  <c r="AF521" i="1"/>
  <c r="AF781" i="1"/>
  <c r="AF515" i="1"/>
  <c r="AF113" i="1"/>
  <c r="AF955" i="1"/>
  <c r="AF540" i="1"/>
  <c r="AF676" i="1"/>
  <c r="AF405" i="1"/>
  <c r="AF652" i="1"/>
  <c r="AF197" i="1"/>
  <c r="AF531" i="1"/>
  <c r="AF759" i="1"/>
  <c r="AF349" i="1"/>
  <c r="AF869" i="1"/>
  <c r="AF960" i="1"/>
  <c r="AF1016" i="1"/>
  <c r="AF558" i="1"/>
  <c r="AF133" i="1"/>
  <c r="AF155" i="1"/>
  <c r="AF566" i="1"/>
  <c r="AF107" i="1"/>
  <c r="AF518" i="1"/>
  <c r="AF585" i="1"/>
  <c r="AF468" i="1"/>
  <c r="AF111" i="1"/>
  <c r="AF36" i="1"/>
  <c r="AF626" i="1"/>
  <c r="AF1036" i="1"/>
  <c r="AF1010" i="1"/>
  <c r="AF271" i="1"/>
  <c r="AF681" i="1"/>
  <c r="AF595" i="1"/>
  <c r="AF1006" i="1"/>
  <c r="AF900" i="1"/>
  <c r="AF286" i="1"/>
  <c r="AF988" i="1"/>
  <c r="AF161" i="1"/>
  <c r="AF220" i="1"/>
  <c r="AF45" i="1"/>
  <c r="AF1001" i="1"/>
  <c r="AF775" i="1"/>
  <c r="AF517" i="1"/>
  <c r="AF358" i="1"/>
  <c r="AF151" i="1"/>
  <c r="AF639" i="1"/>
  <c r="AF456" i="1"/>
  <c r="AF671" i="1"/>
  <c r="AF849" i="1"/>
  <c r="AF745" i="1"/>
  <c r="AF646" i="1"/>
  <c r="AF611" i="1"/>
  <c r="AF772" i="1"/>
  <c r="AF690" i="1"/>
  <c r="AF962" i="1"/>
  <c r="AF498" i="1"/>
  <c r="AF291" i="1"/>
  <c r="AF664" i="1"/>
  <c r="AF548" i="1"/>
  <c r="AF34" i="1"/>
  <c r="AF137" i="1"/>
  <c r="AF846" i="1"/>
  <c r="AF1095" i="1"/>
  <c r="AF975" i="1"/>
  <c r="AF753" i="1"/>
  <c r="AF874" i="1"/>
  <c r="AF977" i="1"/>
  <c r="AF990" i="1"/>
  <c r="AF55" i="1"/>
  <c r="AF336" i="1"/>
  <c r="AF494" i="1"/>
  <c r="AF445" i="1"/>
  <c r="AF555" i="1"/>
  <c r="AF871" i="1"/>
  <c r="AF401" i="1"/>
  <c r="AF937" i="1"/>
  <c r="AF1107" i="1"/>
  <c r="AF694" i="1"/>
  <c r="AF992" i="1"/>
  <c r="AF198" i="1"/>
  <c r="AF144" i="1"/>
  <c r="AF453" i="1"/>
  <c r="AF112" i="1"/>
  <c r="AF677" i="1"/>
  <c r="AF932" i="1"/>
  <c r="AF770" i="1"/>
  <c r="AF879" i="1"/>
  <c r="AF382" i="1"/>
  <c r="AF655" i="1"/>
  <c r="AF793" i="1"/>
  <c r="AF68" i="1"/>
  <c r="AF1014" i="1"/>
  <c r="AF562" i="1"/>
  <c r="AF804" i="1"/>
  <c r="AF594" i="1"/>
  <c r="AF666" i="1"/>
  <c r="AF1096" i="1"/>
  <c r="AF192" i="1"/>
  <c r="AF539" i="1"/>
  <c r="AF487" i="1"/>
  <c r="AF603" i="1"/>
  <c r="AF964" i="1"/>
  <c r="AF1105" i="1"/>
  <c r="AF1097" i="1"/>
  <c r="AF1012" i="1"/>
  <c r="AF342" i="1"/>
  <c r="AF870" i="1"/>
  <c r="AF307" i="1"/>
  <c r="AF128" i="1"/>
  <c r="AF830" i="1"/>
  <c r="AF798" i="1"/>
  <c r="AF409" i="1"/>
  <c r="AF570" i="1"/>
  <c r="AF260" i="1"/>
  <c r="AF246" i="1"/>
  <c r="AF97" i="1"/>
  <c r="AF934" i="1"/>
  <c r="AF284" i="1"/>
  <c r="AF970" i="1"/>
  <c r="AF856" i="1"/>
  <c r="AF712" i="1"/>
  <c r="AF269" i="1"/>
  <c r="AF485" i="1"/>
  <c r="AF918" i="1"/>
  <c r="AF622" i="1"/>
  <c r="AF60" i="1"/>
  <c r="AF520" i="1"/>
  <c r="AF754" i="1"/>
  <c r="AF888" i="1"/>
  <c r="AF969" i="1"/>
  <c r="AF232" i="1"/>
  <c r="AF489" i="1"/>
  <c r="AF848" i="1"/>
  <c r="AF805" i="1"/>
  <c r="AF1007" i="1"/>
  <c r="AF80" i="1"/>
  <c r="AF907" i="1"/>
  <c r="AF860" i="1"/>
  <c r="AF1067" i="1"/>
  <c r="AF118" i="1"/>
  <c r="AF369" i="1"/>
  <c r="AF987" i="1"/>
  <c r="AF579" i="1"/>
  <c r="AF792" i="1"/>
  <c r="AF884" i="1"/>
  <c r="AF563" i="1"/>
  <c r="AF831" i="1"/>
  <c r="AF803" i="1"/>
  <c r="AF178" i="1"/>
  <c r="AF705" i="1"/>
  <c r="AF576" i="1"/>
  <c r="AF707" i="1"/>
  <c r="AF360" i="1"/>
  <c r="AF859" i="1"/>
  <c r="AF601" i="1"/>
  <c r="AF886" i="1"/>
  <c r="AF131" i="1"/>
  <c r="AF160" i="1"/>
  <c r="AF503" i="1"/>
  <c r="AF191" i="1"/>
  <c r="AF660" i="1"/>
  <c r="AF947" i="1"/>
  <c r="AF708" i="1"/>
  <c r="AF1030" i="1"/>
  <c r="AF275" i="1"/>
  <c r="AF744" i="1"/>
  <c r="AF858" i="1"/>
  <c r="AF184" i="1"/>
  <c r="AF578" i="1"/>
  <c r="AF523" i="1"/>
  <c r="AF700" i="1"/>
  <c r="AF881" i="1"/>
  <c r="AF978" i="1"/>
  <c r="AF261" i="1"/>
  <c r="AF1027" i="1"/>
  <c r="AF841" i="1"/>
  <c r="AF608" i="1"/>
  <c r="AF337" i="1"/>
  <c r="AF69" i="1"/>
  <c r="AF470" i="1"/>
  <c r="AF477" i="1"/>
  <c r="AF340" i="1"/>
  <c r="AF208" i="1"/>
  <c r="AF961" i="1"/>
  <c r="AF743" i="1"/>
  <c r="AF247" i="1"/>
  <c r="AF702" i="1"/>
  <c r="AF569" i="1"/>
  <c r="AF826" i="1"/>
  <c r="AF625" i="1"/>
  <c r="AF819" i="1"/>
  <c r="AF1002" i="1"/>
  <c r="AF898" i="1"/>
  <c r="AF654" i="1"/>
  <c r="AF875" i="1"/>
  <c r="AF66" i="1"/>
  <c r="AF685" i="1"/>
  <c r="AF589" i="1"/>
  <c r="AF851" i="1"/>
  <c r="AF672" i="1"/>
  <c r="AF384" i="1"/>
  <c r="AF363" i="1"/>
  <c r="AF630" i="1"/>
  <c r="AF983" i="1"/>
  <c r="AF756" i="1"/>
  <c r="AF511" i="1"/>
  <c r="AF557" i="1"/>
  <c r="AF339" i="1"/>
  <c r="AF241" i="1"/>
  <c r="AF244" i="1"/>
  <c r="AF877" i="1"/>
  <c r="AF695" i="1"/>
  <c r="AF820" i="1"/>
  <c r="AF277" i="1"/>
  <c r="AF389" i="1"/>
  <c r="AF827" i="1"/>
  <c r="AF864" i="1"/>
  <c r="AF734" i="1"/>
  <c r="AF1103" i="1"/>
  <c r="AF571" i="1"/>
  <c r="AF212" i="1"/>
  <c r="AF1059" i="1"/>
  <c r="AF783" i="1"/>
  <c r="AF963" i="1"/>
  <c r="AF367" i="1"/>
  <c r="AF855" i="1"/>
  <c r="AF331" i="1"/>
  <c r="AF996" i="1"/>
  <c r="AF177" i="1"/>
  <c r="AF267" i="1"/>
  <c r="AF1056" i="1"/>
  <c r="AF940" i="1"/>
  <c r="AF668" i="1"/>
  <c r="AF965" i="1"/>
  <c r="AF597" i="1"/>
  <c r="AF906" i="1"/>
  <c r="AF914" i="1"/>
  <c r="AF632" i="1"/>
  <c r="AF842" i="1"/>
  <c r="AF902" i="1"/>
  <c r="AF516" i="1"/>
  <c r="AF141" i="1"/>
  <c r="AF1094" i="1"/>
  <c r="AF816" i="1"/>
  <c r="AF665" i="1"/>
  <c r="AF1033" i="1"/>
  <c r="AF614" i="1"/>
  <c r="AF377" i="1"/>
  <c r="AF490" i="1"/>
  <c r="AF935" i="1"/>
  <c r="AF14" i="1"/>
  <c r="AF887" i="1"/>
  <c r="AF834" i="1"/>
  <c r="AF948" i="1"/>
  <c r="AF838" i="1"/>
  <c r="AF332" i="1"/>
  <c r="AF526" i="1"/>
  <c r="AF952" i="1"/>
  <c r="AF928" i="1"/>
  <c r="AF609" i="1"/>
  <c r="AF573" i="1"/>
  <c r="AF273" i="1"/>
  <c r="AF122" i="1"/>
  <c r="AF276" i="1"/>
  <c r="AF584" i="1"/>
  <c r="AF814" i="1"/>
  <c r="AF259" i="1"/>
  <c r="AF768" i="1"/>
  <c r="AF1102" i="1"/>
  <c r="AF911" i="1"/>
  <c r="AF647" i="1"/>
  <c r="AF1066" i="1"/>
  <c r="AF1020" i="1"/>
  <c r="AF709" i="1"/>
  <c r="AF390" i="1"/>
  <c r="AF285" i="1"/>
  <c r="AF823" i="1"/>
  <c r="AF1110" i="1"/>
  <c r="AF933" i="1"/>
  <c r="AF616" i="1"/>
  <c r="AF638" i="1"/>
  <c r="AF395" i="1"/>
  <c r="AF437" i="1"/>
  <c r="AF301" i="1"/>
  <c r="AF710" i="1"/>
  <c r="AF362" i="1"/>
  <c r="AF587" i="1"/>
  <c r="AF74" i="1"/>
  <c r="AF235" i="1"/>
  <c r="AF572" i="1"/>
  <c r="AF696" i="1"/>
  <c r="AF642" i="1"/>
  <c r="AF682" i="1"/>
  <c r="AF1068" i="1"/>
  <c r="AF564" i="1"/>
  <c r="AF347" i="1"/>
  <c r="AF294" i="1"/>
  <c r="AF43" i="1"/>
  <c r="AF510" i="1"/>
  <c r="AF50" i="1"/>
  <c r="AF350" i="1"/>
  <c r="AF130" i="1"/>
  <c r="AF634" i="1"/>
  <c r="AF281" i="1"/>
  <c r="AF361" i="1"/>
  <c r="AF678" i="1"/>
  <c r="AF154" i="1"/>
  <c r="AF612" i="1"/>
  <c r="AF280" i="1"/>
  <c r="AF65" i="1"/>
  <c r="AF628" i="1"/>
  <c r="AF1088" i="1"/>
  <c r="AF218" i="1"/>
  <c r="AF747" i="1"/>
  <c r="AF675" i="1"/>
  <c r="AF847" i="1"/>
  <c r="AF577" i="1"/>
  <c r="AF265" i="1"/>
  <c r="AF1034" i="1"/>
  <c r="AF484" i="1"/>
  <c r="AF530" i="1"/>
  <c r="AF145" i="1"/>
  <c r="AF216" i="1"/>
  <c r="AF132" i="1"/>
  <c r="AF769" i="1"/>
  <c r="AF430" i="1"/>
  <c r="AF773" i="1"/>
  <c r="AF845" i="1"/>
  <c r="AF956" i="1"/>
  <c r="AF946" i="1"/>
  <c r="AF620" i="1"/>
  <c r="AF701" i="1"/>
  <c r="AF345" i="1"/>
  <c r="AF1081" i="1"/>
  <c r="AF853" i="1"/>
  <c r="AF943" i="1"/>
  <c r="AF410" i="1"/>
  <c r="AF835" i="1"/>
  <c r="AF699" i="1"/>
  <c r="AF329" i="1"/>
  <c r="AF1050" i="1"/>
  <c r="AF532" i="1"/>
  <c r="AF776" i="1"/>
  <c r="AF550" i="1"/>
  <c r="AF383" i="1"/>
  <c r="AF644" i="1"/>
  <c r="AF863" i="1"/>
  <c r="AF352" i="1"/>
  <c r="AF586" i="1"/>
  <c r="AF912" i="1"/>
  <c r="AF942" i="1"/>
  <c r="AF824" i="1"/>
  <c r="AF150" i="1"/>
  <c r="AF806" i="1"/>
  <c r="AF926" i="1"/>
  <c r="AF73" i="1"/>
  <c r="AF648" i="1"/>
  <c r="AF378" i="1"/>
  <c r="AF715" i="1"/>
  <c r="AF83" i="1"/>
  <c r="AF3" i="1"/>
  <c r="AF885" i="1"/>
  <c r="AF939" i="1"/>
  <c r="AF119" i="1"/>
  <c r="AF629" i="1"/>
  <c r="AF617" i="1"/>
  <c r="AF1100" i="1"/>
  <c r="AF283" i="1"/>
  <c r="AF1051" i="1"/>
  <c r="AF1053" i="1"/>
  <c r="AF706" i="1"/>
  <c r="AF1060" i="1"/>
  <c r="AF866" i="1"/>
  <c r="AF1054" i="1"/>
  <c r="AF282" i="1"/>
  <c r="AF1078" i="1"/>
  <c r="AF157" i="1"/>
  <c r="AF1005" i="1"/>
  <c r="AF176" i="1"/>
  <c r="AF837" i="1"/>
  <c r="AF7" i="1"/>
  <c r="AF1109" i="1"/>
  <c r="AF215" i="1"/>
  <c r="AF822" i="1"/>
  <c r="AF462" i="1"/>
  <c r="AF217" i="1"/>
  <c r="AF1032" i="1"/>
  <c r="AF1104" i="1"/>
  <c r="AF547" i="1"/>
  <c r="AF1108" i="1"/>
  <c r="AF8" i="1"/>
  <c r="AF958" i="1"/>
  <c r="AF812" i="1"/>
  <c r="AF605" i="1"/>
  <c r="AF674" i="1"/>
  <c r="AF84" i="1"/>
  <c r="AF136" i="1"/>
  <c r="AF637" i="1"/>
  <c r="AF120" i="1"/>
  <c r="AF159" i="1"/>
  <c r="AF324" i="1"/>
  <c r="AF604" i="1"/>
  <c r="AF458" i="1"/>
  <c r="AF170" i="1"/>
  <c r="AF117" i="1"/>
  <c r="AF967" i="1"/>
  <c r="AF1052" i="1"/>
  <c r="AF13" i="1"/>
  <c r="AF821" i="1"/>
  <c r="AF279" i="1"/>
  <c r="AF6" i="1"/>
  <c r="AF138" i="1"/>
  <c r="AF1063" i="1"/>
  <c r="AF47" i="1"/>
  <c r="AF1106" i="1"/>
  <c r="AF20" i="1"/>
  <c r="AF1003" i="1"/>
  <c r="AF180" i="1"/>
  <c r="AF556" i="1"/>
  <c r="AF559" i="1"/>
  <c r="AF22" i="1"/>
  <c r="AF968" i="1"/>
  <c r="AF459" i="1"/>
  <c r="AF549" i="1"/>
  <c r="AF15" i="1"/>
  <c r="AF5" i="1"/>
  <c r="AF11" i="1"/>
  <c r="AF554" i="1"/>
  <c r="AF158" i="1"/>
  <c r="AF292" i="1"/>
  <c r="AF551" i="1"/>
  <c r="AF237" i="1"/>
  <c r="AF1049" i="1"/>
  <c r="AF12" i="1"/>
  <c r="AF9" i="1"/>
  <c r="AF18" i="1"/>
  <c r="AF1055" i="1"/>
  <c r="AF607" i="1"/>
  <c r="AF287" i="1"/>
  <c r="AF865" i="1"/>
  <c r="AF17" i="1"/>
  <c r="AF124" i="1"/>
  <c r="AF23" i="1"/>
  <c r="AF233" i="1"/>
  <c r="AF116" i="1"/>
  <c r="AF1062" i="1"/>
  <c r="AF1058" i="1"/>
  <c r="AF213" i="1"/>
  <c r="AF289" i="1"/>
  <c r="AF10" i="1"/>
  <c r="AF288" i="1"/>
  <c r="AF21" i="1"/>
  <c r="AF219" i="1"/>
  <c r="AF16" i="1"/>
  <c r="AF1061" i="1"/>
  <c r="AF293" i="1"/>
  <c r="AF606" i="1"/>
  <c r="AF19" i="1"/>
  <c r="AF266" i="1"/>
  <c r="AF4" i="1"/>
  <c r="AF645" i="1"/>
  <c r="AF613" i="1"/>
  <c r="AF641" i="1"/>
  <c r="AF2" i="1"/>
  <c r="AF463" i="1"/>
  <c r="Z315" i="1" l="1"/>
  <c r="Z314" i="1"/>
  <c r="Z318" i="1"/>
  <c r="Z226" i="1"/>
  <c r="Z189" i="1"/>
  <c r="Z504" i="1"/>
  <c r="Z966" i="1"/>
  <c r="Z890" i="1"/>
  <c r="Z893" i="1"/>
  <c r="Z723" i="1"/>
  <c r="Z463" i="1"/>
  <c r="Z308" i="1"/>
  <c r="Z234" i="1"/>
  <c r="Z627" i="1"/>
  <c r="Z386" i="1"/>
  <c r="Z174" i="1"/>
  <c r="Z221" i="1"/>
  <c r="Z222" i="1"/>
  <c r="Z454" i="1"/>
  <c r="Z388" i="1"/>
  <c r="Z1072" i="1"/>
  <c r="Z413" i="1"/>
  <c r="Z114" i="1"/>
  <c r="Z357" i="1"/>
  <c r="Z341" i="1"/>
  <c r="Z199" i="1"/>
  <c r="Z465" i="1"/>
  <c r="Z77" i="1"/>
  <c r="Z24" i="1"/>
  <c r="Z316" i="1"/>
  <c r="Z422" i="1"/>
  <c r="Z239" i="1"/>
  <c r="Z755" i="1"/>
  <c r="Z495" i="1"/>
  <c r="Z891" i="1"/>
  <c r="Z1028" i="1"/>
  <c r="Z322" i="1"/>
  <c r="Z295" i="1"/>
  <c r="Z109" i="1"/>
  <c r="Z243" i="1"/>
  <c r="Z78" i="1"/>
  <c r="Z722" i="1"/>
  <c r="Z733" i="1"/>
  <c r="Z809" i="1"/>
  <c r="Z171" i="1"/>
  <c r="Z771" i="1"/>
  <c r="Z82" i="1"/>
  <c r="Z1074" i="1"/>
  <c r="Z680" i="1"/>
  <c r="Z76" i="1"/>
  <c r="Z181" i="1"/>
  <c r="Z402" i="1"/>
  <c r="Z807" i="1"/>
  <c r="Z251" i="1"/>
  <c r="Z954" i="1"/>
  <c r="Z455" i="1"/>
  <c r="Z317" i="1"/>
  <c r="Z895" i="1"/>
  <c r="Z727" i="1"/>
  <c r="Z238" i="1"/>
  <c r="Z311" i="1"/>
  <c r="Z618" i="1"/>
  <c r="Z1079" i="1"/>
  <c r="Z231" i="1"/>
  <c r="Z1023" i="1"/>
  <c r="Z1045" i="1"/>
  <c r="Z799" i="1"/>
  <c r="Z501" i="1"/>
  <c r="Z126" i="1"/>
  <c r="Z312" i="1"/>
  <c r="Z1069" i="1"/>
  <c r="Z240" i="1"/>
  <c r="Z843" i="1"/>
  <c r="Z748" i="1"/>
  <c r="Z1076" i="1"/>
  <c r="Z908" i="1"/>
  <c r="Z167" i="1"/>
  <c r="Z30" i="1"/>
  <c r="Z103" i="1"/>
  <c r="Z746" i="1"/>
  <c r="Z356" i="1"/>
  <c r="Z488" i="1"/>
  <c r="Z796" i="1"/>
  <c r="Z751" i="1"/>
  <c r="Z38" i="1"/>
  <c r="Z903" i="1"/>
  <c r="Z1065" i="1"/>
  <c r="Z450" i="1"/>
  <c r="Z355" i="1"/>
  <c r="Z752" i="1"/>
  <c r="Z560" i="1"/>
  <c r="Z493" i="1"/>
  <c r="Z245" i="1"/>
  <c r="Z172" i="1"/>
  <c r="Z375" i="1"/>
  <c r="Z29" i="1"/>
  <c r="Z1043" i="1"/>
  <c r="Z420" i="1"/>
  <c r="Z649" i="1"/>
  <c r="Z64" i="1"/>
  <c r="Z602" i="1"/>
  <c r="Z207" i="1"/>
  <c r="Z1086" i="1"/>
  <c r="Z619" i="1"/>
  <c r="Z225" i="1"/>
  <c r="Z320" i="1"/>
  <c r="Z460" i="1"/>
  <c r="Z950" i="1"/>
  <c r="Z242" i="1"/>
  <c r="Z309" i="1"/>
  <c r="Z28" i="1"/>
  <c r="Z522" i="1"/>
  <c r="Z583" i="1"/>
  <c r="Z53" i="1"/>
  <c r="Z326" i="1"/>
  <c r="Z735" i="1"/>
  <c r="Z913" i="1"/>
  <c r="Z250" i="1"/>
  <c r="Z1071" i="1"/>
  <c r="Z101" i="1"/>
  <c r="Z599" i="1"/>
  <c r="Z227" i="1"/>
  <c r="Z373" i="1"/>
  <c r="Z457" i="1"/>
  <c r="Z416" i="1"/>
  <c r="Z447" i="1"/>
  <c r="Z343" i="1"/>
  <c r="Z387" i="1"/>
  <c r="Z661" i="1"/>
  <c r="Z442" i="1"/>
  <c r="Z808" i="1"/>
  <c r="Z825" i="1"/>
  <c r="Z867" i="1"/>
  <c r="Z1039" i="1"/>
  <c r="Z1070" i="1"/>
  <c r="Z1024" i="1"/>
  <c r="Z92" i="1"/>
  <c r="Z868" i="1"/>
  <c r="Z499" i="1"/>
  <c r="Z27" i="1"/>
  <c r="Z491" i="1"/>
  <c r="Z631" i="1"/>
  <c r="Z714" i="1"/>
  <c r="Z889" i="1"/>
  <c r="Z1042" i="1"/>
  <c r="Z110" i="1"/>
  <c r="Z321" i="1"/>
  <c r="Z917" i="1"/>
  <c r="Z433" i="1"/>
  <c r="Z254" i="1"/>
  <c r="Z561" i="1"/>
  <c r="Z802" i="1"/>
  <c r="Z762" i="1"/>
  <c r="Z88" i="1"/>
  <c r="Z323" i="1"/>
  <c r="Z95" i="1"/>
  <c r="Z839" i="1"/>
  <c r="Z525" i="1"/>
  <c r="Z527" i="1"/>
  <c r="Z876" i="1"/>
  <c r="Z801" i="1"/>
  <c r="Z1009" i="1"/>
  <c r="Z425" i="1"/>
  <c r="Z994" i="1"/>
  <c r="Z492" i="1"/>
  <c r="Z1082" i="1"/>
  <c r="Z581" i="1"/>
  <c r="Z643" i="1"/>
  <c r="Z412" i="1"/>
  <c r="Z302" i="1"/>
  <c r="Z760" i="1"/>
  <c r="Z732" i="1"/>
  <c r="Z984" i="1"/>
  <c r="Z1046" i="1"/>
  <c r="Z186" i="1"/>
  <c r="Z916" i="1"/>
  <c r="Z1090" i="1"/>
  <c r="Z535" i="1"/>
  <c r="Z368" i="1"/>
  <c r="Z79" i="1"/>
  <c r="Z408" i="1"/>
  <c r="Z736" i="1"/>
  <c r="Z104" i="1"/>
  <c r="Z496" i="1"/>
  <c r="Z431" i="1"/>
  <c r="Z253" i="1"/>
  <c r="Z335" i="1"/>
  <c r="Z750" i="1"/>
  <c r="Z737" i="1"/>
  <c r="Z505" i="1"/>
  <c r="Z534" i="1"/>
  <c r="Z1022" i="1"/>
  <c r="Z1000" i="1"/>
  <c r="Z127" i="1"/>
  <c r="Z976" i="1"/>
  <c r="Z86" i="1"/>
  <c r="Z667" i="1"/>
  <c r="Z910" i="1"/>
  <c r="Z394" i="1"/>
  <c r="Z25" i="1"/>
  <c r="Z209" i="1"/>
  <c r="Z472" i="1"/>
  <c r="Z56" i="1"/>
  <c r="Z1089" i="1"/>
  <c r="Z106" i="1"/>
  <c r="Z832" i="1"/>
  <c r="Z424" i="1"/>
  <c r="Z780" i="1"/>
  <c r="Z480" i="1"/>
  <c r="Z508" i="1"/>
  <c r="Z684" i="1"/>
  <c r="Z185" i="1"/>
  <c r="Z146" i="1"/>
  <c r="Z175" i="1"/>
  <c r="Z162" i="1"/>
  <c r="Z54" i="1"/>
  <c r="Z429" i="1"/>
  <c r="Z1047" i="1"/>
  <c r="Z749" i="1"/>
  <c r="Z479" i="1"/>
  <c r="Z795" i="1"/>
  <c r="Z481" i="1"/>
  <c r="Z61" i="1"/>
  <c r="Z278" i="1"/>
  <c r="Z971" i="1"/>
  <c r="Z140" i="1"/>
  <c r="Z883" i="1"/>
  <c r="Z1091" i="1"/>
  <c r="Z188" i="1"/>
  <c r="Z817" i="1"/>
  <c r="Z438" i="1"/>
  <c r="Z35" i="1"/>
  <c r="Z466" i="1"/>
  <c r="Z404" i="1"/>
  <c r="Z224" i="1"/>
  <c r="Z782" i="1"/>
  <c r="Z901" i="1"/>
  <c r="Z919" i="1"/>
  <c r="Z623" i="1"/>
  <c r="Z62" i="1"/>
  <c r="Z449" i="1"/>
  <c r="Z533" i="1"/>
  <c r="Z1026" i="1"/>
  <c r="Z944" i="1"/>
  <c r="Z443" i="1"/>
  <c r="Z1101" i="1"/>
  <c r="Z999" i="1"/>
  <c r="Z657" i="1"/>
  <c r="Z1011" i="1"/>
  <c r="Z446" i="1"/>
  <c r="Z436" i="1"/>
  <c r="Z397" i="1"/>
  <c r="Z135" i="1"/>
  <c r="Z173" i="1"/>
  <c r="Z385" i="1"/>
  <c r="Z200" i="1"/>
  <c r="Z921" i="1"/>
  <c r="Z411" i="1"/>
  <c r="Z679" i="1"/>
  <c r="Z81" i="1"/>
  <c r="Z58" i="1"/>
  <c r="Z528" i="1"/>
  <c r="Z565" i="1"/>
  <c r="Z529" i="1"/>
  <c r="Z90" i="1"/>
  <c r="Z758" i="1"/>
  <c r="Z1017" i="1"/>
  <c r="Z1057" i="1"/>
  <c r="Z100" i="1"/>
  <c r="Z811" i="1"/>
  <c r="Z149" i="1"/>
  <c r="Z303" i="1"/>
  <c r="Z46" i="1"/>
  <c r="Z669" i="1"/>
  <c r="Z419" i="1"/>
  <c r="Z1073" i="1"/>
  <c r="Z334" i="1"/>
  <c r="Z403" i="1"/>
  <c r="Z467" i="1"/>
  <c r="Z1041" i="1"/>
  <c r="Z89" i="1"/>
  <c r="Z264" i="1"/>
  <c r="Z670" i="1"/>
  <c r="Z319" i="1"/>
  <c r="Z739" i="1"/>
  <c r="Z256" i="1"/>
  <c r="Z168" i="1"/>
  <c r="Z255" i="1"/>
  <c r="Z924" i="1"/>
  <c r="Z196" i="1"/>
  <c r="Z49" i="1"/>
  <c r="Z844" i="1"/>
  <c r="Z153" i="1"/>
  <c r="Z497" i="1"/>
  <c r="Z897" i="1"/>
  <c r="Z636" i="1"/>
  <c r="Z506" i="1"/>
  <c r="Z726" i="1"/>
  <c r="Z931" i="1"/>
  <c r="Z502" i="1"/>
  <c r="Z725" i="1"/>
  <c r="Z536" i="1"/>
  <c r="Z720" i="1"/>
  <c r="Z938" i="1"/>
  <c r="Z582" i="1"/>
  <c r="Z596" i="1"/>
  <c r="Z182" i="1"/>
  <c r="Z892" i="1"/>
  <c r="Z543" i="1"/>
  <c r="Z166" i="1"/>
  <c r="Z1031" i="1"/>
  <c r="Z228" i="1"/>
  <c r="Z59" i="1"/>
  <c r="Z353" i="1"/>
  <c r="Z598" i="1"/>
  <c r="Z299" i="1"/>
  <c r="Z697" i="1"/>
  <c r="Z514" i="1"/>
  <c r="Z1048" i="1"/>
  <c r="Z327" i="1"/>
  <c r="Z359" i="1"/>
  <c r="Z1021" i="1"/>
  <c r="Z698" i="1"/>
  <c r="Z509" i="1"/>
  <c r="Z452" i="1"/>
  <c r="Z894" i="1"/>
  <c r="Z52" i="1"/>
  <c r="Z729" i="1"/>
  <c r="Z878" i="1"/>
  <c r="Z1093" i="1"/>
  <c r="Z986" i="1"/>
  <c r="Z797" i="1"/>
  <c r="Z972" i="1"/>
  <c r="Z396" i="1"/>
  <c r="Z85" i="1"/>
  <c r="Z765" i="1"/>
  <c r="Z482" i="1"/>
  <c r="Z711" i="1"/>
  <c r="Z687" i="1"/>
  <c r="Z659" i="1"/>
  <c r="Z87" i="1"/>
  <c r="Z434" i="1"/>
  <c r="Z766" i="1"/>
  <c r="Z850" i="1"/>
  <c r="Z169" i="1"/>
  <c r="Z1008" i="1"/>
  <c r="Z108" i="1"/>
  <c r="Z1098" i="1"/>
  <c r="Z165" i="1"/>
  <c r="Z91" i="1"/>
  <c r="Z418" i="1"/>
  <c r="Z417" i="1"/>
  <c r="Z651" i="1"/>
  <c r="Z99" i="1"/>
  <c r="Z730" i="1"/>
  <c r="Z591" i="1"/>
  <c r="Z909" i="1"/>
  <c r="Z553" i="1"/>
  <c r="Z183" i="1"/>
  <c r="Z148" i="1"/>
  <c r="Z1080" i="1"/>
  <c r="Z592" i="1"/>
  <c r="Z333" i="1"/>
  <c r="Z370" i="1"/>
  <c r="Z1077" i="1"/>
  <c r="Z195" i="1"/>
  <c r="Z96" i="1"/>
  <c r="Z441" i="1"/>
  <c r="Z854" i="1"/>
  <c r="Z930" i="1"/>
  <c r="Z139" i="1"/>
  <c r="Z818" i="1"/>
  <c r="Z364" i="1"/>
  <c r="Z568" i="1"/>
  <c r="Z330" i="1"/>
  <c r="Z800" i="1"/>
  <c r="Z662" i="1"/>
  <c r="Z252" i="1"/>
  <c r="Z105" i="1"/>
  <c r="Z538" i="1"/>
  <c r="Z692" i="1"/>
  <c r="Z1083" i="1"/>
  <c r="Z959" i="1"/>
  <c r="Z415" i="1"/>
  <c r="Z640" i="1"/>
  <c r="Z300" i="1"/>
  <c r="Z794" i="1"/>
  <c r="Z789" i="1"/>
  <c r="Z949" i="1"/>
  <c r="Z686" i="1"/>
  <c r="Z941" i="1"/>
  <c r="Z575" i="1"/>
  <c r="Z471" i="1"/>
  <c r="Z724" i="1"/>
  <c r="Z67" i="1"/>
  <c r="Z379" i="1"/>
  <c r="Z448" i="1"/>
  <c r="Z210" i="1"/>
  <c r="Z741" i="1"/>
  <c r="Z204" i="1"/>
  <c r="Z728" i="1"/>
  <c r="Z615" i="1"/>
  <c r="Z263" i="1"/>
  <c r="Z201" i="1"/>
  <c r="Z451" i="1"/>
  <c r="Z1018" i="1"/>
  <c r="Z945" i="1"/>
  <c r="Z810" i="1"/>
  <c r="Z98" i="1"/>
  <c r="Z997" i="1"/>
  <c r="Z268" i="1"/>
  <c r="Z873" i="1"/>
  <c r="Z211" i="1"/>
  <c r="Z590" i="1"/>
  <c r="Z229" i="1"/>
  <c r="Z993" i="1"/>
  <c r="Z507" i="1"/>
  <c r="Z740" i="1"/>
  <c r="Z435" i="1"/>
  <c r="Z214" i="1"/>
  <c r="Z552" i="1"/>
  <c r="Z989" i="1"/>
  <c r="Z164" i="1"/>
  <c r="Z691" i="1"/>
  <c r="Z376" i="1"/>
  <c r="Z1029" i="1"/>
  <c r="Z41" i="1"/>
  <c r="Z230" i="1"/>
  <c r="Z683" i="1"/>
  <c r="Z785" i="1"/>
  <c r="Z673" i="1"/>
  <c r="Z1025" i="1"/>
  <c r="Z1044" i="1"/>
  <c r="Z857" i="1"/>
  <c r="Z406" i="1"/>
  <c r="Z828" i="1"/>
  <c r="Z469" i="1"/>
  <c r="Z787" i="1"/>
  <c r="Z905" i="1"/>
  <c r="Z26" i="1"/>
  <c r="Z440" i="1"/>
  <c r="Z39" i="1"/>
  <c r="Z779" i="1"/>
  <c r="Z703" i="1"/>
  <c r="Z371" i="1"/>
  <c r="Z1035" i="1"/>
  <c r="Z833" i="1"/>
  <c r="Z366" i="1"/>
  <c r="Z257" i="1"/>
  <c r="Z328" i="1"/>
  <c r="Z223" i="1"/>
  <c r="Z1075" i="1"/>
  <c r="Z904" i="1"/>
  <c r="Z414" i="1"/>
  <c r="Z635" i="1"/>
  <c r="Z1092" i="1"/>
  <c r="Z995" i="1"/>
  <c r="Z836" i="1"/>
  <c r="Z142" i="1"/>
  <c r="Z400" i="1"/>
  <c r="Z423" i="1"/>
  <c r="Z704" i="1"/>
  <c r="Z813" i="1"/>
  <c r="Z524" i="1"/>
  <c r="Z125" i="1"/>
  <c r="Z862" i="1"/>
  <c r="Z296" i="1"/>
  <c r="Z1013" i="1"/>
  <c r="Z57" i="1"/>
  <c r="Z656" i="1"/>
  <c r="Z545" i="1"/>
  <c r="Z216" i="1"/>
  <c r="Z44" i="1"/>
  <c r="Z121" i="1"/>
  <c r="Z767" i="1"/>
  <c r="Z474" i="1"/>
  <c r="Z764" i="1"/>
  <c r="Z202" i="1"/>
  <c r="Z40" i="1"/>
  <c r="Z473" i="1"/>
  <c r="Z693" i="1"/>
  <c r="Z1087" i="1"/>
  <c r="Z297" i="1"/>
  <c r="Z147" i="1"/>
  <c r="Z840" i="1"/>
  <c r="Z791" i="1"/>
  <c r="Z982" i="1"/>
  <c r="Z991" i="1"/>
  <c r="Z134" i="1"/>
  <c r="Z310" i="1"/>
  <c r="Z621" i="1"/>
  <c r="Z72" i="1"/>
  <c r="Z351" i="1"/>
  <c r="Z426" i="1"/>
  <c r="Z478" i="1"/>
  <c r="Z203" i="1"/>
  <c r="Z880" i="1"/>
  <c r="Z325" i="1"/>
  <c r="Z633" i="1"/>
  <c r="Z398" i="1"/>
  <c r="Z513" i="1"/>
  <c r="Z763" i="1"/>
  <c r="Z742" i="1"/>
  <c r="Z380" i="1"/>
  <c r="Z974" i="1"/>
  <c r="Z951" i="1"/>
  <c r="Z1099" i="1"/>
  <c r="Z236" i="1"/>
  <c r="Z407" i="1"/>
  <c r="Z427" i="1"/>
  <c r="Z719" i="1"/>
  <c r="Z689" i="1"/>
  <c r="Z658" i="1"/>
  <c r="Z923" i="1"/>
  <c r="Z483" i="1"/>
  <c r="Z439" i="1"/>
  <c r="Z544" i="1"/>
  <c r="Z927" i="1"/>
  <c r="Z653" i="1"/>
  <c r="Z731" i="1"/>
  <c r="Z51" i="1"/>
  <c r="Z194" i="1"/>
  <c r="Z374" i="1"/>
  <c r="Z205" i="1"/>
  <c r="Z190" i="1"/>
  <c r="Z365" i="1"/>
  <c r="Z979" i="1"/>
  <c r="Z788" i="1"/>
  <c r="Z123" i="1"/>
  <c r="Z63" i="1"/>
  <c r="Z163" i="1"/>
  <c r="Z129" i="1"/>
  <c r="Z957" i="1"/>
  <c r="Z852" i="1"/>
  <c r="Z344" i="1"/>
  <c r="Z1015" i="1"/>
  <c r="Z102" i="1"/>
  <c r="Z713" i="1"/>
  <c r="Z899" i="1"/>
  <c r="Z973" i="1"/>
  <c r="Z593" i="1"/>
  <c r="Z391" i="1"/>
  <c r="Z93" i="1"/>
  <c r="Z206" i="1"/>
  <c r="Z981" i="1"/>
  <c r="Z486" i="1"/>
  <c r="Z541" i="1"/>
  <c r="Z94" i="1"/>
  <c r="Z542" i="1"/>
  <c r="Z115" i="1"/>
  <c r="Z304" i="1"/>
  <c r="Z464" i="1"/>
  <c r="Z1038" i="1"/>
  <c r="Z786" i="1"/>
  <c r="Z143" i="1"/>
  <c r="Z48" i="1"/>
  <c r="Z372" i="1"/>
  <c r="Z348" i="1"/>
  <c r="Z42" i="1"/>
  <c r="Z152" i="1"/>
  <c r="Z1019" i="1"/>
  <c r="Z32" i="1"/>
  <c r="Z193" i="1"/>
  <c r="Z272" i="1"/>
  <c r="Z738" i="1"/>
  <c r="Z777" i="1"/>
  <c r="Z1037" i="1"/>
  <c r="Z546" i="1"/>
  <c r="Z274" i="1"/>
  <c r="Z354" i="1"/>
  <c r="Z929" i="1"/>
  <c r="Z936" i="1"/>
  <c r="Z915" i="1"/>
  <c r="Z71" i="1"/>
  <c r="Z1004" i="1"/>
  <c r="Z428" i="1"/>
  <c r="Z600" i="1"/>
  <c r="Z1040" i="1"/>
  <c r="Z305" i="1"/>
  <c r="Z953" i="1"/>
  <c r="Z338" i="1"/>
  <c r="Z872" i="1"/>
  <c r="Z393" i="1"/>
  <c r="Z432" i="1"/>
  <c r="Z980" i="1"/>
  <c r="Z290" i="1"/>
  <c r="Z248" i="1"/>
  <c r="Z249" i="1"/>
  <c r="Z774" i="1"/>
  <c r="Z475" i="1"/>
  <c r="Z381" i="1"/>
  <c r="Z610" i="1"/>
  <c r="Z784" i="1"/>
  <c r="Z882" i="1"/>
  <c r="Z37" i="1"/>
  <c r="Z985" i="1"/>
  <c r="Z461" i="1"/>
  <c r="Z861" i="1"/>
  <c r="Z392" i="1"/>
  <c r="Z1085" i="1"/>
  <c r="Z580" i="1"/>
  <c r="Z187" i="1"/>
  <c r="Z790" i="1"/>
  <c r="Z761" i="1"/>
  <c r="Z156" i="1"/>
  <c r="Z829" i="1"/>
  <c r="Z306" i="1"/>
  <c r="Z567" i="1"/>
  <c r="Z920" i="1"/>
  <c r="Z262" i="1"/>
  <c r="Z896" i="1"/>
  <c r="Z815" i="1"/>
  <c r="Z70" i="1"/>
  <c r="Z778" i="1"/>
  <c r="Z258" i="1"/>
  <c r="Z33" i="1"/>
  <c r="Z1064" i="1"/>
  <c r="Z650" i="1"/>
  <c r="Z663" i="1"/>
  <c r="Z574" i="1"/>
  <c r="Z519" i="1"/>
  <c r="Z444" i="1"/>
  <c r="Z757" i="1"/>
  <c r="Z925" i="1"/>
  <c r="Z476" i="1"/>
  <c r="Z922" i="1"/>
  <c r="Z298" i="1"/>
  <c r="Z421" i="1"/>
  <c r="Z588" i="1"/>
  <c r="Z500" i="1"/>
  <c r="Z270" i="1"/>
  <c r="Z716" i="1"/>
  <c r="Z515" i="1"/>
  <c r="Z521" i="1"/>
  <c r="Z1084" i="1"/>
  <c r="Z113" i="1"/>
  <c r="Z179" i="1"/>
  <c r="Z540" i="1"/>
  <c r="Z512" i="1"/>
  <c r="Z688" i="1"/>
  <c r="Z955" i="1"/>
  <c r="Z624" i="1"/>
  <c r="Z721" i="1"/>
  <c r="Z537" i="1"/>
  <c r="Z676" i="1"/>
  <c r="Z998" i="1"/>
  <c r="Z405" i="1"/>
  <c r="Z781" i="1"/>
  <c r="Z399" i="1"/>
  <c r="Z869" i="1"/>
  <c r="Z652" i="1"/>
  <c r="Z960" i="1"/>
  <c r="Z197" i="1"/>
  <c r="Z759" i="1"/>
  <c r="Z1016" i="1"/>
  <c r="Z155" i="1"/>
  <c r="Z585" i="1"/>
  <c r="Z45" i="1"/>
  <c r="Z566" i="1"/>
  <c r="Z133" i="1"/>
  <c r="Z874" i="1"/>
  <c r="Z349" i="1"/>
  <c r="Z36" i="1"/>
  <c r="Z346" i="1"/>
  <c r="Z220" i="1"/>
  <c r="Z558" i="1"/>
  <c r="Z518" i="1"/>
  <c r="Z900" i="1"/>
  <c r="Z1010" i="1"/>
  <c r="Z681" i="1"/>
  <c r="Z718" i="1"/>
  <c r="Z717" i="1"/>
  <c r="Z1036" i="1"/>
  <c r="Z531" i="1"/>
  <c r="Z31" i="1"/>
  <c r="Z358" i="1"/>
  <c r="Z456" i="1"/>
  <c r="Z75" i="1"/>
  <c r="Z151" i="1"/>
  <c r="Z468" i="1"/>
  <c r="Z111" i="1"/>
  <c r="Z517" i="1"/>
  <c r="Z595" i="1"/>
  <c r="Z161" i="1"/>
  <c r="Z849" i="1"/>
  <c r="Z962" i="1"/>
  <c r="Z498" i="1"/>
  <c r="Z846" i="1"/>
  <c r="Z1001" i="1"/>
  <c r="Z775" i="1"/>
  <c r="Z988" i="1"/>
  <c r="Z690" i="1"/>
  <c r="Z745" i="1"/>
  <c r="Z639" i="1"/>
  <c r="Z626" i="1"/>
  <c r="Z232" i="1"/>
  <c r="Z611" i="1"/>
  <c r="Z107" i="1"/>
  <c r="Z1006" i="1"/>
  <c r="Z548" i="1"/>
  <c r="Z1095" i="1"/>
  <c r="Z286" i="1"/>
  <c r="Z55" i="1"/>
  <c r="Z772" i="1"/>
  <c r="Z336" i="1"/>
  <c r="Z137" i="1"/>
  <c r="Z871" i="1"/>
  <c r="Z494" i="1"/>
  <c r="Z34" i="1"/>
  <c r="Z401" i="1"/>
  <c r="Z990" i="1"/>
  <c r="Z144" i="1"/>
  <c r="Z555" i="1"/>
  <c r="Z664" i="1"/>
  <c r="Z992" i="1"/>
  <c r="Z770" i="1"/>
  <c r="Z937" i="1"/>
  <c r="Z453" i="1"/>
  <c r="Z879" i="1"/>
  <c r="Z112" i="1"/>
  <c r="Z677" i="1"/>
  <c r="Z68" i="1"/>
  <c r="Z932" i="1"/>
  <c r="Z655" i="1"/>
  <c r="Z977" i="1"/>
  <c r="Z793" i="1"/>
  <c r="Z1107" i="1"/>
  <c r="Z753" i="1"/>
  <c r="Z1105" i="1"/>
  <c r="Z864" i="1"/>
  <c r="Z694" i="1"/>
  <c r="Z594" i="1"/>
  <c r="Z487" i="1"/>
  <c r="Z192" i="1"/>
  <c r="Z975" i="1"/>
  <c r="Z539" i="1"/>
  <c r="Z562" i="1"/>
  <c r="Z445" i="1"/>
  <c r="Z198" i="1"/>
  <c r="Z271" i="1"/>
  <c r="Z1014" i="1"/>
  <c r="Z964" i="1"/>
  <c r="Z1097" i="1"/>
  <c r="Z646" i="1"/>
  <c r="Z603" i="1"/>
  <c r="Z870" i="1"/>
  <c r="Z342" i="1"/>
  <c r="Z1096" i="1"/>
  <c r="Z1012" i="1"/>
  <c r="Z804" i="1"/>
  <c r="Z666" i="1"/>
  <c r="Z830" i="1"/>
  <c r="Z284" i="1"/>
  <c r="Z246" i="1"/>
  <c r="Z934" i="1"/>
  <c r="Z260" i="1"/>
  <c r="Z570" i="1"/>
  <c r="Z819" i="1"/>
  <c r="Z520" i="1"/>
  <c r="Z918" i="1"/>
  <c r="Z671" i="1"/>
  <c r="Z856" i="1"/>
  <c r="Z970" i="1"/>
  <c r="Z888" i="1"/>
  <c r="Z409" i="1"/>
  <c r="Z60" i="1"/>
  <c r="Z622" i="1"/>
  <c r="Z754" i="1"/>
  <c r="Z798" i="1"/>
  <c r="Z128" i="1"/>
  <c r="Z712" i="1"/>
  <c r="Z97" i="1"/>
  <c r="Z987" i="1"/>
  <c r="Z848" i="1"/>
  <c r="Z860" i="1"/>
  <c r="Z907" i="1"/>
  <c r="Z489" i="1"/>
  <c r="Z1067" i="1"/>
  <c r="Z563" i="1"/>
  <c r="Z307" i="1"/>
  <c r="Z369" i="1"/>
  <c r="Z1007" i="1"/>
  <c r="Z269" i="1"/>
  <c r="Z792" i="1"/>
  <c r="Z579" i="1"/>
  <c r="Z291" i="1"/>
  <c r="Z859" i="1"/>
  <c r="Z601" i="1"/>
  <c r="Z884" i="1"/>
  <c r="Z886" i="1"/>
  <c r="Z382" i="1"/>
  <c r="Z576" i="1"/>
  <c r="Z503" i="1"/>
  <c r="Z360" i="1"/>
  <c r="Z707" i="1"/>
  <c r="Z191" i="1"/>
  <c r="Z831" i="1"/>
  <c r="Z705" i="1"/>
  <c r="Z969" i="1"/>
  <c r="Z160" i="1"/>
  <c r="Z485" i="1"/>
  <c r="Z744" i="1"/>
  <c r="Z118" i="1"/>
  <c r="Z1030" i="1"/>
  <c r="Z947" i="1"/>
  <c r="Z523" i="1"/>
  <c r="Z384" i="1"/>
  <c r="Z708" i="1"/>
  <c r="Z660" i="1"/>
  <c r="Z805" i="1"/>
  <c r="Z881" i="1"/>
  <c r="Z131" i="1"/>
  <c r="Z858" i="1"/>
  <c r="Z275" i="1"/>
  <c r="Z700" i="1"/>
  <c r="Z803" i="1"/>
  <c r="Z178" i="1"/>
  <c r="Z578" i="1"/>
  <c r="Z841" i="1"/>
  <c r="Z337" i="1"/>
  <c r="Z470" i="1"/>
  <c r="Z340" i="1"/>
  <c r="Z208" i="1"/>
  <c r="Z477" i="1"/>
  <c r="Z184" i="1"/>
  <c r="Z743" i="1"/>
  <c r="Z247" i="1"/>
  <c r="Z961" i="1"/>
  <c r="Z1027" i="1"/>
  <c r="Z702" i="1"/>
  <c r="Z608" i="1"/>
  <c r="Z569" i="1"/>
  <c r="Z826" i="1"/>
  <c r="Z898" i="1"/>
  <c r="Z978" i="1"/>
  <c r="Z654" i="1"/>
  <c r="Z685" i="1"/>
  <c r="Z851" i="1"/>
  <c r="Z66" i="1"/>
  <c r="Z695" i="1"/>
  <c r="Z875" i="1"/>
  <c r="Z363" i="1"/>
  <c r="Z1002" i="1"/>
  <c r="Z589" i="1"/>
  <c r="Z261" i="1"/>
  <c r="Z630" i="1"/>
  <c r="Z756" i="1"/>
  <c r="Z983" i="1"/>
  <c r="Z339" i="1"/>
  <c r="Z80" i="1"/>
  <c r="Z877" i="1"/>
  <c r="Z1059" i="1"/>
  <c r="Z69" i="1"/>
  <c r="Z625" i="1"/>
  <c r="Z827" i="1"/>
  <c r="Z820" i="1"/>
  <c r="Z244" i="1"/>
  <c r="Z557" i="1"/>
  <c r="Z389" i="1"/>
  <c r="Z212" i="1"/>
  <c r="Z571" i="1"/>
  <c r="Z511" i="1"/>
  <c r="Z814" i="1"/>
  <c r="Z331" i="1"/>
  <c r="Z367" i="1"/>
  <c r="Z277" i="1"/>
  <c r="Z963" i="1"/>
  <c r="Z783" i="1"/>
  <c r="Z672" i="1"/>
  <c r="Z996" i="1"/>
  <c r="Z855" i="1"/>
  <c r="Z668" i="1"/>
  <c r="Z940" i="1"/>
  <c r="Z965" i="1"/>
  <c r="Z241" i="1"/>
  <c r="Z597" i="1"/>
  <c r="Z914" i="1"/>
  <c r="Z632" i="1"/>
  <c r="Z902" i="1"/>
  <c r="Z906" i="1"/>
  <c r="Z177" i="1"/>
  <c r="Z1094" i="1"/>
  <c r="Z1103" i="1"/>
  <c r="Z665" i="1"/>
  <c r="Z1033" i="1"/>
  <c r="Z887" i="1"/>
  <c r="Z816" i="1"/>
  <c r="Z516" i="1"/>
  <c r="Z935" i="1"/>
  <c r="Z842" i="1"/>
  <c r="Z948" i="1"/>
  <c r="Z377" i="1"/>
  <c r="Z526" i="1"/>
  <c r="Z928" i="1"/>
  <c r="Z332" i="1"/>
  <c r="Z952" i="1"/>
  <c r="Z573" i="1"/>
  <c r="Z834" i="1"/>
  <c r="Z609" i="1"/>
  <c r="Z1056" i="1"/>
  <c r="Z838" i="1"/>
  <c r="Z14" i="1"/>
  <c r="Z259" i="1"/>
  <c r="Z141" i="1"/>
  <c r="Z768" i="1"/>
  <c r="Z584" i="1"/>
  <c r="Z614" i="1"/>
  <c r="Z734" i="1"/>
  <c r="Z122" i="1"/>
  <c r="Z267" i="1"/>
  <c r="Z1102" i="1"/>
  <c r="Z490" i="1"/>
  <c r="Z823" i="1"/>
  <c r="Z911" i="1"/>
  <c r="Z1020" i="1"/>
  <c r="Z390" i="1"/>
  <c r="Z647" i="1"/>
  <c r="Z235" i="1"/>
  <c r="Z933" i="1"/>
  <c r="Z642" i="1"/>
  <c r="Z1066" i="1"/>
  <c r="Z616" i="1"/>
  <c r="Z1110" i="1"/>
  <c r="Z395" i="1"/>
  <c r="Z437" i="1"/>
  <c r="Z301" i="1"/>
  <c r="Z362" i="1"/>
  <c r="Z587" i="1"/>
  <c r="Z510" i="1"/>
  <c r="Z710" i="1"/>
  <c r="Z273" i="1"/>
  <c r="Z572" i="1"/>
  <c r="Z74" i="1"/>
  <c r="Z285" i="1"/>
  <c r="Z709" i="1"/>
  <c r="Z276" i="1"/>
  <c r="Z682" i="1"/>
  <c r="Z218" i="1"/>
  <c r="Z1068" i="1"/>
  <c r="Z564" i="1"/>
  <c r="Z50" i="1"/>
  <c r="Z350" i="1"/>
  <c r="Z634" i="1"/>
  <c r="Z696" i="1"/>
  <c r="Z43" i="1"/>
  <c r="Z361" i="1"/>
  <c r="Z678" i="1"/>
  <c r="Z154" i="1"/>
  <c r="Z130" i="1"/>
  <c r="Z294" i="1"/>
  <c r="Z65" i="1"/>
  <c r="Z612" i="1"/>
  <c r="Z281" i="1"/>
  <c r="Z1088" i="1"/>
  <c r="Z847" i="1"/>
  <c r="Z347" i="1"/>
  <c r="Z628" i="1"/>
  <c r="Z280" i="1"/>
  <c r="Z747" i="1"/>
  <c r="Z577" i="1"/>
  <c r="Z1034" i="1"/>
  <c r="Z638" i="1"/>
  <c r="Z530" i="1"/>
  <c r="Z769" i="1"/>
  <c r="Z956" i="1"/>
  <c r="Z484" i="1"/>
  <c r="Z675" i="1"/>
  <c r="Z845" i="1"/>
  <c r="Z430" i="1"/>
  <c r="Z773" i="1"/>
  <c r="Z265" i="1"/>
  <c r="Z835" i="1"/>
  <c r="Z701" i="1"/>
  <c r="Z620" i="1"/>
  <c r="Z853" i="1"/>
  <c r="Z946" i="1"/>
  <c r="Z550" i="1"/>
  <c r="Z943" i="1"/>
  <c r="Z410" i="1"/>
  <c r="Z132" i="1"/>
  <c r="Z1081" i="1"/>
  <c r="Z329" i="1"/>
  <c r="Z776" i="1"/>
  <c r="Z145" i="1"/>
  <c r="Z345" i="1"/>
  <c r="Z824" i="1"/>
  <c r="Z863" i="1"/>
  <c r="Z532" i="1"/>
  <c r="Z1050" i="1"/>
  <c r="Z699" i="1"/>
  <c r="Z352" i="1"/>
  <c r="Z912" i="1"/>
  <c r="Z942" i="1"/>
  <c r="Z644" i="1"/>
  <c r="Z586" i="1"/>
  <c r="Z150" i="1"/>
  <c r="Z383" i="1"/>
  <c r="Z617" i="1"/>
  <c r="Z926" i="1"/>
  <c r="Z73" i="1"/>
  <c r="Z215" i="1"/>
  <c r="Z3" i="1"/>
  <c r="Z806" i="1"/>
  <c r="Z715" i="1"/>
  <c r="Z378" i="1"/>
  <c r="Z83" i="1"/>
  <c r="Z885" i="1"/>
  <c r="Z939" i="1"/>
  <c r="Z1060" i="1"/>
  <c r="Z283" i="1"/>
  <c r="Z1051" i="1"/>
  <c r="Z119" i="1"/>
  <c r="Z629" i="1"/>
  <c r="Z1100" i="1"/>
  <c r="Z648" i="1"/>
  <c r="Z706" i="1"/>
  <c r="Z1054" i="1"/>
  <c r="Z1053" i="1"/>
  <c r="Z282" i="1"/>
  <c r="Z866" i="1"/>
  <c r="Z1078" i="1"/>
  <c r="Z1005" i="1"/>
  <c r="Z837" i="1"/>
  <c r="Z547" i="1"/>
  <c r="Z7" i="1"/>
  <c r="Z176" i="1"/>
  <c r="Z157" i="1"/>
  <c r="Z1109" i="1"/>
  <c r="Z822" i="1"/>
  <c r="Z605" i="1"/>
  <c r="Z1104" i="1"/>
  <c r="Z217" i="1"/>
  <c r="Z462" i="1"/>
  <c r="Z1032" i="1"/>
  <c r="Z458" i="1"/>
  <c r="Z1108" i="1"/>
  <c r="Z812" i="1"/>
  <c r="Z958" i="1"/>
  <c r="Z8" i="1"/>
  <c r="Z13" i="1"/>
  <c r="Z136" i="1"/>
  <c r="Z84" i="1"/>
  <c r="Z170" i="1"/>
  <c r="Z324" i="1"/>
  <c r="Z637" i="1"/>
  <c r="Z674" i="1"/>
  <c r="Z233" i="1"/>
  <c r="Z120" i="1"/>
  <c r="Z159" i="1"/>
  <c r="Z604" i="1"/>
  <c r="Z237" i="1"/>
  <c r="Z549" i="1"/>
  <c r="Z821" i="1"/>
  <c r="Z967" i="1"/>
  <c r="Z117" i="1"/>
  <c r="Z1052" i="1"/>
  <c r="Z641" i="1"/>
  <c r="Z1063" i="1"/>
  <c r="Z279" i="1"/>
  <c r="Z22" i="1"/>
  <c r="Z6" i="1"/>
  <c r="Z1106" i="1"/>
  <c r="Z47" i="1"/>
  <c r="Z138" i="1"/>
  <c r="Z1003" i="1"/>
  <c r="Z20" i="1"/>
  <c r="Z180" i="1"/>
  <c r="Z559" i="1"/>
  <c r="Z556" i="1"/>
  <c r="Z968" i="1"/>
  <c r="Z287" i="1"/>
  <c r="Z459" i="1"/>
  <c r="Z15" i="1"/>
  <c r="Z554" i="1"/>
  <c r="Z5" i="1"/>
  <c r="Z158" i="1"/>
  <c r="Z292" i="1"/>
  <c r="Z551" i="1"/>
  <c r="Z11" i="1"/>
  <c r="Z1049" i="1"/>
  <c r="Z12" i="1"/>
  <c r="Z18" i="1"/>
  <c r="Z9" i="1"/>
  <c r="Z1055" i="1"/>
  <c r="Z607" i="1"/>
  <c r="Z213" i="1"/>
  <c r="Z116" i="1"/>
  <c r="Z865" i="1"/>
  <c r="Z2" i="1"/>
  <c r="Z17" i="1"/>
  <c r="Z124" i="1"/>
  <c r="Z23" i="1"/>
  <c r="Z1058" i="1"/>
  <c r="Z1062" i="1"/>
  <c r="Z16" i="1"/>
  <c r="Z289" i="1"/>
  <c r="Z288" i="1"/>
  <c r="Z10" i="1"/>
  <c r="Z21" i="1"/>
  <c r="Z219" i="1"/>
  <c r="Z1061" i="1"/>
  <c r="Z613" i="1"/>
  <c r="Z4" i="1"/>
  <c r="Z645" i="1"/>
  <c r="Z293" i="1"/>
  <c r="Z606" i="1"/>
  <c r="Z19" i="1"/>
  <c r="Z266" i="1"/>
  <c r="Z313" i="1"/>
  <c r="Y315" i="1"/>
  <c r="Y314" i="1"/>
  <c r="Y318" i="1"/>
  <c r="Y226" i="1"/>
  <c r="Y189" i="1"/>
  <c r="Y504" i="1"/>
  <c r="Y966" i="1"/>
  <c r="Y890" i="1"/>
  <c r="Y893" i="1"/>
  <c r="Y723" i="1"/>
  <c r="Y463" i="1"/>
  <c r="Y308" i="1"/>
  <c r="Y234" i="1"/>
  <c r="Y627" i="1"/>
  <c r="Y386" i="1"/>
  <c r="Y174" i="1"/>
  <c r="Y221" i="1"/>
  <c r="Y222" i="1"/>
  <c r="Y454" i="1"/>
  <c r="Y388" i="1"/>
  <c r="Y1072" i="1"/>
  <c r="Y413" i="1"/>
  <c r="Y114" i="1"/>
  <c r="Y357" i="1"/>
  <c r="Y341" i="1"/>
  <c r="Y199" i="1"/>
  <c r="Y465" i="1"/>
  <c r="Y77" i="1"/>
  <c r="Y24" i="1"/>
  <c r="Y316" i="1"/>
  <c r="Y422" i="1"/>
  <c r="Y239" i="1"/>
  <c r="Y755" i="1"/>
  <c r="Y495" i="1"/>
  <c r="Y891" i="1"/>
  <c r="Y1028" i="1"/>
  <c r="Y322" i="1"/>
  <c r="Y295" i="1"/>
  <c r="Y109" i="1"/>
  <c r="Y243" i="1"/>
  <c r="Y78" i="1"/>
  <c r="Y722" i="1"/>
  <c r="Y733" i="1"/>
  <c r="Y809" i="1"/>
  <c r="Y171" i="1"/>
  <c r="Y771" i="1"/>
  <c r="Y82" i="1"/>
  <c r="Y1074" i="1"/>
  <c r="Y680" i="1"/>
  <c r="Y76" i="1"/>
  <c r="Y181" i="1"/>
  <c r="Y402" i="1"/>
  <c r="Y807" i="1"/>
  <c r="Y251" i="1"/>
  <c r="Y954" i="1"/>
  <c r="Y455" i="1"/>
  <c r="Y317" i="1"/>
  <c r="Y895" i="1"/>
  <c r="Y727" i="1"/>
  <c r="Y238" i="1"/>
  <c r="Y311" i="1"/>
  <c r="Y618" i="1"/>
  <c r="Y1079" i="1"/>
  <c r="Y231" i="1"/>
  <c r="Y1023" i="1"/>
  <c r="Y1045" i="1"/>
  <c r="Y799" i="1"/>
  <c r="Y501" i="1"/>
  <c r="Y126" i="1"/>
  <c r="Y312" i="1"/>
  <c r="Y1069" i="1"/>
  <c r="Y240" i="1"/>
  <c r="Y843" i="1"/>
  <c r="Y748" i="1"/>
  <c r="Y1076" i="1"/>
  <c r="Y908" i="1"/>
  <c r="Y167" i="1"/>
  <c r="Y30" i="1"/>
  <c r="Y103" i="1"/>
  <c r="Y746" i="1"/>
  <c r="Y356" i="1"/>
  <c r="Y488" i="1"/>
  <c r="Y796" i="1"/>
  <c r="Y751" i="1"/>
  <c r="Y38" i="1"/>
  <c r="Y903" i="1"/>
  <c r="Y1065" i="1"/>
  <c r="Y450" i="1"/>
  <c r="Y355" i="1"/>
  <c r="Y752" i="1"/>
  <c r="Y560" i="1"/>
  <c r="Y493" i="1"/>
  <c r="Y245" i="1"/>
  <c r="Y172" i="1"/>
  <c r="Y375" i="1"/>
  <c r="Y29" i="1"/>
  <c r="Y1043" i="1"/>
  <c r="Y420" i="1"/>
  <c r="Y649" i="1"/>
  <c r="Y64" i="1"/>
  <c r="Y602" i="1"/>
  <c r="Y207" i="1"/>
  <c r="Y1086" i="1"/>
  <c r="Y619" i="1"/>
  <c r="Y225" i="1"/>
  <c r="Y320" i="1"/>
  <c r="Y460" i="1"/>
  <c r="Y950" i="1"/>
  <c r="Y242" i="1"/>
  <c r="Y309" i="1"/>
  <c r="Y28" i="1"/>
  <c r="Y522" i="1"/>
  <c r="Y583" i="1"/>
  <c r="Y53" i="1"/>
  <c r="Y326" i="1"/>
  <c r="Y735" i="1"/>
  <c r="Y913" i="1"/>
  <c r="Y250" i="1"/>
  <c r="Y1071" i="1"/>
  <c r="Y101" i="1"/>
  <c r="Y599" i="1"/>
  <c r="Y227" i="1"/>
  <c r="Y373" i="1"/>
  <c r="Y457" i="1"/>
  <c r="Y416" i="1"/>
  <c r="Y447" i="1"/>
  <c r="Y343" i="1"/>
  <c r="Y387" i="1"/>
  <c r="Y661" i="1"/>
  <c r="Y442" i="1"/>
  <c r="Y808" i="1"/>
  <c r="Y825" i="1"/>
  <c r="Y867" i="1"/>
  <c r="Y1039" i="1"/>
  <c r="Y1070" i="1"/>
  <c r="Y1024" i="1"/>
  <c r="Y92" i="1"/>
  <c r="Y868" i="1"/>
  <c r="Y499" i="1"/>
  <c r="Y27" i="1"/>
  <c r="Y491" i="1"/>
  <c r="Y631" i="1"/>
  <c r="Y714" i="1"/>
  <c r="Y889" i="1"/>
  <c r="Y1042" i="1"/>
  <c r="Y110" i="1"/>
  <c r="Y321" i="1"/>
  <c r="Y917" i="1"/>
  <c r="Y433" i="1"/>
  <c r="Y254" i="1"/>
  <c r="Y561" i="1"/>
  <c r="Y802" i="1"/>
  <c r="Y762" i="1"/>
  <c r="Y88" i="1"/>
  <c r="Y323" i="1"/>
  <c r="Y95" i="1"/>
  <c r="Y839" i="1"/>
  <c r="Y525" i="1"/>
  <c r="Y527" i="1"/>
  <c r="Y876" i="1"/>
  <c r="Y801" i="1"/>
  <c r="Y1009" i="1"/>
  <c r="Y425" i="1"/>
  <c r="Y994" i="1"/>
  <c r="Y492" i="1"/>
  <c r="Y1082" i="1"/>
  <c r="Y581" i="1"/>
  <c r="Y643" i="1"/>
  <c r="Y412" i="1"/>
  <c r="Y302" i="1"/>
  <c r="Y760" i="1"/>
  <c r="Y732" i="1"/>
  <c r="Y984" i="1"/>
  <c r="Y1046" i="1"/>
  <c r="Y186" i="1"/>
  <c r="Y916" i="1"/>
  <c r="Y1090" i="1"/>
  <c r="Y535" i="1"/>
  <c r="Y368" i="1"/>
  <c r="Y79" i="1"/>
  <c r="Y408" i="1"/>
  <c r="Y736" i="1"/>
  <c r="Y104" i="1"/>
  <c r="Y496" i="1"/>
  <c r="Y431" i="1"/>
  <c r="Y253" i="1"/>
  <c r="Y335" i="1"/>
  <c r="Y750" i="1"/>
  <c r="Y737" i="1"/>
  <c r="Y505" i="1"/>
  <c r="Y534" i="1"/>
  <c r="Y1022" i="1"/>
  <c r="Y1000" i="1"/>
  <c r="Y127" i="1"/>
  <c r="Y976" i="1"/>
  <c r="Y86" i="1"/>
  <c r="Y667" i="1"/>
  <c r="Y910" i="1"/>
  <c r="Y394" i="1"/>
  <c r="Y25" i="1"/>
  <c r="Y209" i="1"/>
  <c r="Y472" i="1"/>
  <c r="Y56" i="1"/>
  <c r="Y1089" i="1"/>
  <c r="Y106" i="1"/>
  <c r="Y832" i="1"/>
  <c r="Y424" i="1"/>
  <c r="Y780" i="1"/>
  <c r="Y480" i="1"/>
  <c r="Y508" i="1"/>
  <c r="Y684" i="1"/>
  <c r="Y185" i="1"/>
  <c r="Y146" i="1"/>
  <c r="Y175" i="1"/>
  <c r="Y162" i="1"/>
  <c r="Y54" i="1"/>
  <c r="Y429" i="1"/>
  <c r="Y1047" i="1"/>
  <c r="Y749" i="1"/>
  <c r="Y479" i="1"/>
  <c r="Y795" i="1"/>
  <c r="Y481" i="1"/>
  <c r="Y61" i="1"/>
  <c r="Y278" i="1"/>
  <c r="Y971" i="1"/>
  <c r="Y140" i="1"/>
  <c r="Y883" i="1"/>
  <c r="Y1091" i="1"/>
  <c r="Y188" i="1"/>
  <c r="Y817" i="1"/>
  <c r="Y438" i="1"/>
  <c r="Y35" i="1"/>
  <c r="Y466" i="1"/>
  <c r="Y404" i="1"/>
  <c r="Y224" i="1"/>
  <c r="Y782" i="1"/>
  <c r="Y901" i="1"/>
  <c r="Y919" i="1"/>
  <c r="Y623" i="1"/>
  <c r="Y62" i="1"/>
  <c r="Y449" i="1"/>
  <c r="Y533" i="1"/>
  <c r="Y1026" i="1"/>
  <c r="Y944" i="1"/>
  <c r="Y443" i="1"/>
  <c r="Y1101" i="1"/>
  <c r="Y999" i="1"/>
  <c r="Y657" i="1"/>
  <c r="Y1011" i="1"/>
  <c r="Y446" i="1"/>
  <c r="Y436" i="1"/>
  <c r="Y397" i="1"/>
  <c r="Y135" i="1"/>
  <c r="Y173" i="1"/>
  <c r="Y385" i="1"/>
  <c r="Y200" i="1"/>
  <c r="Y921" i="1"/>
  <c r="Y411" i="1"/>
  <c r="Y679" i="1"/>
  <c r="Y81" i="1"/>
  <c r="Y58" i="1"/>
  <c r="Y528" i="1"/>
  <c r="Y565" i="1"/>
  <c r="Y529" i="1"/>
  <c r="Y90" i="1"/>
  <c r="Y758" i="1"/>
  <c r="Y1017" i="1"/>
  <c r="Y1057" i="1"/>
  <c r="Y100" i="1"/>
  <c r="Y811" i="1"/>
  <c r="Y149" i="1"/>
  <c r="Y303" i="1"/>
  <c r="Y46" i="1"/>
  <c r="Y669" i="1"/>
  <c r="Y419" i="1"/>
  <c r="Y1073" i="1"/>
  <c r="Y334" i="1"/>
  <c r="Y403" i="1"/>
  <c r="Y467" i="1"/>
  <c r="Y1041" i="1"/>
  <c r="Y89" i="1"/>
  <c r="Y264" i="1"/>
  <c r="Y670" i="1"/>
  <c r="Y319" i="1"/>
  <c r="Y739" i="1"/>
  <c r="Y256" i="1"/>
  <c r="Y168" i="1"/>
  <c r="Y255" i="1"/>
  <c r="Y924" i="1"/>
  <c r="Y196" i="1"/>
  <c r="Y49" i="1"/>
  <c r="Y844" i="1"/>
  <c r="Y153" i="1"/>
  <c r="Y497" i="1"/>
  <c r="Y897" i="1"/>
  <c r="Y636" i="1"/>
  <c r="Y506" i="1"/>
  <c r="Y726" i="1"/>
  <c r="Y931" i="1"/>
  <c r="Y502" i="1"/>
  <c r="Y725" i="1"/>
  <c r="Y536" i="1"/>
  <c r="Y720" i="1"/>
  <c r="Y938" i="1"/>
  <c r="Y582" i="1"/>
  <c r="Y596" i="1"/>
  <c r="Y182" i="1"/>
  <c r="Y892" i="1"/>
  <c r="Y543" i="1"/>
  <c r="Y166" i="1"/>
  <c r="Y1031" i="1"/>
  <c r="Y228" i="1"/>
  <c r="Y59" i="1"/>
  <c r="Y353" i="1"/>
  <c r="Y598" i="1"/>
  <c r="Y299" i="1"/>
  <c r="Y697" i="1"/>
  <c r="Y514" i="1"/>
  <c r="Y1048" i="1"/>
  <c r="Y327" i="1"/>
  <c r="Y359" i="1"/>
  <c r="Y1021" i="1"/>
  <c r="Y698" i="1"/>
  <c r="Y509" i="1"/>
  <c r="Y452" i="1"/>
  <c r="Y894" i="1"/>
  <c r="Y52" i="1"/>
  <c r="Y729" i="1"/>
  <c r="Y878" i="1"/>
  <c r="Y1093" i="1"/>
  <c r="Y986" i="1"/>
  <c r="Y797" i="1"/>
  <c r="Y972" i="1"/>
  <c r="Y396" i="1"/>
  <c r="Y85" i="1"/>
  <c r="Y765" i="1"/>
  <c r="Y482" i="1"/>
  <c r="Y711" i="1"/>
  <c r="Y687" i="1"/>
  <c r="Y659" i="1"/>
  <c r="Y87" i="1"/>
  <c r="Y434" i="1"/>
  <c r="Y766" i="1"/>
  <c r="Y850" i="1"/>
  <c r="Y169" i="1"/>
  <c r="Y1008" i="1"/>
  <c r="Y108" i="1"/>
  <c r="Y1098" i="1"/>
  <c r="Y165" i="1"/>
  <c r="Y91" i="1"/>
  <c r="Y418" i="1"/>
  <c r="Y417" i="1"/>
  <c r="Y651" i="1"/>
  <c r="Y99" i="1"/>
  <c r="Y730" i="1"/>
  <c r="Y591" i="1"/>
  <c r="Y909" i="1"/>
  <c r="Y553" i="1"/>
  <c r="Y183" i="1"/>
  <c r="Y148" i="1"/>
  <c r="Y1080" i="1"/>
  <c r="Y592" i="1"/>
  <c r="Y333" i="1"/>
  <c r="Y370" i="1"/>
  <c r="Y1077" i="1"/>
  <c r="Y195" i="1"/>
  <c r="Y96" i="1"/>
  <c r="Y441" i="1"/>
  <c r="Y854" i="1"/>
  <c r="Y930" i="1"/>
  <c r="Y139" i="1"/>
  <c r="Y818" i="1"/>
  <c r="Y364" i="1"/>
  <c r="Y568" i="1"/>
  <c r="Y330" i="1"/>
  <c r="Y800" i="1"/>
  <c r="Y662" i="1"/>
  <c r="Y252" i="1"/>
  <c r="Y105" i="1"/>
  <c r="Y538" i="1"/>
  <c r="Y692" i="1"/>
  <c r="Y1083" i="1"/>
  <c r="Y959" i="1"/>
  <c r="Y415" i="1"/>
  <c r="Y640" i="1"/>
  <c r="Y300" i="1"/>
  <c r="Y794" i="1"/>
  <c r="Y789" i="1"/>
  <c r="Y949" i="1"/>
  <c r="Y686" i="1"/>
  <c r="Y941" i="1"/>
  <c r="Y575" i="1"/>
  <c r="Y471" i="1"/>
  <c r="Y724" i="1"/>
  <c r="Y67" i="1"/>
  <c r="Y379" i="1"/>
  <c r="Y448" i="1"/>
  <c r="Y210" i="1"/>
  <c r="Y741" i="1"/>
  <c r="Y204" i="1"/>
  <c r="Y728" i="1"/>
  <c r="Y615" i="1"/>
  <c r="Y263" i="1"/>
  <c r="Y201" i="1"/>
  <c r="Y451" i="1"/>
  <c r="Y1018" i="1"/>
  <c r="Y945" i="1"/>
  <c r="Y810" i="1"/>
  <c r="Y98" i="1"/>
  <c r="Y997" i="1"/>
  <c r="Y268" i="1"/>
  <c r="Y873" i="1"/>
  <c r="Y211" i="1"/>
  <c r="Y590" i="1"/>
  <c r="Y229" i="1"/>
  <c r="Y993" i="1"/>
  <c r="Y507" i="1"/>
  <c r="Y740" i="1"/>
  <c r="Y435" i="1"/>
  <c r="Y214" i="1"/>
  <c r="Y552" i="1"/>
  <c r="Y989" i="1"/>
  <c r="Y164" i="1"/>
  <c r="Y691" i="1"/>
  <c r="Y376" i="1"/>
  <c r="Y1029" i="1"/>
  <c r="Y41" i="1"/>
  <c r="Y230" i="1"/>
  <c r="Y683" i="1"/>
  <c r="Y785" i="1"/>
  <c r="Y673" i="1"/>
  <c r="Y1025" i="1"/>
  <c r="Y1044" i="1"/>
  <c r="Y857" i="1"/>
  <c r="Y406" i="1"/>
  <c r="Y828" i="1"/>
  <c r="Y469" i="1"/>
  <c r="Y787" i="1"/>
  <c r="Y905" i="1"/>
  <c r="Y26" i="1"/>
  <c r="Y440" i="1"/>
  <c r="Y39" i="1"/>
  <c r="Y779" i="1"/>
  <c r="Y703" i="1"/>
  <c r="Y371" i="1"/>
  <c r="Y1035" i="1"/>
  <c r="Y833" i="1"/>
  <c r="Y366" i="1"/>
  <c r="Y257" i="1"/>
  <c r="Y328" i="1"/>
  <c r="Y223" i="1"/>
  <c r="Y1075" i="1"/>
  <c r="Y904" i="1"/>
  <c r="Y414" i="1"/>
  <c r="Y635" i="1"/>
  <c r="Y1092" i="1"/>
  <c r="Y995" i="1"/>
  <c r="Y836" i="1"/>
  <c r="Y142" i="1"/>
  <c r="Y400" i="1"/>
  <c r="Y423" i="1"/>
  <c r="Y704" i="1"/>
  <c r="Y813" i="1"/>
  <c r="Y524" i="1"/>
  <c r="Y125" i="1"/>
  <c r="Y862" i="1"/>
  <c r="Y296" i="1"/>
  <c r="Y1013" i="1"/>
  <c r="Y57" i="1"/>
  <c r="Y656" i="1"/>
  <c r="Y545" i="1"/>
  <c r="Y216" i="1"/>
  <c r="Y44" i="1"/>
  <c r="Y121" i="1"/>
  <c r="Y767" i="1"/>
  <c r="Y474" i="1"/>
  <c r="Y764" i="1"/>
  <c r="Y202" i="1"/>
  <c r="Y40" i="1"/>
  <c r="Y473" i="1"/>
  <c r="Y693" i="1"/>
  <c r="Y1087" i="1"/>
  <c r="Y297" i="1"/>
  <c r="Y147" i="1"/>
  <c r="Y840" i="1"/>
  <c r="Y791" i="1"/>
  <c r="Y982" i="1"/>
  <c r="Y991" i="1"/>
  <c r="Y134" i="1"/>
  <c r="Y310" i="1"/>
  <c r="Y621" i="1"/>
  <c r="Y72" i="1"/>
  <c r="Y351" i="1"/>
  <c r="Y426" i="1"/>
  <c r="Y478" i="1"/>
  <c r="Y203" i="1"/>
  <c r="Y880" i="1"/>
  <c r="Y325" i="1"/>
  <c r="Y633" i="1"/>
  <c r="Y398" i="1"/>
  <c r="Y513" i="1"/>
  <c r="Y763" i="1"/>
  <c r="Y742" i="1"/>
  <c r="Y380" i="1"/>
  <c r="Y974" i="1"/>
  <c r="Y951" i="1"/>
  <c r="Y1099" i="1"/>
  <c r="Y236" i="1"/>
  <c r="Y407" i="1"/>
  <c r="Y427" i="1"/>
  <c r="Y719" i="1"/>
  <c r="Y689" i="1"/>
  <c r="Y658" i="1"/>
  <c r="Y923" i="1"/>
  <c r="Y483" i="1"/>
  <c r="Y439" i="1"/>
  <c r="Y544" i="1"/>
  <c r="Y927" i="1"/>
  <c r="Y653" i="1"/>
  <c r="Y731" i="1"/>
  <c r="Y51" i="1"/>
  <c r="Y194" i="1"/>
  <c r="Y374" i="1"/>
  <c r="Y205" i="1"/>
  <c r="Y190" i="1"/>
  <c r="Y365" i="1"/>
  <c r="Y979" i="1"/>
  <c r="Y788" i="1"/>
  <c r="Y123" i="1"/>
  <c r="Y63" i="1"/>
  <c r="Y163" i="1"/>
  <c r="Y129" i="1"/>
  <c r="Y957" i="1"/>
  <c r="Y852" i="1"/>
  <c r="Y344" i="1"/>
  <c r="Y1015" i="1"/>
  <c r="Y102" i="1"/>
  <c r="Y713" i="1"/>
  <c r="Y899" i="1"/>
  <c r="Y973" i="1"/>
  <c r="Y593" i="1"/>
  <c r="Y391" i="1"/>
  <c r="Y93" i="1"/>
  <c r="Y206" i="1"/>
  <c r="Y981" i="1"/>
  <c r="Y486" i="1"/>
  <c r="Y541" i="1"/>
  <c r="Y94" i="1"/>
  <c r="Y542" i="1"/>
  <c r="Y115" i="1"/>
  <c r="Y304" i="1"/>
  <c r="Y464" i="1"/>
  <c r="Y1038" i="1"/>
  <c r="Y786" i="1"/>
  <c r="Y143" i="1"/>
  <c r="Y48" i="1"/>
  <c r="Y372" i="1"/>
  <c r="Y348" i="1"/>
  <c r="Y42" i="1"/>
  <c r="Y152" i="1"/>
  <c r="Y1019" i="1"/>
  <c r="Y32" i="1"/>
  <c r="Y193" i="1"/>
  <c r="Y272" i="1"/>
  <c r="Y738" i="1"/>
  <c r="Y777" i="1"/>
  <c r="Y1037" i="1"/>
  <c r="Y546" i="1"/>
  <c r="Y274" i="1"/>
  <c r="Y354" i="1"/>
  <c r="Y929" i="1"/>
  <c r="Y936" i="1"/>
  <c r="Y915" i="1"/>
  <c r="Y71" i="1"/>
  <c r="Y1004" i="1"/>
  <c r="Y428" i="1"/>
  <c r="Y600" i="1"/>
  <c r="Y1040" i="1"/>
  <c r="Y305" i="1"/>
  <c r="Y953" i="1"/>
  <c r="Y338" i="1"/>
  <c r="Y872" i="1"/>
  <c r="Y393" i="1"/>
  <c r="Y432" i="1"/>
  <c r="Y980" i="1"/>
  <c r="Y290" i="1"/>
  <c r="Y248" i="1"/>
  <c r="Y249" i="1"/>
  <c r="Y774" i="1"/>
  <c r="Y475" i="1"/>
  <c r="Y381" i="1"/>
  <c r="Y610" i="1"/>
  <c r="Y784" i="1"/>
  <c r="Y882" i="1"/>
  <c r="Y37" i="1"/>
  <c r="Y985" i="1"/>
  <c r="Y461" i="1"/>
  <c r="Y861" i="1"/>
  <c r="Y392" i="1"/>
  <c r="Y1085" i="1"/>
  <c r="Y580" i="1"/>
  <c r="Y187" i="1"/>
  <c r="Y790" i="1"/>
  <c r="Y761" i="1"/>
  <c r="Y156" i="1"/>
  <c r="Y829" i="1"/>
  <c r="Y306" i="1"/>
  <c r="Y567" i="1"/>
  <c r="Y920" i="1"/>
  <c r="Y262" i="1"/>
  <c r="Y896" i="1"/>
  <c r="Y815" i="1"/>
  <c r="Y70" i="1"/>
  <c r="Y778" i="1"/>
  <c r="Y258" i="1"/>
  <c r="Y33" i="1"/>
  <c r="Y1064" i="1"/>
  <c r="Y650" i="1"/>
  <c r="Y663" i="1"/>
  <c r="Y574" i="1"/>
  <c r="Y519" i="1"/>
  <c r="Y444" i="1"/>
  <c r="Y757" i="1"/>
  <c r="Y925" i="1"/>
  <c r="Y476" i="1"/>
  <c r="Y922" i="1"/>
  <c r="Y298" i="1"/>
  <c r="Y421" i="1"/>
  <c r="Y588" i="1"/>
  <c r="Y500" i="1"/>
  <c r="Y270" i="1"/>
  <c r="Y716" i="1"/>
  <c r="Y515" i="1"/>
  <c r="Y521" i="1"/>
  <c r="Y1084" i="1"/>
  <c r="Y113" i="1"/>
  <c r="Y179" i="1"/>
  <c r="Y540" i="1"/>
  <c r="Y512" i="1"/>
  <c r="Y688" i="1"/>
  <c r="Y955" i="1"/>
  <c r="Y624" i="1"/>
  <c r="Y721" i="1"/>
  <c r="Y537" i="1"/>
  <c r="Y676" i="1"/>
  <c r="Y998" i="1"/>
  <c r="Y405" i="1"/>
  <c r="Y781" i="1"/>
  <c r="Y399" i="1"/>
  <c r="Y869" i="1"/>
  <c r="Y652" i="1"/>
  <c r="Y960" i="1"/>
  <c r="Y197" i="1"/>
  <c r="Y759" i="1"/>
  <c r="Y1016" i="1"/>
  <c r="Y155" i="1"/>
  <c r="Y585" i="1"/>
  <c r="Y45" i="1"/>
  <c r="Y566" i="1"/>
  <c r="Y133" i="1"/>
  <c r="Y874" i="1"/>
  <c r="Y349" i="1"/>
  <c r="Y36" i="1"/>
  <c r="Y346" i="1"/>
  <c r="Y220" i="1"/>
  <c r="Y558" i="1"/>
  <c r="Y518" i="1"/>
  <c r="Y900" i="1"/>
  <c r="Y1010" i="1"/>
  <c r="Y681" i="1"/>
  <c r="Y718" i="1"/>
  <c r="Y717" i="1"/>
  <c r="Y1036" i="1"/>
  <c r="Y531" i="1"/>
  <c r="Y31" i="1"/>
  <c r="Y358" i="1"/>
  <c r="Y456" i="1"/>
  <c r="Y75" i="1"/>
  <c r="Y151" i="1"/>
  <c r="Y468" i="1"/>
  <c r="Y111" i="1"/>
  <c r="Y517" i="1"/>
  <c r="Y595" i="1"/>
  <c r="Y161" i="1"/>
  <c r="Y849" i="1"/>
  <c r="Y962" i="1"/>
  <c r="Y498" i="1"/>
  <c r="Y846" i="1"/>
  <c r="Y1001" i="1"/>
  <c r="Y775" i="1"/>
  <c r="Y988" i="1"/>
  <c r="Y690" i="1"/>
  <c r="Y745" i="1"/>
  <c r="Y639" i="1"/>
  <c r="Y626" i="1"/>
  <c r="Y232" i="1"/>
  <c r="Y611" i="1"/>
  <c r="Y107" i="1"/>
  <c r="Y1006" i="1"/>
  <c r="Y548" i="1"/>
  <c r="Y1095" i="1"/>
  <c r="Y286" i="1"/>
  <c r="Y55" i="1"/>
  <c r="Y772" i="1"/>
  <c r="Y336" i="1"/>
  <c r="Y137" i="1"/>
  <c r="Y871" i="1"/>
  <c r="Y494" i="1"/>
  <c r="Y34" i="1"/>
  <c r="Y401" i="1"/>
  <c r="Y990" i="1"/>
  <c r="Y144" i="1"/>
  <c r="Y555" i="1"/>
  <c r="Y664" i="1"/>
  <c r="Y992" i="1"/>
  <c r="Y770" i="1"/>
  <c r="Y937" i="1"/>
  <c r="Y453" i="1"/>
  <c r="Y879" i="1"/>
  <c r="Y112" i="1"/>
  <c r="Y677" i="1"/>
  <c r="Y68" i="1"/>
  <c r="Y932" i="1"/>
  <c r="Y655" i="1"/>
  <c r="Y977" i="1"/>
  <c r="Y793" i="1"/>
  <c r="Y1107" i="1"/>
  <c r="Y753" i="1"/>
  <c r="Y1105" i="1"/>
  <c r="Y864" i="1"/>
  <c r="Y694" i="1"/>
  <c r="Y594" i="1"/>
  <c r="Y487" i="1"/>
  <c r="Y192" i="1"/>
  <c r="Y975" i="1"/>
  <c r="Y539" i="1"/>
  <c r="Y562" i="1"/>
  <c r="Y445" i="1"/>
  <c r="Y198" i="1"/>
  <c r="Y271" i="1"/>
  <c r="Y1014" i="1"/>
  <c r="Y964" i="1"/>
  <c r="Y1097" i="1"/>
  <c r="Y646" i="1"/>
  <c r="Y603" i="1"/>
  <c r="Y870" i="1"/>
  <c r="Y342" i="1"/>
  <c r="Y1096" i="1"/>
  <c r="Y1012" i="1"/>
  <c r="Y804" i="1"/>
  <c r="Y666" i="1"/>
  <c r="Y830" i="1"/>
  <c r="Y284" i="1"/>
  <c r="Y246" i="1"/>
  <c r="Y934" i="1"/>
  <c r="Y260" i="1"/>
  <c r="Y570" i="1"/>
  <c r="Y819" i="1"/>
  <c r="Y520" i="1"/>
  <c r="Y918" i="1"/>
  <c r="Y671" i="1"/>
  <c r="Y856" i="1"/>
  <c r="Y970" i="1"/>
  <c r="Y888" i="1"/>
  <c r="Y409" i="1"/>
  <c r="Y60" i="1"/>
  <c r="Y622" i="1"/>
  <c r="Y754" i="1"/>
  <c r="Y798" i="1"/>
  <c r="Y128" i="1"/>
  <c r="Y712" i="1"/>
  <c r="Y97" i="1"/>
  <c r="Y987" i="1"/>
  <c r="Y848" i="1"/>
  <c r="Y860" i="1"/>
  <c r="Y907" i="1"/>
  <c r="Y489" i="1"/>
  <c r="Y1067" i="1"/>
  <c r="Y563" i="1"/>
  <c r="Y307" i="1"/>
  <c r="Y369" i="1"/>
  <c r="Y1007" i="1"/>
  <c r="Y269" i="1"/>
  <c r="Y792" i="1"/>
  <c r="Y579" i="1"/>
  <c r="Y291" i="1"/>
  <c r="Y859" i="1"/>
  <c r="Y601" i="1"/>
  <c r="Y884" i="1"/>
  <c r="Y886" i="1"/>
  <c r="Y382" i="1"/>
  <c r="Y576" i="1"/>
  <c r="Y503" i="1"/>
  <c r="Y360" i="1"/>
  <c r="Y707" i="1"/>
  <c r="Y191" i="1"/>
  <c r="Y831" i="1"/>
  <c r="Y705" i="1"/>
  <c r="Y969" i="1"/>
  <c r="Y160" i="1"/>
  <c r="Y485" i="1"/>
  <c r="Y744" i="1"/>
  <c r="Y118" i="1"/>
  <c r="Y1030" i="1"/>
  <c r="Y947" i="1"/>
  <c r="Y523" i="1"/>
  <c r="Y384" i="1"/>
  <c r="Y708" i="1"/>
  <c r="Y660" i="1"/>
  <c r="Y805" i="1"/>
  <c r="Y881" i="1"/>
  <c r="Y131" i="1"/>
  <c r="Y858" i="1"/>
  <c r="Y275" i="1"/>
  <c r="Y700" i="1"/>
  <c r="Y803" i="1"/>
  <c r="Y178" i="1"/>
  <c r="Y578" i="1"/>
  <c r="Y841" i="1"/>
  <c r="Y337" i="1"/>
  <c r="Y470" i="1"/>
  <c r="Y340" i="1"/>
  <c r="Y208" i="1"/>
  <c r="Y477" i="1"/>
  <c r="Y184" i="1"/>
  <c r="Y743" i="1"/>
  <c r="Y247" i="1"/>
  <c r="Y961" i="1"/>
  <c r="Y1027" i="1"/>
  <c r="Y702" i="1"/>
  <c r="Y608" i="1"/>
  <c r="Y569" i="1"/>
  <c r="Y826" i="1"/>
  <c r="Y898" i="1"/>
  <c r="Y978" i="1"/>
  <c r="Y654" i="1"/>
  <c r="Y685" i="1"/>
  <c r="Y851" i="1"/>
  <c r="Y66" i="1"/>
  <c r="Y695" i="1"/>
  <c r="Y875" i="1"/>
  <c r="Y363" i="1"/>
  <c r="Y1002" i="1"/>
  <c r="Y589" i="1"/>
  <c r="Y261" i="1"/>
  <c r="Y630" i="1"/>
  <c r="Y756" i="1"/>
  <c r="Y983" i="1"/>
  <c r="Y339" i="1"/>
  <c r="Y80" i="1"/>
  <c r="Y877" i="1"/>
  <c r="Y1059" i="1"/>
  <c r="Y69" i="1"/>
  <c r="Y625" i="1"/>
  <c r="Y827" i="1"/>
  <c r="Y820" i="1"/>
  <c r="Y244" i="1"/>
  <c r="Y557" i="1"/>
  <c r="Y389" i="1"/>
  <c r="Y212" i="1"/>
  <c r="Y571" i="1"/>
  <c r="Y511" i="1"/>
  <c r="Y814" i="1"/>
  <c r="Y331" i="1"/>
  <c r="Y367" i="1"/>
  <c r="Y277" i="1"/>
  <c r="Y963" i="1"/>
  <c r="Y783" i="1"/>
  <c r="Y672" i="1"/>
  <c r="Y996" i="1"/>
  <c r="Y855" i="1"/>
  <c r="Y668" i="1"/>
  <c r="Y940" i="1"/>
  <c r="Y965" i="1"/>
  <c r="Y241" i="1"/>
  <c r="Y597" i="1"/>
  <c r="Y914" i="1"/>
  <c r="Y632" i="1"/>
  <c r="Y902" i="1"/>
  <c r="Y906" i="1"/>
  <c r="Y177" i="1"/>
  <c r="Y1094" i="1"/>
  <c r="Y1103" i="1"/>
  <c r="Y665" i="1"/>
  <c r="Y1033" i="1"/>
  <c r="Y887" i="1"/>
  <c r="Y816" i="1"/>
  <c r="Y516" i="1"/>
  <c r="Y935" i="1"/>
  <c r="Y842" i="1"/>
  <c r="Y948" i="1"/>
  <c r="Y377" i="1"/>
  <c r="Y526" i="1"/>
  <c r="Y928" i="1"/>
  <c r="Y332" i="1"/>
  <c r="Y952" i="1"/>
  <c r="Y573" i="1"/>
  <c r="Y834" i="1"/>
  <c r="Y609" i="1"/>
  <c r="Y1056" i="1"/>
  <c r="Y838" i="1"/>
  <c r="Y14" i="1"/>
  <c r="Y259" i="1"/>
  <c r="Y141" i="1"/>
  <c r="Y768" i="1"/>
  <c r="Y584" i="1"/>
  <c r="Y614" i="1"/>
  <c r="Y734" i="1"/>
  <c r="Y122" i="1"/>
  <c r="Y267" i="1"/>
  <c r="Y1102" i="1"/>
  <c r="Y490" i="1"/>
  <c r="Y823" i="1"/>
  <c r="Y911" i="1"/>
  <c r="Y1020" i="1"/>
  <c r="Y390" i="1"/>
  <c r="Y647" i="1"/>
  <c r="Y235" i="1"/>
  <c r="Y933" i="1"/>
  <c r="Y642" i="1"/>
  <c r="Y1066" i="1"/>
  <c r="Y616" i="1"/>
  <c r="Y1110" i="1"/>
  <c r="Y395" i="1"/>
  <c r="Y437" i="1"/>
  <c r="Y301" i="1"/>
  <c r="Y362" i="1"/>
  <c r="Y587" i="1"/>
  <c r="Y510" i="1"/>
  <c r="Y710" i="1"/>
  <c r="Y273" i="1"/>
  <c r="Y572" i="1"/>
  <c r="Y74" i="1"/>
  <c r="Y285" i="1"/>
  <c r="Y709" i="1"/>
  <c r="Y276" i="1"/>
  <c r="Y682" i="1"/>
  <c r="Y218" i="1"/>
  <c r="Y1068" i="1"/>
  <c r="Y564" i="1"/>
  <c r="Y50" i="1"/>
  <c r="Y350" i="1"/>
  <c r="Y634" i="1"/>
  <c r="Y696" i="1"/>
  <c r="Y43" i="1"/>
  <c r="Y361" i="1"/>
  <c r="Y678" i="1"/>
  <c r="Y154" i="1"/>
  <c r="Y130" i="1"/>
  <c r="Y294" i="1"/>
  <c r="Y65" i="1"/>
  <c r="Y612" i="1"/>
  <c r="Y281" i="1"/>
  <c r="Y1088" i="1"/>
  <c r="Y847" i="1"/>
  <c r="Y347" i="1"/>
  <c r="Y628" i="1"/>
  <c r="Y280" i="1"/>
  <c r="Y747" i="1"/>
  <c r="Y577" i="1"/>
  <c r="Y1034" i="1"/>
  <c r="Y638" i="1"/>
  <c r="Y530" i="1"/>
  <c r="Y769" i="1"/>
  <c r="Y956" i="1"/>
  <c r="Y484" i="1"/>
  <c r="Y675" i="1"/>
  <c r="Y845" i="1"/>
  <c r="Y430" i="1"/>
  <c r="Y773" i="1"/>
  <c r="Y265" i="1"/>
  <c r="Y835" i="1"/>
  <c r="Y701" i="1"/>
  <c r="Y620" i="1"/>
  <c r="Y853" i="1"/>
  <c r="Y946" i="1"/>
  <c r="Y550" i="1"/>
  <c r="Y943" i="1"/>
  <c r="Y410" i="1"/>
  <c r="Y132" i="1"/>
  <c r="Y1081" i="1"/>
  <c r="Y329" i="1"/>
  <c r="Y776" i="1"/>
  <c r="Y145" i="1"/>
  <c r="Y345" i="1"/>
  <c r="Y824" i="1"/>
  <c r="Y863" i="1"/>
  <c r="Y532" i="1"/>
  <c r="Y1050" i="1"/>
  <c r="Y699" i="1"/>
  <c r="Y352" i="1"/>
  <c r="Y912" i="1"/>
  <c r="Y942" i="1"/>
  <c r="Y644" i="1"/>
  <c r="Y586" i="1"/>
  <c r="Y150" i="1"/>
  <c r="Y383" i="1"/>
  <c r="Y617" i="1"/>
  <c r="Y926" i="1"/>
  <c r="Y73" i="1"/>
  <c r="Y215" i="1"/>
  <c r="Y3" i="1"/>
  <c r="Y806" i="1"/>
  <c r="Y715" i="1"/>
  <c r="Y378" i="1"/>
  <c r="Y83" i="1"/>
  <c r="Y885" i="1"/>
  <c r="Y939" i="1"/>
  <c r="Y1060" i="1"/>
  <c r="Y283" i="1"/>
  <c r="Y1051" i="1"/>
  <c r="Y119" i="1"/>
  <c r="Y629" i="1"/>
  <c r="Y1100" i="1"/>
  <c r="Y648" i="1"/>
  <c r="Y706" i="1"/>
  <c r="Y1054" i="1"/>
  <c r="Y1053" i="1"/>
  <c r="Y282" i="1"/>
  <c r="Y866" i="1"/>
  <c r="Y1078" i="1"/>
  <c r="Y1005" i="1"/>
  <c r="Y837" i="1"/>
  <c r="Y547" i="1"/>
  <c r="Y7" i="1"/>
  <c r="Y176" i="1"/>
  <c r="Y157" i="1"/>
  <c r="Y1109" i="1"/>
  <c r="Y822" i="1"/>
  <c r="Y605" i="1"/>
  <c r="Y1104" i="1"/>
  <c r="Y217" i="1"/>
  <c r="Y462" i="1"/>
  <c r="Y1032" i="1"/>
  <c r="Y458" i="1"/>
  <c r="Y1108" i="1"/>
  <c r="Y812" i="1"/>
  <c r="Y958" i="1"/>
  <c r="Y8" i="1"/>
  <c r="Y13" i="1"/>
  <c r="Y136" i="1"/>
  <c r="Y84" i="1"/>
  <c r="Y170" i="1"/>
  <c r="Y324" i="1"/>
  <c r="Y637" i="1"/>
  <c r="Y674" i="1"/>
  <c r="Y233" i="1"/>
  <c r="Y120" i="1"/>
  <c r="Y159" i="1"/>
  <c r="Y604" i="1"/>
  <c r="Y237" i="1"/>
  <c r="Y549" i="1"/>
  <c r="Y821" i="1"/>
  <c r="Y967" i="1"/>
  <c r="Y117" i="1"/>
  <c r="Y1052" i="1"/>
  <c r="Y641" i="1"/>
  <c r="Y1063" i="1"/>
  <c r="Y279" i="1"/>
  <c r="Y22" i="1"/>
  <c r="Y6" i="1"/>
  <c r="Y1106" i="1"/>
  <c r="Y47" i="1"/>
  <c r="Y138" i="1"/>
  <c r="Y1003" i="1"/>
  <c r="Y20" i="1"/>
  <c r="Y180" i="1"/>
  <c r="Y559" i="1"/>
  <c r="Y556" i="1"/>
  <c r="Y968" i="1"/>
  <c r="Y287" i="1"/>
  <c r="Y459" i="1"/>
  <c r="Y15" i="1"/>
  <c r="Y554" i="1"/>
  <c r="Y5" i="1"/>
  <c r="Y158" i="1"/>
  <c r="Y292" i="1"/>
  <c r="Y551" i="1"/>
  <c r="Y11" i="1"/>
  <c r="Y1049" i="1"/>
  <c r="Y12" i="1"/>
  <c r="Y18" i="1"/>
  <c r="Y9" i="1"/>
  <c r="Y1055" i="1"/>
  <c r="Y607" i="1"/>
  <c r="Y213" i="1"/>
  <c r="Y116" i="1"/>
  <c r="Y865" i="1"/>
  <c r="Y2" i="1"/>
  <c r="Y17" i="1"/>
  <c r="Y124" i="1"/>
  <c r="Y23" i="1"/>
  <c r="Y1058" i="1"/>
  <c r="Y1062" i="1"/>
  <c r="Y16" i="1"/>
  <c r="Y289" i="1"/>
  <c r="Y288" i="1"/>
  <c r="Y10" i="1"/>
  <c r="Y21" i="1"/>
  <c r="Y219" i="1"/>
  <c r="Y1061" i="1"/>
  <c r="Y613" i="1"/>
  <c r="Y4" i="1"/>
  <c r="Y645" i="1"/>
  <c r="Y293" i="1"/>
  <c r="Y606" i="1"/>
  <c r="Y19" i="1"/>
  <c r="Y266" i="1"/>
  <c r="Y313" i="1"/>
  <c r="AP315" i="1"/>
  <c r="AP314" i="1"/>
  <c r="AP318" i="1"/>
  <c r="AP226" i="1"/>
  <c r="AP189" i="1"/>
  <c r="AP504" i="1"/>
  <c r="AP966" i="1"/>
  <c r="AP890" i="1"/>
  <c r="AP893" i="1"/>
  <c r="AP723" i="1"/>
  <c r="AP463" i="1"/>
  <c r="AP308" i="1"/>
  <c r="AP234" i="1"/>
  <c r="AP627" i="1"/>
  <c r="AP386" i="1"/>
  <c r="AP174" i="1"/>
  <c r="AP221" i="1"/>
  <c r="AP222" i="1"/>
  <c r="AP454" i="1"/>
  <c r="AP388" i="1"/>
  <c r="AP1072" i="1"/>
  <c r="AP413" i="1"/>
  <c r="AP114" i="1"/>
  <c r="AP357" i="1"/>
  <c r="AP341" i="1"/>
  <c r="AP199" i="1"/>
  <c r="AP465" i="1"/>
  <c r="AP77" i="1"/>
  <c r="AP24" i="1"/>
  <c r="AP316" i="1"/>
  <c r="AP422" i="1"/>
  <c r="AP239" i="1"/>
  <c r="AP755" i="1"/>
  <c r="AP495" i="1"/>
  <c r="AP891" i="1"/>
  <c r="AP1028" i="1"/>
  <c r="AP322" i="1"/>
  <c r="AP295" i="1"/>
  <c r="AP109" i="1"/>
  <c r="AP243" i="1"/>
  <c r="AP78" i="1"/>
  <c r="AP722" i="1"/>
  <c r="AP733" i="1"/>
  <c r="AP809" i="1"/>
  <c r="AP171" i="1"/>
  <c r="AP771" i="1"/>
  <c r="AP82" i="1"/>
  <c r="AP1074" i="1"/>
  <c r="AP680" i="1"/>
  <c r="AP76" i="1"/>
  <c r="AP181" i="1"/>
  <c r="AP402" i="1"/>
  <c r="AP807" i="1"/>
  <c r="AP251" i="1"/>
  <c r="AP954" i="1"/>
  <c r="AP455" i="1"/>
  <c r="AP317" i="1"/>
  <c r="AP895" i="1"/>
  <c r="AP727" i="1"/>
  <c r="AP238" i="1"/>
  <c r="AP311" i="1"/>
  <c r="AP618" i="1"/>
  <c r="AP1079" i="1"/>
  <c r="AP231" i="1"/>
  <c r="AP1023" i="1"/>
  <c r="AP1045" i="1"/>
  <c r="AP799" i="1"/>
  <c r="AP501" i="1"/>
  <c r="AP126" i="1"/>
  <c r="AP312" i="1"/>
  <c r="AP1069" i="1"/>
  <c r="AP240" i="1"/>
  <c r="AP843" i="1"/>
  <c r="AP748" i="1"/>
  <c r="AP1076" i="1"/>
  <c r="AP908" i="1"/>
  <c r="AP167" i="1"/>
  <c r="AP30" i="1"/>
  <c r="AP103" i="1"/>
  <c r="AP746" i="1"/>
  <c r="AP356" i="1"/>
  <c r="AP488" i="1"/>
  <c r="AP796" i="1"/>
  <c r="AP751" i="1"/>
  <c r="AP38" i="1"/>
  <c r="AP903" i="1"/>
  <c r="AP1065" i="1"/>
  <c r="AP450" i="1"/>
  <c r="AP355" i="1"/>
  <c r="AP752" i="1"/>
  <c r="AP560" i="1"/>
  <c r="AP493" i="1"/>
  <c r="AP245" i="1"/>
  <c r="AP172" i="1"/>
  <c r="AP375" i="1"/>
  <c r="AP29" i="1"/>
  <c r="AP1043" i="1"/>
  <c r="AP420" i="1"/>
  <c r="AP649" i="1"/>
  <c r="AP64" i="1"/>
  <c r="AP602" i="1"/>
  <c r="AP207" i="1"/>
  <c r="AP1086" i="1"/>
  <c r="AP619" i="1"/>
  <c r="AP225" i="1"/>
  <c r="AP320" i="1"/>
  <c r="AP460" i="1"/>
  <c r="AP950" i="1"/>
  <c r="AP242" i="1"/>
  <c r="AP309" i="1"/>
  <c r="AP28" i="1"/>
  <c r="AP522" i="1"/>
  <c r="AP583" i="1"/>
  <c r="AP53" i="1"/>
  <c r="AP326" i="1"/>
  <c r="AP735" i="1"/>
  <c r="AP913" i="1"/>
  <c r="AP250" i="1"/>
  <c r="AP1071" i="1"/>
  <c r="AP101" i="1"/>
  <c r="AP599" i="1"/>
  <c r="AP227" i="1"/>
  <c r="AP373" i="1"/>
  <c r="AP457" i="1"/>
  <c r="AP416" i="1"/>
  <c r="AP447" i="1"/>
  <c r="AP343" i="1"/>
  <c r="AP387" i="1"/>
  <c r="AP661" i="1"/>
  <c r="AP442" i="1"/>
  <c r="AP808" i="1"/>
  <c r="AP825" i="1"/>
  <c r="AP867" i="1"/>
  <c r="AP1039" i="1"/>
  <c r="AP1070" i="1"/>
  <c r="AP1024" i="1"/>
  <c r="AP92" i="1"/>
  <c r="AP868" i="1"/>
  <c r="AP499" i="1"/>
  <c r="AP27" i="1"/>
  <c r="AP491" i="1"/>
  <c r="AP631" i="1"/>
  <c r="AP714" i="1"/>
  <c r="AP889" i="1"/>
  <c r="AP1042" i="1"/>
  <c r="AP110" i="1"/>
  <c r="AP321" i="1"/>
  <c r="AP917" i="1"/>
  <c r="AP433" i="1"/>
  <c r="AP254" i="1"/>
  <c r="AP561" i="1"/>
  <c r="AP802" i="1"/>
  <c r="AP762" i="1"/>
  <c r="AP88" i="1"/>
  <c r="AP323" i="1"/>
  <c r="AP95" i="1"/>
  <c r="AP839" i="1"/>
  <c r="AP525" i="1"/>
  <c r="AP527" i="1"/>
  <c r="AP876" i="1"/>
  <c r="AP801" i="1"/>
  <c r="AP1009" i="1"/>
  <c r="AP425" i="1"/>
  <c r="AP994" i="1"/>
  <c r="AP492" i="1"/>
  <c r="AP1082" i="1"/>
  <c r="AP581" i="1"/>
  <c r="AP643" i="1"/>
  <c r="AP412" i="1"/>
  <c r="AP302" i="1"/>
  <c r="AP760" i="1"/>
  <c r="AP732" i="1"/>
  <c r="AP984" i="1"/>
  <c r="AP1046" i="1"/>
  <c r="AP186" i="1"/>
  <c r="AP916" i="1"/>
  <c r="AP1090" i="1"/>
  <c r="AP535" i="1"/>
  <c r="AP368" i="1"/>
  <c r="AP79" i="1"/>
  <c r="AP408" i="1"/>
  <c r="AP736" i="1"/>
  <c r="AP104" i="1"/>
  <c r="AP496" i="1"/>
  <c r="AP431" i="1"/>
  <c r="AP253" i="1"/>
  <c r="AP335" i="1"/>
  <c r="AP750" i="1"/>
  <c r="AP737" i="1"/>
  <c r="AP505" i="1"/>
  <c r="AP534" i="1"/>
  <c r="AP1022" i="1"/>
  <c r="AP1000" i="1"/>
  <c r="AP127" i="1"/>
  <c r="AP976" i="1"/>
  <c r="AP86" i="1"/>
  <c r="AP667" i="1"/>
  <c r="AP910" i="1"/>
  <c r="AP394" i="1"/>
  <c r="AP25" i="1"/>
  <c r="AP209" i="1"/>
  <c r="AP472" i="1"/>
  <c r="AP56" i="1"/>
  <c r="AP1089" i="1"/>
  <c r="AP106" i="1"/>
  <c r="AP832" i="1"/>
  <c r="AP424" i="1"/>
  <c r="AP780" i="1"/>
  <c r="AP480" i="1"/>
  <c r="AP508" i="1"/>
  <c r="AP684" i="1"/>
  <c r="AP185" i="1"/>
  <c r="AP146" i="1"/>
  <c r="AP175" i="1"/>
  <c r="AP162" i="1"/>
  <c r="AP54" i="1"/>
  <c r="AP429" i="1"/>
  <c r="AP1047" i="1"/>
  <c r="AP749" i="1"/>
  <c r="AP479" i="1"/>
  <c r="AP795" i="1"/>
  <c r="AP481" i="1"/>
  <c r="AP61" i="1"/>
  <c r="AP278" i="1"/>
  <c r="AP971" i="1"/>
  <c r="AP140" i="1"/>
  <c r="AP883" i="1"/>
  <c r="AP1091" i="1"/>
  <c r="AP188" i="1"/>
  <c r="AP817" i="1"/>
  <c r="AP438" i="1"/>
  <c r="AP35" i="1"/>
  <c r="AP466" i="1"/>
  <c r="AP404" i="1"/>
  <c r="AP224" i="1"/>
  <c r="AP782" i="1"/>
  <c r="AP901" i="1"/>
  <c r="AP919" i="1"/>
  <c r="AP623" i="1"/>
  <c r="AP62" i="1"/>
  <c r="AP449" i="1"/>
  <c r="AP533" i="1"/>
  <c r="AP1026" i="1"/>
  <c r="AP944" i="1"/>
  <c r="AP443" i="1"/>
  <c r="AP1101" i="1"/>
  <c r="AP999" i="1"/>
  <c r="AP657" i="1"/>
  <c r="AP1011" i="1"/>
  <c r="AP446" i="1"/>
  <c r="AP436" i="1"/>
  <c r="AP397" i="1"/>
  <c r="AP135" i="1"/>
  <c r="AP173" i="1"/>
  <c r="AP385" i="1"/>
  <c r="AP200" i="1"/>
  <c r="AP921" i="1"/>
  <c r="AP411" i="1"/>
  <c r="AP679" i="1"/>
  <c r="AP81" i="1"/>
  <c r="AP58" i="1"/>
  <c r="AP528" i="1"/>
  <c r="AP565" i="1"/>
  <c r="AP529" i="1"/>
  <c r="AP90" i="1"/>
  <c r="AP758" i="1"/>
  <c r="AP1017" i="1"/>
  <c r="AP1057" i="1"/>
  <c r="AP100" i="1"/>
  <c r="AP811" i="1"/>
  <c r="AP149" i="1"/>
  <c r="AP303" i="1"/>
  <c r="AP46" i="1"/>
  <c r="AP669" i="1"/>
  <c r="AP419" i="1"/>
  <c r="AP1073" i="1"/>
  <c r="AP334" i="1"/>
  <c r="AP403" i="1"/>
  <c r="AP467" i="1"/>
  <c r="AP1041" i="1"/>
  <c r="AP89" i="1"/>
  <c r="AP264" i="1"/>
  <c r="AP670" i="1"/>
  <c r="AP319" i="1"/>
  <c r="AP739" i="1"/>
  <c r="AP256" i="1"/>
  <c r="AP168" i="1"/>
  <c r="AP255" i="1"/>
  <c r="AP924" i="1"/>
  <c r="AP196" i="1"/>
  <c r="AP49" i="1"/>
  <c r="AP844" i="1"/>
  <c r="AP153" i="1"/>
  <c r="AP497" i="1"/>
  <c r="AP897" i="1"/>
  <c r="AP636" i="1"/>
  <c r="AP506" i="1"/>
  <c r="AP726" i="1"/>
  <c r="AP931" i="1"/>
  <c r="AP502" i="1"/>
  <c r="AP725" i="1"/>
  <c r="AP536" i="1"/>
  <c r="AP720" i="1"/>
  <c r="AP938" i="1"/>
  <c r="AP582" i="1"/>
  <c r="AP596" i="1"/>
  <c r="AP182" i="1"/>
  <c r="AP892" i="1"/>
  <c r="AP543" i="1"/>
  <c r="AP166" i="1"/>
  <c r="AP1031" i="1"/>
  <c r="AP228" i="1"/>
  <c r="AP59" i="1"/>
  <c r="AP353" i="1"/>
  <c r="AP598" i="1"/>
  <c r="AP299" i="1"/>
  <c r="AP697" i="1"/>
  <c r="AP514" i="1"/>
  <c r="AP1048" i="1"/>
  <c r="AP327" i="1"/>
  <c r="AP359" i="1"/>
  <c r="AP1021" i="1"/>
  <c r="AP698" i="1"/>
  <c r="AP509" i="1"/>
  <c r="AP452" i="1"/>
  <c r="AP894" i="1"/>
  <c r="AP52" i="1"/>
  <c r="AP729" i="1"/>
  <c r="AP878" i="1"/>
  <c r="AP1093" i="1"/>
  <c r="AP986" i="1"/>
  <c r="AP797" i="1"/>
  <c r="AP972" i="1"/>
  <c r="AP396" i="1"/>
  <c r="AP85" i="1"/>
  <c r="AP765" i="1"/>
  <c r="AP482" i="1"/>
  <c r="AP711" i="1"/>
  <c r="AP687" i="1"/>
  <c r="AP659" i="1"/>
  <c r="AP87" i="1"/>
  <c r="AP434" i="1"/>
  <c r="AP766" i="1"/>
  <c r="AP850" i="1"/>
  <c r="AP169" i="1"/>
  <c r="AP1008" i="1"/>
  <c r="AP108" i="1"/>
  <c r="AP1098" i="1"/>
  <c r="AP165" i="1"/>
  <c r="AP91" i="1"/>
  <c r="AP418" i="1"/>
  <c r="AP417" i="1"/>
  <c r="AP651" i="1"/>
  <c r="AP99" i="1"/>
  <c r="AP730" i="1"/>
  <c r="AP591" i="1"/>
  <c r="AP909" i="1"/>
  <c r="AP553" i="1"/>
  <c r="AP183" i="1"/>
  <c r="AP148" i="1"/>
  <c r="AP1080" i="1"/>
  <c r="AP592" i="1"/>
  <c r="AP333" i="1"/>
  <c r="AP370" i="1"/>
  <c r="AP1077" i="1"/>
  <c r="AP195" i="1"/>
  <c r="AP96" i="1"/>
  <c r="AP441" i="1"/>
  <c r="AP854" i="1"/>
  <c r="AP930" i="1"/>
  <c r="AP139" i="1"/>
  <c r="AP818" i="1"/>
  <c r="AP364" i="1"/>
  <c r="AP568" i="1"/>
  <c r="AP330" i="1"/>
  <c r="AP800" i="1"/>
  <c r="AP662" i="1"/>
  <c r="AP252" i="1"/>
  <c r="AP105" i="1"/>
  <c r="AP538" i="1"/>
  <c r="AP692" i="1"/>
  <c r="AP1083" i="1"/>
  <c r="AP959" i="1"/>
  <c r="AP415" i="1"/>
  <c r="AP640" i="1"/>
  <c r="AP300" i="1"/>
  <c r="AP794" i="1"/>
  <c r="AP789" i="1"/>
  <c r="AP949" i="1"/>
  <c r="AP686" i="1"/>
  <c r="AP941" i="1"/>
  <c r="AP575" i="1"/>
  <c r="AP471" i="1"/>
  <c r="AP724" i="1"/>
  <c r="AP67" i="1"/>
  <c r="AP379" i="1"/>
  <c r="AP448" i="1"/>
  <c r="AP210" i="1"/>
  <c r="AP741" i="1"/>
  <c r="AP204" i="1"/>
  <c r="AP728" i="1"/>
  <c r="AP615" i="1"/>
  <c r="AP263" i="1"/>
  <c r="AP201" i="1"/>
  <c r="AP451" i="1"/>
  <c r="AP1018" i="1"/>
  <c r="AP945" i="1"/>
  <c r="AP810" i="1"/>
  <c r="AP98" i="1"/>
  <c r="AP997" i="1"/>
  <c r="AP268" i="1"/>
  <c r="AP873" i="1"/>
  <c r="AP211" i="1"/>
  <c r="AP590" i="1"/>
  <c r="AP229" i="1"/>
  <c r="AP993" i="1"/>
  <c r="AP507" i="1"/>
  <c r="AP740" i="1"/>
  <c r="AP435" i="1"/>
  <c r="AP214" i="1"/>
  <c r="AP552" i="1"/>
  <c r="AP989" i="1"/>
  <c r="AP164" i="1"/>
  <c r="AP691" i="1"/>
  <c r="AP376" i="1"/>
  <c r="AP1029" i="1"/>
  <c r="AP41" i="1"/>
  <c r="AP230" i="1"/>
  <c r="AP683" i="1"/>
  <c r="AP785" i="1"/>
  <c r="AP673" i="1"/>
  <c r="AP1025" i="1"/>
  <c r="AP1044" i="1"/>
  <c r="AP857" i="1"/>
  <c r="AP406" i="1"/>
  <c r="AP828" i="1"/>
  <c r="AP469" i="1"/>
  <c r="AP787" i="1"/>
  <c r="AP905" i="1"/>
  <c r="AP26" i="1"/>
  <c r="AP440" i="1"/>
  <c r="AP39" i="1"/>
  <c r="AP779" i="1"/>
  <c r="AP703" i="1"/>
  <c r="AP371" i="1"/>
  <c r="AP1035" i="1"/>
  <c r="AP833" i="1"/>
  <c r="AP366" i="1"/>
  <c r="AP257" i="1"/>
  <c r="AP328" i="1"/>
  <c r="AP223" i="1"/>
  <c r="AP1075" i="1"/>
  <c r="AP904" i="1"/>
  <c r="AP414" i="1"/>
  <c r="AP635" i="1"/>
  <c r="AP1092" i="1"/>
  <c r="AP995" i="1"/>
  <c r="AP836" i="1"/>
  <c r="AP142" i="1"/>
  <c r="AP400" i="1"/>
  <c r="AP423" i="1"/>
  <c r="AP704" i="1"/>
  <c r="AP813" i="1"/>
  <c r="AP524" i="1"/>
  <c r="AP125" i="1"/>
  <c r="AP862" i="1"/>
  <c r="AP296" i="1"/>
  <c r="AP1013" i="1"/>
  <c r="AP57" i="1"/>
  <c r="AP656" i="1"/>
  <c r="AP545" i="1"/>
  <c r="AP216" i="1"/>
  <c r="AP44" i="1"/>
  <c r="AP121" i="1"/>
  <c r="AP767" i="1"/>
  <c r="AP474" i="1"/>
  <c r="AP764" i="1"/>
  <c r="AP202" i="1"/>
  <c r="AP40" i="1"/>
  <c r="AP473" i="1"/>
  <c r="AP693" i="1"/>
  <c r="AP1087" i="1"/>
  <c r="AP297" i="1"/>
  <c r="AP147" i="1"/>
  <c r="AP840" i="1"/>
  <c r="AP791" i="1"/>
  <c r="AP982" i="1"/>
  <c r="AP991" i="1"/>
  <c r="AP134" i="1"/>
  <c r="AP310" i="1"/>
  <c r="AP621" i="1"/>
  <c r="AP72" i="1"/>
  <c r="AP351" i="1"/>
  <c r="AP426" i="1"/>
  <c r="AP478" i="1"/>
  <c r="AP203" i="1"/>
  <c r="AP880" i="1"/>
  <c r="AP325" i="1"/>
  <c r="AP633" i="1"/>
  <c r="AP398" i="1"/>
  <c r="AP513" i="1"/>
  <c r="AP763" i="1"/>
  <c r="AP742" i="1"/>
  <c r="AP380" i="1"/>
  <c r="AP974" i="1"/>
  <c r="AP951" i="1"/>
  <c r="AP1099" i="1"/>
  <c r="AP236" i="1"/>
  <c r="AP407" i="1"/>
  <c r="AP427" i="1"/>
  <c r="AP719" i="1"/>
  <c r="AP689" i="1"/>
  <c r="AP658" i="1"/>
  <c r="AP923" i="1"/>
  <c r="AP483" i="1"/>
  <c r="AP439" i="1"/>
  <c r="AP544" i="1"/>
  <c r="AP927" i="1"/>
  <c r="AP653" i="1"/>
  <c r="AP731" i="1"/>
  <c r="AP51" i="1"/>
  <c r="AP194" i="1"/>
  <c r="AP374" i="1"/>
  <c r="AP205" i="1"/>
  <c r="AP190" i="1"/>
  <c r="AP365" i="1"/>
  <c r="AP979" i="1"/>
  <c r="AP788" i="1"/>
  <c r="AP123" i="1"/>
  <c r="AP63" i="1"/>
  <c r="AP163" i="1"/>
  <c r="AP129" i="1"/>
  <c r="AP957" i="1"/>
  <c r="AP852" i="1"/>
  <c r="AP344" i="1"/>
  <c r="AP1015" i="1"/>
  <c r="AP102" i="1"/>
  <c r="AP713" i="1"/>
  <c r="AP899" i="1"/>
  <c r="AP973" i="1"/>
  <c r="AP593" i="1"/>
  <c r="AP391" i="1"/>
  <c r="AP93" i="1"/>
  <c r="AP206" i="1"/>
  <c r="AP981" i="1"/>
  <c r="AP486" i="1"/>
  <c r="AP541" i="1"/>
  <c r="AP94" i="1"/>
  <c r="AP542" i="1"/>
  <c r="AP115" i="1"/>
  <c r="AP304" i="1"/>
  <c r="AP464" i="1"/>
  <c r="AP1038" i="1"/>
  <c r="AP786" i="1"/>
  <c r="AP143" i="1"/>
  <c r="AP48" i="1"/>
  <c r="AP372" i="1"/>
  <c r="AP348" i="1"/>
  <c r="AP42" i="1"/>
  <c r="AP152" i="1"/>
  <c r="AP1019" i="1"/>
  <c r="AP32" i="1"/>
  <c r="AP193" i="1"/>
  <c r="AP272" i="1"/>
  <c r="AP738" i="1"/>
  <c r="AP777" i="1"/>
  <c r="AP1037" i="1"/>
  <c r="AP546" i="1"/>
  <c r="AP274" i="1"/>
  <c r="AP354" i="1"/>
  <c r="AP929" i="1"/>
  <c r="AP936" i="1"/>
  <c r="AP915" i="1"/>
  <c r="AP71" i="1"/>
  <c r="AP1004" i="1"/>
  <c r="AP428" i="1"/>
  <c r="AP600" i="1"/>
  <c r="AP1040" i="1"/>
  <c r="AP305" i="1"/>
  <c r="AP953" i="1"/>
  <c r="AP338" i="1"/>
  <c r="AP872" i="1"/>
  <c r="AP393" i="1"/>
  <c r="AP432" i="1"/>
  <c r="AP980" i="1"/>
  <c r="AP290" i="1"/>
  <c r="AP248" i="1"/>
  <c r="AP249" i="1"/>
  <c r="AP774" i="1"/>
  <c r="AP475" i="1"/>
  <c r="AP381" i="1"/>
  <c r="AP610" i="1"/>
  <c r="AP784" i="1"/>
  <c r="AP882" i="1"/>
  <c r="AP37" i="1"/>
  <c r="AP985" i="1"/>
  <c r="AP461" i="1"/>
  <c r="AP861" i="1"/>
  <c r="AP392" i="1"/>
  <c r="AP1085" i="1"/>
  <c r="AP580" i="1"/>
  <c r="AP187" i="1"/>
  <c r="AP790" i="1"/>
  <c r="AP761" i="1"/>
  <c r="AP156" i="1"/>
  <c r="AP829" i="1"/>
  <c r="AP306" i="1"/>
  <c r="AP567" i="1"/>
  <c r="AP920" i="1"/>
  <c r="AP262" i="1"/>
  <c r="AP896" i="1"/>
  <c r="AP815" i="1"/>
  <c r="AP70" i="1"/>
  <c r="AP778" i="1"/>
  <c r="AP258" i="1"/>
  <c r="AP33" i="1"/>
  <c r="AP1064" i="1"/>
  <c r="AP650" i="1"/>
  <c r="AP663" i="1"/>
  <c r="AP574" i="1"/>
  <c r="AP519" i="1"/>
  <c r="AP444" i="1"/>
  <c r="AP757" i="1"/>
  <c r="AP925" i="1"/>
  <c r="AP476" i="1"/>
  <c r="AP922" i="1"/>
  <c r="AP298" i="1"/>
  <c r="AP421" i="1"/>
  <c r="AP588" i="1"/>
  <c r="AP500" i="1"/>
  <c r="AP270" i="1"/>
  <c r="AP716" i="1"/>
  <c r="AP515" i="1"/>
  <c r="AP521" i="1"/>
  <c r="AP1084" i="1"/>
  <c r="AP113" i="1"/>
  <c r="AP179" i="1"/>
  <c r="AP540" i="1"/>
  <c r="AP512" i="1"/>
  <c r="AP688" i="1"/>
  <c r="AP955" i="1"/>
  <c r="AP624" i="1"/>
  <c r="AP721" i="1"/>
  <c r="AP537" i="1"/>
  <c r="AP676" i="1"/>
  <c r="AP998" i="1"/>
  <c r="AP405" i="1"/>
  <c r="AP781" i="1"/>
  <c r="AP399" i="1"/>
  <c r="AP869" i="1"/>
  <c r="AP652" i="1"/>
  <c r="AP960" i="1"/>
  <c r="AP197" i="1"/>
  <c r="AP759" i="1"/>
  <c r="AP1016" i="1"/>
  <c r="AP155" i="1"/>
  <c r="AP585" i="1"/>
  <c r="AP45" i="1"/>
  <c r="AP566" i="1"/>
  <c r="AP133" i="1"/>
  <c r="AP874" i="1"/>
  <c r="AP349" i="1"/>
  <c r="AP36" i="1"/>
  <c r="AP346" i="1"/>
  <c r="AP220" i="1"/>
  <c r="AP558" i="1"/>
  <c r="AP518" i="1"/>
  <c r="AP900" i="1"/>
  <c r="AP1010" i="1"/>
  <c r="AP681" i="1"/>
  <c r="AP718" i="1"/>
  <c r="AP717" i="1"/>
  <c r="AP1036" i="1"/>
  <c r="AP531" i="1"/>
  <c r="AP31" i="1"/>
  <c r="AP358" i="1"/>
  <c r="AP456" i="1"/>
  <c r="AP75" i="1"/>
  <c r="AP151" i="1"/>
  <c r="AP468" i="1"/>
  <c r="AP111" i="1"/>
  <c r="AP517" i="1"/>
  <c r="AP595" i="1"/>
  <c r="AP161" i="1"/>
  <c r="AP849" i="1"/>
  <c r="AP962" i="1"/>
  <c r="AP498" i="1"/>
  <c r="AP846" i="1"/>
  <c r="AP1001" i="1"/>
  <c r="AP775" i="1"/>
  <c r="AP988" i="1"/>
  <c r="AP690" i="1"/>
  <c r="AP745" i="1"/>
  <c r="AP639" i="1"/>
  <c r="AP626" i="1"/>
  <c r="AP232" i="1"/>
  <c r="AP611" i="1"/>
  <c r="AP107" i="1"/>
  <c r="AP1006" i="1"/>
  <c r="AP548" i="1"/>
  <c r="AP1095" i="1"/>
  <c r="AP286" i="1"/>
  <c r="AP55" i="1"/>
  <c r="AP772" i="1"/>
  <c r="AP336" i="1"/>
  <c r="AP137" i="1"/>
  <c r="AP871" i="1"/>
  <c r="AP494" i="1"/>
  <c r="AP34" i="1"/>
  <c r="AP401" i="1"/>
  <c r="AP990" i="1"/>
  <c r="AP144" i="1"/>
  <c r="AP555" i="1"/>
  <c r="AP664" i="1"/>
  <c r="AP992" i="1"/>
  <c r="AP770" i="1"/>
  <c r="AP937" i="1"/>
  <c r="AP453" i="1"/>
  <c r="AP879" i="1"/>
  <c r="AP112" i="1"/>
  <c r="AP677" i="1"/>
  <c r="AP68" i="1"/>
  <c r="AP932" i="1"/>
  <c r="AP655" i="1"/>
  <c r="AP977" i="1"/>
  <c r="AP793" i="1"/>
  <c r="AP1107" i="1"/>
  <c r="AP753" i="1"/>
  <c r="AP1105" i="1"/>
  <c r="AP864" i="1"/>
  <c r="AP694" i="1"/>
  <c r="AP594" i="1"/>
  <c r="AP487" i="1"/>
  <c r="AP192" i="1"/>
  <c r="AP975" i="1"/>
  <c r="AP539" i="1"/>
  <c r="AP562" i="1"/>
  <c r="AP445" i="1"/>
  <c r="AP198" i="1"/>
  <c r="AP271" i="1"/>
  <c r="AP1014" i="1"/>
  <c r="AP964" i="1"/>
  <c r="AP1097" i="1"/>
  <c r="AP646" i="1"/>
  <c r="AP603" i="1"/>
  <c r="AP870" i="1"/>
  <c r="AP342" i="1"/>
  <c r="AP1096" i="1"/>
  <c r="AP1012" i="1"/>
  <c r="AP804" i="1"/>
  <c r="AP666" i="1"/>
  <c r="AP830" i="1"/>
  <c r="AP284" i="1"/>
  <c r="AP246" i="1"/>
  <c r="AP934" i="1"/>
  <c r="AP260" i="1"/>
  <c r="AP570" i="1"/>
  <c r="AP819" i="1"/>
  <c r="AP520" i="1"/>
  <c r="AP918" i="1"/>
  <c r="AP671" i="1"/>
  <c r="AP856" i="1"/>
  <c r="AP970" i="1"/>
  <c r="AP888" i="1"/>
  <c r="AP409" i="1"/>
  <c r="AP60" i="1"/>
  <c r="AP622" i="1"/>
  <c r="AP754" i="1"/>
  <c r="AP798" i="1"/>
  <c r="AP128" i="1"/>
  <c r="AP712" i="1"/>
  <c r="AP97" i="1"/>
  <c r="AP987" i="1"/>
  <c r="AP848" i="1"/>
  <c r="AP860" i="1"/>
  <c r="AP907" i="1"/>
  <c r="AP489" i="1"/>
  <c r="AP1067" i="1"/>
  <c r="AP563" i="1"/>
  <c r="AP307" i="1"/>
  <c r="AP369" i="1"/>
  <c r="AP1007" i="1"/>
  <c r="AP269" i="1"/>
  <c r="AP792" i="1"/>
  <c r="AP579" i="1"/>
  <c r="AP291" i="1"/>
  <c r="AP859" i="1"/>
  <c r="AP601" i="1"/>
  <c r="AP884" i="1"/>
  <c r="AP886" i="1"/>
  <c r="AP382" i="1"/>
  <c r="AP576" i="1"/>
  <c r="AP503" i="1"/>
  <c r="AP360" i="1"/>
  <c r="AP707" i="1"/>
  <c r="AP191" i="1"/>
  <c r="AP831" i="1"/>
  <c r="AP705" i="1"/>
  <c r="AP969" i="1"/>
  <c r="AP160" i="1"/>
  <c r="AP485" i="1"/>
  <c r="AP744" i="1"/>
  <c r="AP118" i="1"/>
  <c r="AP1030" i="1"/>
  <c r="AP947" i="1"/>
  <c r="AP523" i="1"/>
  <c r="AP384" i="1"/>
  <c r="AP708" i="1"/>
  <c r="AP660" i="1"/>
  <c r="AP805" i="1"/>
  <c r="AP881" i="1"/>
  <c r="AP131" i="1"/>
  <c r="AP858" i="1"/>
  <c r="AP275" i="1"/>
  <c r="AP700" i="1"/>
  <c r="AP803" i="1"/>
  <c r="AP178" i="1"/>
  <c r="AP578" i="1"/>
  <c r="AP841" i="1"/>
  <c r="AP337" i="1"/>
  <c r="AP470" i="1"/>
  <c r="AP340" i="1"/>
  <c r="AP208" i="1"/>
  <c r="AP477" i="1"/>
  <c r="AP184" i="1"/>
  <c r="AP743" i="1"/>
  <c r="AP247" i="1"/>
  <c r="AP961" i="1"/>
  <c r="AP1027" i="1"/>
  <c r="AP702" i="1"/>
  <c r="AP608" i="1"/>
  <c r="AP569" i="1"/>
  <c r="AP826" i="1"/>
  <c r="AP898" i="1"/>
  <c r="AP978" i="1"/>
  <c r="AP654" i="1"/>
  <c r="AP685" i="1"/>
  <c r="AP851" i="1"/>
  <c r="AP66" i="1"/>
  <c r="AP695" i="1"/>
  <c r="AP875" i="1"/>
  <c r="AP363" i="1"/>
  <c r="AP1002" i="1"/>
  <c r="AP589" i="1"/>
  <c r="AP261" i="1"/>
  <c r="AP630" i="1"/>
  <c r="AP756" i="1"/>
  <c r="AP983" i="1"/>
  <c r="AP339" i="1"/>
  <c r="AP80" i="1"/>
  <c r="AP877" i="1"/>
  <c r="AP1059" i="1"/>
  <c r="AP69" i="1"/>
  <c r="AP625" i="1"/>
  <c r="AP827" i="1"/>
  <c r="AP820" i="1"/>
  <c r="AP244" i="1"/>
  <c r="AP557" i="1"/>
  <c r="AP389" i="1"/>
  <c r="AP212" i="1"/>
  <c r="AP571" i="1"/>
  <c r="AP511" i="1"/>
  <c r="AP814" i="1"/>
  <c r="AP331" i="1"/>
  <c r="AP367" i="1"/>
  <c r="AP277" i="1"/>
  <c r="AP963" i="1"/>
  <c r="AP783" i="1"/>
  <c r="AP672" i="1"/>
  <c r="AP996" i="1"/>
  <c r="AP855" i="1"/>
  <c r="AP668" i="1"/>
  <c r="AP940" i="1"/>
  <c r="AP965" i="1"/>
  <c r="AP241" i="1"/>
  <c r="AP597" i="1"/>
  <c r="AP914" i="1"/>
  <c r="AP632" i="1"/>
  <c r="AP902" i="1"/>
  <c r="AP906" i="1"/>
  <c r="AP177" i="1"/>
  <c r="AP1094" i="1"/>
  <c r="AP1103" i="1"/>
  <c r="AP665" i="1"/>
  <c r="AP1033" i="1"/>
  <c r="AP887" i="1"/>
  <c r="AP816" i="1"/>
  <c r="AP516" i="1"/>
  <c r="AP935" i="1"/>
  <c r="AP842" i="1"/>
  <c r="AP948" i="1"/>
  <c r="AP377" i="1"/>
  <c r="AP526" i="1"/>
  <c r="AP928" i="1"/>
  <c r="AP332" i="1"/>
  <c r="AP952" i="1"/>
  <c r="AP573" i="1"/>
  <c r="AP834" i="1"/>
  <c r="AP609" i="1"/>
  <c r="AP1056" i="1"/>
  <c r="AP838" i="1"/>
  <c r="AP14" i="1"/>
  <c r="AP259" i="1"/>
  <c r="AP141" i="1"/>
  <c r="AP768" i="1"/>
  <c r="AP584" i="1"/>
  <c r="AP614" i="1"/>
  <c r="AP734" i="1"/>
  <c r="AP122" i="1"/>
  <c r="AP267" i="1"/>
  <c r="AP1102" i="1"/>
  <c r="AP490" i="1"/>
  <c r="AP823" i="1"/>
  <c r="AP911" i="1"/>
  <c r="AP1020" i="1"/>
  <c r="AP390" i="1"/>
  <c r="AP647" i="1"/>
  <c r="AP235" i="1"/>
  <c r="AP933" i="1"/>
  <c r="AP642" i="1"/>
  <c r="AP1066" i="1"/>
  <c r="AP616" i="1"/>
  <c r="AP1110" i="1"/>
  <c r="AP395" i="1"/>
  <c r="AP437" i="1"/>
  <c r="AP301" i="1"/>
  <c r="AP362" i="1"/>
  <c r="AP587" i="1"/>
  <c r="AP510" i="1"/>
  <c r="AP710" i="1"/>
  <c r="AP273" i="1"/>
  <c r="AP572" i="1"/>
  <c r="AP74" i="1"/>
  <c r="AP285" i="1"/>
  <c r="AP709" i="1"/>
  <c r="AP276" i="1"/>
  <c r="AP682" i="1"/>
  <c r="AP218" i="1"/>
  <c r="AP1068" i="1"/>
  <c r="AP564" i="1"/>
  <c r="AP50" i="1"/>
  <c r="AP350" i="1"/>
  <c r="AP634" i="1"/>
  <c r="AP696" i="1"/>
  <c r="AP43" i="1"/>
  <c r="AP361" i="1"/>
  <c r="AP678" i="1"/>
  <c r="AP154" i="1"/>
  <c r="AP130" i="1"/>
  <c r="AP294" i="1"/>
  <c r="AP65" i="1"/>
  <c r="AP612" i="1"/>
  <c r="AP281" i="1"/>
  <c r="AP1088" i="1"/>
  <c r="AP847" i="1"/>
  <c r="AP347" i="1"/>
  <c r="AP628" i="1"/>
  <c r="AP280" i="1"/>
  <c r="AP747" i="1"/>
  <c r="AP577" i="1"/>
  <c r="AP1034" i="1"/>
  <c r="AP638" i="1"/>
  <c r="AP530" i="1"/>
  <c r="AP769" i="1"/>
  <c r="AP956" i="1"/>
  <c r="AP484" i="1"/>
  <c r="AP675" i="1"/>
  <c r="AP845" i="1"/>
  <c r="AP430" i="1"/>
  <c r="AP773" i="1"/>
  <c r="AP265" i="1"/>
  <c r="AP835" i="1"/>
  <c r="AP701" i="1"/>
  <c r="AP620" i="1"/>
  <c r="AP853" i="1"/>
  <c r="AP946" i="1"/>
  <c r="AP550" i="1"/>
  <c r="AP943" i="1"/>
  <c r="AP410" i="1"/>
  <c r="AP132" i="1"/>
  <c r="AP1081" i="1"/>
  <c r="AP329" i="1"/>
  <c r="AP776" i="1"/>
  <c r="AP145" i="1"/>
  <c r="AP345" i="1"/>
  <c r="AP824" i="1"/>
  <c r="AP863" i="1"/>
  <c r="AP532" i="1"/>
  <c r="AP1050" i="1"/>
  <c r="AP699" i="1"/>
  <c r="AP352" i="1"/>
  <c r="AP912" i="1"/>
  <c r="AP942" i="1"/>
  <c r="AP644" i="1"/>
  <c r="AP586" i="1"/>
  <c r="AP150" i="1"/>
  <c r="AP383" i="1"/>
  <c r="AP617" i="1"/>
  <c r="AP926" i="1"/>
  <c r="AP73" i="1"/>
  <c r="AP215" i="1"/>
  <c r="AP3" i="1"/>
  <c r="AP806" i="1"/>
  <c r="AP715" i="1"/>
  <c r="AP378" i="1"/>
  <c r="AP83" i="1"/>
  <c r="AP885" i="1"/>
  <c r="AP939" i="1"/>
  <c r="AP1060" i="1"/>
  <c r="AP283" i="1"/>
  <c r="AP1051" i="1"/>
  <c r="AP119" i="1"/>
  <c r="AP629" i="1"/>
  <c r="AP1100" i="1"/>
  <c r="AP648" i="1"/>
  <c r="AP706" i="1"/>
  <c r="AP1054" i="1"/>
  <c r="AP1053" i="1"/>
  <c r="AP282" i="1"/>
  <c r="AP866" i="1"/>
  <c r="AP1078" i="1"/>
  <c r="AP1005" i="1"/>
  <c r="AP837" i="1"/>
  <c r="AP547" i="1"/>
  <c r="AP7" i="1"/>
  <c r="AP176" i="1"/>
  <c r="AP157" i="1"/>
  <c r="AP1109" i="1"/>
  <c r="AP822" i="1"/>
  <c r="AP605" i="1"/>
  <c r="AP1104" i="1"/>
  <c r="AP217" i="1"/>
  <c r="AP462" i="1"/>
  <c r="AP1032" i="1"/>
  <c r="AP458" i="1"/>
  <c r="AP1108" i="1"/>
  <c r="AP812" i="1"/>
  <c r="AP958" i="1"/>
  <c r="AP8" i="1"/>
  <c r="AP13" i="1"/>
  <c r="AP136" i="1"/>
  <c r="AP84" i="1"/>
  <c r="AP170" i="1"/>
  <c r="AP324" i="1"/>
  <c r="AP637" i="1"/>
  <c r="AP674" i="1"/>
  <c r="AP233" i="1"/>
  <c r="AP120" i="1"/>
  <c r="AP159" i="1"/>
  <c r="AP604" i="1"/>
  <c r="AP237" i="1"/>
  <c r="AP549" i="1"/>
  <c r="AP821" i="1"/>
  <c r="AP967" i="1"/>
  <c r="AP117" i="1"/>
  <c r="AP1052" i="1"/>
  <c r="AP641" i="1"/>
  <c r="AP1063" i="1"/>
  <c r="AP279" i="1"/>
  <c r="AP22" i="1"/>
  <c r="AP6" i="1"/>
  <c r="AP1106" i="1"/>
  <c r="AP47" i="1"/>
  <c r="AP138" i="1"/>
  <c r="AP1003" i="1"/>
  <c r="AP20" i="1"/>
  <c r="AP180" i="1"/>
  <c r="AP559" i="1"/>
  <c r="AP556" i="1"/>
  <c r="AP968" i="1"/>
  <c r="AP287" i="1"/>
  <c r="AP459" i="1"/>
  <c r="AP15" i="1"/>
  <c r="AP554" i="1"/>
  <c r="AP5" i="1"/>
  <c r="AP158" i="1"/>
  <c r="AP292" i="1"/>
  <c r="AP551" i="1"/>
  <c r="AP11" i="1"/>
  <c r="AP1049" i="1"/>
  <c r="AP12" i="1"/>
  <c r="AP18" i="1"/>
  <c r="AP9" i="1"/>
  <c r="AP1055" i="1"/>
  <c r="AP607" i="1"/>
  <c r="AP213" i="1"/>
  <c r="AP116" i="1"/>
  <c r="AP865" i="1"/>
  <c r="AP2" i="1"/>
  <c r="AP17" i="1"/>
  <c r="AP124" i="1"/>
  <c r="AP23" i="1"/>
  <c r="AP1058" i="1"/>
  <c r="AP1062" i="1"/>
  <c r="AP16" i="1"/>
  <c r="AP289" i="1"/>
  <c r="AP288" i="1"/>
  <c r="AP10" i="1"/>
  <c r="AP21" i="1"/>
  <c r="AP219" i="1"/>
  <c r="AP1061" i="1"/>
  <c r="AP613" i="1"/>
  <c r="AP4" i="1"/>
  <c r="AP645" i="1"/>
  <c r="AP293" i="1"/>
  <c r="AP606" i="1"/>
  <c r="AP19" i="1"/>
  <c r="AP266" i="1"/>
  <c r="AP313" i="1"/>
  <c r="BD461" i="1" l="1"/>
  <c r="BD19" i="1"/>
  <c r="BD21" i="1"/>
  <c r="BD124" i="1"/>
  <c r="BD9" i="1"/>
  <c r="BD5" i="1"/>
  <c r="BD180" i="1"/>
  <c r="BD279" i="1"/>
  <c r="BD237" i="1"/>
  <c r="BD170" i="1"/>
  <c r="BD458" i="1"/>
  <c r="BD157" i="1"/>
  <c r="BD282" i="1"/>
  <c r="BD1051" i="1"/>
  <c r="BD806" i="1"/>
  <c r="BD586" i="1"/>
  <c r="BD863" i="1"/>
  <c r="BD410" i="1"/>
  <c r="BD265" i="1"/>
  <c r="BD530" i="1"/>
  <c r="BD847" i="1"/>
  <c r="BD678" i="1"/>
  <c r="BD1068" i="1"/>
  <c r="BD273" i="1"/>
  <c r="BD1110" i="1"/>
  <c r="BD1020" i="1"/>
  <c r="BD614" i="1"/>
  <c r="BD609" i="1"/>
  <c r="BD948" i="1"/>
  <c r="BD1103" i="1"/>
  <c r="BD241" i="1"/>
  <c r="BD963" i="1"/>
  <c r="BD389" i="1"/>
  <c r="BD877" i="1"/>
  <c r="BD1002" i="1"/>
  <c r="BD978" i="1"/>
  <c r="BD247" i="1"/>
  <c r="BD841" i="1"/>
  <c r="BD881" i="1"/>
  <c r="BD118" i="1"/>
  <c r="BD707" i="1"/>
  <c r="BD859" i="1"/>
  <c r="BD563" i="1"/>
  <c r="BD712" i="1"/>
  <c r="BD970" i="1"/>
  <c r="BD934" i="1"/>
  <c r="BD342" i="1"/>
  <c r="BD198" i="1"/>
  <c r="BD694" i="1"/>
  <c r="BD932" i="1"/>
  <c r="BD992" i="1"/>
  <c r="BD871" i="1"/>
  <c r="BD1006" i="1"/>
  <c r="BD988" i="1"/>
  <c r="BD595" i="1"/>
  <c r="BD31" i="1"/>
  <c r="BD606" i="1"/>
  <c r="BD10" i="1"/>
  <c r="BD17" i="1"/>
  <c r="BD18" i="1"/>
  <c r="BD554" i="1"/>
  <c r="BD20" i="1"/>
  <c r="BD1063" i="1"/>
  <c r="BD604" i="1"/>
  <c r="BD84" i="1"/>
  <c r="BD1032" i="1"/>
  <c r="BD176" i="1"/>
  <c r="BD1053" i="1"/>
  <c r="BD283" i="1"/>
  <c r="BD3" i="1"/>
  <c r="BD644" i="1"/>
  <c r="BD824" i="1"/>
  <c r="BD943" i="1"/>
  <c r="BD773" i="1"/>
  <c r="BD638" i="1"/>
  <c r="BD1088" i="1"/>
  <c r="BD361" i="1"/>
  <c r="BD218" i="1"/>
  <c r="BD710" i="1"/>
  <c r="BD616" i="1"/>
  <c r="BD911" i="1"/>
  <c r="BD584" i="1"/>
  <c r="BD834" i="1"/>
  <c r="BD842" i="1"/>
  <c r="BD1094" i="1"/>
  <c r="BD965" i="1"/>
  <c r="BD277" i="1"/>
  <c r="BD557" i="1"/>
  <c r="BD80" i="1"/>
  <c r="BD363" i="1"/>
  <c r="BD898" i="1"/>
  <c r="BD743" i="1"/>
  <c r="BD578" i="1"/>
  <c r="BD805" i="1"/>
  <c r="BD744" i="1"/>
  <c r="BD360" i="1"/>
  <c r="BD291" i="1"/>
  <c r="BD1067" i="1"/>
  <c r="BD128" i="1"/>
  <c r="BD856" i="1"/>
  <c r="BD246" i="1"/>
  <c r="BD870" i="1"/>
  <c r="BD445" i="1"/>
  <c r="BD864" i="1"/>
  <c r="BD68" i="1"/>
  <c r="BD664" i="1"/>
  <c r="BD137" i="1"/>
  <c r="BD107" i="1"/>
  <c r="BD775" i="1"/>
  <c r="BD517" i="1"/>
  <c r="BD531" i="1"/>
  <c r="BD558" i="1"/>
  <c r="BD45" i="1"/>
  <c r="BD869" i="1"/>
  <c r="BD624" i="1"/>
  <c r="BD293" i="1"/>
  <c r="BD288" i="1"/>
  <c r="BD2" i="1"/>
  <c r="BD12" i="1"/>
  <c r="BD15" i="1"/>
  <c r="BD1003" i="1"/>
  <c r="BD641" i="1"/>
  <c r="BD159" i="1"/>
  <c r="BD136" i="1"/>
  <c r="BD462" i="1"/>
  <c r="BD7" i="1"/>
  <c r="BD1054" i="1"/>
  <c r="BD1060" i="1"/>
  <c r="BD215" i="1"/>
  <c r="BD942" i="1"/>
  <c r="BD345" i="1"/>
  <c r="BD550" i="1"/>
  <c r="BD430" i="1"/>
  <c r="BD1034" i="1"/>
  <c r="BD281" i="1"/>
  <c r="BD43" i="1"/>
  <c r="BD682" i="1"/>
  <c r="BD510" i="1"/>
  <c r="BD1066" i="1"/>
  <c r="BD823" i="1"/>
  <c r="BD768" i="1"/>
  <c r="BD573" i="1"/>
  <c r="BD935" i="1"/>
  <c r="BD177" i="1"/>
  <c r="BD940" i="1"/>
  <c r="BD367" i="1"/>
  <c r="BD244" i="1"/>
  <c r="BD339" i="1"/>
  <c r="BD875" i="1"/>
  <c r="BD826" i="1"/>
  <c r="BD184" i="1"/>
  <c r="BD178" i="1"/>
  <c r="BD660" i="1"/>
  <c r="BD485" i="1"/>
  <c r="BD503" i="1"/>
  <c r="BD579" i="1"/>
  <c r="BD489" i="1"/>
  <c r="BD798" i="1"/>
  <c r="BD671" i="1"/>
  <c r="BD284" i="1"/>
  <c r="BD603" i="1"/>
  <c r="BD562" i="1"/>
  <c r="BD1105" i="1"/>
  <c r="BD677" i="1"/>
  <c r="BD555" i="1"/>
  <c r="BD336" i="1"/>
  <c r="BD611" i="1"/>
  <c r="BD1001" i="1"/>
  <c r="BD111" i="1"/>
  <c r="BD1036" i="1"/>
  <c r="BD645" i="1"/>
  <c r="BD289" i="1"/>
  <c r="BD865" i="1"/>
  <c r="BD1049" i="1"/>
  <c r="BD459" i="1"/>
  <c r="BD138" i="1"/>
  <c r="BD1052" i="1"/>
  <c r="BD120" i="1"/>
  <c r="BD13" i="1"/>
  <c r="BD217" i="1"/>
  <c r="BD547" i="1"/>
  <c r="BD706" i="1"/>
  <c r="BD939" i="1"/>
  <c r="BD73" i="1"/>
  <c r="BD912" i="1"/>
  <c r="BD145" i="1"/>
  <c r="BD946" i="1"/>
  <c r="BD845" i="1"/>
  <c r="BD577" i="1"/>
  <c r="BD612" i="1"/>
  <c r="BD696" i="1"/>
  <c r="BD276" i="1"/>
  <c r="BD587" i="1"/>
  <c r="BD642" i="1"/>
  <c r="BD490" i="1"/>
  <c r="BD141" i="1"/>
  <c r="BD952" i="1"/>
  <c r="BD516" i="1"/>
  <c r="BD906" i="1"/>
  <c r="BD668" i="1"/>
  <c r="BD331" i="1"/>
  <c r="BD820" i="1"/>
  <c r="BD983" i="1"/>
  <c r="BD695" i="1"/>
  <c r="BD569" i="1"/>
  <c r="BD477" i="1"/>
  <c r="BD803" i="1"/>
  <c r="BD708" i="1"/>
  <c r="BD160" i="1"/>
  <c r="BD576" i="1"/>
  <c r="BD792" i="1"/>
  <c r="BD907" i="1"/>
  <c r="BD754" i="1"/>
  <c r="BD918" i="1"/>
  <c r="BD830" i="1"/>
  <c r="BD646" i="1"/>
  <c r="BD539" i="1"/>
  <c r="BD753" i="1"/>
  <c r="BD112" i="1"/>
  <c r="BD144" i="1"/>
  <c r="BD772" i="1"/>
  <c r="BD232" i="1"/>
  <c r="BD846" i="1"/>
  <c r="BD4" i="1"/>
  <c r="BD16" i="1"/>
  <c r="BD116" i="1"/>
  <c r="BD11" i="1"/>
  <c r="BD287" i="1"/>
  <c r="BD47" i="1"/>
  <c r="BD117" i="1"/>
  <c r="BD233" i="1"/>
  <c r="BD8" i="1"/>
  <c r="BD1104" i="1"/>
  <c r="BD837" i="1"/>
  <c r="BD648" i="1"/>
  <c r="BD885" i="1"/>
  <c r="BD926" i="1"/>
  <c r="BD352" i="1"/>
  <c r="BD776" i="1"/>
  <c r="BD853" i="1"/>
  <c r="BD675" i="1"/>
  <c r="BD747" i="1"/>
  <c r="BD65" i="1"/>
  <c r="BD634" i="1"/>
  <c r="BD709" i="1"/>
  <c r="BD362" i="1"/>
  <c r="BD933" i="1"/>
  <c r="BD1102" i="1"/>
  <c r="BD259" i="1"/>
  <c r="BD332" i="1"/>
  <c r="BD816" i="1"/>
  <c r="BD902" i="1"/>
  <c r="BD855" i="1"/>
  <c r="BD814" i="1"/>
  <c r="BD827" i="1"/>
  <c r="BD756" i="1"/>
  <c r="BD66" i="1"/>
  <c r="BD608" i="1"/>
  <c r="BD208" i="1"/>
  <c r="BD700" i="1"/>
  <c r="BD384" i="1"/>
  <c r="BD969" i="1"/>
  <c r="BD382" i="1"/>
  <c r="BD269" i="1"/>
  <c r="BD860" i="1"/>
  <c r="BD622" i="1"/>
  <c r="BD520" i="1"/>
  <c r="BD666" i="1"/>
  <c r="BD1097" i="1"/>
  <c r="BD975" i="1"/>
  <c r="BD1107" i="1"/>
  <c r="BD879" i="1"/>
  <c r="BD990" i="1"/>
  <c r="BD55" i="1"/>
  <c r="BD626" i="1"/>
  <c r="BD498" i="1"/>
  <c r="BD151" i="1"/>
  <c r="BD613" i="1"/>
  <c r="BD1062" i="1"/>
  <c r="BD213" i="1"/>
  <c r="BD551" i="1"/>
  <c r="BD968" i="1"/>
  <c r="BD1106" i="1"/>
  <c r="BD967" i="1"/>
  <c r="BD674" i="1"/>
  <c r="BD958" i="1"/>
  <c r="BD605" i="1"/>
  <c r="BD1005" i="1"/>
  <c r="BD1100" i="1"/>
  <c r="BD83" i="1"/>
  <c r="BD617" i="1"/>
  <c r="BD699" i="1"/>
  <c r="BD329" i="1"/>
  <c r="BD620" i="1"/>
  <c r="BD484" i="1"/>
  <c r="BD280" i="1"/>
  <c r="BD294" i="1"/>
  <c r="BD350" i="1"/>
  <c r="BD285" i="1"/>
  <c r="BD301" i="1"/>
  <c r="BD235" i="1"/>
  <c r="BD267" i="1"/>
  <c r="BD14" i="1"/>
  <c r="BD928" i="1"/>
  <c r="BD887" i="1"/>
  <c r="BD632" i="1"/>
  <c r="BD996" i="1"/>
  <c r="BD511" i="1"/>
  <c r="BD625" i="1"/>
  <c r="BD630" i="1"/>
  <c r="BD851" i="1"/>
  <c r="BD702" i="1"/>
  <c r="BD340" i="1"/>
  <c r="BD275" i="1"/>
  <c r="BD523" i="1"/>
  <c r="BD705" i="1"/>
  <c r="BD886" i="1"/>
  <c r="BD1007" i="1"/>
  <c r="BD848" i="1"/>
  <c r="BD60" i="1"/>
  <c r="BD819" i="1"/>
  <c r="BD804" i="1"/>
  <c r="BD964" i="1"/>
  <c r="BD192" i="1"/>
  <c r="BD793" i="1"/>
  <c r="BD453" i="1"/>
  <c r="BD401" i="1"/>
  <c r="BD286" i="1"/>
  <c r="BD639" i="1"/>
  <c r="BD962" i="1"/>
  <c r="BD75" i="1"/>
  <c r="BD681" i="1"/>
  <c r="BD313" i="1"/>
  <c r="BD1061" i="1"/>
  <c r="BD1058" i="1"/>
  <c r="BD607" i="1"/>
  <c r="BD292" i="1"/>
  <c r="BD556" i="1"/>
  <c r="BD6" i="1"/>
  <c r="BD821" i="1"/>
  <c r="BD637" i="1"/>
  <c r="BD812" i="1"/>
  <c r="BD822" i="1"/>
  <c r="BD1078" i="1"/>
  <c r="BD629" i="1"/>
  <c r="BD378" i="1"/>
  <c r="BD383" i="1"/>
  <c r="BD1050" i="1"/>
  <c r="BD1081" i="1"/>
  <c r="BD701" i="1"/>
  <c r="BD956" i="1"/>
  <c r="BD628" i="1"/>
  <c r="BD130" i="1"/>
  <c r="BD50" i="1"/>
  <c r="BD74" i="1"/>
  <c r="BD437" i="1"/>
  <c r="BD647" i="1"/>
  <c r="BD122" i="1"/>
  <c r="BD838" i="1"/>
  <c r="BD526" i="1"/>
  <c r="BD1033" i="1"/>
  <c r="BD914" i="1"/>
  <c r="BD672" i="1"/>
  <c r="BD571" i="1"/>
  <c r="BD69" i="1"/>
  <c r="BD261" i="1"/>
  <c r="BD685" i="1"/>
  <c r="BD1027" i="1"/>
  <c r="BD470" i="1"/>
  <c r="BD858" i="1"/>
  <c r="BD947" i="1"/>
  <c r="BD831" i="1"/>
  <c r="BD884" i="1"/>
  <c r="BD369" i="1"/>
  <c r="BD987" i="1"/>
  <c r="BD409" i="1"/>
  <c r="BD570" i="1"/>
  <c r="BD1012" i="1"/>
  <c r="BD1014" i="1"/>
  <c r="BD487" i="1"/>
  <c r="BD977" i="1"/>
  <c r="BD937" i="1"/>
  <c r="BD34" i="1"/>
  <c r="BD1095" i="1"/>
  <c r="BD745" i="1"/>
  <c r="BD849" i="1"/>
  <c r="BD456" i="1"/>
  <c r="BD266" i="1"/>
  <c r="BD219" i="1"/>
  <c r="BD23" i="1"/>
  <c r="BD1055" i="1"/>
  <c r="BD158" i="1"/>
  <c r="BD559" i="1"/>
  <c r="BD22" i="1"/>
  <c r="BD549" i="1"/>
  <c r="BD324" i="1"/>
  <c r="BD1108" i="1"/>
  <c r="BD1109" i="1"/>
  <c r="BD866" i="1"/>
  <c r="BD119" i="1"/>
  <c r="BD715" i="1"/>
  <c r="BD150" i="1"/>
  <c r="BD532" i="1"/>
  <c r="BD132" i="1"/>
  <c r="BD835" i="1"/>
  <c r="BD769" i="1"/>
  <c r="BD347" i="1"/>
  <c r="BD154" i="1"/>
  <c r="BD564" i="1"/>
  <c r="BD572" i="1"/>
  <c r="BD395" i="1"/>
  <c r="BD390" i="1"/>
  <c r="BD734" i="1"/>
  <c r="BD1056" i="1"/>
  <c r="BD377" i="1"/>
  <c r="BD665" i="1"/>
  <c r="BD597" i="1"/>
  <c r="BD783" i="1"/>
  <c r="BD212" i="1"/>
  <c r="BD1059" i="1"/>
  <c r="BD589" i="1"/>
  <c r="BD654" i="1"/>
  <c r="BD961" i="1"/>
  <c r="BD337" i="1"/>
  <c r="BD131" i="1"/>
  <c r="BD1030" i="1"/>
  <c r="BD191" i="1"/>
  <c r="BD601" i="1"/>
  <c r="BD307" i="1"/>
  <c r="BD97" i="1"/>
  <c r="BD888" i="1"/>
  <c r="BD260" i="1"/>
  <c r="BD1096" i="1"/>
  <c r="BD271" i="1"/>
  <c r="BD594" i="1"/>
  <c r="BD655" i="1"/>
  <c r="BD770" i="1"/>
  <c r="BD494" i="1"/>
  <c r="BD548" i="1"/>
  <c r="BD690" i="1"/>
  <c r="BD161" i="1"/>
  <c r="BD518" i="1"/>
  <c r="BD566" i="1"/>
  <c r="BD652" i="1"/>
  <c r="BD721" i="1"/>
  <c r="BD1084" i="1"/>
  <c r="BD298" i="1"/>
  <c r="BD663" i="1"/>
  <c r="BD896" i="1"/>
  <c r="BD790" i="1"/>
  <c r="BD37" i="1"/>
  <c r="BD248" i="1"/>
  <c r="BD305" i="1"/>
  <c r="BD929" i="1"/>
  <c r="BD193" i="1"/>
  <c r="BD143" i="1"/>
  <c r="BD541" i="1"/>
  <c r="BD899" i="1"/>
  <c r="BD163" i="1"/>
  <c r="BD374" i="1"/>
  <c r="BD483" i="1"/>
  <c r="BD1099" i="1"/>
  <c r="BD633" i="1"/>
  <c r="BD621" i="1"/>
  <c r="BD297" i="1"/>
  <c r="BD767" i="1"/>
  <c r="BD296" i="1"/>
  <c r="BD142" i="1"/>
  <c r="BD223" i="1"/>
  <c r="BD779" i="1"/>
  <c r="BD406" i="1"/>
  <c r="BD41" i="1"/>
  <c r="BD435" i="1"/>
  <c r="BD268" i="1"/>
  <c r="BD263" i="1"/>
  <c r="BD67" i="1"/>
  <c r="BD794" i="1"/>
  <c r="BD105" i="1"/>
  <c r="BD139" i="1"/>
  <c r="BD333" i="1"/>
  <c r="BD730" i="1"/>
  <c r="BD108" i="1"/>
  <c r="BD687" i="1"/>
  <c r="BD986" i="1"/>
  <c r="BD698" i="1"/>
  <c r="BD598" i="1"/>
  <c r="BD182" i="1"/>
  <c r="BD931" i="1"/>
  <c r="BD49" i="1"/>
  <c r="BD670" i="1"/>
  <c r="BD419" i="1"/>
  <c r="BD1017" i="1"/>
  <c r="BD679" i="1"/>
  <c r="BD436" i="1"/>
  <c r="BD1026" i="1"/>
  <c r="BD224" i="1"/>
  <c r="BD883" i="1"/>
  <c r="BD749" i="1"/>
  <c r="BD684" i="1"/>
  <c r="BD56" i="1"/>
  <c r="BD976" i="1"/>
  <c r="BD335" i="1"/>
  <c r="BD368" i="1"/>
  <c r="BD760" i="1"/>
  <c r="BD425" i="1"/>
  <c r="BD323" i="1"/>
  <c r="BD321" i="1"/>
  <c r="BD499" i="1"/>
  <c r="BD808" i="1"/>
  <c r="BD373" i="1"/>
  <c r="BD326" i="1"/>
  <c r="BD460" i="1"/>
  <c r="BD649" i="1"/>
  <c r="BD560" i="1"/>
  <c r="BD796" i="1"/>
  <c r="BD1076" i="1"/>
  <c r="BD799" i="1"/>
  <c r="BD521" i="1"/>
  <c r="BD922" i="1"/>
  <c r="BD650" i="1"/>
  <c r="BD262" i="1"/>
  <c r="BD187" i="1"/>
  <c r="BD882" i="1"/>
  <c r="BD290" i="1"/>
  <c r="BD1040" i="1"/>
  <c r="BD354" i="1"/>
  <c r="BD32" i="1"/>
  <c r="BD786" i="1"/>
  <c r="BD486" i="1"/>
  <c r="BD713" i="1"/>
  <c r="BD63" i="1"/>
  <c r="BD194" i="1"/>
  <c r="BD923" i="1"/>
  <c r="BD951" i="1"/>
  <c r="BD325" i="1"/>
  <c r="BD310" i="1"/>
  <c r="BD1087" i="1"/>
  <c r="BD121" i="1"/>
  <c r="BD862" i="1"/>
  <c r="BD836" i="1"/>
  <c r="BD328" i="1"/>
  <c r="BD39" i="1"/>
  <c r="BD857" i="1"/>
  <c r="BD1029" i="1"/>
  <c r="BD740" i="1"/>
  <c r="BD997" i="1"/>
  <c r="BD615" i="1"/>
  <c r="BD724" i="1"/>
  <c r="BD300" i="1"/>
  <c r="BD252" i="1"/>
  <c r="BD930" i="1"/>
  <c r="BD592" i="1"/>
  <c r="BD99" i="1"/>
  <c r="BD1008" i="1"/>
  <c r="BD711" i="1"/>
  <c r="BD1093" i="1"/>
  <c r="BD1021" i="1"/>
  <c r="BD353" i="1"/>
  <c r="BD596" i="1"/>
  <c r="BD726" i="1"/>
  <c r="BD196" i="1"/>
  <c r="BD264" i="1"/>
  <c r="BD669" i="1"/>
  <c r="BD758" i="1"/>
  <c r="BD411" i="1"/>
  <c r="BD446" i="1"/>
  <c r="BD533" i="1"/>
  <c r="BD404" i="1"/>
  <c r="BD140" i="1"/>
  <c r="BD1047" i="1"/>
  <c r="BD508" i="1"/>
  <c r="BD472" i="1"/>
  <c r="BD127" i="1"/>
  <c r="BD253" i="1"/>
  <c r="BD535" i="1"/>
  <c r="BD302" i="1"/>
  <c r="BD1009" i="1"/>
  <c r="BD88" i="1"/>
  <c r="BD110" i="1"/>
  <c r="BD868" i="1"/>
  <c r="BD442" i="1"/>
  <c r="BD227" i="1"/>
  <c r="BD53" i="1"/>
  <c r="BD320" i="1"/>
  <c r="BD420" i="1"/>
  <c r="BD752" i="1"/>
  <c r="BD488" i="1"/>
  <c r="BD748" i="1"/>
  <c r="BD1045" i="1"/>
  <c r="BD220" i="1"/>
  <c r="BD585" i="1"/>
  <c r="BD399" i="1"/>
  <c r="BD955" i="1"/>
  <c r="BD515" i="1"/>
  <c r="BD476" i="1"/>
  <c r="BD1064" i="1"/>
  <c r="BD920" i="1"/>
  <c r="BD580" i="1"/>
  <c r="BD784" i="1"/>
  <c r="BD980" i="1"/>
  <c r="BD600" i="1"/>
  <c r="BD274" i="1"/>
  <c r="BD1019" i="1"/>
  <c r="BD1038" i="1"/>
  <c r="BD981" i="1"/>
  <c r="BD102" i="1"/>
  <c r="BD123" i="1"/>
  <c r="BD51" i="1"/>
  <c r="BD658" i="1"/>
  <c r="BD974" i="1"/>
  <c r="BD880" i="1"/>
  <c r="BD134" i="1"/>
  <c r="BD693" i="1"/>
  <c r="BD44" i="1"/>
  <c r="BD125" i="1"/>
  <c r="BD995" i="1"/>
  <c r="BD257" i="1"/>
  <c r="BD440" i="1"/>
  <c r="BD1044" i="1"/>
  <c r="BD376" i="1"/>
  <c r="BD507" i="1"/>
  <c r="BD98" i="1"/>
  <c r="BD728" i="1"/>
  <c r="BD471" i="1"/>
  <c r="BD640" i="1"/>
  <c r="BD662" i="1"/>
  <c r="BD854" i="1"/>
  <c r="BD1080" i="1"/>
  <c r="BD651" i="1"/>
  <c r="BD169" i="1"/>
  <c r="BD482" i="1"/>
  <c r="BD878" i="1"/>
  <c r="BD359" i="1"/>
  <c r="BD59" i="1"/>
  <c r="BD582" i="1"/>
  <c r="BD506" i="1"/>
  <c r="BD924" i="1"/>
  <c r="BD89" i="1"/>
  <c r="BD46" i="1"/>
  <c r="BD90" i="1"/>
  <c r="BD921" i="1"/>
  <c r="BD1011" i="1"/>
  <c r="BD449" i="1"/>
  <c r="BD466" i="1"/>
  <c r="BD971" i="1"/>
  <c r="BD429" i="1"/>
  <c r="BD480" i="1"/>
  <c r="BD209" i="1"/>
  <c r="BD1000" i="1"/>
  <c r="BD431" i="1"/>
  <c r="BD1090" i="1"/>
  <c r="BD412" i="1"/>
  <c r="BD801" i="1"/>
  <c r="BD762" i="1"/>
  <c r="BD1042" i="1"/>
  <c r="BD92" i="1"/>
  <c r="BD661" i="1"/>
  <c r="BD599" i="1"/>
  <c r="BD583" i="1"/>
  <c r="BD225" i="1"/>
  <c r="BD1043" i="1"/>
  <c r="BD355" i="1"/>
  <c r="BD356" i="1"/>
  <c r="BD843" i="1"/>
  <c r="BD468" i="1"/>
  <c r="BD717" i="1"/>
  <c r="BD346" i="1"/>
  <c r="BD155" i="1"/>
  <c r="BD781" i="1"/>
  <c r="BD688" i="1"/>
  <c r="BD716" i="1"/>
  <c r="BD925" i="1"/>
  <c r="BD33" i="1"/>
  <c r="BD567" i="1"/>
  <c r="BD1085" i="1"/>
  <c r="BD610" i="1"/>
  <c r="BD432" i="1"/>
  <c r="BD428" i="1"/>
  <c r="BD546" i="1"/>
  <c r="BD152" i="1"/>
  <c r="BD464" i="1"/>
  <c r="BD206" i="1"/>
  <c r="BD1015" i="1"/>
  <c r="BD788" i="1"/>
  <c r="BD731" i="1"/>
  <c r="BD689" i="1"/>
  <c r="BD380" i="1"/>
  <c r="BD203" i="1"/>
  <c r="BD991" i="1"/>
  <c r="BD473" i="1"/>
  <c r="BD216" i="1"/>
  <c r="BD524" i="1"/>
  <c r="BD1092" i="1"/>
  <c r="BD366" i="1"/>
  <c r="BD26" i="1"/>
  <c r="BD1025" i="1"/>
  <c r="BD691" i="1"/>
  <c r="BD993" i="1"/>
  <c r="BD810" i="1"/>
  <c r="BD204" i="1"/>
  <c r="BD575" i="1"/>
  <c r="BD415" i="1"/>
  <c r="BD800" i="1"/>
  <c r="BD441" i="1"/>
  <c r="BD148" i="1"/>
  <c r="BD417" i="1"/>
  <c r="BD850" i="1"/>
  <c r="BD765" i="1"/>
  <c r="BD729" i="1"/>
  <c r="BD327" i="1"/>
  <c r="BD228" i="1"/>
  <c r="BD938" i="1"/>
  <c r="BD636" i="1"/>
  <c r="BD255" i="1"/>
  <c r="BD1041" i="1"/>
  <c r="BD303" i="1"/>
  <c r="BD529" i="1"/>
  <c r="BD200" i="1"/>
  <c r="BD657" i="1"/>
  <c r="BD62" i="1"/>
  <c r="BD35" i="1"/>
  <c r="BD278" i="1"/>
  <c r="BD54" i="1"/>
  <c r="BD780" i="1"/>
  <c r="BD25" i="1"/>
  <c r="BD1022" i="1"/>
  <c r="BD496" i="1"/>
  <c r="BD916" i="1"/>
  <c r="BD643" i="1"/>
  <c r="BD876" i="1"/>
  <c r="BD802" i="1"/>
  <c r="BD889" i="1"/>
  <c r="BD1024" i="1"/>
  <c r="BD387" i="1"/>
  <c r="BD101" i="1"/>
  <c r="BD522" i="1"/>
  <c r="BD619" i="1"/>
  <c r="BD29" i="1"/>
  <c r="BD450" i="1"/>
  <c r="BD746" i="1"/>
  <c r="BD240" i="1"/>
  <c r="BD231" i="1"/>
  <c r="BD455" i="1"/>
  <c r="BD1074" i="1"/>
  <c r="BD243" i="1"/>
  <c r="BD239" i="1"/>
  <c r="BD357" i="1"/>
  <c r="BD174" i="1"/>
  <c r="BD890" i="1"/>
  <c r="BD718" i="1"/>
  <c r="BD36" i="1"/>
  <c r="BD1016" i="1"/>
  <c r="BD405" i="1"/>
  <c r="BD512" i="1"/>
  <c r="BD270" i="1"/>
  <c r="BD757" i="1"/>
  <c r="BD258" i="1"/>
  <c r="BD306" i="1"/>
  <c r="BD392" i="1"/>
  <c r="BD381" i="1"/>
  <c r="BD393" i="1"/>
  <c r="BD1004" i="1"/>
  <c r="BD1037" i="1"/>
  <c r="BD42" i="1"/>
  <c r="BD304" i="1"/>
  <c r="BD93" i="1"/>
  <c r="BD344" i="1"/>
  <c r="BD979" i="1"/>
  <c r="BD653" i="1"/>
  <c r="BD719" i="1"/>
  <c r="BD742" i="1"/>
  <c r="BD478" i="1"/>
  <c r="BD982" i="1"/>
  <c r="BD40" i="1"/>
  <c r="BD545" i="1"/>
  <c r="BD813" i="1"/>
  <c r="BD635" i="1"/>
  <c r="BD833" i="1"/>
  <c r="BD905" i="1"/>
  <c r="BD673" i="1"/>
  <c r="BD164" i="1"/>
  <c r="BD229" i="1"/>
  <c r="BD945" i="1"/>
  <c r="BD741" i="1"/>
  <c r="BD941" i="1"/>
  <c r="BD959" i="1"/>
  <c r="BD330" i="1"/>
  <c r="BD96" i="1"/>
  <c r="BD183" i="1"/>
  <c r="BD418" i="1"/>
  <c r="BD766" i="1"/>
  <c r="BD85" i="1"/>
  <c r="BD52" i="1"/>
  <c r="BD1048" i="1"/>
  <c r="BD1031" i="1"/>
  <c r="BD720" i="1"/>
  <c r="BD897" i="1"/>
  <c r="BD168" i="1"/>
  <c r="BD467" i="1"/>
  <c r="BD149" i="1"/>
  <c r="BD565" i="1"/>
  <c r="BD385" i="1"/>
  <c r="BD999" i="1"/>
  <c r="BD623" i="1"/>
  <c r="BD438" i="1"/>
  <c r="BD61" i="1"/>
  <c r="BD162" i="1"/>
  <c r="BD424" i="1"/>
  <c r="BD394" i="1"/>
  <c r="BD534" i="1"/>
  <c r="BD104" i="1"/>
  <c r="BD186" i="1"/>
  <c r="BD581" i="1"/>
  <c r="BD527" i="1"/>
  <c r="BD561" i="1"/>
  <c r="BD714" i="1"/>
  <c r="BD1070" i="1"/>
  <c r="BD343" i="1"/>
  <c r="BD1071" i="1"/>
  <c r="BD28" i="1"/>
  <c r="BD1086" i="1"/>
  <c r="BD375" i="1"/>
  <c r="BD1065" i="1"/>
  <c r="BD103" i="1"/>
  <c r="BD1069" i="1"/>
  <c r="BD349" i="1"/>
  <c r="BD759" i="1"/>
  <c r="BD998" i="1"/>
  <c r="BD540" i="1"/>
  <c r="BD500" i="1"/>
  <c r="BD444" i="1"/>
  <c r="BD778" i="1"/>
  <c r="BD829" i="1"/>
  <c r="BD861" i="1"/>
  <c r="BD475" i="1"/>
  <c r="BD872" i="1"/>
  <c r="BD71" i="1"/>
  <c r="BD777" i="1"/>
  <c r="BD348" i="1"/>
  <c r="BD115" i="1"/>
  <c r="BD391" i="1"/>
  <c r="BD852" i="1"/>
  <c r="BD365" i="1"/>
  <c r="BD927" i="1"/>
  <c r="BD427" i="1"/>
  <c r="BD763" i="1"/>
  <c r="BD426" i="1"/>
  <c r="BD791" i="1"/>
  <c r="BD202" i="1"/>
  <c r="BD656" i="1"/>
  <c r="BD704" i="1"/>
  <c r="BD414" i="1"/>
  <c r="BD1035" i="1"/>
  <c r="BD787" i="1"/>
  <c r="BD785" i="1"/>
  <c r="BD989" i="1"/>
  <c r="BD590" i="1"/>
  <c r="BD1018" i="1"/>
  <c r="BD210" i="1"/>
  <c r="BD686" i="1"/>
  <c r="BD1083" i="1"/>
  <c r="BD568" i="1"/>
  <c r="BD195" i="1"/>
  <c r="BD553" i="1"/>
  <c r="BD91" i="1"/>
  <c r="BD434" i="1"/>
  <c r="BD396" i="1"/>
  <c r="BD894" i="1"/>
  <c r="BD514" i="1"/>
  <c r="BD166" i="1"/>
  <c r="BD536" i="1"/>
  <c r="BD497" i="1"/>
  <c r="BD256" i="1"/>
  <c r="BD403" i="1"/>
  <c r="BD811" i="1"/>
  <c r="BD528" i="1"/>
  <c r="BD173" i="1"/>
  <c r="BD1101" i="1"/>
  <c r="BD919" i="1"/>
  <c r="BD817" i="1"/>
  <c r="BD481" i="1"/>
  <c r="BD175" i="1"/>
  <c r="BD832" i="1"/>
  <c r="BD910" i="1"/>
  <c r="BD505" i="1"/>
  <c r="BD736" i="1"/>
  <c r="BD1046" i="1"/>
  <c r="BD1082" i="1"/>
  <c r="BD525" i="1"/>
  <c r="BD254" i="1"/>
  <c r="BD631" i="1"/>
  <c r="BD1039" i="1"/>
  <c r="BD447" i="1"/>
  <c r="BD250" i="1"/>
  <c r="BD309" i="1"/>
  <c r="BD207" i="1"/>
  <c r="BD172" i="1"/>
  <c r="BD903" i="1"/>
  <c r="BD30" i="1"/>
  <c r="BD312" i="1"/>
  <c r="BD1010" i="1"/>
  <c r="BD874" i="1"/>
  <c r="BD197" i="1"/>
  <c r="BD676" i="1"/>
  <c r="BD179" i="1"/>
  <c r="BD588" i="1"/>
  <c r="BD519" i="1"/>
  <c r="BD70" i="1"/>
  <c r="BD156" i="1"/>
  <c r="BD774" i="1"/>
  <c r="BD338" i="1"/>
  <c r="BD915" i="1"/>
  <c r="BD738" i="1"/>
  <c r="BD372" i="1"/>
  <c r="BD542" i="1"/>
  <c r="BD593" i="1"/>
  <c r="BD957" i="1"/>
  <c r="BD190" i="1"/>
  <c r="BD544" i="1"/>
  <c r="BD407" i="1"/>
  <c r="BD513" i="1"/>
  <c r="BD351" i="1"/>
  <c r="BD840" i="1"/>
  <c r="BD764" i="1"/>
  <c r="BD57" i="1"/>
  <c r="BD423" i="1"/>
  <c r="BD904" i="1"/>
  <c r="BD371" i="1"/>
  <c r="BD469" i="1"/>
  <c r="BD683" i="1"/>
  <c r="BD552" i="1"/>
  <c r="BD211" i="1"/>
  <c r="BD451" i="1"/>
  <c r="BD448" i="1"/>
  <c r="BD949" i="1"/>
  <c r="BD692" i="1"/>
  <c r="BD364" i="1"/>
  <c r="BD1077" i="1"/>
  <c r="BD909" i="1"/>
  <c r="BD165" i="1"/>
  <c r="BD87" i="1"/>
  <c r="BD972" i="1"/>
  <c r="BD452" i="1"/>
  <c r="BD697" i="1"/>
  <c r="BD543" i="1"/>
  <c r="BD725" i="1"/>
  <c r="BD153" i="1"/>
  <c r="BD739" i="1"/>
  <c r="BD334" i="1"/>
  <c r="BD100" i="1"/>
  <c r="BD58" i="1"/>
  <c r="BD135" i="1"/>
  <c r="BD443" i="1"/>
  <c r="BD901" i="1"/>
  <c r="BD188" i="1"/>
  <c r="BD795" i="1"/>
  <c r="BD146" i="1"/>
  <c r="BD106" i="1"/>
  <c r="BD667" i="1"/>
  <c r="BD737" i="1"/>
  <c r="BD408" i="1"/>
  <c r="BD984" i="1"/>
  <c r="BD492" i="1"/>
  <c r="BD839" i="1"/>
  <c r="BD433" i="1"/>
  <c r="BD491" i="1"/>
  <c r="BD867" i="1"/>
  <c r="BD416" i="1"/>
  <c r="BD913" i="1"/>
  <c r="BD242" i="1"/>
  <c r="BD602" i="1"/>
  <c r="BD245" i="1"/>
  <c r="BD38" i="1"/>
  <c r="BD167" i="1"/>
  <c r="BD126" i="1"/>
  <c r="BD358" i="1"/>
  <c r="BD900" i="1"/>
  <c r="BD133" i="1"/>
  <c r="BD960" i="1"/>
  <c r="BD537" i="1"/>
  <c r="BD113" i="1"/>
  <c r="BD421" i="1"/>
  <c r="BD574" i="1"/>
  <c r="BD815" i="1"/>
  <c r="BD761" i="1"/>
  <c r="BD985" i="1"/>
  <c r="BD249" i="1"/>
  <c r="BD953" i="1"/>
  <c r="BD936" i="1"/>
  <c r="BD272" i="1"/>
  <c r="BD48" i="1"/>
  <c r="BD94" i="1"/>
  <c r="BD973" i="1"/>
  <c r="BD129" i="1"/>
  <c r="BD205" i="1"/>
  <c r="BD439" i="1"/>
  <c r="BD236" i="1"/>
  <c r="BD398" i="1"/>
  <c r="BD72" i="1"/>
  <c r="BD147" i="1"/>
  <c r="BD474" i="1"/>
  <c r="BD1013" i="1"/>
  <c r="BD400" i="1"/>
  <c r="BD1075" i="1"/>
  <c r="BD703" i="1"/>
  <c r="BD828" i="1"/>
  <c r="BD230" i="1"/>
  <c r="BD214" i="1"/>
  <c r="BD873" i="1"/>
  <c r="BD201" i="1"/>
  <c r="BD379" i="1"/>
  <c r="BD789" i="1"/>
  <c r="BD538" i="1"/>
  <c r="BD818" i="1"/>
  <c r="BD370" i="1"/>
  <c r="BD591" i="1"/>
  <c r="BD1098" i="1"/>
  <c r="BD659" i="1"/>
  <c r="BD797" i="1"/>
  <c r="BD509" i="1"/>
  <c r="BD299" i="1"/>
  <c r="BD892" i="1"/>
  <c r="BD502" i="1"/>
  <c r="BD844" i="1"/>
  <c r="BD319" i="1"/>
  <c r="BD1073" i="1"/>
  <c r="BD1057" i="1"/>
  <c r="BD81" i="1"/>
  <c r="BD397" i="1"/>
  <c r="BD944" i="1"/>
  <c r="BD782" i="1"/>
  <c r="BD1091" i="1"/>
  <c r="BD479" i="1"/>
  <c r="BD185" i="1"/>
  <c r="BD1089" i="1"/>
  <c r="BD86" i="1"/>
  <c r="BD750" i="1"/>
  <c r="BD79" i="1"/>
  <c r="BD732" i="1"/>
  <c r="BD994" i="1"/>
  <c r="BD95" i="1"/>
  <c r="BD917" i="1"/>
  <c r="BD27" i="1"/>
  <c r="BD825" i="1"/>
  <c r="BD457" i="1"/>
  <c r="BD735" i="1"/>
  <c r="BD950" i="1"/>
  <c r="BD64" i="1"/>
  <c r="BD493" i="1"/>
  <c r="BD751" i="1"/>
  <c r="BD908" i="1"/>
  <c r="BD501" i="1"/>
  <c r="BD618" i="1"/>
  <c r="BD251" i="1"/>
  <c r="BD771" i="1"/>
  <c r="BD295" i="1"/>
  <c r="BD316" i="1"/>
  <c r="BD413" i="1"/>
  <c r="BD627" i="1"/>
  <c r="BD504" i="1"/>
  <c r="BD311" i="1"/>
  <c r="BD807" i="1"/>
  <c r="BD171" i="1"/>
  <c r="BD322" i="1"/>
  <c r="BD24" i="1"/>
  <c r="BD1072" i="1"/>
  <c r="BD234" i="1"/>
  <c r="BD189" i="1"/>
  <c r="BD238" i="1"/>
  <c r="BD402" i="1"/>
  <c r="BD809" i="1"/>
  <c r="BD1028" i="1"/>
  <c r="BD77" i="1"/>
  <c r="BD388" i="1"/>
  <c r="BD308" i="1"/>
  <c r="BD226" i="1"/>
  <c r="BD727" i="1"/>
  <c r="BD181" i="1"/>
  <c r="BD733" i="1"/>
  <c r="BD891" i="1"/>
  <c r="BD465" i="1"/>
  <c r="BD454" i="1"/>
  <c r="BD463" i="1"/>
  <c r="BD318" i="1"/>
  <c r="BD895" i="1"/>
  <c r="BD76" i="1"/>
  <c r="BD722" i="1"/>
  <c r="BD495" i="1"/>
  <c r="BD199" i="1"/>
  <c r="BD222" i="1"/>
  <c r="BD723" i="1"/>
  <c r="BD314" i="1"/>
  <c r="BD1023" i="1"/>
  <c r="BD317" i="1"/>
  <c r="BD680" i="1"/>
  <c r="BD78" i="1"/>
  <c r="BD755" i="1"/>
  <c r="BD341" i="1"/>
  <c r="BD221" i="1"/>
  <c r="BD893" i="1"/>
  <c r="BD315" i="1"/>
  <c r="BD1079" i="1"/>
  <c r="BD954" i="1"/>
  <c r="BD82" i="1"/>
  <c r="BD109" i="1"/>
  <c r="BD422" i="1"/>
  <c r="BD114" i="1"/>
  <c r="BD386" i="1"/>
  <c r="BD966" i="1"/>
  <c r="L3" i="8"/>
  <c r="L4" i="8"/>
  <c r="L5" i="8"/>
  <c r="L6" i="8"/>
  <c r="L2" i="8"/>
  <c r="F3" i="8"/>
  <c r="F4" i="8"/>
  <c r="F5" i="8"/>
  <c r="F6" i="8"/>
  <c r="F2" i="8"/>
  <c r="F10" i="8"/>
  <c r="F11" i="8"/>
  <c r="F12" i="8"/>
  <c r="F13" i="8"/>
  <c r="F9" i="8"/>
  <c r="E10" i="8"/>
  <c r="E11" i="8"/>
  <c r="E12" i="8"/>
  <c r="E13" i="8"/>
  <c r="E9" i="8"/>
  <c r="D10" i="8"/>
  <c r="D11" i="8"/>
  <c r="D12" i="8"/>
  <c r="D13" i="8"/>
  <c r="D9" i="8"/>
  <c r="BE522" i="1" l="1"/>
  <c r="BF522" i="1" s="1"/>
  <c r="BE495" i="1"/>
  <c r="BF495" i="1" s="1"/>
  <c r="BE82" i="1"/>
  <c r="BF82" i="1" s="1"/>
  <c r="BE78" i="1"/>
  <c r="BF78" i="1" s="1"/>
  <c r="BE891" i="1"/>
  <c r="BF891" i="1" s="1"/>
  <c r="BE64" i="1"/>
  <c r="BF64" i="1" s="1"/>
  <c r="BE94" i="1"/>
  <c r="BF94" i="1" s="1"/>
  <c r="BE371" i="1"/>
  <c r="BF371" i="1" s="1"/>
  <c r="BE817" i="1"/>
  <c r="BF817" i="1" s="1"/>
  <c r="BE778" i="1"/>
  <c r="BF778" i="1" s="1"/>
  <c r="BE381" i="1"/>
  <c r="BF381" i="1" s="1"/>
  <c r="BE680" i="1"/>
  <c r="BF680" i="1" s="1"/>
  <c r="BE732" i="1"/>
  <c r="BF732" i="1" s="1"/>
  <c r="BE230" i="1"/>
  <c r="BF230" i="1" s="1"/>
  <c r="BE867" i="1"/>
  <c r="BF867" i="1" s="1"/>
  <c r="BE904" i="1"/>
  <c r="BF904" i="1" s="1"/>
  <c r="BE919" i="1"/>
  <c r="BF919" i="1" s="1"/>
  <c r="BE426" i="1"/>
  <c r="BF426" i="1" s="1"/>
  <c r="BE561" i="1"/>
  <c r="BF561" i="1" s="1"/>
  <c r="BE467" i="1"/>
  <c r="BF467" i="1" s="1"/>
  <c r="BE766" i="1"/>
  <c r="BF766" i="1" s="1"/>
  <c r="BE545" i="1"/>
  <c r="BF545" i="1" s="1"/>
  <c r="BE455" i="1"/>
  <c r="BF455" i="1" s="1"/>
  <c r="BE657" i="1"/>
  <c r="BF657" i="1" s="1"/>
  <c r="BE800" i="1"/>
  <c r="BF800" i="1" s="1"/>
  <c r="BE546" i="1"/>
  <c r="BF546" i="1" s="1"/>
  <c r="BE356" i="1"/>
  <c r="BF356" i="1" s="1"/>
  <c r="BE125" i="1"/>
  <c r="BF125" i="1" s="1"/>
  <c r="BE295" i="1"/>
  <c r="BF295" i="1" s="1"/>
  <c r="BE591" i="1"/>
  <c r="BF591" i="1" s="1"/>
  <c r="BE737" i="1"/>
  <c r="BF737" i="1" s="1"/>
  <c r="BE676" i="1"/>
  <c r="BF676" i="1" s="1"/>
  <c r="BE424" i="1"/>
  <c r="BF424" i="1" s="1"/>
  <c r="BE733" i="1"/>
  <c r="BF733" i="1" s="1"/>
  <c r="BE496" i="1"/>
  <c r="BF496" i="1" s="1"/>
  <c r="BE1028" i="1"/>
  <c r="BF1028" i="1" s="1"/>
  <c r="BE214" i="1"/>
  <c r="BF214" i="1" s="1"/>
  <c r="BE697" i="1"/>
  <c r="BF697" i="1" s="1"/>
  <c r="BE1082" i="1"/>
  <c r="BF1082" i="1" s="1"/>
  <c r="BE115" i="1"/>
  <c r="BF115" i="1" s="1"/>
  <c r="BE813" i="1"/>
  <c r="BF813" i="1" s="1"/>
  <c r="BE809" i="1"/>
  <c r="BF809" i="1" s="1"/>
  <c r="BE667" i="1"/>
  <c r="BF667" i="1" s="1"/>
  <c r="BE309" i="1"/>
  <c r="BF309" i="1" s="1"/>
  <c r="BE785" i="1"/>
  <c r="BF785" i="1" s="1"/>
  <c r="BE1065" i="1"/>
  <c r="BF1065" i="1" s="1"/>
  <c r="BE162" i="1"/>
  <c r="BF162" i="1" s="1"/>
  <c r="BE945" i="1"/>
  <c r="BF945" i="1" s="1"/>
  <c r="BE101" i="1"/>
  <c r="BF101" i="1" s="1"/>
  <c r="BE228" i="1"/>
  <c r="BF228" i="1" s="1"/>
  <c r="BE26" i="1"/>
  <c r="BF26" i="1" s="1"/>
  <c r="BE380" i="1"/>
  <c r="BF380" i="1" s="1"/>
  <c r="BE716" i="1"/>
  <c r="BF716" i="1" s="1"/>
  <c r="BE1042" i="1"/>
  <c r="BF1042" i="1" s="1"/>
  <c r="BE480" i="1"/>
  <c r="BF480" i="1" s="1"/>
  <c r="BE46" i="1"/>
  <c r="BF46" i="1" s="1"/>
  <c r="BE482" i="1"/>
  <c r="BF482" i="1" s="1"/>
  <c r="BE728" i="1"/>
  <c r="BF728" i="1" s="1"/>
  <c r="BE1091" i="1"/>
  <c r="BF1091" i="1" s="1"/>
  <c r="BE147" i="1"/>
  <c r="BF147" i="1" s="1"/>
  <c r="BE407" i="1"/>
  <c r="BF407" i="1" s="1"/>
  <c r="BE553" i="1"/>
  <c r="BF553" i="1" s="1"/>
  <c r="BE103" i="1"/>
  <c r="BF103" i="1" s="1"/>
  <c r="BE741" i="1"/>
  <c r="BF741" i="1" s="1"/>
  <c r="BE954" i="1"/>
  <c r="BF954" i="1" s="1"/>
  <c r="BE950" i="1"/>
  <c r="BF950" i="1" s="1"/>
  <c r="BE72" i="1"/>
  <c r="BF72" i="1" s="1"/>
  <c r="BE58" i="1"/>
  <c r="BF58" i="1" s="1"/>
  <c r="BE544" i="1"/>
  <c r="BF544" i="1" s="1"/>
  <c r="BE536" i="1"/>
  <c r="BF536" i="1" s="1"/>
  <c r="BE348" i="1"/>
  <c r="BF348" i="1" s="1"/>
  <c r="BE392" i="1"/>
  <c r="BF392" i="1" s="1"/>
  <c r="BE314" i="1"/>
  <c r="BF314" i="1" s="1"/>
  <c r="BE86" i="1"/>
  <c r="BF86" i="1" s="1"/>
  <c r="BE910" i="1"/>
  <c r="BF910" i="1" s="1"/>
  <c r="BE844" i="1"/>
  <c r="BF844" i="1" s="1"/>
  <c r="BE358" i="1"/>
  <c r="BF358" i="1" s="1"/>
  <c r="BE692" i="1"/>
  <c r="BF692" i="1" s="1"/>
  <c r="BE497" i="1"/>
  <c r="BF497" i="1" s="1"/>
  <c r="BE714" i="1"/>
  <c r="BF714" i="1" s="1"/>
  <c r="BE979" i="1"/>
  <c r="BF979" i="1" s="1"/>
  <c r="BE722" i="1"/>
  <c r="BF722" i="1" s="1"/>
  <c r="BE782" i="1"/>
  <c r="BF782" i="1" s="1"/>
  <c r="BE502" i="1"/>
  <c r="BF502" i="1" s="1"/>
  <c r="BE574" i="1"/>
  <c r="BF574" i="1" s="1"/>
  <c r="BE452" i="1"/>
  <c r="BF452" i="1" s="1"/>
  <c r="BE338" i="1"/>
  <c r="BF338" i="1" s="1"/>
  <c r="BE195" i="1"/>
  <c r="BF195" i="1" s="1"/>
  <c r="BE344" i="1"/>
  <c r="BF344" i="1" s="1"/>
  <c r="BE386" i="1"/>
  <c r="BF386" i="1" s="1"/>
  <c r="BE893" i="1"/>
  <c r="BF893" i="1" s="1"/>
  <c r="BE226" i="1"/>
  <c r="BF226" i="1" s="1"/>
  <c r="BE189" i="1"/>
  <c r="BF189" i="1" s="1"/>
  <c r="BE504" i="1"/>
  <c r="BF504" i="1" s="1"/>
  <c r="BE501" i="1"/>
  <c r="BF501" i="1" s="1"/>
  <c r="BE825" i="1"/>
  <c r="BF825" i="1" s="1"/>
  <c r="BE509" i="1"/>
  <c r="BF509" i="1" s="1"/>
  <c r="BE789" i="1"/>
  <c r="BF789" i="1" s="1"/>
  <c r="BE1075" i="1"/>
  <c r="BF1075" i="1" s="1"/>
  <c r="BE439" i="1"/>
  <c r="BF439" i="1" s="1"/>
  <c r="BE953" i="1"/>
  <c r="BF953" i="1" s="1"/>
  <c r="BE537" i="1"/>
  <c r="BF537" i="1" s="1"/>
  <c r="BE245" i="1"/>
  <c r="BF245" i="1" s="1"/>
  <c r="BE839" i="1"/>
  <c r="BF839" i="1" s="1"/>
  <c r="BE795" i="1"/>
  <c r="BF795" i="1" s="1"/>
  <c r="BE739" i="1"/>
  <c r="BF739" i="1" s="1"/>
  <c r="BE165" i="1"/>
  <c r="BF165" i="1" s="1"/>
  <c r="BE211" i="1"/>
  <c r="BF211" i="1" s="1"/>
  <c r="BE764" i="1"/>
  <c r="BF764" i="1" s="1"/>
  <c r="BE593" i="1"/>
  <c r="BF593" i="1" s="1"/>
  <c r="BE994" i="1"/>
  <c r="BF994" i="1" s="1"/>
  <c r="BE815" i="1"/>
  <c r="BF815" i="1" s="1"/>
  <c r="BE135" i="1"/>
  <c r="BF135" i="1" s="1"/>
  <c r="BE207" i="1"/>
  <c r="BF207" i="1" s="1"/>
  <c r="BE791" i="1"/>
  <c r="BF791" i="1" s="1"/>
  <c r="BE85" i="1"/>
  <c r="BF85" i="1" s="1"/>
  <c r="BE1074" i="1"/>
  <c r="BF1074" i="1" s="1"/>
  <c r="BE171" i="1"/>
  <c r="BF171" i="1" s="1"/>
  <c r="BE370" i="1"/>
  <c r="BF370" i="1" s="1"/>
  <c r="BE126" i="1"/>
  <c r="BF126" i="1" s="1"/>
  <c r="BE949" i="1"/>
  <c r="BF949" i="1" s="1"/>
  <c r="BE1046" i="1"/>
  <c r="BF1046" i="1" s="1"/>
  <c r="BE444" i="1"/>
  <c r="BF444" i="1" s="1"/>
  <c r="BE36" i="1"/>
  <c r="BF36" i="1" s="1"/>
  <c r="BE318" i="1"/>
  <c r="BF318" i="1" s="1"/>
  <c r="BE81" i="1"/>
  <c r="BF81" i="1" s="1"/>
  <c r="BE70" i="1"/>
  <c r="BF70" i="1" s="1"/>
  <c r="BE322" i="1"/>
  <c r="BF322" i="1" s="1"/>
  <c r="BE416" i="1"/>
  <c r="BF416" i="1" s="1"/>
  <c r="BE915" i="1"/>
  <c r="BF915" i="1" s="1"/>
  <c r="BE989" i="1"/>
  <c r="BF989" i="1" s="1"/>
  <c r="BE149" i="1"/>
  <c r="BF149" i="1" s="1"/>
  <c r="BE1016" i="1"/>
  <c r="BF1016" i="1" s="1"/>
  <c r="BE771" i="1"/>
  <c r="BF771" i="1" s="1"/>
  <c r="BE48" i="1"/>
  <c r="BF48" i="1" s="1"/>
  <c r="BE197" i="1"/>
  <c r="BF197" i="1" s="1"/>
  <c r="BE312" i="1"/>
  <c r="BF312" i="1" s="1"/>
  <c r="BE916" i="1"/>
  <c r="BF916" i="1" s="1"/>
  <c r="BE62" i="1"/>
  <c r="BF62" i="1" s="1"/>
  <c r="BE938" i="1"/>
  <c r="BF938" i="1" s="1"/>
  <c r="BE441" i="1"/>
  <c r="BF441" i="1" s="1"/>
  <c r="BE1025" i="1"/>
  <c r="BF1025" i="1" s="1"/>
  <c r="BE203" i="1"/>
  <c r="BF203" i="1" s="1"/>
  <c r="BE152" i="1"/>
  <c r="BF152" i="1" s="1"/>
  <c r="BE925" i="1"/>
  <c r="BF925" i="1" s="1"/>
  <c r="BE843" i="1"/>
  <c r="BF843" i="1" s="1"/>
  <c r="BE92" i="1"/>
  <c r="BF92" i="1" s="1"/>
  <c r="BE209" i="1"/>
  <c r="BF209" i="1" s="1"/>
  <c r="BE90" i="1"/>
  <c r="BF90" i="1" s="1"/>
  <c r="BE878" i="1"/>
  <c r="BF878" i="1" s="1"/>
  <c r="BE471" i="1"/>
  <c r="BF471" i="1" s="1"/>
  <c r="BE995" i="1"/>
  <c r="BF995" i="1" s="1"/>
  <c r="BE51" i="1"/>
  <c r="BF51" i="1" s="1"/>
  <c r="BE980" i="1"/>
  <c r="BF980" i="1" s="1"/>
  <c r="BE399" i="1"/>
  <c r="BF399" i="1" s="1"/>
  <c r="BE320" i="1"/>
  <c r="BF320" i="1" s="1"/>
  <c r="BE302" i="1"/>
  <c r="BF302" i="1" s="1"/>
  <c r="BE404" i="1"/>
  <c r="BF404" i="1" s="1"/>
  <c r="BE726" i="1"/>
  <c r="BF726" i="1" s="1"/>
  <c r="BE592" i="1"/>
  <c r="BF592" i="1" s="1"/>
  <c r="BE1029" i="1"/>
  <c r="BF1029" i="1" s="1"/>
  <c r="BE310" i="1"/>
  <c r="BF310" i="1" s="1"/>
  <c r="BE786" i="1"/>
  <c r="BF786" i="1" s="1"/>
  <c r="BE650" i="1"/>
  <c r="BF650" i="1" s="1"/>
  <c r="BE460" i="1"/>
  <c r="BF460" i="1" s="1"/>
  <c r="BE760" i="1"/>
  <c r="BF760" i="1" s="1"/>
  <c r="BE1079" i="1"/>
  <c r="BF1079" i="1" s="1"/>
  <c r="BE317" i="1"/>
  <c r="BF317" i="1" s="1"/>
  <c r="BE76" i="1"/>
  <c r="BF76" i="1" s="1"/>
  <c r="BE181" i="1"/>
  <c r="BF181" i="1" s="1"/>
  <c r="BE402" i="1"/>
  <c r="BF402" i="1" s="1"/>
  <c r="BE807" i="1"/>
  <c r="BF807" i="1" s="1"/>
  <c r="BE251" i="1"/>
  <c r="BF251" i="1" s="1"/>
  <c r="BE735" i="1"/>
  <c r="BF735" i="1" s="1"/>
  <c r="BE79" i="1"/>
  <c r="BF79" i="1" s="1"/>
  <c r="BE944" i="1"/>
  <c r="BF944" i="1" s="1"/>
  <c r="BE892" i="1"/>
  <c r="BF892" i="1" s="1"/>
  <c r="BE818" i="1"/>
  <c r="BF818" i="1" s="1"/>
  <c r="BE828" i="1"/>
  <c r="BF828" i="1" s="1"/>
  <c r="BE398" i="1"/>
  <c r="BF398" i="1" s="1"/>
  <c r="BE272" i="1"/>
  <c r="BF272" i="1" s="1"/>
  <c r="BE421" i="1"/>
  <c r="BF421" i="1" s="1"/>
  <c r="BE167" i="1"/>
  <c r="BF167" i="1" s="1"/>
  <c r="BE491" i="1"/>
  <c r="BF491" i="1" s="1"/>
  <c r="BE106" i="1"/>
  <c r="BF106" i="1" s="1"/>
  <c r="BE100" i="1"/>
  <c r="BF100" i="1" s="1"/>
  <c r="BE972" i="1"/>
  <c r="BF972" i="1" s="1"/>
  <c r="BE448" i="1"/>
  <c r="BF448" i="1" s="1"/>
  <c r="BE423" i="1"/>
  <c r="BF423" i="1" s="1"/>
  <c r="BE190" i="1"/>
  <c r="BF190" i="1" s="1"/>
  <c r="BE774" i="1"/>
  <c r="BF774" i="1" s="1"/>
  <c r="BE874" i="1"/>
  <c r="BF874" i="1" s="1"/>
  <c r="BE250" i="1"/>
  <c r="BF250" i="1" s="1"/>
  <c r="BE736" i="1"/>
  <c r="BF736" i="1" s="1"/>
  <c r="BE1101" i="1"/>
  <c r="BF1101" i="1" s="1"/>
  <c r="BE166" i="1"/>
  <c r="BF166" i="1" s="1"/>
  <c r="BE568" i="1"/>
  <c r="BF568" i="1" s="1"/>
  <c r="BE787" i="1"/>
  <c r="BF787" i="1" s="1"/>
  <c r="BE763" i="1"/>
  <c r="BF763" i="1" s="1"/>
  <c r="BE777" i="1"/>
  <c r="BF777" i="1" s="1"/>
  <c r="BE500" i="1"/>
  <c r="BF500" i="1" s="1"/>
  <c r="BE375" i="1"/>
  <c r="BF375" i="1" s="1"/>
  <c r="BE527" i="1"/>
  <c r="BF527" i="1" s="1"/>
  <c r="BE61" i="1"/>
  <c r="BF61" i="1" s="1"/>
  <c r="BE168" i="1"/>
  <c r="BF168" i="1" s="1"/>
  <c r="BE418" i="1"/>
  <c r="BF418" i="1" s="1"/>
  <c r="BE229" i="1"/>
  <c r="BF229" i="1" s="1"/>
  <c r="BE40" i="1"/>
  <c r="BF40" i="1" s="1"/>
  <c r="BE93" i="1"/>
  <c r="BF93" i="1" s="1"/>
  <c r="BE306" i="1"/>
  <c r="BF306" i="1" s="1"/>
  <c r="BE718" i="1"/>
  <c r="BF718" i="1" s="1"/>
  <c r="BE231" i="1"/>
  <c r="BF231" i="1" s="1"/>
  <c r="BE387" i="1"/>
  <c r="BF387" i="1" s="1"/>
  <c r="BE1022" i="1"/>
  <c r="BF1022" i="1" s="1"/>
  <c r="BE200" i="1"/>
  <c r="BF200" i="1" s="1"/>
  <c r="BE327" i="1"/>
  <c r="BF327" i="1" s="1"/>
  <c r="BE415" i="1"/>
  <c r="BF415" i="1" s="1"/>
  <c r="BE366" i="1"/>
  <c r="BF366" i="1" s="1"/>
  <c r="BE689" i="1"/>
  <c r="BF689" i="1" s="1"/>
  <c r="BE428" i="1"/>
  <c r="BF428" i="1" s="1"/>
  <c r="BE688" i="1"/>
  <c r="BF688" i="1" s="1"/>
  <c r="BE355" i="1"/>
  <c r="BF355" i="1" s="1"/>
  <c r="BE762" i="1"/>
  <c r="BF762" i="1" s="1"/>
  <c r="BE429" i="1"/>
  <c r="BF429" i="1" s="1"/>
  <c r="BE89" i="1"/>
  <c r="BF89" i="1" s="1"/>
  <c r="BE169" i="1"/>
  <c r="BF169" i="1" s="1"/>
  <c r="BE98" i="1"/>
  <c r="BF98" i="1" s="1"/>
  <c r="BE44" i="1"/>
  <c r="BF44" i="1" s="1"/>
  <c r="BE966" i="1"/>
  <c r="BF966" i="1" s="1"/>
  <c r="BE315" i="1"/>
  <c r="BF315" i="1" s="1"/>
  <c r="BE1023" i="1"/>
  <c r="BF1023" i="1" s="1"/>
  <c r="BE895" i="1"/>
  <c r="BF895" i="1" s="1"/>
  <c r="BE727" i="1"/>
  <c r="BF727" i="1" s="1"/>
  <c r="BE238" i="1"/>
  <c r="BF238" i="1" s="1"/>
  <c r="BE311" i="1"/>
  <c r="BF311" i="1" s="1"/>
  <c r="BE618" i="1"/>
  <c r="BF618" i="1" s="1"/>
  <c r="BE457" i="1"/>
  <c r="BF457" i="1" s="1"/>
  <c r="BE750" i="1"/>
  <c r="BF750" i="1" s="1"/>
  <c r="BE397" i="1"/>
  <c r="BF397" i="1" s="1"/>
  <c r="BE299" i="1"/>
  <c r="BF299" i="1" s="1"/>
  <c r="BE538" i="1"/>
  <c r="BF538" i="1" s="1"/>
  <c r="BE703" i="1"/>
  <c r="BF703" i="1" s="1"/>
  <c r="BE236" i="1"/>
  <c r="BF236" i="1" s="1"/>
  <c r="BE936" i="1"/>
  <c r="BF936" i="1" s="1"/>
  <c r="BE113" i="1"/>
  <c r="BF113" i="1" s="1"/>
  <c r="BE38" i="1"/>
  <c r="BF38" i="1" s="1"/>
  <c r="BE433" i="1"/>
  <c r="BF433" i="1" s="1"/>
  <c r="BE146" i="1"/>
  <c r="BF146" i="1" s="1"/>
  <c r="BE334" i="1"/>
  <c r="BF334" i="1" s="1"/>
  <c r="BE87" i="1"/>
  <c r="BF87" i="1" s="1"/>
  <c r="BE451" i="1"/>
  <c r="BF451" i="1" s="1"/>
  <c r="BE57" i="1"/>
  <c r="BF57" i="1" s="1"/>
  <c r="BE957" i="1"/>
  <c r="BF957" i="1" s="1"/>
  <c r="BE156" i="1"/>
  <c r="BF156" i="1" s="1"/>
  <c r="BE1010" i="1"/>
  <c r="BF1010" i="1" s="1"/>
  <c r="BE447" i="1"/>
  <c r="BF447" i="1" s="1"/>
  <c r="BE505" i="1"/>
  <c r="BF505" i="1" s="1"/>
  <c r="BE173" i="1"/>
  <c r="BF173" i="1" s="1"/>
  <c r="BE514" i="1"/>
  <c r="BF514" i="1" s="1"/>
  <c r="BE1083" i="1"/>
  <c r="BF1083" i="1" s="1"/>
  <c r="BE1035" i="1"/>
  <c r="BF1035" i="1" s="1"/>
  <c r="BE427" i="1"/>
  <c r="BF427" i="1" s="1"/>
  <c r="BE71" i="1"/>
  <c r="BF71" i="1" s="1"/>
  <c r="BE540" i="1"/>
  <c r="BF540" i="1" s="1"/>
  <c r="BE1086" i="1"/>
  <c r="BF1086" i="1" s="1"/>
  <c r="BE581" i="1"/>
  <c r="BF581" i="1" s="1"/>
  <c r="BE438" i="1"/>
  <c r="BF438" i="1" s="1"/>
  <c r="BE897" i="1"/>
  <c r="BF897" i="1" s="1"/>
  <c r="BE183" i="1"/>
  <c r="BF183" i="1" s="1"/>
  <c r="BE164" i="1"/>
  <c r="BF164" i="1" s="1"/>
  <c r="BE982" i="1"/>
  <c r="BF982" i="1" s="1"/>
  <c r="BE304" i="1"/>
  <c r="BF304" i="1" s="1"/>
  <c r="BE258" i="1"/>
  <c r="BF258" i="1" s="1"/>
  <c r="BE890" i="1"/>
  <c r="BF890" i="1" s="1"/>
  <c r="BE240" i="1"/>
  <c r="BF240" i="1" s="1"/>
  <c r="BE1024" i="1"/>
  <c r="BF1024" i="1" s="1"/>
  <c r="BE25" i="1"/>
  <c r="BF25" i="1" s="1"/>
  <c r="BE529" i="1"/>
  <c r="BF529" i="1" s="1"/>
  <c r="BE729" i="1"/>
  <c r="BF729" i="1" s="1"/>
  <c r="BE575" i="1"/>
  <c r="BF575" i="1" s="1"/>
  <c r="BE1092" i="1"/>
  <c r="BF1092" i="1" s="1"/>
  <c r="BE731" i="1"/>
  <c r="BF731" i="1" s="1"/>
  <c r="BE721" i="1"/>
  <c r="BF721" i="1" s="1"/>
  <c r="BE872" i="1"/>
  <c r="BF872" i="1" s="1"/>
  <c r="BE96" i="1"/>
  <c r="BF96" i="1" s="1"/>
  <c r="BE746" i="1"/>
  <c r="BF746" i="1" s="1"/>
  <c r="BE765" i="1"/>
  <c r="BF765" i="1" s="1"/>
  <c r="BE610" i="1"/>
  <c r="BF610" i="1" s="1"/>
  <c r="BE155" i="1"/>
  <c r="BF155" i="1" s="1"/>
  <c r="BE225" i="1"/>
  <c r="BF225" i="1" s="1"/>
  <c r="BE412" i="1"/>
  <c r="BF412" i="1" s="1"/>
  <c r="BE466" i="1"/>
  <c r="BF466" i="1" s="1"/>
  <c r="BE506" i="1"/>
  <c r="BF506" i="1" s="1"/>
  <c r="BE1080" i="1"/>
  <c r="BF1080" i="1" s="1"/>
  <c r="BE1038" i="1"/>
  <c r="BF1038" i="1" s="1"/>
  <c r="BE748" i="1"/>
  <c r="BF748" i="1" s="1"/>
  <c r="BE868" i="1"/>
  <c r="BF868" i="1" s="1"/>
  <c r="BE472" i="1"/>
  <c r="BF472" i="1" s="1"/>
  <c r="BE758" i="1"/>
  <c r="BF758" i="1" s="1"/>
  <c r="BE1093" i="1"/>
  <c r="BF1093" i="1" s="1"/>
  <c r="BE724" i="1"/>
  <c r="BF724" i="1" s="1"/>
  <c r="BE836" i="1"/>
  <c r="BF836" i="1" s="1"/>
  <c r="BE194" i="1"/>
  <c r="BF194" i="1" s="1"/>
  <c r="BE290" i="1"/>
  <c r="BF290" i="1" s="1"/>
  <c r="BE80" i="1"/>
  <c r="BF80" i="1" s="1"/>
  <c r="BE1076" i="1"/>
  <c r="BF1076" i="1" s="1"/>
  <c r="BE499" i="1"/>
  <c r="BF499" i="1" s="1"/>
  <c r="BE56" i="1"/>
  <c r="BF56" i="1" s="1"/>
  <c r="BE1017" i="1"/>
  <c r="BF1017" i="1" s="1"/>
  <c r="BE986" i="1"/>
  <c r="BF986" i="1" s="1"/>
  <c r="BE67" i="1"/>
  <c r="BF67" i="1" s="1"/>
  <c r="BE142" i="1"/>
  <c r="BF142" i="1" s="1"/>
  <c r="BE374" i="1"/>
  <c r="BF374" i="1" s="1"/>
  <c r="BE248" i="1"/>
  <c r="BF248" i="1" s="1"/>
  <c r="BE652" i="1"/>
  <c r="BF652" i="1" s="1"/>
  <c r="BE655" i="1"/>
  <c r="BF655" i="1" s="1"/>
  <c r="BE601" i="1"/>
  <c r="BF601" i="1" s="1"/>
  <c r="BE1059" i="1"/>
  <c r="BF1059" i="1" s="1"/>
  <c r="BE390" i="1"/>
  <c r="BF390" i="1" s="1"/>
  <c r="BE132" i="1"/>
  <c r="BF132" i="1" s="1"/>
  <c r="BE324" i="1"/>
  <c r="BF324" i="1" s="1"/>
  <c r="BE266" i="1"/>
  <c r="BF266" i="1" s="1"/>
  <c r="BE487" i="1"/>
  <c r="BF487" i="1" s="1"/>
  <c r="BE831" i="1"/>
  <c r="BF831" i="1" s="1"/>
  <c r="BE571" i="1"/>
  <c r="BF571" i="1" s="1"/>
  <c r="BE437" i="1"/>
  <c r="BF437" i="1" s="1"/>
  <c r="BE1050" i="1"/>
  <c r="BF1050" i="1" s="1"/>
  <c r="BE821" i="1"/>
  <c r="BF821" i="1" s="1"/>
  <c r="BE681" i="1"/>
  <c r="BF681" i="1" s="1"/>
  <c r="BE192" i="1"/>
  <c r="BF192" i="1" s="1"/>
  <c r="BE705" i="1"/>
  <c r="BF705" i="1" s="1"/>
  <c r="BE511" i="1"/>
  <c r="BF511" i="1" s="1"/>
  <c r="BE301" i="1"/>
  <c r="BF301" i="1" s="1"/>
  <c r="BE699" i="1"/>
  <c r="BF699" i="1" s="1"/>
  <c r="BE967" i="1"/>
  <c r="BF967" i="1" s="1"/>
  <c r="BE498" i="1"/>
  <c r="BF498" i="1" s="1"/>
  <c r="BE666" i="1"/>
  <c r="BF666" i="1" s="1"/>
  <c r="BE700" i="1"/>
  <c r="BF700" i="1" s="1"/>
  <c r="BE902" i="1"/>
  <c r="BF902" i="1" s="1"/>
  <c r="BE634" i="1"/>
  <c r="BF634" i="1" s="1"/>
  <c r="BE885" i="1"/>
  <c r="BF885" i="1" s="1"/>
  <c r="BE287" i="1"/>
  <c r="BF287" i="1" s="1"/>
  <c r="BE144" i="1"/>
  <c r="BF144" i="1" s="1"/>
  <c r="BE907" i="1"/>
  <c r="BF907" i="1" s="1"/>
  <c r="BE695" i="1"/>
  <c r="BF695" i="1" s="1"/>
  <c r="BE141" i="1"/>
  <c r="BF141" i="1" s="1"/>
  <c r="BE845" i="1"/>
  <c r="BF845" i="1" s="1"/>
  <c r="BE217" i="1"/>
  <c r="BF217" i="1" s="1"/>
  <c r="BE289" i="1"/>
  <c r="BF289" i="1" s="1"/>
  <c r="BE677" i="1"/>
  <c r="BF677" i="1" s="1"/>
  <c r="BE579" i="1"/>
  <c r="BF579" i="1" s="1"/>
  <c r="BE339" i="1"/>
  <c r="BF339" i="1" s="1"/>
  <c r="BE823" i="1"/>
  <c r="BF823" i="1" s="1"/>
  <c r="BE550" i="1"/>
  <c r="BF550" i="1" s="1"/>
  <c r="BE136" i="1"/>
  <c r="BF136" i="1" s="1"/>
  <c r="BE293" i="1"/>
  <c r="BF293" i="1" s="1"/>
  <c r="BE107" i="1"/>
  <c r="BF107" i="1" s="1"/>
  <c r="BE856" i="1"/>
  <c r="BF856" i="1" s="1"/>
  <c r="BE743" i="1"/>
  <c r="BF743" i="1" s="1"/>
  <c r="BE842" i="1"/>
  <c r="BF842" i="1" s="1"/>
  <c r="BE1088" i="1"/>
  <c r="BF1088" i="1" s="1"/>
  <c r="BE1053" i="1"/>
  <c r="BF1053" i="1" s="1"/>
  <c r="BE18" i="1"/>
  <c r="BF18" i="1" s="1"/>
  <c r="BE871" i="1"/>
  <c r="BF871" i="1" s="1"/>
  <c r="BE712" i="1"/>
  <c r="BF712" i="1" s="1"/>
  <c r="BE978" i="1"/>
  <c r="BF978" i="1" s="1"/>
  <c r="BE609" i="1"/>
  <c r="BF609" i="1" s="1"/>
  <c r="BE530" i="1"/>
  <c r="BF530" i="1" s="1"/>
  <c r="BE157" i="1"/>
  <c r="BF157" i="1" s="1"/>
  <c r="BE124" i="1"/>
  <c r="BF124" i="1" s="1"/>
  <c r="BE894" i="1"/>
  <c r="BF894" i="1" s="1"/>
  <c r="BE927" i="1"/>
  <c r="BF927" i="1" s="1"/>
  <c r="BE186" i="1"/>
  <c r="BF186" i="1" s="1"/>
  <c r="BE42" i="1"/>
  <c r="BF42" i="1" s="1"/>
  <c r="BE889" i="1"/>
  <c r="BF889" i="1" s="1"/>
  <c r="BE204" i="1"/>
  <c r="BF204" i="1" s="1"/>
  <c r="BE1064" i="1"/>
  <c r="BF1064" i="1" s="1"/>
  <c r="BE114" i="1"/>
  <c r="BF114" i="1" s="1"/>
  <c r="BE221" i="1"/>
  <c r="BF221" i="1" s="1"/>
  <c r="BE723" i="1"/>
  <c r="BF723" i="1" s="1"/>
  <c r="BE463" i="1"/>
  <c r="BF463" i="1" s="1"/>
  <c r="BE308" i="1"/>
  <c r="BF308" i="1" s="1"/>
  <c r="BE234" i="1"/>
  <c r="BF234" i="1" s="1"/>
  <c r="BE627" i="1"/>
  <c r="BF627" i="1" s="1"/>
  <c r="BE908" i="1"/>
  <c r="BF908" i="1" s="1"/>
  <c r="BE27" i="1"/>
  <c r="BF27" i="1" s="1"/>
  <c r="BE1089" i="1"/>
  <c r="BF1089" i="1" s="1"/>
  <c r="BE1057" i="1"/>
  <c r="BF1057" i="1" s="1"/>
  <c r="BE797" i="1"/>
  <c r="BF797" i="1" s="1"/>
  <c r="BE379" i="1"/>
  <c r="BF379" i="1" s="1"/>
  <c r="BE400" i="1"/>
  <c r="BF400" i="1" s="1"/>
  <c r="BE205" i="1"/>
  <c r="BF205" i="1" s="1"/>
  <c r="BE249" i="1"/>
  <c r="BF249" i="1" s="1"/>
  <c r="BE960" i="1"/>
  <c r="BF960" i="1" s="1"/>
  <c r="BE602" i="1"/>
  <c r="BF602" i="1" s="1"/>
  <c r="BE492" i="1"/>
  <c r="BF492" i="1" s="1"/>
  <c r="BE188" i="1"/>
  <c r="BF188" i="1" s="1"/>
  <c r="BE153" i="1"/>
  <c r="BF153" i="1" s="1"/>
  <c r="BE909" i="1"/>
  <c r="BF909" i="1" s="1"/>
  <c r="BE552" i="1"/>
  <c r="BF552" i="1" s="1"/>
  <c r="BE840" i="1"/>
  <c r="BF840" i="1" s="1"/>
  <c r="BE542" i="1"/>
  <c r="BF542" i="1" s="1"/>
  <c r="BE519" i="1"/>
  <c r="BF519" i="1" s="1"/>
  <c r="BE30" i="1"/>
  <c r="BF30" i="1" s="1"/>
  <c r="BE631" i="1"/>
  <c r="BF631" i="1" s="1"/>
  <c r="BE832" i="1"/>
  <c r="BF832" i="1" s="1"/>
  <c r="BE811" i="1"/>
  <c r="BF811" i="1" s="1"/>
  <c r="BE396" i="1"/>
  <c r="BF396" i="1" s="1"/>
  <c r="BE210" i="1"/>
  <c r="BF210" i="1" s="1"/>
  <c r="BE704" i="1"/>
  <c r="BF704" i="1" s="1"/>
  <c r="BE365" i="1"/>
  <c r="BF365" i="1" s="1"/>
  <c r="BE475" i="1"/>
  <c r="BF475" i="1" s="1"/>
  <c r="BE759" i="1"/>
  <c r="BF759" i="1" s="1"/>
  <c r="BE1071" i="1"/>
  <c r="BF1071" i="1" s="1"/>
  <c r="BE104" i="1"/>
  <c r="BF104" i="1" s="1"/>
  <c r="BE999" i="1"/>
  <c r="BF999" i="1" s="1"/>
  <c r="BE1031" i="1"/>
  <c r="BF1031" i="1" s="1"/>
  <c r="BE330" i="1"/>
  <c r="BF330" i="1" s="1"/>
  <c r="BE905" i="1"/>
  <c r="BF905" i="1" s="1"/>
  <c r="BE742" i="1"/>
  <c r="BF742" i="1" s="1"/>
  <c r="BE1037" i="1"/>
  <c r="BF1037" i="1" s="1"/>
  <c r="BE270" i="1"/>
  <c r="BF270" i="1" s="1"/>
  <c r="BE357" i="1"/>
  <c r="BF357" i="1" s="1"/>
  <c r="BE450" i="1"/>
  <c r="BF450" i="1" s="1"/>
  <c r="BE802" i="1"/>
  <c r="BF802" i="1" s="1"/>
  <c r="BE54" i="1"/>
  <c r="BF54" i="1" s="1"/>
  <c r="BE1041" i="1"/>
  <c r="BF1041" i="1" s="1"/>
  <c r="BE850" i="1"/>
  <c r="BF850" i="1" s="1"/>
  <c r="BE810" i="1"/>
  <c r="BF810" i="1" s="1"/>
  <c r="BE216" i="1"/>
  <c r="BF216" i="1" s="1"/>
  <c r="BE1015" i="1"/>
  <c r="BF1015" i="1" s="1"/>
  <c r="BE1085" i="1"/>
  <c r="BF1085" i="1" s="1"/>
  <c r="BE346" i="1"/>
  <c r="BF346" i="1" s="1"/>
  <c r="BE583" i="1"/>
  <c r="BF583" i="1" s="1"/>
  <c r="BE1090" i="1"/>
  <c r="BF1090" i="1" s="1"/>
  <c r="BE449" i="1"/>
  <c r="BF449" i="1" s="1"/>
  <c r="BE582" i="1"/>
  <c r="BF582" i="1" s="1"/>
  <c r="BE75" i="1"/>
  <c r="BF75" i="1" s="1"/>
  <c r="BE1039" i="1"/>
  <c r="BF1039" i="1" s="1"/>
  <c r="BE686" i="1"/>
  <c r="BF686" i="1" s="1"/>
  <c r="BE998" i="1"/>
  <c r="BF998" i="1" s="1"/>
  <c r="BE720" i="1"/>
  <c r="BF720" i="1" s="1"/>
  <c r="BE478" i="1"/>
  <c r="BF478" i="1" s="1"/>
  <c r="BE174" i="1"/>
  <c r="BF174" i="1" s="1"/>
  <c r="BE303" i="1"/>
  <c r="BF303" i="1" s="1"/>
  <c r="BE788" i="1"/>
  <c r="BF788" i="1" s="1"/>
  <c r="BE376" i="1"/>
  <c r="BF376" i="1" s="1"/>
  <c r="BE422" i="1"/>
  <c r="BF422" i="1" s="1"/>
  <c r="BE341" i="1"/>
  <c r="BF341" i="1" s="1"/>
  <c r="BE222" i="1"/>
  <c r="BF222" i="1" s="1"/>
  <c r="BE454" i="1"/>
  <c r="BF454" i="1" s="1"/>
  <c r="BE388" i="1"/>
  <c r="BF388" i="1" s="1"/>
  <c r="BE1072" i="1"/>
  <c r="BF1072" i="1" s="1"/>
  <c r="BE413" i="1"/>
  <c r="BF413" i="1" s="1"/>
  <c r="BE751" i="1"/>
  <c r="BF751" i="1" s="1"/>
  <c r="BE917" i="1"/>
  <c r="BF917" i="1" s="1"/>
  <c r="BE185" i="1"/>
  <c r="BF185" i="1" s="1"/>
  <c r="BE1073" i="1"/>
  <c r="BF1073" i="1" s="1"/>
  <c r="BE659" i="1"/>
  <c r="BF659" i="1" s="1"/>
  <c r="BE201" i="1"/>
  <c r="BF201" i="1" s="1"/>
  <c r="BE1013" i="1"/>
  <c r="BF1013" i="1" s="1"/>
  <c r="BE129" i="1"/>
  <c r="BF129" i="1" s="1"/>
  <c r="BE985" i="1"/>
  <c r="BF985" i="1" s="1"/>
  <c r="BE133" i="1"/>
  <c r="BF133" i="1" s="1"/>
  <c r="BE242" i="1"/>
  <c r="BF242" i="1" s="1"/>
  <c r="BE984" i="1"/>
  <c r="BF984" i="1" s="1"/>
  <c r="BE901" i="1"/>
  <c r="BF901" i="1" s="1"/>
  <c r="BE725" i="1"/>
  <c r="BF725" i="1" s="1"/>
  <c r="BE1077" i="1"/>
  <c r="BF1077" i="1" s="1"/>
  <c r="BE683" i="1"/>
  <c r="BF683" i="1" s="1"/>
  <c r="BE351" i="1"/>
  <c r="BF351" i="1" s="1"/>
  <c r="BE372" i="1"/>
  <c r="BF372" i="1" s="1"/>
  <c r="BE588" i="1"/>
  <c r="BF588" i="1" s="1"/>
  <c r="BE903" i="1"/>
  <c r="BF903" i="1" s="1"/>
  <c r="BE254" i="1"/>
  <c r="BF254" i="1" s="1"/>
  <c r="BE175" i="1"/>
  <c r="BF175" i="1" s="1"/>
  <c r="BE403" i="1"/>
  <c r="BF403" i="1" s="1"/>
  <c r="BE434" i="1"/>
  <c r="BF434" i="1" s="1"/>
  <c r="BE1018" i="1"/>
  <c r="BF1018" i="1" s="1"/>
  <c r="BE656" i="1"/>
  <c r="BF656" i="1" s="1"/>
  <c r="BE852" i="1"/>
  <c r="BF852" i="1" s="1"/>
  <c r="BE861" i="1"/>
  <c r="BF861" i="1" s="1"/>
  <c r="BE349" i="1"/>
  <c r="BF349" i="1" s="1"/>
  <c r="BE343" i="1"/>
  <c r="BF343" i="1" s="1"/>
  <c r="BE534" i="1"/>
  <c r="BF534" i="1" s="1"/>
  <c r="BE385" i="1"/>
  <c r="BF385" i="1" s="1"/>
  <c r="BE1048" i="1"/>
  <c r="BF1048" i="1" s="1"/>
  <c r="BE959" i="1"/>
  <c r="BF959" i="1" s="1"/>
  <c r="BE833" i="1"/>
  <c r="BF833" i="1" s="1"/>
  <c r="BE719" i="1"/>
  <c r="BF719" i="1" s="1"/>
  <c r="BE1004" i="1"/>
  <c r="BF1004" i="1" s="1"/>
  <c r="BE512" i="1"/>
  <c r="BF512" i="1" s="1"/>
  <c r="BE239" i="1"/>
  <c r="BF239" i="1" s="1"/>
  <c r="BE29" i="1"/>
  <c r="BF29" i="1" s="1"/>
  <c r="BE876" i="1"/>
  <c r="BF876" i="1" s="1"/>
  <c r="BE278" i="1"/>
  <c r="BF278" i="1" s="1"/>
  <c r="BE255" i="1"/>
  <c r="BF255" i="1" s="1"/>
  <c r="BE417" i="1"/>
  <c r="BF417" i="1" s="1"/>
  <c r="BE993" i="1"/>
  <c r="BF993" i="1" s="1"/>
  <c r="BE473" i="1"/>
  <c r="BF473" i="1" s="1"/>
  <c r="BE206" i="1"/>
  <c r="BF206" i="1" s="1"/>
  <c r="BE567" i="1"/>
  <c r="BF567" i="1" s="1"/>
  <c r="BE528" i="1"/>
  <c r="BF528" i="1" s="1"/>
  <c r="BE414" i="1"/>
  <c r="BF414" i="1" s="1"/>
  <c r="BE28" i="1"/>
  <c r="BF28" i="1" s="1"/>
  <c r="BE623" i="1"/>
  <c r="BF623" i="1" s="1"/>
  <c r="BE673" i="1"/>
  <c r="BF673" i="1" s="1"/>
  <c r="BE757" i="1"/>
  <c r="BF757" i="1" s="1"/>
  <c r="BE780" i="1"/>
  <c r="BF780" i="1" s="1"/>
  <c r="BE524" i="1"/>
  <c r="BF524" i="1" s="1"/>
  <c r="BE134" i="1"/>
  <c r="BF134" i="1" s="1"/>
  <c r="BE109" i="1"/>
  <c r="BF109" i="1" s="1"/>
  <c r="BE755" i="1"/>
  <c r="BF755" i="1" s="1"/>
  <c r="BE199" i="1"/>
  <c r="BF199" i="1" s="1"/>
  <c r="BE465" i="1"/>
  <c r="BF465" i="1" s="1"/>
  <c r="BE77" i="1"/>
  <c r="BF77" i="1" s="1"/>
  <c r="BE24" i="1"/>
  <c r="BF24" i="1" s="1"/>
  <c r="BE316" i="1"/>
  <c r="BF316" i="1" s="1"/>
  <c r="BE493" i="1"/>
  <c r="BF493" i="1" s="1"/>
  <c r="BE95" i="1"/>
  <c r="BF95" i="1" s="1"/>
  <c r="BE479" i="1"/>
  <c r="BF479" i="1" s="1"/>
  <c r="BE319" i="1"/>
  <c r="BF319" i="1" s="1"/>
  <c r="BE1098" i="1"/>
  <c r="BF1098" i="1" s="1"/>
  <c r="BE873" i="1"/>
  <c r="BF873" i="1" s="1"/>
  <c r="BE474" i="1"/>
  <c r="BF474" i="1" s="1"/>
  <c r="BE973" i="1"/>
  <c r="BF973" i="1" s="1"/>
  <c r="BE761" i="1"/>
  <c r="BF761" i="1" s="1"/>
  <c r="BE900" i="1"/>
  <c r="BF900" i="1" s="1"/>
  <c r="BE913" i="1"/>
  <c r="BF913" i="1" s="1"/>
  <c r="BE408" i="1"/>
  <c r="BF408" i="1" s="1"/>
  <c r="BE443" i="1"/>
  <c r="BF443" i="1" s="1"/>
  <c r="BE543" i="1"/>
  <c r="BF543" i="1" s="1"/>
  <c r="BE364" i="1"/>
  <c r="BF364" i="1" s="1"/>
  <c r="BE469" i="1"/>
  <c r="BF469" i="1" s="1"/>
  <c r="BE513" i="1"/>
  <c r="BF513" i="1" s="1"/>
  <c r="BE738" i="1"/>
  <c r="BF738" i="1" s="1"/>
  <c r="BE179" i="1"/>
  <c r="BF179" i="1" s="1"/>
  <c r="BE172" i="1"/>
  <c r="BF172" i="1" s="1"/>
  <c r="BE525" i="1"/>
  <c r="BF525" i="1" s="1"/>
  <c r="BE481" i="1"/>
  <c r="BF481" i="1" s="1"/>
  <c r="BE256" i="1"/>
  <c r="BF256" i="1" s="1"/>
  <c r="BE91" i="1"/>
  <c r="BF91" i="1" s="1"/>
  <c r="BE590" i="1"/>
  <c r="BF590" i="1" s="1"/>
  <c r="BE202" i="1"/>
  <c r="BF202" i="1" s="1"/>
  <c r="BE391" i="1"/>
  <c r="BF391" i="1" s="1"/>
  <c r="BE829" i="1"/>
  <c r="BF829" i="1" s="1"/>
  <c r="BE1069" i="1"/>
  <c r="BF1069" i="1" s="1"/>
  <c r="BE1070" i="1"/>
  <c r="BF1070" i="1" s="1"/>
  <c r="BE394" i="1"/>
  <c r="BF394" i="1" s="1"/>
  <c r="BE565" i="1"/>
  <c r="BF565" i="1" s="1"/>
  <c r="BE52" i="1"/>
  <c r="BF52" i="1" s="1"/>
  <c r="BE941" i="1"/>
  <c r="BF941" i="1" s="1"/>
  <c r="BE635" i="1"/>
  <c r="BF635" i="1" s="1"/>
  <c r="BE653" i="1"/>
  <c r="BF653" i="1" s="1"/>
  <c r="BE393" i="1"/>
  <c r="BF393" i="1" s="1"/>
  <c r="BE405" i="1"/>
  <c r="BF405" i="1" s="1"/>
  <c r="BE243" i="1"/>
  <c r="BF243" i="1" s="1"/>
  <c r="BE619" i="1"/>
  <c r="BF619" i="1" s="1"/>
  <c r="BE643" i="1"/>
  <c r="BF643" i="1" s="1"/>
  <c r="BE35" i="1"/>
  <c r="BF35" i="1" s="1"/>
  <c r="BE636" i="1"/>
  <c r="BF636" i="1" s="1"/>
  <c r="BE148" i="1"/>
  <c r="BF148" i="1" s="1"/>
  <c r="BE691" i="1"/>
  <c r="BF691" i="1" s="1"/>
  <c r="BE991" i="1"/>
  <c r="BF991" i="1" s="1"/>
  <c r="BE854" i="1"/>
  <c r="BF854" i="1" s="1"/>
  <c r="BE1044" i="1"/>
  <c r="BF1044" i="1" s="1"/>
  <c r="BE880" i="1"/>
  <c r="BF880" i="1" s="1"/>
  <c r="BE1019" i="1"/>
  <c r="BF1019" i="1" s="1"/>
  <c r="BE476" i="1"/>
  <c r="BF476" i="1" s="1"/>
  <c r="BE488" i="1"/>
  <c r="BF488" i="1" s="1"/>
  <c r="BE110" i="1"/>
  <c r="BF110" i="1" s="1"/>
  <c r="BE508" i="1"/>
  <c r="BF508" i="1" s="1"/>
  <c r="BE669" i="1"/>
  <c r="BF669" i="1" s="1"/>
  <c r="BE711" i="1"/>
  <c r="BF711" i="1" s="1"/>
  <c r="BE615" i="1"/>
  <c r="BF615" i="1" s="1"/>
  <c r="BE862" i="1"/>
  <c r="BF862" i="1" s="1"/>
  <c r="BE63" i="1"/>
  <c r="BF63" i="1" s="1"/>
  <c r="BE882" i="1"/>
  <c r="BF882" i="1" s="1"/>
  <c r="BE796" i="1"/>
  <c r="BF796" i="1" s="1"/>
  <c r="BE321" i="1"/>
  <c r="BF321" i="1" s="1"/>
  <c r="BE684" i="1"/>
  <c r="BF684" i="1" s="1"/>
  <c r="BE419" i="1"/>
  <c r="BF419" i="1" s="1"/>
  <c r="BE687" i="1"/>
  <c r="BF687" i="1" s="1"/>
  <c r="BE263" i="1"/>
  <c r="BF263" i="1" s="1"/>
  <c r="BE296" i="1"/>
  <c r="BF296" i="1" s="1"/>
  <c r="BE163" i="1"/>
  <c r="BF163" i="1" s="1"/>
  <c r="BE37" i="1"/>
  <c r="BF37" i="1" s="1"/>
  <c r="BE566" i="1"/>
  <c r="BF566" i="1" s="1"/>
  <c r="BE594" i="1"/>
  <c r="BF594" i="1" s="1"/>
  <c r="BE191" i="1"/>
  <c r="BF191" i="1" s="1"/>
  <c r="BE212" i="1"/>
  <c r="BF212" i="1" s="1"/>
  <c r="BE395" i="1"/>
  <c r="BF395" i="1" s="1"/>
  <c r="BE532" i="1"/>
  <c r="BF532" i="1" s="1"/>
  <c r="BE549" i="1"/>
  <c r="BF549" i="1" s="1"/>
  <c r="BE456" i="1"/>
  <c r="BF456" i="1" s="1"/>
  <c r="BE1014" i="1"/>
  <c r="BF1014" i="1" s="1"/>
  <c r="BE947" i="1"/>
  <c r="BF947" i="1" s="1"/>
  <c r="BE672" i="1"/>
  <c r="BF672" i="1" s="1"/>
  <c r="BE74" i="1"/>
  <c r="BF74" i="1" s="1"/>
  <c r="BE383" i="1"/>
  <c r="BF383" i="1" s="1"/>
  <c r="BE6" i="1"/>
  <c r="BF6" i="1" s="1"/>
  <c r="BE964" i="1"/>
  <c r="BF964" i="1" s="1"/>
  <c r="BE523" i="1"/>
  <c r="BF523" i="1" s="1"/>
  <c r="BE996" i="1"/>
  <c r="BF996" i="1" s="1"/>
  <c r="BE285" i="1"/>
  <c r="BF285" i="1" s="1"/>
  <c r="BE617" i="1"/>
  <c r="BF617" i="1" s="1"/>
  <c r="BE1106" i="1"/>
  <c r="BF1106" i="1" s="1"/>
  <c r="BE626" i="1"/>
  <c r="BF626" i="1" s="1"/>
  <c r="BE520" i="1"/>
  <c r="BF520" i="1" s="1"/>
  <c r="BE208" i="1"/>
  <c r="BF208" i="1" s="1"/>
  <c r="BE816" i="1"/>
  <c r="BF816" i="1" s="1"/>
  <c r="BE65" i="1"/>
  <c r="BF65" i="1" s="1"/>
  <c r="BE648" i="1"/>
  <c r="BF648" i="1" s="1"/>
  <c r="BE11" i="1"/>
  <c r="BF11" i="1" s="1"/>
  <c r="BE112" i="1"/>
  <c r="BF112" i="1" s="1"/>
  <c r="BE792" i="1"/>
  <c r="BF792" i="1" s="1"/>
  <c r="BE983" i="1"/>
  <c r="BF983" i="1" s="1"/>
  <c r="BE490" i="1"/>
  <c r="BF490" i="1" s="1"/>
  <c r="BE946" i="1"/>
  <c r="BF946" i="1" s="1"/>
  <c r="BE13" i="1"/>
  <c r="BF13" i="1" s="1"/>
  <c r="BE645" i="1"/>
  <c r="BF645" i="1" s="1"/>
  <c r="BE1105" i="1"/>
  <c r="BF1105" i="1" s="1"/>
  <c r="BE503" i="1"/>
  <c r="BF503" i="1" s="1"/>
  <c r="BE244" i="1"/>
  <c r="BF244" i="1" s="1"/>
  <c r="BE1066" i="1"/>
  <c r="BF1066" i="1" s="1"/>
  <c r="BE345" i="1"/>
  <c r="BF345" i="1" s="1"/>
  <c r="BE159" i="1"/>
  <c r="BF159" i="1" s="1"/>
  <c r="BE624" i="1"/>
  <c r="BF624" i="1" s="1"/>
  <c r="BE137" i="1"/>
  <c r="BF137" i="1" s="1"/>
  <c r="BE128" i="1"/>
  <c r="BF128" i="1" s="1"/>
  <c r="BE898" i="1"/>
  <c r="BF898" i="1" s="1"/>
  <c r="BE834" i="1"/>
  <c r="BF834" i="1" s="1"/>
  <c r="BE638" i="1"/>
  <c r="BF638" i="1" s="1"/>
  <c r="BE176" i="1"/>
  <c r="BF176" i="1" s="1"/>
  <c r="BE17" i="1"/>
  <c r="BF17" i="1" s="1"/>
  <c r="BE992" i="1"/>
  <c r="BF992" i="1" s="1"/>
  <c r="BE563" i="1"/>
  <c r="BF563" i="1" s="1"/>
  <c r="BE1002" i="1"/>
  <c r="BF1002" i="1" s="1"/>
  <c r="BE614" i="1"/>
  <c r="BF614" i="1" s="1"/>
  <c r="BE265" i="1"/>
  <c r="BF265" i="1" s="1"/>
  <c r="BE458" i="1"/>
  <c r="BF458" i="1" s="1"/>
  <c r="BE21" i="1"/>
  <c r="BF21" i="1" s="1"/>
  <c r="BE717" i="1"/>
  <c r="BF717" i="1" s="1"/>
  <c r="BE599" i="1"/>
  <c r="BF599" i="1" s="1"/>
  <c r="BE431" i="1"/>
  <c r="BF431" i="1" s="1"/>
  <c r="BE1011" i="1"/>
  <c r="BF1011" i="1" s="1"/>
  <c r="BE59" i="1"/>
  <c r="BF59" i="1" s="1"/>
  <c r="BE662" i="1"/>
  <c r="BF662" i="1" s="1"/>
  <c r="BE440" i="1"/>
  <c r="BF440" i="1" s="1"/>
  <c r="BE974" i="1"/>
  <c r="BF974" i="1" s="1"/>
  <c r="BE274" i="1"/>
  <c r="BF274" i="1" s="1"/>
  <c r="BE515" i="1"/>
  <c r="BF515" i="1" s="1"/>
  <c r="BE752" i="1"/>
  <c r="BF752" i="1" s="1"/>
  <c r="BE88" i="1"/>
  <c r="BF88" i="1" s="1"/>
  <c r="BE1047" i="1"/>
  <c r="BF1047" i="1" s="1"/>
  <c r="BE264" i="1"/>
  <c r="BF264" i="1" s="1"/>
  <c r="BE1008" i="1"/>
  <c r="BF1008" i="1" s="1"/>
  <c r="BE997" i="1"/>
  <c r="BF997" i="1" s="1"/>
  <c r="BE121" i="1"/>
  <c r="BF121" i="1" s="1"/>
  <c r="BE713" i="1"/>
  <c r="BF713" i="1" s="1"/>
  <c r="BE187" i="1"/>
  <c r="BF187" i="1" s="1"/>
  <c r="BE560" i="1"/>
  <c r="BF560" i="1" s="1"/>
  <c r="BE323" i="1"/>
  <c r="BF323" i="1" s="1"/>
  <c r="BE749" i="1"/>
  <c r="BF749" i="1" s="1"/>
  <c r="BE670" i="1"/>
  <c r="BF670" i="1" s="1"/>
  <c r="BE108" i="1"/>
  <c r="BF108" i="1" s="1"/>
  <c r="BE268" i="1"/>
  <c r="BF268" i="1" s="1"/>
  <c r="BE767" i="1"/>
  <c r="BF767" i="1" s="1"/>
  <c r="BE899" i="1"/>
  <c r="BF899" i="1" s="1"/>
  <c r="BE790" i="1"/>
  <c r="BF790" i="1" s="1"/>
  <c r="BE518" i="1"/>
  <c r="BF518" i="1" s="1"/>
  <c r="BE271" i="1"/>
  <c r="BF271" i="1" s="1"/>
  <c r="BE1030" i="1"/>
  <c r="BF1030" i="1" s="1"/>
  <c r="BE783" i="1"/>
  <c r="BF783" i="1" s="1"/>
  <c r="BE572" i="1"/>
  <c r="BF572" i="1" s="1"/>
  <c r="BE150" i="1"/>
  <c r="BF150" i="1" s="1"/>
  <c r="BE22" i="1"/>
  <c r="BF22" i="1" s="1"/>
  <c r="BE849" i="1"/>
  <c r="BF849" i="1" s="1"/>
  <c r="BE1012" i="1"/>
  <c r="BF1012" i="1" s="1"/>
  <c r="BE858" i="1"/>
  <c r="BF858" i="1" s="1"/>
  <c r="BE914" i="1"/>
  <c r="BF914" i="1" s="1"/>
  <c r="BE50" i="1"/>
  <c r="BF50" i="1" s="1"/>
  <c r="BE378" i="1"/>
  <c r="BF378" i="1" s="1"/>
  <c r="BE556" i="1"/>
  <c r="BF556" i="1" s="1"/>
  <c r="BE962" i="1"/>
  <c r="BF962" i="1" s="1"/>
  <c r="BE804" i="1"/>
  <c r="BF804" i="1" s="1"/>
  <c r="BE275" i="1"/>
  <c r="BF275" i="1" s="1"/>
  <c r="BE632" i="1"/>
  <c r="BF632" i="1" s="1"/>
  <c r="BE350" i="1"/>
  <c r="BF350" i="1" s="1"/>
  <c r="BE83" i="1"/>
  <c r="BF83" i="1" s="1"/>
  <c r="BE968" i="1"/>
  <c r="BF968" i="1" s="1"/>
  <c r="BE55" i="1"/>
  <c r="BF55" i="1" s="1"/>
  <c r="BE622" i="1"/>
  <c r="BF622" i="1" s="1"/>
  <c r="BE608" i="1"/>
  <c r="BF608" i="1" s="1"/>
  <c r="BE332" i="1"/>
  <c r="BF332" i="1" s="1"/>
  <c r="BE747" i="1"/>
  <c r="BF747" i="1" s="1"/>
  <c r="BE837" i="1"/>
  <c r="BF837" i="1" s="1"/>
  <c r="BE116" i="1"/>
  <c r="BF116" i="1" s="1"/>
  <c r="BE753" i="1"/>
  <c r="BF753" i="1" s="1"/>
  <c r="BE576" i="1"/>
  <c r="BF576" i="1" s="1"/>
  <c r="BE820" i="1"/>
  <c r="BF820" i="1" s="1"/>
  <c r="BE642" i="1"/>
  <c r="BF642" i="1" s="1"/>
  <c r="BE145" i="1"/>
  <c r="BF145" i="1" s="1"/>
  <c r="BE120" i="1"/>
  <c r="BF120" i="1" s="1"/>
  <c r="BE1036" i="1"/>
  <c r="BF1036" i="1" s="1"/>
  <c r="BE562" i="1"/>
  <c r="BF562" i="1" s="1"/>
  <c r="BE485" i="1"/>
  <c r="BF485" i="1" s="1"/>
  <c r="BE367" i="1"/>
  <c r="BF367" i="1" s="1"/>
  <c r="BE510" i="1"/>
  <c r="BF510" i="1" s="1"/>
  <c r="BE942" i="1"/>
  <c r="BF942" i="1" s="1"/>
  <c r="BE641" i="1"/>
  <c r="BF641" i="1" s="1"/>
  <c r="BE869" i="1"/>
  <c r="BF869" i="1" s="1"/>
  <c r="BE664" i="1"/>
  <c r="BF664" i="1" s="1"/>
  <c r="BE1067" i="1"/>
  <c r="BF1067" i="1" s="1"/>
  <c r="BE363" i="1"/>
  <c r="BF363" i="1" s="1"/>
  <c r="BE584" i="1"/>
  <c r="BF584" i="1" s="1"/>
  <c r="BE773" i="1"/>
  <c r="BF773" i="1" s="1"/>
  <c r="BE1032" i="1"/>
  <c r="BF1032" i="1" s="1"/>
  <c r="BE10" i="1"/>
  <c r="BF10" i="1" s="1"/>
  <c r="BE932" i="1"/>
  <c r="BF932" i="1" s="1"/>
  <c r="BE859" i="1"/>
  <c r="BF859" i="1" s="1"/>
  <c r="BE877" i="1"/>
  <c r="BF877" i="1" s="1"/>
  <c r="BE1020" i="1"/>
  <c r="BF1020" i="1" s="1"/>
  <c r="BE410" i="1"/>
  <c r="BF410" i="1" s="1"/>
  <c r="BE170" i="1"/>
  <c r="BF170" i="1" s="1"/>
  <c r="BE19" i="1"/>
  <c r="BF19" i="1" s="1"/>
  <c r="BE464" i="1"/>
  <c r="BF464" i="1" s="1"/>
  <c r="BE33" i="1"/>
  <c r="BF33" i="1" s="1"/>
  <c r="BE468" i="1"/>
  <c r="BF468" i="1" s="1"/>
  <c r="BE661" i="1"/>
  <c r="BF661" i="1" s="1"/>
  <c r="BE1000" i="1"/>
  <c r="BF1000" i="1" s="1"/>
  <c r="BE921" i="1"/>
  <c r="BF921" i="1" s="1"/>
  <c r="BE359" i="1"/>
  <c r="BF359" i="1" s="1"/>
  <c r="BE640" i="1"/>
  <c r="BF640" i="1" s="1"/>
  <c r="BE257" i="1"/>
  <c r="BF257" i="1" s="1"/>
  <c r="BE658" i="1"/>
  <c r="BF658" i="1" s="1"/>
  <c r="BE600" i="1"/>
  <c r="BF600" i="1" s="1"/>
  <c r="BE955" i="1"/>
  <c r="BF955" i="1" s="1"/>
  <c r="BE420" i="1"/>
  <c r="BF420" i="1" s="1"/>
  <c r="BE1009" i="1"/>
  <c r="BF1009" i="1" s="1"/>
  <c r="BE140" i="1"/>
  <c r="BF140" i="1" s="1"/>
  <c r="BE196" i="1"/>
  <c r="BF196" i="1" s="1"/>
  <c r="BE99" i="1"/>
  <c r="BF99" i="1" s="1"/>
  <c r="BE740" i="1"/>
  <c r="BF740" i="1" s="1"/>
  <c r="BE1087" i="1"/>
  <c r="BF1087" i="1" s="1"/>
  <c r="BE486" i="1"/>
  <c r="BF486" i="1" s="1"/>
  <c r="BE262" i="1"/>
  <c r="BF262" i="1" s="1"/>
  <c r="BE649" i="1"/>
  <c r="BF649" i="1" s="1"/>
  <c r="BE425" i="1"/>
  <c r="BF425" i="1" s="1"/>
  <c r="BE883" i="1"/>
  <c r="BF883" i="1" s="1"/>
  <c r="BE49" i="1"/>
  <c r="BF49" i="1" s="1"/>
  <c r="BE730" i="1"/>
  <c r="BF730" i="1" s="1"/>
  <c r="BE435" i="1"/>
  <c r="BF435" i="1" s="1"/>
  <c r="BE297" i="1"/>
  <c r="BF297" i="1" s="1"/>
  <c r="BE541" i="1"/>
  <c r="BF541" i="1" s="1"/>
  <c r="BE896" i="1"/>
  <c r="BF896" i="1" s="1"/>
  <c r="BE161" i="1"/>
  <c r="BF161" i="1" s="1"/>
  <c r="BE1096" i="1"/>
  <c r="BF1096" i="1" s="1"/>
  <c r="BE131" i="1"/>
  <c r="BF131" i="1" s="1"/>
  <c r="BE597" i="1"/>
  <c r="BF597" i="1" s="1"/>
  <c r="BE564" i="1"/>
  <c r="BF564" i="1" s="1"/>
  <c r="BE715" i="1"/>
  <c r="BF715" i="1" s="1"/>
  <c r="BE559" i="1"/>
  <c r="BF559" i="1" s="1"/>
  <c r="BE745" i="1"/>
  <c r="BF745" i="1" s="1"/>
  <c r="BE570" i="1"/>
  <c r="BF570" i="1" s="1"/>
  <c r="BE470" i="1"/>
  <c r="BF470" i="1" s="1"/>
  <c r="BE1033" i="1"/>
  <c r="BF1033" i="1" s="1"/>
  <c r="BE130" i="1"/>
  <c r="BF130" i="1" s="1"/>
  <c r="BE629" i="1"/>
  <c r="BF629" i="1" s="1"/>
  <c r="BE292" i="1"/>
  <c r="BF292" i="1" s="1"/>
  <c r="BE639" i="1"/>
  <c r="BF639" i="1" s="1"/>
  <c r="BE819" i="1"/>
  <c r="BF819" i="1" s="1"/>
  <c r="BE340" i="1"/>
  <c r="BF340" i="1" s="1"/>
  <c r="BE887" i="1"/>
  <c r="BF887" i="1" s="1"/>
  <c r="BE294" i="1"/>
  <c r="BF294" i="1" s="1"/>
  <c r="BE1100" i="1"/>
  <c r="BF1100" i="1" s="1"/>
  <c r="BE551" i="1"/>
  <c r="BF551" i="1" s="1"/>
  <c r="BE990" i="1"/>
  <c r="BF990" i="1" s="1"/>
  <c r="BE860" i="1"/>
  <c r="BF860" i="1" s="1"/>
  <c r="BE66" i="1"/>
  <c r="BF66" i="1" s="1"/>
  <c r="BE259" i="1"/>
  <c r="BF259" i="1" s="1"/>
  <c r="BE675" i="1"/>
  <c r="BF675" i="1" s="1"/>
  <c r="BE1104" i="1"/>
  <c r="BF1104" i="1" s="1"/>
  <c r="BE16" i="1"/>
  <c r="BF16" i="1" s="1"/>
  <c r="BE539" i="1"/>
  <c r="BF539" i="1" s="1"/>
  <c r="BE160" i="1"/>
  <c r="BF160" i="1" s="1"/>
  <c r="BE331" i="1"/>
  <c r="BF331" i="1" s="1"/>
  <c r="BE587" i="1"/>
  <c r="BF587" i="1" s="1"/>
  <c r="BE912" i="1"/>
  <c r="BF912" i="1" s="1"/>
  <c r="BE1052" i="1"/>
  <c r="BF1052" i="1" s="1"/>
  <c r="BE111" i="1"/>
  <c r="BF111" i="1" s="1"/>
  <c r="BE603" i="1"/>
  <c r="BF603" i="1" s="1"/>
  <c r="BE660" i="1"/>
  <c r="BF660" i="1" s="1"/>
  <c r="BE940" i="1"/>
  <c r="BF940" i="1" s="1"/>
  <c r="BE682" i="1"/>
  <c r="BF682" i="1" s="1"/>
  <c r="BE215" i="1"/>
  <c r="BF215" i="1" s="1"/>
  <c r="BE1003" i="1"/>
  <c r="BF1003" i="1" s="1"/>
  <c r="BE45" i="1"/>
  <c r="BF45" i="1" s="1"/>
  <c r="BE68" i="1"/>
  <c r="BF68" i="1" s="1"/>
  <c r="BE291" i="1"/>
  <c r="BF291" i="1" s="1"/>
  <c r="BE911" i="1"/>
  <c r="BF911" i="1" s="1"/>
  <c r="BE943" i="1"/>
  <c r="BF943" i="1" s="1"/>
  <c r="BE84" i="1"/>
  <c r="BF84" i="1" s="1"/>
  <c r="BE606" i="1"/>
  <c r="BF606" i="1" s="1"/>
  <c r="BE694" i="1"/>
  <c r="BF694" i="1" s="1"/>
  <c r="BE707" i="1"/>
  <c r="BF707" i="1" s="1"/>
  <c r="BE389" i="1"/>
  <c r="BF389" i="1" s="1"/>
  <c r="BE1110" i="1"/>
  <c r="BF1110" i="1" s="1"/>
  <c r="BE863" i="1"/>
  <c r="BF863" i="1" s="1"/>
  <c r="BE237" i="1"/>
  <c r="BF237" i="1" s="1"/>
  <c r="BE224" i="1"/>
  <c r="BF224" i="1" s="1"/>
  <c r="BE931" i="1"/>
  <c r="BF931" i="1" s="1"/>
  <c r="BE333" i="1"/>
  <c r="BF333" i="1" s="1"/>
  <c r="BE41" i="1"/>
  <c r="BF41" i="1" s="1"/>
  <c r="BE621" i="1"/>
  <c r="BF621" i="1" s="1"/>
  <c r="BE143" i="1"/>
  <c r="BF143" i="1" s="1"/>
  <c r="BE663" i="1"/>
  <c r="BF663" i="1" s="1"/>
  <c r="BE690" i="1"/>
  <c r="BF690" i="1" s="1"/>
  <c r="BE260" i="1"/>
  <c r="BF260" i="1" s="1"/>
  <c r="BE337" i="1"/>
  <c r="BF337" i="1" s="1"/>
  <c r="BE665" i="1"/>
  <c r="BF665" i="1" s="1"/>
  <c r="BE154" i="1"/>
  <c r="BF154" i="1" s="1"/>
  <c r="BE119" i="1"/>
  <c r="BF119" i="1" s="1"/>
  <c r="BE158" i="1"/>
  <c r="BF158" i="1" s="1"/>
  <c r="BE1095" i="1"/>
  <c r="BF1095" i="1" s="1"/>
  <c r="BE409" i="1"/>
  <c r="BF409" i="1" s="1"/>
  <c r="BE1027" i="1"/>
  <c r="BF1027" i="1" s="1"/>
  <c r="BE526" i="1"/>
  <c r="BF526" i="1" s="1"/>
  <c r="BE628" i="1"/>
  <c r="BF628" i="1" s="1"/>
  <c r="BE1078" i="1"/>
  <c r="BF1078" i="1" s="1"/>
  <c r="BE607" i="1"/>
  <c r="BF607" i="1" s="1"/>
  <c r="BE286" i="1"/>
  <c r="BF286" i="1" s="1"/>
  <c r="BE60" i="1"/>
  <c r="BF60" i="1" s="1"/>
  <c r="BE702" i="1"/>
  <c r="BF702" i="1" s="1"/>
  <c r="BE928" i="1"/>
  <c r="BF928" i="1" s="1"/>
  <c r="BE280" i="1"/>
  <c r="BF280" i="1" s="1"/>
  <c r="BE1005" i="1"/>
  <c r="BF1005" i="1" s="1"/>
  <c r="BE213" i="1"/>
  <c r="BF213" i="1" s="1"/>
  <c r="BE879" i="1"/>
  <c r="BF879" i="1" s="1"/>
  <c r="BE269" i="1"/>
  <c r="BF269" i="1" s="1"/>
  <c r="BE756" i="1"/>
  <c r="BF756" i="1" s="1"/>
  <c r="BE1102" i="1"/>
  <c r="BF1102" i="1" s="1"/>
  <c r="BE853" i="1"/>
  <c r="BF853" i="1" s="1"/>
  <c r="BE8" i="1"/>
  <c r="BF8" i="1" s="1"/>
  <c r="BE4" i="1"/>
  <c r="BF4" i="1" s="1"/>
  <c r="BE646" i="1"/>
  <c r="BF646" i="1" s="1"/>
  <c r="BE708" i="1"/>
  <c r="BF708" i="1" s="1"/>
  <c r="BE668" i="1"/>
  <c r="BF668" i="1" s="1"/>
  <c r="BE276" i="1"/>
  <c r="BF276" i="1" s="1"/>
  <c r="BE73" i="1"/>
  <c r="BF73" i="1" s="1"/>
  <c r="BE138" i="1"/>
  <c r="BF138" i="1" s="1"/>
  <c r="BE1001" i="1"/>
  <c r="BF1001" i="1" s="1"/>
  <c r="BE284" i="1"/>
  <c r="BF284" i="1" s="1"/>
  <c r="BE178" i="1"/>
  <c r="BF178" i="1" s="1"/>
  <c r="BE177" i="1"/>
  <c r="BF177" i="1" s="1"/>
  <c r="BE43" i="1"/>
  <c r="BF43" i="1" s="1"/>
  <c r="BE1060" i="1"/>
  <c r="BF1060" i="1" s="1"/>
  <c r="BE15" i="1"/>
  <c r="BF15" i="1" s="1"/>
  <c r="BE558" i="1"/>
  <c r="BF558" i="1" s="1"/>
  <c r="BE864" i="1"/>
  <c r="BF864" i="1" s="1"/>
  <c r="BE360" i="1"/>
  <c r="BF360" i="1" s="1"/>
  <c r="BE557" i="1"/>
  <c r="BF557" i="1" s="1"/>
  <c r="BE616" i="1"/>
  <c r="BF616" i="1" s="1"/>
  <c r="BE824" i="1"/>
  <c r="BF824" i="1" s="1"/>
  <c r="BE604" i="1"/>
  <c r="BF604" i="1" s="1"/>
  <c r="BE31" i="1"/>
  <c r="BF31" i="1" s="1"/>
  <c r="BE198" i="1"/>
  <c r="BF198" i="1" s="1"/>
  <c r="BE118" i="1"/>
  <c r="BF118" i="1" s="1"/>
  <c r="BE963" i="1"/>
  <c r="BF963" i="1" s="1"/>
  <c r="BE273" i="1"/>
  <c r="BF273" i="1" s="1"/>
  <c r="BE586" i="1"/>
  <c r="BF586" i="1" s="1"/>
  <c r="BE279" i="1"/>
  <c r="BF279" i="1" s="1"/>
  <c r="BE123" i="1"/>
  <c r="BF123" i="1" s="1"/>
  <c r="BE784" i="1"/>
  <c r="BF784" i="1" s="1"/>
  <c r="BE585" i="1"/>
  <c r="BF585" i="1" s="1"/>
  <c r="BE53" i="1"/>
  <c r="BF53" i="1" s="1"/>
  <c r="BE535" i="1"/>
  <c r="BF535" i="1" s="1"/>
  <c r="BE533" i="1"/>
  <c r="BF533" i="1" s="1"/>
  <c r="BE596" i="1"/>
  <c r="BF596" i="1" s="1"/>
  <c r="BE930" i="1"/>
  <c r="BF930" i="1" s="1"/>
  <c r="BE857" i="1"/>
  <c r="BF857" i="1" s="1"/>
  <c r="BE325" i="1"/>
  <c r="BF325" i="1" s="1"/>
  <c r="BE32" i="1"/>
  <c r="BF32" i="1" s="1"/>
  <c r="BE922" i="1"/>
  <c r="BF922" i="1" s="1"/>
  <c r="BE326" i="1"/>
  <c r="BF326" i="1" s="1"/>
  <c r="BE368" i="1"/>
  <c r="BF368" i="1" s="1"/>
  <c r="BE1026" i="1"/>
  <c r="BF1026" i="1" s="1"/>
  <c r="BE182" i="1"/>
  <c r="BF182" i="1" s="1"/>
  <c r="BE139" i="1"/>
  <c r="BF139" i="1" s="1"/>
  <c r="BE406" i="1"/>
  <c r="BF406" i="1" s="1"/>
  <c r="BE633" i="1"/>
  <c r="BF633" i="1" s="1"/>
  <c r="BE193" i="1"/>
  <c r="BF193" i="1" s="1"/>
  <c r="BE298" i="1"/>
  <c r="BF298" i="1" s="1"/>
  <c r="BE548" i="1"/>
  <c r="BF548" i="1" s="1"/>
  <c r="BE888" i="1"/>
  <c r="BF888" i="1" s="1"/>
  <c r="BE961" i="1"/>
  <c r="BF961" i="1" s="1"/>
  <c r="BE377" i="1"/>
  <c r="BF377" i="1" s="1"/>
  <c r="BE347" i="1"/>
  <c r="BF347" i="1" s="1"/>
  <c r="BE866" i="1"/>
  <c r="BF866" i="1" s="1"/>
  <c r="BE1055" i="1"/>
  <c r="BF1055" i="1" s="1"/>
  <c r="BE34" i="1"/>
  <c r="BF34" i="1" s="1"/>
  <c r="BE987" i="1"/>
  <c r="BF987" i="1" s="1"/>
  <c r="BE685" i="1"/>
  <c r="BF685" i="1" s="1"/>
  <c r="BE838" i="1"/>
  <c r="BF838" i="1" s="1"/>
  <c r="BE956" i="1"/>
  <c r="BF956" i="1" s="1"/>
  <c r="BE822" i="1"/>
  <c r="BF822" i="1" s="1"/>
  <c r="BE1058" i="1"/>
  <c r="BF1058" i="1" s="1"/>
  <c r="BE401" i="1"/>
  <c r="BF401" i="1" s="1"/>
  <c r="BE848" i="1"/>
  <c r="BF848" i="1" s="1"/>
  <c r="BE851" i="1"/>
  <c r="BF851" i="1" s="1"/>
  <c r="BE14" i="1"/>
  <c r="BF14" i="1" s="1"/>
  <c r="BE484" i="1"/>
  <c r="BF484" i="1" s="1"/>
  <c r="BE605" i="1"/>
  <c r="BF605" i="1" s="1"/>
  <c r="BE1062" i="1"/>
  <c r="BF1062" i="1" s="1"/>
  <c r="BE1107" i="1"/>
  <c r="BF1107" i="1" s="1"/>
  <c r="BE382" i="1"/>
  <c r="BF382" i="1" s="1"/>
  <c r="BE827" i="1"/>
  <c r="BF827" i="1" s="1"/>
  <c r="BE933" i="1"/>
  <c r="BF933" i="1" s="1"/>
  <c r="BE776" i="1"/>
  <c r="BF776" i="1" s="1"/>
  <c r="BE233" i="1"/>
  <c r="BF233" i="1" s="1"/>
  <c r="BE846" i="1"/>
  <c r="BF846" i="1" s="1"/>
  <c r="BE830" i="1"/>
  <c r="BF830" i="1" s="1"/>
  <c r="BE803" i="1"/>
  <c r="BF803" i="1" s="1"/>
  <c r="BE906" i="1"/>
  <c r="BF906" i="1" s="1"/>
  <c r="BE696" i="1"/>
  <c r="BF696" i="1" s="1"/>
  <c r="BE939" i="1"/>
  <c r="BF939" i="1" s="1"/>
  <c r="BE459" i="1"/>
  <c r="BF459" i="1" s="1"/>
  <c r="BE611" i="1"/>
  <c r="BF611" i="1" s="1"/>
  <c r="BE671" i="1"/>
  <c r="BF671" i="1" s="1"/>
  <c r="BE184" i="1"/>
  <c r="BF184" i="1" s="1"/>
  <c r="BE935" i="1"/>
  <c r="BF935" i="1" s="1"/>
  <c r="BE281" i="1"/>
  <c r="BF281" i="1" s="1"/>
  <c r="BE1054" i="1"/>
  <c r="BF1054" i="1" s="1"/>
  <c r="BE12" i="1"/>
  <c r="BF12" i="1" s="1"/>
  <c r="BE531" i="1"/>
  <c r="BF531" i="1" s="1"/>
  <c r="BE445" i="1"/>
  <c r="BF445" i="1" s="1"/>
  <c r="BE744" i="1"/>
  <c r="BF744" i="1" s="1"/>
  <c r="BE277" i="1"/>
  <c r="BF277" i="1" s="1"/>
  <c r="BE710" i="1"/>
  <c r="BF710" i="1" s="1"/>
  <c r="BE644" i="1"/>
  <c r="BF644" i="1" s="1"/>
  <c r="BE1063" i="1"/>
  <c r="BF1063" i="1" s="1"/>
  <c r="BE595" i="1"/>
  <c r="BF595" i="1" s="1"/>
  <c r="BE342" i="1"/>
  <c r="BF342" i="1" s="1"/>
  <c r="BE881" i="1"/>
  <c r="BF881" i="1" s="1"/>
  <c r="BE241" i="1"/>
  <c r="BF241" i="1" s="1"/>
  <c r="BE1068" i="1"/>
  <c r="BF1068" i="1" s="1"/>
  <c r="BE806" i="1"/>
  <c r="BF806" i="1" s="1"/>
  <c r="BE180" i="1"/>
  <c r="BF180" i="1" s="1"/>
  <c r="BE102" i="1"/>
  <c r="BF102" i="1" s="1"/>
  <c r="BE580" i="1"/>
  <c r="BF580" i="1" s="1"/>
  <c r="BE220" i="1"/>
  <c r="BF220" i="1" s="1"/>
  <c r="BE227" i="1"/>
  <c r="BF227" i="1" s="1"/>
  <c r="BE253" i="1"/>
  <c r="BF253" i="1" s="1"/>
  <c r="BE446" i="1"/>
  <c r="BF446" i="1" s="1"/>
  <c r="BE353" i="1"/>
  <c r="BF353" i="1" s="1"/>
  <c r="BE252" i="1"/>
  <c r="BF252" i="1" s="1"/>
  <c r="BE39" i="1"/>
  <c r="BF39" i="1" s="1"/>
  <c r="BE951" i="1"/>
  <c r="BF951" i="1" s="1"/>
  <c r="BE354" i="1"/>
  <c r="BF354" i="1" s="1"/>
  <c r="BE521" i="1"/>
  <c r="BF521" i="1" s="1"/>
  <c r="BE373" i="1"/>
  <c r="BF373" i="1" s="1"/>
  <c r="BE335" i="1"/>
  <c r="BF335" i="1" s="1"/>
  <c r="BE436" i="1"/>
  <c r="BF436" i="1" s="1"/>
  <c r="BE598" i="1"/>
  <c r="BF598" i="1" s="1"/>
  <c r="BE105" i="1"/>
  <c r="BF105" i="1" s="1"/>
  <c r="BE779" i="1"/>
  <c r="BF779" i="1" s="1"/>
  <c r="BE1099" i="1"/>
  <c r="BF1099" i="1" s="1"/>
  <c r="BE929" i="1"/>
  <c r="BF929" i="1" s="1"/>
  <c r="BE1084" i="1"/>
  <c r="BF1084" i="1" s="1"/>
  <c r="BE494" i="1"/>
  <c r="BF494" i="1" s="1"/>
  <c r="BE97" i="1"/>
  <c r="BF97" i="1" s="1"/>
  <c r="BE654" i="1"/>
  <c r="BF654" i="1" s="1"/>
  <c r="BE1056" i="1"/>
  <c r="BF1056" i="1" s="1"/>
  <c r="BE769" i="1"/>
  <c r="BF769" i="1" s="1"/>
  <c r="BE1109" i="1"/>
  <c r="BF1109" i="1" s="1"/>
  <c r="BE23" i="1"/>
  <c r="BF23" i="1" s="1"/>
  <c r="BE937" i="1"/>
  <c r="BF937" i="1" s="1"/>
  <c r="BE369" i="1"/>
  <c r="BF369" i="1" s="1"/>
  <c r="BE261" i="1"/>
  <c r="BF261" i="1" s="1"/>
  <c r="BE122" i="1"/>
  <c r="BF122" i="1" s="1"/>
  <c r="BE701" i="1"/>
  <c r="BF701" i="1" s="1"/>
  <c r="BE812" i="1"/>
  <c r="BF812" i="1" s="1"/>
  <c r="BE1061" i="1"/>
  <c r="BF1061" i="1" s="1"/>
  <c r="BE453" i="1"/>
  <c r="BF453" i="1" s="1"/>
  <c r="BE1007" i="1"/>
  <c r="BF1007" i="1" s="1"/>
  <c r="BE630" i="1"/>
  <c r="BF630" i="1" s="1"/>
  <c r="BE267" i="1"/>
  <c r="BF267" i="1" s="1"/>
  <c r="BE620" i="1"/>
  <c r="BF620" i="1" s="1"/>
  <c r="BE958" i="1"/>
  <c r="BF958" i="1" s="1"/>
  <c r="BE613" i="1"/>
  <c r="BF613" i="1" s="1"/>
  <c r="BE975" i="1"/>
  <c r="BF975" i="1" s="1"/>
  <c r="BE969" i="1"/>
  <c r="BF969" i="1" s="1"/>
  <c r="BE814" i="1"/>
  <c r="BF814" i="1" s="1"/>
  <c r="BE362" i="1"/>
  <c r="BF362" i="1" s="1"/>
  <c r="BE352" i="1"/>
  <c r="BF352" i="1" s="1"/>
  <c r="BE117" i="1"/>
  <c r="BF117" i="1" s="1"/>
  <c r="BE232" i="1"/>
  <c r="BF232" i="1" s="1"/>
  <c r="BE918" i="1"/>
  <c r="BF918" i="1" s="1"/>
  <c r="BE477" i="1"/>
  <c r="BF477" i="1" s="1"/>
  <c r="BE516" i="1"/>
  <c r="BF516" i="1" s="1"/>
  <c r="BE612" i="1"/>
  <c r="BF612" i="1" s="1"/>
  <c r="BE706" i="1"/>
  <c r="BF706" i="1" s="1"/>
  <c r="BE1049" i="1"/>
  <c r="BF1049" i="1" s="1"/>
  <c r="BE336" i="1"/>
  <c r="BF336" i="1" s="1"/>
  <c r="BE798" i="1"/>
  <c r="BF798" i="1" s="1"/>
  <c r="BE826" i="1"/>
  <c r="BF826" i="1" s="1"/>
  <c r="BE573" i="1"/>
  <c r="BF573" i="1" s="1"/>
  <c r="BE1034" i="1"/>
  <c r="BF1034" i="1" s="1"/>
  <c r="BE7" i="1"/>
  <c r="BF7" i="1" s="1"/>
  <c r="BE2" i="1"/>
  <c r="BF2" i="1" s="1"/>
  <c r="BE517" i="1"/>
  <c r="BF517" i="1" s="1"/>
  <c r="BE870" i="1"/>
  <c r="BF870" i="1" s="1"/>
  <c r="BE805" i="1"/>
  <c r="BF805" i="1" s="1"/>
  <c r="BE965" i="1"/>
  <c r="BF965" i="1" s="1"/>
  <c r="BE218" i="1"/>
  <c r="BF218" i="1" s="1"/>
  <c r="BE3" i="1"/>
  <c r="BF3" i="1" s="1"/>
  <c r="BE20" i="1"/>
  <c r="BF20" i="1" s="1"/>
  <c r="BE988" i="1"/>
  <c r="BF988" i="1" s="1"/>
  <c r="BE934" i="1"/>
  <c r="BF934" i="1" s="1"/>
  <c r="BE841" i="1"/>
  <c r="BF841" i="1" s="1"/>
  <c r="BE1103" i="1"/>
  <c r="BF1103" i="1" s="1"/>
  <c r="BE678" i="1"/>
  <c r="BF678" i="1" s="1"/>
  <c r="BE1051" i="1"/>
  <c r="BF1051" i="1" s="1"/>
  <c r="BE5" i="1"/>
  <c r="BF5" i="1" s="1"/>
  <c r="BE432" i="1"/>
  <c r="BF432" i="1" s="1"/>
  <c r="BE781" i="1"/>
  <c r="BF781" i="1" s="1"/>
  <c r="BE1043" i="1"/>
  <c r="BF1043" i="1" s="1"/>
  <c r="BE801" i="1"/>
  <c r="BF801" i="1" s="1"/>
  <c r="BE971" i="1"/>
  <c r="BF971" i="1" s="1"/>
  <c r="BE924" i="1"/>
  <c r="BF924" i="1" s="1"/>
  <c r="BE651" i="1"/>
  <c r="BF651" i="1" s="1"/>
  <c r="BE507" i="1"/>
  <c r="BF507" i="1" s="1"/>
  <c r="BE693" i="1"/>
  <c r="BF693" i="1" s="1"/>
  <c r="BE981" i="1"/>
  <c r="BF981" i="1" s="1"/>
  <c r="BE920" i="1"/>
  <c r="BF920" i="1" s="1"/>
  <c r="BE1045" i="1"/>
  <c r="BF1045" i="1" s="1"/>
  <c r="BE442" i="1"/>
  <c r="BF442" i="1" s="1"/>
  <c r="BE127" i="1"/>
  <c r="BF127" i="1" s="1"/>
  <c r="BE411" i="1"/>
  <c r="BF411" i="1" s="1"/>
  <c r="BE1021" i="1"/>
  <c r="BF1021" i="1" s="1"/>
  <c r="BE300" i="1"/>
  <c r="BF300" i="1" s="1"/>
  <c r="BE328" i="1"/>
  <c r="BF328" i="1" s="1"/>
  <c r="BE923" i="1"/>
  <c r="BF923" i="1" s="1"/>
  <c r="BE1040" i="1"/>
  <c r="BF1040" i="1" s="1"/>
  <c r="BE799" i="1"/>
  <c r="BF799" i="1" s="1"/>
  <c r="BE808" i="1"/>
  <c r="BF808" i="1" s="1"/>
  <c r="BE976" i="1"/>
  <c r="BF976" i="1" s="1"/>
  <c r="BE679" i="1"/>
  <c r="BF679" i="1" s="1"/>
  <c r="BE698" i="1"/>
  <c r="BF698" i="1" s="1"/>
  <c r="BE794" i="1"/>
  <c r="BF794" i="1" s="1"/>
  <c r="BE223" i="1"/>
  <c r="BF223" i="1" s="1"/>
  <c r="BE483" i="1"/>
  <c r="BF483" i="1" s="1"/>
  <c r="BE305" i="1"/>
  <c r="BF305" i="1" s="1"/>
  <c r="BE770" i="1"/>
  <c r="BF770" i="1" s="1"/>
  <c r="BE307" i="1"/>
  <c r="BF307" i="1" s="1"/>
  <c r="BE589" i="1"/>
  <c r="BF589" i="1" s="1"/>
  <c r="BE734" i="1"/>
  <c r="BF734" i="1" s="1"/>
  <c r="BE835" i="1"/>
  <c r="BF835" i="1" s="1"/>
  <c r="BE1108" i="1"/>
  <c r="BF1108" i="1" s="1"/>
  <c r="BE219" i="1"/>
  <c r="BF219" i="1" s="1"/>
  <c r="BE977" i="1"/>
  <c r="BF977" i="1" s="1"/>
  <c r="BE884" i="1"/>
  <c r="BF884" i="1" s="1"/>
  <c r="BE69" i="1"/>
  <c r="BF69" i="1" s="1"/>
  <c r="BE647" i="1"/>
  <c r="BF647" i="1" s="1"/>
  <c r="BE1081" i="1"/>
  <c r="BF1081" i="1" s="1"/>
  <c r="BE637" i="1"/>
  <c r="BF637" i="1" s="1"/>
  <c r="BE313" i="1"/>
  <c r="BF313" i="1" s="1"/>
  <c r="BE793" i="1"/>
  <c r="BF793" i="1" s="1"/>
  <c r="BE886" i="1"/>
  <c r="BF886" i="1" s="1"/>
  <c r="BE625" i="1"/>
  <c r="BF625" i="1" s="1"/>
  <c r="BE235" i="1"/>
  <c r="BF235" i="1" s="1"/>
  <c r="BE329" i="1"/>
  <c r="BF329" i="1" s="1"/>
  <c r="BE674" i="1"/>
  <c r="BF674" i="1" s="1"/>
  <c r="BE151" i="1"/>
  <c r="BF151" i="1" s="1"/>
  <c r="BE1097" i="1"/>
  <c r="BF1097" i="1" s="1"/>
  <c r="BE384" i="1"/>
  <c r="BF384" i="1" s="1"/>
  <c r="BE855" i="1"/>
  <c r="BF855" i="1" s="1"/>
  <c r="BE709" i="1"/>
  <c r="BF709" i="1" s="1"/>
  <c r="BE926" i="1"/>
  <c r="BF926" i="1" s="1"/>
  <c r="BE47" i="1"/>
  <c r="BF47" i="1" s="1"/>
  <c r="BE772" i="1"/>
  <c r="BF772" i="1" s="1"/>
  <c r="BE754" i="1"/>
  <c r="BF754" i="1" s="1"/>
  <c r="BE569" i="1"/>
  <c r="BF569" i="1" s="1"/>
  <c r="BE952" i="1"/>
  <c r="BF952" i="1" s="1"/>
  <c r="BE577" i="1"/>
  <c r="BF577" i="1" s="1"/>
  <c r="BE547" i="1"/>
  <c r="BF547" i="1" s="1"/>
  <c r="BE865" i="1"/>
  <c r="BF865" i="1" s="1"/>
  <c r="BE555" i="1"/>
  <c r="BF555" i="1" s="1"/>
  <c r="BE489" i="1"/>
  <c r="BF489" i="1" s="1"/>
  <c r="BE875" i="1"/>
  <c r="BF875" i="1" s="1"/>
  <c r="BE768" i="1"/>
  <c r="BF768" i="1" s="1"/>
  <c r="BE430" i="1"/>
  <c r="BF430" i="1" s="1"/>
  <c r="BE462" i="1"/>
  <c r="BF462" i="1" s="1"/>
  <c r="BE288" i="1"/>
  <c r="BF288" i="1" s="1"/>
  <c r="BE775" i="1"/>
  <c r="BF775" i="1" s="1"/>
  <c r="BE246" i="1"/>
  <c r="BF246" i="1" s="1"/>
  <c r="BE578" i="1"/>
  <c r="BF578" i="1" s="1"/>
  <c r="BE1094" i="1"/>
  <c r="BF1094" i="1" s="1"/>
  <c r="BE361" i="1"/>
  <c r="BF361" i="1" s="1"/>
  <c r="BE283" i="1"/>
  <c r="BF283" i="1" s="1"/>
  <c r="BE554" i="1"/>
  <c r="BF554" i="1" s="1"/>
  <c r="BE1006" i="1"/>
  <c r="BF1006" i="1" s="1"/>
  <c r="BE970" i="1"/>
  <c r="BF970" i="1" s="1"/>
  <c r="BE247" i="1"/>
  <c r="BF247" i="1" s="1"/>
  <c r="BE948" i="1"/>
  <c r="BF948" i="1" s="1"/>
  <c r="BE847" i="1"/>
  <c r="BF847" i="1" s="1"/>
  <c r="BE282" i="1"/>
  <c r="BF282" i="1" s="1"/>
  <c r="BE9" i="1"/>
  <c r="BF9" i="1" s="1"/>
  <c r="BE461" i="1"/>
  <c r="BF461" i="1" s="1"/>
  <c r="BK282" i="1"/>
  <c r="BJ111" i="1"/>
  <c r="BK111" i="1" s="1"/>
  <c r="BJ137" i="1"/>
  <c r="BK137" i="1" s="1"/>
  <c r="BJ147" i="1"/>
  <c r="BK147" i="1" s="1"/>
  <c r="BJ160" i="1"/>
  <c r="BK160" i="1" s="1"/>
  <c r="BJ257" i="1"/>
  <c r="BK257" i="1" s="1"/>
  <c r="BJ344" i="1"/>
  <c r="BK344" i="1" s="1"/>
  <c r="BJ354" i="1"/>
  <c r="BK354" i="1" s="1"/>
  <c r="BJ392" i="1"/>
  <c r="BK392" i="1" s="1"/>
  <c r="BJ398" i="1"/>
  <c r="BK398" i="1" s="1"/>
  <c r="BJ517" i="1"/>
  <c r="BK517" i="1" s="1"/>
  <c r="BJ569" i="1"/>
  <c r="BK569" i="1" s="1"/>
  <c r="BJ570" i="1"/>
  <c r="BK570" i="1" s="1"/>
  <c r="BJ652" i="1"/>
  <c r="BK652" i="1" s="1"/>
  <c r="BJ653" i="1"/>
  <c r="BK653" i="1" s="1"/>
  <c r="BJ690" i="1"/>
  <c r="BK690" i="1" s="1"/>
  <c r="BJ693" i="1"/>
  <c r="BK693" i="1" s="1"/>
  <c r="BJ694" i="1"/>
  <c r="BK694" i="1" s="1"/>
  <c r="BJ709" i="1"/>
  <c r="BJ716" i="1"/>
  <c r="BK716" i="1" s="1"/>
  <c r="BJ777" i="1"/>
  <c r="BK777" i="1" s="1"/>
  <c r="BJ791" i="1"/>
  <c r="BK791" i="1" s="1"/>
  <c r="BJ814" i="1"/>
  <c r="BK814" i="1" s="1"/>
  <c r="BJ815" i="1"/>
  <c r="BK815" i="1" s="1"/>
  <c r="BJ826" i="1"/>
  <c r="BK826" i="1" s="1"/>
  <c r="BJ830" i="1"/>
  <c r="BK830" i="1" s="1"/>
  <c r="BJ834" i="1"/>
  <c r="BK834" i="1" s="1"/>
  <c r="BJ869" i="1"/>
  <c r="BK869" i="1" s="1"/>
  <c r="BJ870" i="1"/>
  <c r="BK870" i="1" s="1"/>
  <c r="BJ874" i="1"/>
  <c r="BK874" i="1" s="1"/>
  <c r="BJ879" i="1"/>
  <c r="BK879" i="1" s="1"/>
  <c r="BJ974" i="1"/>
  <c r="BK974" i="1" s="1"/>
  <c r="BJ1100" i="1"/>
  <c r="BK1100" i="1" s="1"/>
  <c r="BJ1101" i="1"/>
  <c r="BK1101" i="1" s="1"/>
  <c r="BJ1102" i="1"/>
  <c r="BK1102" i="1" s="1"/>
  <c r="BJ1103" i="1"/>
  <c r="BJ1104" i="1"/>
  <c r="BK1104" i="1" s="1"/>
  <c r="BJ1105" i="1"/>
  <c r="BK1105" i="1" s="1"/>
  <c r="BJ1106" i="1"/>
  <c r="BK1106" i="1" s="1"/>
  <c r="BJ1107" i="1"/>
  <c r="BK1107" i="1" s="1"/>
  <c r="BJ1108" i="1"/>
  <c r="BK1108" i="1" s="1"/>
  <c r="BJ1109" i="1"/>
  <c r="BK1109" i="1" s="1"/>
  <c r="BJ1110" i="1"/>
  <c r="BJ245" i="1"/>
  <c r="BK245" i="1" s="1"/>
  <c r="BJ24" i="1"/>
  <c r="BK24" i="1" s="1"/>
  <c r="BJ30" i="1"/>
  <c r="BK30" i="1" s="1"/>
  <c r="BJ253" i="1"/>
  <c r="BK253" i="1" s="1"/>
  <c r="BJ29" i="1"/>
  <c r="BK29" i="1" s="1"/>
  <c r="BJ230" i="1"/>
  <c r="BK230" i="1" s="1"/>
  <c r="BJ25" i="1"/>
  <c r="BK25" i="1" s="1"/>
  <c r="BJ225" i="1"/>
  <c r="BK225" i="1" s="1"/>
  <c r="BJ28" i="1"/>
  <c r="BK28" i="1" s="1"/>
  <c r="BJ27" i="1"/>
  <c r="BK27" i="1" s="1"/>
  <c r="BJ249" i="1"/>
  <c r="BK249" i="1" s="1"/>
  <c r="BJ104" i="1"/>
  <c r="BK104" i="1" s="1"/>
  <c r="BJ223" i="1"/>
  <c r="BK223" i="1" s="1"/>
  <c r="BJ105" i="1"/>
  <c r="BK105" i="1" s="1"/>
  <c r="BJ243" i="1"/>
  <c r="BK243" i="1" s="1"/>
  <c r="BJ670" i="1"/>
  <c r="BK670" i="1" s="1"/>
  <c r="BJ256" i="1"/>
  <c r="BK256" i="1" s="1"/>
  <c r="BJ103" i="1"/>
  <c r="BK103" i="1" s="1"/>
  <c r="BJ228" i="1"/>
  <c r="BK228" i="1" s="1"/>
  <c r="BJ422" i="1"/>
  <c r="BK422" i="1" s="1"/>
  <c r="BJ326" i="1"/>
  <c r="BK326" i="1" s="1"/>
  <c r="BJ250" i="1"/>
  <c r="BK250" i="1" s="1"/>
  <c r="BJ26" i="1"/>
  <c r="BK26" i="1" s="1"/>
  <c r="BJ251" i="1"/>
  <c r="BK251" i="1" s="1"/>
  <c r="BJ313" i="1"/>
  <c r="BK313" i="1" s="1"/>
  <c r="BJ88" i="1"/>
  <c r="BK88" i="1" s="1"/>
  <c r="BJ227" i="1"/>
  <c r="BK227" i="1" s="1"/>
  <c r="BJ428" i="1"/>
  <c r="BK428" i="1" s="1"/>
  <c r="BJ311" i="1"/>
  <c r="BK311" i="1" s="1"/>
  <c r="BJ63" i="1"/>
  <c r="BK63" i="1" s="1"/>
  <c r="BJ231" i="1"/>
  <c r="BK231" i="1" s="1"/>
  <c r="BJ248" i="1"/>
  <c r="BK248" i="1" s="1"/>
  <c r="BJ429" i="1"/>
  <c r="BK429" i="1" s="1"/>
  <c r="BJ226" i="1"/>
  <c r="BK226" i="1" s="1"/>
  <c r="BJ303" i="1"/>
  <c r="BK303" i="1" s="1"/>
  <c r="BJ247" i="1"/>
  <c r="BK247" i="1" s="1"/>
  <c r="BJ45" i="1"/>
  <c r="BK45" i="1" s="1"/>
  <c r="BJ1037" i="1"/>
  <c r="BK1037" i="1" s="1"/>
  <c r="BJ449" i="1"/>
  <c r="BK449" i="1" s="1"/>
  <c r="BJ98" i="1"/>
  <c r="BK98" i="1" s="1"/>
  <c r="BJ246" i="1"/>
  <c r="BK246" i="1" s="1"/>
  <c r="BJ241" i="1"/>
  <c r="BK241" i="1" s="1"/>
  <c r="BJ312" i="1"/>
  <c r="BK312" i="1" s="1"/>
  <c r="BJ1011" i="1"/>
  <c r="BK1011" i="1" s="1"/>
  <c r="BJ425" i="1"/>
  <c r="BK425" i="1" s="1"/>
  <c r="BJ93" i="1"/>
  <c r="BK93" i="1" s="1"/>
  <c r="BJ1026" i="1"/>
  <c r="BK1026" i="1" s="1"/>
  <c r="BJ46" i="1"/>
  <c r="BK46" i="1" s="1"/>
  <c r="BJ244" i="1"/>
  <c r="BK244" i="1" s="1"/>
  <c r="BJ418" i="1"/>
  <c r="BK418" i="1" s="1"/>
  <c r="BJ451" i="1"/>
  <c r="BK451" i="1" s="1"/>
  <c r="BJ87" i="1"/>
  <c r="BK87" i="1" s="1"/>
  <c r="BJ679" i="1"/>
  <c r="BK679" i="1" s="1"/>
  <c r="BJ229" i="1"/>
  <c r="BK229" i="1" s="1"/>
  <c r="BJ109" i="1"/>
  <c r="BK109" i="1" s="1"/>
  <c r="BJ431" i="1"/>
  <c r="BK431" i="1" s="1"/>
  <c r="BJ190" i="1"/>
  <c r="BK190" i="1" s="1"/>
  <c r="BJ726" i="1"/>
  <c r="BK726" i="1" s="1"/>
  <c r="BJ1022" i="1"/>
  <c r="BK1022" i="1" s="1"/>
  <c r="BJ56" i="1"/>
  <c r="BK56" i="1" s="1"/>
  <c r="BJ40" i="1"/>
  <c r="BK40" i="1" s="1"/>
  <c r="BJ423" i="1"/>
  <c r="BK423" i="1" s="1"/>
  <c r="BJ1039" i="1"/>
  <c r="BK1039" i="1" s="1"/>
  <c r="BJ299" i="1"/>
  <c r="BK299" i="1" s="1"/>
  <c r="BJ1075" i="1"/>
  <c r="BK1075" i="1" s="1"/>
  <c r="BJ424" i="1"/>
  <c r="BK424" i="1" s="1"/>
  <c r="BJ169" i="1"/>
  <c r="BK169" i="1" s="1"/>
  <c r="BJ421" i="1"/>
  <c r="BK421" i="1" s="1"/>
  <c r="BJ110" i="1"/>
  <c r="BK110" i="1" s="1"/>
  <c r="BJ53" i="1"/>
  <c r="BK53" i="1" s="1"/>
  <c r="BJ417" i="1"/>
  <c r="BK417" i="1" s="1"/>
  <c r="BJ199" i="1"/>
  <c r="BK199" i="1" s="1"/>
  <c r="BJ32" i="1"/>
  <c r="BK32" i="1" s="1"/>
  <c r="BJ100" i="1"/>
  <c r="BK100" i="1" s="1"/>
  <c r="BJ166" i="1"/>
  <c r="BK166" i="1" s="1"/>
  <c r="BJ1025" i="1"/>
  <c r="BK1025" i="1" s="1"/>
  <c r="BJ198" i="1"/>
  <c r="BK198" i="1" s="1"/>
  <c r="BJ331" i="1"/>
  <c r="BK331" i="1" s="1"/>
  <c r="BJ168" i="1"/>
  <c r="BK168" i="1" s="1"/>
  <c r="BJ420" i="1"/>
  <c r="BK420" i="1" s="1"/>
  <c r="BJ99" i="1"/>
  <c r="BK99" i="1" s="1"/>
  <c r="BJ85" i="1"/>
  <c r="BK85" i="1" s="1"/>
  <c r="BJ97" i="1"/>
  <c r="BK97" i="1" s="1"/>
  <c r="BJ314" i="1"/>
  <c r="BK314" i="1" s="1"/>
  <c r="BJ240" i="1"/>
  <c r="BK240" i="1" s="1"/>
  <c r="BJ771" i="1"/>
  <c r="BK771" i="1" s="1"/>
  <c r="BJ163" i="1"/>
  <c r="BK163" i="1" s="1"/>
  <c r="BJ443" i="1"/>
  <c r="BK443" i="1" s="1"/>
  <c r="BJ315" i="1"/>
  <c r="BK315" i="1" s="1"/>
  <c r="BJ419" i="1"/>
  <c r="BK419" i="1" s="1"/>
  <c r="BJ316" i="1"/>
  <c r="BK316" i="1" s="1"/>
  <c r="BJ106" i="1"/>
  <c r="BK106" i="1" s="1"/>
  <c r="BJ49" i="1"/>
  <c r="BK49" i="1" s="1"/>
  <c r="BJ101" i="1"/>
  <c r="BK101" i="1" s="1"/>
  <c r="BJ51" i="1"/>
  <c r="BK51" i="1" s="1"/>
  <c r="BJ92" i="1"/>
  <c r="BK92" i="1" s="1"/>
  <c r="BJ721" i="1"/>
  <c r="BK721" i="1" s="1"/>
  <c r="BJ234" i="1"/>
  <c r="BK234" i="1" s="1"/>
  <c r="BJ982" i="1"/>
  <c r="BK982" i="1" s="1"/>
  <c r="BJ206" i="1"/>
  <c r="BK206" i="1" s="1"/>
  <c r="BJ239" i="1"/>
  <c r="BK239" i="1" s="1"/>
  <c r="BJ426" i="1"/>
  <c r="BK426" i="1" s="1"/>
  <c r="BJ54" i="1"/>
  <c r="BK54" i="1" s="1"/>
  <c r="BJ738" i="1"/>
  <c r="BK738" i="1" s="1"/>
  <c r="BJ95" i="1"/>
  <c r="BK95" i="1" s="1"/>
  <c r="BJ224" i="1"/>
  <c r="BK224" i="1" s="1"/>
  <c r="BJ1012" i="1"/>
  <c r="BK1012" i="1" s="1"/>
  <c r="BJ440" i="1"/>
  <c r="BK440" i="1" s="1"/>
  <c r="BJ1038" i="1"/>
  <c r="BK1038" i="1" s="1"/>
  <c r="BJ41" i="1"/>
  <c r="BK41" i="1" s="1"/>
  <c r="BJ238" i="1"/>
  <c r="BK238" i="1" s="1"/>
  <c r="BJ201" i="1"/>
  <c r="BK201" i="1" s="1"/>
  <c r="BJ506" i="1"/>
  <c r="BK506" i="1" s="1"/>
  <c r="BJ55" i="1"/>
  <c r="BK55" i="1" s="1"/>
  <c r="BJ325" i="1"/>
  <c r="BK325" i="1" s="1"/>
  <c r="BJ661" i="1"/>
  <c r="BK661" i="1" s="1"/>
  <c r="BJ499" i="1"/>
  <c r="BK499" i="1" s="1"/>
  <c r="BJ323" i="1"/>
  <c r="BK323" i="1" s="1"/>
  <c r="BJ65" i="1"/>
  <c r="BK65" i="1" s="1"/>
  <c r="BJ465" i="1"/>
  <c r="BK465" i="1" s="1"/>
  <c r="BJ81" i="1"/>
  <c r="BK81" i="1" s="1"/>
  <c r="BJ57" i="1"/>
  <c r="BK57" i="1" s="1"/>
  <c r="BJ1016" i="1"/>
  <c r="BK1016" i="1" s="1"/>
  <c r="BJ338" i="1"/>
  <c r="BK338" i="1" s="1"/>
  <c r="BJ380" i="1"/>
  <c r="BK380" i="1" s="1"/>
  <c r="BJ91" i="1"/>
  <c r="BK91" i="1" s="1"/>
  <c r="BJ1044" i="1"/>
  <c r="BK1044" i="1" s="1"/>
  <c r="BJ200" i="1"/>
  <c r="BK200" i="1" s="1"/>
  <c r="BJ666" i="1"/>
  <c r="BK666" i="1" s="1"/>
  <c r="BJ433" i="1"/>
  <c r="BK433" i="1" s="1"/>
  <c r="BJ448" i="1"/>
  <c r="BK448" i="1" s="1"/>
  <c r="BJ731" i="1"/>
  <c r="BK731" i="1" s="1"/>
  <c r="BJ310" i="1"/>
  <c r="BK310" i="1" s="1"/>
  <c r="BJ667" i="1"/>
  <c r="BK667" i="1" s="1"/>
  <c r="BJ89" i="1"/>
  <c r="BK89" i="1" s="1"/>
  <c r="BJ441" i="1"/>
  <c r="BK441" i="1" s="1"/>
  <c r="BJ507" i="1"/>
  <c r="BK507" i="1" s="1"/>
  <c r="BJ255" i="1"/>
  <c r="BK255" i="1" s="1"/>
  <c r="BJ1045" i="1"/>
  <c r="BK1045" i="1" s="1"/>
  <c r="BJ96" i="1"/>
  <c r="BK96" i="1" s="1"/>
  <c r="BJ375" i="1"/>
  <c r="BK375" i="1" s="1"/>
  <c r="BJ414" i="1"/>
  <c r="BK414" i="1" s="1"/>
  <c r="BJ691" i="1"/>
  <c r="BK691" i="1" s="1"/>
  <c r="BJ439" i="1"/>
  <c r="BK439" i="1" s="1"/>
  <c r="BJ636" i="1"/>
  <c r="BK636" i="1" s="1"/>
  <c r="BJ447" i="1"/>
  <c r="BK447" i="1" s="1"/>
  <c r="BJ739" i="1"/>
  <c r="BK739" i="1" s="1"/>
  <c r="BJ207" i="1"/>
  <c r="BK207" i="1" s="1"/>
  <c r="BJ252" i="1"/>
  <c r="BK252" i="1" s="1"/>
  <c r="BJ322" i="1"/>
  <c r="BK322" i="1" s="1"/>
  <c r="BJ196" i="1"/>
  <c r="BK196" i="1" s="1"/>
  <c r="BJ307" i="1"/>
  <c r="BK307" i="1" s="1"/>
  <c r="BJ490" i="1"/>
  <c r="BK490" i="1" s="1"/>
  <c r="BJ174" i="1"/>
  <c r="BK174" i="1" s="1"/>
  <c r="BJ317" i="1"/>
  <c r="BK317" i="1" s="1"/>
  <c r="BJ33" i="1"/>
  <c r="BK33" i="1" s="1"/>
  <c r="BJ330" i="1"/>
  <c r="BK330" i="1" s="1"/>
  <c r="BJ306" i="1"/>
  <c r="BK306" i="1" s="1"/>
  <c r="BJ254" i="1"/>
  <c r="BK254" i="1" s="1"/>
  <c r="BJ42" i="1"/>
  <c r="BK42" i="1" s="1"/>
  <c r="BJ753" i="1"/>
  <c r="BK753" i="1" s="1"/>
  <c r="BJ1074" i="1"/>
  <c r="BK1074" i="1" s="1"/>
  <c r="BJ1014" i="1"/>
  <c r="BK1014" i="1" s="1"/>
  <c r="BJ211" i="1"/>
  <c r="BK211" i="1" s="1"/>
  <c r="BJ509" i="1"/>
  <c r="BK509" i="1" s="1"/>
  <c r="BJ740" i="1"/>
  <c r="BK740" i="1" s="1"/>
  <c r="BJ396" i="1"/>
  <c r="BK396" i="1" s="1"/>
  <c r="BJ321" i="1"/>
  <c r="BK321" i="1" s="1"/>
  <c r="BJ172" i="1"/>
  <c r="BK172" i="1" s="1"/>
  <c r="BJ727" i="1"/>
  <c r="BK727" i="1" s="1"/>
  <c r="BJ393" i="1"/>
  <c r="BK393" i="1" s="1"/>
  <c r="BJ300" i="1"/>
  <c r="BK300" i="1" s="1"/>
  <c r="BJ374" i="1"/>
  <c r="BK374" i="1" s="1"/>
  <c r="BJ242" i="1"/>
  <c r="BK242" i="1" s="1"/>
  <c r="BJ86" i="1"/>
  <c r="BK86" i="1" s="1"/>
  <c r="BJ692" i="1"/>
  <c r="BK692" i="1" s="1"/>
  <c r="BJ391" i="1"/>
  <c r="BK391" i="1" s="1"/>
  <c r="BJ504" i="1"/>
  <c r="BK504" i="1" s="1"/>
  <c r="BJ66" i="1"/>
  <c r="BK66" i="1" s="1"/>
  <c r="BJ167" i="1"/>
  <c r="BK167" i="1" s="1"/>
  <c r="BJ148" i="1"/>
  <c r="BK148" i="1" s="1"/>
  <c r="BJ746" i="1"/>
  <c r="BK746" i="1" s="1"/>
  <c r="BJ1099" i="1"/>
  <c r="BK1099" i="1" s="1"/>
  <c r="BJ209" i="1"/>
  <c r="BK209" i="1" s="1"/>
  <c r="BJ61" i="1"/>
  <c r="BK61" i="1" s="1"/>
  <c r="BJ319" i="1"/>
  <c r="BK319" i="1" s="1"/>
  <c r="BJ304" i="1"/>
  <c r="BK304" i="1" s="1"/>
  <c r="BJ90" i="1"/>
  <c r="BK90" i="1" s="1"/>
  <c r="BJ501" i="1"/>
  <c r="BK501" i="1" s="1"/>
  <c r="BJ60" i="1"/>
  <c r="BK60" i="1" s="1"/>
  <c r="BJ359" i="1"/>
  <c r="BK359" i="1" s="1"/>
  <c r="BJ357" i="1"/>
  <c r="BK357" i="1" s="1"/>
  <c r="BJ355" i="1"/>
  <c r="BK355" i="1" s="1"/>
  <c r="BJ807" i="1"/>
  <c r="BK807" i="1" s="1"/>
  <c r="BJ766" i="1"/>
  <c r="BK766" i="1" s="1"/>
  <c r="BJ165" i="1"/>
  <c r="BK165" i="1" s="1"/>
  <c r="BJ999" i="1"/>
  <c r="BK999" i="1" s="1"/>
  <c r="BJ450" i="1"/>
  <c r="BK450" i="1" s="1"/>
  <c r="BJ298" i="1"/>
  <c r="BK298" i="1" s="1"/>
  <c r="BJ631" i="1"/>
  <c r="BK631" i="1" s="1"/>
  <c r="BJ476" i="1"/>
  <c r="BK476" i="1" s="1"/>
  <c r="BJ502" i="1"/>
  <c r="BK502" i="1" s="1"/>
  <c r="BJ210" i="1"/>
  <c r="BK210" i="1" s="1"/>
  <c r="BJ102" i="1"/>
  <c r="BK102" i="1" s="1"/>
  <c r="BJ204" i="1"/>
  <c r="BK204" i="1" s="1"/>
  <c r="BJ798" i="1"/>
  <c r="BK798" i="1" s="1"/>
  <c r="BJ80" i="1"/>
  <c r="BK80" i="1" s="1"/>
  <c r="BJ602" i="1"/>
  <c r="BK602" i="1" s="1"/>
  <c r="BJ59" i="1"/>
  <c r="BK59" i="1" s="1"/>
  <c r="BJ364" i="1"/>
  <c r="BK364" i="1" s="1"/>
  <c r="BJ149" i="1"/>
  <c r="BK149" i="1" s="1"/>
  <c r="BJ521" i="1"/>
  <c r="BK521" i="1" s="1"/>
  <c r="BJ194" i="1"/>
  <c r="BK194" i="1" s="1"/>
  <c r="BJ1069" i="1"/>
  <c r="BK1069" i="1" s="1"/>
  <c r="BJ1068" i="1"/>
  <c r="BK1068" i="1" s="1"/>
  <c r="BJ437" i="1"/>
  <c r="BK437" i="1" s="1"/>
  <c r="BJ72" i="1"/>
  <c r="BK72" i="1" s="1"/>
  <c r="BJ218" i="1"/>
  <c r="BK218" i="1" s="1"/>
  <c r="BJ496" i="1"/>
  <c r="BK496" i="1" s="1"/>
  <c r="BJ529" i="1"/>
  <c r="BK529" i="1" s="1"/>
  <c r="BJ402" i="1"/>
  <c r="BK402" i="1" s="1"/>
  <c r="BJ343" i="1"/>
  <c r="BK343" i="1" s="1"/>
  <c r="BJ379" i="1"/>
  <c r="BK379" i="1" s="1"/>
  <c r="BJ386" i="1"/>
  <c r="BK386" i="1" s="1"/>
  <c r="BJ442" i="1"/>
  <c r="BK442" i="1" s="1"/>
  <c r="BJ164" i="1"/>
  <c r="BK164" i="1" s="1"/>
  <c r="BJ1031" i="1"/>
  <c r="BK1031" i="1" s="1"/>
  <c r="BJ1040" i="1"/>
  <c r="BK1040" i="1" s="1"/>
  <c r="BJ445" i="1"/>
  <c r="BK445" i="1" s="1"/>
  <c r="BJ205" i="1"/>
  <c r="BK205" i="1" s="1"/>
  <c r="BJ993" i="1"/>
  <c r="BK993" i="1" s="1"/>
  <c r="BJ1072" i="1"/>
  <c r="BK1072" i="1" s="1"/>
  <c r="BJ1076" i="1"/>
  <c r="BK1076" i="1" s="1"/>
  <c r="BJ112" i="1"/>
  <c r="BK112" i="1" s="1"/>
  <c r="BJ1028" i="1"/>
  <c r="BK1028" i="1" s="1"/>
  <c r="BJ427" i="1"/>
  <c r="BK427" i="1" s="1"/>
  <c r="BJ668" i="1"/>
  <c r="BK668" i="1" s="1"/>
  <c r="BJ1067" i="1"/>
  <c r="BK1067" i="1" s="1"/>
  <c r="BJ52" i="1"/>
  <c r="BK52" i="1" s="1"/>
  <c r="BJ385" i="1"/>
  <c r="BK385" i="1" s="1"/>
  <c r="BJ192" i="1"/>
  <c r="BK192" i="1" s="1"/>
  <c r="BJ435" i="1"/>
  <c r="BK435" i="1" s="1"/>
  <c r="BJ184" i="1"/>
  <c r="BK184" i="1" s="1"/>
  <c r="BJ340" i="1"/>
  <c r="BK340" i="1" s="1"/>
  <c r="BJ560" i="1"/>
  <c r="BK560" i="1" s="1"/>
  <c r="BJ399" i="1"/>
  <c r="BK399" i="1" s="1"/>
  <c r="BJ1013" i="1"/>
  <c r="BK1013" i="1" s="1"/>
  <c r="BJ758" i="1"/>
  <c r="BK758" i="1" s="1"/>
  <c r="BJ406" i="1"/>
  <c r="BK406" i="1" s="1"/>
  <c r="BJ407" i="1"/>
  <c r="BK407" i="1" s="1"/>
  <c r="BJ878" i="1"/>
  <c r="BK878" i="1" s="1"/>
  <c r="BJ341" i="1"/>
  <c r="BK341" i="1" s="1"/>
  <c r="BJ669" i="1"/>
  <c r="BK669" i="1" s="1"/>
  <c r="BJ717" i="1"/>
  <c r="BK717" i="1" s="1"/>
  <c r="BJ1035" i="1"/>
  <c r="BK1035" i="1" s="1"/>
  <c r="BJ370" i="1"/>
  <c r="BK370" i="1" s="1"/>
  <c r="BJ397" i="1"/>
  <c r="BK397" i="1" s="1"/>
  <c r="BJ262" i="1"/>
  <c r="BK262" i="1" s="1"/>
  <c r="BJ193" i="1"/>
  <c r="BK193" i="1" s="1"/>
  <c r="BJ719" i="1"/>
  <c r="BK719" i="1" s="1"/>
  <c r="BJ456" i="1"/>
  <c r="BK456" i="1" s="1"/>
  <c r="BJ828" i="1"/>
  <c r="BK828" i="1" s="1"/>
  <c r="BJ373" i="1"/>
  <c r="BK373" i="1" s="1"/>
  <c r="BJ175" i="1"/>
  <c r="BK175" i="1" s="1"/>
  <c r="BJ545" i="1"/>
  <c r="BK545" i="1" s="1"/>
  <c r="BJ1073" i="1"/>
  <c r="BK1073" i="1" s="1"/>
  <c r="BJ388" i="1"/>
  <c r="BK388" i="1" s="1"/>
  <c r="BJ75" i="1"/>
  <c r="BK75" i="1" s="1"/>
  <c r="BJ151" i="1"/>
  <c r="BK151" i="1" s="1"/>
  <c r="BJ635" i="1"/>
  <c r="BK635" i="1" s="1"/>
  <c r="BJ876" i="1"/>
  <c r="BK876" i="1" s="1"/>
  <c r="BJ191" i="1"/>
  <c r="BK191" i="1" s="1"/>
  <c r="BJ221" i="1"/>
  <c r="BK221" i="1" s="1"/>
  <c r="BJ720" i="1"/>
  <c r="BK720" i="1" s="1"/>
  <c r="BJ295" i="1"/>
  <c r="BK295" i="1" s="1"/>
  <c r="BJ430" i="1"/>
  <c r="BK430" i="1" s="1"/>
  <c r="BJ659" i="1"/>
  <c r="BK659" i="1" s="1"/>
  <c r="BJ461" i="1"/>
  <c r="BK461" i="1" s="1"/>
  <c r="BJ508" i="1"/>
  <c r="BK508" i="1" s="1"/>
  <c r="BJ39" i="1"/>
  <c r="BK39" i="1" s="1"/>
  <c r="BJ487" i="1"/>
  <c r="BK487" i="1" s="1"/>
  <c r="BJ408" i="1"/>
  <c r="BK408" i="1" s="1"/>
  <c r="BJ94" i="1"/>
  <c r="BK94" i="1" s="1"/>
  <c r="BJ432" i="1"/>
  <c r="BK432" i="1" s="1"/>
  <c r="BJ981" i="1"/>
  <c r="BK981" i="1" s="1"/>
  <c r="BJ745" i="1"/>
  <c r="BK745" i="1" s="1"/>
  <c r="BJ1077" i="1"/>
  <c r="BK1077" i="1" s="1"/>
  <c r="BJ578" i="1"/>
  <c r="BK578" i="1" s="1"/>
  <c r="BJ596" i="1"/>
  <c r="BK596" i="1" s="1"/>
  <c r="BJ161" i="1"/>
  <c r="BK161" i="1" s="1"/>
  <c r="BJ453" i="1"/>
  <c r="BK453" i="1" s="1"/>
  <c r="BJ434" i="1"/>
  <c r="BK434" i="1" s="1"/>
  <c r="BJ915" i="1"/>
  <c r="BK915" i="1" s="1"/>
  <c r="BJ672" i="1"/>
  <c r="BK672" i="1" s="1"/>
  <c r="BJ992" i="1"/>
  <c r="BK992" i="1" s="1"/>
  <c r="BJ493" i="1"/>
  <c r="BK493" i="1" s="1"/>
  <c r="BJ985" i="1"/>
  <c r="BK985" i="1" s="1"/>
  <c r="BJ852" i="1"/>
  <c r="BK852" i="1" s="1"/>
  <c r="BJ732" i="1"/>
  <c r="BK732" i="1" s="1"/>
  <c r="BJ212" i="1"/>
  <c r="BK212" i="1" s="1"/>
  <c r="BJ662" i="1"/>
  <c r="BK662" i="1" s="1"/>
  <c r="BJ358" i="1"/>
  <c r="BK358" i="1" s="1"/>
  <c r="BJ297" i="1"/>
  <c r="BK297" i="1" s="1"/>
  <c r="BJ1042" i="1"/>
  <c r="BK1042" i="1" s="1"/>
  <c r="BJ296" i="1"/>
  <c r="BK296" i="1" s="1"/>
  <c r="BJ1015" i="1"/>
  <c r="BK1015" i="1" s="1"/>
  <c r="BJ660" i="1"/>
  <c r="BK660" i="1" s="1"/>
  <c r="BJ998" i="1"/>
  <c r="BK998" i="1" s="1"/>
  <c r="BJ64" i="1"/>
  <c r="BK64" i="1" s="1"/>
  <c r="BJ571" i="1"/>
  <c r="BK571" i="1" s="1"/>
  <c r="BJ107" i="1"/>
  <c r="BK107" i="1" s="1"/>
  <c r="BJ741" i="1"/>
  <c r="BK741" i="1" s="1"/>
  <c r="BJ444" i="1"/>
  <c r="BK444" i="1" s="1"/>
  <c r="BJ491" i="1"/>
  <c r="BK491" i="1" s="1"/>
  <c r="BJ162" i="1"/>
  <c r="BK162" i="1" s="1"/>
  <c r="BJ1001" i="1"/>
  <c r="BK1001" i="1" s="1"/>
  <c r="BJ79" i="1"/>
  <c r="BK79" i="1" s="1"/>
  <c r="BJ827" i="1"/>
  <c r="BK827" i="1" s="1"/>
  <c r="BJ376" i="1"/>
  <c r="BK376" i="1" s="1"/>
  <c r="BJ113" i="1"/>
  <c r="BK113" i="1" s="1"/>
  <c r="BJ755" i="1"/>
  <c r="BK755" i="1" s="1"/>
  <c r="BJ1009" i="1"/>
  <c r="BK1009" i="1" s="1"/>
  <c r="BJ733" i="1"/>
  <c r="BK733" i="1" s="1"/>
  <c r="BJ236" i="1"/>
  <c r="BK236" i="1" s="1"/>
  <c r="BJ348" i="1"/>
  <c r="BK348" i="1" s="1"/>
  <c r="BJ413" i="1"/>
  <c r="BK413" i="1" s="1"/>
  <c r="BJ608" i="1"/>
  <c r="BK608" i="1" s="1"/>
  <c r="BJ479" i="1"/>
  <c r="BK479" i="1" s="1"/>
  <c r="BJ495" i="1"/>
  <c r="BK495" i="1" s="1"/>
  <c r="BJ186" i="1"/>
  <c r="BK186" i="1" s="1"/>
  <c r="BJ400" i="1"/>
  <c r="BK400" i="1" s="1"/>
  <c r="BJ34" i="1"/>
  <c r="BK34" i="1" s="1"/>
  <c r="BJ1017" i="1"/>
  <c r="BK1017" i="1" s="1"/>
  <c r="BJ152" i="1"/>
  <c r="BK152" i="1" s="1"/>
  <c r="BJ1043" i="1"/>
  <c r="BK1043" i="1" s="1"/>
  <c r="BJ537" i="1"/>
  <c r="BK537" i="1" s="1"/>
  <c r="BJ1018" i="1"/>
  <c r="BK1018" i="1" s="1"/>
  <c r="BJ381" i="1"/>
  <c r="BK381" i="1" s="1"/>
  <c r="BJ334" i="1"/>
  <c r="BK334" i="1" s="1"/>
  <c r="BJ688" i="1"/>
  <c r="BK688" i="1" s="1"/>
  <c r="BJ875" i="1"/>
  <c r="BK875" i="1" s="1"/>
  <c r="BJ831" i="1"/>
  <c r="BK831" i="1" s="1"/>
  <c r="BJ208" i="1"/>
  <c r="BK208" i="1" s="1"/>
  <c r="BJ906" i="1"/>
  <c r="BK906" i="1" s="1"/>
  <c r="BJ188" i="1"/>
  <c r="BK188" i="1" s="1"/>
  <c r="BJ500" i="1"/>
  <c r="BK500" i="1" s="1"/>
  <c r="BJ1087" i="1"/>
  <c r="BK1087" i="1" s="1"/>
  <c r="BJ31" i="1"/>
  <c r="BK31" i="1" s="1"/>
  <c r="BJ368" i="1"/>
  <c r="BK368" i="1" s="1"/>
  <c r="BJ342" i="1"/>
  <c r="BK342" i="1" s="1"/>
  <c r="BJ1095" i="1"/>
  <c r="BK1095" i="1" s="1"/>
  <c r="BJ849" i="1"/>
  <c r="BK849" i="1" s="1"/>
  <c r="BJ762" i="1"/>
  <c r="BK762" i="1" s="1"/>
  <c r="BJ77" i="1"/>
  <c r="BK77" i="1" s="1"/>
  <c r="BJ457" i="1"/>
  <c r="BK457" i="1" s="1"/>
  <c r="BJ269" i="1"/>
  <c r="BK269" i="1" s="1"/>
  <c r="BJ497" i="1"/>
  <c r="BK497" i="1" s="1"/>
  <c r="BJ650" i="1"/>
  <c r="BK650" i="1" s="1"/>
  <c r="BJ861" i="1"/>
  <c r="BK861" i="1" s="1"/>
  <c r="BJ272" i="1"/>
  <c r="BK272" i="1" s="1"/>
  <c r="BJ58" i="1"/>
  <c r="BK58" i="1" s="1"/>
  <c r="BJ173" i="1"/>
  <c r="BK173" i="1" s="1"/>
  <c r="BJ522" i="1"/>
  <c r="BK522" i="1" s="1"/>
  <c r="BJ308" i="1"/>
  <c r="BK308" i="1" s="1"/>
  <c r="BJ333" i="1"/>
  <c r="BK333" i="1" s="1"/>
  <c r="BJ347" i="1"/>
  <c r="BK347" i="1" s="1"/>
  <c r="BJ627" i="1"/>
  <c r="BK627" i="1" s="1"/>
  <c r="BJ405" i="1"/>
  <c r="BK405" i="1" s="1"/>
  <c r="BJ1094" i="1"/>
  <c r="BK1094" i="1" s="1"/>
  <c r="BJ624" i="1"/>
  <c r="BK624" i="1" s="1"/>
  <c r="BJ76" i="1"/>
  <c r="BK76" i="1" s="1"/>
  <c r="BJ718" i="1"/>
  <c r="BK718" i="1" s="1"/>
  <c r="BJ478" i="1"/>
  <c r="BK478" i="1" s="1"/>
  <c r="BJ528" i="1"/>
  <c r="BK528" i="1" s="1"/>
  <c r="BJ782" i="1"/>
  <c r="BK782" i="1" s="1"/>
  <c r="BJ997" i="1"/>
  <c r="BK997" i="1" s="1"/>
  <c r="BJ689" i="1"/>
  <c r="BK689" i="1" s="1"/>
  <c r="BJ463" i="1"/>
  <c r="BK463" i="1" s="1"/>
  <c r="BJ187" i="1"/>
  <c r="BK187" i="1" s="1"/>
  <c r="BJ480" i="1"/>
  <c r="BK480" i="1" s="1"/>
  <c r="BJ518" i="1"/>
  <c r="BK518" i="1" s="1"/>
  <c r="BJ483" i="1"/>
  <c r="BK483" i="1" s="1"/>
  <c r="BJ362" i="1"/>
  <c r="BK362" i="1" s="1"/>
  <c r="BJ1096" i="1"/>
  <c r="BK1096" i="1" s="1"/>
  <c r="BJ488" i="1"/>
  <c r="BK488" i="1" s="1"/>
  <c r="BJ369" i="1"/>
  <c r="BK369" i="1" s="1"/>
  <c r="BJ890" i="1"/>
  <c r="BK890" i="1" s="1"/>
  <c r="BJ180" i="1"/>
  <c r="BK180" i="1" s="1"/>
  <c r="BJ975" i="1"/>
  <c r="BK975" i="1" s="1"/>
  <c r="BJ817" i="1"/>
  <c r="BK817" i="1" s="1"/>
  <c r="BJ140" i="1"/>
  <c r="BK140" i="1" s="1"/>
  <c r="BJ724" i="1"/>
  <c r="BK724" i="1" s="1"/>
  <c r="BJ505" i="1"/>
  <c r="BK505" i="1" s="1"/>
  <c r="BJ581" i="1"/>
  <c r="BK581" i="1" s="1"/>
  <c r="BJ181" i="1"/>
  <c r="BK181" i="1" s="1"/>
  <c r="BJ108" i="1"/>
  <c r="BK108" i="1" s="1"/>
  <c r="BJ761" i="1"/>
  <c r="BK761" i="1" s="1"/>
  <c r="BJ809" i="1"/>
  <c r="BK809" i="1" s="1"/>
  <c r="BJ646" i="1"/>
  <c r="BK646" i="1" s="1"/>
  <c r="BJ1071" i="1"/>
  <c r="BK1071" i="1" s="1"/>
  <c r="BJ592" i="1"/>
  <c r="BK592" i="1" s="1"/>
  <c r="BJ438" i="1"/>
  <c r="BK438" i="1" s="1"/>
  <c r="BJ665" i="1"/>
  <c r="BK665" i="1" s="1"/>
  <c r="BJ1019" i="1"/>
  <c r="BK1019" i="1" s="1"/>
  <c r="BJ796" i="1"/>
  <c r="BK796" i="1" s="1"/>
  <c r="BJ884" i="1"/>
  <c r="BK884" i="1" s="1"/>
  <c r="BJ601" i="1"/>
  <c r="BK601" i="1" s="1"/>
  <c r="BJ538" i="1"/>
  <c r="BK538" i="1" s="1"/>
  <c r="BJ455" i="1"/>
  <c r="BK455" i="1" s="1"/>
  <c r="BJ446" i="1"/>
  <c r="BK446" i="1" s="1"/>
  <c r="BJ382" i="1"/>
  <c r="BK382" i="1" s="1"/>
  <c r="BJ185" i="1"/>
  <c r="BK185" i="1" s="1"/>
  <c r="BJ467" i="1"/>
  <c r="BK467" i="1" s="1"/>
  <c r="BJ452" i="1"/>
  <c r="BK452" i="1" s="1"/>
  <c r="BJ394" i="1"/>
  <c r="BK394" i="1" s="1"/>
  <c r="BJ1029" i="1"/>
  <c r="BK1029" i="1" s="1"/>
  <c r="BJ683" i="1"/>
  <c r="BK683" i="1" s="1"/>
  <c r="BJ583" i="1"/>
  <c r="BK583" i="1" s="1"/>
  <c r="BJ261" i="1"/>
  <c r="BK261" i="1" s="1"/>
  <c r="BJ203" i="1"/>
  <c r="BK203" i="1" s="1"/>
  <c r="BJ1030" i="1"/>
  <c r="BK1030" i="1" s="1"/>
  <c r="BJ329" i="1"/>
  <c r="BK329" i="1" s="1"/>
  <c r="BJ988" i="1"/>
  <c r="BK988" i="1" s="1"/>
  <c r="BJ271" i="1"/>
  <c r="BK271" i="1" s="1"/>
  <c r="BJ917" i="1"/>
  <c r="BK917" i="1" s="1"/>
  <c r="BJ648" i="1"/>
  <c r="BK648" i="1" s="1"/>
  <c r="BJ404" i="1"/>
  <c r="BK404" i="1" s="1"/>
  <c r="BJ595" i="1"/>
  <c r="BK595" i="1" s="1"/>
  <c r="BJ598" i="1"/>
  <c r="BK598" i="1" s="1"/>
  <c r="BJ799" i="1"/>
  <c r="BK799" i="1" s="1"/>
  <c r="BJ1023" i="1"/>
  <c r="BK1023" i="1" s="1"/>
  <c r="BJ35" i="1"/>
  <c r="BK35" i="1" s="1"/>
  <c r="BJ681" i="1"/>
  <c r="BK681" i="1" s="1"/>
  <c r="BJ929" i="1"/>
  <c r="BK929" i="1" s="1"/>
  <c r="BJ259" i="1"/>
  <c r="BK259" i="1" s="1"/>
  <c r="BJ481" i="1"/>
  <c r="BK481" i="1" s="1"/>
  <c r="BJ850" i="1"/>
  <c r="BK850" i="1" s="1"/>
  <c r="BJ270" i="1"/>
  <c r="BK270" i="1" s="1"/>
  <c r="BJ838" i="1"/>
  <c r="BK838" i="1" s="1"/>
  <c r="BJ541" i="1"/>
  <c r="BK541" i="1" s="1"/>
  <c r="BJ305" i="1"/>
  <c r="BK305" i="1" s="1"/>
  <c r="BJ78" i="1"/>
  <c r="BK78" i="1" s="1"/>
  <c r="BJ892" i="1"/>
  <c r="BK892" i="1" s="1"/>
  <c r="BJ611" i="1"/>
  <c r="BK611" i="1" s="1"/>
  <c r="BJ416" i="1"/>
  <c r="BK416" i="1" s="1"/>
  <c r="BJ649" i="1"/>
  <c r="BK649" i="1" s="1"/>
  <c r="BJ760" i="1"/>
  <c r="BK760" i="1" s="1"/>
  <c r="BJ466" i="1"/>
  <c r="BK466" i="1" s="1"/>
  <c r="BJ523" i="1"/>
  <c r="BK523" i="1" s="1"/>
  <c r="BJ339" i="1"/>
  <c r="BK339" i="1" s="1"/>
  <c r="BJ833" i="1"/>
  <c r="BK833" i="1" s="1"/>
  <c r="BJ511" i="1"/>
  <c r="BK511" i="1" s="1"/>
  <c r="BJ910" i="1"/>
  <c r="BK910" i="1" s="1"/>
  <c r="BJ908" i="1"/>
  <c r="BK908" i="1" s="1"/>
  <c r="BJ133" i="1"/>
  <c r="BK133" i="1" s="1"/>
  <c r="BJ729" i="1"/>
  <c r="BK729" i="1" s="1"/>
  <c r="BJ829" i="1"/>
  <c r="BK829" i="1" s="1"/>
  <c r="BJ899" i="1"/>
  <c r="BK899" i="1" s="1"/>
  <c r="BJ759" i="1"/>
  <c r="BK759" i="1" s="1"/>
  <c r="BJ189" i="1"/>
  <c r="BK189" i="1" s="1"/>
  <c r="BJ539" i="1"/>
  <c r="BK539" i="1" s="1"/>
  <c r="BJ353" i="1"/>
  <c r="BK353" i="1" s="1"/>
  <c r="BJ877" i="1"/>
  <c r="BK877" i="1" s="1"/>
  <c r="BJ276" i="1"/>
  <c r="BK276" i="1" s="1"/>
  <c r="BJ626" i="1"/>
  <c r="BK626" i="1" s="1"/>
  <c r="BJ725" i="1"/>
  <c r="BK725" i="1" s="1"/>
  <c r="BJ1093" i="1"/>
  <c r="BK1093" i="1" s="1"/>
  <c r="BJ894" i="1"/>
  <c r="BK894" i="1" s="1"/>
  <c r="BJ332" i="1"/>
  <c r="BK332" i="1" s="1"/>
  <c r="BJ792" i="1"/>
  <c r="BK792" i="1" s="1"/>
  <c r="BJ543" i="1"/>
  <c r="BK543" i="1" s="1"/>
  <c r="BJ735" i="1"/>
  <c r="BK735" i="1" s="1"/>
  <c r="BJ336" i="1"/>
  <c r="BK336" i="1" s="1"/>
  <c r="BJ802" i="1"/>
  <c r="BK802" i="1" s="1"/>
  <c r="BJ50" i="1"/>
  <c r="BK50" i="1" s="1"/>
  <c r="BJ638" i="1"/>
  <c r="BK638" i="1" s="1"/>
  <c r="BJ360" i="1"/>
  <c r="BK360" i="1" s="1"/>
  <c r="BJ984" i="1"/>
  <c r="BK984" i="1" s="1"/>
  <c r="BJ804" i="1"/>
  <c r="BK804" i="1" s="1"/>
  <c r="BJ290" i="1"/>
  <c r="BJ202" i="1"/>
  <c r="BK202" i="1" s="1"/>
  <c r="BJ436" i="1"/>
  <c r="BK436" i="1" s="1"/>
  <c r="BJ384" i="1"/>
  <c r="BK384" i="1" s="1"/>
  <c r="BJ552" i="1"/>
  <c r="BK552" i="1" s="1"/>
  <c r="BJ1097" i="1"/>
  <c r="BK1097" i="1" s="1"/>
  <c r="BJ632" i="1"/>
  <c r="BK632" i="1" s="1"/>
  <c r="BJ991" i="1"/>
  <c r="BK991" i="1" s="1"/>
  <c r="BJ454" i="1"/>
  <c r="BK454" i="1" s="1"/>
  <c r="BJ48" i="1"/>
  <c r="BK48" i="1" s="1"/>
  <c r="BJ841" i="1"/>
  <c r="BK841" i="1" s="1"/>
  <c r="BJ36" i="1"/>
  <c r="BK36" i="1" s="1"/>
  <c r="BJ274" i="1"/>
  <c r="BK274" i="1" s="1"/>
  <c r="BJ825" i="1"/>
  <c r="BK825" i="1" s="1"/>
  <c r="BJ258" i="1"/>
  <c r="BK258" i="1" s="1"/>
  <c r="BJ794" i="1"/>
  <c r="BK794" i="1" s="1"/>
  <c r="BJ786" i="1"/>
  <c r="BK786" i="1" s="1"/>
  <c r="BJ860" i="1"/>
  <c r="BK860" i="1" s="1"/>
  <c r="BJ921" i="1"/>
  <c r="BK921" i="1" s="1"/>
  <c r="BJ139" i="1"/>
  <c r="BK139" i="1" s="1"/>
  <c r="BJ377" i="1"/>
  <c r="BK377" i="1" s="1"/>
  <c r="BJ401" i="1"/>
  <c r="BK401" i="1" s="1"/>
  <c r="BJ883" i="1"/>
  <c r="BK883" i="1" s="1"/>
  <c r="BJ801" i="1"/>
  <c r="BK801" i="1" s="1"/>
  <c r="BJ128" i="1"/>
  <c r="BK128" i="1" s="1"/>
  <c r="BJ1024" i="1"/>
  <c r="BK1024" i="1" s="1"/>
  <c r="BJ473" i="1"/>
  <c r="BK473" i="1" s="1"/>
  <c r="BJ415" i="1"/>
  <c r="BK415" i="1" s="1"/>
  <c r="BJ356" i="1"/>
  <c r="BK356" i="1" s="1"/>
  <c r="BJ62" i="1"/>
  <c r="BK62" i="1" s="1"/>
  <c r="BJ327" i="1"/>
  <c r="BK327" i="1" s="1"/>
  <c r="BJ1021" i="1"/>
  <c r="BK1021" i="1" s="1"/>
  <c r="BJ575" i="1"/>
  <c r="BK575" i="1" s="1"/>
  <c r="BJ609" i="1"/>
  <c r="BK609" i="1" s="1"/>
  <c r="BJ73" i="1"/>
  <c r="BK73" i="1" s="1"/>
  <c r="BJ664" i="1"/>
  <c r="BK664" i="1" s="1"/>
  <c r="BJ618" i="1"/>
  <c r="BK618" i="1" s="1"/>
  <c r="BJ736" i="1"/>
  <c r="BK736" i="1" s="1"/>
  <c r="BJ1034" i="1"/>
  <c r="BK1034" i="1" s="1"/>
  <c r="BJ857" i="1"/>
  <c r="BK857" i="1" s="1"/>
  <c r="BJ371" i="1"/>
  <c r="BK371" i="1" s="1"/>
  <c r="BJ1098" i="1"/>
  <c r="BK1098" i="1" s="1"/>
  <c r="BJ263" i="1"/>
  <c r="BK263" i="1" s="1"/>
  <c r="BJ534" i="1"/>
  <c r="BK534" i="1" s="1"/>
  <c r="BJ839" i="1"/>
  <c r="BK839" i="1" s="1"/>
  <c r="BJ489" i="1"/>
  <c r="BK489" i="1" s="1"/>
  <c r="BJ851" i="1"/>
  <c r="BK851" i="1" s="1"/>
  <c r="BJ485" i="1"/>
  <c r="BK485" i="1" s="1"/>
  <c r="BJ597" i="1"/>
  <c r="BK597" i="1" s="1"/>
  <c r="BJ1036" i="1"/>
  <c r="BK1036" i="1" s="1"/>
  <c r="BJ909" i="1"/>
  <c r="BK909" i="1" s="1"/>
  <c r="BJ82" i="1"/>
  <c r="BK82" i="1" s="1"/>
  <c r="BJ935" i="1"/>
  <c r="BK935" i="1" s="1"/>
  <c r="BJ812" i="1"/>
  <c r="BK812" i="1" s="1"/>
  <c r="BJ1027" i="1"/>
  <c r="BK1027" i="1" s="1"/>
  <c r="BJ37" i="1"/>
  <c r="BK37" i="1" s="1"/>
  <c r="BJ810" i="1"/>
  <c r="BK810" i="1" s="1"/>
  <c r="BJ630" i="1"/>
  <c r="BK630" i="1" s="1"/>
  <c r="BJ651" i="1"/>
  <c r="BK651" i="1" s="1"/>
  <c r="BJ871" i="1"/>
  <c r="BK871" i="1" s="1"/>
  <c r="BJ889" i="1"/>
  <c r="BK889" i="1" s="1"/>
  <c r="BJ409" i="1"/>
  <c r="BK409" i="1" s="1"/>
  <c r="BJ685" i="1"/>
  <c r="BK685" i="1" s="1"/>
  <c r="BJ514" i="1"/>
  <c r="BK514" i="1" s="1"/>
  <c r="BJ797" i="1"/>
  <c r="BK797" i="1" s="1"/>
  <c r="BJ525" i="1"/>
  <c r="BK525" i="1" s="1"/>
  <c r="BJ842" i="1"/>
  <c r="BK842" i="1" s="1"/>
  <c r="BJ474" i="1"/>
  <c r="BK474" i="1" s="1"/>
  <c r="BJ757" i="1"/>
  <c r="BK757" i="1" s="1"/>
  <c r="BJ873" i="1"/>
  <c r="BK873" i="1" s="1"/>
  <c r="BJ540" i="1"/>
  <c r="BK540" i="1" s="1"/>
  <c r="BJ922" i="1"/>
  <c r="BK922" i="1" s="1"/>
  <c r="BJ781" i="1"/>
  <c r="BK781" i="1" s="1"/>
  <c r="BJ808" i="1"/>
  <c r="BK808" i="1" s="1"/>
  <c r="BJ621" i="1"/>
  <c r="BK621" i="1" s="1"/>
  <c r="BJ862" i="1"/>
  <c r="BK862" i="1" s="1"/>
  <c r="BJ412" i="1"/>
  <c r="BK412" i="1" s="1"/>
  <c r="BJ526" i="1"/>
  <c r="BK526" i="1" s="1"/>
  <c r="BJ565" i="1"/>
  <c r="BK565" i="1" s="1"/>
  <c r="BJ728" i="1"/>
  <c r="BK728" i="1" s="1"/>
  <c r="BJ562" i="1"/>
  <c r="BK562" i="1" s="1"/>
  <c r="BJ527" i="1"/>
  <c r="BK527" i="1" s="1"/>
  <c r="BJ389" i="1"/>
  <c r="BK389" i="1" s="1"/>
  <c r="BJ710" i="1"/>
  <c r="BK710" i="1" s="1"/>
  <c r="BJ961" i="1"/>
  <c r="BK961" i="1" s="1"/>
  <c r="BJ464" i="1"/>
  <c r="BK464" i="1" s="1"/>
  <c r="BJ983" i="1"/>
  <c r="BK983" i="1" s="1"/>
  <c r="BJ686" i="1"/>
  <c r="BK686" i="1" s="1"/>
  <c r="BJ1090" i="1"/>
  <c r="BK1090" i="1" s="1"/>
  <c r="BJ136" i="1"/>
  <c r="BK136" i="1" s="1"/>
  <c r="BJ580" i="1"/>
  <c r="BK580" i="1" s="1"/>
  <c r="BJ566" i="1"/>
  <c r="BK566" i="1" s="1"/>
  <c r="BJ260" i="1"/>
  <c r="BK260" i="1" s="1"/>
  <c r="BJ813" i="1"/>
  <c r="BK813" i="1" s="1"/>
  <c r="BJ576" i="1"/>
  <c r="BK576" i="1" s="1"/>
  <c r="BJ639" i="1"/>
  <c r="BK639" i="1" s="1"/>
  <c r="BJ754" i="1"/>
  <c r="BK754" i="1" s="1"/>
  <c r="BJ309" i="1"/>
  <c r="BK309" i="1" s="1"/>
  <c r="BJ907" i="1"/>
  <c r="BK907" i="1" s="1"/>
  <c r="BJ990" i="1"/>
  <c r="BK990" i="1" s="1"/>
  <c r="BJ126" i="1"/>
  <c r="BK126" i="1" s="1"/>
  <c r="BJ349" i="1"/>
  <c r="BK349" i="1" s="1"/>
  <c r="BJ470" i="1"/>
  <c r="BK470" i="1" s="1"/>
  <c r="BJ222" i="1"/>
  <c r="BK222" i="1" s="1"/>
  <c r="BJ711" i="1"/>
  <c r="BK711" i="1" s="1"/>
  <c r="BJ468" i="1"/>
  <c r="BK468" i="1" s="1"/>
  <c r="BJ275" i="1"/>
  <c r="BK275" i="1" s="1"/>
  <c r="BJ286" i="1"/>
  <c r="BK286" i="1" s="1"/>
  <c r="BJ320" i="1"/>
  <c r="BK320" i="1" s="1"/>
  <c r="BJ182" i="1"/>
  <c r="BK182" i="1" s="1"/>
  <c r="BJ816" i="1"/>
  <c r="BK816" i="1" s="1"/>
  <c r="BJ150" i="1"/>
  <c r="BK150" i="1" s="1"/>
  <c r="BJ780" i="1"/>
  <c r="BK780" i="1" s="1"/>
  <c r="BJ784" i="1"/>
  <c r="BK784" i="1" s="1"/>
  <c r="BJ267" i="1"/>
  <c r="BK267" i="1" s="1"/>
  <c r="BJ365" i="1"/>
  <c r="BK365" i="1" s="1"/>
  <c r="BJ183" i="1"/>
  <c r="BK183" i="1" s="1"/>
  <c r="BJ855" i="1"/>
  <c r="BK855" i="1" s="1"/>
  <c r="BJ795" i="1"/>
  <c r="BK795" i="1" s="1"/>
  <c r="BJ67" i="1"/>
  <c r="BK67" i="1" s="1"/>
  <c r="BJ853" i="1"/>
  <c r="BK853" i="1" s="1"/>
  <c r="BJ1000" i="1"/>
  <c r="BK1000" i="1" s="1"/>
  <c r="BJ856" i="1"/>
  <c r="BK856" i="1" s="1"/>
  <c r="BJ512" i="1"/>
  <c r="BK512" i="1" s="1"/>
  <c r="BJ533" i="1"/>
  <c r="BK533" i="1" s="1"/>
  <c r="BJ114" i="1"/>
  <c r="BK114" i="1" s="1"/>
  <c r="BJ742" i="1"/>
  <c r="BK742" i="1" s="1"/>
  <c r="BJ712" i="1"/>
  <c r="BK712" i="1" s="1"/>
  <c r="BJ979" i="1"/>
  <c r="BK979" i="1" s="1"/>
  <c r="BJ337" i="1"/>
  <c r="BK337" i="1" s="1"/>
  <c r="BJ561" i="1"/>
  <c r="BK561" i="1" s="1"/>
  <c r="BJ954" i="1"/>
  <c r="BK954" i="1" s="1"/>
  <c r="BJ617" i="1"/>
  <c r="BK617" i="1" s="1"/>
  <c r="BJ616" i="1"/>
  <c r="BK616" i="1" s="1"/>
  <c r="BJ477" i="1"/>
  <c r="BK477" i="1" s="1"/>
  <c r="BJ475" i="1"/>
  <c r="BK475" i="1" s="1"/>
  <c r="BJ123" i="1"/>
  <c r="BK123" i="1" s="1"/>
  <c r="BJ756" i="1"/>
  <c r="BK756" i="1" s="1"/>
  <c r="BJ959" i="1"/>
  <c r="BK959" i="1" s="1"/>
  <c r="BJ938" i="1"/>
  <c r="BK938" i="1" s="1"/>
  <c r="BJ684" i="1"/>
  <c r="BK684" i="1" s="1"/>
  <c r="BJ976" i="1"/>
  <c r="BK976" i="1" s="1"/>
  <c r="BJ588" i="1"/>
  <c r="BK588" i="1" s="1"/>
  <c r="BJ278" i="1"/>
  <c r="BK278" i="1" s="1"/>
  <c r="BJ195" i="1"/>
  <c r="BK195" i="1" s="1"/>
  <c r="BJ1041" i="1"/>
  <c r="BK1041" i="1" s="1"/>
  <c r="BJ579" i="1"/>
  <c r="BK579" i="1" s="1"/>
  <c r="BJ542" i="1"/>
  <c r="BK542" i="1" s="1"/>
  <c r="BJ492" i="1"/>
  <c r="BK492" i="1" s="1"/>
  <c r="BJ144" i="1"/>
  <c r="BK144" i="1" s="1"/>
  <c r="BJ498" i="1"/>
  <c r="BK498" i="1" s="1"/>
  <c r="BJ285" i="1"/>
  <c r="BK285" i="1" s="1"/>
  <c r="BJ995" i="1"/>
  <c r="BK995" i="1" s="1"/>
  <c r="BJ536" i="1"/>
  <c r="BK536" i="1" s="1"/>
  <c r="BJ989" i="1"/>
  <c r="BK989" i="1" s="1"/>
  <c r="BJ582" i="1"/>
  <c r="BK582" i="1" s="1"/>
  <c r="BJ722" i="1"/>
  <c r="BK722" i="1" s="1"/>
  <c r="BJ623" i="1"/>
  <c r="BK623" i="1" s="1"/>
  <c r="BJ197" i="1"/>
  <c r="BK197" i="1" s="1"/>
  <c r="BJ897" i="1"/>
  <c r="BK897" i="1" s="1"/>
  <c r="BJ155" i="1"/>
  <c r="BK155" i="1" s="1"/>
  <c r="BJ783" i="1"/>
  <c r="BK783" i="1" s="1"/>
  <c r="BJ972" i="1"/>
  <c r="BK972" i="1" s="1"/>
  <c r="BJ350" i="1"/>
  <c r="BK350" i="1" s="1"/>
  <c r="BJ1020" i="1"/>
  <c r="BK1020" i="1" s="1"/>
  <c r="BJ911" i="1"/>
  <c r="BK911" i="1" s="1"/>
  <c r="BJ1046" i="1"/>
  <c r="BK1046" i="1" s="1"/>
  <c r="BJ858" i="1"/>
  <c r="BK858" i="1" s="1"/>
  <c r="BJ778" i="1"/>
  <c r="BK778" i="1" s="1"/>
  <c r="BJ1066" i="1"/>
  <c r="BK1066" i="1" s="1"/>
  <c r="BJ996" i="1"/>
  <c r="BK996" i="1" s="1"/>
  <c r="BJ971" i="1"/>
  <c r="BK971" i="1" s="1"/>
  <c r="BJ895" i="1"/>
  <c r="BK895" i="1" s="1"/>
  <c r="BJ335" i="1"/>
  <c r="BK335" i="1" s="1"/>
  <c r="BJ603" i="1"/>
  <c r="BK603" i="1" s="1"/>
  <c r="BJ957" i="1"/>
  <c r="BK957" i="1" s="1"/>
  <c r="BJ926" i="1"/>
  <c r="BK926" i="1" s="1"/>
  <c r="BJ750" i="1"/>
  <c r="BK750" i="1" s="1"/>
  <c r="BJ318" i="1"/>
  <c r="BK318" i="1" s="1"/>
  <c r="BJ553" i="1"/>
  <c r="BK553" i="1" s="1"/>
  <c r="BJ301" i="1"/>
  <c r="BK301" i="1" s="1"/>
  <c r="BJ622" i="1"/>
  <c r="BK622" i="1" s="1"/>
  <c r="BJ383" i="1"/>
  <c r="BK383" i="1" s="1"/>
  <c r="BJ14" i="1"/>
  <c r="BK14" i="1" s="1"/>
  <c r="BJ675" i="1"/>
  <c r="BK675" i="1" s="1"/>
  <c r="BJ567" i="1"/>
  <c r="BK567" i="1" s="1"/>
  <c r="BJ952" i="1"/>
  <c r="BK952" i="1" s="1"/>
  <c r="BJ677" i="1"/>
  <c r="BK677" i="1" s="1"/>
  <c r="BJ593" i="1"/>
  <c r="BK593" i="1" s="1"/>
  <c r="BJ748" i="1"/>
  <c r="BK748" i="1" s="1"/>
  <c r="BJ924" i="1"/>
  <c r="BK924" i="1" s="1"/>
  <c r="BJ135" i="1"/>
  <c r="BK135" i="1" s="1"/>
  <c r="BJ800" i="1"/>
  <c r="BK800" i="1" s="1"/>
  <c r="BJ811" i="1"/>
  <c r="BK811" i="1" s="1"/>
  <c r="BJ143" i="1"/>
  <c r="BK143" i="1" s="1"/>
  <c r="BJ923" i="1"/>
  <c r="BK923" i="1" s="1"/>
  <c r="BJ574" i="1"/>
  <c r="BK574" i="1" s="1"/>
  <c r="BJ678" i="1"/>
  <c r="BK678" i="1" s="1"/>
  <c r="BJ891" i="1"/>
  <c r="BK891" i="1" s="1"/>
  <c r="BJ614" i="1"/>
  <c r="BK614" i="1" s="1"/>
  <c r="BJ687" i="1"/>
  <c r="BK687" i="1" s="1"/>
  <c r="BJ217" i="1"/>
  <c r="BK217" i="1" s="1"/>
  <c r="BJ779" i="1"/>
  <c r="BK779" i="1" s="1"/>
  <c r="BJ599" i="1"/>
  <c r="BK599" i="1" s="1"/>
  <c r="BJ403" i="1"/>
  <c r="BK403" i="1" s="1"/>
  <c r="BJ460" i="1"/>
  <c r="BK460" i="1" s="1"/>
  <c r="BJ154" i="1"/>
  <c r="BK154" i="1" s="1"/>
  <c r="BJ747" i="1"/>
  <c r="BK747" i="1" s="1"/>
  <c r="BJ977" i="1"/>
  <c r="BK977" i="1" s="1"/>
  <c r="BJ524" i="1"/>
  <c r="BK524" i="1" s="1"/>
  <c r="BJ888" i="1"/>
  <c r="BK888" i="1" s="1"/>
  <c r="BJ966" i="1"/>
  <c r="BK966" i="1" s="1"/>
  <c r="BJ232" i="1"/>
  <c r="BK232" i="1" s="1"/>
  <c r="BJ978" i="1"/>
  <c r="BK978" i="1" s="1"/>
  <c r="BJ805" i="1"/>
  <c r="BK805" i="1" s="1"/>
  <c r="BJ351" i="1"/>
  <c r="BK351" i="1" s="1"/>
  <c r="BJ930" i="1"/>
  <c r="BK930" i="1" s="1"/>
  <c r="BJ284" i="1"/>
  <c r="BK284" i="1" s="1"/>
  <c r="BJ619" i="1"/>
  <c r="BK619" i="1" s="1"/>
  <c r="BJ965" i="1"/>
  <c r="BK965" i="1" s="1"/>
  <c r="BJ494" i="1"/>
  <c r="BK494" i="1" s="1"/>
  <c r="BJ785" i="1"/>
  <c r="BK785" i="1" s="1"/>
  <c r="BJ696" i="1"/>
  <c r="BK696" i="1" s="1"/>
  <c r="BJ1032" i="1"/>
  <c r="BK1032" i="1" s="1"/>
  <c r="BJ916" i="1"/>
  <c r="BK916" i="1" s="1"/>
  <c r="BJ1084" i="1"/>
  <c r="BK1084" i="1" s="1"/>
  <c r="BJ74" i="1"/>
  <c r="BJ673" i="1"/>
  <c r="BK673" i="1" s="1"/>
  <c r="BJ293" i="1"/>
  <c r="BK293" i="1" s="1"/>
  <c r="BJ789" i="1"/>
  <c r="BK789" i="1" s="1"/>
  <c r="BJ864" i="1"/>
  <c r="BK864" i="1" s="1"/>
  <c r="BJ901" i="1"/>
  <c r="BK901" i="1" s="1"/>
  <c r="BJ115" i="1"/>
  <c r="BK115" i="1" s="1"/>
  <c r="BJ769" i="1"/>
  <c r="BK769" i="1" s="1"/>
  <c r="BJ216" i="1"/>
  <c r="BK216" i="1" s="1"/>
  <c r="BJ564" i="1"/>
  <c r="BK564" i="1" s="1"/>
  <c r="BJ395" i="1"/>
  <c r="BK395" i="1" s="1"/>
  <c r="BJ682" i="1"/>
  <c r="BK682" i="1" s="1"/>
  <c r="BJ964" i="1"/>
  <c r="BK964" i="1" s="1"/>
  <c r="BJ920" i="1"/>
  <c r="BK920" i="1" s="1"/>
  <c r="BJ934" i="1"/>
  <c r="BK934" i="1" s="1"/>
  <c r="BJ568" i="1"/>
  <c r="BK568" i="1" s="1"/>
  <c r="BJ584" i="1"/>
  <c r="BK584" i="1" s="1"/>
  <c r="BJ887" i="1"/>
  <c r="BK887" i="1" s="1"/>
  <c r="BJ896" i="1"/>
  <c r="BK896" i="1" s="1"/>
  <c r="BJ749" i="1"/>
  <c r="BK749" i="1" s="1"/>
  <c r="BJ615" i="1"/>
  <c r="BK615" i="1" s="1"/>
  <c r="BJ663" i="1"/>
  <c r="BK663" i="1" s="1"/>
  <c r="BJ411" i="1"/>
  <c r="BK411" i="1" s="1"/>
  <c r="BJ927" i="1"/>
  <c r="BK927" i="1" s="1"/>
  <c r="BJ925" i="1"/>
  <c r="BK925" i="1" s="1"/>
  <c r="BJ847" i="1"/>
  <c r="BK847" i="1" s="1"/>
  <c r="BJ532" i="1"/>
  <c r="BK532" i="1" s="1"/>
  <c r="BJ280" i="1"/>
  <c r="BK280" i="1" s="1"/>
  <c r="BJ462" i="1"/>
  <c r="BK462" i="1" s="1"/>
  <c r="BJ328" i="1"/>
  <c r="BK328" i="1" s="1"/>
  <c r="BJ1064" i="1"/>
  <c r="BK1064" i="1" s="1"/>
  <c r="BJ928" i="1"/>
  <c r="BK928" i="1" s="1"/>
  <c r="BJ774" i="1"/>
  <c r="BK774" i="1" s="1"/>
  <c r="BJ605" i="1"/>
  <c r="BJ963" i="1"/>
  <c r="BK963" i="1" s="1"/>
  <c r="BJ283" i="1"/>
  <c r="BK283" i="1" s="1"/>
  <c r="BJ1083" i="1"/>
  <c r="BK1083" i="1" s="1"/>
  <c r="BJ936" i="1"/>
  <c r="BK936" i="1" s="1"/>
  <c r="BJ548" i="1"/>
  <c r="BK548" i="1" s="1"/>
  <c r="BJ68" i="1"/>
  <c r="BK68" i="1" s="1"/>
  <c r="BJ854" i="1"/>
  <c r="BK854" i="1" s="1"/>
  <c r="BJ737" i="1"/>
  <c r="BK737" i="1" s="1"/>
  <c r="BJ590" i="1"/>
  <c r="BK590" i="1" s="1"/>
  <c r="BJ544" i="1"/>
  <c r="BK544" i="1" s="1"/>
  <c r="BJ273" i="1"/>
  <c r="BJ822" i="1"/>
  <c r="BK822" i="1" s="1"/>
  <c r="BJ127" i="1"/>
  <c r="BK127" i="1" s="1"/>
  <c r="BJ752" i="1"/>
  <c r="BK752" i="1" s="1"/>
  <c r="BJ277" i="1"/>
  <c r="BK277" i="1" s="1"/>
  <c r="BJ1008" i="1"/>
  <c r="BK1008" i="1" s="1"/>
  <c r="BJ832" i="1"/>
  <c r="BK832" i="1" s="1"/>
  <c r="BJ510" i="1"/>
  <c r="BK510" i="1" s="1"/>
  <c r="BJ378" i="1"/>
  <c r="BK378" i="1" s="1"/>
  <c r="BJ153" i="1"/>
  <c r="BK153" i="1" s="1"/>
  <c r="BJ71" i="1"/>
  <c r="BK71" i="1" s="1"/>
  <c r="BJ973" i="1"/>
  <c r="BK973" i="1" s="1"/>
  <c r="BJ772" i="1"/>
  <c r="BK772" i="1" s="1"/>
  <c r="BJ44" i="1"/>
  <c r="BK44" i="1" s="1"/>
  <c r="BJ281" i="1"/>
  <c r="BK281" i="1" s="1"/>
  <c r="BJ793" i="1"/>
  <c r="BK793" i="1" s="1"/>
  <c r="BJ872" i="1"/>
  <c r="BK872" i="1" s="1"/>
  <c r="BJ1010" i="1"/>
  <c r="BK1010" i="1" s="1"/>
  <c r="BJ734" i="1"/>
  <c r="BJ788" i="1"/>
  <c r="BK788" i="1" s="1"/>
  <c r="BJ958" i="1"/>
  <c r="BK958" i="1" s="1"/>
  <c r="BJ458" i="1"/>
  <c r="BJ171" i="1"/>
  <c r="BK171" i="1" s="1"/>
  <c r="BJ156" i="1"/>
  <c r="BK156" i="1" s="1"/>
  <c r="BJ530" i="1"/>
  <c r="BK530" i="1" s="1"/>
  <c r="BJ1086" i="1"/>
  <c r="BK1086" i="1" s="1"/>
  <c r="BJ469" i="1"/>
  <c r="BK469" i="1" s="1"/>
  <c r="BJ1070" i="1"/>
  <c r="BK1070" i="1" s="1"/>
  <c r="BJ291" i="1"/>
  <c r="BJ387" i="1"/>
  <c r="BK387" i="1" s="1"/>
  <c r="BJ955" i="1"/>
  <c r="BK955" i="1" s="1"/>
  <c r="BJ843" i="1"/>
  <c r="BK843" i="1" s="1"/>
  <c r="BJ610" i="1"/>
  <c r="BK610" i="1" s="1"/>
  <c r="BJ676" i="1"/>
  <c r="BK676" i="1" s="1"/>
  <c r="BJ764" i="1"/>
  <c r="BK764" i="1" s="1"/>
  <c r="BJ848" i="1"/>
  <c r="BK848" i="1" s="1"/>
  <c r="BJ629" i="1"/>
  <c r="BK629" i="1" s="1"/>
  <c r="BJ1056" i="1"/>
  <c r="BJ503" i="1"/>
  <c r="BK503" i="1" s="1"/>
  <c r="BJ859" i="1"/>
  <c r="BK859" i="1" s="1"/>
  <c r="BJ882" i="1"/>
  <c r="BK882" i="1" s="1"/>
  <c r="BJ657" i="1"/>
  <c r="BK657" i="1" s="1"/>
  <c r="BJ363" i="1"/>
  <c r="BK363" i="1" s="1"/>
  <c r="BJ765" i="1"/>
  <c r="BK765" i="1" s="1"/>
  <c r="BJ918" i="1"/>
  <c r="BK918" i="1" s="1"/>
  <c r="BJ713" i="1"/>
  <c r="BK713" i="1" s="1"/>
  <c r="BJ937" i="1"/>
  <c r="BK937" i="1" s="1"/>
  <c r="BJ893" i="1"/>
  <c r="BK893" i="1" s="1"/>
  <c r="BJ642" i="1"/>
  <c r="BK642" i="1" s="1"/>
  <c r="BJ806" i="1"/>
  <c r="BK806" i="1" s="1"/>
  <c r="BJ1065" i="1"/>
  <c r="BK1065" i="1" s="1"/>
  <c r="BJ589" i="1"/>
  <c r="BK589" i="1" s="1"/>
  <c r="BJ22" i="1"/>
  <c r="BJ951" i="1"/>
  <c r="BK951" i="1" s="1"/>
  <c r="BJ818" i="1"/>
  <c r="BK818" i="1" s="1"/>
  <c r="BJ557" i="1"/>
  <c r="BK557" i="1" s="1"/>
  <c r="BJ1091" i="1"/>
  <c r="BK1091" i="1" s="1"/>
  <c r="BJ654" i="1"/>
  <c r="BK654" i="1" s="1"/>
  <c r="BJ361" i="1"/>
  <c r="BK361" i="1" s="1"/>
  <c r="BJ881" i="1"/>
  <c r="BK881" i="1" s="1"/>
  <c r="BJ823" i="1"/>
  <c r="BJ697" i="1"/>
  <c r="BK697" i="1" s="1"/>
  <c r="BJ620" i="1"/>
  <c r="BK620" i="1" s="1"/>
  <c r="BJ819" i="1"/>
  <c r="BK819" i="1" s="1"/>
  <c r="BJ656" i="1"/>
  <c r="BK656" i="1" s="1"/>
  <c r="BJ372" i="1"/>
  <c r="BK372" i="1" s="1"/>
  <c r="BJ8" i="1"/>
  <c r="BK8" i="1" s="1"/>
  <c r="BJ695" i="1"/>
  <c r="BK695" i="1" s="1"/>
  <c r="BJ868" i="1"/>
  <c r="BK868" i="1" s="1"/>
  <c r="BJ902" i="1"/>
  <c r="BK902" i="1" s="1"/>
  <c r="BJ70" i="1"/>
  <c r="BK70" i="1" s="1"/>
  <c r="BJ302" i="1"/>
  <c r="BK302" i="1" s="1"/>
  <c r="BJ885" i="1"/>
  <c r="BK885" i="1" s="1"/>
  <c r="BJ790" i="1"/>
  <c r="BK790" i="1" s="1"/>
  <c r="BJ482" i="1"/>
  <c r="BK482" i="1" s="1"/>
  <c r="BJ898" i="1"/>
  <c r="BK898" i="1" s="1"/>
  <c r="BJ840" i="1"/>
  <c r="BK840" i="1" s="1"/>
  <c r="BJ962" i="1"/>
  <c r="BK962" i="1" s="1"/>
  <c r="BJ987" i="1"/>
  <c r="BK987" i="1" s="1"/>
  <c r="BJ900" i="1"/>
  <c r="BK900" i="1" s="1"/>
  <c r="BJ546" i="1"/>
  <c r="BK546" i="1" s="1"/>
  <c r="BJ743" i="1"/>
  <c r="BK743" i="1" s="1"/>
  <c r="BJ931" i="1"/>
  <c r="BK931" i="1" s="1"/>
  <c r="BJ844" i="1"/>
  <c r="BK844" i="1" s="1"/>
  <c r="BJ486" i="1"/>
  <c r="BK486" i="1" s="1"/>
  <c r="BJ730" i="1"/>
  <c r="BK730" i="1" s="1"/>
  <c r="BJ942" i="1"/>
  <c r="BK942" i="1" s="1"/>
  <c r="BJ699" i="1"/>
  <c r="BK699" i="1" s="1"/>
  <c r="BJ880" i="1"/>
  <c r="BK880" i="1" s="1"/>
  <c r="BJ912" i="1"/>
  <c r="BK912" i="1" s="1"/>
  <c r="BJ941" i="1"/>
  <c r="BK941" i="1" s="1"/>
  <c r="BJ366" i="1"/>
  <c r="BK366" i="1" s="1"/>
  <c r="BJ367" i="1"/>
  <c r="BK367" i="1" s="1"/>
  <c r="BJ131" i="1"/>
  <c r="BK131" i="1" s="1"/>
  <c r="BJ671" i="1"/>
  <c r="BJ945" i="1"/>
  <c r="BK945" i="1" s="1"/>
  <c r="BJ641" i="1"/>
  <c r="BJ573" i="1"/>
  <c r="BK573" i="1" s="1"/>
  <c r="BJ863" i="1"/>
  <c r="BK863" i="1" s="1"/>
  <c r="BJ723" i="1"/>
  <c r="BK723" i="1" s="1"/>
  <c r="BJ472" i="1"/>
  <c r="BK472" i="1" s="1"/>
  <c r="BJ519" i="1"/>
  <c r="BK519" i="1" s="1"/>
  <c r="BJ484" i="1"/>
  <c r="BK484" i="1" s="1"/>
  <c r="BJ980" i="1"/>
  <c r="BK980" i="1" s="1"/>
  <c r="BJ215" i="1"/>
  <c r="BJ950" i="1"/>
  <c r="BK950" i="1" s="1"/>
  <c r="BJ1089" i="1"/>
  <c r="BK1089" i="1" s="1"/>
  <c r="BJ179" i="1"/>
  <c r="BJ1082" i="1"/>
  <c r="BK1082" i="1" s="1"/>
  <c r="BJ1057" i="1"/>
  <c r="BJ939" i="1"/>
  <c r="BK939" i="1" s="1"/>
  <c r="BJ744" i="1"/>
  <c r="BK744" i="1" s="1"/>
  <c r="BJ145" i="1"/>
  <c r="BJ265" i="1"/>
  <c r="BK265" i="1" s="1"/>
  <c r="BJ625" i="1"/>
  <c r="BJ555" i="1"/>
  <c r="BK555" i="1" s="1"/>
  <c r="BJ803" i="1"/>
  <c r="BJ647" i="1"/>
  <c r="BK647" i="1" s="1"/>
  <c r="BJ1088" i="1"/>
  <c r="BK1088" i="1" s="1"/>
  <c r="BJ1033" i="1"/>
  <c r="BK1033" i="1" s="1"/>
  <c r="BJ134" i="1"/>
  <c r="BK134" i="1" s="1"/>
  <c r="BJ535" i="1"/>
  <c r="BK535" i="1" s="1"/>
  <c r="BJ513" i="1"/>
  <c r="BK513" i="1" s="1"/>
  <c r="BJ563" i="1"/>
  <c r="BK563" i="1" s="1"/>
  <c r="BJ821" i="1"/>
  <c r="BK821" i="1" s="1"/>
  <c r="BJ264" i="1"/>
  <c r="BK264" i="1" s="1"/>
  <c r="BJ572" i="1"/>
  <c r="BK572" i="1" s="1"/>
  <c r="BJ219" i="1"/>
  <c r="BK219" i="1" s="1"/>
  <c r="BJ1006" i="1"/>
  <c r="BK1006" i="1" s="1"/>
  <c r="BJ516" i="1"/>
  <c r="BK516" i="1" s="1"/>
  <c r="BJ968" i="1"/>
  <c r="BK968" i="1" s="1"/>
  <c r="BJ587" i="1"/>
  <c r="BK587" i="1" s="1"/>
  <c r="BJ866" i="1"/>
  <c r="BJ577" i="1"/>
  <c r="BK577" i="1" s="1"/>
  <c r="BJ904" i="1"/>
  <c r="BK904" i="1" s="1"/>
  <c r="BJ612" i="1"/>
  <c r="BK612" i="1" s="1"/>
  <c r="BJ1092" i="1"/>
  <c r="BK1092" i="1" s="1"/>
  <c r="BJ600" i="1"/>
  <c r="BK600" i="1" s="1"/>
  <c r="BJ1085" i="1"/>
  <c r="BK1085" i="1" s="1"/>
  <c r="BJ634" i="1"/>
  <c r="BK634" i="1" s="1"/>
  <c r="BJ121" i="1"/>
  <c r="BJ594" i="1"/>
  <c r="BK594" i="1" s="1"/>
  <c r="BJ130" i="1"/>
  <c r="BK130" i="1" s="1"/>
  <c r="BJ643" i="1"/>
  <c r="BK643" i="1" s="1"/>
  <c r="BJ715" i="1"/>
  <c r="BK715" i="1" s="1"/>
  <c r="BJ531" i="1"/>
  <c r="BK531" i="1" s="1"/>
  <c r="BJ220" i="1"/>
  <c r="BJ933" i="1"/>
  <c r="BK933" i="1" s="1"/>
  <c r="BJ268" i="1"/>
  <c r="BK268" i="1" s="1"/>
  <c r="BJ946" i="1"/>
  <c r="BK946" i="1" s="1"/>
  <c r="BJ770" i="1"/>
  <c r="BK770" i="1" s="1"/>
  <c r="BJ845" i="1"/>
  <c r="BK845" i="1" s="1"/>
  <c r="BJ352" i="1"/>
  <c r="BK352" i="1" s="1"/>
  <c r="BJ787" i="1"/>
  <c r="BK787" i="1" s="1"/>
  <c r="BJ905" i="1"/>
  <c r="BK905" i="1" s="1"/>
  <c r="BJ124" i="1"/>
  <c r="BK124" i="1" s="1"/>
  <c r="BJ919" i="1"/>
  <c r="BK919" i="1" s="1"/>
  <c r="BJ767" i="1"/>
  <c r="BK767" i="1" s="1"/>
  <c r="BJ867" i="1"/>
  <c r="BK867" i="1" s="1"/>
  <c r="BJ949" i="1"/>
  <c r="BK949" i="1" s="1"/>
  <c r="BJ846" i="1"/>
  <c r="BK846" i="1" s="1"/>
  <c r="BJ680" i="1"/>
  <c r="BK680" i="1" s="1"/>
  <c r="BJ3" i="1"/>
  <c r="BJ953" i="1"/>
  <c r="BK953" i="1" s="1"/>
  <c r="BJ944" i="1"/>
  <c r="BK944" i="1" s="1"/>
  <c r="BJ751" i="1"/>
  <c r="BK751" i="1" s="1"/>
  <c r="BJ233" i="1"/>
  <c r="BJ237" i="1"/>
  <c r="BJ515" i="1"/>
  <c r="BK515" i="1" s="1"/>
  <c r="BJ1047" i="1"/>
  <c r="BK1047" i="1" s="1"/>
  <c r="BJ655" i="1"/>
  <c r="BK655" i="1" s="1"/>
  <c r="BJ122" i="1"/>
  <c r="BK122" i="1" s="1"/>
  <c r="BJ1048" i="1"/>
  <c r="BJ520" i="1"/>
  <c r="BK520" i="1" s="1"/>
  <c r="BJ125" i="1"/>
  <c r="BK125" i="1" s="1"/>
  <c r="BJ865" i="1"/>
  <c r="BJ886" i="1"/>
  <c r="BK886" i="1" s="1"/>
  <c r="BJ628" i="1"/>
  <c r="BK628" i="1" s="1"/>
  <c r="BJ213" i="1"/>
  <c r="BJ775" i="1"/>
  <c r="BK775" i="1" s="1"/>
  <c r="BJ146" i="1"/>
  <c r="BK146" i="1" s="1"/>
  <c r="BJ835" i="1"/>
  <c r="BK835" i="1" s="1"/>
  <c r="BJ214" i="1"/>
  <c r="BJ178" i="1"/>
  <c r="BJ637" i="1"/>
  <c r="BK637" i="1" s="1"/>
  <c r="BJ708" i="1"/>
  <c r="BK708" i="1" s="1"/>
  <c r="BJ459" i="1"/>
  <c r="BJ645" i="1"/>
  <c r="BJ5" i="1"/>
  <c r="BJ703" i="1"/>
  <c r="BK703" i="1" s="1"/>
  <c r="BJ820" i="1"/>
  <c r="BK820" i="1" s="1"/>
  <c r="BJ658" i="1"/>
  <c r="BK658" i="1" s="1"/>
  <c r="BJ129" i="1"/>
  <c r="BJ700" i="1"/>
  <c r="BK700" i="1" s="1"/>
  <c r="BJ837" i="1"/>
  <c r="BK837" i="1" s="1"/>
  <c r="BJ714" i="1"/>
  <c r="BK714" i="1" s="1"/>
  <c r="BJ698" i="1"/>
  <c r="BK698" i="1" s="1"/>
  <c r="BJ591" i="1"/>
  <c r="BK591" i="1" s="1"/>
  <c r="BJ1080" i="1"/>
  <c r="BJ903" i="1"/>
  <c r="BK903" i="1" s="1"/>
  <c r="BJ604" i="1"/>
  <c r="BK604" i="1" s="1"/>
  <c r="BJ969" i="1"/>
  <c r="BJ138" i="1"/>
  <c r="BJ47" i="1"/>
  <c r="BJ11" i="1"/>
  <c r="BJ157" i="1"/>
  <c r="BJ986" i="1"/>
  <c r="BK986" i="1" s="1"/>
  <c r="BJ705" i="1"/>
  <c r="BK705" i="1" s="1"/>
  <c r="BJ613" i="1"/>
  <c r="BJ640" i="1"/>
  <c r="BK640" i="1" s="1"/>
  <c r="BJ38" i="1"/>
  <c r="BK38" i="1" s="1"/>
  <c r="BJ932" i="1"/>
  <c r="BK932" i="1" s="1"/>
  <c r="BJ947" i="1"/>
  <c r="BK947" i="1" s="1"/>
  <c r="BJ1004" i="1"/>
  <c r="BJ235" i="1"/>
  <c r="BJ674" i="1"/>
  <c r="BJ704" i="1"/>
  <c r="BK704" i="1" s="1"/>
  <c r="BJ142" i="1"/>
  <c r="BK142" i="1" s="1"/>
  <c r="BJ1078" i="1"/>
  <c r="BJ345" i="1"/>
  <c r="BJ324" i="1"/>
  <c r="BK324" i="1" s="1"/>
  <c r="BJ120" i="1"/>
  <c r="BJ141" i="1"/>
  <c r="BJ702" i="1"/>
  <c r="BK702" i="1" s="1"/>
  <c r="BJ633" i="1"/>
  <c r="BK633" i="1" s="1"/>
  <c r="BJ1059" i="1"/>
  <c r="BJ586" i="1"/>
  <c r="BJ294" i="1"/>
  <c r="BJ346" i="1"/>
  <c r="BJ1054" i="1"/>
  <c r="BJ913" i="1"/>
  <c r="BK913" i="1" s="1"/>
  <c r="BJ471" i="1"/>
  <c r="BK471" i="1" s="1"/>
  <c r="BJ644" i="1"/>
  <c r="BJ960" i="1"/>
  <c r="BK960" i="1" s="1"/>
  <c r="BJ1007" i="1"/>
  <c r="BJ13" i="1"/>
  <c r="BJ10" i="1"/>
  <c r="BJ824" i="1"/>
  <c r="BJ956" i="1"/>
  <c r="BK956" i="1" s="1"/>
  <c r="BJ16" i="1"/>
  <c r="BJ558" i="1"/>
  <c r="BJ266" i="1"/>
  <c r="BK266" i="1" s="1"/>
  <c r="BJ1055" i="1"/>
  <c r="BJ1053" i="1"/>
  <c r="BJ773" i="1"/>
  <c r="BK773" i="1" s="1"/>
  <c r="BJ776" i="1"/>
  <c r="BK776" i="1" s="1"/>
  <c r="BJ706" i="1"/>
  <c r="BJ9" i="1"/>
  <c r="BJ914" i="1"/>
  <c r="BK914" i="1" s="1"/>
  <c r="BJ132" i="1"/>
  <c r="BJ390" i="1"/>
  <c r="BK390" i="1" s="1"/>
  <c r="BJ970" i="1"/>
  <c r="BK970" i="1" s="1"/>
  <c r="BJ7" i="1"/>
  <c r="BJ177" i="1"/>
  <c r="BJ707" i="1"/>
  <c r="BJ119" i="1"/>
  <c r="BJ606" i="1"/>
  <c r="BJ1060" i="1"/>
  <c r="BJ585" i="1"/>
  <c r="BK585" i="1" s="1"/>
  <c r="BJ1061" i="1"/>
  <c r="BJ116" i="1"/>
  <c r="BJ940" i="1"/>
  <c r="BK940" i="1" s="1"/>
  <c r="BJ547" i="1"/>
  <c r="BJ836" i="1"/>
  <c r="BK836" i="1" s="1"/>
  <c r="BJ12" i="1"/>
  <c r="BJ1081" i="1"/>
  <c r="BJ1058" i="1"/>
  <c r="BJ1062" i="1"/>
  <c r="BJ43" i="1"/>
  <c r="BJ1050" i="1"/>
  <c r="BJ554" i="1"/>
  <c r="BJ1002" i="1"/>
  <c r="BJ20" i="1"/>
  <c r="BJ994" i="1"/>
  <c r="BK994" i="1" s="1"/>
  <c r="BJ1052" i="1"/>
  <c r="BJ556" i="1"/>
  <c r="BJ83" i="1"/>
  <c r="BJ19" i="1"/>
  <c r="BJ84" i="1"/>
  <c r="BJ117" i="1"/>
  <c r="BJ1079" i="1"/>
  <c r="BJ118" i="1"/>
  <c r="BJ768" i="1"/>
  <c r="BK768" i="1" s="1"/>
  <c r="BJ1005" i="1"/>
  <c r="BJ1051" i="1"/>
  <c r="BJ943" i="1"/>
  <c r="BK943" i="1" s="1"/>
  <c r="BJ176" i="1"/>
  <c r="BJ607" i="1"/>
  <c r="BJ701" i="1"/>
  <c r="BK701" i="1" s="1"/>
  <c r="BJ2" i="1"/>
  <c r="BJ948" i="1"/>
  <c r="BJ1063" i="1"/>
  <c r="BJ967" i="1"/>
  <c r="BJ1003" i="1"/>
  <c r="BJ279" i="1"/>
  <c r="BJ18" i="1"/>
  <c r="BJ763" i="1"/>
  <c r="BJ410" i="1"/>
  <c r="BK410" i="1" s="1"/>
  <c r="BJ550" i="1"/>
  <c r="BJ289" i="1"/>
  <c r="BJ292" i="1"/>
  <c r="BJ170" i="1"/>
  <c r="BJ551" i="1"/>
  <c r="BJ549" i="1"/>
  <c r="BJ23" i="1"/>
  <c r="BJ1049" i="1"/>
  <c r="BJ158" i="1"/>
  <c r="BJ4" i="1"/>
  <c r="BJ15" i="1"/>
  <c r="BJ287" i="1"/>
  <c r="BJ159" i="1"/>
  <c r="BJ17" i="1"/>
  <c r="BJ6" i="1"/>
  <c r="BJ288" i="1"/>
  <c r="BJ559" i="1"/>
  <c r="BJ21" i="1"/>
  <c r="BJ69" i="1"/>
  <c r="BK69" i="1" s="1"/>
  <c r="BG555" i="1" l="1"/>
  <c r="BL555" i="1" s="1"/>
  <c r="BG507" i="1"/>
  <c r="BL507" i="1" s="1"/>
  <c r="BG23" i="1"/>
  <c r="BL23" i="1" s="1"/>
  <c r="BG233" i="1"/>
  <c r="BL233" i="1" s="1"/>
  <c r="BG824" i="1"/>
  <c r="BL824" i="1" s="1"/>
  <c r="BG143" i="1"/>
  <c r="BL143" i="1" s="1"/>
  <c r="BG597" i="1"/>
  <c r="BL597" i="1" s="1"/>
  <c r="BG120" i="1"/>
  <c r="BL120" i="1" s="1"/>
  <c r="BG662" i="1"/>
  <c r="BL662" i="1" s="1"/>
  <c r="BG626" i="1"/>
  <c r="BL626" i="1" s="1"/>
  <c r="BG941" i="1"/>
  <c r="BL941" i="1" s="1"/>
  <c r="BG450" i="1"/>
  <c r="BL450" i="1" s="1"/>
  <c r="BG530" i="1"/>
  <c r="BL530" i="1" s="1"/>
  <c r="BG132" i="1"/>
  <c r="BL132" i="1" s="1"/>
  <c r="BG540" i="1"/>
  <c r="BL540" i="1" s="1"/>
  <c r="BG40" i="1"/>
  <c r="BL40" i="1" s="1"/>
  <c r="BG995" i="1"/>
  <c r="BL995" i="1" s="1"/>
  <c r="BG825" i="1"/>
  <c r="BL825" i="1" s="1"/>
  <c r="BG46" i="1"/>
  <c r="BL46" i="1" s="1"/>
  <c r="BG371" i="1"/>
  <c r="BL371" i="1" s="1"/>
  <c r="BG246" i="1"/>
  <c r="BL246" i="1" s="1"/>
  <c r="BG679" i="1"/>
  <c r="BL679" i="1" s="1"/>
  <c r="BG453" i="1"/>
  <c r="BL453" i="1" s="1"/>
  <c r="BG445" i="1"/>
  <c r="BL445" i="1" s="1"/>
  <c r="BG930" i="1"/>
  <c r="BL930" i="1" s="1"/>
  <c r="BG291" i="1"/>
  <c r="BL291" i="1" s="1"/>
  <c r="BG33" i="1"/>
  <c r="BL33" i="1" s="1"/>
  <c r="BG749" i="1"/>
  <c r="BL749" i="1" s="1"/>
  <c r="BG383" i="1"/>
  <c r="BL383" i="1" s="1"/>
  <c r="BG900" i="1"/>
  <c r="BL900" i="1" s="1"/>
  <c r="BG959" i="1"/>
  <c r="BL959" i="1" s="1"/>
  <c r="BG917" i="1"/>
  <c r="BL917" i="1" s="1"/>
  <c r="BG396" i="1"/>
  <c r="BL396" i="1" s="1"/>
  <c r="BG339" i="1"/>
  <c r="BL339" i="1" s="1"/>
  <c r="BG290" i="1"/>
  <c r="BL290" i="1" s="1"/>
  <c r="BG146" i="1"/>
  <c r="BL146" i="1" s="1"/>
  <c r="BG491" i="1"/>
  <c r="BL491" i="1" s="1"/>
  <c r="BG197" i="1"/>
  <c r="BL197" i="1" s="1"/>
  <c r="BG195" i="1"/>
  <c r="BL195" i="1" s="1"/>
  <c r="BG657" i="1"/>
  <c r="BL657" i="1" s="1"/>
  <c r="BG926" i="1"/>
  <c r="BL926" i="1" s="1"/>
  <c r="BG651" i="1"/>
  <c r="BL651" i="1" s="1"/>
  <c r="BG477" i="1"/>
  <c r="BL477" i="1" s="1"/>
  <c r="BG1109" i="1"/>
  <c r="BL1109" i="1" s="1"/>
  <c r="BG220" i="1"/>
  <c r="BL220" i="1" s="1"/>
  <c r="BG342" i="1"/>
  <c r="BL342" i="1" s="1"/>
  <c r="BG531" i="1"/>
  <c r="BL531" i="1" s="1"/>
  <c r="BG459" i="1"/>
  <c r="BL459" i="1" s="1"/>
  <c r="BG776" i="1"/>
  <c r="BL776" i="1" s="1"/>
  <c r="BG14" i="1"/>
  <c r="BL14" i="1" s="1"/>
  <c r="BG685" i="1"/>
  <c r="BL685" i="1" s="1"/>
  <c r="BG888" i="1"/>
  <c r="BL888" i="1" s="1"/>
  <c r="BG1026" i="1"/>
  <c r="BL1026" i="1" s="1"/>
  <c r="BG596" i="1"/>
  <c r="BL596" i="1" s="1"/>
  <c r="BG586" i="1"/>
  <c r="BL586" i="1" s="1"/>
  <c r="BG616" i="1"/>
  <c r="BL616" i="1" s="1"/>
  <c r="BG177" i="1"/>
  <c r="BL177" i="1" s="1"/>
  <c r="BG708" i="1"/>
  <c r="BL708" i="1" s="1"/>
  <c r="BG879" i="1"/>
  <c r="BL879" i="1" s="1"/>
  <c r="BG607" i="1"/>
  <c r="BL607" i="1" s="1"/>
  <c r="BG119" i="1"/>
  <c r="BL119" i="1" s="1"/>
  <c r="BG621" i="1"/>
  <c r="BL621" i="1" s="1"/>
  <c r="BG389" i="1"/>
  <c r="BL389" i="1" s="1"/>
  <c r="BG68" i="1"/>
  <c r="BL68" i="1" s="1"/>
  <c r="BG111" i="1"/>
  <c r="BL111" i="1" s="1"/>
  <c r="BG1104" i="1"/>
  <c r="BL1104" i="1" s="1"/>
  <c r="BG294" i="1"/>
  <c r="BL294" i="1" s="1"/>
  <c r="BG1033" i="1"/>
  <c r="BL1033" i="1" s="1"/>
  <c r="BG131" i="1"/>
  <c r="BL131" i="1" s="1"/>
  <c r="BG49" i="1"/>
  <c r="BL49" i="1" s="1"/>
  <c r="BG99" i="1"/>
  <c r="BL99" i="1" s="1"/>
  <c r="BG257" i="1"/>
  <c r="BL257" i="1" s="1"/>
  <c r="BG464" i="1"/>
  <c r="BL464" i="1" s="1"/>
  <c r="BG10" i="1"/>
  <c r="BL10" i="1" s="1"/>
  <c r="BG641" i="1"/>
  <c r="BL641" i="1" s="1"/>
  <c r="BG145" i="1"/>
  <c r="BL145" i="1" s="1"/>
  <c r="BG332" i="1"/>
  <c r="BL332" i="1" s="1"/>
  <c r="BG275" i="1"/>
  <c r="BL275" i="1" s="1"/>
  <c r="BG1012" i="1"/>
  <c r="BL1012" i="1" s="1"/>
  <c r="BG518" i="1"/>
  <c r="BL518" i="1" s="1"/>
  <c r="BG323" i="1"/>
  <c r="BL323" i="1" s="1"/>
  <c r="BG1047" i="1"/>
  <c r="BL1047" i="1" s="1"/>
  <c r="BG59" i="1"/>
  <c r="BL59" i="1" s="1"/>
  <c r="BG614" i="1"/>
  <c r="BL614" i="1" s="1"/>
  <c r="BG898" i="1"/>
  <c r="BL898" i="1" s="1"/>
  <c r="BG503" i="1"/>
  <c r="BL503" i="1" s="1"/>
  <c r="BG112" i="1"/>
  <c r="BL112" i="1" s="1"/>
  <c r="BG1106" i="1"/>
  <c r="BL1106" i="1" s="1"/>
  <c r="BG74" i="1"/>
  <c r="BL74" i="1" s="1"/>
  <c r="BG212" i="1"/>
  <c r="BL212" i="1" s="1"/>
  <c r="BG687" i="1"/>
  <c r="BL687" i="1" s="1"/>
  <c r="BG615" i="1"/>
  <c r="BL615" i="1" s="1"/>
  <c r="BG880" i="1"/>
  <c r="BL880" i="1" s="1"/>
  <c r="BG643" i="1"/>
  <c r="BL643" i="1" s="1"/>
  <c r="BG52" i="1"/>
  <c r="BL52" i="1" s="1"/>
  <c r="BG590" i="1"/>
  <c r="BL590" i="1" s="1"/>
  <c r="BG513" i="1"/>
  <c r="BL513" i="1" s="1"/>
  <c r="BG761" i="1"/>
  <c r="BL761" i="1" s="1"/>
  <c r="BG493" i="1"/>
  <c r="BL493" i="1" s="1"/>
  <c r="BG134" i="1"/>
  <c r="BL134" i="1" s="1"/>
  <c r="BG528" i="1"/>
  <c r="BL528" i="1" s="1"/>
  <c r="BG876" i="1"/>
  <c r="BL876" i="1" s="1"/>
  <c r="BG1048" i="1"/>
  <c r="BL1048" i="1" s="1"/>
  <c r="BG1018" i="1"/>
  <c r="BL1018" i="1" s="1"/>
  <c r="BG351" i="1"/>
  <c r="BL351" i="1" s="1"/>
  <c r="BG985" i="1"/>
  <c r="BL985" i="1" s="1"/>
  <c r="BG751" i="1"/>
  <c r="BL751" i="1" s="1"/>
  <c r="BG376" i="1"/>
  <c r="BL376" i="1" s="1"/>
  <c r="BG1039" i="1"/>
  <c r="BL1039" i="1" s="1"/>
  <c r="BG1015" i="1"/>
  <c r="BL1015" i="1" s="1"/>
  <c r="BG357" i="1"/>
  <c r="BL357" i="1" s="1"/>
  <c r="BG104" i="1"/>
  <c r="BL104" i="1" s="1"/>
  <c r="BG811" i="1"/>
  <c r="BL811" i="1" s="1"/>
  <c r="BG909" i="1"/>
  <c r="BL909" i="1" s="1"/>
  <c r="BG400" i="1"/>
  <c r="BL400" i="1" s="1"/>
  <c r="BG234" i="1"/>
  <c r="BL234" i="1" s="1"/>
  <c r="BG889" i="1"/>
  <c r="BL889" i="1" s="1"/>
  <c r="BG609" i="1"/>
  <c r="BL609" i="1" s="1"/>
  <c r="BG743" i="1"/>
  <c r="BL743" i="1" s="1"/>
  <c r="BG579" i="1"/>
  <c r="BL579" i="1" s="1"/>
  <c r="BG144" i="1"/>
  <c r="BL144" i="1" s="1"/>
  <c r="BG967" i="1"/>
  <c r="BL967" i="1" s="1"/>
  <c r="BG1050" i="1"/>
  <c r="BL1050" i="1" s="1"/>
  <c r="BG390" i="1"/>
  <c r="BL390" i="1" s="1"/>
  <c r="BG67" i="1"/>
  <c r="BL67" i="1" s="1"/>
  <c r="BG194" i="1"/>
  <c r="BL194" i="1" s="1"/>
  <c r="BG1038" i="1"/>
  <c r="BL1038" i="1" s="1"/>
  <c r="BG765" i="1"/>
  <c r="BL765" i="1" s="1"/>
  <c r="BG729" i="1"/>
  <c r="BL729" i="1" s="1"/>
  <c r="BG982" i="1"/>
  <c r="BL982" i="1" s="1"/>
  <c r="BG71" i="1"/>
  <c r="BL71" i="1" s="1"/>
  <c r="BG1010" i="1"/>
  <c r="BL1010" i="1" s="1"/>
  <c r="BG433" i="1"/>
  <c r="BL433" i="1" s="1"/>
  <c r="BG397" i="1"/>
  <c r="BL397" i="1" s="1"/>
  <c r="BG1023" i="1"/>
  <c r="BL1023" i="1" s="1"/>
  <c r="BG762" i="1"/>
  <c r="BL762" i="1" s="1"/>
  <c r="BG200" i="1"/>
  <c r="BL200" i="1" s="1"/>
  <c r="BG229" i="1"/>
  <c r="BL229" i="1" s="1"/>
  <c r="BG763" i="1"/>
  <c r="BL763" i="1" s="1"/>
  <c r="BG774" i="1"/>
  <c r="BL774" i="1" s="1"/>
  <c r="BG167" i="1"/>
  <c r="BL167" i="1" s="1"/>
  <c r="BG79" i="1"/>
  <c r="BL79" i="1" s="1"/>
  <c r="BG1079" i="1"/>
  <c r="BL1079" i="1" s="1"/>
  <c r="BG726" i="1"/>
  <c r="BL726" i="1" s="1"/>
  <c r="BG471" i="1"/>
  <c r="BL471" i="1" s="1"/>
  <c r="BG203" i="1"/>
  <c r="BL203" i="1" s="1"/>
  <c r="BG48" i="1"/>
  <c r="BL48" i="1" s="1"/>
  <c r="BG70" i="1"/>
  <c r="BL70" i="1" s="1"/>
  <c r="BG370" i="1"/>
  <c r="BL370" i="1" s="1"/>
  <c r="BG994" i="1"/>
  <c r="BL994" i="1" s="1"/>
  <c r="BG245" i="1"/>
  <c r="BL245" i="1" s="1"/>
  <c r="BG501" i="1"/>
  <c r="BL501" i="1" s="1"/>
  <c r="BG338" i="1"/>
  <c r="BL338" i="1" s="1"/>
  <c r="BG497" i="1"/>
  <c r="BL497" i="1" s="1"/>
  <c r="BG348" i="1"/>
  <c r="BL348" i="1" s="1"/>
  <c r="BG103" i="1"/>
  <c r="BL103" i="1" s="1"/>
  <c r="BG480" i="1"/>
  <c r="BL480" i="1" s="1"/>
  <c r="BG162" i="1"/>
  <c r="BL162" i="1" s="1"/>
  <c r="BG1082" i="1"/>
  <c r="BL1082" i="1" s="1"/>
  <c r="BG737" i="1"/>
  <c r="BL737" i="1" s="1"/>
  <c r="BG455" i="1"/>
  <c r="BL455" i="1" s="1"/>
  <c r="BG867" i="1"/>
  <c r="BL867" i="1" s="1"/>
  <c r="BG94" i="1"/>
  <c r="BL94" i="1" s="1"/>
  <c r="BG970" i="1"/>
  <c r="BL970" i="1" s="1"/>
  <c r="BG307" i="1"/>
  <c r="BL307" i="1" s="1"/>
  <c r="BG1051" i="1"/>
  <c r="BL1051" i="1" s="1"/>
  <c r="BG975" i="1"/>
  <c r="BL975" i="1" s="1"/>
  <c r="BG354" i="1"/>
  <c r="BL354" i="1" s="1"/>
  <c r="BG1006" i="1"/>
  <c r="BL1006" i="1" s="1"/>
  <c r="BG547" i="1"/>
  <c r="BL547" i="1" s="1"/>
  <c r="BG709" i="1"/>
  <c r="BL709" i="1" s="1"/>
  <c r="BG625" i="1"/>
  <c r="BL625" i="1" s="1"/>
  <c r="BG884" i="1"/>
  <c r="BL884" i="1" s="1"/>
  <c r="BG770" i="1"/>
  <c r="BL770" i="1" s="1"/>
  <c r="BG808" i="1"/>
  <c r="BL808" i="1" s="1"/>
  <c r="BG127" i="1"/>
  <c r="BL127" i="1" s="1"/>
  <c r="BG924" i="1"/>
  <c r="BL924" i="1" s="1"/>
  <c r="BG678" i="1"/>
  <c r="BL678" i="1" s="1"/>
  <c r="BG965" i="1"/>
  <c r="BL965" i="1" s="1"/>
  <c r="BG826" i="1"/>
  <c r="BL826" i="1" s="1"/>
  <c r="BG918" i="1"/>
  <c r="BL918" i="1" s="1"/>
  <c r="BG613" i="1"/>
  <c r="BL613" i="1" s="1"/>
  <c r="BG812" i="1"/>
  <c r="BL812" i="1" s="1"/>
  <c r="BG769" i="1"/>
  <c r="BL769" i="1" s="1"/>
  <c r="BG779" i="1"/>
  <c r="BL779" i="1" s="1"/>
  <c r="BG951" i="1"/>
  <c r="BL951" i="1" s="1"/>
  <c r="BG580" i="1"/>
  <c r="BL580" i="1" s="1"/>
  <c r="BG595" i="1"/>
  <c r="BL595" i="1" s="1"/>
  <c r="BG12" i="1"/>
  <c r="BL12" i="1" s="1"/>
  <c r="BG939" i="1"/>
  <c r="BL939" i="1" s="1"/>
  <c r="BG933" i="1"/>
  <c r="BL933" i="1" s="1"/>
  <c r="BG851" i="1"/>
  <c r="BL851" i="1" s="1"/>
  <c r="BG987" i="1"/>
  <c r="BL987" i="1" s="1"/>
  <c r="BG548" i="1"/>
  <c r="BL548" i="1" s="1"/>
  <c r="BG368" i="1"/>
  <c r="BL368" i="1" s="1"/>
  <c r="BG533" i="1"/>
  <c r="BL533" i="1" s="1"/>
  <c r="BG273" i="1"/>
  <c r="BL273" i="1" s="1"/>
  <c r="BG557" i="1"/>
  <c r="BL557" i="1" s="1"/>
  <c r="BG178" i="1"/>
  <c r="BL178" i="1" s="1"/>
  <c r="BG646" i="1"/>
  <c r="BL646" i="1" s="1"/>
  <c r="BG213" i="1"/>
  <c r="BL213" i="1" s="1"/>
  <c r="BG1078" i="1"/>
  <c r="BL1078" i="1" s="1"/>
  <c r="BG154" i="1"/>
  <c r="BL154" i="1" s="1"/>
  <c r="BG41" i="1"/>
  <c r="BL41" i="1" s="1"/>
  <c r="BG707" i="1"/>
  <c r="BL707" i="1" s="1"/>
  <c r="BG45" i="1"/>
  <c r="BL45" i="1" s="1"/>
  <c r="BG1052" i="1"/>
  <c r="BL1052" i="1" s="1"/>
  <c r="BG675" i="1"/>
  <c r="BL675" i="1" s="1"/>
  <c r="BG887" i="1"/>
  <c r="BL887" i="1" s="1"/>
  <c r="BG470" i="1"/>
  <c r="BL470" i="1" s="1"/>
  <c r="BG1096" i="1"/>
  <c r="BL1096" i="1" s="1"/>
  <c r="BG883" i="1"/>
  <c r="BL883" i="1" s="1"/>
  <c r="BG196" i="1"/>
  <c r="BL196" i="1" s="1"/>
  <c r="BG640" i="1"/>
  <c r="BL640" i="1" s="1"/>
  <c r="BG19" i="1"/>
  <c r="BL19" i="1" s="1"/>
  <c r="BG1032" i="1"/>
  <c r="BL1032" i="1" s="1"/>
  <c r="BG942" i="1"/>
  <c r="BL942" i="1" s="1"/>
  <c r="BG642" i="1"/>
  <c r="BL642" i="1" s="1"/>
  <c r="BG608" i="1"/>
  <c r="BL608" i="1" s="1"/>
  <c r="BG804" i="1"/>
  <c r="BL804" i="1" s="1"/>
  <c r="BG849" i="1"/>
  <c r="BL849" i="1" s="1"/>
  <c r="BG790" i="1"/>
  <c r="BL790" i="1" s="1"/>
  <c r="BG560" i="1"/>
  <c r="BL560" i="1" s="1"/>
  <c r="BG88" i="1"/>
  <c r="BL88" i="1" s="1"/>
  <c r="BG1011" i="1"/>
  <c r="BL1011" i="1" s="1"/>
  <c r="BG1002" i="1"/>
  <c r="BL1002" i="1" s="1"/>
  <c r="BG128" i="1"/>
  <c r="BL128" i="1" s="1"/>
  <c r="BG1105" i="1"/>
  <c r="BL1105" i="1" s="1"/>
  <c r="BG11" i="1"/>
  <c r="BL11" i="1" s="1"/>
  <c r="BG617" i="1"/>
  <c r="BL617" i="1" s="1"/>
  <c r="BG672" i="1"/>
  <c r="BL672" i="1" s="1"/>
  <c r="BG191" i="1"/>
  <c r="BL191" i="1" s="1"/>
  <c r="BG419" i="1"/>
  <c r="BL419" i="1" s="1"/>
  <c r="BG711" i="1"/>
  <c r="BL711" i="1" s="1"/>
  <c r="BG1044" i="1"/>
  <c r="BL1044" i="1" s="1"/>
  <c r="BG619" i="1"/>
  <c r="BL619" i="1" s="1"/>
  <c r="BG565" i="1"/>
  <c r="BL565" i="1" s="1"/>
  <c r="BG91" i="1"/>
  <c r="BL91" i="1" s="1"/>
  <c r="BG469" i="1"/>
  <c r="BL469" i="1" s="1"/>
  <c r="BG973" i="1"/>
  <c r="BL973" i="1" s="1"/>
  <c r="BG316" i="1"/>
  <c r="BL316" i="1" s="1"/>
  <c r="BG524" i="1"/>
  <c r="BL524" i="1" s="1"/>
  <c r="BG567" i="1"/>
  <c r="BL567" i="1" s="1"/>
  <c r="BG29" i="1"/>
  <c r="BL29" i="1" s="1"/>
  <c r="BG385" i="1"/>
  <c r="BL385" i="1" s="1"/>
  <c r="BG434" i="1"/>
  <c r="BL434" i="1" s="1"/>
  <c r="BG683" i="1"/>
  <c r="BL683" i="1" s="1"/>
  <c r="BG129" i="1"/>
  <c r="BL129" i="1" s="1"/>
  <c r="BG413" i="1"/>
  <c r="BL413" i="1" s="1"/>
  <c r="BG788" i="1"/>
  <c r="BL788" i="1" s="1"/>
  <c r="BG75" i="1"/>
  <c r="BL75" i="1" s="1"/>
  <c r="BG216" i="1"/>
  <c r="BL216" i="1" s="1"/>
  <c r="BG270" i="1"/>
  <c r="BL270" i="1" s="1"/>
  <c r="BG1071" i="1"/>
  <c r="BL1071" i="1" s="1"/>
  <c r="BG832" i="1"/>
  <c r="BL832" i="1" s="1"/>
  <c r="BG153" i="1"/>
  <c r="BL153" i="1" s="1"/>
  <c r="BG379" i="1"/>
  <c r="BL379" i="1" s="1"/>
  <c r="BG308" i="1"/>
  <c r="BL308" i="1" s="1"/>
  <c r="BG42" i="1"/>
  <c r="BL42" i="1" s="1"/>
  <c r="BG978" i="1"/>
  <c r="BL978" i="1" s="1"/>
  <c r="BG856" i="1"/>
  <c r="BL856" i="1" s="1"/>
  <c r="BG677" i="1"/>
  <c r="BL677" i="1" s="1"/>
  <c r="BG287" i="1"/>
  <c r="BL287" i="1" s="1"/>
  <c r="BG699" i="1"/>
  <c r="BL699" i="1" s="1"/>
  <c r="BG437" i="1"/>
  <c r="BL437" i="1" s="1"/>
  <c r="BG1059" i="1"/>
  <c r="BL1059" i="1" s="1"/>
  <c r="BG986" i="1"/>
  <c r="BL986" i="1" s="1"/>
  <c r="BG836" i="1"/>
  <c r="BL836" i="1" s="1"/>
  <c r="BG1080" i="1"/>
  <c r="BL1080" i="1" s="1"/>
  <c r="BG746" i="1"/>
  <c r="BL746" i="1" s="1"/>
  <c r="BG529" i="1"/>
  <c r="BL529" i="1" s="1"/>
  <c r="BG164" i="1"/>
  <c r="BL164" i="1" s="1"/>
  <c r="BG427" i="1"/>
  <c r="BL427" i="1" s="1"/>
  <c r="BG156" i="1"/>
  <c r="BL156" i="1" s="1"/>
  <c r="BG38" i="1"/>
  <c r="BL38" i="1" s="1"/>
  <c r="BG750" i="1"/>
  <c r="BL750" i="1" s="1"/>
  <c r="BG315" i="1"/>
  <c r="BL315" i="1" s="1"/>
  <c r="BG355" i="1"/>
  <c r="BL355" i="1" s="1"/>
  <c r="BG1022" i="1"/>
  <c r="BL1022" i="1" s="1"/>
  <c r="BG418" i="1"/>
  <c r="BL418" i="1" s="1"/>
  <c r="BG787" i="1"/>
  <c r="BL787" i="1" s="1"/>
  <c r="BG190" i="1"/>
  <c r="BL190" i="1" s="1"/>
  <c r="BG421" i="1"/>
  <c r="BL421" i="1" s="1"/>
  <c r="BG735" i="1"/>
  <c r="BL735" i="1" s="1"/>
  <c r="BG760" i="1"/>
  <c r="BL760" i="1" s="1"/>
  <c r="BG404" i="1"/>
  <c r="BL404" i="1" s="1"/>
  <c r="BG878" i="1"/>
  <c r="BL878" i="1" s="1"/>
  <c r="BG1025" i="1"/>
  <c r="BL1025" i="1" s="1"/>
  <c r="BG771" i="1"/>
  <c r="BL771" i="1" s="1"/>
  <c r="BG81" i="1"/>
  <c r="BL81" i="1" s="1"/>
  <c r="BG171" i="1"/>
  <c r="BL171" i="1" s="1"/>
  <c r="BG593" i="1"/>
  <c r="BL593" i="1" s="1"/>
  <c r="BG537" i="1"/>
  <c r="BL537" i="1" s="1"/>
  <c r="BG504" i="1"/>
  <c r="BL504" i="1" s="1"/>
  <c r="BG452" i="1"/>
  <c r="BL452" i="1" s="1"/>
  <c r="BG692" i="1"/>
  <c r="BL692" i="1" s="1"/>
  <c r="BG536" i="1"/>
  <c r="BL536" i="1" s="1"/>
  <c r="BG553" i="1"/>
  <c r="BL553" i="1" s="1"/>
  <c r="BG1042" i="1"/>
  <c r="BL1042" i="1" s="1"/>
  <c r="BG1065" i="1"/>
  <c r="BL1065" i="1" s="1"/>
  <c r="BG697" i="1"/>
  <c r="BL697" i="1" s="1"/>
  <c r="BG591" i="1"/>
  <c r="BL591" i="1" s="1"/>
  <c r="BG545" i="1"/>
  <c r="BL545" i="1" s="1"/>
  <c r="BG230" i="1"/>
  <c r="BL230" i="1" s="1"/>
  <c r="BG64" i="1"/>
  <c r="BL64" i="1" s="1"/>
  <c r="BG589" i="1"/>
  <c r="BL589" i="1" s="1"/>
  <c r="BG516" i="1"/>
  <c r="BL516" i="1" s="1"/>
  <c r="BG881" i="1"/>
  <c r="BL881" i="1" s="1"/>
  <c r="BG182" i="1"/>
  <c r="BL182" i="1" s="1"/>
  <c r="BG668" i="1"/>
  <c r="BL668" i="1" s="1"/>
  <c r="BG603" i="1"/>
  <c r="BL603" i="1" s="1"/>
  <c r="BG740" i="1"/>
  <c r="BL740" i="1" s="1"/>
  <c r="BG632" i="1"/>
  <c r="BL632" i="1" s="1"/>
  <c r="BG265" i="1"/>
  <c r="BL265" i="1" s="1"/>
  <c r="BG263" i="1"/>
  <c r="BL263" i="1" s="1"/>
  <c r="BG202" i="1"/>
  <c r="BL202" i="1" s="1"/>
  <c r="BG414" i="1"/>
  <c r="BL414" i="1" s="1"/>
  <c r="BG422" i="1"/>
  <c r="BL422" i="1" s="1"/>
  <c r="BG627" i="1"/>
  <c r="BL627" i="1" s="1"/>
  <c r="BG821" i="1"/>
  <c r="BL821" i="1" s="1"/>
  <c r="BG304" i="1"/>
  <c r="BL304" i="1" s="1"/>
  <c r="BG327" i="1"/>
  <c r="BL327" i="1" s="1"/>
  <c r="BG592" i="1"/>
  <c r="BL592" i="1" s="1"/>
  <c r="BG839" i="1"/>
  <c r="BL839" i="1" s="1"/>
  <c r="BG945" i="1"/>
  <c r="BL945" i="1" s="1"/>
  <c r="BG775" i="1"/>
  <c r="BL775" i="1" s="1"/>
  <c r="BG976" i="1"/>
  <c r="BL976" i="1" s="1"/>
  <c r="BG218" i="1"/>
  <c r="BL218" i="1" s="1"/>
  <c r="BG1061" i="1"/>
  <c r="BL1061" i="1" s="1"/>
  <c r="BG1099" i="1"/>
  <c r="BL1099" i="1" s="1"/>
  <c r="BG288" i="1"/>
  <c r="BL288" i="1" s="1"/>
  <c r="BG461" i="1"/>
  <c r="BL461" i="1" s="1"/>
  <c r="BG554" i="1"/>
  <c r="BL554" i="1" s="1"/>
  <c r="BG462" i="1"/>
  <c r="BL462" i="1" s="1"/>
  <c r="BG577" i="1"/>
  <c r="BL577" i="1" s="1"/>
  <c r="BG855" i="1"/>
  <c r="BL855" i="1" s="1"/>
  <c r="BG886" i="1"/>
  <c r="BL886" i="1" s="1"/>
  <c r="BG977" i="1"/>
  <c r="BL977" i="1" s="1"/>
  <c r="BG305" i="1"/>
  <c r="BL305" i="1" s="1"/>
  <c r="BG799" i="1"/>
  <c r="BL799" i="1" s="1"/>
  <c r="BG442" i="1"/>
  <c r="BL442" i="1" s="1"/>
  <c r="BG971" i="1"/>
  <c r="BL971" i="1" s="1"/>
  <c r="BG1103" i="1"/>
  <c r="BL1103" i="1" s="1"/>
  <c r="BG805" i="1"/>
  <c r="BL805" i="1" s="1"/>
  <c r="BG798" i="1"/>
  <c r="BL798" i="1" s="1"/>
  <c r="BG232" i="1"/>
  <c r="BL232" i="1" s="1"/>
  <c r="BG958" i="1"/>
  <c r="BL958" i="1" s="1"/>
  <c r="BG701" i="1"/>
  <c r="BL701" i="1" s="1"/>
  <c r="BG1056" i="1"/>
  <c r="BL1056" i="1" s="1"/>
  <c r="BG105" i="1"/>
  <c r="BL105" i="1" s="1"/>
  <c r="BG39" i="1"/>
  <c r="BL39" i="1" s="1"/>
  <c r="BG102" i="1"/>
  <c r="BL102" i="1" s="1"/>
  <c r="BG1063" i="1"/>
  <c r="BL1063" i="1" s="1"/>
  <c r="BG1054" i="1"/>
  <c r="BL1054" i="1" s="1"/>
  <c r="BG696" i="1"/>
  <c r="BL696" i="1" s="1"/>
  <c r="BG827" i="1"/>
  <c r="BL827" i="1" s="1"/>
  <c r="BG848" i="1"/>
  <c r="BL848" i="1" s="1"/>
  <c r="BG34" i="1"/>
  <c r="BL34" i="1" s="1"/>
  <c r="BG298" i="1"/>
  <c r="BL298" i="1" s="1"/>
  <c r="BG326" i="1"/>
  <c r="BL326" i="1" s="1"/>
  <c r="BG535" i="1"/>
  <c r="BL535" i="1" s="1"/>
  <c r="BG963" i="1"/>
  <c r="BL963" i="1" s="1"/>
  <c r="BG360" i="1"/>
  <c r="BL360" i="1" s="1"/>
  <c r="BG284" i="1"/>
  <c r="BL284" i="1" s="1"/>
  <c r="BG4" i="1"/>
  <c r="BL4" i="1" s="1"/>
  <c r="BG1005" i="1"/>
  <c r="BL1005" i="1" s="1"/>
  <c r="BG628" i="1"/>
  <c r="BL628" i="1" s="1"/>
  <c r="BG665" i="1"/>
  <c r="BL665" i="1" s="1"/>
  <c r="BG333" i="1"/>
  <c r="BL333" i="1" s="1"/>
  <c r="BG694" i="1"/>
  <c r="BL694" i="1" s="1"/>
  <c r="BG1003" i="1"/>
  <c r="BL1003" i="1" s="1"/>
  <c r="BG912" i="1"/>
  <c r="BL912" i="1" s="1"/>
  <c r="BG259" i="1"/>
  <c r="BL259" i="1" s="1"/>
  <c r="BG340" i="1"/>
  <c r="BL340" i="1" s="1"/>
  <c r="BG570" i="1"/>
  <c r="BL570" i="1" s="1"/>
  <c r="BG161" i="1"/>
  <c r="BL161" i="1" s="1"/>
  <c r="BG425" i="1"/>
  <c r="BL425" i="1" s="1"/>
  <c r="BG140" i="1"/>
  <c r="BL140" i="1" s="1"/>
  <c r="BG359" i="1"/>
  <c r="BL359" i="1" s="1"/>
  <c r="BG170" i="1"/>
  <c r="BL170" i="1" s="1"/>
  <c r="BG773" i="1"/>
  <c r="BL773" i="1" s="1"/>
  <c r="BG510" i="1"/>
  <c r="BL510" i="1" s="1"/>
  <c r="BG820" i="1"/>
  <c r="BL820" i="1" s="1"/>
  <c r="BG622" i="1"/>
  <c r="BL622" i="1" s="1"/>
  <c r="BG962" i="1"/>
  <c r="BL962" i="1" s="1"/>
  <c r="BG22" i="1"/>
  <c r="BL22" i="1" s="1"/>
  <c r="BG899" i="1"/>
  <c r="BL899" i="1" s="1"/>
  <c r="BG187" i="1"/>
  <c r="BL187" i="1" s="1"/>
  <c r="BG752" i="1"/>
  <c r="BL752" i="1" s="1"/>
  <c r="BG431" i="1"/>
  <c r="BL431" i="1" s="1"/>
  <c r="BG563" i="1"/>
  <c r="BL563" i="1" s="1"/>
  <c r="BG137" i="1"/>
  <c r="BL137" i="1" s="1"/>
  <c r="BG645" i="1"/>
  <c r="BL645" i="1" s="1"/>
  <c r="BG648" i="1"/>
  <c r="BL648" i="1" s="1"/>
  <c r="BG285" i="1"/>
  <c r="BL285" i="1" s="1"/>
  <c r="BG947" i="1"/>
  <c r="BL947" i="1" s="1"/>
  <c r="BG594" i="1"/>
  <c r="BL594" i="1" s="1"/>
  <c r="BG684" i="1"/>
  <c r="BL684" i="1" s="1"/>
  <c r="BG669" i="1"/>
  <c r="BL669" i="1" s="1"/>
  <c r="BG854" i="1"/>
  <c r="BL854" i="1" s="1"/>
  <c r="BG243" i="1"/>
  <c r="BL243" i="1" s="1"/>
  <c r="BG394" i="1"/>
  <c r="BL394" i="1" s="1"/>
  <c r="BG256" i="1"/>
  <c r="BL256" i="1" s="1"/>
  <c r="BG364" i="1"/>
  <c r="BL364" i="1" s="1"/>
  <c r="BG474" i="1"/>
  <c r="BL474" i="1" s="1"/>
  <c r="BG24" i="1"/>
  <c r="BL24" i="1" s="1"/>
  <c r="BG780" i="1"/>
  <c r="BL780" i="1" s="1"/>
  <c r="BG206" i="1"/>
  <c r="BL206" i="1" s="1"/>
  <c r="BG239" i="1"/>
  <c r="BL239" i="1" s="1"/>
  <c r="BG534" i="1"/>
  <c r="BL534" i="1" s="1"/>
  <c r="BG403" i="1"/>
  <c r="BL403" i="1" s="1"/>
  <c r="BG1077" i="1"/>
  <c r="BL1077" i="1" s="1"/>
  <c r="BG1013" i="1"/>
  <c r="BL1013" i="1" s="1"/>
  <c r="BG1072" i="1"/>
  <c r="BL1072" i="1" s="1"/>
  <c r="BG303" i="1"/>
  <c r="BL303" i="1" s="1"/>
  <c r="BG582" i="1"/>
  <c r="BL582" i="1" s="1"/>
  <c r="BG810" i="1"/>
  <c r="BL810" i="1" s="1"/>
  <c r="BG1037" i="1"/>
  <c r="BL1037" i="1" s="1"/>
  <c r="BG759" i="1"/>
  <c r="BL759" i="1" s="1"/>
  <c r="BG631" i="1"/>
  <c r="BL631" i="1" s="1"/>
  <c r="BG188" i="1"/>
  <c r="BL188" i="1" s="1"/>
  <c r="BG797" i="1"/>
  <c r="BL797" i="1" s="1"/>
  <c r="BG463" i="1"/>
  <c r="BL463" i="1" s="1"/>
  <c r="BG186" i="1"/>
  <c r="BL186" i="1" s="1"/>
  <c r="BG712" i="1"/>
  <c r="BL712" i="1" s="1"/>
  <c r="BG107" i="1"/>
  <c r="BL107" i="1" s="1"/>
  <c r="BG289" i="1"/>
  <c r="BL289" i="1" s="1"/>
  <c r="BG885" i="1"/>
  <c r="BL885" i="1" s="1"/>
  <c r="BG301" i="1"/>
  <c r="BL301" i="1" s="1"/>
  <c r="BG571" i="1"/>
  <c r="BL571" i="1" s="1"/>
  <c r="BG601" i="1"/>
  <c r="BL601" i="1" s="1"/>
  <c r="BG1017" i="1"/>
  <c r="BL1017" i="1" s="1"/>
  <c r="BG724" i="1"/>
  <c r="BL724" i="1" s="1"/>
  <c r="BG506" i="1"/>
  <c r="BL506" i="1" s="1"/>
  <c r="BG96" i="1"/>
  <c r="BL96" i="1" s="1"/>
  <c r="BG25" i="1"/>
  <c r="BL25" i="1" s="1"/>
  <c r="BG183" i="1"/>
  <c r="BL183" i="1" s="1"/>
  <c r="BG1035" i="1"/>
  <c r="BL1035" i="1" s="1"/>
  <c r="BG957" i="1"/>
  <c r="BL957" i="1" s="1"/>
  <c r="BG113" i="1"/>
  <c r="BL113" i="1" s="1"/>
  <c r="BG457" i="1"/>
  <c r="BL457" i="1" s="1"/>
  <c r="BG966" i="1"/>
  <c r="BL966" i="1" s="1"/>
  <c r="BG688" i="1"/>
  <c r="BL688" i="1" s="1"/>
  <c r="BG387" i="1"/>
  <c r="BL387" i="1" s="1"/>
  <c r="BG168" i="1"/>
  <c r="BL168" i="1" s="1"/>
  <c r="BG568" i="1"/>
  <c r="BL568" i="1" s="1"/>
  <c r="BG423" i="1"/>
  <c r="BL423" i="1" s="1"/>
  <c r="BG272" i="1"/>
  <c r="BL272" i="1" s="1"/>
  <c r="BG251" i="1"/>
  <c r="BL251" i="1" s="1"/>
  <c r="BG460" i="1"/>
  <c r="BL460" i="1" s="1"/>
  <c r="BG302" i="1"/>
  <c r="BL302" i="1" s="1"/>
  <c r="BG90" i="1"/>
  <c r="BL90" i="1" s="1"/>
  <c r="BG441" i="1"/>
  <c r="BL441" i="1" s="1"/>
  <c r="BG1016" i="1"/>
  <c r="BL1016" i="1" s="1"/>
  <c r="BG318" i="1"/>
  <c r="BL318" i="1" s="1"/>
  <c r="BG1074" i="1"/>
  <c r="BL1074" i="1" s="1"/>
  <c r="BG764" i="1"/>
  <c r="BL764" i="1" s="1"/>
  <c r="BG953" i="1"/>
  <c r="BL953" i="1" s="1"/>
  <c r="BG189" i="1"/>
  <c r="BL189" i="1" s="1"/>
  <c r="BG574" i="1"/>
  <c r="BL574" i="1" s="1"/>
  <c r="BG358" i="1"/>
  <c r="BL358" i="1" s="1"/>
  <c r="BG544" i="1"/>
  <c r="BL544" i="1" s="1"/>
  <c r="BG407" i="1"/>
  <c r="BL407" i="1" s="1"/>
  <c r="BG716" i="1"/>
  <c r="BL716" i="1" s="1"/>
  <c r="BG785" i="1"/>
  <c r="BL785" i="1" s="1"/>
  <c r="BG214" i="1"/>
  <c r="BL214" i="1" s="1"/>
  <c r="BG295" i="1"/>
  <c r="BL295" i="1" s="1"/>
  <c r="BG766" i="1"/>
  <c r="BL766" i="1" s="1"/>
  <c r="BG732" i="1"/>
  <c r="BL732" i="1" s="1"/>
  <c r="BG891" i="1"/>
  <c r="BL891" i="1" s="1"/>
  <c r="BG47" i="1"/>
  <c r="BL47" i="1" s="1"/>
  <c r="BG5" i="1"/>
  <c r="BL5" i="1" s="1"/>
  <c r="BG929" i="1"/>
  <c r="BL929" i="1" s="1"/>
  <c r="BG484" i="1"/>
  <c r="BL484" i="1" s="1"/>
  <c r="BG43" i="1"/>
  <c r="BL43" i="1" s="1"/>
  <c r="BG1110" i="1"/>
  <c r="BL1110" i="1" s="1"/>
  <c r="BG730" i="1"/>
  <c r="BL730" i="1" s="1"/>
  <c r="BG747" i="1"/>
  <c r="BL747" i="1" s="1"/>
  <c r="BG834" i="1"/>
  <c r="BL834" i="1" s="1"/>
  <c r="BG862" i="1"/>
  <c r="BL862" i="1" s="1"/>
  <c r="BG738" i="1"/>
  <c r="BL738" i="1" s="1"/>
  <c r="BG278" i="1"/>
  <c r="BL278" i="1" s="1"/>
  <c r="BG133" i="1"/>
  <c r="BL133" i="1" s="1"/>
  <c r="BG999" i="1"/>
  <c r="BL999" i="1" s="1"/>
  <c r="BG842" i="1"/>
  <c r="BL842" i="1" s="1"/>
  <c r="BG748" i="1"/>
  <c r="BL748" i="1" s="1"/>
  <c r="BG299" i="1"/>
  <c r="BL299" i="1" s="1"/>
  <c r="BG874" i="1"/>
  <c r="BL874" i="1" s="1"/>
  <c r="BG152" i="1"/>
  <c r="BL152" i="1" s="1"/>
  <c r="BG714" i="1"/>
  <c r="BL714" i="1" s="1"/>
  <c r="BG904" i="1"/>
  <c r="BL904" i="1" s="1"/>
  <c r="BG865" i="1"/>
  <c r="BL865" i="1" s="1"/>
  <c r="BG411" i="1"/>
  <c r="BL411" i="1" s="1"/>
  <c r="BG573" i="1"/>
  <c r="BL573" i="1" s="1"/>
  <c r="BG9" i="1"/>
  <c r="BL9" i="1" s="1"/>
  <c r="BG283" i="1"/>
  <c r="BL283" i="1" s="1"/>
  <c r="BG430" i="1"/>
  <c r="BL430" i="1" s="1"/>
  <c r="BG952" i="1"/>
  <c r="BL952" i="1" s="1"/>
  <c r="BG384" i="1"/>
  <c r="BL384" i="1" s="1"/>
  <c r="BG793" i="1"/>
  <c r="BL793" i="1" s="1"/>
  <c r="BG219" i="1"/>
  <c r="BL219" i="1" s="1"/>
  <c r="BG483" i="1"/>
  <c r="BL483" i="1" s="1"/>
  <c r="BG1040" i="1"/>
  <c r="BL1040" i="1" s="1"/>
  <c r="BG1045" i="1"/>
  <c r="BL1045" i="1" s="1"/>
  <c r="BG801" i="1"/>
  <c r="BL801" i="1" s="1"/>
  <c r="BG841" i="1"/>
  <c r="BL841" i="1" s="1"/>
  <c r="BG870" i="1"/>
  <c r="BL870" i="1" s="1"/>
  <c r="BG336" i="1"/>
  <c r="BL336" i="1" s="1"/>
  <c r="BG117" i="1"/>
  <c r="BL117" i="1" s="1"/>
  <c r="BG620" i="1"/>
  <c r="BL620" i="1" s="1"/>
  <c r="BG122" i="1"/>
  <c r="BL122" i="1" s="1"/>
  <c r="BG654" i="1"/>
  <c r="BL654" i="1" s="1"/>
  <c r="BG598" i="1"/>
  <c r="BL598" i="1" s="1"/>
  <c r="BG252" i="1"/>
  <c r="BL252" i="1" s="1"/>
  <c r="BG180" i="1"/>
  <c r="BL180" i="1" s="1"/>
  <c r="BG644" i="1"/>
  <c r="BL644" i="1" s="1"/>
  <c r="BG281" i="1"/>
  <c r="BL281" i="1" s="1"/>
  <c r="BG906" i="1"/>
  <c r="BL906" i="1" s="1"/>
  <c r="BG382" i="1"/>
  <c r="BL382" i="1" s="1"/>
  <c r="BG401" i="1"/>
  <c r="BL401" i="1" s="1"/>
  <c r="BG1055" i="1"/>
  <c r="BL1055" i="1" s="1"/>
  <c r="BG193" i="1"/>
  <c r="BL193" i="1" s="1"/>
  <c r="BG922" i="1"/>
  <c r="BL922" i="1" s="1"/>
  <c r="BG53" i="1"/>
  <c r="BL53" i="1" s="1"/>
  <c r="BG118" i="1"/>
  <c r="BL118" i="1" s="1"/>
  <c r="BG864" i="1"/>
  <c r="BL864" i="1" s="1"/>
  <c r="BG1001" i="1"/>
  <c r="BL1001" i="1" s="1"/>
  <c r="BG8" i="1"/>
  <c r="BL8" i="1" s="1"/>
  <c r="BG280" i="1"/>
  <c r="BL280" i="1" s="1"/>
  <c r="BG526" i="1"/>
  <c r="BL526" i="1" s="1"/>
  <c r="BG337" i="1"/>
  <c r="BL337" i="1" s="1"/>
  <c r="BG931" i="1"/>
  <c r="BL931" i="1" s="1"/>
  <c r="BG606" i="1"/>
  <c r="BL606" i="1" s="1"/>
  <c r="BG215" i="1"/>
  <c r="BL215" i="1" s="1"/>
  <c r="BG587" i="1"/>
  <c r="BL587" i="1" s="1"/>
  <c r="BG66" i="1"/>
  <c r="BL66" i="1" s="1"/>
  <c r="BG819" i="1"/>
  <c r="BL819" i="1" s="1"/>
  <c r="BG745" i="1"/>
  <c r="BL745" i="1" s="1"/>
  <c r="BG896" i="1"/>
  <c r="BL896" i="1" s="1"/>
  <c r="BG649" i="1"/>
  <c r="BL649" i="1" s="1"/>
  <c r="BG1009" i="1"/>
  <c r="BL1009" i="1" s="1"/>
  <c r="BG921" i="1"/>
  <c r="BL921" i="1" s="1"/>
  <c r="BG410" i="1"/>
  <c r="BL410" i="1" s="1"/>
  <c r="BG584" i="1"/>
  <c r="BL584" i="1" s="1"/>
  <c r="BG367" i="1"/>
  <c r="BL367" i="1" s="1"/>
  <c r="BG576" i="1"/>
  <c r="BL576" i="1" s="1"/>
  <c r="BG55" i="1"/>
  <c r="BL55" i="1" s="1"/>
  <c r="BG556" i="1"/>
  <c r="BL556" i="1" s="1"/>
  <c r="BG150" i="1"/>
  <c r="BL150" i="1" s="1"/>
  <c r="BG767" i="1"/>
  <c r="BL767" i="1" s="1"/>
  <c r="BG713" i="1"/>
  <c r="BL713" i="1" s="1"/>
  <c r="BG515" i="1"/>
  <c r="BL515" i="1" s="1"/>
  <c r="BG599" i="1"/>
  <c r="BL599" i="1" s="1"/>
  <c r="BG992" i="1"/>
  <c r="BL992" i="1" s="1"/>
  <c r="BG624" i="1"/>
  <c r="BL624" i="1" s="1"/>
  <c r="BG13" i="1"/>
  <c r="BL13" i="1" s="1"/>
  <c r="BG65" i="1"/>
  <c r="BL65" i="1" s="1"/>
  <c r="BG996" i="1"/>
  <c r="BL996" i="1" s="1"/>
  <c r="BG1014" i="1"/>
  <c r="BL1014" i="1" s="1"/>
  <c r="BG566" i="1"/>
  <c r="BL566" i="1" s="1"/>
  <c r="BG321" i="1"/>
  <c r="BL321" i="1" s="1"/>
  <c r="BG508" i="1"/>
  <c r="BL508" i="1" s="1"/>
  <c r="BG991" i="1"/>
  <c r="BL991" i="1" s="1"/>
  <c r="BG405" i="1"/>
  <c r="BL405" i="1" s="1"/>
  <c r="BG1070" i="1"/>
  <c r="BL1070" i="1" s="1"/>
  <c r="BG481" i="1"/>
  <c r="BL481" i="1" s="1"/>
  <c r="BG543" i="1"/>
  <c r="BL543" i="1" s="1"/>
  <c r="BG873" i="1"/>
  <c r="BL873" i="1" s="1"/>
  <c r="BG77" i="1"/>
  <c r="BL77" i="1" s="1"/>
  <c r="BG757" i="1"/>
  <c r="BL757" i="1" s="1"/>
  <c r="BG473" i="1"/>
  <c r="BL473" i="1" s="1"/>
  <c r="BG512" i="1"/>
  <c r="BL512" i="1" s="1"/>
  <c r="BG343" i="1"/>
  <c r="BL343" i="1" s="1"/>
  <c r="BG175" i="1"/>
  <c r="BL175" i="1" s="1"/>
  <c r="BG725" i="1"/>
  <c r="BL725" i="1" s="1"/>
  <c r="BG201" i="1"/>
  <c r="BL201" i="1" s="1"/>
  <c r="BG388" i="1"/>
  <c r="BL388" i="1" s="1"/>
  <c r="BG174" i="1"/>
  <c r="BL174" i="1" s="1"/>
  <c r="BG449" i="1"/>
  <c r="BL449" i="1" s="1"/>
  <c r="BG850" i="1"/>
  <c r="BL850" i="1" s="1"/>
  <c r="BG742" i="1"/>
  <c r="BL742" i="1" s="1"/>
  <c r="BG475" i="1"/>
  <c r="BL475" i="1" s="1"/>
  <c r="BG30" i="1"/>
  <c r="BL30" i="1" s="1"/>
  <c r="BG492" i="1"/>
  <c r="BL492" i="1" s="1"/>
  <c r="BG1057" i="1"/>
  <c r="BL1057" i="1" s="1"/>
  <c r="BG723" i="1"/>
  <c r="BL723" i="1" s="1"/>
  <c r="BG927" i="1"/>
  <c r="BL927" i="1" s="1"/>
  <c r="BG871" i="1"/>
  <c r="BL871" i="1" s="1"/>
  <c r="BG293" i="1"/>
  <c r="BL293" i="1" s="1"/>
  <c r="BG217" i="1"/>
  <c r="BL217" i="1" s="1"/>
  <c r="BG634" i="1"/>
  <c r="BL634" i="1" s="1"/>
  <c r="BG511" i="1"/>
  <c r="BL511" i="1" s="1"/>
  <c r="BG831" i="1"/>
  <c r="BL831" i="1" s="1"/>
  <c r="BG655" i="1"/>
  <c r="BL655" i="1" s="1"/>
  <c r="BG56" i="1"/>
  <c r="BL56" i="1" s="1"/>
  <c r="BG1093" i="1"/>
  <c r="BL1093" i="1" s="1"/>
  <c r="BG466" i="1"/>
  <c r="BL466" i="1" s="1"/>
  <c r="BG872" i="1"/>
  <c r="BL872" i="1" s="1"/>
  <c r="BG1024" i="1"/>
  <c r="BL1024" i="1" s="1"/>
  <c r="BG897" i="1"/>
  <c r="BL897" i="1" s="1"/>
  <c r="BG1083" i="1"/>
  <c r="BL1083" i="1" s="1"/>
  <c r="BG57" i="1"/>
  <c r="BL57" i="1" s="1"/>
  <c r="BG936" i="1"/>
  <c r="BL936" i="1" s="1"/>
  <c r="BG618" i="1"/>
  <c r="BL618" i="1" s="1"/>
  <c r="BG44" i="1"/>
  <c r="BL44" i="1" s="1"/>
  <c r="BG428" i="1"/>
  <c r="BL428" i="1" s="1"/>
  <c r="BG231" i="1"/>
  <c r="BL231" i="1" s="1"/>
  <c r="BG61" i="1"/>
  <c r="BL61" i="1" s="1"/>
  <c r="BG166" i="1"/>
  <c r="BL166" i="1" s="1"/>
  <c r="BG448" i="1"/>
  <c r="BL448" i="1" s="1"/>
  <c r="BG398" i="1"/>
  <c r="BL398" i="1" s="1"/>
  <c r="BG807" i="1"/>
  <c r="BL807" i="1" s="1"/>
  <c r="BG650" i="1"/>
  <c r="BL650" i="1" s="1"/>
  <c r="BG320" i="1"/>
  <c r="BL320" i="1" s="1"/>
  <c r="BG209" i="1"/>
  <c r="BL209" i="1" s="1"/>
  <c r="BG938" i="1"/>
  <c r="BL938" i="1" s="1"/>
  <c r="BG149" i="1"/>
  <c r="BL149" i="1" s="1"/>
  <c r="BG36" i="1"/>
  <c r="BL36" i="1" s="1"/>
  <c r="BG85" i="1"/>
  <c r="BL85" i="1" s="1"/>
  <c r="BG211" i="1"/>
  <c r="BL211" i="1" s="1"/>
  <c r="BG439" i="1"/>
  <c r="BL439" i="1" s="1"/>
  <c r="BG226" i="1"/>
  <c r="BL226" i="1" s="1"/>
  <c r="BG502" i="1"/>
  <c r="BL502" i="1" s="1"/>
  <c r="BG844" i="1"/>
  <c r="BL844" i="1" s="1"/>
  <c r="BG58" i="1"/>
  <c r="BL58" i="1" s="1"/>
  <c r="BG147" i="1"/>
  <c r="BL147" i="1" s="1"/>
  <c r="BG380" i="1"/>
  <c r="BL380" i="1" s="1"/>
  <c r="BG309" i="1"/>
  <c r="BL309" i="1" s="1"/>
  <c r="BG1028" i="1"/>
  <c r="BL1028" i="1" s="1"/>
  <c r="BG125" i="1"/>
  <c r="BL125" i="1" s="1"/>
  <c r="BG467" i="1"/>
  <c r="BL467" i="1" s="1"/>
  <c r="BG680" i="1"/>
  <c r="BL680" i="1" s="1"/>
  <c r="BG78" i="1"/>
  <c r="BL78" i="1" s="1"/>
  <c r="BG247" i="1"/>
  <c r="BL247" i="1" s="1"/>
  <c r="BG1021" i="1"/>
  <c r="BL1021" i="1" s="1"/>
  <c r="BG969" i="1"/>
  <c r="BL969" i="1" s="1"/>
  <c r="BG611" i="1"/>
  <c r="BL611" i="1" s="1"/>
  <c r="BG279" i="1"/>
  <c r="BL279" i="1" s="1"/>
  <c r="BG158" i="1"/>
  <c r="BL158" i="1" s="1"/>
  <c r="BG130" i="1"/>
  <c r="BL130" i="1" s="1"/>
  <c r="BG869" i="1"/>
  <c r="BL869" i="1" s="1"/>
  <c r="BG264" i="1"/>
  <c r="BL264" i="1" s="1"/>
  <c r="BG395" i="1"/>
  <c r="BL395" i="1" s="1"/>
  <c r="BG204" i="1"/>
  <c r="BL204" i="1" s="1"/>
  <c r="BG142" i="1"/>
  <c r="BL142" i="1" s="1"/>
  <c r="BG447" i="1"/>
  <c r="BL447" i="1" s="1"/>
  <c r="BG777" i="1"/>
  <c r="BL777" i="1" s="1"/>
  <c r="BG815" i="1"/>
  <c r="BL815" i="1" s="1"/>
  <c r="BG115" i="1"/>
  <c r="BL115" i="1" s="1"/>
  <c r="BG235" i="1"/>
  <c r="BL235" i="1" s="1"/>
  <c r="BG282" i="1"/>
  <c r="BL282" i="1" s="1"/>
  <c r="BG361" i="1"/>
  <c r="BL361" i="1" s="1"/>
  <c r="BG768" i="1"/>
  <c r="BL768" i="1" s="1"/>
  <c r="BG569" i="1"/>
  <c r="BL569" i="1" s="1"/>
  <c r="BG1097" i="1"/>
  <c r="BL1097" i="1" s="1"/>
  <c r="BG313" i="1"/>
  <c r="BL313" i="1" s="1"/>
  <c r="BG1108" i="1"/>
  <c r="BL1108" i="1" s="1"/>
  <c r="BG223" i="1"/>
  <c r="BL223" i="1" s="1"/>
  <c r="BG923" i="1"/>
  <c r="BL923" i="1" s="1"/>
  <c r="BG920" i="1"/>
  <c r="BL920" i="1" s="1"/>
  <c r="BG1043" i="1"/>
  <c r="BL1043" i="1" s="1"/>
  <c r="BG934" i="1"/>
  <c r="BL934" i="1" s="1"/>
  <c r="BG517" i="1"/>
  <c r="BL517" i="1" s="1"/>
  <c r="BG1049" i="1"/>
  <c r="BL1049" i="1" s="1"/>
  <c r="BG352" i="1"/>
  <c r="BL352" i="1" s="1"/>
  <c r="BG267" i="1"/>
  <c r="BL267" i="1" s="1"/>
  <c r="BG261" i="1"/>
  <c r="BL261" i="1" s="1"/>
  <c r="BG97" i="1"/>
  <c r="BL97" i="1" s="1"/>
  <c r="BG436" i="1"/>
  <c r="BL436" i="1" s="1"/>
  <c r="BG353" i="1"/>
  <c r="BL353" i="1" s="1"/>
  <c r="BG806" i="1"/>
  <c r="BL806" i="1" s="1"/>
  <c r="BG710" i="1"/>
  <c r="BL710" i="1" s="1"/>
  <c r="BG935" i="1"/>
  <c r="BL935" i="1" s="1"/>
  <c r="BG803" i="1"/>
  <c r="BL803" i="1" s="1"/>
  <c r="BG1107" i="1"/>
  <c r="BL1107" i="1" s="1"/>
  <c r="BG1058" i="1"/>
  <c r="BL1058" i="1" s="1"/>
  <c r="BG866" i="1"/>
  <c r="BL866" i="1" s="1"/>
  <c r="BG633" i="1"/>
  <c r="BL633" i="1" s="1"/>
  <c r="BG32" i="1"/>
  <c r="BL32" i="1" s="1"/>
  <c r="BG585" i="1"/>
  <c r="BL585" i="1" s="1"/>
  <c r="BG198" i="1"/>
  <c r="BL198" i="1" s="1"/>
  <c r="BG558" i="1"/>
  <c r="BL558" i="1" s="1"/>
  <c r="BG138" i="1"/>
  <c r="BL138" i="1" s="1"/>
  <c r="BG853" i="1"/>
  <c r="BL853" i="1" s="1"/>
  <c r="BG928" i="1"/>
  <c r="BL928" i="1" s="1"/>
  <c r="BG1027" i="1"/>
  <c r="BL1027" i="1" s="1"/>
  <c r="BG260" i="1"/>
  <c r="BL260" i="1" s="1"/>
  <c r="BG224" i="1"/>
  <c r="BL224" i="1" s="1"/>
  <c r="BG84" i="1"/>
  <c r="BL84" i="1" s="1"/>
  <c r="BG682" i="1"/>
  <c r="BL682" i="1" s="1"/>
  <c r="BG331" i="1"/>
  <c r="BL331" i="1" s="1"/>
  <c r="BG860" i="1"/>
  <c r="BL860" i="1" s="1"/>
  <c r="BG639" i="1"/>
  <c r="BL639" i="1" s="1"/>
  <c r="BG559" i="1"/>
  <c r="BL559" i="1" s="1"/>
  <c r="BG541" i="1"/>
  <c r="BL541" i="1" s="1"/>
  <c r="BG262" i="1"/>
  <c r="BL262" i="1" s="1"/>
  <c r="BG420" i="1"/>
  <c r="BL420" i="1" s="1"/>
  <c r="BG1000" i="1"/>
  <c r="BL1000" i="1" s="1"/>
  <c r="BG1020" i="1"/>
  <c r="BL1020" i="1" s="1"/>
  <c r="BG363" i="1"/>
  <c r="BL363" i="1" s="1"/>
  <c r="BG485" i="1"/>
  <c r="BL485" i="1" s="1"/>
  <c r="BG753" i="1"/>
  <c r="BL753" i="1" s="1"/>
  <c r="BG968" i="1"/>
  <c r="BL968" i="1" s="1"/>
  <c r="BG378" i="1"/>
  <c r="BL378" i="1" s="1"/>
  <c r="BG572" i="1"/>
  <c r="BL572" i="1" s="1"/>
  <c r="BG268" i="1"/>
  <c r="BL268" i="1" s="1"/>
  <c r="BG121" i="1"/>
  <c r="BL121" i="1" s="1"/>
  <c r="BG274" i="1"/>
  <c r="BL274" i="1" s="1"/>
  <c r="BG717" i="1"/>
  <c r="BL717" i="1" s="1"/>
  <c r="BG17" i="1"/>
  <c r="BL17" i="1" s="1"/>
  <c r="BG159" i="1"/>
  <c r="BL159" i="1" s="1"/>
  <c r="BG946" i="1"/>
  <c r="BL946" i="1" s="1"/>
  <c r="BG816" i="1"/>
  <c r="BL816" i="1" s="1"/>
  <c r="BG523" i="1"/>
  <c r="BL523" i="1" s="1"/>
  <c r="BG456" i="1"/>
  <c r="BL456" i="1" s="1"/>
  <c r="BG37" i="1"/>
  <c r="BL37" i="1" s="1"/>
  <c r="BG796" i="1"/>
  <c r="BL796" i="1" s="1"/>
  <c r="BG110" i="1"/>
  <c r="BL110" i="1" s="1"/>
  <c r="BG691" i="1"/>
  <c r="BL691" i="1" s="1"/>
  <c r="BG393" i="1"/>
  <c r="BL393" i="1" s="1"/>
  <c r="BG1069" i="1"/>
  <c r="BL1069" i="1" s="1"/>
  <c r="BG525" i="1"/>
  <c r="BL525" i="1" s="1"/>
  <c r="BG443" i="1"/>
  <c r="BL443" i="1" s="1"/>
  <c r="BG1098" i="1"/>
  <c r="BL1098" i="1" s="1"/>
  <c r="BG465" i="1"/>
  <c r="BL465" i="1" s="1"/>
  <c r="BG673" i="1"/>
  <c r="BL673" i="1" s="1"/>
  <c r="BG993" i="1"/>
  <c r="BL993" i="1" s="1"/>
  <c r="BG1004" i="1"/>
  <c r="BL1004" i="1" s="1"/>
  <c r="BG349" i="1"/>
  <c r="BL349" i="1" s="1"/>
  <c r="BG254" i="1"/>
  <c r="BL254" i="1" s="1"/>
  <c r="BG901" i="1"/>
  <c r="BL901" i="1" s="1"/>
  <c r="BG659" i="1"/>
  <c r="BL659" i="1" s="1"/>
  <c r="BG454" i="1"/>
  <c r="BL454" i="1" s="1"/>
  <c r="BG478" i="1"/>
  <c r="BL478" i="1" s="1"/>
  <c r="BG1090" i="1"/>
  <c r="BL1090" i="1" s="1"/>
  <c r="BG1041" i="1"/>
  <c r="BL1041" i="1" s="1"/>
  <c r="BG905" i="1"/>
  <c r="BL905" i="1" s="1"/>
  <c r="BG365" i="1"/>
  <c r="BL365" i="1" s="1"/>
  <c r="BG519" i="1"/>
  <c r="BL519" i="1" s="1"/>
  <c r="BG602" i="1"/>
  <c r="BL602" i="1" s="1"/>
  <c r="BG1089" i="1"/>
  <c r="BL1089" i="1" s="1"/>
  <c r="BG221" i="1"/>
  <c r="BL221" i="1" s="1"/>
  <c r="BG894" i="1"/>
  <c r="BL894" i="1" s="1"/>
  <c r="BG18" i="1"/>
  <c r="BL18" i="1" s="1"/>
  <c r="BG136" i="1"/>
  <c r="BL136" i="1" s="1"/>
  <c r="BG845" i="1"/>
  <c r="BL845" i="1" s="1"/>
  <c r="BG902" i="1"/>
  <c r="BL902" i="1" s="1"/>
  <c r="BG705" i="1"/>
  <c r="BL705" i="1" s="1"/>
  <c r="BG487" i="1"/>
  <c r="BL487" i="1" s="1"/>
  <c r="BG652" i="1"/>
  <c r="BL652" i="1" s="1"/>
  <c r="BG499" i="1"/>
  <c r="BL499" i="1" s="1"/>
  <c r="BG758" i="1"/>
  <c r="BL758" i="1" s="1"/>
  <c r="BG412" i="1"/>
  <c r="BL412" i="1" s="1"/>
  <c r="BG721" i="1"/>
  <c r="BL721" i="1" s="1"/>
  <c r="BG240" i="1"/>
  <c r="BL240" i="1" s="1"/>
  <c r="BG438" i="1"/>
  <c r="BL438" i="1" s="1"/>
  <c r="BG514" i="1"/>
  <c r="BL514" i="1" s="1"/>
  <c r="BG451" i="1"/>
  <c r="BL451" i="1" s="1"/>
  <c r="BG236" i="1"/>
  <c r="BL236" i="1" s="1"/>
  <c r="BG311" i="1"/>
  <c r="BL311" i="1" s="1"/>
  <c r="BG98" i="1"/>
  <c r="BL98" i="1" s="1"/>
  <c r="BG689" i="1"/>
  <c r="BL689" i="1" s="1"/>
  <c r="BG718" i="1"/>
  <c r="BL718" i="1" s="1"/>
  <c r="BG527" i="1"/>
  <c r="BL527" i="1" s="1"/>
  <c r="BG1101" i="1"/>
  <c r="BL1101" i="1" s="1"/>
  <c r="BG972" i="1"/>
  <c r="BL972" i="1" s="1"/>
  <c r="BG828" i="1"/>
  <c r="BL828" i="1" s="1"/>
  <c r="BG402" i="1"/>
  <c r="BL402" i="1" s="1"/>
  <c r="BG786" i="1"/>
  <c r="BL786" i="1" s="1"/>
  <c r="BG399" i="1"/>
  <c r="BL399" i="1" s="1"/>
  <c r="BG92" i="1"/>
  <c r="BL92" i="1" s="1"/>
  <c r="BG62" i="1"/>
  <c r="BL62" i="1" s="1"/>
  <c r="BG989" i="1"/>
  <c r="BL989" i="1" s="1"/>
  <c r="BG444" i="1"/>
  <c r="BL444" i="1" s="1"/>
  <c r="BG791" i="1"/>
  <c r="BL791" i="1" s="1"/>
  <c r="BG165" i="1"/>
  <c r="BL165" i="1" s="1"/>
  <c r="BG1075" i="1"/>
  <c r="BL1075" i="1" s="1"/>
  <c r="BG893" i="1"/>
  <c r="BL893" i="1" s="1"/>
  <c r="BG782" i="1"/>
  <c r="BL782" i="1" s="1"/>
  <c r="BG910" i="1"/>
  <c r="BL910" i="1" s="1"/>
  <c r="BG72" i="1"/>
  <c r="BL72" i="1" s="1"/>
  <c r="BG1091" i="1"/>
  <c r="BL1091" i="1" s="1"/>
  <c r="BG26" i="1"/>
  <c r="BL26" i="1" s="1"/>
  <c r="BG667" i="1"/>
  <c r="BL667" i="1" s="1"/>
  <c r="BG496" i="1"/>
  <c r="BL496" i="1" s="1"/>
  <c r="BG356" i="1"/>
  <c r="BL356" i="1" s="1"/>
  <c r="BG561" i="1"/>
  <c r="BL561" i="1" s="1"/>
  <c r="BG381" i="1"/>
  <c r="BL381" i="1" s="1"/>
  <c r="BG82" i="1"/>
  <c r="BL82" i="1" s="1"/>
  <c r="BG647" i="1"/>
  <c r="BL647" i="1" s="1"/>
  <c r="BG3" i="1"/>
  <c r="BL3" i="1" s="1"/>
  <c r="BG227" i="1"/>
  <c r="BL227" i="1" s="1"/>
  <c r="BG838" i="1"/>
  <c r="BL838" i="1" s="1"/>
  <c r="BG286" i="1"/>
  <c r="BL286" i="1" s="1"/>
  <c r="BG1100" i="1"/>
  <c r="BL1100" i="1" s="1"/>
  <c r="BG932" i="1"/>
  <c r="BL932" i="1" s="1"/>
  <c r="BG271" i="1"/>
  <c r="BL271" i="1" s="1"/>
  <c r="BG792" i="1"/>
  <c r="BL792" i="1" s="1"/>
  <c r="BG1019" i="1"/>
  <c r="BL1019" i="1" s="1"/>
  <c r="BG95" i="1"/>
  <c r="BL95" i="1" s="1"/>
  <c r="BG372" i="1"/>
  <c r="BL372" i="1" s="1"/>
  <c r="BG1085" i="1"/>
  <c r="BL1085" i="1" s="1"/>
  <c r="BG205" i="1"/>
  <c r="BL205" i="1" s="1"/>
  <c r="BG498" i="1"/>
  <c r="BL498" i="1" s="1"/>
  <c r="BG575" i="1"/>
  <c r="BL575" i="1" s="1"/>
  <c r="BG895" i="1"/>
  <c r="BL895" i="1" s="1"/>
  <c r="BG317" i="1"/>
  <c r="BL317" i="1" s="1"/>
  <c r="BG322" i="1"/>
  <c r="BL322" i="1" s="1"/>
  <c r="BG392" i="1"/>
  <c r="BL392" i="1" s="1"/>
  <c r="BG676" i="1"/>
  <c r="BL676" i="1" s="1"/>
  <c r="BG69" i="1"/>
  <c r="BL69" i="1" s="1"/>
  <c r="BG847" i="1"/>
  <c r="BL847" i="1" s="1"/>
  <c r="BG1094" i="1"/>
  <c r="BL1094" i="1" s="1"/>
  <c r="BG875" i="1"/>
  <c r="BL875" i="1" s="1"/>
  <c r="BG754" i="1"/>
  <c r="BL754" i="1" s="1"/>
  <c r="BG151" i="1"/>
  <c r="BL151" i="1" s="1"/>
  <c r="BG637" i="1"/>
  <c r="BL637" i="1" s="1"/>
  <c r="BG835" i="1"/>
  <c r="BL835" i="1" s="1"/>
  <c r="BG794" i="1"/>
  <c r="BL794" i="1" s="1"/>
  <c r="BG328" i="1"/>
  <c r="BL328" i="1" s="1"/>
  <c r="BG981" i="1"/>
  <c r="BL981" i="1" s="1"/>
  <c r="BG781" i="1"/>
  <c r="BL781" i="1" s="1"/>
  <c r="BG988" i="1"/>
  <c r="BL988" i="1" s="1"/>
  <c r="BG2" i="1"/>
  <c r="BL2" i="1" s="1"/>
  <c r="BG706" i="1"/>
  <c r="BL706" i="1" s="1"/>
  <c r="BG362" i="1"/>
  <c r="BL362" i="1" s="1"/>
  <c r="BG630" i="1"/>
  <c r="BL630" i="1" s="1"/>
  <c r="BG369" i="1"/>
  <c r="BL369" i="1" s="1"/>
  <c r="BG494" i="1"/>
  <c r="BL494" i="1" s="1"/>
  <c r="BG335" i="1"/>
  <c r="BL335" i="1" s="1"/>
  <c r="BG446" i="1"/>
  <c r="BL446" i="1" s="1"/>
  <c r="BG1068" i="1"/>
  <c r="BL1068" i="1" s="1"/>
  <c r="BG277" i="1"/>
  <c r="BL277" i="1" s="1"/>
  <c r="BG184" i="1"/>
  <c r="BL184" i="1" s="1"/>
  <c r="BG830" i="1"/>
  <c r="BL830" i="1" s="1"/>
  <c r="BG1062" i="1"/>
  <c r="BL1062" i="1" s="1"/>
  <c r="BG822" i="1"/>
  <c r="BL822" i="1" s="1"/>
  <c r="BG347" i="1"/>
  <c r="BL347" i="1" s="1"/>
  <c r="BG406" i="1"/>
  <c r="BL406" i="1" s="1"/>
  <c r="BG325" i="1"/>
  <c r="BL325" i="1" s="1"/>
  <c r="BG784" i="1"/>
  <c r="BL784" i="1" s="1"/>
  <c r="BG31" i="1"/>
  <c r="BL31" i="1" s="1"/>
  <c r="BG15" i="1"/>
  <c r="BL15" i="1" s="1"/>
  <c r="BG73" i="1"/>
  <c r="BL73" i="1" s="1"/>
  <c r="BG1102" i="1"/>
  <c r="BL1102" i="1" s="1"/>
  <c r="BG702" i="1"/>
  <c r="BL702" i="1" s="1"/>
  <c r="BG409" i="1"/>
  <c r="BL409" i="1" s="1"/>
  <c r="BG690" i="1"/>
  <c r="BL690" i="1" s="1"/>
  <c r="BG237" i="1"/>
  <c r="BL237" i="1" s="1"/>
  <c r="BG943" i="1"/>
  <c r="BL943" i="1" s="1"/>
  <c r="BG940" i="1"/>
  <c r="BL940" i="1" s="1"/>
  <c r="BG160" i="1"/>
  <c r="BL160" i="1" s="1"/>
  <c r="BG990" i="1"/>
  <c r="BL990" i="1" s="1"/>
  <c r="BG292" i="1"/>
  <c r="BL292" i="1" s="1"/>
  <c r="BG715" i="1"/>
  <c r="BL715" i="1" s="1"/>
  <c r="BG297" i="1"/>
  <c r="BL297" i="1" s="1"/>
  <c r="BG486" i="1"/>
  <c r="BL486" i="1" s="1"/>
  <c r="BG955" i="1"/>
  <c r="BL955" i="1" s="1"/>
  <c r="BG661" i="1"/>
  <c r="BL661" i="1" s="1"/>
  <c r="BG877" i="1"/>
  <c r="BL877" i="1" s="1"/>
  <c r="BG1067" i="1"/>
  <c r="BL1067" i="1" s="1"/>
  <c r="BG562" i="1"/>
  <c r="BL562" i="1" s="1"/>
  <c r="BG116" i="1"/>
  <c r="BL116" i="1" s="1"/>
  <c r="BG83" i="1"/>
  <c r="BL83" i="1" s="1"/>
  <c r="BG50" i="1"/>
  <c r="BL50" i="1" s="1"/>
  <c r="BG783" i="1"/>
  <c r="BL783" i="1" s="1"/>
  <c r="BG108" i="1"/>
  <c r="BL108" i="1" s="1"/>
  <c r="BG997" i="1"/>
  <c r="BL997" i="1" s="1"/>
  <c r="BG974" i="1"/>
  <c r="BL974" i="1" s="1"/>
  <c r="BG21" i="1"/>
  <c r="BL21" i="1" s="1"/>
  <c r="BG176" i="1"/>
  <c r="BL176" i="1" s="1"/>
  <c r="BG345" i="1"/>
  <c r="BL345" i="1" s="1"/>
  <c r="BG490" i="1"/>
  <c r="BL490" i="1" s="1"/>
  <c r="BG208" i="1"/>
  <c r="BL208" i="1" s="1"/>
  <c r="BG964" i="1"/>
  <c r="BL964" i="1" s="1"/>
  <c r="BG549" i="1"/>
  <c r="BL549" i="1" s="1"/>
  <c r="BG163" i="1"/>
  <c r="BL163" i="1" s="1"/>
  <c r="BG882" i="1"/>
  <c r="BL882" i="1" s="1"/>
  <c r="BG488" i="1"/>
  <c r="BL488" i="1" s="1"/>
  <c r="BG148" i="1"/>
  <c r="BL148" i="1" s="1"/>
  <c r="BG653" i="1"/>
  <c r="BL653" i="1" s="1"/>
  <c r="BG829" i="1"/>
  <c r="BL829" i="1" s="1"/>
  <c r="BG172" i="1"/>
  <c r="BL172" i="1" s="1"/>
  <c r="BG408" i="1"/>
  <c r="BL408" i="1" s="1"/>
  <c r="BG319" i="1"/>
  <c r="BL319" i="1" s="1"/>
  <c r="BG199" i="1"/>
  <c r="BL199" i="1" s="1"/>
  <c r="BG623" i="1"/>
  <c r="BL623" i="1" s="1"/>
  <c r="BG417" i="1"/>
  <c r="BL417" i="1" s="1"/>
  <c r="BG719" i="1"/>
  <c r="BL719" i="1" s="1"/>
  <c r="BG861" i="1"/>
  <c r="BL861" i="1" s="1"/>
  <c r="BG903" i="1"/>
  <c r="BL903" i="1" s="1"/>
  <c r="BG984" i="1"/>
  <c r="BL984" i="1" s="1"/>
  <c r="BG1073" i="1"/>
  <c r="BL1073" i="1" s="1"/>
  <c r="BG222" i="1"/>
  <c r="BL222" i="1" s="1"/>
  <c r="BG720" i="1"/>
  <c r="BL720" i="1" s="1"/>
  <c r="BG583" i="1"/>
  <c r="BL583" i="1" s="1"/>
  <c r="BG54" i="1"/>
  <c r="BL54" i="1" s="1"/>
  <c r="BG330" i="1"/>
  <c r="BL330" i="1" s="1"/>
  <c r="BG704" i="1"/>
  <c r="BL704" i="1" s="1"/>
  <c r="BG542" i="1"/>
  <c r="BL542" i="1" s="1"/>
  <c r="BG960" i="1"/>
  <c r="BL960" i="1" s="1"/>
  <c r="BG27" i="1"/>
  <c r="BL27" i="1" s="1"/>
  <c r="BG114" i="1"/>
  <c r="BL114" i="1" s="1"/>
  <c r="BG124" i="1"/>
  <c r="BL124" i="1" s="1"/>
  <c r="BG1053" i="1"/>
  <c r="BL1053" i="1" s="1"/>
  <c r="BG550" i="1"/>
  <c r="BL550" i="1" s="1"/>
  <c r="BG141" i="1"/>
  <c r="BL141" i="1" s="1"/>
  <c r="BG700" i="1"/>
  <c r="BL700" i="1" s="1"/>
  <c r="BG192" i="1"/>
  <c r="BL192" i="1" s="1"/>
  <c r="BG266" i="1"/>
  <c r="BL266" i="1" s="1"/>
  <c r="BG248" i="1"/>
  <c r="BL248" i="1" s="1"/>
  <c r="BG1076" i="1"/>
  <c r="BL1076" i="1" s="1"/>
  <c r="BG472" i="1"/>
  <c r="BL472" i="1" s="1"/>
  <c r="BG225" i="1"/>
  <c r="BL225" i="1" s="1"/>
  <c r="BG731" i="1"/>
  <c r="BL731" i="1" s="1"/>
  <c r="BG890" i="1"/>
  <c r="BL890" i="1" s="1"/>
  <c r="BG581" i="1"/>
  <c r="BL581" i="1" s="1"/>
  <c r="BG173" i="1"/>
  <c r="BL173" i="1" s="1"/>
  <c r="BG87" i="1"/>
  <c r="BL87" i="1" s="1"/>
  <c r="BG703" i="1"/>
  <c r="BL703" i="1" s="1"/>
  <c r="BG238" i="1"/>
  <c r="BL238" i="1" s="1"/>
  <c r="BG169" i="1"/>
  <c r="BL169" i="1" s="1"/>
  <c r="BG366" i="1"/>
  <c r="BL366" i="1" s="1"/>
  <c r="BG306" i="1"/>
  <c r="BL306" i="1" s="1"/>
  <c r="BG375" i="1"/>
  <c r="BL375" i="1" s="1"/>
  <c r="BG736" i="1"/>
  <c r="BL736" i="1" s="1"/>
  <c r="BG100" i="1"/>
  <c r="BL100" i="1" s="1"/>
  <c r="BG818" i="1"/>
  <c r="BL818" i="1" s="1"/>
  <c r="BG181" i="1"/>
  <c r="BL181" i="1" s="1"/>
  <c r="BG310" i="1"/>
  <c r="BL310" i="1" s="1"/>
  <c r="BG980" i="1"/>
  <c r="BL980" i="1" s="1"/>
  <c r="BG843" i="1"/>
  <c r="BL843" i="1" s="1"/>
  <c r="BG916" i="1"/>
  <c r="BL916" i="1" s="1"/>
  <c r="BG915" i="1"/>
  <c r="BL915" i="1" s="1"/>
  <c r="BG1046" i="1"/>
  <c r="BL1046" i="1" s="1"/>
  <c r="BG207" i="1"/>
  <c r="BL207" i="1" s="1"/>
  <c r="BG739" i="1"/>
  <c r="BL739" i="1" s="1"/>
  <c r="BG789" i="1"/>
  <c r="BL789" i="1" s="1"/>
  <c r="BG386" i="1"/>
  <c r="BL386" i="1" s="1"/>
  <c r="BG722" i="1"/>
  <c r="BL722" i="1" s="1"/>
  <c r="BG86" i="1"/>
  <c r="BL86" i="1" s="1"/>
  <c r="BG950" i="1"/>
  <c r="BL950" i="1" s="1"/>
  <c r="BG728" i="1"/>
  <c r="BL728" i="1" s="1"/>
  <c r="BG228" i="1"/>
  <c r="BL228" i="1" s="1"/>
  <c r="BG809" i="1"/>
  <c r="BL809" i="1" s="1"/>
  <c r="BG733" i="1"/>
  <c r="BL733" i="1" s="1"/>
  <c r="BG546" i="1"/>
  <c r="BL546" i="1" s="1"/>
  <c r="BG426" i="1"/>
  <c r="BL426" i="1" s="1"/>
  <c r="BG778" i="1"/>
  <c r="BL778" i="1" s="1"/>
  <c r="BG495" i="1"/>
  <c r="BL495" i="1" s="1"/>
  <c r="BG329" i="1"/>
  <c r="BL329" i="1" s="1"/>
  <c r="BG1034" i="1"/>
  <c r="BL1034" i="1" s="1"/>
  <c r="BG521" i="1"/>
  <c r="BL521" i="1" s="1"/>
  <c r="BG961" i="1"/>
  <c r="BL961" i="1" s="1"/>
  <c r="BG269" i="1"/>
  <c r="BL269" i="1" s="1"/>
  <c r="BG16" i="1"/>
  <c r="BL16" i="1" s="1"/>
  <c r="BG658" i="1"/>
  <c r="BL658" i="1" s="1"/>
  <c r="BG858" i="1"/>
  <c r="BL858" i="1" s="1"/>
  <c r="BG244" i="1"/>
  <c r="BL244" i="1" s="1"/>
  <c r="BG35" i="1"/>
  <c r="BL35" i="1" s="1"/>
  <c r="BG109" i="1"/>
  <c r="BL109" i="1" s="1"/>
  <c r="BG656" i="1"/>
  <c r="BL656" i="1" s="1"/>
  <c r="BG686" i="1"/>
  <c r="BL686" i="1" s="1"/>
  <c r="BG552" i="1"/>
  <c r="BL552" i="1" s="1"/>
  <c r="BG907" i="1"/>
  <c r="BL907" i="1" s="1"/>
  <c r="BG610" i="1"/>
  <c r="BL610" i="1" s="1"/>
  <c r="BG429" i="1"/>
  <c r="BL429" i="1" s="1"/>
  <c r="BG944" i="1"/>
  <c r="BL944" i="1" s="1"/>
  <c r="BG126" i="1"/>
  <c r="BL126" i="1" s="1"/>
  <c r="BG741" i="1"/>
  <c r="BL741" i="1" s="1"/>
  <c r="BG948" i="1"/>
  <c r="BL948" i="1" s="1"/>
  <c r="BG578" i="1"/>
  <c r="BL578" i="1" s="1"/>
  <c r="BG489" i="1"/>
  <c r="BL489" i="1" s="1"/>
  <c r="BG772" i="1"/>
  <c r="BL772" i="1" s="1"/>
  <c r="BG674" i="1"/>
  <c r="BL674" i="1" s="1"/>
  <c r="BG1081" i="1"/>
  <c r="BL1081" i="1" s="1"/>
  <c r="BG734" i="1"/>
  <c r="BL734" i="1" s="1"/>
  <c r="BG698" i="1"/>
  <c r="BL698" i="1" s="1"/>
  <c r="BG300" i="1"/>
  <c r="BL300" i="1" s="1"/>
  <c r="BG693" i="1"/>
  <c r="BL693" i="1" s="1"/>
  <c r="BG432" i="1"/>
  <c r="BL432" i="1" s="1"/>
  <c r="BG20" i="1"/>
  <c r="BL20" i="1" s="1"/>
  <c r="BG7" i="1"/>
  <c r="BL7" i="1" s="1"/>
  <c r="BG612" i="1"/>
  <c r="BL612" i="1" s="1"/>
  <c r="BG814" i="1"/>
  <c r="BL814" i="1" s="1"/>
  <c r="BG1007" i="1"/>
  <c r="BL1007" i="1" s="1"/>
  <c r="BG937" i="1"/>
  <c r="BL937" i="1" s="1"/>
  <c r="BG1084" i="1"/>
  <c r="BL1084" i="1" s="1"/>
  <c r="BG373" i="1"/>
  <c r="BL373" i="1" s="1"/>
  <c r="BG253" i="1"/>
  <c r="BL253" i="1" s="1"/>
  <c r="BG241" i="1"/>
  <c r="BL241" i="1" s="1"/>
  <c r="BG744" i="1"/>
  <c r="BL744" i="1" s="1"/>
  <c r="BG671" i="1"/>
  <c r="BL671" i="1" s="1"/>
  <c r="BG846" i="1"/>
  <c r="BL846" i="1" s="1"/>
  <c r="BG605" i="1"/>
  <c r="BL605" i="1" s="1"/>
  <c r="BG956" i="1"/>
  <c r="BL956" i="1" s="1"/>
  <c r="BG377" i="1"/>
  <c r="BL377" i="1" s="1"/>
  <c r="BG139" i="1"/>
  <c r="BL139" i="1" s="1"/>
  <c r="BG857" i="1"/>
  <c r="BL857" i="1" s="1"/>
  <c r="BG123" i="1"/>
  <c r="BL123" i="1" s="1"/>
  <c r="BG604" i="1"/>
  <c r="BL604" i="1" s="1"/>
  <c r="BG1060" i="1"/>
  <c r="BL1060" i="1" s="1"/>
  <c r="BG276" i="1"/>
  <c r="BL276" i="1" s="1"/>
  <c r="BG756" i="1"/>
  <c r="BL756" i="1" s="1"/>
  <c r="BG60" i="1"/>
  <c r="BL60" i="1" s="1"/>
  <c r="BG1095" i="1"/>
  <c r="BL1095" i="1" s="1"/>
  <c r="BG663" i="1"/>
  <c r="BL663" i="1" s="1"/>
  <c r="BG863" i="1"/>
  <c r="BL863" i="1" s="1"/>
  <c r="BG911" i="1"/>
  <c r="BL911" i="1" s="1"/>
  <c r="BG660" i="1"/>
  <c r="BL660" i="1" s="1"/>
  <c r="BG539" i="1"/>
  <c r="BL539" i="1" s="1"/>
  <c r="BG551" i="1"/>
  <c r="BL551" i="1" s="1"/>
  <c r="BG629" i="1"/>
  <c r="BL629" i="1" s="1"/>
  <c r="BG564" i="1"/>
  <c r="BL564" i="1" s="1"/>
  <c r="BG435" i="1"/>
  <c r="BL435" i="1" s="1"/>
  <c r="BG1087" i="1"/>
  <c r="BL1087" i="1" s="1"/>
  <c r="BG600" i="1"/>
  <c r="BL600" i="1" s="1"/>
  <c r="BG468" i="1"/>
  <c r="BL468" i="1" s="1"/>
  <c r="BG859" i="1"/>
  <c r="BL859" i="1" s="1"/>
  <c r="BG664" i="1"/>
  <c r="BL664" i="1" s="1"/>
  <c r="BG1036" i="1"/>
  <c r="BL1036" i="1" s="1"/>
  <c r="BG837" i="1"/>
  <c r="BL837" i="1" s="1"/>
  <c r="BG350" i="1"/>
  <c r="BL350" i="1" s="1"/>
  <c r="BG914" i="1"/>
  <c r="BL914" i="1" s="1"/>
  <c r="BG1030" i="1"/>
  <c r="BL1030" i="1" s="1"/>
  <c r="BG670" i="1"/>
  <c r="BL670" i="1" s="1"/>
  <c r="BG1008" i="1"/>
  <c r="BL1008" i="1" s="1"/>
  <c r="BG440" i="1"/>
  <c r="BL440" i="1" s="1"/>
  <c r="BG458" i="1"/>
  <c r="BL458" i="1" s="1"/>
  <c r="BG638" i="1"/>
  <c r="BL638" i="1" s="1"/>
  <c r="BG1066" i="1"/>
  <c r="BL1066" i="1" s="1"/>
  <c r="BG983" i="1"/>
  <c r="BL983" i="1" s="1"/>
  <c r="BG520" i="1"/>
  <c r="BL520" i="1" s="1"/>
  <c r="BG6" i="1"/>
  <c r="BL6" i="1" s="1"/>
  <c r="BG532" i="1"/>
  <c r="BL532" i="1" s="1"/>
  <c r="BG296" i="1"/>
  <c r="BL296" i="1" s="1"/>
  <c r="BG63" i="1"/>
  <c r="BL63" i="1" s="1"/>
  <c r="BG476" i="1"/>
  <c r="BL476" i="1" s="1"/>
  <c r="BG636" i="1"/>
  <c r="BL636" i="1" s="1"/>
  <c r="BG635" i="1"/>
  <c r="BL635" i="1" s="1"/>
  <c r="BG391" i="1"/>
  <c r="BL391" i="1" s="1"/>
  <c r="BG179" i="1"/>
  <c r="BL179" i="1" s="1"/>
  <c r="BG913" i="1"/>
  <c r="BL913" i="1" s="1"/>
  <c r="BG479" i="1"/>
  <c r="BL479" i="1" s="1"/>
  <c r="BG755" i="1"/>
  <c r="BL755" i="1" s="1"/>
  <c r="BG28" i="1"/>
  <c r="BL28" i="1" s="1"/>
  <c r="BG255" i="1"/>
  <c r="BL255" i="1" s="1"/>
  <c r="BG833" i="1"/>
  <c r="BL833" i="1" s="1"/>
  <c r="BG852" i="1"/>
  <c r="BL852" i="1" s="1"/>
  <c r="BG588" i="1"/>
  <c r="BL588" i="1" s="1"/>
  <c r="BG242" i="1"/>
  <c r="BL242" i="1" s="1"/>
  <c r="BG185" i="1"/>
  <c r="BL185" i="1" s="1"/>
  <c r="BG341" i="1"/>
  <c r="BL341" i="1" s="1"/>
  <c r="BG998" i="1"/>
  <c r="BL998" i="1" s="1"/>
  <c r="BG346" i="1"/>
  <c r="BL346" i="1" s="1"/>
  <c r="BG802" i="1"/>
  <c r="BL802" i="1" s="1"/>
  <c r="BG1031" i="1"/>
  <c r="BL1031" i="1" s="1"/>
  <c r="BG210" i="1"/>
  <c r="BL210" i="1" s="1"/>
  <c r="BG840" i="1"/>
  <c r="BL840" i="1" s="1"/>
  <c r="BG249" i="1"/>
  <c r="BL249" i="1" s="1"/>
  <c r="BG908" i="1"/>
  <c r="BL908" i="1" s="1"/>
  <c r="BG1064" i="1"/>
  <c r="BL1064" i="1" s="1"/>
  <c r="BG157" i="1"/>
  <c r="BL157" i="1" s="1"/>
  <c r="BG1088" i="1"/>
  <c r="BL1088" i="1" s="1"/>
  <c r="BG823" i="1"/>
  <c r="BL823" i="1" s="1"/>
  <c r="BG695" i="1"/>
  <c r="BL695" i="1" s="1"/>
  <c r="BG666" i="1"/>
  <c r="BL666" i="1" s="1"/>
  <c r="BG681" i="1"/>
  <c r="BL681" i="1" s="1"/>
  <c r="BG324" i="1"/>
  <c r="BL324" i="1" s="1"/>
  <c r="BG374" i="1"/>
  <c r="BL374" i="1" s="1"/>
  <c r="BG80" i="1"/>
  <c r="BL80" i="1" s="1"/>
  <c r="BG868" i="1"/>
  <c r="BL868" i="1" s="1"/>
  <c r="BG155" i="1"/>
  <c r="BL155" i="1" s="1"/>
  <c r="BG1092" i="1"/>
  <c r="BL1092" i="1" s="1"/>
  <c r="BG258" i="1"/>
  <c r="BL258" i="1" s="1"/>
  <c r="BG1086" i="1"/>
  <c r="BL1086" i="1" s="1"/>
  <c r="BG505" i="1"/>
  <c r="BL505" i="1" s="1"/>
  <c r="BG334" i="1"/>
  <c r="BL334" i="1" s="1"/>
  <c r="BG538" i="1"/>
  <c r="BL538" i="1" s="1"/>
  <c r="BG727" i="1"/>
  <c r="BL727" i="1" s="1"/>
  <c r="BG89" i="1"/>
  <c r="BL89" i="1" s="1"/>
  <c r="BG415" i="1"/>
  <c r="BL415" i="1" s="1"/>
  <c r="BG93" i="1"/>
  <c r="BL93" i="1" s="1"/>
  <c r="BG500" i="1"/>
  <c r="BL500" i="1" s="1"/>
  <c r="BG250" i="1"/>
  <c r="BL250" i="1" s="1"/>
  <c r="BG106" i="1"/>
  <c r="BL106" i="1" s="1"/>
  <c r="BG892" i="1"/>
  <c r="BL892" i="1" s="1"/>
  <c r="BG76" i="1"/>
  <c r="BL76" i="1" s="1"/>
  <c r="BG1029" i="1"/>
  <c r="BL1029" i="1" s="1"/>
  <c r="BG51" i="1"/>
  <c r="BL51" i="1" s="1"/>
  <c r="BG925" i="1"/>
  <c r="BL925" i="1" s="1"/>
  <c r="BG312" i="1"/>
  <c r="BL312" i="1" s="1"/>
  <c r="BG416" i="1"/>
  <c r="BL416" i="1" s="1"/>
  <c r="BG949" i="1"/>
  <c r="BL949" i="1" s="1"/>
  <c r="BG135" i="1"/>
  <c r="BL135" i="1" s="1"/>
  <c r="BG795" i="1"/>
  <c r="BL795" i="1" s="1"/>
  <c r="BG509" i="1"/>
  <c r="BL509" i="1" s="1"/>
  <c r="BG344" i="1"/>
  <c r="BL344" i="1" s="1"/>
  <c r="BG979" i="1"/>
  <c r="BL979" i="1" s="1"/>
  <c r="BG314" i="1"/>
  <c r="BL314" i="1" s="1"/>
  <c r="BG954" i="1"/>
  <c r="BL954" i="1" s="1"/>
  <c r="BG482" i="1"/>
  <c r="BL482" i="1" s="1"/>
  <c r="BG101" i="1"/>
  <c r="BL101" i="1" s="1"/>
  <c r="BG813" i="1"/>
  <c r="BL813" i="1" s="1"/>
  <c r="BG424" i="1"/>
  <c r="BL424" i="1" s="1"/>
  <c r="BG800" i="1"/>
  <c r="BL800" i="1" s="1"/>
  <c r="BG919" i="1"/>
  <c r="BL919" i="1" s="1"/>
  <c r="BG817" i="1"/>
  <c r="BL817" i="1" s="1"/>
  <c r="BG522" i="1"/>
  <c r="BL522" i="1" s="1"/>
  <c r="E23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" i="7"/>
  <c r="M1109" i="2" l="1"/>
  <c r="E1109" i="2"/>
  <c r="G1109" i="2" s="1"/>
  <c r="I1109" i="2" s="1"/>
  <c r="K1109" i="2" s="1"/>
  <c r="M1108" i="2"/>
  <c r="E1108" i="2"/>
  <c r="G1108" i="2" s="1"/>
  <c r="I1108" i="2" s="1"/>
  <c r="K1108" i="2" s="1"/>
  <c r="M1107" i="2"/>
  <c r="E1107" i="2"/>
  <c r="G1107" i="2" s="1"/>
  <c r="I1107" i="2" s="1"/>
  <c r="K1107" i="2" s="1"/>
  <c r="M1106" i="2"/>
  <c r="E1106" i="2"/>
  <c r="G1106" i="2" s="1"/>
  <c r="I1106" i="2" s="1"/>
  <c r="K1106" i="2" s="1"/>
  <c r="M1105" i="2"/>
  <c r="E1105" i="2"/>
  <c r="G1105" i="2" s="1"/>
  <c r="I1105" i="2" s="1"/>
  <c r="K1105" i="2" s="1"/>
  <c r="M1104" i="2"/>
  <c r="E1104" i="2"/>
  <c r="G1104" i="2" s="1"/>
  <c r="I1104" i="2" s="1"/>
  <c r="K1104" i="2" s="1"/>
  <c r="M1103" i="2"/>
  <c r="E1103" i="2"/>
  <c r="G1103" i="2" s="1"/>
  <c r="I1103" i="2" s="1"/>
  <c r="K1103" i="2" s="1"/>
  <c r="M1102" i="2"/>
  <c r="E1102" i="2"/>
  <c r="G1102" i="2" s="1"/>
  <c r="I1102" i="2" s="1"/>
  <c r="K1102" i="2" s="1"/>
  <c r="M1101" i="2"/>
  <c r="E1101" i="2"/>
  <c r="G1101" i="2" s="1"/>
  <c r="I1101" i="2" s="1"/>
  <c r="K1101" i="2" s="1"/>
  <c r="M1100" i="2"/>
  <c r="E1100" i="2"/>
  <c r="G1100" i="2" s="1"/>
  <c r="I1100" i="2" s="1"/>
  <c r="K1100" i="2" s="1"/>
  <c r="M1099" i="2"/>
  <c r="E1099" i="2"/>
  <c r="G1099" i="2" s="1"/>
  <c r="I1099" i="2" s="1"/>
  <c r="K1099" i="2" s="1"/>
  <c r="M1098" i="2"/>
  <c r="E1098" i="2"/>
  <c r="G1098" i="2" s="1"/>
  <c r="I1098" i="2" s="1"/>
  <c r="K1098" i="2" s="1"/>
  <c r="M1097" i="2"/>
  <c r="E1097" i="2"/>
  <c r="G1097" i="2" s="1"/>
  <c r="I1097" i="2" s="1"/>
  <c r="K1097" i="2" s="1"/>
  <c r="M1096" i="2"/>
  <c r="E1096" i="2"/>
  <c r="G1096" i="2" s="1"/>
  <c r="I1096" i="2" s="1"/>
  <c r="K1096" i="2" s="1"/>
  <c r="M1095" i="2"/>
  <c r="E1095" i="2"/>
  <c r="G1095" i="2" s="1"/>
  <c r="I1095" i="2" s="1"/>
  <c r="K1095" i="2" s="1"/>
  <c r="M1094" i="2"/>
  <c r="E1094" i="2"/>
  <c r="G1094" i="2" s="1"/>
  <c r="I1094" i="2" s="1"/>
  <c r="K1094" i="2" s="1"/>
  <c r="M1093" i="2"/>
  <c r="E1093" i="2"/>
  <c r="G1093" i="2" s="1"/>
  <c r="I1093" i="2" s="1"/>
  <c r="K1093" i="2" s="1"/>
  <c r="M1092" i="2"/>
  <c r="E1092" i="2"/>
  <c r="G1092" i="2" s="1"/>
  <c r="I1092" i="2" s="1"/>
  <c r="K1092" i="2" s="1"/>
  <c r="M1091" i="2"/>
  <c r="E1091" i="2"/>
  <c r="G1091" i="2" s="1"/>
  <c r="I1091" i="2" s="1"/>
  <c r="K1091" i="2" s="1"/>
  <c r="M1090" i="2"/>
  <c r="E1090" i="2"/>
  <c r="G1090" i="2" s="1"/>
  <c r="I1090" i="2" s="1"/>
  <c r="K1090" i="2" s="1"/>
  <c r="M1089" i="2"/>
  <c r="E1089" i="2"/>
  <c r="G1089" i="2" s="1"/>
  <c r="I1089" i="2" s="1"/>
  <c r="K1089" i="2" s="1"/>
  <c r="M1088" i="2"/>
  <c r="E1088" i="2"/>
  <c r="G1088" i="2" s="1"/>
  <c r="I1088" i="2" s="1"/>
  <c r="K1088" i="2" s="1"/>
  <c r="M1087" i="2"/>
  <c r="E1087" i="2"/>
  <c r="G1087" i="2" s="1"/>
  <c r="I1087" i="2" s="1"/>
  <c r="K1087" i="2" s="1"/>
  <c r="M1086" i="2"/>
  <c r="G1086" i="2"/>
  <c r="I1086" i="2" s="1"/>
  <c r="K1086" i="2" s="1"/>
  <c r="E1086" i="2"/>
  <c r="M1085" i="2"/>
  <c r="E1085" i="2"/>
  <c r="G1085" i="2" s="1"/>
  <c r="I1085" i="2" s="1"/>
  <c r="K1085" i="2" s="1"/>
  <c r="M1084" i="2"/>
  <c r="E1084" i="2"/>
  <c r="G1084" i="2" s="1"/>
  <c r="I1084" i="2" s="1"/>
  <c r="K1084" i="2" s="1"/>
  <c r="M1083" i="2"/>
  <c r="E1083" i="2"/>
  <c r="G1083" i="2" s="1"/>
  <c r="I1083" i="2" s="1"/>
  <c r="K1083" i="2" s="1"/>
  <c r="M1082" i="2"/>
  <c r="G1082" i="2"/>
  <c r="I1082" i="2" s="1"/>
  <c r="K1082" i="2" s="1"/>
  <c r="E1082" i="2"/>
  <c r="M1081" i="2"/>
  <c r="E1081" i="2"/>
  <c r="G1081" i="2" s="1"/>
  <c r="I1081" i="2" s="1"/>
  <c r="K1081" i="2" s="1"/>
  <c r="M1080" i="2"/>
  <c r="E1080" i="2"/>
  <c r="G1080" i="2" s="1"/>
  <c r="I1080" i="2" s="1"/>
  <c r="K1080" i="2" s="1"/>
  <c r="M1079" i="2"/>
  <c r="E1079" i="2"/>
  <c r="G1079" i="2" s="1"/>
  <c r="I1079" i="2" s="1"/>
  <c r="K1079" i="2" s="1"/>
  <c r="M1078" i="2"/>
  <c r="E1078" i="2"/>
  <c r="G1078" i="2" s="1"/>
  <c r="I1078" i="2" s="1"/>
  <c r="K1078" i="2" s="1"/>
  <c r="M1077" i="2"/>
  <c r="E1077" i="2"/>
  <c r="G1077" i="2" s="1"/>
  <c r="I1077" i="2" s="1"/>
  <c r="K1077" i="2" s="1"/>
  <c r="M1076" i="2"/>
  <c r="E1076" i="2"/>
  <c r="G1076" i="2" s="1"/>
  <c r="I1076" i="2" s="1"/>
  <c r="K1076" i="2" s="1"/>
  <c r="M1075" i="2"/>
  <c r="E1075" i="2"/>
  <c r="G1075" i="2" s="1"/>
  <c r="I1075" i="2" s="1"/>
  <c r="K1075" i="2" s="1"/>
  <c r="M1074" i="2"/>
  <c r="E1074" i="2"/>
  <c r="G1074" i="2" s="1"/>
  <c r="I1074" i="2" s="1"/>
  <c r="K1074" i="2" s="1"/>
  <c r="M1073" i="2"/>
  <c r="E1073" i="2"/>
  <c r="G1073" i="2" s="1"/>
  <c r="I1073" i="2" s="1"/>
  <c r="K1073" i="2" s="1"/>
  <c r="M1072" i="2"/>
  <c r="E1072" i="2"/>
  <c r="G1072" i="2" s="1"/>
  <c r="I1072" i="2" s="1"/>
  <c r="K1072" i="2" s="1"/>
  <c r="M1071" i="2"/>
  <c r="E1071" i="2"/>
  <c r="G1071" i="2" s="1"/>
  <c r="I1071" i="2" s="1"/>
  <c r="K1071" i="2" s="1"/>
  <c r="M1070" i="2"/>
  <c r="E1070" i="2"/>
  <c r="G1070" i="2" s="1"/>
  <c r="I1070" i="2" s="1"/>
  <c r="K1070" i="2" s="1"/>
  <c r="M1069" i="2"/>
  <c r="E1069" i="2"/>
  <c r="G1069" i="2" s="1"/>
  <c r="I1069" i="2" s="1"/>
  <c r="K1069" i="2" s="1"/>
  <c r="M1068" i="2"/>
  <c r="E1068" i="2"/>
  <c r="G1068" i="2" s="1"/>
  <c r="I1068" i="2" s="1"/>
  <c r="K1068" i="2" s="1"/>
  <c r="M1067" i="2"/>
  <c r="G1067" i="2"/>
  <c r="I1067" i="2" s="1"/>
  <c r="K1067" i="2" s="1"/>
  <c r="E1067" i="2"/>
  <c r="M1066" i="2"/>
  <c r="E1066" i="2"/>
  <c r="G1066" i="2" s="1"/>
  <c r="I1066" i="2" s="1"/>
  <c r="K1066" i="2" s="1"/>
  <c r="M1065" i="2"/>
  <c r="E1065" i="2"/>
  <c r="G1065" i="2" s="1"/>
  <c r="I1065" i="2" s="1"/>
  <c r="K1065" i="2" s="1"/>
  <c r="M1064" i="2"/>
  <c r="E1064" i="2"/>
  <c r="G1064" i="2" s="1"/>
  <c r="I1064" i="2" s="1"/>
  <c r="K1064" i="2" s="1"/>
  <c r="M1063" i="2"/>
  <c r="E1063" i="2"/>
  <c r="G1063" i="2" s="1"/>
  <c r="I1063" i="2" s="1"/>
  <c r="K1063" i="2" s="1"/>
  <c r="M1062" i="2"/>
  <c r="E1062" i="2"/>
  <c r="G1062" i="2" s="1"/>
  <c r="I1062" i="2" s="1"/>
  <c r="K1062" i="2" s="1"/>
  <c r="M1061" i="2"/>
  <c r="E1061" i="2"/>
  <c r="G1061" i="2" s="1"/>
  <c r="I1061" i="2" s="1"/>
  <c r="K1061" i="2" s="1"/>
  <c r="M1060" i="2"/>
  <c r="E1060" i="2"/>
  <c r="G1060" i="2" s="1"/>
  <c r="I1060" i="2" s="1"/>
  <c r="K1060" i="2" s="1"/>
  <c r="M1059" i="2"/>
  <c r="G1059" i="2"/>
  <c r="I1059" i="2" s="1"/>
  <c r="K1059" i="2" s="1"/>
  <c r="E1059" i="2"/>
  <c r="M1058" i="2"/>
  <c r="E1058" i="2"/>
  <c r="G1058" i="2" s="1"/>
  <c r="I1058" i="2" s="1"/>
  <c r="K1058" i="2" s="1"/>
  <c r="M1057" i="2"/>
  <c r="E1057" i="2"/>
  <c r="G1057" i="2" s="1"/>
  <c r="I1057" i="2" s="1"/>
  <c r="K1057" i="2" s="1"/>
  <c r="M1056" i="2"/>
  <c r="E1056" i="2"/>
  <c r="G1056" i="2" s="1"/>
  <c r="I1056" i="2" s="1"/>
  <c r="K1056" i="2" s="1"/>
  <c r="M1055" i="2"/>
  <c r="E1055" i="2"/>
  <c r="G1055" i="2" s="1"/>
  <c r="I1055" i="2" s="1"/>
  <c r="K1055" i="2" s="1"/>
  <c r="M1054" i="2"/>
  <c r="E1054" i="2"/>
  <c r="G1054" i="2" s="1"/>
  <c r="I1054" i="2" s="1"/>
  <c r="K1054" i="2" s="1"/>
  <c r="M1053" i="2"/>
  <c r="E1053" i="2"/>
  <c r="G1053" i="2" s="1"/>
  <c r="I1053" i="2" s="1"/>
  <c r="K1053" i="2" s="1"/>
  <c r="M1052" i="2"/>
  <c r="G1052" i="2"/>
  <c r="I1052" i="2" s="1"/>
  <c r="K1052" i="2" s="1"/>
  <c r="E1052" i="2"/>
  <c r="M1051" i="2"/>
  <c r="E1051" i="2"/>
  <c r="G1051" i="2" s="1"/>
  <c r="I1051" i="2" s="1"/>
  <c r="K1051" i="2" s="1"/>
  <c r="M1050" i="2"/>
  <c r="G1050" i="2"/>
  <c r="I1050" i="2" s="1"/>
  <c r="K1050" i="2" s="1"/>
  <c r="E1050" i="2"/>
  <c r="M1049" i="2"/>
  <c r="E1049" i="2"/>
  <c r="G1049" i="2" s="1"/>
  <c r="I1049" i="2" s="1"/>
  <c r="K1049" i="2" s="1"/>
  <c r="M1048" i="2"/>
  <c r="E1048" i="2"/>
  <c r="G1048" i="2" s="1"/>
  <c r="I1048" i="2" s="1"/>
  <c r="K1048" i="2" s="1"/>
  <c r="M1047" i="2"/>
  <c r="E1047" i="2"/>
  <c r="G1047" i="2" s="1"/>
  <c r="I1047" i="2" s="1"/>
  <c r="K1047" i="2" s="1"/>
  <c r="M1046" i="2"/>
  <c r="E1046" i="2"/>
  <c r="G1046" i="2" s="1"/>
  <c r="I1046" i="2" s="1"/>
  <c r="K1046" i="2" s="1"/>
  <c r="M1045" i="2"/>
  <c r="G1045" i="2"/>
  <c r="I1045" i="2" s="1"/>
  <c r="K1045" i="2" s="1"/>
  <c r="E1045" i="2"/>
  <c r="M1044" i="2"/>
  <c r="E1044" i="2"/>
  <c r="G1044" i="2" s="1"/>
  <c r="I1044" i="2" s="1"/>
  <c r="K1044" i="2" s="1"/>
  <c r="M1043" i="2"/>
  <c r="G1043" i="2"/>
  <c r="I1043" i="2" s="1"/>
  <c r="K1043" i="2" s="1"/>
  <c r="E1043" i="2"/>
  <c r="M1042" i="2"/>
  <c r="E1042" i="2"/>
  <c r="G1042" i="2" s="1"/>
  <c r="I1042" i="2" s="1"/>
  <c r="K1042" i="2" s="1"/>
  <c r="M1041" i="2"/>
  <c r="E1041" i="2"/>
  <c r="G1041" i="2" s="1"/>
  <c r="I1041" i="2" s="1"/>
  <c r="K1041" i="2" s="1"/>
  <c r="M1040" i="2"/>
  <c r="E1040" i="2"/>
  <c r="G1040" i="2" s="1"/>
  <c r="I1040" i="2" s="1"/>
  <c r="K1040" i="2" s="1"/>
  <c r="M1039" i="2"/>
  <c r="E1039" i="2"/>
  <c r="G1039" i="2" s="1"/>
  <c r="I1039" i="2" s="1"/>
  <c r="K1039" i="2" s="1"/>
  <c r="M1038" i="2"/>
  <c r="E1038" i="2"/>
  <c r="G1038" i="2" s="1"/>
  <c r="I1038" i="2" s="1"/>
  <c r="K1038" i="2" s="1"/>
  <c r="M1037" i="2"/>
  <c r="I1037" i="2"/>
  <c r="K1037" i="2" s="1"/>
  <c r="E1037" i="2"/>
  <c r="G1037" i="2" s="1"/>
  <c r="M1036" i="2"/>
  <c r="E1036" i="2"/>
  <c r="G1036" i="2" s="1"/>
  <c r="I1036" i="2" s="1"/>
  <c r="K1036" i="2" s="1"/>
  <c r="M1035" i="2"/>
  <c r="E1035" i="2"/>
  <c r="G1035" i="2" s="1"/>
  <c r="I1035" i="2" s="1"/>
  <c r="K1035" i="2" s="1"/>
  <c r="M1034" i="2"/>
  <c r="G1034" i="2"/>
  <c r="I1034" i="2" s="1"/>
  <c r="K1034" i="2" s="1"/>
  <c r="E1034" i="2"/>
  <c r="M1033" i="2"/>
  <c r="E1033" i="2"/>
  <c r="G1033" i="2" s="1"/>
  <c r="I1033" i="2" s="1"/>
  <c r="K1033" i="2" s="1"/>
  <c r="M1032" i="2"/>
  <c r="E1032" i="2"/>
  <c r="G1032" i="2" s="1"/>
  <c r="I1032" i="2" s="1"/>
  <c r="K1032" i="2" s="1"/>
  <c r="M1031" i="2"/>
  <c r="E1031" i="2"/>
  <c r="G1031" i="2" s="1"/>
  <c r="I1031" i="2" s="1"/>
  <c r="K1031" i="2" s="1"/>
  <c r="M1030" i="2"/>
  <c r="E1030" i="2"/>
  <c r="G1030" i="2" s="1"/>
  <c r="I1030" i="2" s="1"/>
  <c r="K1030" i="2" s="1"/>
  <c r="M1029" i="2"/>
  <c r="E1029" i="2"/>
  <c r="G1029" i="2" s="1"/>
  <c r="I1029" i="2" s="1"/>
  <c r="K1029" i="2" s="1"/>
  <c r="M1028" i="2"/>
  <c r="K1028" i="2"/>
  <c r="E1028" i="2"/>
  <c r="G1028" i="2" s="1"/>
  <c r="I1028" i="2" s="1"/>
  <c r="M1027" i="2"/>
  <c r="E1027" i="2"/>
  <c r="G1027" i="2" s="1"/>
  <c r="I1027" i="2" s="1"/>
  <c r="K1027" i="2" s="1"/>
  <c r="M1026" i="2"/>
  <c r="G1026" i="2"/>
  <c r="I1026" i="2" s="1"/>
  <c r="K1026" i="2" s="1"/>
  <c r="E1026" i="2"/>
  <c r="M1025" i="2"/>
  <c r="E1025" i="2"/>
  <c r="G1025" i="2" s="1"/>
  <c r="I1025" i="2" s="1"/>
  <c r="K1025" i="2" s="1"/>
  <c r="N1025" i="2" s="1"/>
  <c r="O1025" i="2" s="1"/>
  <c r="P1025" i="2" s="1"/>
  <c r="M1024" i="2"/>
  <c r="E1024" i="2"/>
  <c r="G1024" i="2" s="1"/>
  <c r="I1024" i="2" s="1"/>
  <c r="K1024" i="2" s="1"/>
  <c r="N1024" i="2" s="1"/>
  <c r="O1024" i="2" s="1"/>
  <c r="P1024" i="2" s="1"/>
  <c r="M1023" i="2"/>
  <c r="G1023" i="2"/>
  <c r="I1023" i="2" s="1"/>
  <c r="K1023" i="2" s="1"/>
  <c r="N1023" i="2" s="1"/>
  <c r="O1023" i="2" s="1"/>
  <c r="P1023" i="2" s="1"/>
  <c r="E1023" i="2"/>
  <c r="M1022" i="2"/>
  <c r="E1022" i="2"/>
  <c r="G1022" i="2" s="1"/>
  <c r="I1022" i="2" s="1"/>
  <c r="K1022" i="2" s="1"/>
  <c r="M1021" i="2"/>
  <c r="E1021" i="2"/>
  <c r="G1021" i="2" s="1"/>
  <c r="I1021" i="2" s="1"/>
  <c r="K1021" i="2" s="1"/>
  <c r="N1021" i="2" s="1"/>
  <c r="O1021" i="2" s="1"/>
  <c r="P1021" i="2" s="1"/>
  <c r="M1020" i="2"/>
  <c r="E1020" i="2"/>
  <c r="G1020" i="2" s="1"/>
  <c r="I1020" i="2" s="1"/>
  <c r="K1020" i="2" s="1"/>
  <c r="M1019" i="2"/>
  <c r="E1019" i="2"/>
  <c r="G1019" i="2" s="1"/>
  <c r="I1019" i="2" s="1"/>
  <c r="K1019" i="2" s="1"/>
  <c r="M1018" i="2"/>
  <c r="E1018" i="2"/>
  <c r="G1018" i="2" s="1"/>
  <c r="I1018" i="2" s="1"/>
  <c r="K1018" i="2" s="1"/>
  <c r="N1018" i="2" s="1"/>
  <c r="O1018" i="2" s="1"/>
  <c r="P1018" i="2" s="1"/>
  <c r="M1017" i="2"/>
  <c r="G1017" i="2"/>
  <c r="I1017" i="2" s="1"/>
  <c r="K1017" i="2" s="1"/>
  <c r="N1017" i="2" s="1"/>
  <c r="O1017" i="2" s="1"/>
  <c r="P1017" i="2" s="1"/>
  <c r="E1017" i="2"/>
  <c r="M1016" i="2"/>
  <c r="E1016" i="2"/>
  <c r="G1016" i="2" s="1"/>
  <c r="I1016" i="2" s="1"/>
  <c r="K1016" i="2" s="1"/>
  <c r="M1015" i="2"/>
  <c r="E1015" i="2"/>
  <c r="G1015" i="2" s="1"/>
  <c r="I1015" i="2" s="1"/>
  <c r="K1015" i="2" s="1"/>
  <c r="N1015" i="2" s="1"/>
  <c r="O1015" i="2" s="1"/>
  <c r="P1015" i="2" s="1"/>
  <c r="M1014" i="2"/>
  <c r="E1014" i="2"/>
  <c r="G1014" i="2" s="1"/>
  <c r="I1014" i="2" s="1"/>
  <c r="K1014" i="2" s="1"/>
  <c r="N1014" i="2" s="1"/>
  <c r="O1014" i="2" s="1"/>
  <c r="P1014" i="2" s="1"/>
  <c r="M1013" i="2"/>
  <c r="E1013" i="2"/>
  <c r="G1013" i="2" s="1"/>
  <c r="I1013" i="2" s="1"/>
  <c r="K1013" i="2" s="1"/>
  <c r="N1013" i="2" s="1"/>
  <c r="O1013" i="2" s="1"/>
  <c r="P1013" i="2" s="1"/>
  <c r="M1012" i="2"/>
  <c r="E1012" i="2"/>
  <c r="G1012" i="2" s="1"/>
  <c r="I1012" i="2" s="1"/>
  <c r="K1012" i="2" s="1"/>
  <c r="N1012" i="2" s="1"/>
  <c r="O1012" i="2" s="1"/>
  <c r="P1012" i="2" s="1"/>
  <c r="M1011" i="2"/>
  <c r="E1011" i="2"/>
  <c r="G1011" i="2" s="1"/>
  <c r="I1011" i="2" s="1"/>
  <c r="K1011" i="2" s="1"/>
  <c r="N1011" i="2" s="1"/>
  <c r="O1011" i="2" s="1"/>
  <c r="P1011" i="2" s="1"/>
  <c r="M1010" i="2"/>
  <c r="E1010" i="2"/>
  <c r="G1010" i="2" s="1"/>
  <c r="I1010" i="2" s="1"/>
  <c r="K1010" i="2" s="1"/>
  <c r="N1010" i="2" s="1"/>
  <c r="O1010" i="2" s="1"/>
  <c r="P1010" i="2" s="1"/>
  <c r="M1009" i="2"/>
  <c r="E1009" i="2"/>
  <c r="G1009" i="2" s="1"/>
  <c r="I1009" i="2" s="1"/>
  <c r="K1009" i="2" s="1"/>
  <c r="N1009" i="2" s="1"/>
  <c r="O1009" i="2" s="1"/>
  <c r="P1009" i="2" s="1"/>
  <c r="M1008" i="2"/>
  <c r="E1008" i="2"/>
  <c r="G1008" i="2" s="1"/>
  <c r="I1008" i="2" s="1"/>
  <c r="K1008" i="2" s="1"/>
  <c r="N1008" i="2" s="1"/>
  <c r="O1008" i="2" s="1"/>
  <c r="P1008" i="2" s="1"/>
  <c r="M1007" i="2"/>
  <c r="E1007" i="2"/>
  <c r="G1007" i="2" s="1"/>
  <c r="I1007" i="2" s="1"/>
  <c r="K1007" i="2" s="1"/>
  <c r="N1007" i="2" s="1"/>
  <c r="O1007" i="2" s="1"/>
  <c r="P1007" i="2" s="1"/>
  <c r="M1006" i="2"/>
  <c r="E1006" i="2"/>
  <c r="G1006" i="2" s="1"/>
  <c r="I1006" i="2" s="1"/>
  <c r="K1006" i="2" s="1"/>
  <c r="N1006" i="2" s="1"/>
  <c r="O1006" i="2" s="1"/>
  <c r="P1006" i="2" s="1"/>
  <c r="M1005" i="2"/>
  <c r="E1005" i="2"/>
  <c r="G1005" i="2" s="1"/>
  <c r="I1005" i="2" s="1"/>
  <c r="K1005" i="2" s="1"/>
  <c r="N1005" i="2" s="1"/>
  <c r="O1005" i="2" s="1"/>
  <c r="P1005" i="2" s="1"/>
  <c r="M1004" i="2"/>
  <c r="E1004" i="2"/>
  <c r="G1004" i="2" s="1"/>
  <c r="I1004" i="2" s="1"/>
  <c r="K1004" i="2" s="1"/>
  <c r="N1004" i="2" s="1"/>
  <c r="O1004" i="2" s="1"/>
  <c r="P1004" i="2" s="1"/>
  <c r="M1003" i="2"/>
  <c r="E1003" i="2"/>
  <c r="G1003" i="2" s="1"/>
  <c r="I1003" i="2" s="1"/>
  <c r="K1003" i="2" s="1"/>
  <c r="N1003" i="2" s="1"/>
  <c r="O1003" i="2" s="1"/>
  <c r="P1003" i="2" s="1"/>
  <c r="M1002" i="2"/>
  <c r="E1002" i="2"/>
  <c r="G1002" i="2" s="1"/>
  <c r="I1002" i="2" s="1"/>
  <c r="K1002" i="2" s="1"/>
  <c r="N1002" i="2" s="1"/>
  <c r="O1002" i="2" s="1"/>
  <c r="P1002" i="2" s="1"/>
  <c r="M1001" i="2"/>
  <c r="E1001" i="2"/>
  <c r="G1001" i="2" s="1"/>
  <c r="I1001" i="2" s="1"/>
  <c r="K1001" i="2" s="1"/>
  <c r="N1001" i="2" s="1"/>
  <c r="O1001" i="2" s="1"/>
  <c r="P1001" i="2" s="1"/>
  <c r="M1000" i="2"/>
  <c r="E1000" i="2"/>
  <c r="G1000" i="2" s="1"/>
  <c r="I1000" i="2" s="1"/>
  <c r="K1000" i="2" s="1"/>
  <c r="N1000" i="2" s="1"/>
  <c r="O1000" i="2" s="1"/>
  <c r="P1000" i="2" s="1"/>
  <c r="M999" i="2"/>
  <c r="E999" i="2"/>
  <c r="G999" i="2" s="1"/>
  <c r="I999" i="2" s="1"/>
  <c r="K999" i="2" s="1"/>
  <c r="N999" i="2" s="1"/>
  <c r="O999" i="2" s="1"/>
  <c r="P999" i="2" s="1"/>
  <c r="M998" i="2"/>
  <c r="E998" i="2"/>
  <c r="G998" i="2" s="1"/>
  <c r="I998" i="2" s="1"/>
  <c r="K998" i="2" s="1"/>
  <c r="N998" i="2" s="1"/>
  <c r="O998" i="2" s="1"/>
  <c r="P998" i="2" s="1"/>
  <c r="M997" i="2"/>
  <c r="E997" i="2"/>
  <c r="G997" i="2" s="1"/>
  <c r="I997" i="2" s="1"/>
  <c r="K997" i="2" s="1"/>
  <c r="N997" i="2" s="1"/>
  <c r="O997" i="2" s="1"/>
  <c r="P997" i="2" s="1"/>
  <c r="M996" i="2"/>
  <c r="E996" i="2"/>
  <c r="G996" i="2" s="1"/>
  <c r="I996" i="2" s="1"/>
  <c r="K996" i="2" s="1"/>
  <c r="N996" i="2" s="1"/>
  <c r="O996" i="2" s="1"/>
  <c r="P996" i="2" s="1"/>
  <c r="M995" i="2"/>
  <c r="E995" i="2"/>
  <c r="G995" i="2" s="1"/>
  <c r="I995" i="2" s="1"/>
  <c r="K995" i="2" s="1"/>
  <c r="N995" i="2" s="1"/>
  <c r="O995" i="2" s="1"/>
  <c r="P995" i="2" s="1"/>
  <c r="M994" i="2"/>
  <c r="E994" i="2"/>
  <c r="G994" i="2" s="1"/>
  <c r="I994" i="2" s="1"/>
  <c r="K994" i="2" s="1"/>
  <c r="N994" i="2" s="1"/>
  <c r="O994" i="2" s="1"/>
  <c r="P994" i="2" s="1"/>
  <c r="M993" i="2"/>
  <c r="E993" i="2"/>
  <c r="G993" i="2" s="1"/>
  <c r="I993" i="2" s="1"/>
  <c r="K993" i="2" s="1"/>
  <c r="N993" i="2" s="1"/>
  <c r="O993" i="2" s="1"/>
  <c r="P993" i="2" s="1"/>
  <c r="M992" i="2"/>
  <c r="E992" i="2"/>
  <c r="G992" i="2" s="1"/>
  <c r="I992" i="2" s="1"/>
  <c r="K992" i="2" s="1"/>
  <c r="N992" i="2" s="1"/>
  <c r="O992" i="2" s="1"/>
  <c r="P992" i="2" s="1"/>
  <c r="M991" i="2"/>
  <c r="E991" i="2"/>
  <c r="G991" i="2" s="1"/>
  <c r="I991" i="2" s="1"/>
  <c r="K991" i="2" s="1"/>
  <c r="N991" i="2" s="1"/>
  <c r="O991" i="2" s="1"/>
  <c r="P991" i="2" s="1"/>
  <c r="M990" i="2"/>
  <c r="E990" i="2"/>
  <c r="G990" i="2" s="1"/>
  <c r="I990" i="2" s="1"/>
  <c r="K990" i="2" s="1"/>
  <c r="N990" i="2" s="1"/>
  <c r="O990" i="2" s="1"/>
  <c r="P990" i="2" s="1"/>
  <c r="M989" i="2"/>
  <c r="E989" i="2"/>
  <c r="G989" i="2" s="1"/>
  <c r="I989" i="2" s="1"/>
  <c r="K989" i="2" s="1"/>
  <c r="N989" i="2" s="1"/>
  <c r="O989" i="2" s="1"/>
  <c r="P989" i="2" s="1"/>
  <c r="M988" i="2"/>
  <c r="E988" i="2"/>
  <c r="G988" i="2" s="1"/>
  <c r="I988" i="2" s="1"/>
  <c r="K988" i="2" s="1"/>
  <c r="N988" i="2" s="1"/>
  <c r="O988" i="2" s="1"/>
  <c r="P988" i="2" s="1"/>
  <c r="M987" i="2"/>
  <c r="E987" i="2"/>
  <c r="G987" i="2" s="1"/>
  <c r="I987" i="2" s="1"/>
  <c r="K987" i="2" s="1"/>
  <c r="N987" i="2" s="1"/>
  <c r="O987" i="2" s="1"/>
  <c r="P987" i="2" s="1"/>
  <c r="M986" i="2"/>
  <c r="E986" i="2"/>
  <c r="G986" i="2" s="1"/>
  <c r="I986" i="2" s="1"/>
  <c r="K986" i="2" s="1"/>
  <c r="N986" i="2" s="1"/>
  <c r="O986" i="2" s="1"/>
  <c r="P986" i="2" s="1"/>
  <c r="M985" i="2"/>
  <c r="E985" i="2"/>
  <c r="G985" i="2" s="1"/>
  <c r="I985" i="2" s="1"/>
  <c r="K985" i="2" s="1"/>
  <c r="N985" i="2" s="1"/>
  <c r="O985" i="2" s="1"/>
  <c r="P985" i="2" s="1"/>
  <c r="M984" i="2"/>
  <c r="E984" i="2"/>
  <c r="G984" i="2" s="1"/>
  <c r="I984" i="2" s="1"/>
  <c r="K984" i="2" s="1"/>
  <c r="N984" i="2" s="1"/>
  <c r="O984" i="2" s="1"/>
  <c r="P984" i="2" s="1"/>
  <c r="M983" i="2"/>
  <c r="E983" i="2"/>
  <c r="G983" i="2" s="1"/>
  <c r="I983" i="2" s="1"/>
  <c r="K983" i="2" s="1"/>
  <c r="N983" i="2" s="1"/>
  <c r="O983" i="2" s="1"/>
  <c r="P983" i="2" s="1"/>
  <c r="M982" i="2"/>
  <c r="E982" i="2"/>
  <c r="G982" i="2" s="1"/>
  <c r="I982" i="2" s="1"/>
  <c r="K982" i="2" s="1"/>
  <c r="N982" i="2" s="1"/>
  <c r="O982" i="2" s="1"/>
  <c r="P982" i="2" s="1"/>
  <c r="M981" i="2"/>
  <c r="E981" i="2"/>
  <c r="G981" i="2" s="1"/>
  <c r="I981" i="2" s="1"/>
  <c r="K981" i="2" s="1"/>
  <c r="N981" i="2" s="1"/>
  <c r="O981" i="2" s="1"/>
  <c r="P981" i="2" s="1"/>
  <c r="M980" i="2"/>
  <c r="K980" i="2"/>
  <c r="N980" i="2" s="1"/>
  <c r="O980" i="2" s="1"/>
  <c r="P980" i="2" s="1"/>
  <c r="E980" i="2"/>
  <c r="G980" i="2" s="1"/>
  <c r="I980" i="2" s="1"/>
  <c r="M979" i="2"/>
  <c r="G979" i="2"/>
  <c r="I979" i="2" s="1"/>
  <c r="K979" i="2" s="1"/>
  <c r="N979" i="2" s="1"/>
  <c r="O979" i="2" s="1"/>
  <c r="P979" i="2" s="1"/>
  <c r="E979" i="2"/>
  <c r="M978" i="2"/>
  <c r="E978" i="2"/>
  <c r="G978" i="2" s="1"/>
  <c r="I978" i="2" s="1"/>
  <c r="K978" i="2" s="1"/>
  <c r="M977" i="2"/>
  <c r="E977" i="2"/>
  <c r="G977" i="2" s="1"/>
  <c r="I977" i="2" s="1"/>
  <c r="K977" i="2" s="1"/>
  <c r="N977" i="2" s="1"/>
  <c r="O977" i="2" s="1"/>
  <c r="P977" i="2" s="1"/>
  <c r="M976" i="2"/>
  <c r="E976" i="2"/>
  <c r="G976" i="2" s="1"/>
  <c r="I976" i="2" s="1"/>
  <c r="K976" i="2" s="1"/>
  <c r="N976" i="2" s="1"/>
  <c r="O976" i="2" s="1"/>
  <c r="P976" i="2" s="1"/>
  <c r="M975" i="2"/>
  <c r="G975" i="2"/>
  <c r="I975" i="2" s="1"/>
  <c r="K975" i="2" s="1"/>
  <c r="N975" i="2" s="1"/>
  <c r="O975" i="2" s="1"/>
  <c r="P975" i="2" s="1"/>
  <c r="E975" i="2"/>
  <c r="M974" i="2"/>
  <c r="E974" i="2"/>
  <c r="G974" i="2" s="1"/>
  <c r="I974" i="2" s="1"/>
  <c r="K974" i="2" s="1"/>
  <c r="M973" i="2"/>
  <c r="E973" i="2"/>
  <c r="G973" i="2" s="1"/>
  <c r="I973" i="2" s="1"/>
  <c r="K973" i="2" s="1"/>
  <c r="M972" i="2"/>
  <c r="E972" i="2"/>
  <c r="G972" i="2" s="1"/>
  <c r="I972" i="2" s="1"/>
  <c r="K972" i="2" s="1"/>
  <c r="N972" i="2" s="1"/>
  <c r="O972" i="2" s="1"/>
  <c r="P972" i="2" s="1"/>
  <c r="M971" i="2"/>
  <c r="E971" i="2"/>
  <c r="G971" i="2" s="1"/>
  <c r="I971" i="2" s="1"/>
  <c r="K971" i="2" s="1"/>
  <c r="N971" i="2" s="1"/>
  <c r="O971" i="2" s="1"/>
  <c r="P971" i="2" s="1"/>
  <c r="M970" i="2"/>
  <c r="E970" i="2"/>
  <c r="G970" i="2" s="1"/>
  <c r="I970" i="2" s="1"/>
  <c r="K970" i="2" s="1"/>
  <c r="N970" i="2" s="1"/>
  <c r="O970" i="2" s="1"/>
  <c r="P970" i="2" s="1"/>
  <c r="M969" i="2"/>
  <c r="N969" i="2" s="1"/>
  <c r="O969" i="2" s="1"/>
  <c r="P969" i="2" s="1"/>
  <c r="E969" i="2"/>
  <c r="G969" i="2" s="1"/>
  <c r="I969" i="2" s="1"/>
  <c r="K969" i="2" s="1"/>
  <c r="M968" i="2"/>
  <c r="E968" i="2"/>
  <c r="G968" i="2" s="1"/>
  <c r="I968" i="2" s="1"/>
  <c r="K968" i="2" s="1"/>
  <c r="M967" i="2"/>
  <c r="E967" i="2"/>
  <c r="G967" i="2" s="1"/>
  <c r="I967" i="2" s="1"/>
  <c r="K967" i="2" s="1"/>
  <c r="N967" i="2" s="1"/>
  <c r="O967" i="2" s="1"/>
  <c r="P967" i="2" s="1"/>
  <c r="M966" i="2"/>
  <c r="E966" i="2"/>
  <c r="G966" i="2" s="1"/>
  <c r="I966" i="2" s="1"/>
  <c r="K966" i="2" s="1"/>
  <c r="M965" i="2"/>
  <c r="G965" i="2"/>
  <c r="I965" i="2" s="1"/>
  <c r="K965" i="2" s="1"/>
  <c r="E965" i="2"/>
  <c r="M964" i="2"/>
  <c r="G964" i="2"/>
  <c r="I964" i="2" s="1"/>
  <c r="K964" i="2" s="1"/>
  <c r="E964" i="2"/>
  <c r="M963" i="2"/>
  <c r="E963" i="2"/>
  <c r="G963" i="2" s="1"/>
  <c r="I963" i="2" s="1"/>
  <c r="K963" i="2" s="1"/>
  <c r="M962" i="2"/>
  <c r="G962" i="2"/>
  <c r="I962" i="2" s="1"/>
  <c r="K962" i="2" s="1"/>
  <c r="E962" i="2"/>
  <c r="M961" i="2"/>
  <c r="E961" i="2"/>
  <c r="G961" i="2" s="1"/>
  <c r="I961" i="2" s="1"/>
  <c r="K961" i="2" s="1"/>
  <c r="M960" i="2"/>
  <c r="E960" i="2"/>
  <c r="G960" i="2" s="1"/>
  <c r="I960" i="2" s="1"/>
  <c r="K960" i="2" s="1"/>
  <c r="M959" i="2"/>
  <c r="G959" i="2"/>
  <c r="I959" i="2" s="1"/>
  <c r="K959" i="2" s="1"/>
  <c r="E959" i="2"/>
  <c r="M958" i="2"/>
  <c r="G958" i="2"/>
  <c r="I958" i="2" s="1"/>
  <c r="K958" i="2" s="1"/>
  <c r="E958" i="2"/>
  <c r="M957" i="2"/>
  <c r="E957" i="2"/>
  <c r="G957" i="2" s="1"/>
  <c r="I957" i="2" s="1"/>
  <c r="K957" i="2" s="1"/>
  <c r="M956" i="2"/>
  <c r="G956" i="2"/>
  <c r="I956" i="2" s="1"/>
  <c r="K956" i="2" s="1"/>
  <c r="E956" i="2"/>
  <c r="M955" i="2"/>
  <c r="E955" i="2"/>
  <c r="G955" i="2" s="1"/>
  <c r="I955" i="2" s="1"/>
  <c r="K955" i="2" s="1"/>
  <c r="M954" i="2"/>
  <c r="G954" i="2"/>
  <c r="I954" i="2" s="1"/>
  <c r="K954" i="2" s="1"/>
  <c r="E954" i="2"/>
  <c r="M953" i="2"/>
  <c r="E953" i="2"/>
  <c r="G953" i="2" s="1"/>
  <c r="I953" i="2" s="1"/>
  <c r="K953" i="2" s="1"/>
  <c r="M952" i="2"/>
  <c r="E952" i="2"/>
  <c r="G952" i="2" s="1"/>
  <c r="I952" i="2" s="1"/>
  <c r="K952" i="2" s="1"/>
  <c r="M951" i="2"/>
  <c r="G951" i="2"/>
  <c r="I951" i="2" s="1"/>
  <c r="K951" i="2" s="1"/>
  <c r="E951" i="2"/>
  <c r="M950" i="2"/>
  <c r="G950" i="2"/>
  <c r="I950" i="2" s="1"/>
  <c r="K950" i="2" s="1"/>
  <c r="E950" i="2"/>
  <c r="M949" i="2"/>
  <c r="E949" i="2"/>
  <c r="G949" i="2" s="1"/>
  <c r="I949" i="2" s="1"/>
  <c r="K949" i="2" s="1"/>
  <c r="M948" i="2"/>
  <c r="G948" i="2"/>
  <c r="I948" i="2" s="1"/>
  <c r="K948" i="2" s="1"/>
  <c r="E948" i="2"/>
  <c r="M947" i="2"/>
  <c r="E947" i="2"/>
  <c r="G947" i="2" s="1"/>
  <c r="I947" i="2" s="1"/>
  <c r="K947" i="2" s="1"/>
  <c r="N947" i="2" s="1"/>
  <c r="O947" i="2" s="1"/>
  <c r="P947" i="2" s="1"/>
  <c r="M946" i="2"/>
  <c r="G946" i="2"/>
  <c r="I946" i="2" s="1"/>
  <c r="K946" i="2" s="1"/>
  <c r="E946" i="2"/>
  <c r="M945" i="2"/>
  <c r="E945" i="2"/>
  <c r="G945" i="2" s="1"/>
  <c r="I945" i="2" s="1"/>
  <c r="K945" i="2" s="1"/>
  <c r="N945" i="2" s="1"/>
  <c r="O945" i="2" s="1"/>
  <c r="P945" i="2" s="1"/>
  <c r="M944" i="2"/>
  <c r="E944" i="2"/>
  <c r="G944" i="2" s="1"/>
  <c r="I944" i="2" s="1"/>
  <c r="K944" i="2" s="1"/>
  <c r="M943" i="2"/>
  <c r="E943" i="2"/>
  <c r="G943" i="2" s="1"/>
  <c r="I943" i="2" s="1"/>
  <c r="K943" i="2" s="1"/>
  <c r="N943" i="2" s="1"/>
  <c r="O943" i="2" s="1"/>
  <c r="P943" i="2" s="1"/>
  <c r="M942" i="2"/>
  <c r="E942" i="2"/>
  <c r="G942" i="2" s="1"/>
  <c r="I942" i="2" s="1"/>
  <c r="K942" i="2" s="1"/>
  <c r="N942" i="2" s="1"/>
  <c r="O942" i="2" s="1"/>
  <c r="P942" i="2" s="1"/>
  <c r="M941" i="2"/>
  <c r="G941" i="2"/>
  <c r="I941" i="2" s="1"/>
  <c r="K941" i="2" s="1"/>
  <c r="N941" i="2" s="1"/>
  <c r="O941" i="2" s="1"/>
  <c r="P941" i="2" s="1"/>
  <c r="E941" i="2"/>
  <c r="M940" i="2"/>
  <c r="E940" i="2"/>
  <c r="G940" i="2" s="1"/>
  <c r="I940" i="2" s="1"/>
  <c r="K940" i="2" s="1"/>
  <c r="M939" i="2"/>
  <c r="G939" i="2"/>
  <c r="I939" i="2" s="1"/>
  <c r="K939" i="2" s="1"/>
  <c r="N939" i="2" s="1"/>
  <c r="O939" i="2" s="1"/>
  <c r="P939" i="2" s="1"/>
  <c r="E939" i="2"/>
  <c r="M938" i="2"/>
  <c r="G938" i="2"/>
  <c r="I938" i="2" s="1"/>
  <c r="K938" i="2" s="1"/>
  <c r="E938" i="2"/>
  <c r="M937" i="2"/>
  <c r="E937" i="2"/>
  <c r="G937" i="2" s="1"/>
  <c r="I937" i="2" s="1"/>
  <c r="K937" i="2" s="1"/>
  <c r="N937" i="2" s="1"/>
  <c r="O937" i="2" s="1"/>
  <c r="P937" i="2" s="1"/>
  <c r="M936" i="2"/>
  <c r="E936" i="2"/>
  <c r="G936" i="2" s="1"/>
  <c r="I936" i="2" s="1"/>
  <c r="K936" i="2" s="1"/>
  <c r="M935" i="2"/>
  <c r="G935" i="2"/>
  <c r="I935" i="2" s="1"/>
  <c r="K935" i="2" s="1"/>
  <c r="N935" i="2" s="1"/>
  <c r="O935" i="2" s="1"/>
  <c r="P935" i="2" s="1"/>
  <c r="E935" i="2"/>
  <c r="M934" i="2"/>
  <c r="N934" i="2" s="1"/>
  <c r="O934" i="2" s="1"/>
  <c r="P934" i="2" s="1"/>
  <c r="G934" i="2"/>
  <c r="I934" i="2" s="1"/>
  <c r="K934" i="2" s="1"/>
  <c r="E934" i="2"/>
  <c r="M933" i="2"/>
  <c r="E933" i="2"/>
  <c r="G933" i="2" s="1"/>
  <c r="I933" i="2" s="1"/>
  <c r="K933" i="2" s="1"/>
  <c r="M932" i="2"/>
  <c r="G932" i="2"/>
  <c r="I932" i="2" s="1"/>
  <c r="K932" i="2" s="1"/>
  <c r="E932" i="2"/>
  <c r="M931" i="2"/>
  <c r="G931" i="2"/>
  <c r="I931" i="2" s="1"/>
  <c r="K931" i="2" s="1"/>
  <c r="N931" i="2" s="1"/>
  <c r="O931" i="2" s="1"/>
  <c r="P931" i="2" s="1"/>
  <c r="E931" i="2"/>
  <c r="M930" i="2"/>
  <c r="G930" i="2"/>
  <c r="I930" i="2" s="1"/>
  <c r="K930" i="2" s="1"/>
  <c r="E930" i="2"/>
  <c r="M929" i="2"/>
  <c r="E929" i="2"/>
  <c r="G929" i="2" s="1"/>
  <c r="I929" i="2" s="1"/>
  <c r="K929" i="2" s="1"/>
  <c r="N929" i="2" s="1"/>
  <c r="O929" i="2" s="1"/>
  <c r="P929" i="2" s="1"/>
  <c r="M928" i="2"/>
  <c r="E928" i="2"/>
  <c r="G928" i="2" s="1"/>
  <c r="I928" i="2" s="1"/>
  <c r="K928" i="2" s="1"/>
  <c r="M927" i="2"/>
  <c r="G927" i="2"/>
  <c r="I927" i="2" s="1"/>
  <c r="K927" i="2" s="1"/>
  <c r="N927" i="2" s="1"/>
  <c r="O927" i="2" s="1"/>
  <c r="P927" i="2" s="1"/>
  <c r="E927" i="2"/>
  <c r="M926" i="2"/>
  <c r="G926" i="2"/>
  <c r="I926" i="2" s="1"/>
  <c r="K926" i="2" s="1"/>
  <c r="N926" i="2" s="1"/>
  <c r="O926" i="2" s="1"/>
  <c r="P926" i="2" s="1"/>
  <c r="E926" i="2"/>
  <c r="M925" i="2"/>
  <c r="G925" i="2"/>
  <c r="I925" i="2" s="1"/>
  <c r="K925" i="2" s="1"/>
  <c r="N925" i="2" s="1"/>
  <c r="O925" i="2" s="1"/>
  <c r="P925" i="2" s="1"/>
  <c r="E925" i="2"/>
  <c r="M924" i="2"/>
  <c r="E924" i="2"/>
  <c r="G924" i="2" s="1"/>
  <c r="I924" i="2" s="1"/>
  <c r="K924" i="2" s="1"/>
  <c r="M923" i="2"/>
  <c r="G923" i="2"/>
  <c r="I923" i="2" s="1"/>
  <c r="K923" i="2" s="1"/>
  <c r="N923" i="2" s="1"/>
  <c r="O923" i="2" s="1"/>
  <c r="P923" i="2" s="1"/>
  <c r="E923" i="2"/>
  <c r="M922" i="2"/>
  <c r="G922" i="2"/>
  <c r="I922" i="2" s="1"/>
  <c r="K922" i="2" s="1"/>
  <c r="E922" i="2"/>
  <c r="M921" i="2"/>
  <c r="E921" i="2"/>
  <c r="G921" i="2" s="1"/>
  <c r="I921" i="2" s="1"/>
  <c r="K921" i="2" s="1"/>
  <c r="N921" i="2" s="1"/>
  <c r="O921" i="2" s="1"/>
  <c r="P921" i="2" s="1"/>
  <c r="M920" i="2"/>
  <c r="E920" i="2"/>
  <c r="G920" i="2" s="1"/>
  <c r="I920" i="2" s="1"/>
  <c r="K920" i="2" s="1"/>
  <c r="M919" i="2"/>
  <c r="E919" i="2"/>
  <c r="G919" i="2" s="1"/>
  <c r="I919" i="2" s="1"/>
  <c r="K919" i="2" s="1"/>
  <c r="N919" i="2" s="1"/>
  <c r="O919" i="2" s="1"/>
  <c r="P919" i="2" s="1"/>
  <c r="M918" i="2"/>
  <c r="E918" i="2"/>
  <c r="G918" i="2" s="1"/>
  <c r="I918" i="2" s="1"/>
  <c r="K918" i="2" s="1"/>
  <c r="N918" i="2" s="1"/>
  <c r="O918" i="2" s="1"/>
  <c r="P918" i="2" s="1"/>
  <c r="M917" i="2"/>
  <c r="G917" i="2"/>
  <c r="I917" i="2" s="1"/>
  <c r="K917" i="2" s="1"/>
  <c r="E917" i="2"/>
  <c r="M916" i="2"/>
  <c r="E916" i="2"/>
  <c r="G916" i="2" s="1"/>
  <c r="I916" i="2" s="1"/>
  <c r="K916" i="2" s="1"/>
  <c r="M915" i="2"/>
  <c r="E915" i="2"/>
  <c r="G915" i="2" s="1"/>
  <c r="I915" i="2" s="1"/>
  <c r="K915" i="2" s="1"/>
  <c r="N915" i="2" s="1"/>
  <c r="O915" i="2" s="1"/>
  <c r="P915" i="2" s="1"/>
  <c r="M914" i="2"/>
  <c r="E914" i="2"/>
  <c r="G914" i="2" s="1"/>
  <c r="I914" i="2" s="1"/>
  <c r="K914" i="2" s="1"/>
  <c r="M913" i="2"/>
  <c r="G913" i="2"/>
  <c r="I913" i="2" s="1"/>
  <c r="K913" i="2" s="1"/>
  <c r="N913" i="2" s="1"/>
  <c r="O913" i="2" s="1"/>
  <c r="P913" i="2" s="1"/>
  <c r="E913" i="2"/>
  <c r="M912" i="2"/>
  <c r="G912" i="2"/>
  <c r="I912" i="2" s="1"/>
  <c r="K912" i="2" s="1"/>
  <c r="E912" i="2"/>
  <c r="M911" i="2"/>
  <c r="G911" i="2"/>
  <c r="I911" i="2" s="1"/>
  <c r="K911" i="2" s="1"/>
  <c r="N911" i="2" s="1"/>
  <c r="O911" i="2" s="1"/>
  <c r="P911" i="2" s="1"/>
  <c r="E911" i="2"/>
  <c r="M910" i="2"/>
  <c r="G910" i="2"/>
  <c r="I910" i="2" s="1"/>
  <c r="K910" i="2" s="1"/>
  <c r="E910" i="2"/>
  <c r="M909" i="2"/>
  <c r="E909" i="2"/>
  <c r="G909" i="2" s="1"/>
  <c r="I909" i="2" s="1"/>
  <c r="K909" i="2" s="1"/>
  <c r="M908" i="2"/>
  <c r="G908" i="2"/>
  <c r="I908" i="2" s="1"/>
  <c r="K908" i="2" s="1"/>
  <c r="E908" i="2"/>
  <c r="M907" i="2"/>
  <c r="G907" i="2"/>
  <c r="I907" i="2" s="1"/>
  <c r="K907" i="2" s="1"/>
  <c r="N907" i="2" s="1"/>
  <c r="O907" i="2" s="1"/>
  <c r="P907" i="2" s="1"/>
  <c r="E907" i="2"/>
  <c r="M906" i="2"/>
  <c r="E906" i="2"/>
  <c r="G906" i="2" s="1"/>
  <c r="I906" i="2" s="1"/>
  <c r="K906" i="2" s="1"/>
  <c r="N906" i="2" s="1"/>
  <c r="O906" i="2" s="1"/>
  <c r="P906" i="2" s="1"/>
  <c r="M905" i="2"/>
  <c r="E905" i="2"/>
  <c r="G905" i="2" s="1"/>
  <c r="I905" i="2" s="1"/>
  <c r="K905" i="2" s="1"/>
  <c r="N905" i="2" s="1"/>
  <c r="O905" i="2" s="1"/>
  <c r="P905" i="2" s="1"/>
  <c r="M904" i="2"/>
  <c r="G904" i="2"/>
  <c r="I904" i="2" s="1"/>
  <c r="K904" i="2" s="1"/>
  <c r="N904" i="2" s="1"/>
  <c r="O904" i="2" s="1"/>
  <c r="P904" i="2" s="1"/>
  <c r="E904" i="2"/>
  <c r="M903" i="2"/>
  <c r="G903" i="2"/>
  <c r="I903" i="2" s="1"/>
  <c r="K903" i="2" s="1"/>
  <c r="N903" i="2" s="1"/>
  <c r="O903" i="2" s="1"/>
  <c r="P903" i="2" s="1"/>
  <c r="E903" i="2"/>
  <c r="M902" i="2"/>
  <c r="E902" i="2"/>
  <c r="G902" i="2" s="1"/>
  <c r="I902" i="2" s="1"/>
  <c r="K902" i="2" s="1"/>
  <c r="N902" i="2" s="1"/>
  <c r="O902" i="2" s="1"/>
  <c r="P902" i="2" s="1"/>
  <c r="M901" i="2"/>
  <c r="E901" i="2"/>
  <c r="G901" i="2" s="1"/>
  <c r="I901" i="2" s="1"/>
  <c r="K901" i="2" s="1"/>
  <c r="N901" i="2" s="1"/>
  <c r="O901" i="2" s="1"/>
  <c r="P901" i="2" s="1"/>
  <c r="M900" i="2"/>
  <c r="G900" i="2"/>
  <c r="I900" i="2" s="1"/>
  <c r="K900" i="2" s="1"/>
  <c r="N900" i="2" s="1"/>
  <c r="O900" i="2" s="1"/>
  <c r="P900" i="2" s="1"/>
  <c r="E900" i="2"/>
  <c r="M899" i="2"/>
  <c r="G899" i="2"/>
  <c r="I899" i="2" s="1"/>
  <c r="K899" i="2" s="1"/>
  <c r="N899" i="2" s="1"/>
  <c r="O899" i="2" s="1"/>
  <c r="P899" i="2" s="1"/>
  <c r="E899" i="2"/>
  <c r="M898" i="2"/>
  <c r="E898" i="2"/>
  <c r="G898" i="2" s="1"/>
  <c r="I898" i="2" s="1"/>
  <c r="K898" i="2" s="1"/>
  <c r="N898" i="2" s="1"/>
  <c r="O898" i="2" s="1"/>
  <c r="P898" i="2" s="1"/>
  <c r="M897" i="2"/>
  <c r="E897" i="2"/>
  <c r="G897" i="2" s="1"/>
  <c r="I897" i="2" s="1"/>
  <c r="K897" i="2" s="1"/>
  <c r="N897" i="2" s="1"/>
  <c r="O897" i="2" s="1"/>
  <c r="P897" i="2" s="1"/>
  <c r="M896" i="2"/>
  <c r="G896" i="2"/>
  <c r="I896" i="2" s="1"/>
  <c r="K896" i="2" s="1"/>
  <c r="N896" i="2" s="1"/>
  <c r="O896" i="2" s="1"/>
  <c r="P896" i="2" s="1"/>
  <c r="E896" i="2"/>
  <c r="M895" i="2"/>
  <c r="G895" i="2"/>
  <c r="I895" i="2" s="1"/>
  <c r="K895" i="2" s="1"/>
  <c r="N895" i="2" s="1"/>
  <c r="O895" i="2" s="1"/>
  <c r="P895" i="2" s="1"/>
  <c r="E895" i="2"/>
  <c r="M894" i="2"/>
  <c r="I894" i="2"/>
  <c r="K894" i="2" s="1"/>
  <c r="N894" i="2" s="1"/>
  <c r="O894" i="2" s="1"/>
  <c r="P894" i="2" s="1"/>
  <c r="E894" i="2"/>
  <c r="G894" i="2" s="1"/>
  <c r="M893" i="2"/>
  <c r="E893" i="2"/>
  <c r="G893" i="2" s="1"/>
  <c r="I893" i="2" s="1"/>
  <c r="K893" i="2" s="1"/>
  <c r="M892" i="2"/>
  <c r="E892" i="2"/>
  <c r="G892" i="2" s="1"/>
  <c r="I892" i="2" s="1"/>
  <c r="K892" i="2" s="1"/>
  <c r="M891" i="2"/>
  <c r="I891" i="2"/>
  <c r="K891" i="2" s="1"/>
  <c r="N891" i="2" s="1"/>
  <c r="O891" i="2" s="1"/>
  <c r="P891" i="2" s="1"/>
  <c r="E891" i="2"/>
  <c r="G891" i="2" s="1"/>
  <c r="M890" i="2"/>
  <c r="E890" i="2"/>
  <c r="G890" i="2" s="1"/>
  <c r="I890" i="2" s="1"/>
  <c r="K890" i="2" s="1"/>
  <c r="M889" i="2"/>
  <c r="E889" i="2"/>
  <c r="G889" i="2" s="1"/>
  <c r="I889" i="2" s="1"/>
  <c r="K889" i="2" s="1"/>
  <c r="N889" i="2" s="1"/>
  <c r="O889" i="2" s="1"/>
  <c r="P889" i="2" s="1"/>
  <c r="M888" i="2"/>
  <c r="E888" i="2"/>
  <c r="G888" i="2" s="1"/>
  <c r="I888" i="2" s="1"/>
  <c r="K888" i="2" s="1"/>
  <c r="N888" i="2" s="1"/>
  <c r="O888" i="2" s="1"/>
  <c r="P888" i="2" s="1"/>
  <c r="M887" i="2"/>
  <c r="I887" i="2"/>
  <c r="K887" i="2" s="1"/>
  <c r="N887" i="2" s="1"/>
  <c r="O887" i="2" s="1"/>
  <c r="P887" i="2" s="1"/>
  <c r="E887" i="2"/>
  <c r="G887" i="2" s="1"/>
  <c r="M886" i="2"/>
  <c r="I886" i="2"/>
  <c r="K886" i="2" s="1"/>
  <c r="N886" i="2" s="1"/>
  <c r="O886" i="2" s="1"/>
  <c r="P886" i="2" s="1"/>
  <c r="E886" i="2"/>
  <c r="G886" i="2" s="1"/>
  <c r="M885" i="2"/>
  <c r="E885" i="2"/>
  <c r="G885" i="2" s="1"/>
  <c r="I885" i="2" s="1"/>
  <c r="K885" i="2" s="1"/>
  <c r="N884" i="2"/>
  <c r="O884" i="2" s="1"/>
  <c r="P884" i="2" s="1"/>
  <c r="M884" i="2"/>
  <c r="E884" i="2"/>
  <c r="G884" i="2" s="1"/>
  <c r="I884" i="2" s="1"/>
  <c r="K884" i="2" s="1"/>
  <c r="M883" i="2"/>
  <c r="I883" i="2"/>
  <c r="K883" i="2" s="1"/>
  <c r="N883" i="2" s="1"/>
  <c r="O883" i="2" s="1"/>
  <c r="P883" i="2" s="1"/>
  <c r="E883" i="2"/>
  <c r="G883" i="2" s="1"/>
  <c r="M882" i="2"/>
  <c r="E882" i="2"/>
  <c r="G882" i="2" s="1"/>
  <c r="I882" i="2" s="1"/>
  <c r="K882" i="2" s="1"/>
  <c r="M881" i="2"/>
  <c r="E881" i="2"/>
  <c r="G881" i="2" s="1"/>
  <c r="I881" i="2" s="1"/>
  <c r="K881" i="2" s="1"/>
  <c r="N881" i="2" s="1"/>
  <c r="O881" i="2" s="1"/>
  <c r="P881" i="2" s="1"/>
  <c r="M880" i="2"/>
  <c r="E880" i="2"/>
  <c r="G880" i="2" s="1"/>
  <c r="I880" i="2" s="1"/>
  <c r="K880" i="2" s="1"/>
  <c r="N880" i="2" s="1"/>
  <c r="O880" i="2" s="1"/>
  <c r="P880" i="2" s="1"/>
  <c r="M879" i="2"/>
  <c r="I879" i="2"/>
  <c r="K879" i="2" s="1"/>
  <c r="N879" i="2" s="1"/>
  <c r="O879" i="2" s="1"/>
  <c r="P879" i="2" s="1"/>
  <c r="E879" i="2"/>
  <c r="G879" i="2" s="1"/>
  <c r="M878" i="2"/>
  <c r="I878" i="2"/>
  <c r="K878" i="2" s="1"/>
  <c r="N878" i="2" s="1"/>
  <c r="O878" i="2" s="1"/>
  <c r="P878" i="2" s="1"/>
  <c r="E878" i="2"/>
  <c r="G878" i="2" s="1"/>
  <c r="M877" i="2"/>
  <c r="E877" i="2"/>
  <c r="G877" i="2" s="1"/>
  <c r="I877" i="2" s="1"/>
  <c r="K877" i="2" s="1"/>
  <c r="N876" i="2"/>
  <c r="O876" i="2" s="1"/>
  <c r="P876" i="2" s="1"/>
  <c r="M876" i="2"/>
  <c r="E876" i="2"/>
  <c r="G876" i="2" s="1"/>
  <c r="I876" i="2" s="1"/>
  <c r="K876" i="2" s="1"/>
  <c r="M875" i="2"/>
  <c r="E875" i="2"/>
  <c r="G875" i="2" s="1"/>
  <c r="I875" i="2" s="1"/>
  <c r="K875" i="2" s="1"/>
  <c r="N875" i="2" s="1"/>
  <c r="O875" i="2" s="1"/>
  <c r="P875" i="2" s="1"/>
  <c r="M874" i="2"/>
  <c r="I874" i="2"/>
  <c r="K874" i="2" s="1"/>
  <c r="N874" i="2" s="1"/>
  <c r="O874" i="2" s="1"/>
  <c r="P874" i="2" s="1"/>
  <c r="E874" i="2"/>
  <c r="G874" i="2" s="1"/>
  <c r="M873" i="2"/>
  <c r="E873" i="2"/>
  <c r="G873" i="2" s="1"/>
  <c r="I873" i="2" s="1"/>
  <c r="K873" i="2" s="1"/>
  <c r="M872" i="2"/>
  <c r="E872" i="2"/>
  <c r="G872" i="2" s="1"/>
  <c r="I872" i="2" s="1"/>
  <c r="K872" i="2" s="1"/>
  <c r="N872" i="2" s="1"/>
  <c r="O872" i="2" s="1"/>
  <c r="P872" i="2" s="1"/>
  <c r="M871" i="2"/>
  <c r="E871" i="2"/>
  <c r="G871" i="2" s="1"/>
  <c r="I871" i="2" s="1"/>
  <c r="K871" i="2" s="1"/>
  <c r="N871" i="2" s="1"/>
  <c r="O871" i="2" s="1"/>
  <c r="P871" i="2" s="1"/>
  <c r="M870" i="2"/>
  <c r="I870" i="2"/>
  <c r="K870" i="2" s="1"/>
  <c r="N870" i="2" s="1"/>
  <c r="O870" i="2" s="1"/>
  <c r="P870" i="2" s="1"/>
  <c r="E870" i="2"/>
  <c r="G870" i="2" s="1"/>
  <c r="M869" i="2"/>
  <c r="E869" i="2"/>
  <c r="G869" i="2" s="1"/>
  <c r="I869" i="2" s="1"/>
  <c r="K869" i="2" s="1"/>
  <c r="M868" i="2"/>
  <c r="E868" i="2"/>
  <c r="G868" i="2" s="1"/>
  <c r="I868" i="2" s="1"/>
  <c r="K868" i="2" s="1"/>
  <c r="M867" i="2"/>
  <c r="E867" i="2"/>
  <c r="G867" i="2" s="1"/>
  <c r="I867" i="2" s="1"/>
  <c r="K867" i="2" s="1"/>
  <c r="N867" i="2" s="1"/>
  <c r="O867" i="2" s="1"/>
  <c r="P867" i="2" s="1"/>
  <c r="M866" i="2"/>
  <c r="I866" i="2"/>
  <c r="K866" i="2" s="1"/>
  <c r="N866" i="2" s="1"/>
  <c r="O866" i="2" s="1"/>
  <c r="P866" i="2" s="1"/>
  <c r="E866" i="2"/>
  <c r="G866" i="2" s="1"/>
  <c r="M865" i="2"/>
  <c r="E865" i="2"/>
  <c r="G865" i="2" s="1"/>
  <c r="I865" i="2" s="1"/>
  <c r="K865" i="2" s="1"/>
  <c r="M864" i="2"/>
  <c r="N864" i="2" s="1"/>
  <c r="O864" i="2" s="1"/>
  <c r="P864" i="2" s="1"/>
  <c r="E864" i="2"/>
  <c r="G864" i="2" s="1"/>
  <c r="I864" i="2" s="1"/>
  <c r="K864" i="2" s="1"/>
  <c r="M863" i="2"/>
  <c r="E863" i="2"/>
  <c r="G863" i="2" s="1"/>
  <c r="I863" i="2" s="1"/>
  <c r="K863" i="2" s="1"/>
  <c r="M862" i="2"/>
  <c r="E862" i="2"/>
  <c r="G862" i="2" s="1"/>
  <c r="I862" i="2" s="1"/>
  <c r="K862" i="2" s="1"/>
  <c r="N862" i="2" s="1"/>
  <c r="O862" i="2" s="1"/>
  <c r="P862" i="2" s="1"/>
  <c r="M861" i="2"/>
  <c r="E861" i="2"/>
  <c r="G861" i="2" s="1"/>
  <c r="I861" i="2" s="1"/>
  <c r="K861" i="2" s="1"/>
  <c r="N861" i="2" s="1"/>
  <c r="O861" i="2" s="1"/>
  <c r="P861" i="2" s="1"/>
  <c r="M860" i="2"/>
  <c r="E860" i="2"/>
  <c r="G860" i="2" s="1"/>
  <c r="I860" i="2" s="1"/>
  <c r="K860" i="2" s="1"/>
  <c r="N860" i="2" s="1"/>
  <c r="O860" i="2" s="1"/>
  <c r="P860" i="2" s="1"/>
  <c r="M859" i="2"/>
  <c r="K859" i="2"/>
  <c r="N859" i="2" s="1"/>
  <c r="O859" i="2" s="1"/>
  <c r="P859" i="2" s="1"/>
  <c r="E859" i="2"/>
  <c r="G859" i="2" s="1"/>
  <c r="I859" i="2" s="1"/>
  <c r="M858" i="2"/>
  <c r="E858" i="2"/>
  <c r="G858" i="2" s="1"/>
  <c r="I858" i="2" s="1"/>
  <c r="K858" i="2" s="1"/>
  <c r="N858" i="2" s="1"/>
  <c r="O858" i="2" s="1"/>
  <c r="P858" i="2" s="1"/>
  <c r="M857" i="2"/>
  <c r="E857" i="2"/>
  <c r="G857" i="2" s="1"/>
  <c r="I857" i="2" s="1"/>
  <c r="K857" i="2" s="1"/>
  <c r="N857" i="2" s="1"/>
  <c r="O857" i="2" s="1"/>
  <c r="P857" i="2" s="1"/>
  <c r="M856" i="2"/>
  <c r="E856" i="2"/>
  <c r="G856" i="2" s="1"/>
  <c r="I856" i="2" s="1"/>
  <c r="K856" i="2" s="1"/>
  <c r="M855" i="2"/>
  <c r="E855" i="2"/>
  <c r="G855" i="2" s="1"/>
  <c r="I855" i="2" s="1"/>
  <c r="K855" i="2" s="1"/>
  <c r="M854" i="2"/>
  <c r="N854" i="2" s="1"/>
  <c r="O854" i="2" s="1"/>
  <c r="P854" i="2" s="1"/>
  <c r="E854" i="2"/>
  <c r="G854" i="2" s="1"/>
  <c r="I854" i="2" s="1"/>
  <c r="K854" i="2" s="1"/>
  <c r="M853" i="2"/>
  <c r="E853" i="2"/>
  <c r="G853" i="2" s="1"/>
  <c r="I853" i="2" s="1"/>
  <c r="K853" i="2" s="1"/>
  <c r="M852" i="2"/>
  <c r="E852" i="2"/>
  <c r="G852" i="2" s="1"/>
  <c r="I852" i="2" s="1"/>
  <c r="K852" i="2" s="1"/>
  <c r="M851" i="2"/>
  <c r="E851" i="2"/>
  <c r="G851" i="2" s="1"/>
  <c r="I851" i="2" s="1"/>
  <c r="K851" i="2" s="1"/>
  <c r="M850" i="2"/>
  <c r="E850" i="2"/>
  <c r="G850" i="2" s="1"/>
  <c r="I850" i="2" s="1"/>
  <c r="K850" i="2" s="1"/>
  <c r="M849" i="2"/>
  <c r="E849" i="2"/>
  <c r="G849" i="2" s="1"/>
  <c r="I849" i="2" s="1"/>
  <c r="K849" i="2" s="1"/>
  <c r="M848" i="2"/>
  <c r="E848" i="2"/>
  <c r="G848" i="2" s="1"/>
  <c r="I848" i="2" s="1"/>
  <c r="K848" i="2" s="1"/>
  <c r="M847" i="2"/>
  <c r="E847" i="2"/>
  <c r="G847" i="2" s="1"/>
  <c r="I847" i="2" s="1"/>
  <c r="K847" i="2" s="1"/>
  <c r="M846" i="2"/>
  <c r="E846" i="2"/>
  <c r="G846" i="2" s="1"/>
  <c r="I846" i="2" s="1"/>
  <c r="K846" i="2" s="1"/>
  <c r="M845" i="2"/>
  <c r="E845" i="2"/>
  <c r="G845" i="2" s="1"/>
  <c r="I845" i="2" s="1"/>
  <c r="K845" i="2" s="1"/>
  <c r="M844" i="2"/>
  <c r="E844" i="2"/>
  <c r="G844" i="2" s="1"/>
  <c r="I844" i="2" s="1"/>
  <c r="K844" i="2" s="1"/>
  <c r="M843" i="2"/>
  <c r="E843" i="2"/>
  <c r="G843" i="2" s="1"/>
  <c r="I843" i="2" s="1"/>
  <c r="K843" i="2" s="1"/>
  <c r="M842" i="2"/>
  <c r="N842" i="2" s="1"/>
  <c r="O842" i="2" s="1"/>
  <c r="P842" i="2" s="1"/>
  <c r="E842" i="2"/>
  <c r="G842" i="2" s="1"/>
  <c r="I842" i="2" s="1"/>
  <c r="K842" i="2" s="1"/>
  <c r="M841" i="2"/>
  <c r="E841" i="2"/>
  <c r="G841" i="2" s="1"/>
  <c r="I841" i="2" s="1"/>
  <c r="K841" i="2" s="1"/>
  <c r="M840" i="2"/>
  <c r="N840" i="2" s="1"/>
  <c r="O840" i="2" s="1"/>
  <c r="P840" i="2" s="1"/>
  <c r="E840" i="2"/>
  <c r="G840" i="2" s="1"/>
  <c r="I840" i="2" s="1"/>
  <c r="K840" i="2" s="1"/>
  <c r="M839" i="2"/>
  <c r="E839" i="2"/>
  <c r="G839" i="2" s="1"/>
  <c r="I839" i="2" s="1"/>
  <c r="K839" i="2" s="1"/>
  <c r="M838" i="2"/>
  <c r="E838" i="2"/>
  <c r="G838" i="2" s="1"/>
  <c r="I838" i="2" s="1"/>
  <c r="K838" i="2" s="1"/>
  <c r="M837" i="2"/>
  <c r="E837" i="2"/>
  <c r="G837" i="2" s="1"/>
  <c r="I837" i="2" s="1"/>
  <c r="K837" i="2" s="1"/>
  <c r="M836" i="2"/>
  <c r="N836" i="2" s="1"/>
  <c r="O836" i="2" s="1"/>
  <c r="P836" i="2" s="1"/>
  <c r="E836" i="2"/>
  <c r="G836" i="2" s="1"/>
  <c r="I836" i="2" s="1"/>
  <c r="K836" i="2" s="1"/>
  <c r="M835" i="2"/>
  <c r="E835" i="2"/>
  <c r="G835" i="2" s="1"/>
  <c r="I835" i="2" s="1"/>
  <c r="K835" i="2" s="1"/>
  <c r="M834" i="2"/>
  <c r="N834" i="2" s="1"/>
  <c r="O834" i="2" s="1"/>
  <c r="P834" i="2" s="1"/>
  <c r="E834" i="2"/>
  <c r="G834" i="2" s="1"/>
  <c r="I834" i="2" s="1"/>
  <c r="K834" i="2" s="1"/>
  <c r="M833" i="2"/>
  <c r="E833" i="2"/>
  <c r="G833" i="2" s="1"/>
  <c r="I833" i="2" s="1"/>
  <c r="K833" i="2" s="1"/>
  <c r="M832" i="2"/>
  <c r="N832" i="2" s="1"/>
  <c r="O832" i="2" s="1"/>
  <c r="P832" i="2" s="1"/>
  <c r="E832" i="2"/>
  <c r="G832" i="2" s="1"/>
  <c r="I832" i="2" s="1"/>
  <c r="K832" i="2" s="1"/>
  <c r="M831" i="2"/>
  <c r="E831" i="2"/>
  <c r="G831" i="2" s="1"/>
  <c r="I831" i="2" s="1"/>
  <c r="K831" i="2" s="1"/>
  <c r="M830" i="2"/>
  <c r="N830" i="2" s="1"/>
  <c r="O830" i="2" s="1"/>
  <c r="P830" i="2" s="1"/>
  <c r="E830" i="2"/>
  <c r="G830" i="2" s="1"/>
  <c r="I830" i="2" s="1"/>
  <c r="K830" i="2" s="1"/>
  <c r="M829" i="2"/>
  <c r="E829" i="2"/>
  <c r="G829" i="2" s="1"/>
  <c r="I829" i="2" s="1"/>
  <c r="K829" i="2" s="1"/>
  <c r="M828" i="2"/>
  <c r="N828" i="2" s="1"/>
  <c r="O828" i="2" s="1"/>
  <c r="P828" i="2" s="1"/>
  <c r="E828" i="2"/>
  <c r="G828" i="2" s="1"/>
  <c r="I828" i="2" s="1"/>
  <c r="K828" i="2" s="1"/>
  <c r="M827" i="2"/>
  <c r="E827" i="2"/>
  <c r="G827" i="2" s="1"/>
  <c r="I827" i="2" s="1"/>
  <c r="K827" i="2" s="1"/>
  <c r="M826" i="2"/>
  <c r="E826" i="2"/>
  <c r="G826" i="2" s="1"/>
  <c r="I826" i="2" s="1"/>
  <c r="K826" i="2" s="1"/>
  <c r="M825" i="2"/>
  <c r="E825" i="2"/>
  <c r="G825" i="2" s="1"/>
  <c r="I825" i="2" s="1"/>
  <c r="K825" i="2" s="1"/>
  <c r="M824" i="2"/>
  <c r="E824" i="2"/>
  <c r="G824" i="2" s="1"/>
  <c r="I824" i="2" s="1"/>
  <c r="K824" i="2" s="1"/>
  <c r="M823" i="2"/>
  <c r="E823" i="2"/>
  <c r="G823" i="2" s="1"/>
  <c r="I823" i="2" s="1"/>
  <c r="K823" i="2" s="1"/>
  <c r="M822" i="2"/>
  <c r="N822" i="2" s="1"/>
  <c r="O822" i="2" s="1"/>
  <c r="P822" i="2" s="1"/>
  <c r="E822" i="2"/>
  <c r="G822" i="2" s="1"/>
  <c r="I822" i="2" s="1"/>
  <c r="K822" i="2" s="1"/>
  <c r="M821" i="2"/>
  <c r="E821" i="2"/>
  <c r="G821" i="2" s="1"/>
  <c r="I821" i="2" s="1"/>
  <c r="K821" i="2" s="1"/>
  <c r="M820" i="2"/>
  <c r="I820" i="2"/>
  <c r="K820" i="2" s="1"/>
  <c r="E820" i="2"/>
  <c r="G820" i="2" s="1"/>
  <c r="M819" i="2"/>
  <c r="E819" i="2"/>
  <c r="G819" i="2" s="1"/>
  <c r="I819" i="2" s="1"/>
  <c r="K819" i="2" s="1"/>
  <c r="M818" i="2"/>
  <c r="E818" i="2"/>
  <c r="G818" i="2" s="1"/>
  <c r="I818" i="2" s="1"/>
  <c r="K818" i="2" s="1"/>
  <c r="M817" i="2"/>
  <c r="I817" i="2"/>
  <c r="K817" i="2" s="1"/>
  <c r="E817" i="2"/>
  <c r="G817" i="2" s="1"/>
  <c r="M816" i="2"/>
  <c r="E816" i="2"/>
  <c r="G816" i="2" s="1"/>
  <c r="I816" i="2" s="1"/>
  <c r="K816" i="2" s="1"/>
  <c r="M815" i="2"/>
  <c r="I815" i="2"/>
  <c r="K815" i="2" s="1"/>
  <c r="E815" i="2"/>
  <c r="G815" i="2" s="1"/>
  <c r="M814" i="2"/>
  <c r="E814" i="2"/>
  <c r="G814" i="2" s="1"/>
  <c r="I814" i="2" s="1"/>
  <c r="K814" i="2" s="1"/>
  <c r="M813" i="2"/>
  <c r="E813" i="2"/>
  <c r="G813" i="2" s="1"/>
  <c r="I813" i="2" s="1"/>
  <c r="K813" i="2" s="1"/>
  <c r="M812" i="2"/>
  <c r="I812" i="2"/>
  <c r="K812" i="2" s="1"/>
  <c r="E812" i="2"/>
  <c r="G812" i="2" s="1"/>
  <c r="M811" i="2"/>
  <c r="E811" i="2"/>
  <c r="G811" i="2" s="1"/>
  <c r="I811" i="2" s="1"/>
  <c r="K811" i="2" s="1"/>
  <c r="M810" i="2"/>
  <c r="E810" i="2"/>
  <c r="G810" i="2" s="1"/>
  <c r="I810" i="2" s="1"/>
  <c r="K810" i="2" s="1"/>
  <c r="M809" i="2"/>
  <c r="I809" i="2"/>
  <c r="K809" i="2" s="1"/>
  <c r="E809" i="2"/>
  <c r="G809" i="2" s="1"/>
  <c r="M808" i="2"/>
  <c r="E808" i="2"/>
  <c r="G808" i="2" s="1"/>
  <c r="I808" i="2" s="1"/>
  <c r="K808" i="2" s="1"/>
  <c r="M807" i="2"/>
  <c r="E807" i="2"/>
  <c r="G807" i="2" s="1"/>
  <c r="I807" i="2" s="1"/>
  <c r="K807" i="2" s="1"/>
  <c r="M806" i="2"/>
  <c r="E806" i="2"/>
  <c r="G806" i="2" s="1"/>
  <c r="I806" i="2" s="1"/>
  <c r="K806" i="2" s="1"/>
  <c r="M805" i="2"/>
  <c r="E805" i="2"/>
  <c r="G805" i="2" s="1"/>
  <c r="I805" i="2" s="1"/>
  <c r="K805" i="2" s="1"/>
  <c r="M804" i="2"/>
  <c r="I804" i="2"/>
  <c r="K804" i="2" s="1"/>
  <c r="E804" i="2"/>
  <c r="G804" i="2" s="1"/>
  <c r="M803" i="2"/>
  <c r="E803" i="2"/>
  <c r="G803" i="2" s="1"/>
  <c r="I803" i="2" s="1"/>
  <c r="K803" i="2" s="1"/>
  <c r="M802" i="2"/>
  <c r="E802" i="2"/>
  <c r="G802" i="2" s="1"/>
  <c r="I802" i="2" s="1"/>
  <c r="K802" i="2" s="1"/>
  <c r="M801" i="2"/>
  <c r="I801" i="2"/>
  <c r="K801" i="2" s="1"/>
  <c r="E801" i="2"/>
  <c r="G801" i="2" s="1"/>
  <c r="M800" i="2"/>
  <c r="E800" i="2"/>
  <c r="G800" i="2" s="1"/>
  <c r="I800" i="2" s="1"/>
  <c r="K800" i="2" s="1"/>
  <c r="M799" i="2"/>
  <c r="E799" i="2"/>
  <c r="G799" i="2" s="1"/>
  <c r="I799" i="2" s="1"/>
  <c r="K799" i="2" s="1"/>
  <c r="M798" i="2"/>
  <c r="E798" i="2"/>
  <c r="G798" i="2" s="1"/>
  <c r="I798" i="2" s="1"/>
  <c r="K798" i="2" s="1"/>
  <c r="M797" i="2"/>
  <c r="E797" i="2"/>
  <c r="G797" i="2" s="1"/>
  <c r="I797" i="2" s="1"/>
  <c r="K797" i="2" s="1"/>
  <c r="M796" i="2"/>
  <c r="I796" i="2"/>
  <c r="K796" i="2" s="1"/>
  <c r="E796" i="2"/>
  <c r="G796" i="2" s="1"/>
  <c r="M795" i="2"/>
  <c r="E795" i="2"/>
  <c r="G795" i="2" s="1"/>
  <c r="I795" i="2" s="1"/>
  <c r="K795" i="2" s="1"/>
  <c r="M794" i="2"/>
  <c r="E794" i="2"/>
  <c r="G794" i="2" s="1"/>
  <c r="I794" i="2" s="1"/>
  <c r="K794" i="2" s="1"/>
  <c r="M793" i="2"/>
  <c r="I793" i="2"/>
  <c r="K793" i="2" s="1"/>
  <c r="E793" i="2"/>
  <c r="G793" i="2" s="1"/>
  <c r="M792" i="2"/>
  <c r="E792" i="2"/>
  <c r="G792" i="2" s="1"/>
  <c r="I792" i="2" s="1"/>
  <c r="K792" i="2" s="1"/>
  <c r="M791" i="2"/>
  <c r="E791" i="2"/>
  <c r="G791" i="2" s="1"/>
  <c r="I791" i="2" s="1"/>
  <c r="K791" i="2" s="1"/>
  <c r="M790" i="2"/>
  <c r="I790" i="2"/>
  <c r="K790" i="2" s="1"/>
  <c r="E790" i="2"/>
  <c r="G790" i="2" s="1"/>
  <c r="M789" i="2"/>
  <c r="E789" i="2"/>
  <c r="G789" i="2" s="1"/>
  <c r="I789" i="2" s="1"/>
  <c r="K789" i="2" s="1"/>
  <c r="M788" i="2"/>
  <c r="I788" i="2"/>
  <c r="K788" i="2" s="1"/>
  <c r="E788" i="2"/>
  <c r="G788" i="2" s="1"/>
  <c r="M787" i="2"/>
  <c r="N787" i="2" s="1"/>
  <c r="O787" i="2" s="1"/>
  <c r="P787" i="2" s="1"/>
  <c r="E787" i="2"/>
  <c r="G787" i="2" s="1"/>
  <c r="I787" i="2" s="1"/>
  <c r="K787" i="2" s="1"/>
  <c r="M786" i="2"/>
  <c r="E786" i="2"/>
  <c r="G786" i="2" s="1"/>
  <c r="I786" i="2" s="1"/>
  <c r="K786" i="2" s="1"/>
  <c r="M785" i="2"/>
  <c r="I785" i="2"/>
  <c r="K785" i="2" s="1"/>
  <c r="E785" i="2"/>
  <c r="G785" i="2" s="1"/>
  <c r="M784" i="2"/>
  <c r="E784" i="2"/>
  <c r="G784" i="2" s="1"/>
  <c r="I784" i="2" s="1"/>
  <c r="K784" i="2" s="1"/>
  <c r="M783" i="2"/>
  <c r="E783" i="2"/>
  <c r="G783" i="2" s="1"/>
  <c r="I783" i="2" s="1"/>
  <c r="K783" i="2" s="1"/>
  <c r="M782" i="2"/>
  <c r="E782" i="2"/>
  <c r="G782" i="2" s="1"/>
  <c r="I782" i="2" s="1"/>
  <c r="K782" i="2" s="1"/>
  <c r="M781" i="2"/>
  <c r="E781" i="2"/>
  <c r="G781" i="2" s="1"/>
  <c r="I781" i="2" s="1"/>
  <c r="K781" i="2" s="1"/>
  <c r="N781" i="2" s="1"/>
  <c r="O781" i="2" s="1"/>
  <c r="P781" i="2" s="1"/>
  <c r="M780" i="2"/>
  <c r="E780" i="2"/>
  <c r="G780" i="2" s="1"/>
  <c r="I780" i="2" s="1"/>
  <c r="K780" i="2" s="1"/>
  <c r="N780" i="2" s="1"/>
  <c r="O780" i="2" s="1"/>
  <c r="P780" i="2" s="1"/>
  <c r="M779" i="2"/>
  <c r="G779" i="2"/>
  <c r="I779" i="2" s="1"/>
  <c r="K779" i="2" s="1"/>
  <c r="E779" i="2"/>
  <c r="M778" i="2"/>
  <c r="E778" i="2"/>
  <c r="G778" i="2" s="1"/>
  <c r="I778" i="2" s="1"/>
  <c r="K778" i="2" s="1"/>
  <c r="N778" i="2" s="1"/>
  <c r="O778" i="2" s="1"/>
  <c r="P778" i="2" s="1"/>
  <c r="M777" i="2"/>
  <c r="E777" i="2"/>
  <c r="G777" i="2" s="1"/>
  <c r="I777" i="2" s="1"/>
  <c r="K777" i="2" s="1"/>
  <c r="N777" i="2" s="1"/>
  <c r="O777" i="2" s="1"/>
  <c r="P777" i="2" s="1"/>
  <c r="M776" i="2"/>
  <c r="E776" i="2"/>
  <c r="G776" i="2" s="1"/>
  <c r="I776" i="2" s="1"/>
  <c r="K776" i="2" s="1"/>
  <c r="N776" i="2" s="1"/>
  <c r="O776" i="2" s="1"/>
  <c r="P776" i="2" s="1"/>
  <c r="M775" i="2"/>
  <c r="E775" i="2"/>
  <c r="G775" i="2" s="1"/>
  <c r="I775" i="2" s="1"/>
  <c r="K775" i="2" s="1"/>
  <c r="N775" i="2" s="1"/>
  <c r="O775" i="2" s="1"/>
  <c r="P775" i="2" s="1"/>
  <c r="M774" i="2"/>
  <c r="G774" i="2"/>
  <c r="I774" i="2" s="1"/>
  <c r="K774" i="2" s="1"/>
  <c r="N774" i="2" s="1"/>
  <c r="O774" i="2" s="1"/>
  <c r="P774" i="2" s="1"/>
  <c r="E774" i="2"/>
  <c r="M773" i="2"/>
  <c r="G773" i="2"/>
  <c r="I773" i="2" s="1"/>
  <c r="K773" i="2" s="1"/>
  <c r="N773" i="2" s="1"/>
  <c r="O773" i="2" s="1"/>
  <c r="P773" i="2" s="1"/>
  <c r="E773" i="2"/>
  <c r="M772" i="2"/>
  <c r="G772" i="2"/>
  <c r="I772" i="2" s="1"/>
  <c r="K772" i="2" s="1"/>
  <c r="N772" i="2" s="1"/>
  <c r="O772" i="2" s="1"/>
  <c r="P772" i="2" s="1"/>
  <c r="E772" i="2"/>
  <c r="M771" i="2"/>
  <c r="G771" i="2"/>
  <c r="I771" i="2" s="1"/>
  <c r="K771" i="2" s="1"/>
  <c r="N771" i="2" s="1"/>
  <c r="O771" i="2" s="1"/>
  <c r="P771" i="2" s="1"/>
  <c r="E771" i="2"/>
  <c r="M770" i="2"/>
  <c r="E770" i="2"/>
  <c r="G770" i="2" s="1"/>
  <c r="I770" i="2" s="1"/>
  <c r="K770" i="2" s="1"/>
  <c r="N770" i="2" s="1"/>
  <c r="O770" i="2" s="1"/>
  <c r="P770" i="2" s="1"/>
  <c r="M769" i="2"/>
  <c r="E769" i="2"/>
  <c r="G769" i="2" s="1"/>
  <c r="I769" i="2" s="1"/>
  <c r="K769" i="2" s="1"/>
  <c r="N769" i="2" s="1"/>
  <c r="O769" i="2" s="1"/>
  <c r="P769" i="2" s="1"/>
  <c r="M768" i="2"/>
  <c r="E768" i="2"/>
  <c r="G768" i="2" s="1"/>
  <c r="I768" i="2" s="1"/>
  <c r="K768" i="2" s="1"/>
  <c r="N768" i="2" s="1"/>
  <c r="O768" i="2" s="1"/>
  <c r="P768" i="2" s="1"/>
  <c r="M767" i="2"/>
  <c r="E767" i="2"/>
  <c r="G767" i="2" s="1"/>
  <c r="I767" i="2" s="1"/>
  <c r="K767" i="2" s="1"/>
  <c r="N767" i="2" s="1"/>
  <c r="O767" i="2" s="1"/>
  <c r="P767" i="2" s="1"/>
  <c r="M766" i="2"/>
  <c r="G766" i="2"/>
  <c r="I766" i="2" s="1"/>
  <c r="K766" i="2" s="1"/>
  <c r="N766" i="2" s="1"/>
  <c r="O766" i="2" s="1"/>
  <c r="P766" i="2" s="1"/>
  <c r="E766" i="2"/>
  <c r="M765" i="2"/>
  <c r="E765" i="2"/>
  <c r="G765" i="2" s="1"/>
  <c r="I765" i="2" s="1"/>
  <c r="K765" i="2" s="1"/>
  <c r="N765" i="2" s="1"/>
  <c r="O765" i="2" s="1"/>
  <c r="P765" i="2" s="1"/>
  <c r="M764" i="2"/>
  <c r="G764" i="2"/>
  <c r="I764" i="2" s="1"/>
  <c r="K764" i="2" s="1"/>
  <c r="N764" i="2" s="1"/>
  <c r="O764" i="2" s="1"/>
  <c r="P764" i="2" s="1"/>
  <c r="E764" i="2"/>
  <c r="M763" i="2"/>
  <c r="E763" i="2"/>
  <c r="G763" i="2" s="1"/>
  <c r="I763" i="2" s="1"/>
  <c r="K763" i="2" s="1"/>
  <c r="N763" i="2" s="1"/>
  <c r="O763" i="2" s="1"/>
  <c r="P763" i="2" s="1"/>
  <c r="M762" i="2"/>
  <c r="G762" i="2"/>
  <c r="I762" i="2" s="1"/>
  <c r="K762" i="2" s="1"/>
  <c r="N762" i="2" s="1"/>
  <c r="O762" i="2" s="1"/>
  <c r="P762" i="2" s="1"/>
  <c r="E762" i="2"/>
  <c r="M761" i="2"/>
  <c r="G761" i="2"/>
  <c r="I761" i="2" s="1"/>
  <c r="K761" i="2" s="1"/>
  <c r="N761" i="2" s="1"/>
  <c r="O761" i="2" s="1"/>
  <c r="P761" i="2" s="1"/>
  <c r="E761" i="2"/>
  <c r="M760" i="2"/>
  <c r="G760" i="2"/>
  <c r="I760" i="2" s="1"/>
  <c r="K760" i="2" s="1"/>
  <c r="N760" i="2" s="1"/>
  <c r="O760" i="2" s="1"/>
  <c r="P760" i="2" s="1"/>
  <c r="E760" i="2"/>
  <c r="M759" i="2"/>
  <c r="G759" i="2"/>
  <c r="I759" i="2" s="1"/>
  <c r="K759" i="2" s="1"/>
  <c r="N759" i="2" s="1"/>
  <c r="O759" i="2" s="1"/>
  <c r="P759" i="2" s="1"/>
  <c r="E759" i="2"/>
  <c r="M758" i="2"/>
  <c r="E758" i="2"/>
  <c r="G758" i="2" s="1"/>
  <c r="I758" i="2" s="1"/>
  <c r="K758" i="2" s="1"/>
  <c r="N758" i="2" s="1"/>
  <c r="O758" i="2" s="1"/>
  <c r="P758" i="2" s="1"/>
  <c r="M757" i="2"/>
  <c r="E757" i="2"/>
  <c r="G757" i="2" s="1"/>
  <c r="I757" i="2" s="1"/>
  <c r="K757" i="2" s="1"/>
  <c r="N757" i="2" s="1"/>
  <c r="O757" i="2" s="1"/>
  <c r="P757" i="2" s="1"/>
  <c r="M756" i="2"/>
  <c r="E756" i="2"/>
  <c r="G756" i="2" s="1"/>
  <c r="I756" i="2" s="1"/>
  <c r="K756" i="2" s="1"/>
  <c r="N756" i="2" s="1"/>
  <c r="O756" i="2" s="1"/>
  <c r="P756" i="2" s="1"/>
  <c r="M755" i="2"/>
  <c r="E755" i="2"/>
  <c r="G755" i="2" s="1"/>
  <c r="I755" i="2" s="1"/>
  <c r="K755" i="2" s="1"/>
  <c r="N755" i="2" s="1"/>
  <c r="O755" i="2" s="1"/>
  <c r="P755" i="2" s="1"/>
  <c r="M754" i="2"/>
  <c r="E754" i="2"/>
  <c r="G754" i="2" s="1"/>
  <c r="I754" i="2" s="1"/>
  <c r="K754" i="2" s="1"/>
  <c r="N754" i="2" s="1"/>
  <c r="O754" i="2" s="1"/>
  <c r="P754" i="2" s="1"/>
  <c r="M753" i="2"/>
  <c r="G753" i="2"/>
  <c r="I753" i="2" s="1"/>
  <c r="K753" i="2" s="1"/>
  <c r="N753" i="2" s="1"/>
  <c r="O753" i="2" s="1"/>
  <c r="P753" i="2" s="1"/>
  <c r="E753" i="2"/>
  <c r="M752" i="2"/>
  <c r="E752" i="2"/>
  <c r="G752" i="2" s="1"/>
  <c r="I752" i="2" s="1"/>
  <c r="K752" i="2" s="1"/>
  <c r="N752" i="2" s="1"/>
  <c r="O752" i="2" s="1"/>
  <c r="P752" i="2" s="1"/>
  <c r="M751" i="2"/>
  <c r="G751" i="2"/>
  <c r="I751" i="2" s="1"/>
  <c r="K751" i="2" s="1"/>
  <c r="N751" i="2" s="1"/>
  <c r="O751" i="2" s="1"/>
  <c r="P751" i="2" s="1"/>
  <c r="E751" i="2"/>
  <c r="M750" i="2"/>
  <c r="E750" i="2"/>
  <c r="G750" i="2" s="1"/>
  <c r="I750" i="2" s="1"/>
  <c r="K750" i="2" s="1"/>
  <c r="N750" i="2" s="1"/>
  <c r="O750" i="2" s="1"/>
  <c r="P750" i="2" s="1"/>
  <c r="M749" i="2"/>
  <c r="E749" i="2"/>
  <c r="G749" i="2" s="1"/>
  <c r="I749" i="2" s="1"/>
  <c r="K749" i="2" s="1"/>
  <c r="N749" i="2" s="1"/>
  <c r="O749" i="2" s="1"/>
  <c r="P749" i="2" s="1"/>
  <c r="M748" i="2"/>
  <c r="E748" i="2"/>
  <c r="G748" i="2" s="1"/>
  <c r="I748" i="2" s="1"/>
  <c r="K748" i="2" s="1"/>
  <c r="N748" i="2" s="1"/>
  <c r="O748" i="2" s="1"/>
  <c r="P748" i="2" s="1"/>
  <c r="M747" i="2"/>
  <c r="G747" i="2"/>
  <c r="I747" i="2" s="1"/>
  <c r="K747" i="2" s="1"/>
  <c r="E747" i="2"/>
  <c r="M746" i="2"/>
  <c r="E746" i="2"/>
  <c r="G746" i="2" s="1"/>
  <c r="I746" i="2" s="1"/>
  <c r="K746" i="2" s="1"/>
  <c r="N746" i="2" s="1"/>
  <c r="O746" i="2" s="1"/>
  <c r="P746" i="2" s="1"/>
  <c r="M745" i="2"/>
  <c r="E745" i="2"/>
  <c r="G745" i="2" s="1"/>
  <c r="I745" i="2" s="1"/>
  <c r="K745" i="2" s="1"/>
  <c r="N745" i="2" s="1"/>
  <c r="O745" i="2" s="1"/>
  <c r="P745" i="2" s="1"/>
  <c r="M744" i="2"/>
  <c r="E744" i="2"/>
  <c r="G744" i="2" s="1"/>
  <c r="I744" i="2" s="1"/>
  <c r="K744" i="2" s="1"/>
  <c r="N744" i="2" s="1"/>
  <c r="O744" i="2" s="1"/>
  <c r="P744" i="2" s="1"/>
  <c r="M743" i="2"/>
  <c r="E743" i="2"/>
  <c r="G743" i="2" s="1"/>
  <c r="I743" i="2" s="1"/>
  <c r="K743" i="2" s="1"/>
  <c r="N743" i="2" s="1"/>
  <c r="O743" i="2" s="1"/>
  <c r="P743" i="2" s="1"/>
  <c r="M742" i="2"/>
  <c r="G742" i="2"/>
  <c r="I742" i="2" s="1"/>
  <c r="K742" i="2" s="1"/>
  <c r="N742" i="2" s="1"/>
  <c r="O742" i="2" s="1"/>
  <c r="P742" i="2" s="1"/>
  <c r="E742" i="2"/>
  <c r="M741" i="2"/>
  <c r="E741" i="2"/>
  <c r="G741" i="2" s="1"/>
  <c r="I741" i="2" s="1"/>
  <c r="K741" i="2" s="1"/>
  <c r="N741" i="2" s="1"/>
  <c r="O741" i="2" s="1"/>
  <c r="P741" i="2" s="1"/>
  <c r="M740" i="2"/>
  <c r="G740" i="2"/>
  <c r="I740" i="2" s="1"/>
  <c r="K740" i="2" s="1"/>
  <c r="N740" i="2" s="1"/>
  <c r="O740" i="2" s="1"/>
  <c r="P740" i="2" s="1"/>
  <c r="E740" i="2"/>
  <c r="M739" i="2"/>
  <c r="E739" i="2"/>
  <c r="G739" i="2" s="1"/>
  <c r="I739" i="2" s="1"/>
  <c r="K739" i="2" s="1"/>
  <c r="N739" i="2" s="1"/>
  <c r="O739" i="2" s="1"/>
  <c r="P739" i="2" s="1"/>
  <c r="M738" i="2"/>
  <c r="E738" i="2"/>
  <c r="G738" i="2" s="1"/>
  <c r="I738" i="2" s="1"/>
  <c r="K738" i="2" s="1"/>
  <c r="N738" i="2" s="1"/>
  <c r="O738" i="2" s="1"/>
  <c r="P738" i="2" s="1"/>
  <c r="M737" i="2"/>
  <c r="E737" i="2"/>
  <c r="G737" i="2" s="1"/>
  <c r="I737" i="2" s="1"/>
  <c r="K737" i="2" s="1"/>
  <c r="N737" i="2" s="1"/>
  <c r="O737" i="2" s="1"/>
  <c r="P737" i="2" s="1"/>
  <c r="M736" i="2"/>
  <c r="I736" i="2"/>
  <c r="K736" i="2" s="1"/>
  <c r="N736" i="2" s="1"/>
  <c r="O736" i="2" s="1"/>
  <c r="P736" i="2" s="1"/>
  <c r="G736" i="2"/>
  <c r="E736" i="2"/>
  <c r="M735" i="2"/>
  <c r="E735" i="2"/>
  <c r="G735" i="2" s="1"/>
  <c r="I735" i="2" s="1"/>
  <c r="K735" i="2" s="1"/>
  <c r="N735" i="2" s="1"/>
  <c r="O735" i="2" s="1"/>
  <c r="P735" i="2" s="1"/>
  <c r="M734" i="2"/>
  <c r="K734" i="2"/>
  <c r="N734" i="2" s="1"/>
  <c r="O734" i="2" s="1"/>
  <c r="P734" i="2" s="1"/>
  <c r="I734" i="2"/>
  <c r="G734" i="2"/>
  <c r="E734" i="2"/>
  <c r="M733" i="2"/>
  <c r="G733" i="2"/>
  <c r="I733" i="2" s="1"/>
  <c r="K733" i="2" s="1"/>
  <c r="N733" i="2" s="1"/>
  <c r="O733" i="2" s="1"/>
  <c r="P733" i="2" s="1"/>
  <c r="E733" i="2"/>
  <c r="M732" i="2"/>
  <c r="G732" i="2"/>
  <c r="I732" i="2" s="1"/>
  <c r="K732" i="2" s="1"/>
  <c r="N732" i="2" s="1"/>
  <c r="O732" i="2" s="1"/>
  <c r="P732" i="2" s="1"/>
  <c r="E732" i="2"/>
  <c r="M731" i="2"/>
  <c r="E731" i="2"/>
  <c r="G731" i="2" s="1"/>
  <c r="I731" i="2" s="1"/>
  <c r="K731" i="2" s="1"/>
  <c r="M730" i="2"/>
  <c r="E730" i="2"/>
  <c r="G730" i="2" s="1"/>
  <c r="I730" i="2" s="1"/>
  <c r="K730" i="2" s="1"/>
  <c r="M729" i="2"/>
  <c r="G729" i="2"/>
  <c r="I729" i="2" s="1"/>
  <c r="K729" i="2" s="1"/>
  <c r="E729" i="2"/>
  <c r="M728" i="2"/>
  <c r="E728" i="2"/>
  <c r="G728" i="2" s="1"/>
  <c r="I728" i="2" s="1"/>
  <c r="K728" i="2" s="1"/>
  <c r="M727" i="2"/>
  <c r="G727" i="2"/>
  <c r="I727" i="2" s="1"/>
  <c r="K727" i="2" s="1"/>
  <c r="N727" i="2" s="1"/>
  <c r="O727" i="2" s="1"/>
  <c r="P727" i="2" s="1"/>
  <c r="E727" i="2"/>
  <c r="M726" i="2"/>
  <c r="E726" i="2"/>
  <c r="G726" i="2" s="1"/>
  <c r="I726" i="2" s="1"/>
  <c r="K726" i="2" s="1"/>
  <c r="M725" i="2"/>
  <c r="E725" i="2"/>
  <c r="G725" i="2" s="1"/>
  <c r="I725" i="2" s="1"/>
  <c r="K725" i="2" s="1"/>
  <c r="M724" i="2"/>
  <c r="E724" i="2"/>
  <c r="G724" i="2" s="1"/>
  <c r="I724" i="2" s="1"/>
  <c r="K724" i="2" s="1"/>
  <c r="M723" i="2"/>
  <c r="E723" i="2"/>
  <c r="G723" i="2" s="1"/>
  <c r="I723" i="2" s="1"/>
  <c r="K723" i="2" s="1"/>
  <c r="N723" i="2" s="1"/>
  <c r="O723" i="2" s="1"/>
  <c r="P723" i="2" s="1"/>
  <c r="M722" i="2"/>
  <c r="E722" i="2"/>
  <c r="G722" i="2" s="1"/>
  <c r="I722" i="2" s="1"/>
  <c r="K722" i="2" s="1"/>
  <c r="M721" i="2"/>
  <c r="E721" i="2"/>
  <c r="G721" i="2" s="1"/>
  <c r="I721" i="2" s="1"/>
  <c r="K721" i="2" s="1"/>
  <c r="M720" i="2"/>
  <c r="E720" i="2"/>
  <c r="G720" i="2" s="1"/>
  <c r="I720" i="2" s="1"/>
  <c r="K720" i="2" s="1"/>
  <c r="M719" i="2"/>
  <c r="E719" i="2"/>
  <c r="G719" i="2" s="1"/>
  <c r="I719" i="2" s="1"/>
  <c r="K719" i="2" s="1"/>
  <c r="N719" i="2" s="1"/>
  <c r="O719" i="2" s="1"/>
  <c r="P719" i="2" s="1"/>
  <c r="M718" i="2"/>
  <c r="E718" i="2"/>
  <c r="G718" i="2" s="1"/>
  <c r="I718" i="2" s="1"/>
  <c r="K718" i="2" s="1"/>
  <c r="M717" i="2"/>
  <c r="E717" i="2"/>
  <c r="G717" i="2" s="1"/>
  <c r="I717" i="2" s="1"/>
  <c r="K717" i="2" s="1"/>
  <c r="M716" i="2"/>
  <c r="E716" i="2"/>
  <c r="G716" i="2" s="1"/>
  <c r="I716" i="2" s="1"/>
  <c r="K716" i="2" s="1"/>
  <c r="M715" i="2"/>
  <c r="E715" i="2"/>
  <c r="G715" i="2" s="1"/>
  <c r="I715" i="2" s="1"/>
  <c r="K715" i="2" s="1"/>
  <c r="M714" i="2"/>
  <c r="E714" i="2"/>
  <c r="G714" i="2" s="1"/>
  <c r="I714" i="2" s="1"/>
  <c r="K714" i="2" s="1"/>
  <c r="M713" i="2"/>
  <c r="G713" i="2"/>
  <c r="I713" i="2" s="1"/>
  <c r="K713" i="2" s="1"/>
  <c r="E713" i="2"/>
  <c r="M712" i="2"/>
  <c r="G712" i="2"/>
  <c r="I712" i="2" s="1"/>
  <c r="K712" i="2" s="1"/>
  <c r="E712" i="2"/>
  <c r="M711" i="2"/>
  <c r="G711" i="2"/>
  <c r="I711" i="2" s="1"/>
  <c r="K711" i="2" s="1"/>
  <c r="E711" i="2"/>
  <c r="M710" i="2"/>
  <c r="E710" i="2"/>
  <c r="G710" i="2" s="1"/>
  <c r="I710" i="2" s="1"/>
  <c r="K710" i="2" s="1"/>
  <c r="M709" i="2"/>
  <c r="E709" i="2"/>
  <c r="G709" i="2" s="1"/>
  <c r="I709" i="2" s="1"/>
  <c r="K709" i="2" s="1"/>
  <c r="M708" i="2"/>
  <c r="E708" i="2"/>
  <c r="G708" i="2" s="1"/>
  <c r="I708" i="2" s="1"/>
  <c r="K708" i="2" s="1"/>
  <c r="M707" i="2"/>
  <c r="N707" i="2" s="1"/>
  <c r="O707" i="2" s="1"/>
  <c r="P707" i="2" s="1"/>
  <c r="E707" i="2"/>
  <c r="G707" i="2" s="1"/>
  <c r="I707" i="2" s="1"/>
  <c r="K707" i="2" s="1"/>
  <c r="M706" i="2"/>
  <c r="E706" i="2"/>
  <c r="G706" i="2" s="1"/>
  <c r="I706" i="2" s="1"/>
  <c r="K706" i="2" s="1"/>
  <c r="M705" i="2"/>
  <c r="G705" i="2"/>
  <c r="I705" i="2" s="1"/>
  <c r="K705" i="2" s="1"/>
  <c r="E705" i="2"/>
  <c r="M704" i="2"/>
  <c r="E704" i="2"/>
  <c r="G704" i="2" s="1"/>
  <c r="I704" i="2" s="1"/>
  <c r="K704" i="2" s="1"/>
  <c r="M703" i="2"/>
  <c r="E703" i="2"/>
  <c r="G703" i="2" s="1"/>
  <c r="I703" i="2" s="1"/>
  <c r="K703" i="2" s="1"/>
  <c r="N703" i="2" s="1"/>
  <c r="O703" i="2" s="1"/>
  <c r="P703" i="2" s="1"/>
  <c r="M702" i="2"/>
  <c r="E702" i="2"/>
  <c r="G702" i="2" s="1"/>
  <c r="I702" i="2" s="1"/>
  <c r="K702" i="2" s="1"/>
  <c r="M701" i="2"/>
  <c r="G701" i="2"/>
  <c r="I701" i="2" s="1"/>
  <c r="K701" i="2" s="1"/>
  <c r="E701" i="2"/>
  <c r="M700" i="2"/>
  <c r="E700" i="2"/>
  <c r="G700" i="2" s="1"/>
  <c r="I700" i="2" s="1"/>
  <c r="K700" i="2" s="1"/>
  <c r="M699" i="2"/>
  <c r="N699" i="2" s="1"/>
  <c r="O699" i="2" s="1"/>
  <c r="P699" i="2" s="1"/>
  <c r="E699" i="2"/>
  <c r="G699" i="2" s="1"/>
  <c r="I699" i="2" s="1"/>
  <c r="K699" i="2" s="1"/>
  <c r="M698" i="2"/>
  <c r="E698" i="2"/>
  <c r="G698" i="2" s="1"/>
  <c r="I698" i="2" s="1"/>
  <c r="K698" i="2" s="1"/>
  <c r="M697" i="2"/>
  <c r="G697" i="2"/>
  <c r="I697" i="2" s="1"/>
  <c r="K697" i="2" s="1"/>
  <c r="E697" i="2"/>
  <c r="M696" i="2"/>
  <c r="E696" i="2"/>
  <c r="G696" i="2" s="1"/>
  <c r="I696" i="2" s="1"/>
  <c r="K696" i="2" s="1"/>
  <c r="M695" i="2"/>
  <c r="E695" i="2"/>
  <c r="G695" i="2" s="1"/>
  <c r="I695" i="2" s="1"/>
  <c r="K695" i="2" s="1"/>
  <c r="N695" i="2" s="1"/>
  <c r="O695" i="2" s="1"/>
  <c r="P695" i="2" s="1"/>
  <c r="M694" i="2"/>
  <c r="E694" i="2"/>
  <c r="G694" i="2" s="1"/>
  <c r="I694" i="2" s="1"/>
  <c r="K694" i="2" s="1"/>
  <c r="M693" i="2"/>
  <c r="G693" i="2"/>
  <c r="I693" i="2" s="1"/>
  <c r="K693" i="2" s="1"/>
  <c r="E693" i="2"/>
  <c r="M692" i="2"/>
  <c r="E692" i="2"/>
  <c r="G692" i="2" s="1"/>
  <c r="I692" i="2" s="1"/>
  <c r="K692" i="2" s="1"/>
  <c r="M691" i="2"/>
  <c r="N691" i="2" s="1"/>
  <c r="O691" i="2" s="1"/>
  <c r="P691" i="2" s="1"/>
  <c r="E691" i="2"/>
  <c r="G691" i="2" s="1"/>
  <c r="I691" i="2" s="1"/>
  <c r="K691" i="2" s="1"/>
  <c r="M690" i="2"/>
  <c r="E690" i="2"/>
  <c r="G690" i="2" s="1"/>
  <c r="I690" i="2" s="1"/>
  <c r="K690" i="2" s="1"/>
  <c r="M689" i="2"/>
  <c r="E689" i="2"/>
  <c r="G689" i="2" s="1"/>
  <c r="I689" i="2" s="1"/>
  <c r="K689" i="2" s="1"/>
  <c r="M688" i="2"/>
  <c r="E688" i="2"/>
  <c r="G688" i="2" s="1"/>
  <c r="I688" i="2" s="1"/>
  <c r="K688" i="2" s="1"/>
  <c r="M687" i="2"/>
  <c r="E687" i="2"/>
  <c r="G687" i="2" s="1"/>
  <c r="I687" i="2" s="1"/>
  <c r="K687" i="2" s="1"/>
  <c r="N687" i="2" s="1"/>
  <c r="O687" i="2" s="1"/>
  <c r="P687" i="2" s="1"/>
  <c r="M686" i="2"/>
  <c r="E686" i="2"/>
  <c r="G686" i="2" s="1"/>
  <c r="I686" i="2" s="1"/>
  <c r="K686" i="2" s="1"/>
  <c r="M685" i="2"/>
  <c r="G685" i="2"/>
  <c r="I685" i="2" s="1"/>
  <c r="K685" i="2" s="1"/>
  <c r="E685" i="2"/>
  <c r="M684" i="2"/>
  <c r="E684" i="2"/>
  <c r="G684" i="2" s="1"/>
  <c r="I684" i="2" s="1"/>
  <c r="K684" i="2" s="1"/>
  <c r="M683" i="2"/>
  <c r="N683" i="2" s="1"/>
  <c r="O683" i="2" s="1"/>
  <c r="P683" i="2" s="1"/>
  <c r="E683" i="2"/>
  <c r="G683" i="2" s="1"/>
  <c r="I683" i="2" s="1"/>
  <c r="K683" i="2" s="1"/>
  <c r="M682" i="2"/>
  <c r="E682" i="2"/>
  <c r="G682" i="2" s="1"/>
  <c r="I682" i="2" s="1"/>
  <c r="K682" i="2" s="1"/>
  <c r="M681" i="2"/>
  <c r="G681" i="2"/>
  <c r="I681" i="2" s="1"/>
  <c r="K681" i="2" s="1"/>
  <c r="E681" i="2"/>
  <c r="M680" i="2"/>
  <c r="E680" i="2"/>
  <c r="G680" i="2" s="1"/>
  <c r="I680" i="2" s="1"/>
  <c r="K680" i="2" s="1"/>
  <c r="M679" i="2"/>
  <c r="E679" i="2"/>
  <c r="G679" i="2" s="1"/>
  <c r="I679" i="2" s="1"/>
  <c r="K679" i="2" s="1"/>
  <c r="N679" i="2" s="1"/>
  <c r="O679" i="2" s="1"/>
  <c r="P679" i="2" s="1"/>
  <c r="M678" i="2"/>
  <c r="E678" i="2"/>
  <c r="G678" i="2" s="1"/>
  <c r="I678" i="2" s="1"/>
  <c r="K678" i="2" s="1"/>
  <c r="M677" i="2"/>
  <c r="G677" i="2"/>
  <c r="I677" i="2" s="1"/>
  <c r="K677" i="2" s="1"/>
  <c r="E677" i="2"/>
  <c r="M676" i="2"/>
  <c r="E676" i="2"/>
  <c r="G676" i="2" s="1"/>
  <c r="I676" i="2" s="1"/>
  <c r="K676" i="2" s="1"/>
  <c r="M675" i="2"/>
  <c r="N675" i="2" s="1"/>
  <c r="O675" i="2" s="1"/>
  <c r="P675" i="2" s="1"/>
  <c r="E675" i="2"/>
  <c r="G675" i="2" s="1"/>
  <c r="I675" i="2" s="1"/>
  <c r="K675" i="2" s="1"/>
  <c r="M674" i="2"/>
  <c r="E674" i="2"/>
  <c r="G674" i="2" s="1"/>
  <c r="I674" i="2" s="1"/>
  <c r="K674" i="2" s="1"/>
  <c r="M673" i="2"/>
  <c r="G673" i="2"/>
  <c r="I673" i="2" s="1"/>
  <c r="K673" i="2" s="1"/>
  <c r="E673" i="2"/>
  <c r="M672" i="2"/>
  <c r="E672" i="2"/>
  <c r="G672" i="2" s="1"/>
  <c r="I672" i="2" s="1"/>
  <c r="K672" i="2" s="1"/>
  <c r="M671" i="2"/>
  <c r="E671" i="2"/>
  <c r="G671" i="2" s="1"/>
  <c r="I671" i="2" s="1"/>
  <c r="K671" i="2" s="1"/>
  <c r="N671" i="2" s="1"/>
  <c r="O671" i="2" s="1"/>
  <c r="P671" i="2" s="1"/>
  <c r="M670" i="2"/>
  <c r="E670" i="2"/>
  <c r="G670" i="2" s="1"/>
  <c r="I670" i="2" s="1"/>
  <c r="K670" i="2" s="1"/>
  <c r="M669" i="2"/>
  <c r="E669" i="2"/>
  <c r="G669" i="2" s="1"/>
  <c r="I669" i="2" s="1"/>
  <c r="K669" i="2" s="1"/>
  <c r="M668" i="2"/>
  <c r="E668" i="2"/>
  <c r="G668" i="2" s="1"/>
  <c r="I668" i="2" s="1"/>
  <c r="K668" i="2" s="1"/>
  <c r="M667" i="2"/>
  <c r="G667" i="2"/>
  <c r="I667" i="2" s="1"/>
  <c r="K667" i="2" s="1"/>
  <c r="E667" i="2"/>
  <c r="M666" i="2"/>
  <c r="G666" i="2"/>
  <c r="I666" i="2" s="1"/>
  <c r="K666" i="2" s="1"/>
  <c r="N666" i="2" s="1"/>
  <c r="O666" i="2" s="1"/>
  <c r="P666" i="2" s="1"/>
  <c r="E666" i="2"/>
  <c r="M665" i="2"/>
  <c r="E665" i="2"/>
  <c r="G665" i="2" s="1"/>
  <c r="I665" i="2" s="1"/>
  <c r="K665" i="2" s="1"/>
  <c r="M664" i="2"/>
  <c r="E664" i="2"/>
  <c r="G664" i="2" s="1"/>
  <c r="I664" i="2" s="1"/>
  <c r="K664" i="2" s="1"/>
  <c r="N664" i="2" s="1"/>
  <c r="O664" i="2" s="1"/>
  <c r="P664" i="2" s="1"/>
  <c r="M663" i="2"/>
  <c r="N663" i="2" s="1"/>
  <c r="O663" i="2" s="1"/>
  <c r="P663" i="2" s="1"/>
  <c r="E663" i="2"/>
  <c r="G663" i="2" s="1"/>
  <c r="I663" i="2" s="1"/>
  <c r="K663" i="2" s="1"/>
  <c r="M662" i="2"/>
  <c r="E662" i="2"/>
  <c r="G662" i="2" s="1"/>
  <c r="I662" i="2" s="1"/>
  <c r="K662" i="2" s="1"/>
  <c r="N662" i="2" s="1"/>
  <c r="O662" i="2" s="1"/>
  <c r="P662" i="2" s="1"/>
  <c r="M661" i="2"/>
  <c r="K661" i="2"/>
  <c r="E661" i="2"/>
  <c r="G661" i="2" s="1"/>
  <c r="I661" i="2" s="1"/>
  <c r="M660" i="2"/>
  <c r="K660" i="2"/>
  <c r="E660" i="2"/>
  <c r="G660" i="2" s="1"/>
  <c r="I660" i="2" s="1"/>
  <c r="M659" i="2"/>
  <c r="E659" i="2"/>
  <c r="G659" i="2" s="1"/>
  <c r="I659" i="2" s="1"/>
  <c r="K659" i="2" s="1"/>
  <c r="M658" i="2"/>
  <c r="E658" i="2"/>
  <c r="G658" i="2" s="1"/>
  <c r="I658" i="2" s="1"/>
  <c r="K658" i="2" s="1"/>
  <c r="M657" i="2"/>
  <c r="E657" i="2"/>
  <c r="G657" i="2" s="1"/>
  <c r="I657" i="2" s="1"/>
  <c r="K657" i="2" s="1"/>
  <c r="M656" i="2"/>
  <c r="E656" i="2"/>
  <c r="G656" i="2" s="1"/>
  <c r="I656" i="2" s="1"/>
  <c r="K656" i="2" s="1"/>
  <c r="M655" i="2"/>
  <c r="E655" i="2"/>
  <c r="G655" i="2" s="1"/>
  <c r="I655" i="2" s="1"/>
  <c r="K655" i="2" s="1"/>
  <c r="N655" i="2" s="1"/>
  <c r="O655" i="2" s="1"/>
  <c r="P655" i="2" s="1"/>
  <c r="M654" i="2"/>
  <c r="E654" i="2"/>
  <c r="G654" i="2" s="1"/>
  <c r="I654" i="2" s="1"/>
  <c r="K654" i="2" s="1"/>
  <c r="M653" i="2"/>
  <c r="E653" i="2"/>
  <c r="G653" i="2" s="1"/>
  <c r="I653" i="2" s="1"/>
  <c r="K653" i="2" s="1"/>
  <c r="M652" i="2"/>
  <c r="G652" i="2"/>
  <c r="I652" i="2" s="1"/>
  <c r="K652" i="2" s="1"/>
  <c r="E652" i="2"/>
  <c r="M651" i="2"/>
  <c r="E651" i="2"/>
  <c r="G651" i="2" s="1"/>
  <c r="I651" i="2" s="1"/>
  <c r="K651" i="2" s="1"/>
  <c r="M650" i="2"/>
  <c r="G650" i="2"/>
  <c r="I650" i="2" s="1"/>
  <c r="K650" i="2" s="1"/>
  <c r="E650" i="2"/>
  <c r="M649" i="2"/>
  <c r="E649" i="2"/>
  <c r="G649" i="2" s="1"/>
  <c r="I649" i="2" s="1"/>
  <c r="K649" i="2" s="1"/>
  <c r="M648" i="2"/>
  <c r="I648" i="2"/>
  <c r="K648" i="2" s="1"/>
  <c r="E648" i="2"/>
  <c r="G648" i="2" s="1"/>
  <c r="M647" i="2"/>
  <c r="G647" i="2"/>
  <c r="I647" i="2" s="1"/>
  <c r="K647" i="2" s="1"/>
  <c r="E647" i="2"/>
  <c r="M646" i="2"/>
  <c r="E646" i="2"/>
  <c r="G646" i="2" s="1"/>
  <c r="I646" i="2" s="1"/>
  <c r="K646" i="2" s="1"/>
  <c r="M645" i="2"/>
  <c r="G645" i="2"/>
  <c r="I645" i="2" s="1"/>
  <c r="K645" i="2" s="1"/>
  <c r="E645" i="2"/>
  <c r="M644" i="2"/>
  <c r="I644" i="2"/>
  <c r="K644" i="2" s="1"/>
  <c r="E644" i="2"/>
  <c r="G644" i="2" s="1"/>
  <c r="M643" i="2"/>
  <c r="G643" i="2"/>
  <c r="I643" i="2" s="1"/>
  <c r="K643" i="2" s="1"/>
  <c r="E643" i="2"/>
  <c r="M642" i="2"/>
  <c r="E642" i="2"/>
  <c r="G642" i="2" s="1"/>
  <c r="I642" i="2" s="1"/>
  <c r="K642" i="2" s="1"/>
  <c r="M641" i="2"/>
  <c r="I641" i="2"/>
  <c r="K641" i="2" s="1"/>
  <c r="G641" i="2"/>
  <c r="E641" i="2"/>
  <c r="M640" i="2"/>
  <c r="E640" i="2"/>
  <c r="G640" i="2" s="1"/>
  <c r="I640" i="2" s="1"/>
  <c r="K640" i="2" s="1"/>
  <c r="M639" i="2"/>
  <c r="E639" i="2"/>
  <c r="G639" i="2" s="1"/>
  <c r="I639" i="2" s="1"/>
  <c r="K639" i="2" s="1"/>
  <c r="M638" i="2"/>
  <c r="E638" i="2"/>
  <c r="G638" i="2" s="1"/>
  <c r="I638" i="2" s="1"/>
  <c r="K638" i="2" s="1"/>
  <c r="M637" i="2"/>
  <c r="G637" i="2"/>
  <c r="I637" i="2" s="1"/>
  <c r="K637" i="2" s="1"/>
  <c r="E637" i="2"/>
  <c r="M636" i="2"/>
  <c r="G636" i="2"/>
  <c r="I636" i="2" s="1"/>
  <c r="K636" i="2" s="1"/>
  <c r="E636" i="2"/>
  <c r="M635" i="2"/>
  <c r="G635" i="2"/>
  <c r="I635" i="2" s="1"/>
  <c r="K635" i="2" s="1"/>
  <c r="E635" i="2"/>
  <c r="M634" i="2"/>
  <c r="G634" i="2"/>
  <c r="I634" i="2" s="1"/>
  <c r="K634" i="2" s="1"/>
  <c r="E634" i="2"/>
  <c r="M633" i="2"/>
  <c r="G633" i="2"/>
  <c r="I633" i="2" s="1"/>
  <c r="K633" i="2" s="1"/>
  <c r="E633" i="2"/>
  <c r="M632" i="2"/>
  <c r="E632" i="2"/>
  <c r="G632" i="2" s="1"/>
  <c r="I632" i="2" s="1"/>
  <c r="K632" i="2" s="1"/>
  <c r="M631" i="2"/>
  <c r="G631" i="2"/>
  <c r="I631" i="2" s="1"/>
  <c r="K631" i="2" s="1"/>
  <c r="E631" i="2"/>
  <c r="M630" i="2"/>
  <c r="G630" i="2"/>
  <c r="I630" i="2" s="1"/>
  <c r="K630" i="2" s="1"/>
  <c r="E630" i="2"/>
  <c r="M629" i="2"/>
  <c r="E629" i="2"/>
  <c r="G629" i="2" s="1"/>
  <c r="I629" i="2" s="1"/>
  <c r="K629" i="2" s="1"/>
  <c r="M628" i="2"/>
  <c r="G628" i="2"/>
  <c r="I628" i="2" s="1"/>
  <c r="K628" i="2" s="1"/>
  <c r="E628" i="2"/>
  <c r="M627" i="2"/>
  <c r="G627" i="2"/>
  <c r="I627" i="2" s="1"/>
  <c r="K627" i="2" s="1"/>
  <c r="E627" i="2"/>
  <c r="M626" i="2"/>
  <c r="G626" i="2"/>
  <c r="I626" i="2" s="1"/>
  <c r="K626" i="2" s="1"/>
  <c r="E626" i="2"/>
  <c r="M625" i="2"/>
  <c r="G625" i="2"/>
  <c r="I625" i="2" s="1"/>
  <c r="K625" i="2" s="1"/>
  <c r="E625" i="2"/>
  <c r="M624" i="2"/>
  <c r="E624" i="2"/>
  <c r="G624" i="2" s="1"/>
  <c r="I624" i="2" s="1"/>
  <c r="K624" i="2" s="1"/>
  <c r="M623" i="2"/>
  <c r="G623" i="2"/>
  <c r="I623" i="2" s="1"/>
  <c r="K623" i="2" s="1"/>
  <c r="E623" i="2"/>
  <c r="M622" i="2"/>
  <c r="G622" i="2"/>
  <c r="I622" i="2" s="1"/>
  <c r="K622" i="2" s="1"/>
  <c r="E622" i="2"/>
  <c r="M621" i="2"/>
  <c r="E621" i="2"/>
  <c r="G621" i="2" s="1"/>
  <c r="I621" i="2" s="1"/>
  <c r="K621" i="2" s="1"/>
  <c r="M620" i="2"/>
  <c r="E620" i="2"/>
  <c r="G620" i="2" s="1"/>
  <c r="I620" i="2" s="1"/>
  <c r="K620" i="2" s="1"/>
  <c r="M619" i="2"/>
  <c r="E619" i="2"/>
  <c r="G619" i="2" s="1"/>
  <c r="I619" i="2" s="1"/>
  <c r="K619" i="2" s="1"/>
  <c r="M618" i="2"/>
  <c r="E618" i="2"/>
  <c r="G618" i="2" s="1"/>
  <c r="I618" i="2" s="1"/>
  <c r="K618" i="2" s="1"/>
  <c r="M617" i="2"/>
  <c r="E617" i="2"/>
  <c r="G617" i="2" s="1"/>
  <c r="I617" i="2" s="1"/>
  <c r="K617" i="2" s="1"/>
  <c r="M616" i="2"/>
  <c r="G616" i="2"/>
  <c r="I616" i="2" s="1"/>
  <c r="K616" i="2" s="1"/>
  <c r="E616" i="2"/>
  <c r="M615" i="2"/>
  <c r="G615" i="2"/>
  <c r="I615" i="2" s="1"/>
  <c r="K615" i="2" s="1"/>
  <c r="E615" i="2"/>
  <c r="M614" i="2"/>
  <c r="E614" i="2"/>
  <c r="G614" i="2" s="1"/>
  <c r="I614" i="2" s="1"/>
  <c r="K614" i="2" s="1"/>
  <c r="M613" i="2"/>
  <c r="E613" i="2"/>
  <c r="G613" i="2" s="1"/>
  <c r="I613" i="2" s="1"/>
  <c r="K613" i="2" s="1"/>
  <c r="M612" i="2"/>
  <c r="G612" i="2"/>
  <c r="I612" i="2" s="1"/>
  <c r="K612" i="2" s="1"/>
  <c r="E612" i="2"/>
  <c r="M611" i="2"/>
  <c r="G611" i="2"/>
  <c r="I611" i="2" s="1"/>
  <c r="K611" i="2" s="1"/>
  <c r="E611" i="2"/>
  <c r="M610" i="2"/>
  <c r="E610" i="2"/>
  <c r="G610" i="2" s="1"/>
  <c r="I610" i="2" s="1"/>
  <c r="K610" i="2" s="1"/>
  <c r="M609" i="2"/>
  <c r="E609" i="2"/>
  <c r="G609" i="2" s="1"/>
  <c r="I609" i="2" s="1"/>
  <c r="K609" i="2" s="1"/>
  <c r="M608" i="2"/>
  <c r="G608" i="2"/>
  <c r="I608" i="2" s="1"/>
  <c r="K608" i="2" s="1"/>
  <c r="E608" i="2"/>
  <c r="M607" i="2"/>
  <c r="E607" i="2"/>
  <c r="G607" i="2" s="1"/>
  <c r="I607" i="2" s="1"/>
  <c r="K607" i="2" s="1"/>
  <c r="M606" i="2"/>
  <c r="E606" i="2"/>
  <c r="G606" i="2" s="1"/>
  <c r="I606" i="2" s="1"/>
  <c r="K606" i="2" s="1"/>
  <c r="M605" i="2"/>
  <c r="E605" i="2"/>
  <c r="G605" i="2" s="1"/>
  <c r="I605" i="2" s="1"/>
  <c r="K605" i="2" s="1"/>
  <c r="M604" i="2"/>
  <c r="G604" i="2"/>
  <c r="I604" i="2" s="1"/>
  <c r="K604" i="2" s="1"/>
  <c r="E604" i="2"/>
  <c r="M603" i="2"/>
  <c r="G603" i="2"/>
  <c r="I603" i="2" s="1"/>
  <c r="K603" i="2" s="1"/>
  <c r="E603" i="2"/>
  <c r="M602" i="2"/>
  <c r="E602" i="2"/>
  <c r="G602" i="2" s="1"/>
  <c r="I602" i="2" s="1"/>
  <c r="K602" i="2" s="1"/>
  <c r="M601" i="2"/>
  <c r="E601" i="2"/>
  <c r="G601" i="2" s="1"/>
  <c r="I601" i="2" s="1"/>
  <c r="K601" i="2" s="1"/>
  <c r="M600" i="2"/>
  <c r="G600" i="2"/>
  <c r="I600" i="2" s="1"/>
  <c r="K600" i="2" s="1"/>
  <c r="E600" i="2"/>
  <c r="M599" i="2"/>
  <c r="G599" i="2"/>
  <c r="I599" i="2" s="1"/>
  <c r="K599" i="2" s="1"/>
  <c r="E599" i="2"/>
  <c r="M598" i="2"/>
  <c r="G598" i="2"/>
  <c r="I598" i="2" s="1"/>
  <c r="K598" i="2" s="1"/>
  <c r="E598" i="2"/>
  <c r="M597" i="2"/>
  <c r="G597" i="2"/>
  <c r="I597" i="2" s="1"/>
  <c r="K597" i="2" s="1"/>
  <c r="E597" i="2"/>
  <c r="M596" i="2"/>
  <c r="E596" i="2"/>
  <c r="G596" i="2" s="1"/>
  <c r="I596" i="2" s="1"/>
  <c r="K596" i="2" s="1"/>
  <c r="M595" i="2"/>
  <c r="E595" i="2"/>
  <c r="G595" i="2" s="1"/>
  <c r="I595" i="2" s="1"/>
  <c r="K595" i="2" s="1"/>
  <c r="M594" i="2"/>
  <c r="E594" i="2"/>
  <c r="G594" i="2" s="1"/>
  <c r="I594" i="2" s="1"/>
  <c r="K594" i="2" s="1"/>
  <c r="M593" i="2"/>
  <c r="E593" i="2"/>
  <c r="G593" i="2" s="1"/>
  <c r="I593" i="2" s="1"/>
  <c r="K593" i="2" s="1"/>
  <c r="M592" i="2"/>
  <c r="G592" i="2"/>
  <c r="I592" i="2" s="1"/>
  <c r="K592" i="2" s="1"/>
  <c r="E592" i="2"/>
  <c r="M591" i="2"/>
  <c r="G591" i="2"/>
  <c r="I591" i="2" s="1"/>
  <c r="K591" i="2" s="1"/>
  <c r="E591" i="2"/>
  <c r="M590" i="2"/>
  <c r="G590" i="2"/>
  <c r="I590" i="2" s="1"/>
  <c r="K590" i="2" s="1"/>
  <c r="E590" i="2"/>
  <c r="M589" i="2"/>
  <c r="G589" i="2"/>
  <c r="I589" i="2" s="1"/>
  <c r="K589" i="2" s="1"/>
  <c r="E589" i="2"/>
  <c r="M588" i="2"/>
  <c r="E588" i="2"/>
  <c r="G588" i="2" s="1"/>
  <c r="I588" i="2" s="1"/>
  <c r="K588" i="2" s="1"/>
  <c r="M587" i="2"/>
  <c r="E587" i="2"/>
  <c r="G587" i="2" s="1"/>
  <c r="I587" i="2" s="1"/>
  <c r="K587" i="2" s="1"/>
  <c r="M586" i="2"/>
  <c r="E586" i="2"/>
  <c r="G586" i="2" s="1"/>
  <c r="I586" i="2" s="1"/>
  <c r="K586" i="2" s="1"/>
  <c r="M585" i="2"/>
  <c r="E585" i="2"/>
  <c r="G585" i="2" s="1"/>
  <c r="I585" i="2" s="1"/>
  <c r="K585" i="2" s="1"/>
  <c r="M584" i="2"/>
  <c r="E584" i="2"/>
  <c r="G584" i="2" s="1"/>
  <c r="I584" i="2" s="1"/>
  <c r="K584" i="2" s="1"/>
  <c r="M583" i="2"/>
  <c r="E583" i="2"/>
  <c r="G583" i="2" s="1"/>
  <c r="I583" i="2" s="1"/>
  <c r="K583" i="2" s="1"/>
  <c r="M582" i="2"/>
  <c r="E582" i="2"/>
  <c r="G582" i="2" s="1"/>
  <c r="I582" i="2" s="1"/>
  <c r="K582" i="2" s="1"/>
  <c r="M581" i="2"/>
  <c r="E581" i="2"/>
  <c r="G581" i="2" s="1"/>
  <c r="I581" i="2" s="1"/>
  <c r="K581" i="2" s="1"/>
  <c r="M580" i="2"/>
  <c r="E580" i="2"/>
  <c r="G580" i="2" s="1"/>
  <c r="I580" i="2" s="1"/>
  <c r="K580" i="2" s="1"/>
  <c r="M579" i="2"/>
  <c r="E579" i="2"/>
  <c r="G579" i="2" s="1"/>
  <c r="I579" i="2" s="1"/>
  <c r="K579" i="2" s="1"/>
  <c r="M578" i="2"/>
  <c r="E578" i="2"/>
  <c r="G578" i="2" s="1"/>
  <c r="I578" i="2" s="1"/>
  <c r="K578" i="2" s="1"/>
  <c r="M577" i="2"/>
  <c r="E577" i="2"/>
  <c r="G577" i="2" s="1"/>
  <c r="I577" i="2" s="1"/>
  <c r="K577" i="2" s="1"/>
  <c r="M576" i="2"/>
  <c r="E576" i="2"/>
  <c r="G576" i="2" s="1"/>
  <c r="I576" i="2" s="1"/>
  <c r="K576" i="2" s="1"/>
  <c r="M575" i="2"/>
  <c r="E575" i="2"/>
  <c r="G575" i="2" s="1"/>
  <c r="I575" i="2" s="1"/>
  <c r="K575" i="2" s="1"/>
  <c r="M574" i="2"/>
  <c r="E574" i="2"/>
  <c r="G574" i="2" s="1"/>
  <c r="I574" i="2" s="1"/>
  <c r="K574" i="2" s="1"/>
  <c r="M573" i="2"/>
  <c r="E573" i="2"/>
  <c r="G573" i="2" s="1"/>
  <c r="I573" i="2" s="1"/>
  <c r="K573" i="2" s="1"/>
  <c r="M572" i="2"/>
  <c r="E572" i="2"/>
  <c r="G572" i="2" s="1"/>
  <c r="I572" i="2" s="1"/>
  <c r="K572" i="2" s="1"/>
  <c r="M571" i="2"/>
  <c r="E571" i="2"/>
  <c r="G571" i="2" s="1"/>
  <c r="I571" i="2" s="1"/>
  <c r="K571" i="2" s="1"/>
  <c r="M570" i="2"/>
  <c r="E570" i="2"/>
  <c r="G570" i="2" s="1"/>
  <c r="I570" i="2" s="1"/>
  <c r="K570" i="2" s="1"/>
  <c r="M569" i="2"/>
  <c r="E569" i="2"/>
  <c r="G569" i="2" s="1"/>
  <c r="I569" i="2" s="1"/>
  <c r="K569" i="2" s="1"/>
  <c r="M568" i="2"/>
  <c r="E568" i="2"/>
  <c r="G568" i="2" s="1"/>
  <c r="I568" i="2" s="1"/>
  <c r="K568" i="2" s="1"/>
  <c r="M567" i="2"/>
  <c r="E567" i="2"/>
  <c r="G567" i="2" s="1"/>
  <c r="I567" i="2" s="1"/>
  <c r="K567" i="2" s="1"/>
  <c r="M566" i="2"/>
  <c r="E566" i="2"/>
  <c r="G566" i="2" s="1"/>
  <c r="I566" i="2" s="1"/>
  <c r="K566" i="2" s="1"/>
  <c r="M565" i="2"/>
  <c r="E565" i="2"/>
  <c r="G565" i="2" s="1"/>
  <c r="I565" i="2" s="1"/>
  <c r="K565" i="2" s="1"/>
  <c r="M564" i="2"/>
  <c r="E564" i="2"/>
  <c r="G564" i="2" s="1"/>
  <c r="I564" i="2" s="1"/>
  <c r="K564" i="2" s="1"/>
  <c r="M563" i="2"/>
  <c r="E563" i="2"/>
  <c r="G563" i="2" s="1"/>
  <c r="I563" i="2" s="1"/>
  <c r="K563" i="2" s="1"/>
  <c r="M562" i="2"/>
  <c r="E562" i="2"/>
  <c r="G562" i="2" s="1"/>
  <c r="I562" i="2" s="1"/>
  <c r="K562" i="2" s="1"/>
  <c r="M561" i="2"/>
  <c r="E561" i="2"/>
  <c r="G561" i="2" s="1"/>
  <c r="I561" i="2" s="1"/>
  <c r="K561" i="2" s="1"/>
  <c r="M560" i="2"/>
  <c r="E560" i="2"/>
  <c r="G560" i="2" s="1"/>
  <c r="I560" i="2" s="1"/>
  <c r="K560" i="2" s="1"/>
  <c r="M559" i="2"/>
  <c r="E559" i="2"/>
  <c r="G559" i="2" s="1"/>
  <c r="I559" i="2" s="1"/>
  <c r="K559" i="2" s="1"/>
  <c r="M558" i="2"/>
  <c r="E558" i="2"/>
  <c r="G558" i="2" s="1"/>
  <c r="I558" i="2" s="1"/>
  <c r="K558" i="2" s="1"/>
  <c r="M557" i="2"/>
  <c r="E557" i="2"/>
  <c r="G557" i="2" s="1"/>
  <c r="I557" i="2" s="1"/>
  <c r="K557" i="2" s="1"/>
  <c r="M556" i="2"/>
  <c r="E556" i="2"/>
  <c r="G556" i="2" s="1"/>
  <c r="I556" i="2" s="1"/>
  <c r="K556" i="2" s="1"/>
  <c r="M555" i="2"/>
  <c r="E555" i="2"/>
  <c r="G555" i="2" s="1"/>
  <c r="I555" i="2" s="1"/>
  <c r="K555" i="2" s="1"/>
  <c r="M554" i="2"/>
  <c r="E554" i="2"/>
  <c r="G554" i="2" s="1"/>
  <c r="I554" i="2" s="1"/>
  <c r="K554" i="2" s="1"/>
  <c r="M553" i="2"/>
  <c r="E553" i="2"/>
  <c r="G553" i="2" s="1"/>
  <c r="I553" i="2" s="1"/>
  <c r="K553" i="2" s="1"/>
  <c r="M552" i="2"/>
  <c r="E552" i="2"/>
  <c r="G552" i="2" s="1"/>
  <c r="I552" i="2" s="1"/>
  <c r="K552" i="2" s="1"/>
  <c r="M551" i="2"/>
  <c r="E551" i="2"/>
  <c r="G551" i="2" s="1"/>
  <c r="I551" i="2" s="1"/>
  <c r="K551" i="2" s="1"/>
  <c r="M550" i="2"/>
  <c r="E550" i="2"/>
  <c r="G550" i="2" s="1"/>
  <c r="I550" i="2" s="1"/>
  <c r="K550" i="2" s="1"/>
  <c r="M549" i="2"/>
  <c r="E549" i="2"/>
  <c r="G549" i="2" s="1"/>
  <c r="I549" i="2" s="1"/>
  <c r="K549" i="2" s="1"/>
  <c r="M548" i="2"/>
  <c r="E548" i="2"/>
  <c r="G548" i="2" s="1"/>
  <c r="I548" i="2" s="1"/>
  <c r="K548" i="2" s="1"/>
  <c r="M547" i="2"/>
  <c r="E547" i="2"/>
  <c r="G547" i="2" s="1"/>
  <c r="I547" i="2" s="1"/>
  <c r="K547" i="2" s="1"/>
  <c r="M546" i="2"/>
  <c r="E546" i="2"/>
  <c r="G546" i="2" s="1"/>
  <c r="I546" i="2" s="1"/>
  <c r="K546" i="2" s="1"/>
  <c r="M545" i="2"/>
  <c r="E545" i="2"/>
  <c r="G545" i="2" s="1"/>
  <c r="I545" i="2" s="1"/>
  <c r="K545" i="2" s="1"/>
  <c r="M544" i="2"/>
  <c r="E544" i="2"/>
  <c r="G544" i="2" s="1"/>
  <c r="I544" i="2" s="1"/>
  <c r="K544" i="2" s="1"/>
  <c r="M543" i="2"/>
  <c r="E543" i="2"/>
  <c r="G543" i="2" s="1"/>
  <c r="I543" i="2" s="1"/>
  <c r="K543" i="2" s="1"/>
  <c r="M542" i="2"/>
  <c r="E542" i="2"/>
  <c r="G542" i="2" s="1"/>
  <c r="I542" i="2" s="1"/>
  <c r="K542" i="2" s="1"/>
  <c r="M541" i="2"/>
  <c r="E541" i="2"/>
  <c r="G541" i="2" s="1"/>
  <c r="I541" i="2" s="1"/>
  <c r="K541" i="2" s="1"/>
  <c r="M540" i="2"/>
  <c r="E540" i="2"/>
  <c r="G540" i="2" s="1"/>
  <c r="I540" i="2" s="1"/>
  <c r="K540" i="2" s="1"/>
  <c r="M539" i="2"/>
  <c r="E539" i="2"/>
  <c r="G539" i="2" s="1"/>
  <c r="I539" i="2" s="1"/>
  <c r="K539" i="2" s="1"/>
  <c r="M538" i="2"/>
  <c r="E538" i="2"/>
  <c r="G538" i="2" s="1"/>
  <c r="I538" i="2" s="1"/>
  <c r="K538" i="2" s="1"/>
  <c r="M537" i="2"/>
  <c r="E537" i="2"/>
  <c r="G537" i="2" s="1"/>
  <c r="I537" i="2" s="1"/>
  <c r="K537" i="2" s="1"/>
  <c r="M536" i="2"/>
  <c r="E536" i="2"/>
  <c r="G536" i="2" s="1"/>
  <c r="I536" i="2" s="1"/>
  <c r="K536" i="2" s="1"/>
  <c r="M535" i="2"/>
  <c r="E535" i="2"/>
  <c r="G535" i="2" s="1"/>
  <c r="I535" i="2" s="1"/>
  <c r="K535" i="2" s="1"/>
  <c r="M534" i="2"/>
  <c r="E534" i="2"/>
  <c r="G534" i="2" s="1"/>
  <c r="I534" i="2" s="1"/>
  <c r="K534" i="2" s="1"/>
  <c r="M533" i="2"/>
  <c r="E533" i="2"/>
  <c r="G533" i="2" s="1"/>
  <c r="I533" i="2" s="1"/>
  <c r="K533" i="2" s="1"/>
  <c r="M532" i="2"/>
  <c r="E532" i="2"/>
  <c r="G532" i="2" s="1"/>
  <c r="I532" i="2" s="1"/>
  <c r="K532" i="2" s="1"/>
  <c r="M531" i="2"/>
  <c r="G531" i="2"/>
  <c r="I531" i="2" s="1"/>
  <c r="K531" i="2" s="1"/>
  <c r="E531" i="2"/>
  <c r="M530" i="2"/>
  <c r="E530" i="2"/>
  <c r="G530" i="2" s="1"/>
  <c r="I530" i="2" s="1"/>
  <c r="K530" i="2" s="1"/>
  <c r="M529" i="2"/>
  <c r="E529" i="2"/>
  <c r="G529" i="2" s="1"/>
  <c r="I529" i="2" s="1"/>
  <c r="K529" i="2" s="1"/>
  <c r="M528" i="2"/>
  <c r="E528" i="2"/>
  <c r="G528" i="2" s="1"/>
  <c r="I528" i="2" s="1"/>
  <c r="K528" i="2" s="1"/>
  <c r="M527" i="2"/>
  <c r="E527" i="2"/>
  <c r="G527" i="2" s="1"/>
  <c r="I527" i="2" s="1"/>
  <c r="K527" i="2" s="1"/>
  <c r="M526" i="2"/>
  <c r="E526" i="2"/>
  <c r="G526" i="2" s="1"/>
  <c r="I526" i="2" s="1"/>
  <c r="K526" i="2" s="1"/>
  <c r="M525" i="2"/>
  <c r="E525" i="2"/>
  <c r="G525" i="2" s="1"/>
  <c r="I525" i="2" s="1"/>
  <c r="K525" i="2" s="1"/>
  <c r="M524" i="2"/>
  <c r="E524" i="2"/>
  <c r="G524" i="2" s="1"/>
  <c r="I524" i="2" s="1"/>
  <c r="K524" i="2" s="1"/>
  <c r="M523" i="2"/>
  <c r="E523" i="2"/>
  <c r="G523" i="2" s="1"/>
  <c r="I523" i="2" s="1"/>
  <c r="K523" i="2" s="1"/>
  <c r="M522" i="2"/>
  <c r="G522" i="2"/>
  <c r="I522" i="2" s="1"/>
  <c r="K522" i="2" s="1"/>
  <c r="E522" i="2"/>
  <c r="M521" i="2"/>
  <c r="E521" i="2"/>
  <c r="G521" i="2" s="1"/>
  <c r="I521" i="2" s="1"/>
  <c r="K521" i="2" s="1"/>
  <c r="M520" i="2"/>
  <c r="E520" i="2"/>
  <c r="G520" i="2" s="1"/>
  <c r="I520" i="2" s="1"/>
  <c r="K520" i="2" s="1"/>
  <c r="M519" i="2"/>
  <c r="E519" i="2"/>
  <c r="G519" i="2" s="1"/>
  <c r="I519" i="2" s="1"/>
  <c r="K519" i="2" s="1"/>
  <c r="M518" i="2"/>
  <c r="G518" i="2"/>
  <c r="I518" i="2" s="1"/>
  <c r="K518" i="2" s="1"/>
  <c r="E518" i="2"/>
  <c r="M517" i="2"/>
  <c r="E517" i="2"/>
  <c r="G517" i="2" s="1"/>
  <c r="I517" i="2" s="1"/>
  <c r="K517" i="2" s="1"/>
  <c r="M516" i="2"/>
  <c r="E516" i="2"/>
  <c r="G516" i="2" s="1"/>
  <c r="I516" i="2" s="1"/>
  <c r="K516" i="2" s="1"/>
  <c r="M515" i="2"/>
  <c r="E515" i="2"/>
  <c r="G515" i="2" s="1"/>
  <c r="I515" i="2" s="1"/>
  <c r="K515" i="2" s="1"/>
  <c r="M514" i="2"/>
  <c r="E514" i="2"/>
  <c r="G514" i="2" s="1"/>
  <c r="I514" i="2" s="1"/>
  <c r="K514" i="2" s="1"/>
  <c r="M513" i="2"/>
  <c r="E513" i="2"/>
  <c r="G513" i="2" s="1"/>
  <c r="I513" i="2" s="1"/>
  <c r="K513" i="2" s="1"/>
  <c r="M512" i="2"/>
  <c r="E512" i="2"/>
  <c r="G512" i="2" s="1"/>
  <c r="I512" i="2" s="1"/>
  <c r="K512" i="2" s="1"/>
  <c r="M511" i="2"/>
  <c r="E511" i="2"/>
  <c r="G511" i="2" s="1"/>
  <c r="I511" i="2" s="1"/>
  <c r="K511" i="2" s="1"/>
  <c r="M510" i="2"/>
  <c r="E510" i="2"/>
  <c r="G510" i="2" s="1"/>
  <c r="I510" i="2" s="1"/>
  <c r="K510" i="2" s="1"/>
  <c r="M509" i="2"/>
  <c r="E509" i="2"/>
  <c r="G509" i="2" s="1"/>
  <c r="I509" i="2" s="1"/>
  <c r="K509" i="2" s="1"/>
  <c r="M508" i="2"/>
  <c r="K508" i="2"/>
  <c r="E508" i="2"/>
  <c r="G508" i="2" s="1"/>
  <c r="I508" i="2" s="1"/>
  <c r="M507" i="2"/>
  <c r="N507" i="2" s="1"/>
  <c r="O507" i="2" s="1"/>
  <c r="P507" i="2" s="1"/>
  <c r="E507" i="2"/>
  <c r="G507" i="2" s="1"/>
  <c r="I507" i="2" s="1"/>
  <c r="K507" i="2" s="1"/>
  <c r="M506" i="2"/>
  <c r="G506" i="2"/>
  <c r="I506" i="2" s="1"/>
  <c r="K506" i="2" s="1"/>
  <c r="E506" i="2"/>
  <c r="M505" i="2"/>
  <c r="E505" i="2"/>
  <c r="G505" i="2" s="1"/>
  <c r="I505" i="2" s="1"/>
  <c r="K505" i="2" s="1"/>
  <c r="M504" i="2"/>
  <c r="E504" i="2"/>
  <c r="G504" i="2" s="1"/>
  <c r="I504" i="2" s="1"/>
  <c r="K504" i="2" s="1"/>
  <c r="M503" i="2"/>
  <c r="N503" i="2" s="1"/>
  <c r="O503" i="2" s="1"/>
  <c r="P503" i="2" s="1"/>
  <c r="E503" i="2"/>
  <c r="G503" i="2" s="1"/>
  <c r="I503" i="2" s="1"/>
  <c r="K503" i="2" s="1"/>
  <c r="M502" i="2"/>
  <c r="E502" i="2"/>
  <c r="G502" i="2" s="1"/>
  <c r="I502" i="2" s="1"/>
  <c r="K502" i="2" s="1"/>
  <c r="M501" i="2"/>
  <c r="E501" i="2"/>
  <c r="G501" i="2" s="1"/>
  <c r="I501" i="2" s="1"/>
  <c r="K501" i="2" s="1"/>
  <c r="M500" i="2"/>
  <c r="E500" i="2"/>
  <c r="G500" i="2" s="1"/>
  <c r="I500" i="2" s="1"/>
  <c r="K500" i="2" s="1"/>
  <c r="M499" i="2"/>
  <c r="E499" i="2"/>
  <c r="G499" i="2" s="1"/>
  <c r="I499" i="2" s="1"/>
  <c r="K499" i="2" s="1"/>
  <c r="M498" i="2"/>
  <c r="G498" i="2"/>
  <c r="I498" i="2" s="1"/>
  <c r="K498" i="2" s="1"/>
  <c r="E498" i="2"/>
  <c r="M497" i="2"/>
  <c r="E497" i="2"/>
  <c r="G497" i="2" s="1"/>
  <c r="I497" i="2" s="1"/>
  <c r="K497" i="2" s="1"/>
  <c r="M496" i="2"/>
  <c r="E496" i="2"/>
  <c r="G496" i="2" s="1"/>
  <c r="I496" i="2" s="1"/>
  <c r="K496" i="2" s="1"/>
  <c r="M495" i="2"/>
  <c r="E495" i="2"/>
  <c r="G495" i="2" s="1"/>
  <c r="I495" i="2" s="1"/>
  <c r="K495" i="2" s="1"/>
  <c r="M494" i="2"/>
  <c r="E494" i="2"/>
  <c r="G494" i="2" s="1"/>
  <c r="I494" i="2" s="1"/>
  <c r="K494" i="2" s="1"/>
  <c r="M493" i="2"/>
  <c r="G493" i="2"/>
  <c r="I493" i="2" s="1"/>
  <c r="K493" i="2" s="1"/>
  <c r="E493" i="2"/>
  <c r="M492" i="2"/>
  <c r="E492" i="2"/>
  <c r="G492" i="2" s="1"/>
  <c r="I492" i="2" s="1"/>
  <c r="K492" i="2" s="1"/>
  <c r="M491" i="2"/>
  <c r="E491" i="2"/>
  <c r="G491" i="2" s="1"/>
  <c r="I491" i="2" s="1"/>
  <c r="K491" i="2" s="1"/>
  <c r="M490" i="2"/>
  <c r="E490" i="2"/>
  <c r="G490" i="2" s="1"/>
  <c r="I490" i="2" s="1"/>
  <c r="K490" i="2" s="1"/>
  <c r="M489" i="2"/>
  <c r="E489" i="2"/>
  <c r="G489" i="2" s="1"/>
  <c r="I489" i="2" s="1"/>
  <c r="K489" i="2" s="1"/>
  <c r="M488" i="2"/>
  <c r="E488" i="2"/>
  <c r="G488" i="2" s="1"/>
  <c r="I488" i="2" s="1"/>
  <c r="K488" i="2" s="1"/>
  <c r="M487" i="2"/>
  <c r="E487" i="2"/>
  <c r="G487" i="2" s="1"/>
  <c r="I487" i="2" s="1"/>
  <c r="K487" i="2" s="1"/>
  <c r="M486" i="2"/>
  <c r="E486" i="2"/>
  <c r="G486" i="2" s="1"/>
  <c r="I486" i="2" s="1"/>
  <c r="K486" i="2" s="1"/>
  <c r="M485" i="2"/>
  <c r="G485" i="2"/>
  <c r="I485" i="2" s="1"/>
  <c r="K485" i="2" s="1"/>
  <c r="E485" i="2"/>
  <c r="M484" i="2"/>
  <c r="E484" i="2"/>
  <c r="G484" i="2" s="1"/>
  <c r="I484" i="2" s="1"/>
  <c r="K484" i="2" s="1"/>
  <c r="M483" i="2"/>
  <c r="E483" i="2"/>
  <c r="G483" i="2" s="1"/>
  <c r="I483" i="2" s="1"/>
  <c r="K483" i="2" s="1"/>
  <c r="M482" i="2"/>
  <c r="E482" i="2"/>
  <c r="G482" i="2" s="1"/>
  <c r="I482" i="2" s="1"/>
  <c r="K482" i="2" s="1"/>
  <c r="M481" i="2"/>
  <c r="E481" i="2"/>
  <c r="G481" i="2" s="1"/>
  <c r="I481" i="2" s="1"/>
  <c r="K481" i="2" s="1"/>
  <c r="M480" i="2"/>
  <c r="E480" i="2"/>
  <c r="G480" i="2" s="1"/>
  <c r="I480" i="2" s="1"/>
  <c r="K480" i="2" s="1"/>
  <c r="M479" i="2"/>
  <c r="E479" i="2"/>
  <c r="G479" i="2" s="1"/>
  <c r="I479" i="2" s="1"/>
  <c r="K479" i="2" s="1"/>
  <c r="M478" i="2"/>
  <c r="E478" i="2"/>
  <c r="G478" i="2" s="1"/>
  <c r="I478" i="2" s="1"/>
  <c r="K478" i="2" s="1"/>
  <c r="M477" i="2"/>
  <c r="G477" i="2"/>
  <c r="I477" i="2" s="1"/>
  <c r="K477" i="2" s="1"/>
  <c r="E477" i="2"/>
  <c r="M476" i="2"/>
  <c r="E476" i="2"/>
  <c r="G476" i="2" s="1"/>
  <c r="I476" i="2" s="1"/>
  <c r="K476" i="2" s="1"/>
  <c r="M475" i="2"/>
  <c r="E475" i="2"/>
  <c r="G475" i="2" s="1"/>
  <c r="I475" i="2" s="1"/>
  <c r="K475" i="2" s="1"/>
  <c r="M474" i="2"/>
  <c r="E474" i="2"/>
  <c r="G474" i="2" s="1"/>
  <c r="I474" i="2" s="1"/>
  <c r="K474" i="2" s="1"/>
  <c r="M473" i="2"/>
  <c r="E473" i="2"/>
  <c r="G473" i="2" s="1"/>
  <c r="I473" i="2" s="1"/>
  <c r="K473" i="2" s="1"/>
  <c r="M472" i="2"/>
  <c r="E472" i="2"/>
  <c r="G472" i="2" s="1"/>
  <c r="I472" i="2" s="1"/>
  <c r="K472" i="2" s="1"/>
  <c r="M471" i="2"/>
  <c r="E471" i="2"/>
  <c r="G471" i="2" s="1"/>
  <c r="I471" i="2" s="1"/>
  <c r="K471" i="2" s="1"/>
  <c r="M470" i="2"/>
  <c r="E470" i="2"/>
  <c r="G470" i="2" s="1"/>
  <c r="I470" i="2" s="1"/>
  <c r="K470" i="2" s="1"/>
  <c r="M469" i="2"/>
  <c r="G469" i="2"/>
  <c r="I469" i="2" s="1"/>
  <c r="K469" i="2" s="1"/>
  <c r="E469" i="2"/>
  <c r="M468" i="2"/>
  <c r="E468" i="2"/>
  <c r="G468" i="2" s="1"/>
  <c r="I468" i="2" s="1"/>
  <c r="K468" i="2" s="1"/>
  <c r="M467" i="2"/>
  <c r="E467" i="2"/>
  <c r="G467" i="2" s="1"/>
  <c r="I467" i="2" s="1"/>
  <c r="K467" i="2" s="1"/>
  <c r="M466" i="2"/>
  <c r="E466" i="2"/>
  <c r="G466" i="2" s="1"/>
  <c r="I466" i="2" s="1"/>
  <c r="K466" i="2" s="1"/>
  <c r="M465" i="2"/>
  <c r="E465" i="2"/>
  <c r="G465" i="2" s="1"/>
  <c r="I465" i="2" s="1"/>
  <c r="K465" i="2" s="1"/>
  <c r="M464" i="2"/>
  <c r="E464" i="2"/>
  <c r="G464" i="2" s="1"/>
  <c r="I464" i="2" s="1"/>
  <c r="K464" i="2" s="1"/>
  <c r="M463" i="2"/>
  <c r="E463" i="2"/>
  <c r="G463" i="2" s="1"/>
  <c r="I463" i="2" s="1"/>
  <c r="K463" i="2" s="1"/>
  <c r="M462" i="2"/>
  <c r="E462" i="2"/>
  <c r="G462" i="2" s="1"/>
  <c r="I462" i="2" s="1"/>
  <c r="K462" i="2" s="1"/>
  <c r="M461" i="2"/>
  <c r="G461" i="2"/>
  <c r="I461" i="2" s="1"/>
  <c r="K461" i="2" s="1"/>
  <c r="E461" i="2"/>
  <c r="M460" i="2"/>
  <c r="E460" i="2"/>
  <c r="G460" i="2" s="1"/>
  <c r="I460" i="2" s="1"/>
  <c r="K460" i="2" s="1"/>
  <c r="M459" i="2"/>
  <c r="E459" i="2"/>
  <c r="G459" i="2" s="1"/>
  <c r="I459" i="2" s="1"/>
  <c r="K459" i="2" s="1"/>
  <c r="M458" i="2"/>
  <c r="E458" i="2"/>
  <c r="G458" i="2" s="1"/>
  <c r="I458" i="2" s="1"/>
  <c r="K458" i="2" s="1"/>
  <c r="M457" i="2"/>
  <c r="E457" i="2"/>
  <c r="G457" i="2" s="1"/>
  <c r="I457" i="2" s="1"/>
  <c r="K457" i="2" s="1"/>
  <c r="M456" i="2"/>
  <c r="E456" i="2"/>
  <c r="G456" i="2" s="1"/>
  <c r="I456" i="2" s="1"/>
  <c r="K456" i="2" s="1"/>
  <c r="M455" i="2"/>
  <c r="E455" i="2"/>
  <c r="G455" i="2" s="1"/>
  <c r="I455" i="2" s="1"/>
  <c r="K455" i="2" s="1"/>
  <c r="M454" i="2"/>
  <c r="E454" i="2"/>
  <c r="G454" i="2" s="1"/>
  <c r="I454" i="2" s="1"/>
  <c r="K454" i="2" s="1"/>
  <c r="M453" i="2"/>
  <c r="G453" i="2"/>
  <c r="I453" i="2" s="1"/>
  <c r="K453" i="2" s="1"/>
  <c r="E453" i="2"/>
  <c r="M452" i="2"/>
  <c r="E452" i="2"/>
  <c r="G452" i="2" s="1"/>
  <c r="I452" i="2" s="1"/>
  <c r="K452" i="2" s="1"/>
  <c r="M451" i="2"/>
  <c r="E451" i="2"/>
  <c r="G451" i="2" s="1"/>
  <c r="I451" i="2" s="1"/>
  <c r="K451" i="2" s="1"/>
  <c r="M450" i="2"/>
  <c r="E450" i="2"/>
  <c r="G450" i="2" s="1"/>
  <c r="I450" i="2" s="1"/>
  <c r="K450" i="2" s="1"/>
  <c r="M449" i="2"/>
  <c r="E449" i="2"/>
  <c r="G449" i="2" s="1"/>
  <c r="I449" i="2" s="1"/>
  <c r="K449" i="2" s="1"/>
  <c r="M448" i="2"/>
  <c r="E448" i="2"/>
  <c r="G448" i="2" s="1"/>
  <c r="I448" i="2" s="1"/>
  <c r="K448" i="2" s="1"/>
  <c r="M447" i="2"/>
  <c r="E447" i="2"/>
  <c r="G447" i="2" s="1"/>
  <c r="I447" i="2" s="1"/>
  <c r="K447" i="2" s="1"/>
  <c r="M446" i="2"/>
  <c r="E446" i="2"/>
  <c r="G446" i="2" s="1"/>
  <c r="I446" i="2" s="1"/>
  <c r="K446" i="2" s="1"/>
  <c r="M445" i="2"/>
  <c r="G445" i="2"/>
  <c r="I445" i="2" s="1"/>
  <c r="K445" i="2" s="1"/>
  <c r="E445" i="2"/>
  <c r="M444" i="2"/>
  <c r="E444" i="2"/>
  <c r="G444" i="2" s="1"/>
  <c r="I444" i="2" s="1"/>
  <c r="K444" i="2" s="1"/>
  <c r="M443" i="2"/>
  <c r="G443" i="2"/>
  <c r="I443" i="2" s="1"/>
  <c r="K443" i="2" s="1"/>
  <c r="E443" i="2"/>
  <c r="M442" i="2"/>
  <c r="E442" i="2"/>
  <c r="G442" i="2" s="1"/>
  <c r="I442" i="2" s="1"/>
  <c r="K442" i="2" s="1"/>
  <c r="M441" i="2"/>
  <c r="G441" i="2"/>
  <c r="I441" i="2" s="1"/>
  <c r="K441" i="2" s="1"/>
  <c r="E441" i="2"/>
  <c r="M440" i="2"/>
  <c r="E440" i="2"/>
  <c r="G440" i="2" s="1"/>
  <c r="I440" i="2" s="1"/>
  <c r="K440" i="2" s="1"/>
  <c r="M439" i="2"/>
  <c r="E439" i="2"/>
  <c r="G439" i="2" s="1"/>
  <c r="I439" i="2" s="1"/>
  <c r="K439" i="2" s="1"/>
  <c r="M438" i="2"/>
  <c r="E438" i="2"/>
  <c r="G438" i="2" s="1"/>
  <c r="I438" i="2" s="1"/>
  <c r="K438" i="2" s="1"/>
  <c r="M437" i="2"/>
  <c r="G437" i="2"/>
  <c r="I437" i="2" s="1"/>
  <c r="K437" i="2" s="1"/>
  <c r="E437" i="2"/>
  <c r="M436" i="2"/>
  <c r="E436" i="2"/>
  <c r="G436" i="2" s="1"/>
  <c r="I436" i="2" s="1"/>
  <c r="K436" i="2" s="1"/>
  <c r="M435" i="2"/>
  <c r="E435" i="2"/>
  <c r="G435" i="2" s="1"/>
  <c r="I435" i="2" s="1"/>
  <c r="K435" i="2" s="1"/>
  <c r="M434" i="2"/>
  <c r="E434" i="2"/>
  <c r="G434" i="2" s="1"/>
  <c r="I434" i="2" s="1"/>
  <c r="K434" i="2" s="1"/>
  <c r="M433" i="2"/>
  <c r="E433" i="2"/>
  <c r="G433" i="2" s="1"/>
  <c r="I433" i="2" s="1"/>
  <c r="K433" i="2" s="1"/>
  <c r="M432" i="2"/>
  <c r="E432" i="2"/>
  <c r="G432" i="2" s="1"/>
  <c r="I432" i="2" s="1"/>
  <c r="K432" i="2" s="1"/>
  <c r="M431" i="2"/>
  <c r="E431" i="2"/>
  <c r="G431" i="2" s="1"/>
  <c r="I431" i="2" s="1"/>
  <c r="K431" i="2" s="1"/>
  <c r="M430" i="2"/>
  <c r="E430" i="2"/>
  <c r="G430" i="2" s="1"/>
  <c r="I430" i="2" s="1"/>
  <c r="K430" i="2" s="1"/>
  <c r="M429" i="2"/>
  <c r="G429" i="2"/>
  <c r="I429" i="2" s="1"/>
  <c r="K429" i="2" s="1"/>
  <c r="E429" i="2"/>
  <c r="M428" i="2"/>
  <c r="E428" i="2"/>
  <c r="G428" i="2" s="1"/>
  <c r="I428" i="2" s="1"/>
  <c r="K428" i="2" s="1"/>
  <c r="M427" i="2"/>
  <c r="G427" i="2"/>
  <c r="I427" i="2" s="1"/>
  <c r="K427" i="2" s="1"/>
  <c r="E427" i="2"/>
  <c r="M426" i="2"/>
  <c r="E426" i="2"/>
  <c r="G426" i="2" s="1"/>
  <c r="I426" i="2" s="1"/>
  <c r="K426" i="2" s="1"/>
  <c r="M425" i="2"/>
  <c r="G425" i="2"/>
  <c r="I425" i="2" s="1"/>
  <c r="K425" i="2" s="1"/>
  <c r="E425" i="2"/>
  <c r="M424" i="2"/>
  <c r="E424" i="2"/>
  <c r="G424" i="2" s="1"/>
  <c r="I424" i="2" s="1"/>
  <c r="K424" i="2" s="1"/>
  <c r="M423" i="2"/>
  <c r="E423" i="2"/>
  <c r="G423" i="2" s="1"/>
  <c r="I423" i="2" s="1"/>
  <c r="K423" i="2" s="1"/>
  <c r="M422" i="2"/>
  <c r="E422" i="2"/>
  <c r="G422" i="2" s="1"/>
  <c r="I422" i="2" s="1"/>
  <c r="K422" i="2" s="1"/>
  <c r="M421" i="2"/>
  <c r="G421" i="2"/>
  <c r="I421" i="2" s="1"/>
  <c r="K421" i="2" s="1"/>
  <c r="E421" i="2"/>
  <c r="M420" i="2"/>
  <c r="E420" i="2"/>
  <c r="G420" i="2" s="1"/>
  <c r="I420" i="2" s="1"/>
  <c r="K420" i="2" s="1"/>
  <c r="M419" i="2"/>
  <c r="E419" i="2"/>
  <c r="G419" i="2" s="1"/>
  <c r="I419" i="2" s="1"/>
  <c r="K419" i="2" s="1"/>
  <c r="M418" i="2"/>
  <c r="E418" i="2"/>
  <c r="G418" i="2" s="1"/>
  <c r="I418" i="2" s="1"/>
  <c r="K418" i="2" s="1"/>
  <c r="M417" i="2"/>
  <c r="E417" i="2"/>
  <c r="G417" i="2" s="1"/>
  <c r="I417" i="2" s="1"/>
  <c r="K417" i="2" s="1"/>
  <c r="M416" i="2"/>
  <c r="E416" i="2"/>
  <c r="G416" i="2" s="1"/>
  <c r="I416" i="2" s="1"/>
  <c r="K416" i="2" s="1"/>
  <c r="M415" i="2"/>
  <c r="E415" i="2"/>
  <c r="G415" i="2" s="1"/>
  <c r="I415" i="2" s="1"/>
  <c r="K415" i="2" s="1"/>
  <c r="M414" i="2"/>
  <c r="E414" i="2"/>
  <c r="G414" i="2" s="1"/>
  <c r="I414" i="2" s="1"/>
  <c r="K414" i="2" s="1"/>
  <c r="M413" i="2"/>
  <c r="G413" i="2"/>
  <c r="I413" i="2" s="1"/>
  <c r="K413" i="2" s="1"/>
  <c r="E413" i="2"/>
  <c r="M412" i="2"/>
  <c r="E412" i="2"/>
  <c r="G412" i="2" s="1"/>
  <c r="I412" i="2" s="1"/>
  <c r="K412" i="2" s="1"/>
  <c r="M411" i="2"/>
  <c r="G411" i="2"/>
  <c r="I411" i="2" s="1"/>
  <c r="K411" i="2" s="1"/>
  <c r="E411" i="2"/>
  <c r="M410" i="2"/>
  <c r="E410" i="2"/>
  <c r="G410" i="2" s="1"/>
  <c r="I410" i="2" s="1"/>
  <c r="K410" i="2" s="1"/>
  <c r="M409" i="2"/>
  <c r="G409" i="2"/>
  <c r="I409" i="2" s="1"/>
  <c r="K409" i="2" s="1"/>
  <c r="E409" i="2"/>
  <c r="M408" i="2"/>
  <c r="E408" i="2"/>
  <c r="G408" i="2" s="1"/>
  <c r="I408" i="2" s="1"/>
  <c r="K408" i="2" s="1"/>
  <c r="M407" i="2"/>
  <c r="E407" i="2"/>
  <c r="G407" i="2" s="1"/>
  <c r="I407" i="2" s="1"/>
  <c r="K407" i="2" s="1"/>
  <c r="M406" i="2"/>
  <c r="E406" i="2"/>
  <c r="G406" i="2" s="1"/>
  <c r="I406" i="2" s="1"/>
  <c r="K406" i="2" s="1"/>
  <c r="M405" i="2"/>
  <c r="G405" i="2"/>
  <c r="I405" i="2" s="1"/>
  <c r="K405" i="2" s="1"/>
  <c r="E405" i="2"/>
  <c r="M404" i="2"/>
  <c r="E404" i="2"/>
  <c r="G404" i="2" s="1"/>
  <c r="I404" i="2" s="1"/>
  <c r="K404" i="2" s="1"/>
  <c r="M403" i="2"/>
  <c r="E403" i="2"/>
  <c r="G403" i="2" s="1"/>
  <c r="I403" i="2" s="1"/>
  <c r="K403" i="2" s="1"/>
  <c r="M402" i="2"/>
  <c r="E402" i="2"/>
  <c r="G402" i="2" s="1"/>
  <c r="I402" i="2" s="1"/>
  <c r="K402" i="2" s="1"/>
  <c r="M401" i="2"/>
  <c r="E401" i="2"/>
  <c r="G401" i="2" s="1"/>
  <c r="I401" i="2" s="1"/>
  <c r="K401" i="2" s="1"/>
  <c r="M400" i="2"/>
  <c r="E400" i="2"/>
  <c r="G400" i="2" s="1"/>
  <c r="I400" i="2" s="1"/>
  <c r="K400" i="2" s="1"/>
  <c r="M399" i="2"/>
  <c r="E399" i="2"/>
  <c r="G399" i="2" s="1"/>
  <c r="I399" i="2" s="1"/>
  <c r="K399" i="2" s="1"/>
  <c r="M398" i="2"/>
  <c r="E398" i="2"/>
  <c r="G398" i="2" s="1"/>
  <c r="I398" i="2" s="1"/>
  <c r="K398" i="2" s="1"/>
  <c r="M397" i="2"/>
  <c r="G397" i="2"/>
  <c r="I397" i="2" s="1"/>
  <c r="K397" i="2" s="1"/>
  <c r="E397" i="2"/>
  <c r="M396" i="2"/>
  <c r="E396" i="2"/>
  <c r="G396" i="2" s="1"/>
  <c r="I396" i="2" s="1"/>
  <c r="K396" i="2" s="1"/>
  <c r="M395" i="2"/>
  <c r="G395" i="2"/>
  <c r="I395" i="2" s="1"/>
  <c r="K395" i="2" s="1"/>
  <c r="E395" i="2"/>
  <c r="M394" i="2"/>
  <c r="E394" i="2"/>
  <c r="G394" i="2" s="1"/>
  <c r="I394" i="2" s="1"/>
  <c r="K394" i="2" s="1"/>
  <c r="M393" i="2"/>
  <c r="G393" i="2"/>
  <c r="I393" i="2" s="1"/>
  <c r="K393" i="2" s="1"/>
  <c r="E393" i="2"/>
  <c r="M392" i="2"/>
  <c r="E392" i="2"/>
  <c r="G392" i="2" s="1"/>
  <c r="I392" i="2" s="1"/>
  <c r="K392" i="2" s="1"/>
  <c r="M391" i="2"/>
  <c r="E391" i="2"/>
  <c r="G391" i="2" s="1"/>
  <c r="I391" i="2" s="1"/>
  <c r="K391" i="2" s="1"/>
  <c r="M390" i="2"/>
  <c r="E390" i="2"/>
  <c r="G390" i="2" s="1"/>
  <c r="I390" i="2" s="1"/>
  <c r="K390" i="2" s="1"/>
  <c r="M389" i="2"/>
  <c r="G389" i="2"/>
  <c r="I389" i="2" s="1"/>
  <c r="K389" i="2" s="1"/>
  <c r="E389" i="2"/>
  <c r="M388" i="2"/>
  <c r="E388" i="2"/>
  <c r="G388" i="2" s="1"/>
  <c r="I388" i="2" s="1"/>
  <c r="K388" i="2" s="1"/>
  <c r="M387" i="2"/>
  <c r="E387" i="2"/>
  <c r="G387" i="2" s="1"/>
  <c r="I387" i="2" s="1"/>
  <c r="K387" i="2" s="1"/>
  <c r="M386" i="2"/>
  <c r="E386" i="2"/>
  <c r="G386" i="2" s="1"/>
  <c r="I386" i="2" s="1"/>
  <c r="K386" i="2" s="1"/>
  <c r="M385" i="2"/>
  <c r="E385" i="2"/>
  <c r="G385" i="2" s="1"/>
  <c r="I385" i="2" s="1"/>
  <c r="K385" i="2" s="1"/>
  <c r="M384" i="2"/>
  <c r="E384" i="2"/>
  <c r="G384" i="2" s="1"/>
  <c r="I384" i="2" s="1"/>
  <c r="K384" i="2" s="1"/>
  <c r="M383" i="2"/>
  <c r="E383" i="2"/>
  <c r="G383" i="2" s="1"/>
  <c r="I383" i="2" s="1"/>
  <c r="K383" i="2" s="1"/>
  <c r="M382" i="2"/>
  <c r="E382" i="2"/>
  <c r="G382" i="2" s="1"/>
  <c r="I382" i="2" s="1"/>
  <c r="K382" i="2" s="1"/>
  <c r="M381" i="2"/>
  <c r="G381" i="2"/>
  <c r="I381" i="2" s="1"/>
  <c r="K381" i="2" s="1"/>
  <c r="E381" i="2"/>
  <c r="M380" i="2"/>
  <c r="E380" i="2"/>
  <c r="G380" i="2" s="1"/>
  <c r="I380" i="2" s="1"/>
  <c r="K380" i="2" s="1"/>
  <c r="M379" i="2"/>
  <c r="E379" i="2"/>
  <c r="G379" i="2" s="1"/>
  <c r="I379" i="2" s="1"/>
  <c r="K379" i="2" s="1"/>
  <c r="M378" i="2"/>
  <c r="E378" i="2"/>
  <c r="G378" i="2" s="1"/>
  <c r="I378" i="2" s="1"/>
  <c r="K378" i="2" s="1"/>
  <c r="M377" i="2"/>
  <c r="G377" i="2"/>
  <c r="I377" i="2" s="1"/>
  <c r="K377" i="2" s="1"/>
  <c r="E377" i="2"/>
  <c r="M376" i="2"/>
  <c r="N376" i="2" s="1"/>
  <c r="O376" i="2" s="1"/>
  <c r="P376" i="2" s="1"/>
  <c r="E376" i="2"/>
  <c r="G376" i="2" s="1"/>
  <c r="I376" i="2" s="1"/>
  <c r="K376" i="2" s="1"/>
  <c r="M375" i="2"/>
  <c r="E375" i="2"/>
  <c r="G375" i="2" s="1"/>
  <c r="I375" i="2" s="1"/>
  <c r="K375" i="2" s="1"/>
  <c r="M374" i="2"/>
  <c r="E374" i="2"/>
  <c r="G374" i="2" s="1"/>
  <c r="I374" i="2" s="1"/>
  <c r="K374" i="2" s="1"/>
  <c r="M373" i="2"/>
  <c r="G373" i="2"/>
  <c r="I373" i="2" s="1"/>
  <c r="K373" i="2" s="1"/>
  <c r="E373" i="2"/>
  <c r="M372" i="2"/>
  <c r="G372" i="2"/>
  <c r="I372" i="2" s="1"/>
  <c r="K372" i="2" s="1"/>
  <c r="E372" i="2"/>
  <c r="M371" i="2"/>
  <c r="E371" i="2"/>
  <c r="G371" i="2" s="1"/>
  <c r="I371" i="2" s="1"/>
  <c r="K371" i="2" s="1"/>
  <c r="M370" i="2"/>
  <c r="E370" i="2"/>
  <c r="G370" i="2" s="1"/>
  <c r="I370" i="2" s="1"/>
  <c r="K370" i="2" s="1"/>
  <c r="M369" i="2"/>
  <c r="G369" i="2"/>
  <c r="I369" i="2" s="1"/>
  <c r="K369" i="2" s="1"/>
  <c r="N369" i="2" s="1"/>
  <c r="O369" i="2" s="1"/>
  <c r="P369" i="2" s="1"/>
  <c r="E369" i="2"/>
  <c r="M368" i="2"/>
  <c r="E368" i="2"/>
  <c r="G368" i="2" s="1"/>
  <c r="I368" i="2" s="1"/>
  <c r="K368" i="2" s="1"/>
  <c r="M367" i="2"/>
  <c r="E367" i="2"/>
  <c r="G367" i="2" s="1"/>
  <c r="I367" i="2" s="1"/>
  <c r="K367" i="2" s="1"/>
  <c r="M366" i="2"/>
  <c r="G366" i="2"/>
  <c r="I366" i="2" s="1"/>
  <c r="K366" i="2" s="1"/>
  <c r="E366" i="2"/>
  <c r="M365" i="2"/>
  <c r="N365" i="2" s="1"/>
  <c r="O365" i="2" s="1"/>
  <c r="P365" i="2" s="1"/>
  <c r="G365" i="2"/>
  <c r="I365" i="2" s="1"/>
  <c r="K365" i="2" s="1"/>
  <c r="E365" i="2"/>
  <c r="M364" i="2"/>
  <c r="G364" i="2"/>
  <c r="I364" i="2" s="1"/>
  <c r="K364" i="2" s="1"/>
  <c r="E364" i="2"/>
  <c r="M363" i="2"/>
  <c r="E363" i="2"/>
  <c r="G363" i="2" s="1"/>
  <c r="I363" i="2" s="1"/>
  <c r="K363" i="2" s="1"/>
  <c r="M362" i="2"/>
  <c r="G362" i="2"/>
  <c r="I362" i="2" s="1"/>
  <c r="K362" i="2" s="1"/>
  <c r="E362" i="2"/>
  <c r="M361" i="2"/>
  <c r="E361" i="2"/>
  <c r="G361" i="2" s="1"/>
  <c r="I361" i="2" s="1"/>
  <c r="K361" i="2" s="1"/>
  <c r="N361" i="2" s="1"/>
  <c r="O361" i="2" s="1"/>
  <c r="P361" i="2" s="1"/>
  <c r="M360" i="2"/>
  <c r="E360" i="2"/>
  <c r="G360" i="2" s="1"/>
  <c r="I360" i="2" s="1"/>
  <c r="K360" i="2" s="1"/>
  <c r="M359" i="2"/>
  <c r="E359" i="2"/>
  <c r="G359" i="2" s="1"/>
  <c r="I359" i="2" s="1"/>
  <c r="K359" i="2" s="1"/>
  <c r="M358" i="2"/>
  <c r="G358" i="2"/>
  <c r="I358" i="2" s="1"/>
  <c r="K358" i="2" s="1"/>
  <c r="E358" i="2"/>
  <c r="M357" i="2"/>
  <c r="E357" i="2"/>
  <c r="G357" i="2" s="1"/>
  <c r="I357" i="2" s="1"/>
  <c r="K357" i="2" s="1"/>
  <c r="M356" i="2"/>
  <c r="E356" i="2"/>
  <c r="G356" i="2" s="1"/>
  <c r="I356" i="2" s="1"/>
  <c r="K356" i="2" s="1"/>
  <c r="N356" i="2" s="1"/>
  <c r="O356" i="2" s="1"/>
  <c r="P356" i="2" s="1"/>
  <c r="M355" i="2"/>
  <c r="E355" i="2"/>
  <c r="G355" i="2" s="1"/>
  <c r="I355" i="2" s="1"/>
  <c r="K355" i="2" s="1"/>
  <c r="M354" i="2"/>
  <c r="E354" i="2"/>
  <c r="G354" i="2" s="1"/>
  <c r="I354" i="2" s="1"/>
  <c r="K354" i="2" s="1"/>
  <c r="N354" i="2" s="1"/>
  <c r="O354" i="2" s="1"/>
  <c r="P354" i="2" s="1"/>
  <c r="M353" i="2"/>
  <c r="N353" i="2" s="1"/>
  <c r="O353" i="2" s="1"/>
  <c r="P353" i="2" s="1"/>
  <c r="E353" i="2"/>
  <c r="G353" i="2" s="1"/>
  <c r="I353" i="2" s="1"/>
  <c r="K353" i="2" s="1"/>
  <c r="M352" i="2"/>
  <c r="E352" i="2"/>
  <c r="G352" i="2" s="1"/>
  <c r="I352" i="2" s="1"/>
  <c r="K352" i="2" s="1"/>
  <c r="M351" i="2"/>
  <c r="E351" i="2"/>
  <c r="G351" i="2" s="1"/>
  <c r="I351" i="2" s="1"/>
  <c r="K351" i="2" s="1"/>
  <c r="M350" i="2"/>
  <c r="E350" i="2"/>
  <c r="G350" i="2" s="1"/>
  <c r="I350" i="2" s="1"/>
  <c r="K350" i="2" s="1"/>
  <c r="M349" i="2"/>
  <c r="E349" i="2"/>
  <c r="G349" i="2" s="1"/>
  <c r="I349" i="2" s="1"/>
  <c r="K349" i="2" s="1"/>
  <c r="M348" i="2"/>
  <c r="G348" i="2"/>
  <c r="I348" i="2" s="1"/>
  <c r="K348" i="2" s="1"/>
  <c r="N348" i="2" s="1"/>
  <c r="O348" i="2" s="1"/>
  <c r="P348" i="2" s="1"/>
  <c r="E348" i="2"/>
  <c r="M347" i="2"/>
  <c r="E347" i="2"/>
  <c r="G347" i="2" s="1"/>
  <c r="I347" i="2" s="1"/>
  <c r="K347" i="2" s="1"/>
  <c r="M346" i="2"/>
  <c r="G346" i="2"/>
  <c r="I346" i="2" s="1"/>
  <c r="K346" i="2" s="1"/>
  <c r="N346" i="2" s="1"/>
  <c r="O346" i="2" s="1"/>
  <c r="P346" i="2" s="1"/>
  <c r="E346" i="2"/>
  <c r="M345" i="2"/>
  <c r="E345" i="2"/>
  <c r="G345" i="2" s="1"/>
  <c r="I345" i="2" s="1"/>
  <c r="K345" i="2" s="1"/>
  <c r="N345" i="2" s="1"/>
  <c r="O345" i="2" s="1"/>
  <c r="P345" i="2" s="1"/>
  <c r="M344" i="2"/>
  <c r="G344" i="2"/>
  <c r="I344" i="2" s="1"/>
  <c r="K344" i="2" s="1"/>
  <c r="N344" i="2" s="1"/>
  <c r="O344" i="2" s="1"/>
  <c r="P344" i="2" s="1"/>
  <c r="E344" i="2"/>
  <c r="M343" i="2"/>
  <c r="E343" i="2"/>
  <c r="G343" i="2" s="1"/>
  <c r="I343" i="2" s="1"/>
  <c r="K343" i="2" s="1"/>
  <c r="N343" i="2" s="1"/>
  <c r="O343" i="2" s="1"/>
  <c r="P343" i="2" s="1"/>
  <c r="M342" i="2"/>
  <c r="E342" i="2"/>
  <c r="G342" i="2" s="1"/>
  <c r="I342" i="2" s="1"/>
  <c r="K342" i="2" s="1"/>
  <c r="N342" i="2" s="1"/>
  <c r="O342" i="2" s="1"/>
  <c r="P342" i="2" s="1"/>
  <c r="M341" i="2"/>
  <c r="E341" i="2"/>
  <c r="G341" i="2" s="1"/>
  <c r="I341" i="2" s="1"/>
  <c r="K341" i="2" s="1"/>
  <c r="M340" i="2"/>
  <c r="E340" i="2"/>
  <c r="G340" i="2" s="1"/>
  <c r="I340" i="2" s="1"/>
  <c r="K340" i="2" s="1"/>
  <c r="N340" i="2" s="1"/>
  <c r="O340" i="2" s="1"/>
  <c r="P340" i="2" s="1"/>
  <c r="M339" i="2"/>
  <c r="E339" i="2"/>
  <c r="G339" i="2" s="1"/>
  <c r="I339" i="2" s="1"/>
  <c r="K339" i="2" s="1"/>
  <c r="N339" i="2" s="1"/>
  <c r="O339" i="2" s="1"/>
  <c r="P339" i="2" s="1"/>
  <c r="M338" i="2"/>
  <c r="E338" i="2"/>
  <c r="G338" i="2" s="1"/>
  <c r="I338" i="2" s="1"/>
  <c r="K338" i="2" s="1"/>
  <c r="N338" i="2" s="1"/>
  <c r="O338" i="2" s="1"/>
  <c r="P338" i="2" s="1"/>
  <c r="M337" i="2"/>
  <c r="E337" i="2"/>
  <c r="G337" i="2" s="1"/>
  <c r="I337" i="2" s="1"/>
  <c r="K337" i="2" s="1"/>
  <c r="N337" i="2" s="1"/>
  <c r="O337" i="2" s="1"/>
  <c r="P337" i="2" s="1"/>
  <c r="M336" i="2"/>
  <c r="E336" i="2"/>
  <c r="G336" i="2" s="1"/>
  <c r="I336" i="2" s="1"/>
  <c r="K336" i="2" s="1"/>
  <c r="N336" i="2" s="1"/>
  <c r="O336" i="2" s="1"/>
  <c r="P336" i="2" s="1"/>
  <c r="M335" i="2"/>
  <c r="E335" i="2"/>
  <c r="G335" i="2" s="1"/>
  <c r="I335" i="2" s="1"/>
  <c r="K335" i="2" s="1"/>
  <c r="N335" i="2" s="1"/>
  <c r="O335" i="2" s="1"/>
  <c r="P335" i="2" s="1"/>
  <c r="M334" i="2"/>
  <c r="E334" i="2"/>
  <c r="G334" i="2" s="1"/>
  <c r="I334" i="2" s="1"/>
  <c r="K334" i="2" s="1"/>
  <c r="M333" i="2"/>
  <c r="E333" i="2"/>
  <c r="G333" i="2" s="1"/>
  <c r="I333" i="2" s="1"/>
  <c r="K333" i="2" s="1"/>
  <c r="N333" i="2" s="1"/>
  <c r="O333" i="2" s="1"/>
  <c r="P333" i="2" s="1"/>
  <c r="M332" i="2"/>
  <c r="E332" i="2"/>
  <c r="G332" i="2" s="1"/>
  <c r="I332" i="2" s="1"/>
  <c r="K332" i="2" s="1"/>
  <c r="N332" i="2" s="1"/>
  <c r="O332" i="2" s="1"/>
  <c r="P332" i="2" s="1"/>
  <c r="M331" i="2"/>
  <c r="E331" i="2"/>
  <c r="G331" i="2" s="1"/>
  <c r="I331" i="2" s="1"/>
  <c r="K331" i="2" s="1"/>
  <c r="N331" i="2" s="1"/>
  <c r="O331" i="2" s="1"/>
  <c r="P331" i="2" s="1"/>
  <c r="M330" i="2"/>
  <c r="E330" i="2"/>
  <c r="G330" i="2" s="1"/>
  <c r="I330" i="2" s="1"/>
  <c r="K330" i="2" s="1"/>
  <c r="N330" i="2" s="1"/>
  <c r="O330" i="2" s="1"/>
  <c r="P330" i="2" s="1"/>
  <c r="M329" i="2"/>
  <c r="E329" i="2"/>
  <c r="G329" i="2" s="1"/>
  <c r="I329" i="2" s="1"/>
  <c r="K329" i="2" s="1"/>
  <c r="N329" i="2" s="1"/>
  <c r="O329" i="2" s="1"/>
  <c r="P329" i="2" s="1"/>
  <c r="O328" i="2"/>
  <c r="P328" i="2" s="1"/>
  <c r="M328" i="2"/>
  <c r="E328" i="2"/>
  <c r="G328" i="2" s="1"/>
  <c r="I328" i="2" s="1"/>
  <c r="K328" i="2" s="1"/>
  <c r="N328" i="2" s="1"/>
  <c r="M327" i="2"/>
  <c r="E327" i="2"/>
  <c r="G327" i="2" s="1"/>
  <c r="I327" i="2" s="1"/>
  <c r="K327" i="2" s="1"/>
  <c r="N327" i="2" s="1"/>
  <c r="O327" i="2" s="1"/>
  <c r="P327" i="2" s="1"/>
  <c r="M326" i="2"/>
  <c r="E326" i="2"/>
  <c r="G326" i="2" s="1"/>
  <c r="I326" i="2" s="1"/>
  <c r="K326" i="2" s="1"/>
  <c r="M325" i="2"/>
  <c r="E325" i="2"/>
  <c r="G325" i="2" s="1"/>
  <c r="I325" i="2" s="1"/>
  <c r="K325" i="2" s="1"/>
  <c r="M324" i="2"/>
  <c r="E324" i="2"/>
  <c r="G324" i="2" s="1"/>
  <c r="I324" i="2" s="1"/>
  <c r="K324" i="2" s="1"/>
  <c r="N324" i="2" s="1"/>
  <c r="O324" i="2" s="1"/>
  <c r="P324" i="2" s="1"/>
  <c r="M323" i="2"/>
  <c r="E323" i="2"/>
  <c r="G323" i="2" s="1"/>
  <c r="I323" i="2" s="1"/>
  <c r="K323" i="2" s="1"/>
  <c r="N323" i="2" s="1"/>
  <c r="O323" i="2" s="1"/>
  <c r="P323" i="2" s="1"/>
  <c r="O322" i="2"/>
  <c r="P322" i="2" s="1"/>
  <c r="M322" i="2"/>
  <c r="E322" i="2"/>
  <c r="G322" i="2" s="1"/>
  <c r="I322" i="2" s="1"/>
  <c r="K322" i="2" s="1"/>
  <c r="N322" i="2" s="1"/>
  <c r="M321" i="2"/>
  <c r="E321" i="2"/>
  <c r="G321" i="2" s="1"/>
  <c r="I321" i="2" s="1"/>
  <c r="K321" i="2" s="1"/>
  <c r="N321" i="2" s="1"/>
  <c r="O321" i="2" s="1"/>
  <c r="P321" i="2" s="1"/>
  <c r="O320" i="2"/>
  <c r="P320" i="2" s="1"/>
  <c r="M320" i="2"/>
  <c r="E320" i="2"/>
  <c r="G320" i="2" s="1"/>
  <c r="I320" i="2" s="1"/>
  <c r="K320" i="2" s="1"/>
  <c r="N320" i="2" s="1"/>
  <c r="M319" i="2"/>
  <c r="E319" i="2"/>
  <c r="G319" i="2" s="1"/>
  <c r="I319" i="2" s="1"/>
  <c r="K319" i="2" s="1"/>
  <c r="N319" i="2" s="1"/>
  <c r="O319" i="2" s="1"/>
  <c r="P319" i="2" s="1"/>
  <c r="M318" i="2"/>
  <c r="E318" i="2"/>
  <c r="G318" i="2" s="1"/>
  <c r="I318" i="2" s="1"/>
  <c r="K318" i="2" s="1"/>
  <c r="M317" i="2"/>
  <c r="E317" i="2"/>
  <c r="G317" i="2" s="1"/>
  <c r="I317" i="2" s="1"/>
  <c r="K317" i="2" s="1"/>
  <c r="O316" i="2"/>
  <c r="P316" i="2" s="1"/>
  <c r="M316" i="2"/>
  <c r="E316" i="2"/>
  <c r="G316" i="2" s="1"/>
  <c r="I316" i="2" s="1"/>
  <c r="K316" i="2" s="1"/>
  <c r="N316" i="2" s="1"/>
  <c r="M315" i="2"/>
  <c r="E315" i="2"/>
  <c r="G315" i="2" s="1"/>
  <c r="I315" i="2" s="1"/>
  <c r="K315" i="2" s="1"/>
  <c r="N315" i="2" s="1"/>
  <c r="O315" i="2" s="1"/>
  <c r="P315" i="2" s="1"/>
  <c r="O314" i="2"/>
  <c r="P314" i="2" s="1"/>
  <c r="M314" i="2"/>
  <c r="E314" i="2"/>
  <c r="G314" i="2" s="1"/>
  <c r="I314" i="2" s="1"/>
  <c r="K314" i="2" s="1"/>
  <c r="N314" i="2" s="1"/>
  <c r="M313" i="2"/>
  <c r="E313" i="2"/>
  <c r="G313" i="2" s="1"/>
  <c r="I313" i="2" s="1"/>
  <c r="K313" i="2" s="1"/>
  <c r="N313" i="2" s="1"/>
  <c r="O313" i="2" s="1"/>
  <c r="P313" i="2" s="1"/>
  <c r="M312" i="2"/>
  <c r="E312" i="2"/>
  <c r="G312" i="2" s="1"/>
  <c r="I312" i="2" s="1"/>
  <c r="K312" i="2" s="1"/>
  <c r="N312" i="2" s="1"/>
  <c r="O312" i="2" s="1"/>
  <c r="P312" i="2" s="1"/>
  <c r="M311" i="2"/>
  <c r="E311" i="2"/>
  <c r="G311" i="2" s="1"/>
  <c r="I311" i="2" s="1"/>
  <c r="K311" i="2" s="1"/>
  <c r="N311" i="2" s="1"/>
  <c r="O311" i="2" s="1"/>
  <c r="P311" i="2" s="1"/>
  <c r="M310" i="2"/>
  <c r="E310" i="2"/>
  <c r="G310" i="2" s="1"/>
  <c r="I310" i="2" s="1"/>
  <c r="K310" i="2" s="1"/>
  <c r="M309" i="2"/>
  <c r="E309" i="2"/>
  <c r="G309" i="2" s="1"/>
  <c r="I309" i="2" s="1"/>
  <c r="K309" i="2" s="1"/>
  <c r="M308" i="2"/>
  <c r="E308" i="2"/>
  <c r="G308" i="2" s="1"/>
  <c r="I308" i="2" s="1"/>
  <c r="K308" i="2" s="1"/>
  <c r="N308" i="2" s="1"/>
  <c r="O308" i="2" s="1"/>
  <c r="P308" i="2" s="1"/>
  <c r="M307" i="2"/>
  <c r="E307" i="2"/>
  <c r="G307" i="2" s="1"/>
  <c r="I307" i="2" s="1"/>
  <c r="K307" i="2" s="1"/>
  <c r="N307" i="2" s="1"/>
  <c r="O307" i="2" s="1"/>
  <c r="P307" i="2" s="1"/>
  <c r="M306" i="2"/>
  <c r="E306" i="2"/>
  <c r="G306" i="2" s="1"/>
  <c r="I306" i="2" s="1"/>
  <c r="K306" i="2" s="1"/>
  <c r="N306" i="2" s="1"/>
  <c r="O306" i="2" s="1"/>
  <c r="P306" i="2" s="1"/>
  <c r="M305" i="2"/>
  <c r="E305" i="2"/>
  <c r="G305" i="2" s="1"/>
  <c r="I305" i="2" s="1"/>
  <c r="K305" i="2" s="1"/>
  <c r="N305" i="2" s="1"/>
  <c r="O305" i="2" s="1"/>
  <c r="P305" i="2" s="1"/>
  <c r="M304" i="2"/>
  <c r="E304" i="2"/>
  <c r="G304" i="2" s="1"/>
  <c r="I304" i="2" s="1"/>
  <c r="K304" i="2" s="1"/>
  <c r="M303" i="2"/>
  <c r="E303" i="2"/>
  <c r="G303" i="2" s="1"/>
  <c r="I303" i="2" s="1"/>
  <c r="K303" i="2" s="1"/>
  <c r="M302" i="2"/>
  <c r="E302" i="2"/>
  <c r="G302" i="2" s="1"/>
  <c r="I302" i="2" s="1"/>
  <c r="K302" i="2" s="1"/>
  <c r="M301" i="2"/>
  <c r="E301" i="2"/>
  <c r="G301" i="2" s="1"/>
  <c r="I301" i="2" s="1"/>
  <c r="K301" i="2" s="1"/>
  <c r="M300" i="2"/>
  <c r="E300" i="2"/>
  <c r="G300" i="2" s="1"/>
  <c r="I300" i="2" s="1"/>
  <c r="K300" i="2" s="1"/>
  <c r="M299" i="2"/>
  <c r="E299" i="2"/>
  <c r="G299" i="2" s="1"/>
  <c r="I299" i="2" s="1"/>
  <c r="K299" i="2" s="1"/>
  <c r="M298" i="2"/>
  <c r="E298" i="2"/>
  <c r="G298" i="2" s="1"/>
  <c r="I298" i="2" s="1"/>
  <c r="K298" i="2" s="1"/>
  <c r="M297" i="2"/>
  <c r="E297" i="2"/>
  <c r="G297" i="2" s="1"/>
  <c r="I297" i="2" s="1"/>
  <c r="K297" i="2" s="1"/>
  <c r="M296" i="2"/>
  <c r="E296" i="2"/>
  <c r="G296" i="2" s="1"/>
  <c r="I296" i="2" s="1"/>
  <c r="K296" i="2" s="1"/>
  <c r="M295" i="2"/>
  <c r="E295" i="2"/>
  <c r="G295" i="2" s="1"/>
  <c r="I295" i="2" s="1"/>
  <c r="K295" i="2" s="1"/>
  <c r="M294" i="2"/>
  <c r="E294" i="2"/>
  <c r="G294" i="2" s="1"/>
  <c r="I294" i="2" s="1"/>
  <c r="K294" i="2" s="1"/>
  <c r="M293" i="2"/>
  <c r="E293" i="2"/>
  <c r="G293" i="2" s="1"/>
  <c r="I293" i="2" s="1"/>
  <c r="K293" i="2" s="1"/>
  <c r="M292" i="2"/>
  <c r="E292" i="2"/>
  <c r="G292" i="2" s="1"/>
  <c r="I292" i="2" s="1"/>
  <c r="K292" i="2" s="1"/>
  <c r="M291" i="2"/>
  <c r="E291" i="2"/>
  <c r="G291" i="2" s="1"/>
  <c r="I291" i="2" s="1"/>
  <c r="K291" i="2" s="1"/>
  <c r="M290" i="2"/>
  <c r="E290" i="2"/>
  <c r="G290" i="2" s="1"/>
  <c r="I290" i="2" s="1"/>
  <c r="K290" i="2" s="1"/>
  <c r="M289" i="2"/>
  <c r="E289" i="2"/>
  <c r="G289" i="2" s="1"/>
  <c r="I289" i="2" s="1"/>
  <c r="K289" i="2" s="1"/>
  <c r="M288" i="2"/>
  <c r="E288" i="2"/>
  <c r="G288" i="2" s="1"/>
  <c r="I288" i="2" s="1"/>
  <c r="K288" i="2" s="1"/>
  <c r="M287" i="2"/>
  <c r="E287" i="2"/>
  <c r="G287" i="2" s="1"/>
  <c r="I287" i="2" s="1"/>
  <c r="K287" i="2" s="1"/>
  <c r="M286" i="2"/>
  <c r="E286" i="2"/>
  <c r="G286" i="2" s="1"/>
  <c r="I286" i="2" s="1"/>
  <c r="K286" i="2" s="1"/>
  <c r="M285" i="2"/>
  <c r="E285" i="2"/>
  <c r="G285" i="2" s="1"/>
  <c r="I285" i="2" s="1"/>
  <c r="K285" i="2" s="1"/>
  <c r="M284" i="2"/>
  <c r="E284" i="2"/>
  <c r="G284" i="2" s="1"/>
  <c r="I284" i="2" s="1"/>
  <c r="K284" i="2" s="1"/>
  <c r="M283" i="2"/>
  <c r="E283" i="2"/>
  <c r="G283" i="2" s="1"/>
  <c r="I283" i="2" s="1"/>
  <c r="K283" i="2" s="1"/>
  <c r="M282" i="2"/>
  <c r="E282" i="2"/>
  <c r="G282" i="2" s="1"/>
  <c r="I282" i="2" s="1"/>
  <c r="K282" i="2" s="1"/>
  <c r="M281" i="2"/>
  <c r="E281" i="2"/>
  <c r="G281" i="2" s="1"/>
  <c r="I281" i="2" s="1"/>
  <c r="K281" i="2" s="1"/>
  <c r="M280" i="2"/>
  <c r="E280" i="2"/>
  <c r="G280" i="2" s="1"/>
  <c r="I280" i="2" s="1"/>
  <c r="K280" i="2" s="1"/>
  <c r="M279" i="2"/>
  <c r="E279" i="2"/>
  <c r="G279" i="2" s="1"/>
  <c r="I279" i="2" s="1"/>
  <c r="K279" i="2" s="1"/>
  <c r="M278" i="2"/>
  <c r="E278" i="2"/>
  <c r="G278" i="2" s="1"/>
  <c r="I278" i="2" s="1"/>
  <c r="K278" i="2" s="1"/>
  <c r="M277" i="2"/>
  <c r="E277" i="2"/>
  <c r="G277" i="2" s="1"/>
  <c r="I277" i="2" s="1"/>
  <c r="K277" i="2" s="1"/>
  <c r="M276" i="2"/>
  <c r="E276" i="2"/>
  <c r="G276" i="2" s="1"/>
  <c r="I276" i="2" s="1"/>
  <c r="K276" i="2" s="1"/>
  <c r="M275" i="2"/>
  <c r="E275" i="2"/>
  <c r="G275" i="2" s="1"/>
  <c r="I275" i="2" s="1"/>
  <c r="K275" i="2" s="1"/>
  <c r="M274" i="2"/>
  <c r="E274" i="2"/>
  <c r="G274" i="2" s="1"/>
  <c r="I274" i="2" s="1"/>
  <c r="K274" i="2" s="1"/>
  <c r="M273" i="2"/>
  <c r="E273" i="2"/>
  <c r="G273" i="2" s="1"/>
  <c r="I273" i="2" s="1"/>
  <c r="K273" i="2" s="1"/>
  <c r="M272" i="2"/>
  <c r="E272" i="2"/>
  <c r="G272" i="2" s="1"/>
  <c r="I272" i="2" s="1"/>
  <c r="K272" i="2" s="1"/>
  <c r="M271" i="2"/>
  <c r="E271" i="2"/>
  <c r="G271" i="2" s="1"/>
  <c r="I271" i="2" s="1"/>
  <c r="K271" i="2" s="1"/>
  <c r="M270" i="2"/>
  <c r="E270" i="2"/>
  <c r="G270" i="2" s="1"/>
  <c r="I270" i="2" s="1"/>
  <c r="K270" i="2" s="1"/>
  <c r="M269" i="2"/>
  <c r="E269" i="2"/>
  <c r="G269" i="2" s="1"/>
  <c r="I269" i="2" s="1"/>
  <c r="K269" i="2" s="1"/>
  <c r="M268" i="2"/>
  <c r="E268" i="2"/>
  <c r="G268" i="2" s="1"/>
  <c r="I268" i="2" s="1"/>
  <c r="K268" i="2" s="1"/>
  <c r="M267" i="2"/>
  <c r="E267" i="2"/>
  <c r="G267" i="2" s="1"/>
  <c r="I267" i="2" s="1"/>
  <c r="K267" i="2" s="1"/>
  <c r="M266" i="2"/>
  <c r="E266" i="2"/>
  <c r="G266" i="2" s="1"/>
  <c r="I266" i="2" s="1"/>
  <c r="K266" i="2" s="1"/>
  <c r="M265" i="2"/>
  <c r="E265" i="2"/>
  <c r="G265" i="2" s="1"/>
  <c r="I265" i="2" s="1"/>
  <c r="K265" i="2" s="1"/>
  <c r="M264" i="2"/>
  <c r="E264" i="2"/>
  <c r="G264" i="2" s="1"/>
  <c r="I264" i="2" s="1"/>
  <c r="K264" i="2" s="1"/>
  <c r="M263" i="2"/>
  <c r="E263" i="2"/>
  <c r="G263" i="2" s="1"/>
  <c r="I263" i="2" s="1"/>
  <c r="K263" i="2" s="1"/>
  <c r="M262" i="2"/>
  <c r="E262" i="2"/>
  <c r="G262" i="2" s="1"/>
  <c r="I262" i="2" s="1"/>
  <c r="K262" i="2" s="1"/>
  <c r="M261" i="2"/>
  <c r="E261" i="2"/>
  <c r="G261" i="2" s="1"/>
  <c r="I261" i="2" s="1"/>
  <c r="K261" i="2" s="1"/>
  <c r="M260" i="2"/>
  <c r="E260" i="2"/>
  <c r="G260" i="2" s="1"/>
  <c r="I260" i="2" s="1"/>
  <c r="K260" i="2" s="1"/>
  <c r="M259" i="2"/>
  <c r="E259" i="2"/>
  <c r="G259" i="2" s="1"/>
  <c r="I259" i="2" s="1"/>
  <c r="K259" i="2" s="1"/>
  <c r="M258" i="2"/>
  <c r="E258" i="2"/>
  <c r="G258" i="2" s="1"/>
  <c r="I258" i="2" s="1"/>
  <c r="K258" i="2" s="1"/>
  <c r="M257" i="2"/>
  <c r="E257" i="2"/>
  <c r="G257" i="2" s="1"/>
  <c r="I257" i="2" s="1"/>
  <c r="K257" i="2" s="1"/>
  <c r="M256" i="2"/>
  <c r="E256" i="2"/>
  <c r="G256" i="2" s="1"/>
  <c r="I256" i="2" s="1"/>
  <c r="K256" i="2" s="1"/>
  <c r="M255" i="2"/>
  <c r="E255" i="2"/>
  <c r="G255" i="2" s="1"/>
  <c r="I255" i="2" s="1"/>
  <c r="K255" i="2" s="1"/>
  <c r="M254" i="2"/>
  <c r="E254" i="2"/>
  <c r="G254" i="2" s="1"/>
  <c r="I254" i="2" s="1"/>
  <c r="K254" i="2" s="1"/>
  <c r="M253" i="2"/>
  <c r="E253" i="2"/>
  <c r="G253" i="2" s="1"/>
  <c r="I253" i="2" s="1"/>
  <c r="K253" i="2" s="1"/>
  <c r="M252" i="2"/>
  <c r="E252" i="2"/>
  <c r="G252" i="2" s="1"/>
  <c r="I252" i="2" s="1"/>
  <c r="K252" i="2" s="1"/>
  <c r="M251" i="2"/>
  <c r="E251" i="2"/>
  <c r="G251" i="2" s="1"/>
  <c r="I251" i="2" s="1"/>
  <c r="K251" i="2" s="1"/>
  <c r="M250" i="2"/>
  <c r="E250" i="2"/>
  <c r="G250" i="2" s="1"/>
  <c r="I250" i="2" s="1"/>
  <c r="K250" i="2" s="1"/>
  <c r="M249" i="2"/>
  <c r="E249" i="2"/>
  <c r="G249" i="2" s="1"/>
  <c r="I249" i="2" s="1"/>
  <c r="K249" i="2" s="1"/>
  <c r="M248" i="2"/>
  <c r="E248" i="2"/>
  <c r="G248" i="2" s="1"/>
  <c r="I248" i="2" s="1"/>
  <c r="K248" i="2" s="1"/>
  <c r="M247" i="2"/>
  <c r="E247" i="2"/>
  <c r="G247" i="2" s="1"/>
  <c r="I247" i="2" s="1"/>
  <c r="K247" i="2" s="1"/>
  <c r="M246" i="2"/>
  <c r="E246" i="2"/>
  <c r="G246" i="2" s="1"/>
  <c r="I246" i="2" s="1"/>
  <c r="K246" i="2" s="1"/>
  <c r="M245" i="2"/>
  <c r="E245" i="2"/>
  <c r="G245" i="2" s="1"/>
  <c r="I245" i="2" s="1"/>
  <c r="K245" i="2" s="1"/>
  <c r="M244" i="2"/>
  <c r="E244" i="2"/>
  <c r="G244" i="2" s="1"/>
  <c r="I244" i="2" s="1"/>
  <c r="K244" i="2" s="1"/>
  <c r="M243" i="2"/>
  <c r="E243" i="2"/>
  <c r="G243" i="2" s="1"/>
  <c r="I243" i="2" s="1"/>
  <c r="K243" i="2" s="1"/>
  <c r="M242" i="2"/>
  <c r="E242" i="2"/>
  <c r="G242" i="2" s="1"/>
  <c r="I242" i="2" s="1"/>
  <c r="K242" i="2" s="1"/>
  <c r="M241" i="2"/>
  <c r="E241" i="2"/>
  <c r="G241" i="2" s="1"/>
  <c r="I241" i="2" s="1"/>
  <c r="K241" i="2" s="1"/>
  <c r="M240" i="2"/>
  <c r="E240" i="2"/>
  <c r="G240" i="2" s="1"/>
  <c r="I240" i="2" s="1"/>
  <c r="K240" i="2" s="1"/>
  <c r="M239" i="2"/>
  <c r="K239" i="2"/>
  <c r="E239" i="2"/>
  <c r="G239" i="2" s="1"/>
  <c r="I239" i="2" s="1"/>
  <c r="M238" i="2"/>
  <c r="E238" i="2"/>
  <c r="G238" i="2" s="1"/>
  <c r="I238" i="2" s="1"/>
  <c r="K238" i="2" s="1"/>
  <c r="M237" i="2"/>
  <c r="E237" i="2"/>
  <c r="G237" i="2" s="1"/>
  <c r="I237" i="2" s="1"/>
  <c r="K237" i="2" s="1"/>
  <c r="M236" i="2"/>
  <c r="K236" i="2"/>
  <c r="E236" i="2"/>
  <c r="G236" i="2" s="1"/>
  <c r="I236" i="2" s="1"/>
  <c r="M235" i="2"/>
  <c r="E235" i="2"/>
  <c r="G235" i="2" s="1"/>
  <c r="I235" i="2" s="1"/>
  <c r="K235" i="2" s="1"/>
  <c r="M234" i="2"/>
  <c r="E234" i="2"/>
  <c r="G234" i="2" s="1"/>
  <c r="I234" i="2" s="1"/>
  <c r="K234" i="2" s="1"/>
  <c r="M233" i="2"/>
  <c r="E233" i="2"/>
  <c r="G233" i="2" s="1"/>
  <c r="I233" i="2" s="1"/>
  <c r="K233" i="2" s="1"/>
  <c r="M232" i="2"/>
  <c r="K232" i="2"/>
  <c r="E232" i="2"/>
  <c r="G232" i="2" s="1"/>
  <c r="I232" i="2" s="1"/>
  <c r="M231" i="2"/>
  <c r="E231" i="2"/>
  <c r="G231" i="2" s="1"/>
  <c r="I231" i="2" s="1"/>
  <c r="K231" i="2" s="1"/>
  <c r="M230" i="2"/>
  <c r="E230" i="2"/>
  <c r="G230" i="2" s="1"/>
  <c r="I230" i="2" s="1"/>
  <c r="K230" i="2" s="1"/>
  <c r="M229" i="2"/>
  <c r="K229" i="2"/>
  <c r="E229" i="2"/>
  <c r="G229" i="2" s="1"/>
  <c r="I229" i="2" s="1"/>
  <c r="M228" i="2"/>
  <c r="E228" i="2"/>
  <c r="G228" i="2" s="1"/>
  <c r="I228" i="2" s="1"/>
  <c r="K228" i="2" s="1"/>
  <c r="M227" i="2"/>
  <c r="E227" i="2"/>
  <c r="G227" i="2" s="1"/>
  <c r="I227" i="2" s="1"/>
  <c r="K227" i="2" s="1"/>
  <c r="M226" i="2"/>
  <c r="E226" i="2"/>
  <c r="G226" i="2" s="1"/>
  <c r="I226" i="2" s="1"/>
  <c r="K226" i="2" s="1"/>
  <c r="M225" i="2"/>
  <c r="E225" i="2"/>
  <c r="G225" i="2" s="1"/>
  <c r="I225" i="2" s="1"/>
  <c r="K225" i="2" s="1"/>
  <c r="M224" i="2"/>
  <c r="E224" i="2"/>
  <c r="G224" i="2" s="1"/>
  <c r="I224" i="2" s="1"/>
  <c r="K224" i="2" s="1"/>
  <c r="M223" i="2"/>
  <c r="K223" i="2"/>
  <c r="E223" i="2"/>
  <c r="G223" i="2" s="1"/>
  <c r="I223" i="2" s="1"/>
  <c r="M222" i="2"/>
  <c r="E222" i="2"/>
  <c r="G222" i="2" s="1"/>
  <c r="I222" i="2" s="1"/>
  <c r="K222" i="2" s="1"/>
  <c r="M221" i="2"/>
  <c r="E221" i="2"/>
  <c r="G221" i="2" s="1"/>
  <c r="I221" i="2" s="1"/>
  <c r="K221" i="2" s="1"/>
  <c r="M220" i="2"/>
  <c r="K220" i="2"/>
  <c r="E220" i="2"/>
  <c r="G220" i="2" s="1"/>
  <c r="I220" i="2" s="1"/>
  <c r="M219" i="2"/>
  <c r="E219" i="2"/>
  <c r="G219" i="2" s="1"/>
  <c r="I219" i="2" s="1"/>
  <c r="K219" i="2" s="1"/>
  <c r="M218" i="2"/>
  <c r="E218" i="2"/>
  <c r="G218" i="2" s="1"/>
  <c r="I218" i="2" s="1"/>
  <c r="K218" i="2" s="1"/>
  <c r="M217" i="2"/>
  <c r="E217" i="2"/>
  <c r="G217" i="2" s="1"/>
  <c r="I217" i="2" s="1"/>
  <c r="K217" i="2" s="1"/>
  <c r="M216" i="2"/>
  <c r="K216" i="2"/>
  <c r="E216" i="2"/>
  <c r="G216" i="2" s="1"/>
  <c r="I216" i="2" s="1"/>
  <c r="M215" i="2"/>
  <c r="E215" i="2"/>
  <c r="G215" i="2" s="1"/>
  <c r="I215" i="2" s="1"/>
  <c r="K215" i="2" s="1"/>
  <c r="M214" i="2"/>
  <c r="E214" i="2"/>
  <c r="G214" i="2" s="1"/>
  <c r="I214" i="2" s="1"/>
  <c r="K214" i="2" s="1"/>
  <c r="M213" i="2"/>
  <c r="K213" i="2"/>
  <c r="E213" i="2"/>
  <c r="G213" i="2" s="1"/>
  <c r="I213" i="2" s="1"/>
  <c r="M212" i="2"/>
  <c r="E212" i="2"/>
  <c r="G212" i="2" s="1"/>
  <c r="I212" i="2" s="1"/>
  <c r="K212" i="2" s="1"/>
  <c r="M211" i="2"/>
  <c r="E211" i="2"/>
  <c r="G211" i="2" s="1"/>
  <c r="I211" i="2" s="1"/>
  <c r="K211" i="2" s="1"/>
  <c r="M210" i="2"/>
  <c r="E210" i="2"/>
  <c r="G210" i="2" s="1"/>
  <c r="I210" i="2" s="1"/>
  <c r="K210" i="2" s="1"/>
  <c r="M209" i="2"/>
  <c r="E209" i="2"/>
  <c r="G209" i="2" s="1"/>
  <c r="I209" i="2" s="1"/>
  <c r="K209" i="2" s="1"/>
  <c r="M208" i="2"/>
  <c r="N208" i="2" s="1"/>
  <c r="O208" i="2" s="1"/>
  <c r="P208" i="2" s="1"/>
  <c r="E208" i="2"/>
  <c r="G208" i="2" s="1"/>
  <c r="I208" i="2" s="1"/>
  <c r="K208" i="2" s="1"/>
  <c r="M207" i="2"/>
  <c r="K207" i="2"/>
  <c r="E207" i="2"/>
  <c r="G207" i="2" s="1"/>
  <c r="I207" i="2" s="1"/>
  <c r="M206" i="2"/>
  <c r="E206" i="2"/>
  <c r="G206" i="2" s="1"/>
  <c r="I206" i="2" s="1"/>
  <c r="K206" i="2" s="1"/>
  <c r="M205" i="2"/>
  <c r="K205" i="2"/>
  <c r="E205" i="2"/>
  <c r="G205" i="2" s="1"/>
  <c r="I205" i="2" s="1"/>
  <c r="M204" i="2"/>
  <c r="E204" i="2"/>
  <c r="G204" i="2" s="1"/>
  <c r="I204" i="2" s="1"/>
  <c r="K204" i="2" s="1"/>
  <c r="M203" i="2"/>
  <c r="E203" i="2"/>
  <c r="G203" i="2" s="1"/>
  <c r="I203" i="2" s="1"/>
  <c r="K203" i="2" s="1"/>
  <c r="M202" i="2"/>
  <c r="E202" i="2"/>
  <c r="G202" i="2" s="1"/>
  <c r="I202" i="2" s="1"/>
  <c r="K202" i="2" s="1"/>
  <c r="M201" i="2"/>
  <c r="E201" i="2"/>
  <c r="G201" i="2" s="1"/>
  <c r="I201" i="2" s="1"/>
  <c r="K201" i="2" s="1"/>
  <c r="M200" i="2"/>
  <c r="K200" i="2"/>
  <c r="E200" i="2"/>
  <c r="G200" i="2" s="1"/>
  <c r="I200" i="2" s="1"/>
  <c r="M199" i="2"/>
  <c r="E199" i="2"/>
  <c r="G199" i="2" s="1"/>
  <c r="I199" i="2" s="1"/>
  <c r="K199" i="2" s="1"/>
  <c r="M198" i="2"/>
  <c r="K198" i="2"/>
  <c r="E198" i="2"/>
  <c r="G198" i="2" s="1"/>
  <c r="I198" i="2" s="1"/>
  <c r="M197" i="2"/>
  <c r="E197" i="2"/>
  <c r="G197" i="2" s="1"/>
  <c r="I197" i="2" s="1"/>
  <c r="K197" i="2" s="1"/>
  <c r="M196" i="2"/>
  <c r="E196" i="2"/>
  <c r="G196" i="2" s="1"/>
  <c r="I196" i="2" s="1"/>
  <c r="K196" i="2" s="1"/>
  <c r="M195" i="2"/>
  <c r="I195" i="2"/>
  <c r="K195" i="2" s="1"/>
  <c r="E195" i="2"/>
  <c r="G195" i="2" s="1"/>
  <c r="M194" i="2"/>
  <c r="I194" i="2"/>
  <c r="K194" i="2" s="1"/>
  <c r="E194" i="2"/>
  <c r="G194" i="2" s="1"/>
  <c r="M193" i="2"/>
  <c r="G193" i="2"/>
  <c r="I193" i="2" s="1"/>
  <c r="K193" i="2" s="1"/>
  <c r="E193" i="2"/>
  <c r="M192" i="2"/>
  <c r="G192" i="2"/>
  <c r="I192" i="2" s="1"/>
  <c r="K192" i="2" s="1"/>
  <c r="E192" i="2"/>
  <c r="M191" i="2"/>
  <c r="G191" i="2"/>
  <c r="I191" i="2" s="1"/>
  <c r="K191" i="2" s="1"/>
  <c r="E191" i="2"/>
  <c r="M190" i="2"/>
  <c r="N190" i="2" s="1"/>
  <c r="O190" i="2" s="1"/>
  <c r="P190" i="2" s="1"/>
  <c r="G190" i="2"/>
  <c r="I190" i="2" s="1"/>
  <c r="K190" i="2" s="1"/>
  <c r="E190" i="2"/>
  <c r="M189" i="2"/>
  <c r="G189" i="2"/>
  <c r="I189" i="2" s="1"/>
  <c r="K189" i="2" s="1"/>
  <c r="E189" i="2"/>
  <c r="M188" i="2"/>
  <c r="N188" i="2" s="1"/>
  <c r="O188" i="2" s="1"/>
  <c r="P188" i="2" s="1"/>
  <c r="G188" i="2"/>
  <c r="I188" i="2" s="1"/>
  <c r="K188" i="2" s="1"/>
  <c r="E188" i="2"/>
  <c r="N187" i="2"/>
  <c r="O187" i="2" s="1"/>
  <c r="P187" i="2" s="1"/>
  <c r="M187" i="2"/>
  <c r="E187" i="2"/>
  <c r="G187" i="2" s="1"/>
  <c r="I187" i="2" s="1"/>
  <c r="K187" i="2" s="1"/>
  <c r="M186" i="2"/>
  <c r="N186" i="2" s="1"/>
  <c r="O186" i="2" s="1"/>
  <c r="P186" i="2" s="1"/>
  <c r="G186" i="2"/>
  <c r="I186" i="2" s="1"/>
  <c r="K186" i="2" s="1"/>
  <c r="E186" i="2"/>
  <c r="M185" i="2"/>
  <c r="G185" i="2"/>
  <c r="I185" i="2" s="1"/>
  <c r="K185" i="2" s="1"/>
  <c r="E185" i="2"/>
  <c r="M184" i="2"/>
  <c r="G184" i="2"/>
  <c r="I184" i="2" s="1"/>
  <c r="K184" i="2" s="1"/>
  <c r="E184" i="2"/>
  <c r="M183" i="2"/>
  <c r="G183" i="2"/>
  <c r="I183" i="2" s="1"/>
  <c r="K183" i="2" s="1"/>
  <c r="E183" i="2"/>
  <c r="M182" i="2"/>
  <c r="N182" i="2" s="1"/>
  <c r="O182" i="2" s="1"/>
  <c r="P182" i="2" s="1"/>
  <c r="G182" i="2"/>
  <c r="I182" i="2" s="1"/>
  <c r="K182" i="2" s="1"/>
  <c r="E182" i="2"/>
  <c r="M181" i="2"/>
  <c r="G181" i="2"/>
  <c r="I181" i="2" s="1"/>
  <c r="K181" i="2" s="1"/>
  <c r="N181" i="2" s="1"/>
  <c r="O181" i="2" s="1"/>
  <c r="P181" i="2" s="1"/>
  <c r="E181" i="2"/>
  <c r="M180" i="2"/>
  <c r="N180" i="2" s="1"/>
  <c r="O180" i="2" s="1"/>
  <c r="P180" i="2" s="1"/>
  <c r="G180" i="2"/>
  <c r="I180" i="2" s="1"/>
  <c r="K180" i="2" s="1"/>
  <c r="E180" i="2"/>
  <c r="M179" i="2"/>
  <c r="E179" i="2"/>
  <c r="G179" i="2" s="1"/>
  <c r="I179" i="2" s="1"/>
  <c r="K179" i="2" s="1"/>
  <c r="N179" i="2" s="1"/>
  <c r="O179" i="2" s="1"/>
  <c r="P179" i="2" s="1"/>
  <c r="M178" i="2"/>
  <c r="N178" i="2" s="1"/>
  <c r="O178" i="2" s="1"/>
  <c r="P178" i="2" s="1"/>
  <c r="G178" i="2"/>
  <c r="I178" i="2" s="1"/>
  <c r="K178" i="2" s="1"/>
  <c r="E178" i="2"/>
  <c r="M177" i="2"/>
  <c r="G177" i="2"/>
  <c r="I177" i="2" s="1"/>
  <c r="K177" i="2" s="1"/>
  <c r="E177" i="2"/>
  <c r="M176" i="2"/>
  <c r="G176" i="2"/>
  <c r="I176" i="2" s="1"/>
  <c r="K176" i="2" s="1"/>
  <c r="E176" i="2"/>
  <c r="M175" i="2"/>
  <c r="G175" i="2"/>
  <c r="I175" i="2" s="1"/>
  <c r="K175" i="2" s="1"/>
  <c r="E175" i="2"/>
  <c r="M174" i="2"/>
  <c r="N174" i="2" s="1"/>
  <c r="O174" i="2" s="1"/>
  <c r="P174" i="2" s="1"/>
  <c r="G174" i="2"/>
  <c r="I174" i="2" s="1"/>
  <c r="K174" i="2" s="1"/>
  <c r="E174" i="2"/>
  <c r="M173" i="2"/>
  <c r="G173" i="2"/>
  <c r="I173" i="2" s="1"/>
  <c r="K173" i="2" s="1"/>
  <c r="E173" i="2"/>
  <c r="M172" i="2"/>
  <c r="N172" i="2" s="1"/>
  <c r="O172" i="2" s="1"/>
  <c r="P172" i="2" s="1"/>
  <c r="G172" i="2"/>
  <c r="I172" i="2" s="1"/>
  <c r="K172" i="2" s="1"/>
  <c r="E172" i="2"/>
  <c r="N171" i="2"/>
  <c r="O171" i="2" s="1"/>
  <c r="P171" i="2" s="1"/>
  <c r="M171" i="2"/>
  <c r="I171" i="2"/>
  <c r="K171" i="2" s="1"/>
  <c r="E171" i="2"/>
  <c r="G171" i="2" s="1"/>
  <c r="M170" i="2"/>
  <c r="G170" i="2"/>
  <c r="I170" i="2" s="1"/>
  <c r="K170" i="2" s="1"/>
  <c r="E170" i="2"/>
  <c r="M169" i="2"/>
  <c r="N169" i="2" s="1"/>
  <c r="O169" i="2" s="1"/>
  <c r="P169" i="2" s="1"/>
  <c r="G169" i="2"/>
  <c r="I169" i="2" s="1"/>
  <c r="K169" i="2" s="1"/>
  <c r="E169" i="2"/>
  <c r="M168" i="2"/>
  <c r="N168" i="2" s="1"/>
  <c r="O168" i="2" s="1"/>
  <c r="P168" i="2" s="1"/>
  <c r="G168" i="2"/>
  <c r="I168" i="2" s="1"/>
  <c r="K168" i="2" s="1"/>
  <c r="E168" i="2"/>
  <c r="M167" i="2"/>
  <c r="N167" i="2" s="1"/>
  <c r="O167" i="2" s="1"/>
  <c r="P167" i="2" s="1"/>
  <c r="G167" i="2"/>
  <c r="I167" i="2" s="1"/>
  <c r="K167" i="2" s="1"/>
  <c r="E167" i="2"/>
  <c r="M166" i="2"/>
  <c r="N166" i="2" s="1"/>
  <c r="O166" i="2" s="1"/>
  <c r="P166" i="2" s="1"/>
  <c r="G166" i="2"/>
  <c r="I166" i="2" s="1"/>
  <c r="K166" i="2" s="1"/>
  <c r="E166" i="2"/>
  <c r="M165" i="2"/>
  <c r="G165" i="2"/>
  <c r="I165" i="2" s="1"/>
  <c r="K165" i="2" s="1"/>
  <c r="E165" i="2"/>
  <c r="M164" i="2"/>
  <c r="G164" i="2"/>
  <c r="I164" i="2" s="1"/>
  <c r="K164" i="2" s="1"/>
  <c r="E164" i="2"/>
  <c r="M163" i="2"/>
  <c r="I163" i="2"/>
  <c r="K163" i="2" s="1"/>
  <c r="N163" i="2" s="1"/>
  <c r="O163" i="2" s="1"/>
  <c r="P163" i="2" s="1"/>
  <c r="E163" i="2"/>
  <c r="G163" i="2" s="1"/>
  <c r="M162" i="2"/>
  <c r="N162" i="2" s="1"/>
  <c r="O162" i="2" s="1"/>
  <c r="P162" i="2" s="1"/>
  <c r="G162" i="2"/>
  <c r="I162" i="2" s="1"/>
  <c r="K162" i="2" s="1"/>
  <c r="E162" i="2"/>
  <c r="M161" i="2"/>
  <c r="N161" i="2" s="1"/>
  <c r="O161" i="2" s="1"/>
  <c r="P161" i="2" s="1"/>
  <c r="G161" i="2"/>
  <c r="I161" i="2" s="1"/>
  <c r="K161" i="2" s="1"/>
  <c r="E161" i="2"/>
  <c r="M160" i="2"/>
  <c r="N160" i="2" s="1"/>
  <c r="O160" i="2" s="1"/>
  <c r="P160" i="2" s="1"/>
  <c r="G160" i="2"/>
  <c r="I160" i="2" s="1"/>
  <c r="K160" i="2" s="1"/>
  <c r="E160" i="2"/>
  <c r="M159" i="2"/>
  <c r="G159" i="2"/>
  <c r="I159" i="2" s="1"/>
  <c r="K159" i="2" s="1"/>
  <c r="E159" i="2"/>
  <c r="M158" i="2"/>
  <c r="G158" i="2"/>
  <c r="I158" i="2" s="1"/>
  <c r="K158" i="2" s="1"/>
  <c r="E158" i="2"/>
  <c r="M157" i="2"/>
  <c r="G157" i="2"/>
  <c r="I157" i="2" s="1"/>
  <c r="K157" i="2" s="1"/>
  <c r="N157" i="2" s="1"/>
  <c r="O157" i="2" s="1"/>
  <c r="P157" i="2" s="1"/>
  <c r="E157" i="2"/>
  <c r="M156" i="2"/>
  <c r="N156" i="2" s="1"/>
  <c r="O156" i="2" s="1"/>
  <c r="P156" i="2" s="1"/>
  <c r="G156" i="2"/>
  <c r="I156" i="2" s="1"/>
  <c r="K156" i="2" s="1"/>
  <c r="E156" i="2"/>
  <c r="M155" i="2"/>
  <c r="E155" i="2"/>
  <c r="G155" i="2" s="1"/>
  <c r="I155" i="2" s="1"/>
  <c r="K155" i="2" s="1"/>
  <c r="N155" i="2" s="1"/>
  <c r="O155" i="2" s="1"/>
  <c r="P155" i="2" s="1"/>
  <c r="M154" i="2"/>
  <c r="G154" i="2"/>
  <c r="I154" i="2" s="1"/>
  <c r="K154" i="2" s="1"/>
  <c r="E154" i="2"/>
  <c r="M153" i="2"/>
  <c r="G153" i="2"/>
  <c r="I153" i="2" s="1"/>
  <c r="K153" i="2" s="1"/>
  <c r="E153" i="2"/>
  <c r="M152" i="2"/>
  <c r="G152" i="2"/>
  <c r="I152" i="2" s="1"/>
  <c r="K152" i="2" s="1"/>
  <c r="E152" i="2"/>
  <c r="M151" i="2"/>
  <c r="N151" i="2" s="1"/>
  <c r="O151" i="2" s="1"/>
  <c r="P151" i="2" s="1"/>
  <c r="G151" i="2"/>
  <c r="I151" i="2" s="1"/>
  <c r="K151" i="2" s="1"/>
  <c r="E151" i="2"/>
  <c r="M150" i="2"/>
  <c r="N150" i="2" s="1"/>
  <c r="O150" i="2" s="1"/>
  <c r="P150" i="2" s="1"/>
  <c r="G150" i="2"/>
  <c r="I150" i="2" s="1"/>
  <c r="K150" i="2" s="1"/>
  <c r="E150" i="2"/>
  <c r="M149" i="2"/>
  <c r="G149" i="2"/>
  <c r="I149" i="2" s="1"/>
  <c r="K149" i="2" s="1"/>
  <c r="E149" i="2"/>
  <c r="M148" i="2"/>
  <c r="N148" i="2" s="1"/>
  <c r="O148" i="2" s="1"/>
  <c r="P148" i="2" s="1"/>
  <c r="G148" i="2"/>
  <c r="I148" i="2" s="1"/>
  <c r="K148" i="2" s="1"/>
  <c r="E148" i="2"/>
  <c r="M147" i="2"/>
  <c r="I147" i="2"/>
  <c r="K147" i="2" s="1"/>
  <c r="N147" i="2" s="1"/>
  <c r="O147" i="2" s="1"/>
  <c r="P147" i="2" s="1"/>
  <c r="E147" i="2"/>
  <c r="G147" i="2" s="1"/>
  <c r="M146" i="2"/>
  <c r="N146" i="2" s="1"/>
  <c r="O146" i="2" s="1"/>
  <c r="P146" i="2" s="1"/>
  <c r="G146" i="2"/>
  <c r="I146" i="2" s="1"/>
  <c r="K146" i="2" s="1"/>
  <c r="E146" i="2"/>
  <c r="M145" i="2"/>
  <c r="N145" i="2" s="1"/>
  <c r="O145" i="2" s="1"/>
  <c r="P145" i="2" s="1"/>
  <c r="G145" i="2"/>
  <c r="I145" i="2" s="1"/>
  <c r="K145" i="2" s="1"/>
  <c r="E145" i="2"/>
  <c r="M144" i="2"/>
  <c r="N144" i="2" s="1"/>
  <c r="O144" i="2" s="1"/>
  <c r="P144" i="2" s="1"/>
  <c r="G144" i="2"/>
  <c r="I144" i="2" s="1"/>
  <c r="K144" i="2" s="1"/>
  <c r="E144" i="2"/>
  <c r="M143" i="2"/>
  <c r="N143" i="2" s="1"/>
  <c r="O143" i="2" s="1"/>
  <c r="P143" i="2" s="1"/>
  <c r="G143" i="2"/>
  <c r="I143" i="2" s="1"/>
  <c r="K143" i="2" s="1"/>
  <c r="E143" i="2"/>
  <c r="M142" i="2"/>
  <c r="N142" i="2" s="1"/>
  <c r="O142" i="2" s="1"/>
  <c r="P142" i="2" s="1"/>
  <c r="G142" i="2"/>
  <c r="I142" i="2" s="1"/>
  <c r="K142" i="2" s="1"/>
  <c r="E142" i="2"/>
  <c r="M141" i="2"/>
  <c r="G141" i="2"/>
  <c r="I141" i="2" s="1"/>
  <c r="K141" i="2" s="1"/>
  <c r="N141" i="2" s="1"/>
  <c r="O141" i="2" s="1"/>
  <c r="P141" i="2" s="1"/>
  <c r="E141" i="2"/>
  <c r="M140" i="2"/>
  <c r="G140" i="2"/>
  <c r="I140" i="2" s="1"/>
  <c r="K140" i="2" s="1"/>
  <c r="E140" i="2"/>
  <c r="M139" i="2"/>
  <c r="E139" i="2"/>
  <c r="G139" i="2" s="1"/>
  <c r="I139" i="2" s="1"/>
  <c r="K139" i="2" s="1"/>
  <c r="N139" i="2" s="1"/>
  <c r="O139" i="2" s="1"/>
  <c r="P139" i="2" s="1"/>
  <c r="M138" i="2"/>
  <c r="N138" i="2" s="1"/>
  <c r="O138" i="2" s="1"/>
  <c r="P138" i="2" s="1"/>
  <c r="G138" i="2"/>
  <c r="I138" i="2" s="1"/>
  <c r="K138" i="2" s="1"/>
  <c r="E138" i="2"/>
  <c r="M137" i="2"/>
  <c r="N137" i="2" s="1"/>
  <c r="O137" i="2" s="1"/>
  <c r="P137" i="2" s="1"/>
  <c r="G137" i="2"/>
  <c r="I137" i="2" s="1"/>
  <c r="K137" i="2" s="1"/>
  <c r="E137" i="2"/>
  <c r="M136" i="2"/>
  <c r="G136" i="2"/>
  <c r="I136" i="2" s="1"/>
  <c r="K136" i="2" s="1"/>
  <c r="E136" i="2"/>
  <c r="M135" i="2"/>
  <c r="G135" i="2"/>
  <c r="I135" i="2" s="1"/>
  <c r="K135" i="2" s="1"/>
  <c r="E135" i="2"/>
  <c r="M134" i="2"/>
  <c r="G134" i="2"/>
  <c r="I134" i="2" s="1"/>
  <c r="K134" i="2" s="1"/>
  <c r="E134" i="2"/>
  <c r="M133" i="2"/>
  <c r="G133" i="2"/>
  <c r="I133" i="2" s="1"/>
  <c r="K133" i="2" s="1"/>
  <c r="E133" i="2"/>
  <c r="M132" i="2"/>
  <c r="E132" i="2"/>
  <c r="G132" i="2" s="1"/>
  <c r="I132" i="2" s="1"/>
  <c r="K132" i="2" s="1"/>
  <c r="M131" i="2"/>
  <c r="N131" i="2" s="1"/>
  <c r="O131" i="2" s="1"/>
  <c r="P131" i="2" s="1"/>
  <c r="I131" i="2"/>
  <c r="K131" i="2" s="1"/>
  <c r="E131" i="2"/>
  <c r="G131" i="2" s="1"/>
  <c r="M130" i="2"/>
  <c r="G130" i="2"/>
  <c r="I130" i="2" s="1"/>
  <c r="K130" i="2" s="1"/>
  <c r="N130" i="2" s="1"/>
  <c r="O130" i="2" s="1"/>
  <c r="P130" i="2" s="1"/>
  <c r="E130" i="2"/>
  <c r="M129" i="2"/>
  <c r="N129" i="2" s="1"/>
  <c r="O129" i="2" s="1"/>
  <c r="P129" i="2" s="1"/>
  <c r="G129" i="2"/>
  <c r="I129" i="2" s="1"/>
  <c r="K129" i="2" s="1"/>
  <c r="E129" i="2"/>
  <c r="M128" i="2"/>
  <c r="E128" i="2"/>
  <c r="G128" i="2" s="1"/>
  <c r="I128" i="2" s="1"/>
  <c r="K128" i="2" s="1"/>
  <c r="M127" i="2"/>
  <c r="G127" i="2"/>
  <c r="I127" i="2" s="1"/>
  <c r="K127" i="2" s="1"/>
  <c r="E127" i="2"/>
  <c r="M126" i="2"/>
  <c r="I126" i="2"/>
  <c r="K126" i="2" s="1"/>
  <c r="G126" i="2"/>
  <c r="E126" i="2"/>
  <c r="M125" i="2"/>
  <c r="E125" i="2"/>
  <c r="G125" i="2" s="1"/>
  <c r="I125" i="2" s="1"/>
  <c r="K125" i="2" s="1"/>
  <c r="N125" i="2" s="1"/>
  <c r="O125" i="2" s="1"/>
  <c r="P125" i="2" s="1"/>
  <c r="M124" i="2"/>
  <c r="G124" i="2"/>
  <c r="I124" i="2" s="1"/>
  <c r="K124" i="2" s="1"/>
  <c r="E124" i="2"/>
  <c r="M123" i="2"/>
  <c r="G123" i="2"/>
  <c r="I123" i="2" s="1"/>
  <c r="K123" i="2" s="1"/>
  <c r="N123" i="2" s="1"/>
  <c r="O123" i="2" s="1"/>
  <c r="P123" i="2" s="1"/>
  <c r="E123" i="2"/>
  <c r="M122" i="2"/>
  <c r="E122" i="2"/>
  <c r="G122" i="2" s="1"/>
  <c r="I122" i="2" s="1"/>
  <c r="K122" i="2" s="1"/>
  <c r="M121" i="2"/>
  <c r="I121" i="2"/>
  <c r="K121" i="2" s="1"/>
  <c r="G121" i="2"/>
  <c r="E121" i="2"/>
  <c r="M120" i="2"/>
  <c r="E120" i="2"/>
  <c r="G120" i="2" s="1"/>
  <c r="I120" i="2" s="1"/>
  <c r="K120" i="2" s="1"/>
  <c r="M119" i="2"/>
  <c r="E119" i="2"/>
  <c r="G119" i="2" s="1"/>
  <c r="I119" i="2" s="1"/>
  <c r="K119" i="2" s="1"/>
  <c r="M118" i="2"/>
  <c r="G118" i="2"/>
  <c r="I118" i="2" s="1"/>
  <c r="K118" i="2" s="1"/>
  <c r="E118" i="2"/>
  <c r="M117" i="2"/>
  <c r="E117" i="2"/>
  <c r="G117" i="2" s="1"/>
  <c r="I117" i="2" s="1"/>
  <c r="K117" i="2" s="1"/>
  <c r="M116" i="2"/>
  <c r="G116" i="2"/>
  <c r="I116" i="2" s="1"/>
  <c r="K116" i="2" s="1"/>
  <c r="E116" i="2"/>
  <c r="M115" i="2"/>
  <c r="G115" i="2"/>
  <c r="I115" i="2" s="1"/>
  <c r="K115" i="2" s="1"/>
  <c r="N115" i="2" s="1"/>
  <c r="O115" i="2" s="1"/>
  <c r="P115" i="2" s="1"/>
  <c r="E115" i="2"/>
  <c r="M114" i="2"/>
  <c r="E114" i="2"/>
  <c r="G114" i="2" s="1"/>
  <c r="I114" i="2" s="1"/>
  <c r="K114" i="2" s="1"/>
  <c r="M113" i="2"/>
  <c r="G113" i="2"/>
  <c r="I113" i="2" s="1"/>
  <c r="K113" i="2" s="1"/>
  <c r="E113" i="2"/>
  <c r="M112" i="2"/>
  <c r="E112" i="2"/>
  <c r="G112" i="2" s="1"/>
  <c r="I112" i="2" s="1"/>
  <c r="K112" i="2" s="1"/>
  <c r="M111" i="2"/>
  <c r="I111" i="2"/>
  <c r="K111" i="2" s="1"/>
  <c r="N111" i="2" s="1"/>
  <c r="O111" i="2" s="1"/>
  <c r="P111" i="2" s="1"/>
  <c r="G111" i="2"/>
  <c r="E111" i="2"/>
  <c r="M110" i="2"/>
  <c r="G110" i="2"/>
  <c r="I110" i="2" s="1"/>
  <c r="K110" i="2" s="1"/>
  <c r="E110" i="2"/>
  <c r="M109" i="2"/>
  <c r="I109" i="2"/>
  <c r="K109" i="2" s="1"/>
  <c r="G109" i="2"/>
  <c r="E109" i="2"/>
  <c r="M108" i="2"/>
  <c r="G108" i="2"/>
  <c r="I108" i="2" s="1"/>
  <c r="K108" i="2" s="1"/>
  <c r="E108" i="2"/>
  <c r="M107" i="2"/>
  <c r="N107" i="2" s="1"/>
  <c r="O107" i="2" s="1"/>
  <c r="P107" i="2" s="1"/>
  <c r="E107" i="2"/>
  <c r="G107" i="2" s="1"/>
  <c r="I107" i="2" s="1"/>
  <c r="K107" i="2" s="1"/>
  <c r="M106" i="2"/>
  <c r="I106" i="2"/>
  <c r="K106" i="2" s="1"/>
  <c r="G106" i="2"/>
  <c r="E106" i="2"/>
  <c r="M105" i="2"/>
  <c r="E105" i="2"/>
  <c r="G105" i="2" s="1"/>
  <c r="I105" i="2" s="1"/>
  <c r="K105" i="2" s="1"/>
  <c r="M104" i="2"/>
  <c r="I104" i="2"/>
  <c r="K104" i="2" s="1"/>
  <c r="G104" i="2"/>
  <c r="E104" i="2"/>
  <c r="M103" i="2"/>
  <c r="G103" i="2"/>
  <c r="I103" i="2" s="1"/>
  <c r="K103" i="2" s="1"/>
  <c r="N103" i="2" s="1"/>
  <c r="O103" i="2" s="1"/>
  <c r="P103" i="2" s="1"/>
  <c r="E103" i="2"/>
  <c r="M102" i="2"/>
  <c r="E102" i="2"/>
  <c r="G102" i="2" s="1"/>
  <c r="I102" i="2" s="1"/>
  <c r="K102" i="2" s="1"/>
  <c r="M101" i="2"/>
  <c r="G101" i="2"/>
  <c r="I101" i="2" s="1"/>
  <c r="K101" i="2" s="1"/>
  <c r="E101" i="2"/>
  <c r="M100" i="2"/>
  <c r="E100" i="2"/>
  <c r="G100" i="2" s="1"/>
  <c r="I100" i="2" s="1"/>
  <c r="K100" i="2" s="1"/>
  <c r="M99" i="2"/>
  <c r="E99" i="2"/>
  <c r="G99" i="2" s="1"/>
  <c r="I99" i="2" s="1"/>
  <c r="K99" i="2" s="1"/>
  <c r="N99" i="2" s="1"/>
  <c r="O99" i="2" s="1"/>
  <c r="P99" i="2" s="1"/>
  <c r="M98" i="2"/>
  <c r="G98" i="2"/>
  <c r="I98" i="2" s="1"/>
  <c r="K98" i="2" s="1"/>
  <c r="E98" i="2"/>
  <c r="M97" i="2"/>
  <c r="E97" i="2"/>
  <c r="G97" i="2" s="1"/>
  <c r="I97" i="2" s="1"/>
  <c r="K97" i="2" s="1"/>
  <c r="M96" i="2"/>
  <c r="G96" i="2"/>
  <c r="I96" i="2" s="1"/>
  <c r="K96" i="2" s="1"/>
  <c r="E96" i="2"/>
  <c r="M95" i="2"/>
  <c r="N95" i="2" s="1"/>
  <c r="O95" i="2" s="1"/>
  <c r="P95" i="2" s="1"/>
  <c r="G95" i="2"/>
  <c r="I95" i="2" s="1"/>
  <c r="K95" i="2" s="1"/>
  <c r="E95" i="2"/>
  <c r="M94" i="2"/>
  <c r="I94" i="2"/>
  <c r="K94" i="2" s="1"/>
  <c r="G94" i="2"/>
  <c r="E94" i="2"/>
  <c r="M93" i="2"/>
  <c r="G93" i="2"/>
  <c r="I93" i="2" s="1"/>
  <c r="K93" i="2" s="1"/>
  <c r="E93" i="2"/>
  <c r="M92" i="2"/>
  <c r="I92" i="2"/>
  <c r="K92" i="2" s="1"/>
  <c r="G92" i="2"/>
  <c r="E92" i="2"/>
  <c r="N91" i="2"/>
  <c r="O91" i="2" s="1"/>
  <c r="P91" i="2" s="1"/>
  <c r="M91" i="2"/>
  <c r="I91" i="2"/>
  <c r="K91" i="2" s="1"/>
  <c r="G91" i="2"/>
  <c r="E91" i="2"/>
  <c r="M90" i="2"/>
  <c r="E90" i="2"/>
  <c r="G90" i="2" s="1"/>
  <c r="I90" i="2" s="1"/>
  <c r="K90" i="2" s="1"/>
  <c r="M89" i="2"/>
  <c r="I89" i="2"/>
  <c r="K89" i="2" s="1"/>
  <c r="G89" i="2"/>
  <c r="E89" i="2"/>
  <c r="M88" i="2"/>
  <c r="E88" i="2"/>
  <c r="G88" i="2" s="1"/>
  <c r="I88" i="2" s="1"/>
  <c r="K88" i="2" s="1"/>
  <c r="M87" i="2"/>
  <c r="E87" i="2"/>
  <c r="G87" i="2" s="1"/>
  <c r="I87" i="2" s="1"/>
  <c r="K87" i="2" s="1"/>
  <c r="M86" i="2"/>
  <c r="G86" i="2"/>
  <c r="I86" i="2" s="1"/>
  <c r="K86" i="2" s="1"/>
  <c r="E86" i="2"/>
  <c r="M85" i="2"/>
  <c r="E85" i="2"/>
  <c r="G85" i="2" s="1"/>
  <c r="I85" i="2" s="1"/>
  <c r="K85" i="2" s="1"/>
  <c r="M84" i="2"/>
  <c r="G84" i="2"/>
  <c r="I84" i="2" s="1"/>
  <c r="K84" i="2" s="1"/>
  <c r="E84" i="2"/>
  <c r="M83" i="2"/>
  <c r="G83" i="2"/>
  <c r="I83" i="2" s="1"/>
  <c r="K83" i="2" s="1"/>
  <c r="N83" i="2" s="1"/>
  <c r="O83" i="2" s="1"/>
  <c r="P83" i="2" s="1"/>
  <c r="E83" i="2"/>
  <c r="M82" i="2"/>
  <c r="E82" i="2"/>
  <c r="G82" i="2" s="1"/>
  <c r="I82" i="2" s="1"/>
  <c r="K82" i="2" s="1"/>
  <c r="M81" i="2"/>
  <c r="G81" i="2"/>
  <c r="I81" i="2" s="1"/>
  <c r="K81" i="2" s="1"/>
  <c r="E81" i="2"/>
  <c r="M80" i="2"/>
  <c r="E80" i="2"/>
  <c r="G80" i="2" s="1"/>
  <c r="I80" i="2" s="1"/>
  <c r="K80" i="2" s="1"/>
  <c r="M79" i="2"/>
  <c r="I79" i="2"/>
  <c r="K79" i="2" s="1"/>
  <c r="N79" i="2" s="1"/>
  <c r="O79" i="2" s="1"/>
  <c r="P79" i="2" s="1"/>
  <c r="G79" i="2"/>
  <c r="E79" i="2"/>
  <c r="M78" i="2"/>
  <c r="G78" i="2"/>
  <c r="I78" i="2" s="1"/>
  <c r="K78" i="2" s="1"/>
  <c r="E78" i="2"/>
  <c r="M77" i="2"/>
  <c r="I77" i="2"/>
  <c r="K77" i="2" s="1"/>
  <c r="G77" i="2"/>
  <c r="E77" i="2"/>
  <c r="M76" i="2"/>
  <c r="G76" i="2"/>
  <c r="I76" i="2" s="1"/>
  <c r="K76" i="2" s="1"/>
  <c r="E76" i="2"/>
  <c r="M75" i="2"/>
  <c r="E75" i="2"/>
  <c r="G75" i="2" s="1"/>
  <c r="I75" i="2" s="1"/>
  <c r="K75" i="2" s="1"/>
  <c r="M74" i="2"/>
  <c r="I74" i="2"/>
  <c r="K74" i="2" s="1"/>
  <c r="G74" i="2"/>
  <c r="E74" i="2"/>
  <c r="M73" i="2"/>
  <c r="E73" i="2"/>
  <c r="G73" i="2" s="1"/>
  <c r="I73" i="2" s="1"/>
  <c r="K73" i="2" s="1"/>
  <c r="M72" i="2"/>
  <c r="I72" i="2"/>
  <c r="K72" i="2" s="1"/>
  <c r="G72" i="2"/>
  <c r="E72" i="2"/>
  <c r="M71" i="2"/>
  <c r="G71" i="2"/>
  <c r="I71" i="2" s="1"/>
  <c r="K71" i="2" s="1"/>
  <c r="N71" i="2" s="1"/>
  <c r="O71" i="2" s="1"/>
  <c r="P71" i="2" s="1"/>
  <c r="E71" i="2"/>
  <c r="M70" i="2"/>
  <c r="E70" i="2"/>
  <c r="G70" i="2" s="1"/>
  <c r="I70" i="2" s="1"/>
  <c r="K70" i="2" s="1"/>
  <c r="M69" i="2"/>
  <c r="G69" i="2"/>
  <c r="I69" i="2" s="1"/>
  <c r="K69" i="2" s="1"/>
  <c r="E69" i="2"/>
  <c r="M68" i="2"/>
  <c r="E68" i="2"/>
  <c r="G68" i="2" s="1"/>
  <c r="I68" i="2" s="1"/>
  <c r="K68" i="2" s="1"/>
  <c r="M67" i="2"/>
  <c r="E67" i="2"/>
  <c r="G67" i="2" s="1"/>
  <c r="I67" i="2" s="1"/>
  <c r="K67" i="2" s="1"/>
  <c r="N67" i="2" s="1"/>
  <c r="O67" i="2" s="1"/>
  <c r="P67" i="2" s="1"/>
  <c r="M66" i="2"/>
  <c r="G66" i="2"/>
  <c r="I66" i="2" s="1"/>
  <c r="K66" i="2" s="1"/>
  <c r="E66" i="2"/>
  <c r="M65" i="2"/>
  <c r="E65" i="2"/>
  <c r="G65" i="2" s="1"/>
  <c r="I65" i="2" s="1"/>
  <c r="K65" i="2" s="1"/>
  <c r="M64" i="2"/>
  <c r="G64" i="2"/>
  <c r="I64" i="2" s="1"/>
  <c r="K64" i="2" s="1"/>
  <c r="E64" i="2"/>
  <c r="M63" i="2"/>
  <c r="G63" i="2"/>
  <c r="I63" i="2" s="1"/>
  <c r="K63" i="2" s="1"/>
  <c r="E63" i="2"/>
  <c r="M62" i="2"/>
  <c r="I62" i="2"/>
  <c r="K62" i="2" s="1"/>
  <c r="G62" i="2"/>
  <c r="E62" i="2"/>
  <c r="M61" i="2"/>
  <c r="G61" i="2"/>
  <c r="I61" i="2" s="1"/>
  <c r="K61" i="2" s="1"/>
  <c r="E61" i="2"/>
  <c r="M60" i="2"/>
  <c r="I60" i="2"/>
  <c r="K60" i="2" s="1"/>
  <c r="G60" i="2"/>
  <c r="E60" i="2"/>
  <c r="N59" i="2"/>
  <c r="O59" i="2" s="1"/>
  <c r="P59" i="2" s="1"/>
  <c r="M59" i="2"/>
  <c r="I59" i="2"/>
  <c r="K59" i="2" s="1"/>
  <c r="G59" i="2"/>
  <c r="E59" i="2"/>
  <c r="M58" i="2"/>
  <c r="E58" i="2"/>
  <c r="G58" i="2" s="1"/>
  <c r="I58" i="2" s="1"/>
  <c r="K58" i="2" s="1"/>
  <c r="M57" i="2"/>
  <c r="I57" i="2"/>
  <c r="K57" i="2" s="1"/>
  <c r="G57" i="2"/>
  <c r="E57" i="2"/>
  <c r="M56" i="2"/>
  <c r="E56" i="2"/>
  <c r="G56" i="2" s="1"/>
  <c r="I56" i="2" s="1"/>
  <c r="K56" i="2" s="1"/>
  <c r="M55" i="2"/>
  <c r="E55" i="2"/>
  <c r="G55" i="2" s="1"/>
  <c r="I55" i="2" s="1"/>
  <c r="K55" i="2" s="1"/>
  <c r="M54" i="2"/>
  <c r="G54" i="2"/>
  <c r="I54" i="2" s="1"/>
  <c r="K54" i="2" s="1"/>
  <c r="E54" i="2"/>
  <c r="M53" i="2"/>
  <c r="E53" i="2"/>
  <c r="G53" i="2" s="1"/>
  <c r="I53" i="2" s="1"/>
  <c r="K53" i="2" s="1"/>
  <c r="M52" i="2"/>
  <c r="G52" i="2"/>
  <c r="I52" i="2" s="1"/>
  <c r="K52" i="2" s="1"/>
  <c r="E52" i="2"/>
  <c r="M51" i="2"/>
  <c r="G51" i="2"/>
  <c r="I51" i="2" s="1"/>
  <c r="K51" i="2" s="1"/>
  <c r="N51" i="2" s="1"/>
  <c r="O51" i="2" s="1"/>
  <c r="P51" i="2" s="1"/>
  <c r="E51" i="2"/>
  <c r="M50" i="2"/>
  <c r="E50" i="2"/>
  <c r="G50" i="2" s="1"/>
  <c r="I50" i="2" s="1"/>
  <c r="K50" i="2" s="1"/>
  <c r="M49" i="2"/>
  <c r="G49" i="2"/>
  <c r="I49" i="2" s="1"/>
  <c r="K49" i="2" s="1"/>
  <c r="N49" i="2" s="1"/>
  <c r="O49" i="2" s="1"/>
  <c r="P49" i="2" s="1"/>
  <c r="E49" i="2"/>
  <c r="M48" i="2"/>
  <c r="G48" i="2"/>
  <c r="I48" i="2" s="1"/>
  <c r="K48" i="2" s="1"/>
  <c r="E48" i="2"/>
  <c r="M47" i="2"/>
  <c r="I47" i="2"/>
  <c r="K47" i="2" s="1"/>
  <c r="G47" i="2"/>
  <c r="E47" i="2"/>
  <c r="M46" i="2"/>
  <c r="G46" i="2"/>
  <c r="I46" i="2" s="1"/>
  <c r="K46" i="2" s="1"/>
  <c r="E46" i="2"/>
  <c r="M45" i="2"/>
  <c r="I45" i="2"/>
  <c r="K45" i="2" s="1"/>
  <c r="G45" i="2"/>
  <c r="E45" i="2"/>
  <c r="M44" i="2"/>
  <c r="G44" i="2"/>
  <c r="I44" i="2" s="1"/>
  <c r="K44" i="2" s="1"/>
  <c r="E44" i="2"/>
  <c r="M43" i="2"/>
  <c r="E43" i="2"/>
  <c r="G43" i="2" s="1"/>
  <c r="I43" i="2" s="1"/>
  <c r="K43" i="2" s="1"/>
  <c r="M42" i="2"/>
  <c r="I42" i="2"/>
  <c r="K42" i="2" s="1"/>
  <c r="G42" i="2"/>
  <c r="E42" i="2"/>
  <c r="M41" i="2"/>
  <c r="E41" i="2"/>
  <c r="G41" i="2" s="1"/>
  <c r="I41" i="2" s="1"/>
  <c r="K41" i="2" s="1"/>
  <c r="N41" i="2" s="1"/>
  <c r="O41" i="2" s="1"/>
  <c r="P41" i="2" s="1"/>
  <c r="M40" i="2"/>
  <c r="E40" i="2"/>
  <c r="G40" i="2" s="1"/>
  <c r="I40" i="2" s="1"/>
  <c r="K40" i="2" s="1"/>
  <c r="M39" i="2"/>
  <c r="G39" i="2"/>
  <c r="I39" i="2" s="1"/>
  <c r="K39" i="2" s="1"/>
  <c r="E39" i="2"/>
  <c r="M38" i="2"/>
  <c r="E38" i="2"/>
  <c r="G38" i="2" s="1"/>
  <c r="I38" i="2" s="1"/>
  <c r="K38" i="2" s="1"/>
  <c r="M37" i="2"/>
  <c r="G37" i="2"/>
  <c r="I37" i="2" s="1"/>
  <c r="K37" i="2" s="1"/>
  <c r="E37" i="2"/>
  <c r="M36" i="2"/>
  <c r="E36" i="2"/>
  <c r="G36" i="2" s="1"/>
  <c r="I36" i="2" s="1"/>
  <c r="K36" i="2" s="1"/>
  <c r="M35" i="2"/>
  <c r="E35" i="2"/>
  <c r="G35" i="2" s="1"/>
  <c r="I35" i="2" s="1"/>
  <c r="K35" i="2" s="1"/>
  <c r="N35" i="2" s="1"/>
  <c r="O35" i="2" s="1"/>
  <c r="P35" i="2" s="1"/>
  <c r="M34" i="2"/>
  <c r="G34" i="2"/>
  <c r="I34" i="2" s="1"/>
  <c r="K34" i="2" s="1"/>
  <c r="E34" i="2"/>
  <c r="M33" i="2"/>
  <c r="E33" i="2"/>
  <c r="G33" i="2" s="1"/>
  <c r="I33" i="2" s="1"/>
  <c r="K33" i="2" s="1"/>
  <c r="N33" i="2" s="1"/>
  <c r="O33" i="2" s="1"/>
  <c r="P33" i="2" s="1"/>
  <c r="M32" i="2"/>
  <c r="I32" i="2"/>
  <c r="K32" i="2" s="1"/>
  <c r="N32" i="2" s="1"/>
  <c r="O32" i="2" s="1"/>
  <c r="P32" i="2" s="1"/>
  <c r="G32" i="2"/>
  <c r="E32" i="2"/>
  <c r="M31" i="2"/>
  <c r="G31" i="2"/>
  <c r="I31" i="2" s="1"/>
  <c r="K31" i="2" s="1"/>
  <c r="E31" i="2"/>
  <c r="M30" i="2"/>
  <c r="I30" i="2"/>
  <c r="K30" i="2" s="1"/>
  <c r="G30" i="2"/>
  <c r="E30" i="2"/>
  <c r="M29" i="2"/>
  <c r="G29" i="2"/>
  <c r="I29" i="2" s="1"/>
  <c r="K29" i="2" s="1"/>
  <c r="E29" i="2"/>
  <c r="M28" i="2"/>
  <c r="I28" i="2"/>
  <c r="K28" i="2" s="1"/>
  <c r="G28" i="2"/>
  <c r="E28" i="2"/>
  <c r="N27" i="2"/>
  <c r="O27" i="2" s="1"/>
  <c r="P27" i="2" s="1"/>
  <c r="M27" i="2"/>
  <c r="I27" i="2"/>
  <c r="K27" i="2" s="1"/>
  <c r="G27" i="2"/>
  <c r="E27" i="2"/>
  <c r="M26" i="2"/>
  <c r="E26" i="2"/>
  <c r="G26" i="2" s="1"/>
  <c r="I26" i="2" s="1"/>
  <c r="K26" i="2" s="1"/>
  <c r="M25" i="2"/>
  <c r="I25" i="2"/>
  <c r="K25" i="2" s="1"/>
  <c r="N25" i="2" s="1"/>
  <c r="O25" i="2" s="1"/>
  <c r="P25" i="2" s="1"/>
  <c r="G25" i="2"/>
  <c r="E25" i="2"/>
  <c r="M24" i="2"/>
  <c r="G24" i="2"/>
  <c r="I24" i="2" s="1"/>
  <c r="K24" i="2" s="1"/>
  <c r="N24" i="2" s="1"/>
  <c r="O24" i="2" s="1"/>
  <c r="P24" i="2" s="1"/>
  <c r="E24" i="2"/>
  <c r="M23" i="2"/>
  <c r="E23" i="2"/>
  <c r="G23" i="2" s="1"/>
  <c r="I23" i="2" s="1"/>
  <c r="K23" i="2" s="1"/>
  <c r="M22" i="2"/>
  <c r="G22" i="2"/>
  <c r="I22" i="2" s="1"/>
  <c r="K22" i="2" s="1"/>
  <c r="E22" i="2"/>
  <c r="M21" i="2"/>
  <c r="E21" i="2"/>
  <c r="G21" i="2" s="1"/>
  <c r="I21" i="2" s="1"/>
  <c r="K21" i="2" s="1"/>
  <c r="M20" i="2"/>
  <c r="G20" i="2"/>
  <c r="I20" i="2" s="1"/>
  <c r="K20" i="2" s="1"/>
  <c r="E20" i="2"/>
  <c r="M19" i="2"/>
  <c r="G19" i="2"/>
  <c r="I19" i="2" s="1"/>
  <c r="K19" i="2" s="1"/>
  <c r="N19" i="2" s="1"/>
  <c r="O19" i="2" s="1"/>
  <c r="P19" i="2" s="1"/>
  <c r="E19" i="2"/>
  <c r="M18" i="2"/>
  <c r="E18" i="2"/>
  <c r="G18" i="2" s="1"/>
  <c r="I18" i="2" s="1"/>
  <c r="K18" i="2" s="1"/>
  <c r="M17" i="2"/>
  <c r="G17" i="2"/>
  <c r="I17" i="2" s="1"/>
  <c r="K17" i="2" s="1"/>
  <c r="N17" i="2" s="1"/>
  <c r="O17" i="2" s="1"/>
  <c r="P17" i="2" s="1"/>
  <c r="E17" i="2"/>
  <c r="M16" i="2"/>
  <c r="G16" i="2"/>
  <c r="I16" i="2" s="1"/>
  <c r="K16" i="2" s="1"/>
  <c r="N16" i="2" s="1"/>
  <c r="O16" i="2" s="1"/>
  <c r="P16" i="2" s="1"/>
  <c r="E16" i="2"/>
  <c r="M15" i="2"/>
  <c r="E15" i="2"/>
  <c r="G15" i="2" s="1"/>
  <c r="I15" i="2" s="1"/>
  <c r="K15" i="2" s="1"/>
  <c r="M14" i="2"/>
  <c r="G14" i="2"/>
  <c r="I14" i="2" s="1"/>
  <c r="K14" i="2" s="1"/>
  <c r="E14" i="2"/>
  <c r="M13" i="2"/>
  <c r="N13" i="2" s="1"/>
  <c r="O13" i="2" s="1"/>
  <c r="P13" i="2" s="1"/>
  <c r="G13" i="2"/>
  <c r="I13" i="2" s="1"/>
  <c r="K13" i="2" s="1"/>
  <c r="E13" i="2"/>
  <c r="M12" i="2"/>
  <c r="G12" i="2"/>
  <c r="I12" i="2" s="1"/>
  <c r="K12" i="2" s="1"/>
  <c r="E12" i="2"/>
  <c r="M11" i="2"/>
  <c r="E11" i="2"/>
  <c r="G11" i="2" s="1"/>
  <c r="I11" i="2" s="1"/>
  <c r="K11" i="2" s="1"/>
  <c r="N11" i="2" s="1"/>
  <c r="O11" i="2" s="1"/>
  <c r="P11" i="2" s="1"/>
  <c r="M10" i="2"/>
  <c r="E10" i="2"/>
  <c r="G10" i="2" s="1"/>
  <c r="I10" i="2" s="1"/>
  <c r="K10" i="2" s="1"/>
  <c r="M9" i="2"/>
  <c r="G9" i="2"/>
  <c r="I9" i="2" s="1"/>
  <c r="K9" i="2" s="1"/>
  <c r="N9" i="2" s="1"/>
  <c r="O9" i="2" s="1"/>
  <c r="P9" i="2" s="1"/>
  <c r="E9" i="2"/>
  <c r="M8" i="2"/>
  <c r="G8" i="2"/>
  <c r="I8" i="2" s="1"/>
  <c r="K8" i="2" s="1"/>
  <c r="E8" i="2"/>
  <c r="M7" i="2"/>
  <c r="E7" i="2"/>
  <c r="G7" i="2" s="1"/>
  <c r="I7" i="2" s="1"/>
  <c r="K7" i="2" s="1"/>
  <c r="M6" i="2"/>
  <c r="I6" i="2"/>
  <c r="K6" i="2" s="1"/>
  <c r="G6" i="2"/>
  <c r="E6" i="2"/>
  <c r="M5" i="2"/>
  <c r="G5" i="2"/>
  <c r="I5" i="2" s="1"/>
  <c r="K5" i="2" s="1"/>
  <c r="E5" i="2"/>
  <c r="M4" i="2"/>
  <c r="E4" i="2"/>
  <c r="G4" i="2" s="1"/>
  <c r="I4" i="2" s="1"/>
  <c r="K4" i="2" s="1"/>
  <c r="M3" i="2"/>
  <c r="E3" i="2"/>
  <c r="G3" i="2" s="1"/>
  <c r="I3" i="2" s="1"/>
  <c r="K3" i="2" s="1"/>
  <c r="N3" i="2" s="1"/>
  <c r="O3" i="2" s="1"/>
  <c r="P3" i="2" s="1"/>
  <c r="M2" i="2"/>
  <c r="E2" i="2"/>
  <c r="G2" i="2" s="1"/>
  <c r="I2" i="2" s="1"/>
  <c r="K2" i="2" s="1"/>
  <c r="BQ872" i="1"/>
  <c r="BO872" i="1"/>
  <c r="BB872" i="1"/>
  <c r="BA872" i="1"/>
  <c r="AT872" i="1"/>
  <c r="AR872" i="1"/>
  <c r="AS872" i="1" s="1"/>
  <c r="AQ872" i="1"/>
  <c r="Q872" i="1"/>
  <c r="O872" i="1"/>
  <c r="K872" i="1"/>
  <c r="BQ288" i="1"/>
  <c r="BO288" i="1"/>
  <c r="BB288" i="1"/>
  <c r="BA288" i="1"/>
  <c r="AT288" i="1"/>
  <c r="AS288" i="1"/>
  <c r="AR288" i="1"/>
  <c r="AQ288" i="1"/>
  <c r="Q288" i="1"/>
  <c r="O288" i="1"/>
  <c r="K288" i="1"/>
  <c r="BQ502" i="1"/>
  <c r="BO502" i="1"/>
  <c r="BB502" i="1"/>
  <c r="AT502" i="1"/>
  <c r="AR502" i="1"/>
  <c r="AS502" i="1" s="1"/>
  <c r="AQ502" i="1"/>
  <c r="Q502" i="1"/>
  <c r="O502" i="1"/>
  <c r="K502" i="1"/>
  <c r="BQ910" i="1"/>
  <c r="BO910" i="1"/>
  <c r="BB910" i="1"/>
  <c r="BA910" i="1"/>
  <c r="AT910" i="1"/>
  <c r="AR910" i="1"/>
  <c r="AS910" i="1" s="1"/>
  <c r="AQ910" i="1"/>
  <c r="Q910" i="1"/>
  <c r="O910" i="1"/>
  <c r="K910" i="1"/>
  <c r="BO356" i="1"/>
  <c r="AU356" i="1"/>
  <c r="BB356" i="1" s="1"/>
  <c r="AT356" i="1"/>
  <c r="AR356" i="1"/>
  <c r="AS356" i="1" s="1"/>
  <c r="AQ356" i="1"/>
  <c r="Q356" i="1"/>
  <c r="O356" i="1"/>
  <c r="K356" i="1"/>
  <c r="BQ73" i="1"/>
  <c r="BO73" i="1"/>
  <c r="BB73" i="1"/>
  <c r="BA73" i="1"/>
  <c r="AT73" i="1"/>
  <c r="AR73" i="1"/>
  <c r="AS73" i="1" s="1"/>
  <c r="AQ73" i="1"/>
  <c r="Q73" i="1"/>
  <c r="O73" i="1"/>
  <c r="K73" i="1"/>
  <c r="BQ917" i="1"/>
  <c r="BO917" i="1"/>
  <c r="BB917" i="1"/>
  <c r="BA917" i="1"/>
  <c r="AT917" i="1"/>
  <c r="AR917" i="1"/>
  <c r="AS917" i="1" s="1"/>
  <c r="AQ917" i="1"/>
  <c r="Q917" i="1"/>
  <c r="O917" i="1"/>
  <c r="K917" i="1"/>
  <c r="BQ351" i="1"/>
  <c r="BO351" i="1"/>
  <c r="BB351" i="1"/>
  <c r="BA351" i="1"/>
  <c r="AT351" i="1"/>
  <c r="AR351" i="1"/>
  <c r="AS351" i="1" s="1"/>
  <c r="AQ351" i="1"/>
  <c r="Q351" i="1"/>
  <c r="O351" i="1"/>
  <c r="K351" i="1"/>
  <c r="BQ33" i="1"/>
  <c r="BO33" i="1"/>
  <c r="BB33" i="1"/>
  <c r="BA33" i="1"/>
  <c r="AT33" i="1"/>
  <c r="AR33" i="1"/>
  <c r="AS33" i="1" s="1"/>
  <c r="AQ33" i="1"/>
  <c r="Q33" i="1"/>
  <c r="O33" i="1"/>
  <c r="K33" i="1"/>
  <c r="BQ572" i="1"/>
  <c r="BO572" i="1"/>
  <c r="BB572" i="1"/>
  <c r="BA572" i="1"/>
  <c r="AT572" i="1"/>
  <c r="AR572" i="1"/>
  <c r="AS572" i="1" s="1"/>
  <c r="AQ572" i="1"/>
  <c r="Q572" i="1"/>
  <c r="O572" i="1"/>
  <c r="K572" i="1"/>
  <c r="BQ904" i="1"/>
  <c r="BO904" i="1"/>
  <c r="BB904" i="1"/>
  <c r="BA904" i="1"/>
  <c r="AT904" i="1"/>
  <c r="AR904" i="1"/>
  <c r="AS904" i="1" s="1"/>
  <c r="AQ904" i="1"/>
  <c r="Q904" i="1"/>
  <c r="O904" i="1"/>
  <c r="K904" i="1"/>
  <c r="BO637" i="1"/>
  <c r="AU637" i="1"/>
  <c r="AT637" i="1"/>
  <c r="AR637" i="1"/>
  <c r="AS637" i="1" s="1"/>
  <c r="AQ637" i="1"/>
  <c r="Q637" i="1"/>
  <c r="O637" i="1"/>
  <c r="K637" i="1"/>
  <c r="BQ821" i="1"/>
  <c r="BO821" i="1"/>
  <c r="BB821" i="1"/>
  <c r="BA821" i="1"/>
  <c r="AT821" i="1"/>
  <c r="AR821" i="1"/>
  <c r="AQ821" i="1"/>
  <c r="Q821" i="1"/>
  <c r="O821" i="1"/>
  <c r="K821" i="1"/>
  <c r="BQ533" i="1"/>
  <c r="BO533" i="1"/>
  <c r="BB533" i="1"/>
  <c r="BA533" i="1"/>
  <c r="AT533" i="1"/>
  <c r="AR533" i="1"/>
  <c r="AS533" i="1" s="1"/>
  <c r="AQ533" i="1"/>
  <c r="Q533" i="1"/>
  <c r="O533" i="1"/>
  <c r="K533" i="1"/>
  <c r="BQ933" i="1"/>
  <c r="BO933" i="1"/>
  <c r="BB933" i="1"/>
  <c r="BA933" i="1"/>
  <c r="AT933" i="1"/>
  <c r="AR933" i="1"/>
  <c r="AS933" i="1" s="1"/>
  <c r="AQ933" i="1"/>
  <c r="Q933" i="1"/>
  <c r="O933" i="1"/>
  <c r="K933" i="1"/>
  <c r="BQ136" i="1"/>
  <c r="BO136" i="1"/>
  <c r="BB136" i="1"/>
  <c r="BA136" i="1"/>
  <c r="AT136" i="1"/>
  <c r="AR136" i="1"/>
  <c r="AS136" i="1" s="1"/>
  <c r="AQ136" i="1"/>
  <c r="Q136" i="1"/>
  <c r="O136" i="1"/>
  <c r="K136" i="1"/>
  <c r="BQ919" i="1"/>
  <c r="BO919" i="1"/>
  <c r="BB919" i="1"/>
  <c r="BA919" i="1"/>
  <c r="AT919" i="1"/>
  <c r="AR919" i="1"/>
  <c r="AS919" i="1" s="1"/>
  <c r="AQ919" i="1"/>
  <c r="Q919" i="1"/>
  <c r="O919" i="1"/>
  <c r="K919" i="1"/>
  <c r="BQ410" i="1"/>
  <c r="BO410" i="1"/>
  <c r="BB410" i="1"/>
  <c r="BA410" i="1"/>
  <c r="AT410" i="1"/>
  <c r="AR410" i="1"/>
  <c r="AS410" i="1" s="1"/>
  <c r="AQ410" i="1"/>
  <c r="Q410" i="1"/>
  <c r="O410" i="1"/>
  <c r="K410" i="1"/>
  <c r="BQ434" i="1"/>
  <c r="BO434" i="1"/>
  <c r="BB434" i="1"/>
  <c r="BA434" i="1"/>
  <c r="AT434" i="1"/>
  <c r="AR434" i="1"/>
  <c r="AS434" i="1" s="1"/>
  <c r="AQ434" i="1"/>
  <c r="Q434" i="1"/>
  <c r="O434" i="1"/>
  <c r="K434" i="1"/>
  <c r="BQ358" i="1"/>
  <c r="BO358" i="1"/>
  <c r="BB358" i="1"/>
  <c r="BA358" i="1"/>
  <c r="AT358" i="1"/>
  <c r="AR358" i="1"/>
  <c r="AS358" i="1" s="1"/>
  <c r="AQ358" i="1"/>
  <c r="Q358" i="1"/>
  <c r="O358" i="1"/>
  <c r="K358" i="1"/>
  <c r="BQ903" i="1"/>
  <c r="BO903" i="1"/>
  <c r="BB903" i="1"/>
  <c r="BA903" i="1"/>
  <c r="AT903" i="1"/>
  <c r="AR903" i="1"/>
  <c r="AS903" i="1" s="1"/>
  <c r="AQ903" i="1"/>
  <c r="Q903" i="1"/>
  <c r="O903" i="1"/>
  <c r="K903" i="1"/>
  <c r="BQ427" i="1"/>
  <c r="BO427" i="1"/>
  <c r="BB427" i="1"/>
  <c r="BA427" i="1"/>
  <c r="AT427" i="1"/>
  <c r="AR427" i="1"/>
  <c r="AS427" i="1" s="1"/>
  <c r="AQ427" i="1"/>
  <c r="Q427" i="1"/>
  <c r="O427" i="1"/>
  <c r="K427" i="1"/>
  <c r="BQ604" i="1"/>
  <c r="BO604" i="1"/>
  <c r="BB604" i="1"/>
  <c r="BA604" i="1"/>
  <c r="AT604" i="1"/>
  <c r="AR604" i="1"/>
  <c r="AS604" i="1" s="1"/>
  <c r="AQ604" i="1"/>
  <c r="Q604" i="1"/>
  <c r="O604" i="1"/>
  <c r="K604" i="1"/>
  <c r="BQ524" i="1"/>
  <c r="BO524" i="1"/>
  <c r="BB524" i="1"/>
  <c r="BA524" i="1"/>
  <c r="AT524" i="1"/>
  <c r="AR524" i="1"/>
  <c r="AS524" i="1" s="1"/>
  <c r="AQ524" i="1"/>
  <c r="Q524" i="1"/>
  <c r="O524" i="1"/>
  <c r="K524" i="1"/>
  <c r="BQ390" i="1"/>
  <c r="BO390" i="1"/>
  <c r="BB390" i="1"/>
  <c r="BA390" i="1"/>
  <c r="AT390" i="1"/>
  <c r="AR390" i="1"/>
  <c r="AS390" i="1" s="1"/>
  <c r="AQ390" i="1"/>
  <c r="Q390" i="1"/>
  <c r="O390" i="1"/>
  <c r="K390" i="1"/>
  <c r="BQ769" i="1"/>
  <c r="BO769" i="1"/>
  <c r="BB769" i="1"/>
  <c r="BA769" i="1"/>
  <c r="AT769" i="1"/>
  <c r="AR769" i="1"/>
  <c r="AS769" i="1" s="1"/>
  <c r="AQ769" i="1"/>
  <c r="Q769" i="1"/>
  <c r="O769" i="1"/>
  <c r="K769" i="1"/>
  <c r="BQ812" i="1"/>
  <c r="BO812" i="1"/>
  <c r="BB812" i="1"/>
  <c r="BA812" i="1"/>
  <c r="AT812" i="1"/>
  <c r="AR812" i="1"/>
  <c r="AS812" i="1" s="1"/>
  <c r="AQ812" i="1"/>
  <c r="Q812" i="1"/>
  <c r="O812" i="1"/>
  <c r="K812" i="1"/>
  <c r="BQ40" i="1"/>
  <c r="BO40" i="1"/>
  <c r="BB40" i="1"/>
  <c r="BA40" i="1"/>
  <c r="AT40" i="1"/>
  <c r="AR40" i="1"/>
  <c r="AS40" i="1" s="1"/>
  <c r="AQ40" i="1"/>
  <c r="Q40" i="1"/>
  <c r="O40" i="1"/>
  <c r="K40" i="1"/>
  <c r="BQ452" i="1"/>
  <c r="BO452" i="1"/>
  <c r="BB452" i="1"/>
  <c r="BA452" i="1"/>
  <c r="AT452" i="1"/>
  <c r="AS452" i="1"/>
  <c r="AR452" i="1"/>
  <c r="AQ452" i="1"/>
  <c r="Q452" i="1"/>
  <c r="O452" i="1"/>
  <c r="K452" i="1"/>
  <c r="BQ668" i="1"/>
  <c r="BO668" i="1"/>
  <c r="BB668" i="1"/>
  <c r="BA668" i="1"/>
  <c r="AT668" i="1"/>
  <c r="AR668" i="1"/>
  <c r="AS668" i="1" s="1"/>
  <c r="AQ668" i="1"/>
  <c r="Q668" i="1"/>
  <c r="O668" i="1"/>
  <c r="K668" i="1"/>
  <c r="BQ527" i="1"/>
  <c r="BO527" i="1"/>
  <c r="BB527" i="1"/>
  <c r="BA527" i="1"/>
  <c r="AT527" i="1"/>
  <c r="AR527" i="1"/>
  <c r="AS527" i="1" s="1"/>
  <c r="AQ527" i="1"/>
  <c r="Q527" i="1"/>
  <c r="O527" i="1"/>
  <c r="K527" i="1"/>
  <c r="BQ743" i="1"/>
  <c r="BO743" i="1"/>
  <c r="BB743" i="1"/>
  <c r="BA743" i="1"/>
  <c r="AT743" i="1"/>
  <c r="AR743" i="1"/>
  <c r="AS743" i="1" s="1"/>
  <c r="AQ743" i="1"/>
  <c r="Q743" i="1"/>
  <c r="O743" i="1"/>
  <c r="K743" i="1"/>
  <c r="BO450" i="1"/>
  <c r="AU450" i="1"/>
  <c r="BB450" i="1" s="1"/>
  <c r="AT450" i="1"/>
  <c r="AR450" i="1"/>
  <c r="AS450" i="1" s="1"/>
  <c r="AQ450" i="1"/>
  <c r="Q450" i="1"/>
  <c r="O450" i="1"/>
  <c r="K450" i="1"/>
  <c r="BO498" i="1"/>
  <c r="AU498" i="1"/>
  <c r="BB498" i="1" s="1"/>
  <c r="AT498" i="1"/>
  <c r="AR498" i="1"/>
  <c r="AS498" i="1" s="1"/>
  <c r="AQ498" i="1"/>
  <c r="Q498" i="1"/>
  <c r="O498" i="1"/>
  <c r="K498" i="1"/>
  <c r="BQ189" i="1"/>
  <c r="BO189" i="1"/>
  <c r="BB189" i="1"/>
  <c r="BA189" i="1"/>
  <c r="AT189" i="1"/>
  <c r="AR189" i="1"/>
  <c r="AS189" i="1" s="1"/>
  <c r="AQ189" i="1"/>
  <c r="Q189" i="1"/>
  <c r="O189" i="1"/>
  <c r="K189" i="1"/>
  <c r="BQ542" i="1"/>
  <c r="BO542" i="1"/>
  <c r="BB542" i="1"/>
  <c r="BA542" i="1"/>
  <c r="AT542" i="1"/>
  <c r="AR542" i="1"/>
  <c r="AS542" i="1" s="1"/>
  <c r="AQ542" i="1"/>
  <c r="Q542" i="1"/>
  <c r="O542" i="1"/>
  <c r="K542" i="1"/>
  <c r="BQ135" i="1"/>
  <c r="BO135" i="1"/>
  <c r="BB135" i="1"/>
  <c r="BA135" i="1"/>
  <c r="AT135" i="1"/>
  <c r="AR135" i="1"/>
  <c r="AS135" i="1" s="1"/>
  <c r="AQ135" i="1"/>
  <c r="Q135" i="1"/>
  <c r="O135" i="1"/>
  <c r="K135" i="1"/>
  <c r="BQ536" i="1"/>
  <c r="BO536" i="1"/>
  <c r="BB536" i="1"/>
  <c r="BA536" i="1"/>
  <c r="AT536" i="1"/>
  <c r="AR536" i="1"/>
  <c r="AS536" i="1" s="1"/>
  <c r="AQ536" i="1"/>
  <c r="Q536" i="1"/>
  <c r="O536" i="1"/>
  <c r="K536" i="1"/>
  <c r="BQ902" i="1"/>
  <c r="BO902" i="1"/>
  <c r="BB902" i="1"/>
  <c r="BA902" i="1"/>
  <c r="AT902" i="1"/>
  <c r="AR902" i="1"/>
  <c r="AS902" i="1" s="1"/>
  <c r="AQ902" i="1"/>
  <c r="Q902" i="1"/>
  <c r="O902" i="1"/>
  <c r="K902" i="1"/>
  <c r="BO503" i="1"/>
  <c r="AU503" i="1"/>
  <c r="BB503" i="1" s="1"/>
  <c r="AT503" i="1"/>
  <c r="AR503" i="1"/>
  <c r="AS503" i="1" s="1"/>
  <c r="AQ503" i="1"/>
  <c r="Q503" i="1"/>
  <c r="O503" i="1"/>
  <c r="K503" i="1"/>
  <c r="BQ870" i="1"/>
  <c r="BO870" i="1"/>
  <c r="BB870" i="1"/>
  <c r="BA870" i="1"/>
  <c r="AT870" i="1"/>
  <c r="AR870" i="1"/>
  <c r="AS870" i="1" s="1"/>
  <c r="AQ870" i="1"/>
  <c r="Q870" i="1"/>
  <c r="O870" i="1"/>
  <c r="K870" i="1"/>
  <c r="BQ822" i="1"/>
  <c r="BO822" i="1"/>
  <c r="BB822" i="1"/>
  <c r="BA822" i="1"/>
  <c r="AT822" i="1"/>
  <c r="AR822" i="1"/>
  <c r="AS822" i="1" s="1"/>
  <c r="AQ822" i="1"/>
  <c r="Q822" i="1"/>
  <c r="O822" i="1"/>
  <c r="K822" i="1"/>
  <c r="BO564" i="1"/>
  <c r="AU564" i="1"/>
  <c r="BB564" i="1" s="1"/>
  <c r="AT564" i="1"/>
  <c r="AR564" i="1"/>
  <c r="AS564" i="1" s="1"/>
  <c r="AQ564" i="1"/>
  <c r="Q564" i="1"/>
  <c r="O564" i="1"/>
  <c r="K564" i="1"/>
  <c r="BQ471" i="1"/>
  <c r="BO471" i="1"/>
  <c r="BB471" i="1"/>
  <c r="BA471" i="1"/>
  <c r="AT471" i="1"/>
  <c r="AR471" i="1"/>
  <c r="AS471" i="1" s="1"/>
  <c r="AQ471" i="1"/>
  <c r="Q471" i="1"/>
  <c r="O471" i="1"/>
  <c r="K471" i="1"/>
  <c r="BQ255" i="1"/>
  <c r="BO255" i="1"/>
  <c r="BB255" i="1"/>
  <c r="BA255" i="1"/>
  <c r="AT255" i="1"/>
  <c r="AR255" i="1"/>
  <c r="AS255" i="1" s="1"/>
  <c r="AQ255" i="1"/>
  <c r="Q255" i="1"/>
  <c r="O255" i="1"/>
  <c r="K255" i="1"/>
  <c r="BQ561" i="1"/>
  <c r="BO561" i="1"/>
  <c r="BB561" i="1"/>
  <c r="BA561" i="1"/>
  <c r="AT561" i="1"/>
  <c r="AR561" i="1"/>
  <c r="AS561" i="1" s="1"/>
  <c r="AQ561" i="1"/>
  <c r="Q561" i="1"/>
  <c r="O561" i="1"/>
  <c r="K561" i="1"/>
  <c r="BQ633" i="1"/>
  <c r="BO633" i="1"/>
  <c r="BB633" i="1"/>
  <c r="BA633" i="1"/>
  <c r="AT633" i="1"/>
  <c r="AR633" i="1"/>
  <c r="AS633" i="1" s="1"/>
  <c r="AQ633" i="1"/>
  <c r="Q633" i="1"/>
  <c r="O633" i="1"/>
  <c r="K633" i="1"/>
  <c r="BQ526" i="1"/>
  <c r="BO526" i="1"/>
  <c r="BB526" i="1"/>
  <c r="BA526" i="1"/>
  <c r="AT526" i="1"/>
  <c r="AR526" i="1"/>
  <c r="AS526" i="1" s="1"/>
  <c r="AQ526" i="1"/>
  <c r="Q526" i="1"/>
  <c r="O526" i="1"/>
  <c r="K526" i="1"/>
  <c r="BQ372" i="1"/>
  <c r="BO372" i="1"/>
  <c r="BB372" i="1"/>
  <c r="BA372" i="1"/>
  <c r="AT372" i="1"/>
  <c r="AR372" i="1"/>
  <c r="AS372" i="1" s="1"/>
  <c r="AQ372" i="1"/>
  <c r="Q372" i="1"/>
  <c r="O372" i="1"/>
  <c r="K372" i="1"/>
  <c r="BQ573" i="1"/>
  <c r="BO573" i="1"/>
  <c r="BB573" i="1"/>
  <c r="BA573" i="1"/>
  <c r="AT573" i="1"/>
  <c r="AR573" i="1"/>
  <c r="AS573" i="1" s="1"/>
  <c r="AQ573" i="1"/>
  <c r="Q573" i="1"/>
  <c r="O573" i="1"/>
  <c r="K573" i="1"/>
  <c r="BQ701" i="1"/>
  <c r="BO701" i="1"/>
  <c r="BB701" i="1"/>
  <c r="BA701" i="1"/>
  <c r="AT701" i="1"/>
  <c r="AR701" i="1"/>
  <c r="AS701" i="1" s="1"/>
  <c r="AQ701" i="1"/>
  <c r="Q701" i="1"/>
  <c r="O701" i="1"/>
  <c r="K701" i="1"/>
  <c r="BQ357" i="1"/>
  <c r="BO357" i="1"/>
  <c r="BB357" i="1"/>
  <c r="BA357" i="1"/>
  <c r="AT357" i="1"/>
  <c r="AR357" i="1"/>
  <c r="AS357" i="1" s="1"/>
  <c r="AQ357" i="1"/>
  <c r="Q357" i="1"/>
  <c r="O357" i="1"/>
  <c r="K357" i="1"/>
  <c r="BQ359" i="1"/>
  <c r="BO359" i="1"/>
  <c r="BB359" i="1"/>
  <c r="BA359" i="1"/>
  <c r="AT359" i="1"/>
  <c r="AR359" i="1"/>
  <c r="AS359" i="1" s="1"/>
  <c r="AQ359" i="1"/>
  <c r="Q359" i="1"/>
  <c r="O359" i="1"/>
  <c r="K359" i="1"/>
  <c r="BQ587" i="1"/>
  <c r="BO587" i="1"/>
  <c r="BB587" i="1"/>
  <c r="BA587" i="1"/>
  <c r="AT587" i="1"/>
  <c r="AR587" i="1"/>
  <c r="AS587" i="1" s="1"/>
  <c r="AQ587" i="1"/>
  <c r="Q587" i="1"/>
  <c r="O587" i="1"/>
  <c r="K587" i="1"/>
  <c r="BQ837" i="1"/>
  <c r="BO837" i="1"/>
  <c r="BB837" i="1"/>
  <c r="BA837" i="1"/>
  <c r="AT837" i="1"/>
  <c r="AR837" i="1"/>
  <c r="AS837" i="1" s="1"/>
  <c r="AQ837" i="1"/>
  <c r="Q837" i="1"/>
  <c r="O837" i="1"/>
  <c r="K837" i="1"/>
  <c r="BQ868" i="1"/>
  <c r="BO868" i="1"/>
  <c r="BB868" i="1"/>
  <c r="BA868" i="1"/>
  <c r="AT868" i="1"/>
  <c r="AR868" i="1"/>
  <c r="AS868" i="1" s="1"/>
  <c r="AQ868" i="1"/>
  <c r="Q868" i="1"/>
  <c r="O868" i="1"/>
  <c r="K868" i="1"/>
  <c r="BQ71" i="1"/>
  <c r="BO71" i="1"/>
  <c r="BB71" i="1"/>
  <c r="BA71" i="1"/>
  <c r="AT71" i="1"/>
  <c r="AR71" i="1"/>
  <c r="AS71" i="1" s="1"/>
  <c r="AQ71" i="1"/>
  <c r="Q71" i="1"/>
  <c r="O71" i="1"/>
  <c r="K71" i="1"/>
  <c r="BQ515" i="1"/>
  <c r="BO515" i="1"/>
  <c r="BB515" i="1"/>
  <c r="BA515" i="1"/>
  <c r="AT515" i="1"/>
  <c r="AR515" i="1"/>
  <c r="AS515" i="1" s="1"/>
  <c r="AQ515" i="1"/>
  <c r="Q515" i="1"/>
  <c r="O515" i="1"/>
  <c r="K515" i="1"/>
  <c r="BQ844" i="1"/>
  <c r="BO844" i="1"/>
  <c r="BB844" i="1"/>
  <c r="BA844" i="1"/>
  <c r="AT844" i="1"/>
  <c r="AR844" i="1"/>
  <c r="AS844" i="1" s="1"/>
  <c r="AQ844" i="1"/>
  <c r="Q844" i="1"/>
  <c r="O844" i="1"/>
  <c r="K844" i="1"/>
  <c r="BQ744" i="1"/>
  <c r="BO744" i="1"/>
  <c r="BB744" i="1"/>
  <c r="BA744" i="1"/>
  <c r="AT744" i="1"/>
  <c r="AR744" i="1"/>
  <c r="AS744" i="1" s="1"/>
  <c r="AQ744" i="1"/>
  <c r="Q744" i="1"/>
  <c r="O744" i="1"/>
  <c r="K744" i="1"/>
  <c r="BQ381" i="1"/>
  <c r="BO381" i="1"/>
  <c r="BB381" i="1"/>
  <c r="BA381" i="1"/>
  <c r="AT381" i="1"/>
  <c r="AR381" i="1"/>
  <c r="AS381" i="1" s="1"/>
  <c r="AQ381" i="1"/>
  <c r="Q381" i="1"/>
  <c r="O381" i="1"/>
  <c r="K381" i="1"/>
  <c r="BQ52" i="1"/>
  <c r="BO52" i="1"/>
  <c r="BB52" i="1"/>
  <c r="BA52" i="1"/>
  <c r="AT52" i="1"/>
  <c r="AR52" i="1"/>
  <c r="AS52" i="1" s="1"/>
  <c r="AQ52" i="1"/>
  <c r="Q52" i="1"/>
  <c r="O52" i="1"/>
  <c r="K52" i="1"/>
  <c r="BQ928" i="1"/>
  <c r="BO928" i="1"/>
  <c r="BB928" i="1"/>
  <c r="BA928" i="1"/>
  <c r="AT928" i="1"/>
  <c r="AR928" i="1"/>
  <c r="AS928" i="1" s="1"/>
  <c r="AQ928" i="1"/>
  <c r="Q928" i="1"/>
  <c r="O928" i="1"/>
  <c r="K928" i="1"/>
  <c r="BQ811" i="1"/>
  <c r="BO811" i="1"/>
  <c r="BB811" i="1"/>
  <c r="BA811" i="1"/>
  <c r="AT811" i="1"/>
  <c r="AR811" i="1"/>
  <c r="AS811" i="1" s="1"/>
  <c r="AQ811" i="1"/>
  <c r="Q811" i="1"/>
  <c r="O811" i="1"/>
  <c r="K811" i="1"/>
  <c r="BQ305" i="1"/>
  <c r="BO305" i="1"/>
  <c r="BB305" i="1"/>
  <c r="BA305" i="1"/>
  <c r="AT305" i="1"/>
  <c r="AR305" i="1"/>
  <c r="AS305" i="1" s="1"/>
  <c r="AQ305" i="1"/>
  <c r="Q305" i="1"/>
  <c r="O305" i="1"/>
  <c r="K305" i="1"/>
  <c r="BQ94" i="1"/>
  <c r="BO94" i="1"/>
  <c r="BB94" i="1"/>
  <c r="BA94" i="1"/>
  <c r="AT94" i="1"/>
  <c r="AR94" i="1"/>
  <c r="AS94" i="1" s="1"/>
  <c r="AQ94" i="1"/>
  <c r="Q94" i="1"/>
  <c r="O94" i="1"/>
  <c r="K94" i="1"/>
  <c r="BQ723" i="1"/>
  <c r="BO723" i="1"/>
  <c r="BB723" i="1"/>
  <c r="BA723" i="1"/>
  <c r="AT723" i="1"/>
  <c r="AR723" i="1"/>
  <c r="AS723" i="1" s="1"/>
  <c r="AQ723" i="1"/>
  <c r="Q723" i="1"/>
  <c r="O723" i="1"/>
  <c r="K723" i="1"/>
  <c r="BQ402" i="1"/>
  <c r="BO402" i="1"/>
  <c r="BB402" i="1"/>
  <c r="BA402" i="1"/>
  <c r="AT402" i="1"/>
  <c r="AR402" i="1"/>
  <c r="AS402" i="1" s="1"/>
  <c r="AQ402" i="1"/>
  <c r="Q402" i="1"/>
  <c r="O402" i="1"/>
  <c r="K402" i="1"/>
  <c r="BO563" i="1"/>
  <c r="AU563" i="1"/>
  <c r="BA563" i="1" s="1"/>
  <c r="AT563" i="1"/>
  <c r="AR563" i="1"/>
  <c r="AS563" i="1" s="1"/>
  <c r="AQ563" i="1"/>
  <c r="Q563" i="1"/>
  <c r="O563" i="1"/>
  <c r="K563" i="1"/>
  <c r="BQ500" i="1"/>
  <c r="BO500" i="1"/>
  <c r="BB500" i="1"/>
  <c r="BA500" i="1"/>
  <c r="AT500" i="1"/>
  <c r="AR500" i="1"/>
  <c r="AS500" i="1" s="1"/>
  <c r="AQ500" i="1"/>
  <c r="Q500" i="1"/>
  <c r="O500" i="1"/>
  <c r="K500" i="1"/>
  <c r="BQ657" i="1"/>
  <c r="BO657" i="1"/>
  <c r="BB657" i="1"/>
  <c r="BA657" i="1"/>
  <c r="AT657" i="1"/>
  <c r="AR657" i="1"/>
  <c r="AS657" i="1" s="1"/>
  <c r="AQ657" i="1"/>
  <c r="Q657" i="1"/>
  <c r="O657" i="1"/>
  <c r="K657" i="1"/>
  <c r="BQ522" i="1"/>
  <c r="BO522" i="1"/>
  <c r="BB522" i="1"/>
  <c r="BA522" i="1"/>
  <c r="AT522" i="1"/>
  <c r="AR522" i="1"/>
  <c r="AS522" i="1" s="1"/>
  <c r="AQ522" i="1"/>
  <c r="Q522" i="1"/>
  <c r="O522" i="1"/>
  <c r="K522" i="1"/>
  <c r="BQ907" i="1"/>
  <c r="BO907" i="1"/>
  <c r="BB907" i="1"/>
  <c r="BA907" i="1"/>
  <c r="AT907" i="1"/>
  <c r="AR907" i="1"/>
  <c r="AS907" i="1" s="1"/>
  <c r="AQ907" i="1"/>
  <c r="Q907" i="1"/>
  <c r="O907" i="1"/>
  <c r="K907" i="1"/>
  <c r="BQ901" i="1"/>
  <c r="BO901" i="1"/>
  <c r="BB901" i="1"/>
  <c r="BA901" i="1"/>
  <c r="AT901" i="1"/>
  <c r="AR901" i="1"/>
  <c r="AS901" i="1" s="1"/>
  <c r="AQ901" i="1"/>
  <c r="Q901" i="1"/>
  <c r="O901" i="1"/>
  <c r="K901" i="1"/>
  <c r="BQ350" i="1"/>
  <c r="BO350" i="1"/>
  <c r="BB350" i="1"/>
  <c r="BA350" i="1"/>
  <c r="AT350" i="1"/>
  <c r="AR350" i="1"/>
  <c r="AS350" i="1" s="1"/>
  <c r="AQ350" i="1"/>
  <c r="Q350" i="1"/>
  <c r="O350" i="1"/>
  <c r="K350" i="1"/>
  <c r="BQ58" i="1"/>
  <c r="BO58" i="1"/>
  <c r="BB58" i="1"/>
  <c r="BA58" i="1"/>
  <c r="AT58" i="1"/>
  <c r="AR58" i="1"/>
  <c r="AS58" i="1" s="1"/>
  <c r="AQ58" i="1"/>
  <c r="Q58" i="1"/>
  <c r="O58" i="1"/>
  <c r="K58" i="1"/>
  <c r="BQ150" i="1"/>
  <c r="BO150" i="1"/>
  <c r="BB150" i="1"/>
  <c r="BA150" i="1"/>
  <c r="AT150" i="1"/>
  <c r="AR150" i="1"/>
  <c r="AS150" i="1" s="1"/>
  <c r="AQ150" i="1"/>
  <c r="Q150" i="1"/>
  <c r="O150" i="1"/>
  <c r="K150" i="1"/>
  <c r="BO429" i="1"/>
  <c r="AU429" i="1"/>
  <c r="BA429" i="1" s="1"/>
  <c r="AT429" i="1"/>
  <c r="AR429" i="1"/>
  <c r="AS429" i="1" s="1"/>
  <c r="AQ429" i="1"/>
  <c r="Q429" i="1"/>
  <c r="O429" i="1"/>
  <c r="K429" i="1"/>
  <c r="BQ770" i="1"/>
  <c r="BO770" i="1"/>
  <c r="BB770" i="1"/>
  <c r="BA770" i="1"/>
  <c r="AT770" i="1"/>
  <c r="AR770" i="1"/>
  <c r="AS770" i="1" s="1"/>
  <c r="AQ770" i="1"/>
  <c r="Q770" i="1"/>
  <c r="O770" i="1"/>
  <c r="K770" i="1"/>
  <c r="BQ620" i="1"/>
  <c r="BO620" i="1"/>
  <c r="BB620" i="1"/>
  <c r="BA620" i="1"/>
  <c r="AT620" i="1"/>
  <c r="AR620" i="1"/>
  <c r="AS620" i="1" s="1"/>
  <c r="AQ620" i="1"/>
  <c r="Q620" i="1"/>
  <c r="O620" i="1"/>
  <c r="K620" i="1"/>
  <c r="BQ337" i="1"/>
  <c r="BO337" i="1"/>
  <c r="BB337" i="1"/>
  <c r="BA337" i="1"/>
  <c r="AT337" i="1"/>
  <c r="AR337" i="1"/>
  <c r="AS337" i="1" s="1"/>
  <c r="AQ337" i="1"/>
  <c r="Q337" i="1"/>
  <c r="O337" i="1"/>
  <c r="K337" i="1"/>
  <c r="BQ308" i="1"/>
  <c r="BO308" i="1"/>
  <c r="BB308" i="1"/>
  <c r="BA308" i="1"/>
  <c r="AT308" i="1"/>
  <c r="AR308" i="1"/>
  <c r="AS308" i="1" s="1"/>
  <c r="AQ308" i="1"/>
  <c r="Q308" i="1"/>
  <c r="O308" i="1"/>
  <c r="K308" i="1"/>
  <c r="BQ1035" i="1"/>
  <c r="BO1035" i="1"/>
  <c r="BB1035" i="1"/>
  <c r="BA1035" i="1"/>
  <c r="AT1035" i="1"/>
  <c r="AR1035" i="1"/>
  <c r="AS1035" i="1" s="1"/>
  <c r="AQ1035" i="1"/>
  <c r="Q1035" i="1"/>
  <c r="O1035" i="1"/>
  <c r="K1035" i="1"/>
  <c r="BQ900" i="1"/>
  <c r="BO900" i="1"/>
  <c r="BB900" i="1"/>
  <c r="BA900" i="1"/>
  <c r="AT900" i="1"/>
  <c r="AR900" i="1"/>
  <c r="AS900" i="1" s="1"/>
  <c r="AQ900" i="1"/>
  <c r="Q900" i="1"/>
  <c r="O900" i="1"/>
  <c r="K900" i="1"/>
  <c r="BQ847" i="1"/>
  <c r="BO847" i="1"/>
  <c r="BB847" i="1"/>
  <c r="BA847" i="1"/>
  <c r="AT847" i="1"/>
  <c r="AR847" i="1"/>
  <c r="AS847" i="1" s="1"/>
  <c r="AQ847" i="1"/>
  <c r="Q847" i="1"/>
  <c r="O847" i="1"/>
  <c r="K847" i="1"/>
  <c r="BQ430" i="1"/>
  <c r="BO430" i="1"/>
  <c r="BB430" i="1"/>
  <c r="BA430" i="1"/>
  <c r="AT430" i="1"/>
  <c r="AR430" i="1"/>
  <c r="AS430" i="1" s="1"/>
  <c r="AQ430" i="1"/>
  <c r="Q430" i="1"/>
  <c r="O430" i="1"/>
  <c r="K430" i="1"/>
  <c r="BQ877" i="1"/>
  <c r="BO877" i="1"/>
  <c r="BB877" i="1"/>
  <c r="BA877" i="1"/>
  <c r="AT877" i="1"/>
  <c r="AR877" i="1"/>
  <c r="AS877" i="1" s="1"/>
  <c r="AQ877" i="1"/>
  <c r="Q877" i="1"/>
  <c r="O877" i="1"/>
  <c r="K877" i="1"/>
  <c r="BQ916" i="1"/>
  <c r="BO916" i="1"/>
  <c r="BB916" i="1"/>
  <c r="BA916" i="1"/>
  <c r="AT916" i="1"/>
  <c r="AR916" i="1"/>
  <c r="AS916" i="1" s="1"/>
  <c r="AQ916" i="1"/>
  <c r="Q916" i="1"/>
  <c r="O916" i="1"/>
  <c r="K916" i="1"/>
  <c r="BQ525" i="1"/>
  <c r="BO525" i="1"/>
  <c r="BB525" i="1"/>
  <c r="BA525" i="1"/>
  <c r="AT525" i="1"/>
  <c r="AR525" i="1"/>
  <c r="AS525" i="1" s="1"/>
  <c r="AQ525" i="1"/>
  <c r="Q525" i="1"/>
  <c r="O525" i="1"/>
  <c r="K525" i="1"/>
  <c r="BQ342" i="1"/>
  <c r="BO342" i="1"/>
  <c r="BB342" i="1"/>
  <c r="BA342" i="1"/>
  <c r="AT342" i="1"/>
  <c r="AR342" i="1"/>
  <c r="AS342" i="1" s="1"/>
  <c r="AQ342" i="1"/>
  <c r="Q342" i="1"/>
  <c r="O342" i="1"/>
  <c r="K342" i="1"/>
  <c r="BQ582" i="1"/>
  <c r="BO582" i="1"/>
  <c r="BB582" i="1"/>
  <c r="BA582" i="1"/>
  <c r="AT582" i="1"/>
  <c r="AR582" i="1"/>
  <c r="AS582" i="1" s="1"/>
  <c r="AQ582" i="1"/>
  <c r="Q582" i="1"/>
  <c r="O582" i="1"/>
  <c r="K582" i="1"/>
  <c r="BQ881" i="1"/>
  <c r="BO881" i="1"/>
  <c r="BB881" i="1"/>
  <c r="BA881" i="1"/>
  <c r="AT881" i="1"/>
  <c r="AR881" i="1"/>
  <c r="AS881" i="1" s="1"/>
  <c r="AQ881" i="1"/>
  <c r="Q881" i="1"/>
  <c r="O881" i="1"/>
  <c r="K881" i="1"/>
  <c r="BQ226" i="1"/>
  <c r="BO226" i="1"/>
  <c r="BB226" i="1"/>
  <c r="BA226" i="1"/>
  <c r="AT226" i="1"/>
  <c r="AR226" i="1"/>
  <c r="AS226" i="1" s="1"/>
  <c r="AQ226" i="1"/>
  <c r="Q226" i="1"/>
  <c r="O226" i="1"/>
  <c r="K226" i="1"/>
  <c r="BQ922" i="1"/>
  <c r="BO922" i="1"/>
  <c r="BB922" i="1"/>
  <c r="BA922" i="1"/>
  <c r="AT922" i="1"/>
  <c r="AR922" i="1"/>
  <c r="AS922" i="1" s="1"/>
  <c r="AQ922" i="1"/>
  <c r="Q922" i="1"/>
  <c r="O922" i="1"/>
  <c r="K922" i="1"/>
  <c r="BQ482" i="1"/>
  <c r="BO482" i="1"/>
  <c r="BB482" i="1"/>
  <c r="BA482" i="1"/>
  <c r="AT482" i="1"/>
  <c r="AR482" i="1"/>
  <c r="AS482" i="1" s="1"/>
  <c r="AQ482" i="1"/>
  <c r="Q482" i="1"/>
  <c r="O482" i="1"/>
  <c r="K482" i="1"/>
  <c r="BQ565" i="1"/>
  <c r="BO565" i="1"/>
  <c r="BB565" i="1"/>
  <c r="BA565" i="1"/>
  <c r="AT565" i="1"/>
  <c r="AR565" i="1"/>
  <c r="AS565" i="1" s="1"/>
  <c r="AQ565" i="1"/>
  <c r="Q565" i="1"/>
  <c r="O565" i="1"/>
  <c r="K565" i="1"/>
  <c r="BQ50" i="1"/>
  <c r="BO50" i="1"/>
  <c r="BB50" i="1"/>
  <c r="BA50" i="1"/>
  <c r="AT50" i="1"/>
  <c r="AR50" i="1"/>
  <c r="AS50" i="1" s="1"/>
  <c r="AQ50" i="1"/>
  <c r="Q50" i="1"/>
  <c r="O50" i="1"/>
  <c r="K50" i="1"/>
  <c r="BO909" i="1"/>
  <c r="AU909" i="1"/>
  <c r="BA909" i="1" s="1"/>
  <c r="AT909" i="1"/>
  <c r="AR909" i="1"/>
  <c r="AS909" i="1" s="1"/>
  <c r="AQ909" i="1"/>
  <c r="Q909" i="1"/>
  <c r="O909" i="1"/>
  <c r="K909" i="1"/>
  <c r="BQ395" i="1"/>
  <c r="BO395" i="1"/>
  <c r="BB395" i="1"/>
  <c r="BA395" i="1"/>
  <c r="AT395" i="1"/>
  <c r="AR395" i="1"/>
  <c r="AS395" i="1" s="1"/>
  <c r="AQ395" i="1"/>
  <c r="Q395" i="1"/>
  <c r="O395" i="1"/>
  <c r="K395" i="1"/>
  <c r="BQ898" i="1"/>
  <c r="BO898" i="1"/>
  <c r="BB898" i="1"/>
  <c r="BA898" i="1"/>
  <c r="AT898" i="1"/>
  <c r="AR898" i="1"/>
  <c r="AS898" i="1" s="1"/>
  <c r="AQ898" i="1"/>
  <c r="Q898" i="1"/>
  <c r="O898" i="1"/>
  <c r="K898" i="1"/>
  <c r="BQ785" i="1"/>
  <c r="BO785" i="1"/>
  <c r="BB785" i="1"/>
  <c r="BA785" i="1"/>
  <c r="AT785" i="1"/>
  <c r="AR785" i="1"/>
  <c r="AS785" i="1" s="1"/>
  <c r="AQ785" i="1"/>
  <c r="Q785" i="1"/>
  <c r="O785" i="1"/>
  <c r="K785" i="1"/>
  <c r="BQ520" i="1"/>
  <c r="BO520" i="1"/>
  <c r="BB520" i="1"/>
  <c r="BA520" i="1"/>
  <c r="AT520" i="1"/>
  <c r="AR520" i="1"/>
  <c r="AS520" i="1" s="1"/>
  <c r="AQ520" i="1"/>
  <c r="Q520" i="1"/>
  <c r="O520" i="1"/>
  <c r="K520" i="1"/>
  <c r="BQ682" i="1"/>
  <c r="BO682" i="1"/>
  <c r="BB682" i="1"/>
  <c r="BA682" i="1"/>
  <c r="AT682" i="1"/>
  <c r="AR682" i="1"/>
  <c r="AS682" i="1" s="1"/>
  <c r="AQ682" i="1"/>
  <c r="Q682" i="1"/>
  <c r="O682" i="1"/>
  <c r="K682" i="1"/>
  <c r="BQ36" i="1"/>
  <c r="BO36" i="1"/>
  <c r="BB36" i="1"/>
  <c r="BA36" i="1"/>
  <c r="AT36" i="1"/>
  <c r="AR36" i="1"/>
  <c r="AS36" i="1" s="1"/>
  <c r="AQ36" i="1"/>
  <c r="Q36" i="1"/>
  <c r="O36" i="1"/>
  <c r="K36" i="1"/>
  <c r="BQ340" i="1"/>
  <c r="BO340" i="1"/>
  <c r="BB340" i="1"/>
  <c r="BA340" i="1"/>
  <c r="AT340" i="1"/>
  <c r="AR340" i="1"/>
  <c r="AS340" i="1" s="1"/>
  <c r="AQ340" i="1"/>
  <c r="Q340" i="1"/>
  <c r="O340" i="1"/>
  <c r="K340" i="1"/>
  <c r="BQ144" i="1"/>
  <c r="BO144" i="1"/>
  <c r="BB144" i="1"/>
  <c r="BA144" i="1"/>
  <c r="AT144" i="1"/>
  <c r="AR144" i="1"/>
  <c r="AS144" i="1" s="1"/>
  <c r="AQ144" i="1"/>
  <c r="Q144" i="1"/>
  <c r="O144" i="1"/>
  <c r="K144" i="1"/>
  <c r="BQ411" i="1"/>
  <c r="BO411" i="1"/>
  <c r="BB411" i="1"/>
  <c r="BA411" i="1"/>
  <c r="AT411" i="1"/>
  <c r="AR411" i="1"/>
  <c r="AS411" i="1" s="1"/>
  <c r="AQ411" i="1"/>
  <c r="Q411" i="1"/>
  <c r="O411" i="1"/>
  <c r="K411" i="1"/>
  <c r="BQ852" i="1"/>
  <c r="BO852" i="1"/>
  <c r="BB852" i="1"/>
  <c r="BA852" i="1"/>
  <c r="AT852" i="1"/>
  <c r="AR852" i="1"/>
  <c r="AS852" i="1" s="1"/>
  <c r="AQ852" i="1"/>
  <c r="Q852" i="1"/>
  <c r="O852" i="1"/>
  <c r="K852" i="1"/>
  <c r="BQ238" i="1"/>
  <c r="BO238" i="1"/>
  <c r="BB238" i="1"/>
  <c r="BA238" i="1"/>
  <c r="AT238" i="1"/>
  <c r="AR238" i="1"/>
  <c r="AS238" i="1" s="1"/>
  <c r="AQ238" i="1"/>
  <c r="Q238" i="1"/>
  <c r="O238" i="1"/>
  <c r="K238" i="1"/>
  <c r="BQ736" i="1"/>
  <c r="BO736" i="1"/>
  <c r="BB736" i="1"/>
  <c r="BA736" i="1"/>
  <c r="AT736" i="1"/>
  <c r="AR736" i="1"/>
  <c r="AS736" i="1" s="1"/>
  <c r="AQ736" i="1"/>
  <c r="Q736" i="1"/>
  <c r="O736" i="1"/>
  <c r="K736" i="1"/>
  <c r="BQ413" i="1"/>
  <c r="BO413" i="1"/>
  <c r="BB413" i="1"/>
  <c r="BA413" i="1"/>
  <c r="AT413" i="1"/>
  <c r="AR413" i="1"/>
  <c r="AS413" i="1" s="1"/>
  <c r="AQ413" i="1"/>
  <c r="Q413" i="1"/>
  <c r="O413" i="1"/>
  <c r="K413" i="1"/>
  <c r="BQ887" i="1"/>
  <c r="BO887" i="1"/>
  <c r="BB887" i="1"/>
  <c r="BA887" i="1"/>
  <c r="AT887" i="1"/>
  <c r="AR887" i="1"/>
  <c r="AS887" i="1" s="1"/>
  <c r="AQ887" i="1"/>
  <c r="Q887" i="1"/>
  <c r="O887" i="1"/>
  <c r="K887" i="1"/>
  <c r="BQ560" i="1"/>
  <c r="BO560" i="1"/>
  <c r="BB560" i="1"/>
  <c r="BA560" i="1"/>
  <c r="AT560" i="1"/>
  <c r="AR560" i="1"/>
  <c r="AS560" i="1" s="1"/>
  <c r="AQ560" i="1"/>
  <c r="Q560" i="1"/>
  <c r="O560" i="1"/>
  <c r="K560" i="1"/>
  <c r="BQ878" i="1"/>
  <c r="BO878" i="1"/>
  <c r="BB878" i="1"/>
  <c r="BA878" i="1"/>
  <c r="AT878" i="1"/>
  <c r="AR878" i="1"/>
  <c r="AS878" i="1" s="1"/>
  <c r="AQ878" i="1"/>
  <c r="Q878" i="1"/>
  <c r="O878" i="1"/>
  <c r="K878" i="1"/>
  <c r="BQ1028" i="1"/>
  <c r="BO1028" i="1"/>
  <c r="BB1028" i="1"/>
  <c r="AT1028" i="1"/>
  <c r="AR1028" i="1"/>
  <c r="AS1028" i="1" s="1"/>
  <c r="AQ1028" i="1"/>
  <c r="Q1028" i="1"/>
  <c r="O1028" i="1"/>
  <c r="K1028" i="1"/>
  <c r="BQ825" i="1"/>
  <c r="BO825" i="1"/>
  <c r="BB825" i="1"/>
  <c r="BA825" i="1"/>
  <c r="AT825" i="1"/>
  <c r="AR825" i="1"/>
  <c r="AQ825" i="1"/>
  <c r="Q825" i="1"/>
  <c r="O825" i="1"/>
  <c r="K825" i="1"/>
  <c r="BQ788" i="1"/>
  <c r="BO788" i="1"/>
  <c r="BB788" i="1"/>
  <c r="BA788" i="1"/>
  <c r="AT788" i="1"/>
  <c r="AR788" i="1"/>
  <c r="AS788" i="1" s="1"/>
  <c r="AQ788" i="1"/>
  <c r="Q788" i="1"/>
  <c r="O788" i="1"/>
  <c r="K788" i="1"/>
  <c r="BQ336" i="1"/>
  <c r="BO336" i="1"/>
  <c r="BB336" i="1"/>
  <c r="BA336" i="1"/>
  <c r="AT336" i="1"/>
  <c r="AR336" i="1"/>
  <c r="AS336" i="1" s="1"/>
  <c r="AQ336" i="1"/>
  <c r="Q336" i="1"/>
  <c r="O336" i="1"/>
  <c r="K336" i="1"/>
  <c r="BQ239" i="1"/>
  <c r="BO239" i="1"/>
  <c r="BB239" i="1"/>
  <c r="BA239" i="1"/>
  <c r="AT239" i="1"/>
  <c r="AR239" i="1"/>
  <c r="AS239" i="1" s="1"/>
  <c r="AQ239" i="1"/>
  <c r="Q239" i="1"/>
  <c r="O239" i="1"/>
  <c r="K239" i="1"/>
  <c r="BQ832" i="1"/>
  <c r="BO832" i="1"/>
  <c r="BB832" i="1"/>
  <c r="BA832" i="1"/>
  <c r="AT832" i="1"/>
  <c r="AR832" i="1"/>
  <c r="AS832" i="1" s="1"/>
  <c r="AQ832" i="1"/>
  <c r="Q832" i="1"/>
  <c r="O832" i="1"/>
  <c r="K832" i="1"/>
  <c r="BQ656" i="1"/>
  <c r="BO656" i="1"/>
  <c r="BB656" i="1"/>
  <c r="BA656" i="1"/>
  <c r="AT656" i="1"/>
  <c r="AR656" i="1"/>
  <c r="AS656" i="1" s="1"/>
  <c r="AQ656" i="1"/>
  <c r="Q656" i="1"/>
  <c r="O656" i="1"/>
  <c r="K656" i="1"/>
  <c r="BQ931" i="1"/>
  <c r="BO931" i="1"/>
  <c r="BB931" i="1"/>
  <c r="BA931" i="1"/>
  <c r="AT931" i="1"/>
  <c r="AR931" i="1"/>
  <c r="AS931" i="1" s="1"/>
  <c r="AQ931" i="1"/>
  <c r="Q931" i="1"/>
  <c r="O931" i="1"/>
  <c r="K931" i="1"/>
  <c r="BQ444" i="1"/>
  <c r="BO444" i="1"/>
  <c r="BB444" i="1"/>
  <c r="BA444" i="1"/>
  <c r="AT444" i="1"/>
  <c r="AR444" i="1"/>
  <c r="AS444" i="1" s="1"/>
  <c r="AQ444" i="1"/>
  <c r="Q444" i="1"/>
  <c r="O444" i="1"/>
  <c r="K444" i="1"/>
  <c r="BQ528" i="1"/>
  <c r="BO528" i="1"/>
  <c r="BB528" i="1"/>
  <c r="BA528" i="1"/>
  <c r="AT528" i="1"/>
  <c r="AR528" i="1"/>
  <c r="AS528" i="1" s="1"/>
  <c r="AQ528" i="1"/>
  <c r="Q528" i="1"/>
  <c r="O528" i="1"/>
  <c r="K528" i="1"/>
  <c r="BQ529" i="1"/>
  <c r="BO529" i="1"/>
  <c r="BB529" i="1"/>
  <c r="BA529" i="1"/>
  <c r="AT529" i="1"/>
  <c r="AR529" i="1"/>
  <c r="AS529" i="1" s="1"/>
  <c r="AQ529" i="1"/>
  <c r="Q529" i="1"/>
  <c r="O529" i="1"/>
  <c r="K529" i="1"/>
  <c r="BQ408" i="1"/>
  <c r="BO408" i="1"/>
  <c r="BB408" i="1"/>
  <c r="BA408" i="1"/>
  <c r="AT408" i="1"/>
  <c r="AR408" i="1"/>
  <c r="AS408" i="1" s="1"/>
  <c r="AQ408" i="1"/>
  <c r="Q408" i="1"/>
  <c r="O408" i="1"/>
  <c r="K408" i="1"/>
  <c r="BQ149" i="1"/>
  <c r="BO149" i="1"/>
  <c r="BB149" i="1"/>
  <c r="BA149" i="1"/>
  <c r="AT149" i="1"/>
  <c r="AR149" i="1"/>
  <c r="AS149" i="1" s="1"/>
  <c r="AQ149" i="1"/>
  <c r="Q149" i="1"/>
  <c r="O149" i="1"/>
  <c r="K149" i="1"/>
  <c r="BQ790" i="1"/>
  <c r="BO790" i="1"/>
  <c r="BB790" i="1"/>
  <c r="BA790" i="1"/>
  <c r="AT790" i="1"/>
  <c r="AR790" i="1"/>
  <c r="AS790" i="1" s="1"/>
  <c r="AQ790" i="1"/>
  <c r="Q790" i="1"/>
  <c r="O790" i="1"/>
  <c r="K790" i="1"/>
  <c r="BQ209" i="1"/>
  <c r="BO209" i="1"/>
  <c r="BB209" i="1"/>
  <c r="BA209" i="1"/>
  <c r="AT209" i="1"/>
  <c r="AR209" i="1"/>
  <c r="AS209" i="1" s="1"/>
  <c r="AQ209" i="1"/>
  <c r="Q209" i="1"/>
  <c r="O209" i="1"/>
  <c r="K209" i="1"/>
  <c r="BQ55" i="1"/>
  <c r="BO55" i="1"/>
  <c r="BB55" i="1"/>
  <c r="BA55" i="1"/>
  <c r="AT55" i="1"/>
  <c r="AR55" i="1"/>
  <c r="AS55" i="1" s="1"/>
  <c r="AQ55" i="1"/>
  <c r="Q55" i="1"/>
  <c r="O55" i="1"/>
  <c r="K55" i="1"/>
  <c r="BQ505" i="1"/>
  <c r="BO505" i="1"/>
  <c r="BB505" i="1"/>
  <c r="BA505" i="1"/>
  <c r="AT505" i="1"/>
  <c r="AR505" i="1"/>
  <c r="AS505" i="1" s="1"/>
  <c r="AQ505" i="1"/>
  <c r="Q505" i="1"/>
  <c r="O505" i="1"/>
  <c r="K505" i="1"/>
  <c r="BQ28" i="1"/>
  <c r="BO28" i="1"/>
  <c r="BB28" i="1"/>
  <c r="BA28" i="1"/>
  <c r="AT28" i="1"/>
  <c r="AR28" i="1"/>
  <c r="AS28" i="1" s="1"/>
  <c r="AQ28" i="1"/>
  <c r="Q28" i="1"/>
  <c r="O28" i="1"/>
  <c r="K28" i="1"/>
  <c r="BQ888" i="1"/>
  <c r="BO888" i="1"/>
  <c r="BB888" i="1"/>
  <c r="BA888" i="1"/>
  <c r="AT888" i="1"/>
  <c r="AR888" i="1"/>
  <c r="AS888" i="1" s="1"/>
  <c r="AQ888" i="1"/>
  <c r="Q888" i="1"/>
  <c r="O888" i="1"/>
  <c r="K888" i="1"/>
  <c r="BO42" i="1"/>
  <c r="AU42" i="1"/>
  <c r="BB42" i="1" s="1"/>
  <c r="AT42" i="1"/>
  <c r="AR42" i="1"/>
  <c r="AS42" i="1" s="1"/>
  <c r="AQ42" i="1"/>
  <c r="Q42" i="1"/>
  <c r="O42" i="1"/>
  <c r="K42" i="1"/>
  <c r="BQ362" i="1"/>
  <c r="BO362" i="1"/>
  <c r="BB362" i="1"/>
  <c r="BA362" i="1"/>
  <c r="AT362" i="1"/>
  <c r="AR362" i="1"/>
  <c r="AS362" i="1" s="1"/>
  <c r="AQ362" i="1"/>
  <c r="Q362" i="1"/>
  <c r="O362" i="1"/>
  <c r="K362" i="1"/>
  <c r="BQ313" i="1"/>
  <c r="BO313" i="1"/>
  <c r="BB313" i="1"/>
  <c r="BA313" i="1"/>
  <c r="AT313" i="1"/>
  <c r="AR313" i="1"/>
  <c r="AS313" i="1" s="1"/>
  <c r="AQ313" i="1"/>
  <c r="Q313" i="1"/>
  <c r="O313" i="1"/>
  <c r="K313" i="1"/>
  <c r="BQ191" i="1"/>
  <c r="BO191" i="1"/>
  <c r="BB191" i="1"/>
  <c r="BA191" i="1"/>
  <c r="AT191" i="1"/>
  <c r="AR191" i="1"/>
  <c r="AS191" i="1" s="1"/>
  <c r="AQ191" i="1"/>
  <c r="Q191" i="1"/>
  <c r="O191" i="1"/>
  <c r="K191" i="1"/>
  <c r="BQ366" i="1"/>
  <c r="BO366" i="1"/>
  <c r="BB366" i="1"/>
  <c r="BA366" i="1"/>
  <c r="AT366" i="1"/>
  <c r="AR366" i="1"/>
  <c r="AS366" i="1" s="1"/>
  <c r="AQ366" i="1"/>
  <c r="Q366" i="1"/>
  <c r="O366" i="1"/>
  <c r="K366" i="1"/>
  <c r="BQ208" i="1"/>
  <c r="BO208" i="1"/>
  <c r="BB208" i="1"/>
  <c r="BA208" i="1"/>
  <c r="AT208" i="1"/>
  <c r="AR208" i="1"/>
  <c r="AS208" i="1" s="1"/>
  <c r="AQ208" i="1"/>
  <c r="Q208" i="1"/>
  <c r="O208" i="1"/>
  <c r="K208" i="1"/>
  <c r="BQ843" i="1"/>
  <c r="BO843" i="1"/>
  <c r="BB843" i="1"/>
  <c r="BA843" i="1"/>
  <c r="AT843" i="1"/>
  <c r="AR843" i="1"/>
  <c r="AS843" i="1" s="1"/>
  <c r="AQ843" i="1"/>
  <c r="Q843" i="1"/>
  <c r="O843" i="1"/>
  <c r="K843" i="1"/>
  <c r="BQ167" i="1"/>
  <c r="BO167" i="1"/>
  <c r="BB167" i="1"/>
  <c r="BA167" i="1"/>
  <c r="AT167" i="1"/>
  <c r="AR167" i="1"/>
  <c r="AS167" i="1" s="1"/>
  <c r="AQ167" i="1"/>
  <c r="Q167" i="1"/>
  <c r="O167" i="1"/>
  <c r="K167" i="1"/>
  <c r="BQ927" i="1"/>
  <c r="BO927" i="1"/>
  <c r="BB927" i="1"/>
  <c r="BA927" i="1"/>
  <c r="AT927" i="1"/>
  <c r="AR927" i="1"/>
  <c r="AS927" i="1" s="1"/>
  <c r="AQ927" i="1"/>
  <c r="Q927" i="1"/>
  <c r="O927" i="1"/>
  <c r="K927" i="1"/>
  <c r="BQ818" i="1"/>
  <c r="BO818" i="1"/>
  <c r="BB818" i="1"/>
  <c r="BA818" i="1"/>
  <c r="AT818" i="1"/>
  <c r="AR818" i="1"/>
  <c r="AS818" i="1" s="1"/>
  <c r="AQ818" i="1"/>
  <c r="Q818" i="1"/>
  <c r="O818" i="1"/>
  <c r="K818" i="1"/>
  <c r="BQ353" i="1"/>
  <c r="BO353" i="1"/>
  <c r="BB353" i="1"/>
  <c r="BA353" i="1"/>
  <c r="AT353" i="1"/>
  <c r="AR353" i="1"/>
  <c r="AS353" i="1" s="1"/>
  <c r="AQ353" i="1"/>
  <c r="Q353" i="1"/>
  <c r="O353" i="1"/>
  <c r="K353" i="1"/>
  <c r="BQ873" i="1"/>
  <c r="BO873" i="1"/>
  <c r="BB873" i="1"/>
  <c r="BA873" i="1"/>
  <c r="AT873" i="1"/>
  <c r="AR873" i="1"/>
  <c r="AS873" i="1" s="1"/>
  <c r="AQ873" i="1"/>
  <c r="Q873" i="1"/>
  <c r="O873" i="1"/>
  <c r="K873" i="1"/>
  <c r="BQ367" i="1"/>
  <c r="BO367" i="1"/>
  <c r="BB367" i="1"/>
  <c r="BA367" i="1"/>
  <c r="AT367" i="1"/>
  <c r="AR367" i="1"/>
  <c r="AS367" i="1" s="1"/>
  <c r="AQ367" i="1"/>
  <c r="Q367" i="1"/>
  <c r="O367" i="1"/>
  <c r="K367" i="1"/>
  <c r="BQ521" i="1"/>
  <c r="BO521" i="1"/>
  <c r="BB521" i="1"/>
  <c r="BA521" i="1"/>
  <c r="AT521" i="1"/>
  <c r="AR521" i="1"/>
  <c r="AS521" i="1" s="1"/>
  <c r="AQ521" i="1"/>
  <c r="Q521" i="1"/>
  <c r="O521" i="1"/>
  <c r="K521" i="1"/>
  <c r="BQ224" i="1"/>
  <c r="BO224" i="1"/>
  <c r="BB224" i="1"/>
  <c r="BA224" i="1"/>
  <c r="AT224" i="1"/>
  <c r="AR224" i="1"/>
  <c r="AS224" i="1" s="1"/>
  <c r="AQ224" i="1"/>
  <c r="Q224" i="1"/>
  <c r="O224" i="1"/>
  <c r="K224" i="1"/>
  <c r="BQ965" i="1"/>
  <c r="BO965" i="1"/>
  <c r="BB965" i="1"/>
  <c r="BA965" i="1"/>
  <c r="AT965" i="1"/>
  <c r="AR965" i="1"/>
  <c r="AS965" i="1" s="1"/>
  <c r="AQ965" i="1"/>
  <c r="Q965" i="1"/>
  <c r="O965" i="1"/>
  <c r="K965" i="1"/>
  <c r="BQ212" i="1"/>
  <c r="BO212" i="1"/>
  <c r="BB212" i="1"/>
  <c r="BA212" i="1"/>
  <c r="AT212" i="1"/>
  <c r="AR212" i="1"/>
  <c r="AS212" i="1" s="1"/>
  <c r="AQ212" i="1"/>
  <c r="Q212" i="1"/>
  <c r="O212" i="1"/>
  <c r="K212" i="1"/>
  <c r="BQ585" i="1"/>
  <c r="BO585" i="1"/>
  <c r="BB585" i="1"/>
  <c r="BA585" i="1"/>
  <c r="AT585" i="1"/>
  <c r="AR585" i="1"/>
  <c r="AS585" i="1" s="1"/>
  <c r="AQ585" i="1"/>
  <c r="Q585" i="1"/>
  <c r="O585" i="1"/>
  <c r="K585" i="1"/>
  <c r="BQ54" i="1"/>
  <c r="BO54" i="1"/>
  <c r="BB54" i="1"/>
  <c r="BA54" i="1"/>
  <c r="AT54" i="1"/>
  <c r="AR54" i="1"/>
  <c r="AS54" i="1" s="1"/>
  <c r="AQ54" i="1"/>
  <c r="Q54" i="1"/>
  <c r="O54" i="1"/>
  <c r="K54" i="1"/>
  <c r="BQ361" i="1"/>
  <c r="BO361" i="1"/>
  <c r="BB361" i="1"/>
  <c r="BA361" i="1"/>
  <c r="AT361" i="1"/>
  <c r="AR361" i="1"/>
  <c r="AS361" i="1" s="1"/>
  <c r="AQ361" i="1"/>
  <c r="Q361" i="1"/>
  <c r="O361" i="1"/>
  <c r="K361" i="1"/>
  <c r="BQ134" i="1"/>
  <c r="BO134" i="1"/>
  <c r="BB134" i="1"/>
  <c r="BA134" i="1"/>
  <c r="AT134" i="1"/>
  <c r="AR134" i="1"/>
  <c r="AS134" i="1" s="1"/>
  <c r="AQ134" i="1"/>
  <c r="Q134" i="1"/>
  <c r="O134" i="1"/>
  <c r="K134" i="1"/>
  <c r="BQ544" i="1"/>
  <c r="BO544" i="1"/>
  <c r="BB544" i="1"/>
  <c r="BA544" i="1"/>
  <c r="AT544" i="1"/>
  <c r="AR544" i="1"/>
  <c r="AS544" i="1" s="1"/>
  <c r="AQ544" i="1"/>
  <c r="Q544" i="1"/>
  <c r="O544" i="1"/>
  <c r="K544" i="1"/>
  <c r="BQ82" i="1"/>
  <c r="BO82" i="1"/>
  <c r="BB82" i="1"/>
  <c r="BA82" i="1"/>
  <c r="AT82" i="1"/>
  <c r="AR82" i="1"/>
  <c r="AS82" i="1" s="1"/>
  <c r="AQ82" i="1"/>
  <c r="Q82" i="1"/>
  <c r="O82" i="1"/>
  <c r="K82" i="1"/>
  <c r="BQ789" i="1"/>
  <c r="BO789" i="1"/>
  <c r="BB789" i="1"/>
  <c r="BA789" i="1"/>
  <c r="AT789" i="1"/>
  <c r="AR789" i="1"/>
  <c r="AS789" i="1" s="1"/>
  <c r="AQ789" i="1"/>
  <c r="Q789" i="1"/>
  <c r="O789" i="1"/>
  <c r="K789" i="1"/>
  <c r="BQ300" i="1"/>
  <c r="BO300" i="1"/>
  <c r="BB300" i="1"/>
  <c r="BA300" i="1"/>
  <c r="AT300" i="1"/>
  <c r="AR300" i="1"/>
  <c r="AS300" i="1" s="1"/>
  <c r="AQ300" i="1"/>
  <c r="Q300" i="1"/>
  <c r="O300" i="1"/>
  <c r="K300" i="1"/>
  <c r="BQ984" i="1"/>
  <c r="BO984" i="1"/>
  <c r="BB984" i="1"/>
  <c r="BA984" i="1"/>
  <c r="AT984" i="1"/>
  <c r="AR984" i="1"/>
  <c r="AS984" i="1" s="1"/>
  <c r="AQ984" i="1"/>
  <c r="Q984" i="1"/>
  <c r="O984" i="1"/>
  <c r="K984" i="1"/>
  <c r="BQ370" i="1"/>
  <c r="BO370" i="1"/>
  <c r="BB370" i="1"/>
  <c r="BA370" i="1"/>
  <c r="AT370" i="1"/>
  <c r="AR370" i="1"/>
  <c r="AS370" i="1" s="1"/>
  <c r="AQ370" i="1"/>
  <c r="Q370" i="1"/>
  <c r="O370" i="1"/>
  <c r="K370" i="1"/>
  <c r="BQ38" i="1"/>
  <c r="BO38" i="1"/>
  <c r="BB38" i="1"/>
  <c r="BA38" i="1"/>
  <c r="AT38" i="1"/>
  <c r="AR38" i="1"/>
  <c r="AS38" i="1" s="1"/>
  <c r="AQ38" i="1"/>
  <c r="Q38" i="1"/>
  <c r="O38" i="1"/>
  <c r="K38" i="1"/>
  <c r="BQ749" i="1"/>
  <c r="BO749" i="1"/>
  <c r="BB749" i="1"/>
  <c r="BA749" i="1"/>
  <c r="AT749" i="1"/>
  <c r="AR749" i="1"/>
  <c r="AS749" i="1" s="1"/>
  <c r="AQ749" i="1"/>
  <c r="Q749" i="1"/>
  <c r="O749" i="1"/>
  <c r="K749" i="1"/>
  <c r="BQ730" i="1"/>
  <c r="BO730" i="1"/>
  <c r="BB730" i="1"/>
  <c r="BA730" i="1"/>
  <c r="AT730" i="1"/>
  <c r="AR730" i="1"/>
  <c r="AS730" i="1" s="1"/>
  <c r="AQ730" i="1"/>
  <c r="Q730" i="1"/>
  <c r="O730" i="1"/>
  <c r="K730" i="1"/>
  <c r="BQ41" i="1"/>
  <c r="BO41" i="1"/>
  <c r="BB41" i="1"/>
  <c r="BA41" i="1"/>
  <c r="AT41" i="1"/>
  <c r="AR41" i="1"/>
  <c r="AS41" i="1" s="1"/>
  <c r="AQ41" i="1"/>
  <c r="Q41" i="1"/>
  <c r="O41" i="1"/>
  <c r="K41" i="1"/>
  <c r="BQ892" i="1"/>
  <c r="BO892" i="1"/>
  <c r="BB892" i="1"/>
  <c r="BA892" i="1"/>
  <c r="AT892" i="1"/>
  <c r="AR892" i="1"/>
  <c r="AS892" i="1" s="1"/>
  <c r="AQ892" i="1"/>
  <c r="Q892" i="1"/>
  <c r="O892" i="1"/>
  <c r="K892" i="1"/>
  <c r="BQ768" i="1"/>
  <c r="BO768" i="1"/>
  <c r="BB768" i="1"/>
  <c r="BA768" i="1"/>
  <c r="AT768" i="1"/>
  <c r="AR768" i="1"/>
  <c r="AS768" i="1" s="1"/>
  <c r="AQ768" i="1"/>
  <c r="Q768" i="1"/>
  <c r="O768" i="1"/>
  <c r="K768" i="1"/>
  <c r="BQ801" i="1"/>
  <c r="BO801" i="1"/>
  <c r="BB801" i="1"/>
  <c r="BA801" i="1"/>
  <c r="AT801" i="1"/>
  <c r="AR801" i="1"/>
  <c r="AS801" i="1" s="1"/>
  <c r="AQ801" i="1"/>
  <c r="Q801" i="1"/>
  <c r="O801" i="1"/>
  <c r="K801" i="1"/>
  <c r="BQ876" i="1"/>
  <c r="BO876" i="1"/>
  <c r="BB876" i="1"/>
  <c r="BA876" i="1"/>
  <c r="AT876" i="1"/>
  <c r="AR876" i="1"/>
  <c r="AS876" i="1" s="1"/>
  <c r="AQ876" i="1"/>
  <c r="Q876" i="1"/>
  <c r="O876" i="1"/>
  <c r="K876" i="1"/>
  <c r="BQ375" i="1"/>
  <c r="BO375" i="1"/>
  <c r="BB375" i="1"/>
  <c r="BA375" i="1"/>
  <c r="AT375" i="1"/>
  <c r="AR375" i="1"/>
  <c r="AS375" i="1" s="1"/>
  <c r="AQ375" i="1"/>
  <c r="Q375" i="1"/>
  <c r="O375" i="1"/>
  <c r="K375" i="1"/>
  <c r="BQ926" i="1"/>
  <c r="BO926" i="1"/>
  <c r="BB926" i="1"/>
  <c r="BA926" i="1"/>
  <c r="AT926" i="1"/>
  <c r="AR926" i="1"/>
  <c r="AS926" i="1" s="1"/>
  <c r="AQ926" i="1"/>
  <c r="Q926" i="1"/>
  <c r="O926" i="1"/>
  <c r="K926" i="1"/>
  <c r="BQ195" i="1"/>
  <c r="BO195" i="1"/>
  <c r="BB195" i="1"/>
  <c r="BA195" i="1"/>
  <c r="AT195" i="1"/>
  <c r="AR195" i="1"/>
  <c r="AS195" i="1" s="1"/>
  <c r="AQ195" i="1"/>
  <c r="Q195" i="1"/>
  <c r="O195" i="1"/>
  <c r="K195" i="1"/>
  <c r="BQ96" i="1"/>
  <c r="BO96" i="1"/>
  <c r="BB96" i="1"/>
  <c r="BA96" i="1"/>
  <c r="AT96" i="1"/>
  <c r="AR96" i="1"/>
  <c r="AS96" i="1" s="1"/>
  <c r="AQ96" i="1"/>
  <c r="Q96" i="1"/>
  <c r="O96" i="1"/>
  <c r="K96" i="1"/>
  <c r="BO545" i="1"/>
  <c r="AU545" i="1"/>
  <c r="BA545" i="1" s="1"/>
  <c r="AT545" i="1"/>
  <c r="AR545" i="1"/>
  <c r="AS545" i="1" s="1"/>
  <c r="AQ545" i="1"/>
  <c r="Q545" i="1"/>
  <c r="O545" i="1"/>
  <c r="K545" i="1"/>
  <c r="BQ543" i="1"/>
  <c r="BO543" i="1"/>
  <c r="BB543" i="1"/>
  <c r="BA543" i="1"/>
  <c r="AT543" i="1"/>
  <c r="AR543" i="1"/>
  <c r="AS543" i="1" s="1"/>
  <c r="AQ543" i="1"/>
  <c r="Q543" i="1"/>
  <c r="O543" i="1"/>
  <c r="K543" i="1"/>
  <c r="BQ392" i="1"/>
  <c r="BO392" i="1"/>
  <c r="BB392" i="1"/>
  <c r="BA392" i="1"/>
  <c r="AT392" i="1"/>
  <c r="AR392" i="1"/>
  <c r="AS392" i="1" s="1"/>
  <c r="AQ392" i="1"/>
  <c r="Q392" i="1"/>
  <c r="O392" i="1"/>
  <c r="K392" i="1"/>
  <c r="BQ894" i="1"/>
  <c r="BO894" i="1"/>
  <c r="BB894" i="1"/>
  <c r="BA894" i="1"/>
  <c r="AT894" i="1"/>
  <c r="AR894" i="1"/>
  <c r="AS894" i="1" s="1"/>
  <c r="AQ894" i="1"/>
  <c r="Q894" i="1"/>
  <c r="O894" i="1"/>
  <c r="K894" i="1"/>
  <c r="BQ341" i="1"/>
  <c r="BO341" i="1"/>
  <c r="BB341" i="1"/>
  <c r="BA341" i="1"/>
  <c r="AT341" i="1"/>
  <c r="AR341" i="1"/>
  <c r="AS341" i="1" s="1"/>
  <c r="AQ341" i="1"/>
  <c r="Q341" i="1"/>
  <c r="O341" i="1"/>
  <c r="K341" i="1"/>
  <c r="BQ715" i="1"/>
  <c r="BO715" i="1"/>
  <c r="BB715" i="1"/>
  <c r="BA715" i="1"/>
  <c r="AT715" i="1"/>
  <c r="AR715" i="1"/>
  <c r="AS715" i="1" s="1"/>
  <c r="AQ715" i="1"/>
  <c r="Q715" i="1"/>
  <c r="O715" i="1"/>
  <c r="K715" i="1"/>
  <c r="BQ756" i="1"/>
  <c r="BO756" i="1"/>
  <c r="BB756" i="1"/>
  <c r="BA756" i="1"/>
  <c r="AT756" i="1"/>
  <c r="AR756" i="1"/>
  <c r="AS756" i="1" s="1"/>
  <c r="AQ756" i="1"/>
  <c r="Q756" i="1"/>
  <c r="O756" i="1"/>
  <c r="K756" i="1"/>
  <c r="BQ540" i="1"/>
  <c r="BO540" i="1"/>
  <c r="BB540" i="1"/>
  <c r="BA540" i="1"/>
  <c r="AT540" i="1"/>
  <c r="AR540" i="1"/>
  <c r="AS540" i="1" s="1"/>
  <c r="AQ540" i="1"/>
  <c r="Q540" i="1"/>
  <c r="O540" i="1"/>
  <c r="K540" i="1"/>
  <c r="BQ68" i="1"/>
  <c r="BO68" i="1"/>
  <c r="BB68" i="1"/>
  <c r="BA68" i="1"/>
  <c r="AT68" i="1"/>
  <c r="AR68" i="1"/>
  <c r="AS68" i="1" s="1"/>
  <c r="AQ68" i="1"/>
  <c r="Q68" i="1"/>
  <c r="O68" i="1"/>
  <c r="K68" i="1"/>
  <c r="BQ839" i="1"/>
  <c r="BO839" i="1"/>
  <c r="BB839" i="1"/>
  <c r="BA839" i="1"/>
  <c r="AT839" i="1"/>
  <c r="AR839" i="1"/>
  <c r="AS839" i="1" s="1"/>
  <c r="AQ839" i="1"/>
  <c r="Q839" i="1"/>
  <c r="O839" i="1"/>
  <c r="K839" i="1"/>
  <c r="BQ335" i="1"/>
  <c r="BO335" i="1"/>
  <c r="BB335" i="1"/>
  <c r="BA335" i="1"/>
  <c r="AT335" i="1"/>
  <c r="AR335" i="1"/>
  <c r="AS335" i="1" s="1"/>
  <c r="AQ335" i="1"/>
  <c r="Q335" i="1"/>
  <c r="O335" i="1"/>
  <c r="K335" i="1"/>
  <c r="BQ853" i="1"/>
  <c r="BO853" i="1"/>
  <c r="BB853" i="1"/>
  <c r="BA853" i="1"/>
  <c r="AT853" i="1"/>
  <c r="AR853" i="1"/>
  <c r="AS853" i="1" s="1"/>
  <c r="AQ853" i="1"/>
  <c r="Q853" i="1"/>
  <c r="O853" i="1"/>
  <c r="K853" i="1"/>
  <c r="BQ185" i="1"/>
  <c r="BO185" i="1"/>
  <c r="BB185" i="1"/>
  <c r="BA185" i="1"/>
  <c r="AT185" i="1"/>
  <c r="AR185" i="1"/>
  <c r="AS185" i="1" s="1"/>
  <c r="AQ185" i="1"/>
  <c r="Q185" i="1"/>
  <c r="O185" i="1"/>
  <c r="K185" i="1"/>
  <c r="BQ436" i="1"/>
  <c r="BO436" i="1"/>
  <c r="BB436" i="1"/>
  <c r="BA436" i="1"/>
  <c r="AT436" i="1"/>
  <c r="AR436" i="1"/>
  <c r="AS436" i="1" s="1"/>
  <c r="AQ436" i="1"/>
  <c r="Q436" i="1"/>
  <c r="O436" i="1"/>
  <c r="K436" i="1"/>
  <c r="BQ440" i="1"/>
  <c r="BO440" i="1"/>
  <c r="BB440" i="1"/>
  <c r="BA440" i="1"/>
  <c r="AT440" i="1"/>
  <c r="AR440" i="1"/>
  <c r="AS440" i="1" s="1"/>
  <c r="AQ440" i="1"/>
  <c r="Q440" i="1"/>
  <c r="O440" i="1"/>
  <c r="K440" i="1"/>
  <c r="BQ446" i="1"/>
  <c r="BO446" i="1"/>
  <c r="BB446" i="1"/>
  <c r="BA446" i="1"/>
  <c r="AT446" i="1"/>
  <c r="AR446" i="1"/>
  <c r="AS446" i="1" s="1"/>
  <c r="AQ446" i="1"/>
  <c r="Q446" i="1"/>
  <c r="O446" i="1"/>
  <c r="K446" i="1"/>
  <c r="BQ30" i="1"/>
  <c r="BO30" i="1"/>
  <c r="BB30" i="1"/>
  <c r="BA30" i="1"/>
  <c r="AT30" i="1"/>
  <c r="AR30" i="1"/>
  <c r="AS30" i="1" s="1"/>
  <c r="AQ30" i="1"/>
  <c r="Q30" i="1"/>
  <c r="O30" i="1"/>
  <c r="K30" i="1"/>
  <c r="BQ779" i="1"/>
  <c r="BO779" i="1"/>
  <c r="BB779" i="1"/>
  <c r="BA779" i="1"/>
  <c r="AT779" i="1"/>
  <c r="AR779" i="1"/>
  <c r="AS779" i="1" s="1"/>
  <c r="AQ779" i="1"/>
  <c r="Q779" i="1"/>
  <c r="O779" i="1"/>
  <c r="K779" i="1"/>
  <c r="BQ339" i="1"/>
  <c r="BO339" i="1"/>
  <c r="BB339" i="1"/>
  <c r="BA339" i="1"/>
  <c r="AT339" i="1"/>
  <c r="AR339" i="1"/>
  <c r="AS339" i="1" s="1"/>
  <c r="AQ339" i="1"/>
  <c r="Q339" i="1"/>
  <c r="O339" i="1"/>
  <c r="K339" i="1"/>
  <c r="BQ442" i="1"/>
  <c r="BO442" i="1"/>
  <c r="BB442" i="1"/>
  <c r="BA442" i="1"/>
  <c r="AT442" i="1"/>
  <c r="AR442" i="1"/>
  <c r="AS442" i="1" s="1"/>
  <c r="AQ442" i="1"/>
  <c r="Q442" i="1"/>
  <c r="O442" i="1"/>
  <c r="K442" i="1"/>
  <c r="BQ364" i="1"/>
  <c r="BO364" i="1"/>
  <c r="BB364" i="1"/>
  <c r="BA364" i="1"/>
  <c r="AT364" i="1"/>
  <c r="AR364" i="1"/>
  <c r="AS364" i="1" s="1"/>
  <c r="AQ364" i="1"/>
  <c r="Q364" i="1"/>
  <c r="O364" i="1"/>
  <c r="K364" i="1"/>
  <c r="BQ541" i="1"/>
  <c r="BO541" i="1"/>
  <c r="BB541" i="1"/>
  <c r="BA541" i="1"/>
  <c r="AT541" i="1"/>
  <c r="AR541" i="1"/>
  <c r="AS541" i="1" s="1"/>
  <c r="AQ541" i="1"/>
  <c r="Q541" i="1"/>
  <c r="O541" i="1"/>
  <c r="K541" i="1"/>
  <c r="BQ534" i="1"/>
  <c r="BO534" i="1"/>
  <c r="BB534" i="1"/>
  <c r="BA534" i="1"/>
  <c r="AT534" i="1"/>
  <c r="AR534" i="1"/>
  <c r="AS534" i="1" s="1"/>
  <c r="AQ534" i="1"/>
  <c r="Q534" i="1"/>
  <c r="O534" i="1"/>
  <c r="K534" i="1"/>
  <c r="BQ889" i="1"/>
  <c r="BO889" i="1"/>
  <c r="BB889" i="1"/>
  <c r="BA889" i="1"/>
  <c r="AT889" i="1"/>
  <c r="AR889" i="1"/>
  <c r="AS889" i="1" s="1"/>
  <c r="AQ889" i="1"/>
  <c r="Q889" i="1"/>
  <c r="O889" i="1"/>
  <c r="K889" i="1"/>
  <c r="BQ318" i="1"/>
  <c r="BO318" i="1"/>
  <c r="BB318" i="1"/>
  <c r="BA318" i="1"/>
  <c r="AT318" i="1"/>
  <c r="AR318" i="1"/>
  <c r="AS318" i="1" s="1"/>
  <c r="AQ318" i="1"/>
  <c r="Q318" i="1"/>
  <c r="O318" i="1"/>
  <c r="K318" i="1"/>
  <c r="BQ386" i="1"/>
  <c r="BO386" i="1"/>
  <c r="BB386" i="1"/>
  <c r="BA386" i="1"/>
  <c r="AT386" i="1"/>
  <c r="AR386" i="1"/>
  <c r="AS386" i="1" s="1"/>
  <c r="AQ386" i="1"/>
  <c r="Q386" i="1"/>
  <c r="O386" i="1"/>
  <c r="K386" i="1"/>
  <c r="BQ397" i="1"/>
  <c r="BO397" i="1"/>
  <c r="BB397" i="1"/>
  <c r="BA397" i="1"/>
  <c r="AT397" i="1"/>
  <c r="AR397" i="1"/>
  <c r="AS397" i="1" s="1"/>
  <c r="AQ397" i="1"/>
  <c r="Q397" i="1"/>
  <c r="O397" i="1"/>
  <c r="K397" i="1"/>
  <c r="BQ1068" i="1"/>
  <c r="BO1068" i="1"/>
  <c r="BB1068" i="1"/>
  <c r="BA1068" i="1"/>
  <c r="AT1068" i="1"/>
  <c r="AR1068" i="1"/>
  <c r="AS1068" i="1" s="1"/>
  <c r="AQ1068" i="1"/>
  <c r="Q1068" i="1"/>
  <c r="O1068" i="1"/>
  <c r="K1068" i="1"/>
  <c r="BQ168" i="1"/>
  <c r="BO168" i="1"/>
  <c r="BB168" i="1"/>
  <c r="BA168" i="1"/>
  <c r="AT168" i="1"/>
  <c r="AR168" i="1"/>
  <c r="AS168" i="1" s="1"/>
  <c r="AQ168" i="1"/>
  <c r="Q168" i="1"/>
  <c r="O168" i="1"/>
  <c r="K168" i="1"/>
  <c r="BQ65" i="1"/>
  <c r="BO65" i="1"/>
  <c r="BB65" i="1"/>
  <c r="BA65" i="1"/>
  <c r="AT65" i="1"/>
  <c r="AR65" i="1"/>
  <c r="AS65" i="1" s="1"/>
  <c r="AQ65" i="1"/>
  <c r="Q65" i="1"/>
  <c r="O65" i="1"/>
  <c r="K65" i="1"/>
  <c r="BQ890" i="1"/>
  <c r="BO890" i="1"/>
  <c r="BB890" i="1"/>
  <c r="BA890" i="1"/>
  <c r="AT890" i="1"/>
  <c r="AR890" i="1"/>
  <c r="AS890" i="1" s="1"/>
  <c r="AQ890" i="1"/>
  <c r="Q890" i="1"/>
  <c r="O890" i="1"/>
  <c r="K890" i="1"/>
  <c r="BQ1104" i="1"/>
  <c r="BO1104" i="1"/>
  <c r="BB1104" i="1"/>
  <c r="BA1104" i="1"/>
  <c r="AT1104" i="1"/>
  <c r="AR1104" i="1"/>
  <c r="AS1104" i="1" s="1"/>
  <c r="AQ1104" i="1"/>
  <c r="Q1104" i="1"/>
  <c r="O1104" i="1"/>
  <c r="K1104" i="1"/>
  <c r="BQ98" i="1"/>
  <c r="BO98" i="1"/>
  <c r="BB98" i="1"/>
  <c r="BA98" i="1"/>
  <c r="AT98" i="1"/>
  <c r="AR98" i="1"/>
  <c r="AS98" i="1" s="1"/>
  <c r="AQ98" i="1"/>
  <c r="Q98" i="1"/>
  <c r="O98" i="1"/>
  <c r="K98" i="1"/>
  <c r="BQ59" i="1"/>
  <c r="BO59" i="1"/>
  <c r="BB59" i="1"/>
  <c r="BA59" i="1"/>
  <c r="AT59" i="1"/>
  <c r="AR59" i="1"/>
  <c r="AS59" i="1" s="1"/>
  <c r="AQ59" i="1"/>
  <c r="Q59" i="1"/>
  <c r="O59" i="1"/>
  <c r="K59" i="1"/>
  <c r="BQ860" i="1"/>
  <c r="BO860" i="1"/>
  <c r="BB860" i="1"/>
  <c r="BA860" i="1"/>
  <c r="AT860" i="1"/>
  <c r="AR860" i="1"/>
  <c r="AS860" i="1" s="1"/>
  <c r="AQ860" i="1"/>
  <c r="Q860" i="1"/>
  <c r="O860" i="1"/>
  <c r="K860" i="1"/>
  <c r="BQ583" i="1"/>
  <c r="BO583" i="1"/>
  <c r="BB583" i="1"/>
  <c r="BA583" i="1"/>
  <c r="AT583" i="1"/>
  <c r="AR583" i="1"/>
  <c r="AS583" i="1" s="1"/>
  <c r="AQ583" i="1"/>
  <c r="Q583" i="1"/>
  <c r="O583" i="1"/>
  <c r="K583" i="1"/>
  <c r="BQ406" i="1"/>
  <c r="BO406" i="1"/>
  <c r="BB406" i="1"/>
  <c r="BA406" i="1"/>
  <c r="AT406" i="1"/>
  <c r="AR406" i="1"/>
  <c r="AS406" i="1" s="1"/>
  <c r="AQ406" i="1"/>
  <c r="Q406" i="1"/>
  <c r="O406" i="1"/>
  <c r="K406" i="1"/>
  <c r="BO592" i="1"/>
  <c r="AU592" i="1"/>
  <c r="BA592" i="1" s="1"/>
  <c r="AT592" i="1"/>
  <c r="AR592" i="1"/>
  <c r="AS592" i="1" s="1"/>
  <c r="AQ592" i="1"/>
  <c r="Q592" i="1"/>
  <c r="O592" i="1"/>
  <c r="K592" i="1"/>
  <c r="BQ833" i="1"/>
  <c r="BO833" i="1"/>
  <c r="BB833" i="1"/>
  <c r="BA833" i="1"/>
  <c r="AT833" i="1"/>
  <c r="AR833" i="1"/>
  <c r="AS833" i="1" s="1"/>
  <c r="AQ833" i="1"/>
  <c r="Q833" i="1"/>
  <c r="O833" i="1"/>
  <c r="K833" i="1"/>
  <c r="BQ376" i="1"/>
  <c r="BO376" i="1"/>
  <c r="BB376" i="1"/>
  <c r="BA376" i="1"/>
  <c r="AT376" i="1"/>
  <c r="AR376" i="1"/>
  <c r="AS376" i="1" s="1"/>
  <c r="AQ376" i="1"/>
  <c r="Q376" i="1"/>
  <c r="O376" i="1"/>
  <c r="K376" i="1"/>
  <c r="BQ504" i="1"/>
  <c r="BO504" i="1"/>
  <c r="BB504" i="1"/>
  <c r="BA504" i="1"/>
  <c r="AT504" i="1"/>
  <c r="AR504" i="1"/>
  <c r="AS504" i="1" s="1"/>
  <c r="AQ504" i="1"/>
  <c r="Q504" i="1"/>
  <c r="O504" i="1"/>
  <c r="K504" i="1"/>
  <c r="BQ483" i="1"/>
  <c r="BO483" i="1"/>
  <c r="BB483" i="1"/>
  <c r="BA483" i="1"/>
  <c r="AT483" i="1"/>
  <c r="AR483" i="1"/>
  <c r="AS483" i="1" s="1"/>
  <c r="AQ483" i="1"/>
  <c r="Q483" i="1"/>
  <c r="O483" i="1"/>
  <c r="K483" i="1"/>
  <c r="BQ416" i="1"/>
  <c r="BO416" i="1"/>
  <c r="BB416" i="1"/>
  <c r="BA416" i="1"/>
  <c r="AT416" i="1"/>
  <c r="AR416" i="1"/>
  <c r="AS416" i="1" s="1"/>
  <c r="AQ416" i="1"/>
  <c r="Q416" i="1"/>
  <c r="O416" i="1"/>
  <c r="K416" i="1"/>
  <c r="BQ173" i="1"/>
  <c r="BO173" i="1"/>
  <c r="BB173" i="1"/>
  <c r="BA173" i="1"/>
  <c r="AT173" i="1"/>
  <c r="AR173" i="1"/>
  <c r="AS173" i="1" s="1"/>
  <c r="AQ173" i="1"/>
  <c r="Q173" i="1"/>
  <c r="O173" i="1"/>
  <c r="K173" i="1"/>
  <c r="BQ519" i="1"/>
  <c r="BO519" i="1"/>
  <c r="BB519" i="1"/>
  <c r="BA519" i="1"/>
  <c r="AT519" i="1"/>
  <c r="AR519" i="1"/>
  <c r="AS519" i="1" s="1"/>
  <c r="AQ519" i="1"/>
  <c r="Q519" i="1"/>
  <c r="O519" i="1"/>
  <c r="K519" i="1"/>
  <c r="BQ331" i="1"/>
  <c r="BO331" i="1"/>
  <c r="BB331" i="1"/>
  <c r="BA331" i="1"/>
  <c r="AT331" i="1"/>
  <c r="AR331" i="1"/>
  <c r="AS331" i="1" s="1"/>
  <c r="AQ331" i="1"/>
  <c r="Q331" i="1"/>
  <c r="O331" i="1"/>
  <c r="K331" i="1"/>
  <c r="BQ334" i="1"/>
  <c r="BO334" i="1"/>
  <c r="BB334" i="1"/>
  <c r="BA334" i="1"/>
  <c r="AT334" i="1"/>
  <c r="AR334" i="1"/>
  <c r="AS334" i="1" s="1"/>
  <c r="AQ334" i="1"/>
  <c r="Q334" i="1"/>
  <c r="O334" i="1"/>
  <c r="K334" i="1"/>
  <c r="BQ151" i="1"/>
  <c r="BO151" i="1"/>
  <c r="BB151" i="1"/>
  <c r="BA151" i="1"/>
  <c r="AT151" i="1"/>
  <c r="AR151" i="1"/>
  <c r="AS151" i="1" s="1"/>
  <c r="AQ151" i="1"/>
  <c r="Q151" i="1"/>
  <c r="O151" i="1"/>
  <c r="K151" i="1"/>
  <c r="BQ371" i="1"/>
  <c r="BO371" i="1"/>
  <c r="BB371" i="1"/>
  <c r="BA371" i="1"/>
  <c r="AT371" i="1"/>
  <c r="AR371" i="1"/>
  <c r="AS371" i="1" s="1"/>
  <c r="AQ371" i="1"/>
  <c r="Q371" i="1"/>
  <c r="O371" i="1"/>
  <c r="K371" i="1"/>
  <c r="BQ1102" i="1"/>
  <c r="BO1102" i="1"/>
  <c r="BB1102" i="1"/>
  <c r="BA1102" i="1"/>
  <c r="AT1102" i="1"/>
  <c r="AR1102" i="1"/>
  <c r="AS1102" i="1" s="1"/>
  <c r="AQ1102" i="1"/>
  <c r="Q1102" i="1"/>
  <c r="O1102" i="1"/>
  <c r="K1102" i="1"/>
  <c r="BQ188" i="1"/>
  <c r="BO188" i="1"/>
  <c r="BB188" i="1"/>
  <c r="BA188" i="1"/>
  <c r="AT188" i="1"/>
  <c r="AR188" i="1"/>
  <c r="AS188" i="1" s="1"/>
  <c r="AQ188" i="1"/>
  <c r="Q188" i="1"/>
  <c r="O188" i="1"/>
  <c r="K188" i="1"/>
  <c r="BQ438" i="1"/>
  <c r="BO438" i="1"/>
  <c r="BB438" i="1"/>
  <c r="BA438" i="1"/>
  <c r="AT438" i="1"/>
  <c r="AR438" i="1"/>
  <c r="AS438" i="1" s="1"/>
  <c r="AQ438" i="1"/>
  <c r="Q438" i="1"/>
  <c r="O438" i="1"/>
  <c r="K438" i="1"/>
  <c r="BQ425" i="1"/>
  <c r="BO425" i="1"/>
  <c r="BB425" i="1"/>
  <c r="BA425" i="1"/>
  <c r="AT425" i="1"/>
  <c r="AR425" i="1"/>
  <c r="AS425" i="1" s="1"/>
  <c r="AQ425" i="1"/>
  <c r="Q425" i="1"/>
  <c r="O425" i="1"/>
  <c r="K425" i="1"/>
  <c r="BQ597" i="1"/>
  <c r="BO597" i="1"/>
  <c r="BB597" i="1"/>
  <c r="BA597" i="1"/>
  <c r="AT597" i="1"/>
  <c r="AR597" i="1"/>
  <c r="AS597" i="1" s="1"/>
  <c r="AQ597" i="1"/>
  <c r="Q597" i="1"/>
  <c r="O597" i="1"/>
  <c r="K597" i="1"/>
  <c r="BQ368" i="1"/>
  <c r="BO368" i="1"/>
  <c r="BB368" i="1"/>
  <c r="BA368" i="1"/>
  <c r="AT368" i="1"/>
  <c r="AR368" i="1"/>
  <c r="AS368" i="1" s="1"/>
  <c r="AQ368" i="1"/>
  <c r="Q368" i="1"/>
  <c r="O368" i="1"/>
  <c r="K368" i="1"/>
  <c r="BQ581" i="1"/>
  <c r="BO581" i="1"/>
  <c r="BB581" i="1"/>
  <c r="BA581" i="1"/>
  <c r="AT581" i="1"/>
  <c r="AR581" i="1"/>
  <c r="AS581" i="1" s="1"/>
  <c r="AQ581" i="1"/>
  <c r="Q581" i="1"/>
  <c r="O581" i="1"/>
  <c r="K581" i="1"/>
  <c r="BQ762" i="1"/>
  <c r="BO762" i="1"/>
  <c r="BB762" i="1"/>
  <c r="BA762" i="1"/>
  <c r="AT762" i="1"/>
  <c r="AR762" i="1"/>
  <c r="AS762" i="1" s="1"/>
  <c r="AQ762" i="1"/>
  <c r="Q762" i="1"/>
  <c r="O762" i="1"/>
  <c r="K762" i="1"/>
  <c r="BQ995" i="1"/>
  <c r="BO995" i="1"/>
  <c r="BB995" i="1"/>
  <c r="BA995" i="1"/>
  <c r="AT995" i="1"/>
  <c r="AR995" i="1"/>
  <c r="AS995" i="1" s="1"/>
  <c r="AQ995" i="1"/>
  <c r="Q995" i="1"/>
  <c r="O995" i="1"/>
  <c r="K995" i="1"/>
  <c r="BQ380" i="1"/>
  <c r="BO380" i="1"/>
  <c r="BB380" i="1"/>
  <c r="BA380" i="1"/>
  <c r="AT380" i="1"/>
  <c r="AR380" i="1"/>
  <c r="AS380" i="1" s="1"/>
  <c r="AQ380" i="1"/>
  <c r="Q380" i="1"/>
  <c r="O380" i="1"/>
  <c r="K380" i="1"/>
  <c r="BQ882" i="1"/>
  <c r="BO882" i="1"/>
  <c r="BB882" i="1"/>
  <c r="BA882" i="1"/>
  <c r="AT882" i="1"/>
  <c r="AR882" i="1"/>
  <c r="AS882" i="1" s="1"/>
  <c r="AQ882" i="1"/>
  <c r="Q882" i="1"/>
  <c r="O882" i="1"/>
  <c r="K882" i="1"/>
  <c r="BQ407" i="1"/>
  <c r="BO407" i="1"/>
  <c r="BB407" i="1"/>
  <c r="BA407" i="1"/>
  <c r="AT407" i="1"/>
  <c r="AR407" i="1"/>
  <c r="AS407" i="1" s="1"/>
  <c r="AQ407" i="1"/>
  <c r="Q407" i="1"/>
  <c r="O407" i="1"/>
  <c r="K407" i="1"/>
  <c r="BQ627" i="1"/>
  <c r="BO627" i="1"/>
  <c r="BB627" i="1"/>
  <c r="BA627" i="1"/>
  <c r="AT627" i="1"/>
  <c r="AR627" i="1"/>
  <c r="AS627" i="1" s="1"/>
  <c r="AQ627" i="1"/>
  <c r="Q627" i="1"/>
  <c r="O627" i="1"/>
  <c r="K627" i="1"/>
  <c r="BQ954" i="1"/>
  <c r="BO954" i="1"/>
  <c r="BB954" i="1"/>
  <c r="BA954" i="1"/>
  <c r="AT954" i="1"/>
  <c r="AR954" i="1"/>
  <c r="AS954" i="1" s="1"/>
  <c r="AQ954" i="1"/>
  <c r="Q954" i="1"/>
  <c r="O954" i="1"/>
  <c r="K954" i="1"/>
  <c r="BQ472" i="1"/>
  <c r="BO472" i="1"/>
  <c r="BB472" i="1"/>
  <c r="BA472" i="1"/>
  <c r="AT472" i="1"/>
  <c r="AR472" i="1"/>
  <c r="AS472" i="1" s="1"/>
  <c r="AQ472" i="1"/>
  <c r="Q472" i="1"/>
  <c r="O472" i="1"/>
  <c r="K472" i="1"/>
  <c r="BQ883" i="1"/>
  <c r="BO883" i="1"/>
  <c r="BB883" i="1"/>
  <c r="BA883" i="1"/>
  <c r="AT883" i="1"/>
  <c r="AR883" i="1"/>
  <c r="AS883" i="1" s="1"/>
  <c r="AQ883" i="1"/>
  <c r="Q883" i="1"/>
  <c r="O883" i="1"/>
  <c r="K883" i="1"/>
  <c r="BQ312" i="1"/>
  <c r="BO312" i="1"/>
  <c r="BB312" i="1"/>
  <c r="BA312" i="1"/>
  <c r="AT312" i="1"/>
  <c r="AR312" i="1"/>
  <c r="AS312" i="1" s="1"/>
  <c r="AQ312" i="1"/>
  <c r="Q312" i="1"/>
  <c r="O312" i="1"/>
  <c r="K312" i="1"/>
  <c r="BQ338" i="1"/>
  <c r="BO338" i="1"/>
  <c r="BB338" i="1"/>
  <c r="BA338" i="1"/>
  <c r="AT338" i="1"/>
  <c r="AR338" i="1"/>
  <c r="AS338" i="1" s="1"/>
  <c r="AQ338" i="1"/>
  <c r="Q338" i="1"/>
  <c r="O338" i="1"/>
  <c r="K338" i="1"/>
  <c r="BQ405" i="1"/>
  <c r="BO405" i="1"/>
  <c r="BB405" i="1"/>
  <c r="BA405" i="1"/>
  <c r="AT405" i="1"/>
  <c r="AR405" i="1"/>
  <c r="AS405" i="1" s="1"/>
  <c r="AQ405" i="1"/>
  <c r="Q405" i="1"/>
  <c r="O405" i="1"/>
  <c r="K405" i="1"/>
  <c r="BQ891" i="1"/>
  <c r="BO891" i="1"/>
  <c r="BB891" i="1"/>
  <c r="BA891" i="1"/>
  <c r="AT891" i="1"/>
  <c r="AR891" i="1"/>
  <c r="AS891" i="1" s="1"/>
  <c r="AQ891" i="1"/>
  <c r="Q891" i="1"/>
  <c r="O891" i="1"/>
  <c r="K891" i="1"/>
  <c r="BQ387" i="1"/>
  <c r="BO387" i="1"/>
  <c r="BB387" i="1"/>
  <c r="BA387" i="1"/>
  <c r="AT387" i="1"/>
  <c r="AR387" i="1"/>
  <c r="AS387" i="1" s="1"/>
  <c r="AQ387" i="1"/>
  <c r="Q387" i="1"/>
  <c r="O387" i="1"/>
  <c r="K387" i="1"/>
  <c r="BQ934" i="1"/>
  <c r="BO934" i="1"/>
  <c r="BB934" i="1"/>
  <c r="BA934" i="1"/>
  <c r="AT934" i="1"/>
  <c r="AR934" i="1"/>
  <c r="AS934" i="1" s="1"/>
  <c r="AQ934" i="1"/>
  <c r="Q934" i="1"/>
  <c r="O934" i="1"/>
  <c r="K934" i="1"/>
  <c r="BQ78" i="1"/>
  <c r="BO78" i="1"/>
  <c r="BB78" i="1"/>
  <c r="BA78" i="1"/>
  <c r="AT78" i="1"/>
  <c r="AR78" i="1"/>
  <c r="AS78" i="1" s="1"/>
  <c r="AQ78" i="1"/>
  <c r="Q78" i="1"/>
  <c r="O78" i="1"/>
  <c r="K78" i="1"/>
  <c r="BQ546" i="1"/>
  <c r="BO546" i="1"/>
  <c r="BB546" i="1"/>
  <c r="BA546" i="1"/>
  <c r="AT546" i="1"/>
  <c r="AR546" i="1"/>
  <c r="AS546" i="1" s="1"/>
  <c r="AQ546" i="1"/>
  <c r="Q546" i="1"/>
  <c r="O546" i="1"/>
  <c r="K546" i="1"/>
  <c r="BQ140" i="1"/>
  <c r="BO140" i="1"/>
  <c r="BB140" i="1"/>
  <c r="BA140" i="1"/>
  <c r="AT140" i="1"/>
  <c r="AR140" i="1"/>
  <c r="AS140" i="1" s="1"/>
  <c r="AQ140" i="1"/>
  <c r="Q140" i="1"/>
  <c r="O140" i="1"/>
  <c r="K140" i="1"/>
  <c r="BQ332" i="1"/>
  <c r="BO332" i="1"/>
  <c r="BB332" i="1"/>
  <c r="BA332" i="1"/>
  <c r="AT332" i="1"/>
  <c r="AR332" i="1"/>
  <c r="AS332" i="1" s="1"/>
  <c r="AQ332" i="1"/>
  <c r="Q332" i="1"/>
  <c r="O332" i="1"/>
  <c r="K332" i="1"/>
  <c r="BQ106" i="1"/>
  <c r="BO106" i="1"/>
  <c r="BB106" i="1"/>
  <c r="BA106" i="1"/>
  <c r="AT106" i="1"/>
  <c r="AR106" i="1"/>
  <c r="AS106" i="1" s="1"/>
  <c r="AQ106" i="1"/>
  <c r="Q106" i="1"/>
  <c r="O106" i="1"/>
  <c r="K106" i="1"/>
  <c r="BQ46" i="1"/>
  <c r="BO46" i="1"/>
  <c r="BB46" i="1"/>
  <c r="BA46" i="1"/>
  <c r="AT46" i="1"/>
  <c r="AR46" i="1"/>
  <c r="AS46" i="1" s="1"/>
  <c r="AQ46" i="1"/>
  <c r="Q46" i="1"/>
  <c r="O46" i="1"/>
  <c r="K46" i="1"/>
  <c r="BQ1045" i="1"/>
  <c r="BO1045" i="1"/>
  <c r="BB1045" i="1"/>
  <c r="BA1045" i="1"/>
  <c r="AT1045" i="1"/>
  <c r="AR1045" i="1"/>
  <c r="AS1045" i="1" s="1"/>
  <c r="AQ1045" i="1"/>
  <c r="Q1045" i="1"/>
  <c r="O1045" i="1"/>
  <c r="K1045" i="1"/>
  <c r="BQ669" i="1"/>
  <c r="BO669" i="1"/>
  <c r="BB669" i="1"/>
  <c r="BA669" i="1"/>
  <c r="AT669" i="1"/>
  <c r="AR669" i="1"/>
  <c r="AS669" i="1" s="1"/>
  <c r="AQ669" i="1"/>
  <c r="Q669" i="1"/>
  <c r="O669" i="1"/>
  <c r="K669" i="1"/>
  <c r="BQ1087" i="1"/>
  <c r="BO1087" i="1"/>
  <c r="BB1087" i="1"/>
  <c r="BA1087" i="1"/>
  <c r="AT1087" i="1"/>
  <c r="AR1087" i="1"/>
  <c r="AS1087" i="1" s="1"/>
  <c r="AQ1087" i="1"/>
  <c r="Q1087" i="1"/>
  <c r="O1087" i="1"/>
  <c r="K1087" i="1"/>
  <c r="BQ685" i="1"/>
  <c r="BO685" i="1"/>
  <c r="BB685" i="1"/>
  <c r="BA685" i="1"/>
  <c r="AT685" i="1"/>
  <c r="AR685" i="1"/>
  <c r="AS685" i="1" s="1"/>
  <c r="AQ685" i="1"/>
  <c r="Q685" i="1"/>
  <c r="O685" i="1"/>
  <c r="K685" i="1"/>
  <c r="BQ1094" i="1"/>
  <c r="BO1094" i="1"/>
  <c r="BB1094" i="1"/>
  <c r="BA1094" i="1"/>
  <c r="AT1094" i="1"/>
  <c r="AR1094" i="1"/>
  <c r="AS1094" i="1" s="1"/>
  <c r="AQ1094" i="1"/>
  <c r="Q1094" i="1"/>
  <c r="O1094" i="1"/>
  <c r="K1094" i="1"/>
  <c r="BQ435" i="1"/>
  <c r="BO435" i="1"/>
  <c r="BB435" i="1"/>
  <c r="BA435" i="1"/>
  <c r="AT435" i="1"/>
  <c r="AR435" i="1"/>
  <c r="AS435" i="1" s="1"/>
  <c r="AQ435" i="1"/>
  <c r="Q435" i="1"/>
  <c r="O435" i="1"/>
  <c r="K435" i="1"/>
  <c r="BQ477" i="1"/>
  <c r="BO477" i="1"/>
  <c r="BB477" i="1"/>
  <c r="BA477" i="1"/>
  <c r="AT477" i="1"/>
  <c r="AR477" i="1"/>
  <c r="AS477" i="1" s="1"/>
  <c r="AQ477" i="1"/>
  <c r="Q477" i="1"/>
  <c r="O477" i="1"/>
  <c r="K477" i="1"/>
  <c r="BQ87" i="1"/>
  <c r="BO87" i="1"/>
  <c r="BB87" i="1"/>
  <c r="BA87" i="1"/>
  <c r="AT87" i="1"/>
  <c r="AR87" i="1"/>
  <c r="AS87" i="1" s="1"/>
  <c r="AQ87" i="1"/>
  <c r="Q87" i="1"/>
  <c r="O87" i="1"/>
  <c r="K87" i="1"/>
  <c r="BQ684" i="1"/>
  <c r="BO684" i="1"/>
  <c r="BB684" i="1"/>
  <c r="BA684" i="1"/>
  <c r="AT684" i="1"/>
  <c r="AR684" i="1"/>
  <c r="AS684" i="1" s="1"/>
  <c r="AQ684" i="1"/>
  <c r="Q684" i="1"/>
  <c r="O684" i="1"/>
  <c r="K684" i="1"/>
  <c r="BQ728" i="1"/>
  <c r="BO728" i="1"/>
  <c r="BB728" i="1"/>
  <c r="BA728" i="1"/>
  <c r="AT728" i="1"/>
  <c r="AR728" i="1"/>
  <c r="AS728" i="1" s="1"/>
  <c r="AQ728" i="1"/>
  <c r="Q728" i="1"/>
  <c r="O728" i="1"/>
  <c r="K728" i="1"/>
  <c r="BQ748" i="1"/>
  <c r="BO748" i="1"/>
  <c r="BB748" i="1"/>
  <c r="BA748" i="1"/>
  <c r="AT748" i="1"/>
  <c r="AR748" i="1"/>
  <c r="AS748" i="1" s="1"/>
  <c r="AQ748" i="1"/>
  <c r="Q748" i="1"/>
  <c r="O748" i="1"/>
  <c r="K748" i="1"/>
  <c r="BQ231" i="1"/>
  <c r="BO231" i="1"/>
  <c r="BB231" i="1"/>
  <c r="BA231" i="1"/>
  <c r="AT231" i="1"/>
  <c r="AR231" i="1"/>
  <c r="AS231" i="1" s="1"/>
  <c r="AQ231" i="1"/>
  <c r="Q231" i="1"/>
  <c r="O231" i="1"/>
  <c r="K231" i="1"/>
  <c r="BQ316" i="1"/>
  <c r="BO316" i="1"/>
  <c r="BB316" i="1"/>
  <c r="BA316" i="1"/>
  <c r="AT316" i="1"/>
  <c r="AR316" i="1"/>
  <c r="AS316" i="1" s="1"/>
  <c r="AQ316" i="1"/>
  <c r="Q316" i="1"/>
  <c r="O316" i="1"/>
  <c r="K316" i="1"/>
  <c r="BQ746" i="1"/>
  <c r="BO746" i="1"/>
  <c r="BB746" i="1"/>
  <c r="BA746" i="1"/>
  <c r="AT746" i="1"/>
  <c r="AR746" i="1"/>
  <c r="AS746" i="1" s="1"/>
  <c r="AQ746" i="1"/>
  <c r="Q746" i="1"/>
  <c r="O746" i="1"/>
  <c r="K746" i="1"/>
  <c r="BO662" i="1"/>
  <c r="AU662" i="1"/>
  <c r="BA662" i="1" s="1"/>
  <c r="AT662" i="1"/>
  <c r="AR662" i="1"/>
  <c r="AS662" i="1" s="1"/>
  <c r="AQ662" i="1"/>
  <c r="Q662" i="1"/>
  <c r="O662" i="1"/>
  <c r="K662" i="1"/>
  <c r="BQ412" i="1"/>
  <c r="BO412" i="1"/>
  <c r="BB412" i="1"/>
  <c r="BA412" i="1"/>
  <c r="AT412" i="1"/>
  <c r="AR412" i="1"/>
  <c r="AS412" i="1" s="1"/>
  <c r="AQ412" i="1"/>
  <c r="Q412" i="1"/>
  <c r="O412" i="1"/>
  <c r="K412" i="1"/>
  <c r="BQ850" i="1"/>
  <c r="BO850" i="1"/>
  <c r="BB850" i="1"/>
  <c r="BA850" i="1"/>
  <c r="AT850" i="1"/>
  <c r="AR850" i="1"/>
  <c r="AS850" i="1" s="1"/>
  <c r="AQ850" i="1"/>
  <c r="Q850" i="1"/>
  <c r="O850" i="1"/>
  <c r="K850" i="1"/>
  <c r="BQ817" i="1"/>
  <c r="BO817" i="1"/>
  <c r="BB817" i="1"/>
  <c r="BA817" i="1"/>
  <c r="AT817" i="1"/>
  <c r="AR817" i="1"/>
  <c r="AS817" i="1" s="1"/>
  <c r="AQ817" i="1"/>
  <c r="Q817" i="1"/>
  <c r="O817" i="1"/>
  <c r="K817" i="1"/>
  <c r="BQ1067" i="1"/>
  <c r="BO1067" i="1"/>
  <c r="BB1067" i="1"/>
  <c r="BA1067" i="1"/>
  <c r="AT1067" i="1"/>
  <c r="AR1067" i="1"/>
  <c r="AS1067" i="1" s="1"/>
  <c r="AQ1067" i="1"/>
  <c r="Q1067" i="1"/>
  <c r="O1067" i="1"/>
  <c r="K1067" i="1"/>
  <c r="BQ64" i="1"/>
  <c r="BO64" i="1"/>
  <c r="BB64" i="1"/>
  <c r="BA64" i="1"/>
  <c r="AT64" i="1"/>
  <c r="AR64" i="1"/>
  <c r="AS64" i="1" s="1"/>
  <c r="AQ64" i="1"/>
  <c r="Q64" i="1"/>
  <c r="O64" i="1"/>
  <c r="K64" i="1"/>
  <c r="BQ227" i="1"/>
  <c r="BO227" i="1"/>
  <c r="BB227" i="1"/>
  <c r="BA227" i="1"/>
  <c r="AT227" i="1"/>
  <c r="AR227" i="1"/>
  <c r="AS227" i="1" s="1"/>
  <c r="AQ227" i="1"/>
  <c r="Q227" i="1"/>
  <c r="O227" i="1"/>
  <c r="K227" i="1"/>
  <c r="BQ509" i="1"/>
  <c r="BO509" i="1"/>
  <c r="BB509" i="1"/>
  <c r="BA509" i="1"/>
  <c r="AT509" i="1"/>
  <c r="AR509" i="1"/>
  <c r="AS509" i="1" s="1"/>
  <c r="AQ509" i="1"/>
  <c r="Q509" i="1"/>
  <c r="O509" i="1"/>
  <c r="K509" i="1"/>
  <c r="BQ727" i="1"/>
  <c r="BO727" i="1"/>
  <c r="BB727" i="1"/>
  <c r="BA727" i="1"/>
  <c r="AT727" i="1"/>
  <c r="AR727" i="1"/>
  <c r="AS727" i="1" s="1"/>
  <c r="AQ727" i="1"/>
  <c r="Q727" i="1"/>
  <c r="O727" i="1"/>
  <c r="K727" i="1"/>
  <c r="BQ169" i="1"/>
  <c r="BO169" i="1"/>
  <c r="BB169" i="1"/>
  <c r="BA169" i="1"/>
  <c r="AT169" i="1"/>
  <c r="AR169" i="1"/>
  <c r="AS169" i="1" s="1"/>
  <c r="AQ169" i="1"/>
  <c r="Q169" i="1"/>
  <c r="O169" i="1"/>
  <c r="K169" i="1"/>
  <c r="BQ196" i="1"/>
  <c r="BO196" i="1"/>
  <c r="BB196" i="1"/>
  <c r="BA196" i="1"/>
  <c r="AT196" i="1"/>
  <c r="AR196" i="1"/>
  <c r="AS196" i="1" s="1"/>
  <c r="AQ196" i="1"/>
  <c r="Q196" i="1"/>
  <c r="O196" i="1"/>
  <c r="K196" i="1"/>
  <c r="BQ88" i="1"/>
  <c r="BO88" i="1"/>
  <c r="BB88" i="1"/>
  <c r="BA88" i="1"/>
  <c r="AT88" i="1"/>
  <c r="AR88" i="1"/>
  <c r="AS88" i="1" s="1"/>
  <c r="AQ88" i="1"/>
  <c r="Q88" i="1"/>
  <c r="O88" i="1"/>
  <c r="K88" i="1"/>
  <c r="BQ1095" i="1"/>
  <c r="BO1095" i="1"/>
  <c r="BB1095" i="1"/>
  <c r="BA1095" i="1"/>
  <c r="AT1095" i="1"/>
  <c r="AR1095" i="1"/>
  <c r="AS1095" i="1" s="1"/>
  <c r="AQ1095" i="1"/>
  <c r="Q1095" i="1"/>
  <c r="O1095" i="1"/>
  <c r="K1095" i="1"/>
  <c r="BQ394" i="1"/>
  <c r="BO394" i="1"/>
  <c r="BB394" i="1"/>
  <c r="BA394" i="1"/>
  <c r="AT394" i="1"/>
  <c r="AR394" i="1"/>
  <c r="AS394" i="1" s="1"/>
  <c r="AQ394" i="1"/>
  <c r="Q394" i="1"/>
  <c r="O394" i="1"/>
  <c r="K394" i="1"/>
  <c r="BQ857" i="1"/>
  <c r="BO857" i="1"/>
  <c r="BB857" i="1"/>
  <c r="BA857" i="1"/>
  <c r="AT857" i="1"/>
  <c r="AR857" i="1"/>
  <c r="AS857" i="1" s="1"/>
  <c r="AQ857" i="1"/>
  <c r="Q857" i="1"/>
  <c r="O857" i="1"/>
  <c r="K857" i="1"/>
  <c r="BQ319" i="1"/>
  <c r="BO319" i="1"/>
  <c r="BB319" i="1"/>
  <c r="BA319" i="1"/>
  <c r="AT319" i="1"/>
  <c r="AR319" i="1"/>
  <c r="AS319" i="1" s="1"/>
  <c r="AQ319" i="1"/>
  <c r="Q319" i="1"/>
  <c r="O319" i="1"/>
  <c r="K319" i="1"/>
  <c r="BQ751" i="1"/>
  <c r="BO751" i="1"/>
  <c r="BB751" i="1"/>
  <c r="BA751" i="1"/>
  <c r="AT751" i="1"/>
  <c r="AR751" i="1"/>
  <c r="AS751" i="1" s="1"/>
  <c r="AQ751" i="1"/>
  <c r="Q751" i="1"/>
  <c r="O751" i="1"/>
  <c r="K751" i="1"/>
  <c r="BQ321" i="1"/>
  <c r="BO321" i="1"/>
  <c r="BB321" i="1"/>
  <c r="BA321" i="1"/>
  <c r="AT321" i="1"/>
  <c r="AR321" i="1"/>
  <c r="AS321" i="1" s="1"/>
  <c r="AQ321" i="1"/>
  <c r="Q321" i="1"/>
  <c r="O321" i="1"/>
  <c r="K321" i="1"/>
  <c r="BQ601" i="1"/>
  <c r="BO601" i="1"/>
  <c r="BB601" i="1"/>
  <c r="BA601" i="1"/>
  <c r="AT601" i="1"/>
  <c r="AR601" i="1"/>
  <c r="AS601" i="1" s="1"/>
  <c r="AQ601" i="1"/>
  <c r="Q601" i="1"/>
  <c r="O601" i="1"/>
  <c r="K601" i="1"/>
  <c r="BQ388" i="1"/>
  <c r="BO388" i="1"/>
  <c r="BB388" i="1"/>
  <c r="BA388" i="1"/>
  <c r="AT388" i="1"/>
  <c r="AR388" i="1"/>
  <c r="AS388" i="1" s="1"/>
  <c r="AQ388" i="1"/>
  <c r="Q388" i="1"/>
  <c r="O388" i="1"/>
  <c r="K388" i="1"/>
  <c r="BQ385" i="1"/>
  <c r="BO385" i="1"/>
  <c r="BB385" i="1"/>
  <c r="BA385" i="1"/>
  <c r="AT385" i="1"/>
  <c r="AR385" i="1"/>
  <c r="AS385" i="1" s="1"/>
  <c r="AQ385" i="1"/>
  <c r="Q385" i="1"/>
  <c r="O385" i="1"/>
  <c r="K385" i="1"/>
  <c r="BQ783" i="1"/>
  <c r="BO783" i="1"/>
  <c r="BB783" i="1"/>
  <c r="BA783" i="1"/>
  <c r="AT783" i="1"/>
  <c r="AR783" i="1"/>
  <c r="AS783" i="1" s="1"/>
  <c r="AQ783" i="1"/>
  <c r="Q783" i="1"/>
  <c r="O783" i="1"/>
  <c r="K783" i="1"/>
  <c r="BQ165" i="1"/>
  <c r="BO165" i="1"/>
  <c r="BB165" i="1"/>
  <c r="BA165" i="1"/>
  <c r="AT165" i="1"/>
  <c r="AR165" i="1"/>
  <c r="AS165" i="1" s="1"/>
  <c r="AQ165" i="1"/>
  <c r="Q165" i="1"/>
  <c r="O165" i="1"/>
  <c r="K165" i="1"/>
  <c r="BQ491" i="1"/>
  <c r="BO491" i="1"/>
  <c r="BB491" i="1"/>
  <c r="BA491" i="1"/>
  <c r="AT491" i="1"/>
  <c r="AR491" i="1"/>
  <c r="AS491" i="1" s="1"/>
  <c r="AQ491" i="1"/>
  <c r="Q491" i="1"/>
  <c r="O491" i="1"/>
  <c r="K491" i="1"/>
  <c r="BQ253" i="1"/>
  <c r="BO253" i="1"/>
  <c r="BB253" i="1"/>
  <c r="BA253" i="1"/>
  <c r="AT253" i="1"/>
  <c r="AR253" i="1"/>
  <c r="AS253" i="1" s="1"/>
  <c r="AQ253" i="1"/>
  <c r="Q253" i="1"/>
  <c r="O253" i="1"/>
  <c r="K253" i="1"/>
  <c r="BQ959" i="1"/>
  <c r="BO959" i="1"/>
  <c r="BB959" i="1"/>
  <c r="BA959" i="1"/>
  <c r="AT959" i="1"/>
  <c r="AR959" i="1"/>
  <c r="AS959" i="1" s="1"/>
  <c r="AQ959" i="1"/>
  <c r="Q959" i="1"/>
  <c r="O959" i="1"/>
  <c r="K959" i="1"/>
  <c r="BQ765" i="1"/>
  <c r="BO765" i="1"/>
  <c r="BB765" i="1"/>
  <c r="BA765" i="1"/>
  <c r="AT765" i="1"/>
  <c r="AR765" i="1"/>
  <c r="AS765" i="1" s="1"/>
  <c r="AQ765" i="1"/>
  <c r="Q765" i="1"/>
  <c r="O765" i="1"/>
  <c r="K765" i="1"/>
  <c r="BQ580" i="1"/>
  <c r="BO580" i="1"/>
  <c r="BB580" i="1"/>
  <c r="BA580" i="1"/>
  <c r="AT580" i="1"/>
  <c r="AR580" i="1"/>
  <c r="AS580" i="1" s="1"/>
  <c r="AQ580" i="1"/>
  <c r="Q580" i="1"/>
  <c r="O580" i="1"/>
  <c r="K580" i="1"/>
  <c r="BQ207" i="1"/>
  <c r="BO207" i="1"/>
  <c r="BB207" i="1"/>
  <c r="BA207" i="1"/>
  <c r="AT207" i="1"/>
  <c r="AR207" i="1"/>
  <c r="AS207" i="1" s="1"/>
  <c r="AQ207" i="1"/>
  <c r="Q207" i="1"/>
  <c r="O207" i="1"/>
  <c r="K207" i="1"/>
  <c r="BQ374" i="1"/>
  <c r="BO374" i="1"/>
  <c r="BB374" i="1"/>
  <c r="BA374" i="1"/>
  <c r="AT374" i="1"/>
  <c r="AR374" i="1"/>
  <c r="AS374" i="1" s="1"/>
  <c r="AQ374" i="1"/>
  <c r="Q374" i="1"/>
  <c r="O374" i="1"/>
  <c r="K374" i="1"/>
  <c r="BQ722" i="1"/>
  <c r="BO722" i="1"/>
  <c r="BB722" i="1"/>
  <c r="BA722" i="1"/>
  <c r="AT722" i="1"/>
  <c r="AR722" i="1"/>
  <c r="AS722" i="1" s="1"/>
  <c r="AQ722" i="1"/>
  <c r="Q722" i="1"/>
  <c r="O722" i="1"/>
  <c r="K722" i="1"/>
  <c r="BQ497" i="1"/>
  <c r="BO497" i="1"/>
  <c r="BB497" i="1"/>
  <c r="BA497" i="1"/>
  <c r="AT497" i="1"/>
  <c r="AR497" i="1"/>
  <c r="AS497" i="1" s="1"/>
  <c r="AQ497" i="1"/>
  <c r="Q497" i="1"/>
  <c r="O497" i="1"/>
  <c r="K497" i="1"/>
  <c r="BQ841" i="1"/>
  <c r="BO841" i="1"/>
  <c r="BB841" i="1"/>
  <c r="BA841" i="1"/>
  <c r="AT841" i="1"/>
  <c r="AR841" i="1"/>
  <c r="AS841" i="1" s="1"/>
  <c r="AQ841" i="1"/>
  <c r="Q841" i="1"/>
  <c r="O841" i="1"/>
  <c r="K841" i="1"/>
  <c r="BQ493" i="1"/>
  <c r="BO493" i="1"/>
  <c r="BB493" i="1"/>
  <c r="BA493" i="1"/>
  <c r="AT493" i="1"/>
  <c r="AR493" i="1"/>
  <c r="AS493" i="1" s="1"/>
  <c r="AQ493" i="1"/>
  <c r="Q493" i="1"/>
  <c r="O493" i="1"/>
  <c r="K493" i="1"/>
  <c r="BQ186" i="1"/>
  <c r="BO186" i="1"/>
  <c r="BB186" i="1"/>
  <c r="BA186" i="1"/>
  <c r="AT186" i="1"/>
  <c r="AR186" i="1"/>
  <c r="AS186" i="1" s="1"/>
  <c r="AQ186" i="1"/>
  <c r="Q186" i="1"/>
  <c r="O186" i="1"/>
  <c r="K186" i="1"/>
  <c r="BQ203" i="1"/>
  <c r="BO203" i="1"/>
  <c r="BB203" i="1"/>
  <c r="BA203" i="1"/>
  <c r="AT203" i="1"/>
  <c r="AR203" i="1"/>
  <c r="AS203" i="1" s="1"/>
  <c r="AQ203" i="1"/>
  <c r="Q203" i="1"/>
  <c r="O203" i="1"/>
  <c r="K203" i="1"/>
  <c r="BQ201" i="1"/>
  <c r="BO201" i="1"/>
  <c r="BB201" i="1"/>
  <c r="BA201" i="1"/>
  <c r="AT201" i="1"/>
  <c r="AR201" i="1"/>
  <c r="AS201" i="1" s="1"/>
  <c r="AQ201" i="1"/>
  <c r="Q201" i="1"/>
  <c r="O201" i="1"/>
  <c r="K201" i="1"/>
  <c r="BQ433" i="1"/>
  <c r="BO433" i="1"/>
  <c r="BB433" i="1"/>
  <c r="BA433" i="1"/>
  <c r="AT433" i="1"/>
  <c r="AR433" i="1"/>
  <c r="AS433" i="1" s="1"/>
  <c r="AQ433" i="1"/>
  <c r="Q433" i="1"/>
  <c r="O433" i="1"/>
  <c r="K433" i="1"/>
  <c r="BQ661" i="1"/>
  <c r="BO661" i="1"/>
  <c r="BB661" i="1"/>
  <c r="BA661" i="1"/>
  <c r="AT661" i="1"/>
  <c r="AR661" i="1"/>
  <c r="AS661" i="1" s="1"/>
  <c r="AQ661" i="1"/>
  <c r="Q661" i="1"/>
  <c r="O661" i="1"/>
  <c r="K661" i="1"/>
  <c r="BQ794" i="1"/>
  <c r="BO794" i="1"/>
  <c r="BB794" i="1"/>
  <c r="BA794" i="1"/>
  <c r="AT794" i="1"/>
  <c r="AR794" i="1"/>
  <c r="AS794" i="1" s="1"/>
  <c r="AQ794" i="1"/>
  <c r="Q794" i="1"/>
  <c r="O794" i="1"/>
  <c r="K794" i="1"/>
  <c r="BQ86" i="1"/>
  <c r="BO86" i="1"/>
  <c r="BB86" i="1"/>
  <c r="BA86" i="1"/>
  <c r="AT86" i="1"/>
  <c r="AR86" i="1"/>
  <c r="AS86" i="1" s="1"/>
  <c r="AQ86" i="1"/>
  <c r="Q86" i="1"/>
  <c r="O86" i="1"/>
  <c r="K86" i="1"/>
  <c r="BQ323" i="1"/>
  <c r="BO323" i="1"/>
  <c r="BB323" i="1"/>
  <c r="BA323" i="1"/>
  <c r="AT323" i="1"/>
  <c r="AR323" i="1"/>
  <c r="AS323" i="1" s="1"/>
  <c r="AQ323" i="1"/>
  <c r="Q323" i="1"/>
  <c r="O323" i="1"/>
  <c r="K323" i="1"/>
  <c r="BQ199" i="1"/>
  <c r="BO199" i="1"/>
  <c r="BB199" i="1"/>
  <c r="BA199" i="1"/>
  <c r="AT199" i="1"/>
  <c r="AR199" i="1"/>
  <c r="AS199" i="1" s="1"/>
  <c r="AQ199" i="1"/>
  <c r="Q199" i="1"/>
  <c r="O199" i="1"/>
  <c r="K199" i="1"/>
  <c r="BQ441" i="1"/>
  <c r="BO441" i="1"/>
  <c r="BB441" i="1"/>
  <c r="BA441" i="1"/>
  <c r="AT441" i="1"/>
  <c r="AR441" i="1"/>
  <c r="AS441" i="1" s="1"/>
  <c r="AQ441" i="1"/>
  <c r="Q441" i="1"/>
  <c r="O441" i="1"/>
  <c r="K441" i="1"/>
  <c r="BQ651" i="1"/>
  <c r="BO651" i="1"/>
  <c r="BB651" i="1"/>
  <c r="BA651" i="1"/>
  <c r="AT651" i="1"/>
  <c r="AR651" i="1"/>
  <c r="AS651" i="1" s="1"/>
  <c r="AQ651" i="1"/>
  <c r="Q651" i="1"/>
  <c r="O651" i="1"/>
  <c r="K651" i="1"/>
  <c r="BQ365" i="1"/>
  <c r="BO365" i="1"/>
  <c r="BB365" i="1"/>
  <c r="BA365" i="1"/>
  <c r="AT365" i="1"/>
  <c r="AR365" i="1"/>
  <c r="AS365" i="1" s="1"/>
  <c r="AQ365" i="1"/>
  <c r="Q365" i="1"/>
  <c r="O365" i="1"/>
  <c r="K365" i="1"/>
  <c r="BQ256" i="1"/>
  <c r="BO256" i="1"/>
  <c r="BB256" i="1"/>
  <c r="BA256" i="1"/>
  <c r="AT256" i="1"/>
  <c r="AR256" i="1"/>
  <c r="AS256" i="1" s="1"/>
  <c r="AQ256" i="1"/>
  <c r="Q256" i="1"/>
  <c r="O256" i="1"/>
  <c r="K256" i="1"/>
  <c r="BQ322" i="1"/>
  <c r="BO322" i="1"/>
  <c r="BB322" i="1"/>
  <c r="BA322" i="1"/>
  <c r="AT322" i="1"/>
  <c r="AR322" i="1"/>
  <c r="AS322" i="1" s="1"/>
  <c r="AQ322" i="1"/>
  <c r="Q322" i="1"/>
  <c r="O322" i="1"/>
  <c r="K322" i="1"/>
  <c r="BQ422" i="1"/>
  <c r="BO422" i="1"/>
  <c r="BB422" i="1"/>
  <c r="BA422" i="1"/>
  <c r="AT422" i="1"/>
  <c r="AR422" i="1"/>
  <c r="AS422" i="1" s="1"/>
  <c r="AQ422" i="1"/>
  <c r="Q422" i="1"/>
  <c r="O422" i="1"/>
  <c r="K422" i="1"/>
  <c r="BQ938" i="1"/>
  <c r="BO938" i="1"/>
  <c r="BB938" i="1"/>
  <c r="BA938" i="1"/>
  <c r="AT938" i="1"/>
  <c r="AR938" i="1"/>
  <c r="AS938" i="1" s="1"/>
  <c r="AQ938" i="1"/>
  <c r="Q938" i="1"/>
  <c r="O938" i="1"/>
  <c r="K938" i="1"/>
  <c r="BQ473" i="1"/>
  <c r="BO473" i="1"/>
  <c r="BB473" i="1"/>
  <c r="BA473" i="1"/>
  <c r="AT473" i="1"/>
  <c r="AR473" i="1"/>
  <c r="AS473" i="1" s="1"/>
  <c r="AQ473" i="1"/>
  <c r="Q473" i="1"/>
  <c r="O473" i="1"/>
  <c r="K473" i="1"/>
  <c r="BQ1009" i="1"/>
  <c r="BO1009" i="1"/>
  <c r="BB1009" i="1"/>
  <c r="BA1009" i="1"/>
  <c r="AT1009" i="1"/>
  <c r="AR1009" i="1"/>
  <c r="AS1009" i="1" s="1"/>
  <c r="AQ1009" i="1"/>
  <c r="Q1009" i="1"/>
  <c r="O1009" i="1"/>
  <c r="K1009" i="1"/>
  <c r="BQ570" i="1"/>
  <c r="BO570" i="1"/>
  <c r="BB570" i="1"/>
  <c r="BA570" i="1"/>
  <c r="AT570" i="1"/>
  <c r="AR570" i="1"/>
  <c r="AS570" i="1" s="1"/>
  <c r="AQ570" i="1"/>
  <c r="Q570" i="1"/>
  <c r="O570" i="1"/>
  <c r="K570" i="1"/>
  <c r="BQ396" i="1"/>
  <c r="BO396" i="1"/>
  <c r="BB396" i="1"/>
  <c r="BA396" i="1"/>
  <c r="AT396" i="1"/>
  <c r="AR396" i="1"/>
  <c r="AS396" i="1" s="1"/>
  <c r="AQ396" i="1"/>
  <c r="Q396" i="1"/>
  <c r="O396" i="1"/>
  <c r="K396" i="1"/>
  <c r="BQ759" i="1"/>
  <c r="BO759" i="1"/>
  <c r="BB759" i="1"/>
  <c r="BA759" i="1"/>
  <c r="AT759" i="1"/>
  <c r="AR759" i="1"/>
  <c r="AS759" i="1" s="1"/>
  <c r="AQ759" i="1"/>
  <c r="Q759" i="1"/>
  <c r="O759" i="1"/>
  <c r="K759" i="1"/>
  <c r="BQ771" i="1"/>
  <c r="BO771" i="1"/>
  <c r="BB771" i="1"/>
  <c r="BA771" i="1"/>
  <c r="AT771" i="1"/>
  <c r="AR771" i="1"/>
  <c r="AS771" i="1" s="1"/>
  <c r="AQ771" i="1"/>
  <c r="Q771" i="1"/>
  <c r="O771" i="1"/>
  <c r="K771" i="1"/>
  <c r="BQ155" i="1"/>
  <c r="BO155" i="1"/>
  <c r="BB155" i="1"/>
  <c r="BA155" i="1"/>
  <c r="AT155" i="1"/>
  <c r="AR155" i="1"/>
  <c r="AS155" i="1" s="1"/>
  <c r="AQ155" i="1"/>
  <c r="Q155" i="1"/>
  <c r="O155" i="1"/>
  <c r="K155" i="1"/>
  <c r="BQ343" i="1"/>
  <c r="BO343" i="1"/>
  <c r="BB343" i="1"/>
  <c r="BA343" i="1"/>
  <c r="AT343" i="1"/>
  <c r="AR343" i="1"/>
  <c r="AS343" i="1" s="1"/>
  <c r="AQ343" i="1"/>
  <c r="Q343" i="1"/>
  <c r="O343" i="1"/>
  <c r="K343" i="1"/>
  <c r="BQ183" i="1"/>
  <c r="BO183" i="1"/>
  <c r="BB183" i="1"/>
  <c r="BA183" i="1"/>
  <c r="AT183" i="1"/>
  <c r="AR183" i="1"/>
  <c r="AS183" i="1" s="1"/>
  <c r="AQ183" i="1"/>
  <c r="Q183" i="1"/>
  <c r="O183" i="1"/>
  <c r="K183" i="1"/>
  <c r="BQ373" i="1"/>
  <c r="BO373" i="1"/>
  <c r="BB373" i="1"/>
  <c r="BA373" i="1"/>
  <c r="AT373" i="1"/>
  <c r="AR373" i="1"/>
  <c r="AS373" i="1" s="1"/>
  <c r="AQ373" i="1"/>
  <c r="Q373" i="1"/>
  <c r="O373" i="1"/>
  <c r="K373" i="1"/>
  <c r="BQ247" i="1"/>
  <c r="BO247" i="1"/>
  <c r="BB247" i="1"/>
  <c r="BA247" i="1"/>
  <c r="AT247" i="1"/>
  <c r="AR247" i="1"/>
  <c r="AS247" i="1" s="1"/>
  <c r="AQ247" i="1"/>
  <c r="Q247" i="1"/>
  <c r="O247" i="1"/>
  <c r="K247" i="1"/>
  <c r="BQ90" i="1"/>
  <c r="BO90" i="1"/>
  <c r="BB90" i="1"/>
  <c r="BA90" i="1"/>
  <c r="AT90" i="1"/>
  <c r="AR90" i="1"/>
  <c r="AS90" i="1" s="1"/>
  <c r="AQ90" i="1"/>
  <c r="Q90" i="1"/>
  <c r="O90" i="1"/>
  <c r="K90" i="1"/>
  <c r="BQ200" i="1"/>
  <c r="BO200" i="1"/>
  <c r="BB200" i="1"/>
  <c r="BA200" i="1"/>
  <c r="AT200" i="1"/>
  <c r="AR200" i="1"/>
  <c r="AS200" i="1" s="1"/>
  <c r="AQ200" i="1"/>
  <c r="Q200" i="1"/>
  <c r="O200" i="1"/>
  <c r="K200" i="1"/>
  <c r="BQ35" i="1"/>
  <c r="BO35" i="1"/>
  <c r="BB35" i="1"/>
  <c r="BA35" i="1"/>
  <c r="AT35" i="1"/>
  <c r="AS35" i="1"/>
  <c r="AR35" i="1"/>
  <c r="AQ35" i="1"/>
  <c r="Q35" i="1"/>
  <c r="O35" i="1"/>
  <c r="K35" i="1"/>
  <c r="BQ61" i="1"/>
  <c r="BO61" i="1"/>
  <c r="BB61" i="1"/>
  <c r="BA61" i="1"/>
  <c r="AT61" i="1"/>
  <c r="AR61" i="1"/>
  <c r="AS61" i="1" s="1"/>
  <c r="AQ61" i="1"/>
  <c r="Q61" i="1"/>
  <c r="O61" i="1"/>
  <c r="K61" i="1"/>
  <c r="BQ420" i="1"/>
  <c r="BO420" i="1"/>
  <c r="BB420" i="1"/>
  <c r="BA420" i="1"/>
  <c r="AT420" i="1"/>
  <c r="AR420" i="1"/>
  <c r="AS420" i="1" s="1"/>
  <c r="AQ420" i="1"/>
  <c r="Q420" i="1"/>
  <c r="O420" i="1"/>
  <c r="K420" i="1"/>
  <c r="BQ162" i="1"/>
  <c r="BO162" i="1"/>
  <c r="BB162" i="1"/>
  <c r="BA162" i="1"/>
  <c r="AT162" i="1"/>
  <c r="AR162" i="1"/>
  <c r="AS162" i="1" s="1"/>
  <c r="AQ162" i="1"/>
  <c r="Q162" i="1"/>
  <c r="O162" i="1"/>
  <c r="K162" i="1"/>
  <c r="BQ466" i="1"/>
  <c r="BO466" i="1"/>
  <c r="BB466" i="1"/>
  <c r="BA466" i="1"/>
  <c r="AT466" i="1"/>
  <c r="AR466" i="1"/>
  <c r="AS466" i="1" s="1"/>
  <c r="AQ466" i="1"/>
  <c r="Q466" i="1"/>
  <c r="O466" i="1"/>
  <c r="K466" i="1"/>
  <c r="BQ1093" i="1"/>
  <c r="BO1093" i="1"/>
  <c r="BB1093" i="1"/>
  <c r="BA1093" i="1"/>
  <c r="AT1093" i="1"/>
  <c r="AR1093" i="1"/>
  <c r="AS1093" i="1" s="1"/>
  <c r="AQ1093" i="1"/>
  <c r="Q1093" i="1"/>
  <c r="O1093" i="1"/>
  <c r="K1093" i="1"/>
  <c r="BQ929" i="1"/>
  <c r="BO929" i="1"/>
  <c r="BB929" i="1"/>
  <c r="BA929" i="1"/>
  <c r="AT929" i="1"/>
  <c r="AR929" i="1"/>
  <c r="AS929" i="1" s="1"/>
  <c r="AQ929" i="1"/>
  <c r="Q929" i="1"/>
  <c r="O929" i="1"/>
  <c r="K929" i="1"/>
  <c r="BQ1039" i="1"/>
  <c r="BO1039" i="1"/>
  <c r="BB1039" i="1"/>
  <c r="BA1039" i="1"/>
  <c r="AT1039" i="1"/>
  <c r="AR1039" i="1"/>
  <c r="AS1039" i="1" s="1"/>
  <c r="AQ1039" i="1"/>
  <c r="Q1039" i="1"/>
  <c r="O1039" i="1"/>
  <c r="K1039" i="1"/>
  <c r="BQ739" i="1"/>
  <c r="BO739" i="1"/>
  <c r="BB739" i="1"/>
  <c r="BA739" i="1"/>
  <c r="AT739" i="1"/>
  <c r="AR739" i="1"/>
  <c r="AS739" i="1" s="1"/>
  <c r="AQ739" i="1"/>
  <c r="Q739" i="1"/>
  <c r="O739" i="1"/>
  <c r="K739" i="1"/>
  <c r="BQ204" i="1"/>
  <c r="BO204" i="1"/>
  <c r="BB204" i="1"/>
  <c r="BA204" i="1"/>
  <c r="AT204" i="1"/>
  <c r="AR204" i="1"/>
  <c r="AS204" i="1" s="1"/>
  <c r="AQ204" i="1"/>
  <c r="Q204" i="1"/>
  <c r="O204" i="1"/>
  <c r="K204" i="1"/>
  <c r="BQ95" i="1"/>
  <c r="BO95" i="1"/>
  <c r="BB95" i="1"/>
  <c r="BA95" i="1"/>
  <c r="AT95" i="1"/>
  <c r="AR95" i="1"/>
  <c r="AS95" i="1" s="1"/>
  <c r="AQ95" i="1"/>
  <c r="Q95" i="1"/>
  <c r="O95" i="1"/>
  <c r="K95" i="1"/>
  <c r="BQ480" i="1"/>
  <c r="BO480" i="1"/>
  <c r="BB480" i="1"/>
  <c r="BA480" i="1"/>
  <c r="AT480" i="1"/>
  <c r="AR480" i="1"/>
  <c r="AS480" i="1" s="1"/>
  <c r="AQ480" i="1"/>
  <c r="Q480" i="1"/>
  <c r="O480" i="1"/>
  <c r="K480" i="1"/>
  <c r="BQ659" i="1"/>
  <c r="BO659" i="1"/>
  <c r="BB659" i="1"/>
  <c r="BA659" i="1"/>
  <c r="AT659" i="1"/>
  <c r="AR659" i="1"/>
  <c r="AS659" i="1" s="1"/>
  <c r="AQ659" i="1"/>
  <c r="Q659" i="1"/>
  <c r="O659" i="1"/>
  <c r="K659" i="1"/>
  <c r="BQ992" i="1"/>
  <c r="BO992" i="1"/>
  <c r="BB992" i="1"/>
  <c r="BA992" i="1"/>
  <c r="AT992" i="1"/>
  <c r="AR992" i="1"/>
  <c r="AS992" i="1" s="1"/>
  <c r="AQ992" i="1"/>
  <c r="Q992" i="1"/>
  <c r="O992" i="1"/>
  <c r="K992" i="1"/>
  <c r="BQ997" i="1"/>
  <c r="BO997" i="1"/>
  <c r="BB997" i="1"/>
  <c r="BA997" i="1"/>
  <c r="AT997" i="1"/>
  <c r="AR997" i="1"/>
  <c r="AS997" i="1" s="1"/>
  <c r="AQ997" i="1"/>
  <c r="Q997" i="1"/>
  <c r="O997" i="1"/>
  <c r="K997" i="1"/>
  <c r="BQ174" i="1"/>
  <c r="BO174" i="1"/>
  <c r="BB174" i="1"/>
  <c r="BA174" i="1"/>
  <c r="AT174" i="1"/>
  <c r="AR174" i="1"/>
  <c r="AS174" i="1" s="1"/>
  <c r="AQ174" i="1"/>
  <c r="Q174" i="1"/>
  <c r="O174" i="1"/>
  <c r="K174" i="1"/>
  <c r="BQ602" i="1"/>
  <c r="BO602" i="1"/>
  <c r="BB602" i="1"/>
  <c r="BA602" i="1"/>
  <c r="AT602" i="1"/>
  <c r="AR602" i="1"/>
  <c r="AS602" i="1" s="1"/>
  <c r="AQ602" i="1"/>
  <c r="Q602" i="1"/>
  <c r="O602" i="1"/>
  <c r="K602" i="1"/>
  <c r="BQ398" i="1"/>
  <c r="BO398" i="1"/>
  <c r="BB398" i="1"/>
  <c r="BA398" i="1"/>
  <c r="AT398" i="1"/>
  <c r="AR398" i="1"/>
  <c r="AS398" i="1" s="1"/>
  <c r="AQ398" i="1"/>
  <c r="Q398" i="1"/>
  <c r="O398" i="1"/>
  <c r="K398" i="1"/>
  <c r="BQ517" i="1"/>
  <c r="BO517" i="1"/>
  <c r="BB517" i="1"/>
  <c r="BA517" i="1"/>
  <c r="AT517" i="1"/>
  <c r="AR517" i="1"/>
  <c r="AS517" i="1" s="1"/>
  <c r="AQ517" i="1"/>
  <c r="Q517" i="1"/>
  <c r="O517" i="1"/>
  <c r="K517" i="1"/>
  <c r="BQ827" i="1"/>
  <c r="BO827" i="1"/>
  <c r="BB827" i="1"/>
  <c r="BA827" i="1"/>
  <c r="AT827" i="1"/>
  <c r="AR827" i="1"/>
  <c r="AS827" i="1" s="1"/>
  <c r="AQ827" i="1"/>
  <c r="Q827" i="1"/>
  <c r="O827" i="1"/>
  <c r="K827" i="1"/>
  <c r="BQ951" i="1"/>
  <c r="BO951" i="1"/>
  <c r="BB951" i="1"/>
  <c r="BA951" i="1"/>
  <c r="AT951" i="1"/>
  <c r="AR951" i="1"/>
  <c r="AS951" i="1" s="1"/>
  <c r="AQ951" i="1"/>
  <c r="Q951" i="1"/>
  <c r="O951" i="1"/>
  <c r="K951" i="1"/>
  <c r="BQ745" i="1"/>
  <c r="BO745" i="1"/>
  <c r="BB745" i="1"/>
  <c r="BA745" i="1"/>
  <c r="AT745" i="1"/>
  <c r="AR745" i="1"/>
  <c r="AS745" i="1" s="1"/>
  <c r="AQ745" i="1"/>
  <c r="Q745" i="1"/>
  <c r="O745" i="1"/>
  <c r="K745" i="1"/>
  <c r="BQ206" i="1"/>
  <c r="BO206" i="1"/>
  <c r="BB206" i="1"/>
  <c r="BA206" i="1"/>
  <c r="AT206" i="1"/>
  <c r="AR206" i="1"/>
  <c r="AS206" i="1" s="1"/>
  <c r="AQ206" i="1"/>
  <c r="Q206" i="1"/>
  <c r="O206" i="1"/>
  <c r="K206" i="1"/>
  <c r="BQ1077" i="1"/>
  <c r="BO1077" i="1"/>
  <c r="BB1077" i="1"/>
  <c r="BA1077" i="1"/>
  <c r="AT1077" i="1"/>
  <c r="AR1077" i="1"/>
  <c r="AS1077" i="1" s="1"/>
  <c r="AQ1077" i="1"/>
  <c r="Q1077" i="1"/>
  <c r="O1077" i="1"/>
  <c r="K1077" i="1"/>
  <c r="BQ25" i="1"/>
  <c r="BO25" i="1"/>
  <c r="BB25" i="1"/>
  <c r="BA25" i="1"/>
  <c r="AT25" i="1"/>
  <c r="AR25" i="1"/>
  <c r="AS25" i="1" s="1"/>
  <c r="AQ25" i="1"/>
  <c r="Q25" i="1"/>
  <c r="O25" i="1"/>
  <c r="K25" i="1"/>
  <c r="BQ110" i="1"/>
  <c r="BO110" i="1"/>
  <c r="BB110" i="1"/>
  <c r="BA110" i="1"/>
  <c r="AT110" i="1"/>
  <c r="AR110" i="1"/>
  <c r="AS110" i="1" s="1"/>
  <c r="AQ110" i="1"/>
  <c r="Q110" i="1"/>
  <c r="O110" i="1"/>
  <c r="K110" i="1"/>
  <c r="BQ791" i="1"/>
  <c r="BO791" i="1"/>
  <c r="BB791" i="1"/>
  <c r="BA791" i="1"/>
  <c r="AT791" i="1"/>
  <c r="AR791" i="1"/>
  <c r="AS791" i="1" s="1"/>
  <c r="AQ791" i="1"/>
  <c r="Q791" i="1"/>
  <c r="O791" i="1"/>
  <c r="K791" i="1"/>
  <c r="BQ311" i="1"/>
  <c r="BO311" i="1"/>
  <c r="BB311" i="1"/>
  <c r="BA311" i="1"/>
  <c r="AT311" i="1"/>
  <c r="AR311" i="1"/>
  <c r="AS311" i="1" s="1"/>
  <c r="AQ311" i="1"/>
  <c r="Q311" i="1"/>
  <c r="O311" i="1"/>
  <c r="K311" i="1"/>
  <c r="BQ304" i="1"/>
  <c r="BO304" i="1"/>
  <c r="BB304" i="1"/>
  <c r="BA304" i="1"/>
  <c r="AT304" i="1"/>
  <c r="AR304" i="1"/>
  <c r="AS304" i="1" s="1"/>
  <c r="AQ304" i="1"/>
  <c r="Q304" i="1"/>
  <c r="O304" i="1"/>
  <c r="K304" i="1"/>
  <c r="BQ147" i="1"/>
  <c r="BO147" i="1"/>
  <c r="BB147" i="1"/>
  <c r="BA147" i="1"/>
  <c r="AT147" i="1"/>
  <c r="AR147" i="1"/>
  <c r="AS147" i="1" s="1"/>
  <c r="AQ147" i="1"/>
  <c r="Q147" i="1"/>
  <c r="O147" i="1"/>
  <c r="K147" i="1"/>
  <c r="BQ1072" i="1"/>
  <c r="BO1072" i="1"/>
  <c r="BB1072" i="1"/>
  <c r="BA1072" i="1"/>
  <c r="AT1072" i="1"/>
  <c r="AR1072" i="1"/>
  <c r="AS1072" i="1" s="1"/>
  <c r="AQ1072" i="1"/>
  <c r="Q1072" i="1"/>
  <c r="O1072" i="1"/>
  <c r="K1072" i="1"/>
  <c r="BQ194" i="1"/>
  <c r="BO194" i="1"/>
  <c r="BB194" i="1"/>
  <c r="BA194" i="1"/>
  <c r="AT194" i="1"/>
  <c r="AR194" i="1"/>
  <c r="AS194" i="1" s="1"/>
  <c r="AQ194" i="1"/>
  <c r="Q194" i="1"/>
  <c r="O194" i="1"/>
  <c r="K194" i="1"/>
  <c r="BQ1026" i="1"/>
  <c r="BO1026" i="1"/>
  <c r="BB1026" i="1"/>
  <c r="BA1026" i="1"/>
  <c r="AT1026" i="1"/>
  <c r="AR1026" i="1"/>
  <c r="AS1026" i="1" s="1"/>
  <c r="AQ1026" i="1"/>
  <c r="Q1026" i="1"/>
  <c r="O1026" i="1"/>
  <c r="K1026" i="1"/>
  <c r="BQ315" i="1"/>
  <c r="BO315" i="1"/>
  <c r="BB315" i="1"/>
  <c r="BA315" i="1"/>
  <c r="AT315" i="1"/>
  <c r="AR315" i="1"/>
  <c r="AS315" i="1" s="1"/>
  <c r="AQ315" i="1"/>
  <c r="Q315" i="1"/>
  <c r="O315" i="1"/>
  <c r="K315" i="1"/>
  <c r="BQ225" i="1"/>
  <c r="BO225" i="1"/>
  <c r="BB225" i="1"/>
  <c r="BA225" i="1"/>
  <c r="AT225" i="1"/>
  <c r="AR225" i="1"/>
  <c r="AS225" i="1" s="1"/>
  <c r="AQ225" i="1"/>
  <c r="Q225" i="1"/>
  <c r="O225" i="1"/>
  <c r="K225" i="1"/>
  <c r="BQ478" i="1"/>
  <c r="BO478" i="1"/>
  <c r="BB478" i="1"/>
  <c r="BA478" i="1"/>
  <c r="AT478" i="1"/>
  <c r="AR478" i="1"/>
  <c r="AS478" i="1" s="1"/>
  <c r="AQ478" i="1"/>
  <c r="Q478" i="1"/>
  <c r="O478" i="1"/>
  <c r="K478" i="1"/>
  <c r="BQ737" i="1"/>
  <c r="BO737" i="1"/>
  <c r="BB737" i="1"/>
  <c r="BA737" i="1"/>
  <c r="AT737" i="1"/>
  <c r="AR737" i="1"/>
  <c r="AS737" i="1" s="1"/>
  <c r="AQ737" i="1"/>
  <c r="Q737" i="1"/>
  <c r="O737" i="1"/>
  <c r="K737" i="1"/>
  <c r="BQ454" i="1"/>
  <c r="BO454" i="1"/>
  <c r="BB454" i="1"/>
  <c r="BA454" i="1"/>
  <c r="AT454" i="1"/>
  <c r="AR454" i="1"/>
  <c r="AS454" i="1" s="1"/>
  <c r="AQ454" i="1"/>
  <c r="Q454" i="1"/>
  <c r="O454" i="1"/>
  <c r="K454" i="1"/>
  <c r="BQ732" i="1"/>
  <c r="BO732" i="1"/>
  <c r="BB732" i="1"/>
  <c r="BA732" i="1"/>
  <c r="AT732" i="1"/>
  <c r="AR732" i="1"/>
  <c r="AS732" i="1" s="1"/>
  <c r="AQ732" i="1"/>
  <c r="Q732" i="1"/>
  <c r="O732" i="1"/>
  <c r="K732" i="1"/>
  <c r="BQ1014" i="1"/>
  <c r="BO1014" i="1"/>
  <c r="BB1014" i="1"/>
  <c r="BA1014" i="1"/>
  <c r="AT1014" i="1"/>
  <c r="AR1014" i="1"/>
  <c r="AS1014" i="1" s="1"/>
  <c r="AQ1014" i="1"/>
  <c r="Q1014" i="1"/>
  <c r="O1014" i="1"/>
  <c r="K1014" i="1"/>
  <c r="BQ29" i="1"/>
  <c r="BO29" i="1"/>
  <c r="BB29" i="1"/>
  <c r="BA29" i="1"/>
  <c r="AT29" i="1"/>
  <c r="AR29" i="1"/>
  <c r="AS29" i="1" s="1"/>
  <c r="AQ29" i="1"/>
  <c r="Q29" i="1"/>
  <c r="O29" i="1"/>
  <c r="K29" i="1"/>
  <c r="BQ27" i="1"/>
  <c r="BO27" i="1"/>
  <c r="BB27" i="1"/>
  <c r="BA27" i="1"/>
  <c r="AT27" i="1"/>
  <c r="AR27" i="1"/>
  <c r="AS27" i="1" s="1"/>
  <c r="AQ27" i="1"/>
  <c r="Q27" i="1"/>
  <c r="O27" i="1"/>
  <c r="K27" i="1"/>
  <c r="BQ499" i="1"/>
  <c r="BO499" i="1"/>
  <c r="BB499" i="1"/>
  <c r="BA499" i="1"/>
  <c r="AT499" i="1"/>
  <c r="AR499" i="1"/>
  <c r="AS499" i="1" s="1"/>
  <c r="AQ499" i="1"/>
  <c r="Q499" i="1"/>
  <c r="O499" i="1"/>
  <c r="K499" i="1"/>
  <c r="BQ1017" i="1"/>
  <c r="BO1017" i="1"/>
  <c r="BB1017" i="1"/>
  <c r="BA1017" i="1"/>
  <c r="AT1017" i="1"/>
  <c r="AR1017" i="1"/>
  <c r="AS1017" i="1" s="1"/>
  <c r="AQ1017" i="1"/>
  <c r="Q1017" i="1"/>
  <c r="O1017" i="1"/>
  <c r="K1017" i="1"/>
  <c r="BQ419" i="1"/>
  <c r="BO419" i="1"/>
  <c r="BB419" i="1"/>
  <c r="BA419" i="1"/>
  <c r="AT419" i="1"/>
  <c r="AR419" i="1"/>
  <c r="AS419" i="1" s="1"/>
  <c r="AQ419" i="1"/>
  <c r="Q419" i="1"/>
  <c r="O419" i="1"/>
  <c r="K419" i="1"/>
  <c r="BQ314" i="1"/>
  <c r="BO314" i="1"/>
  <c r="BB314" i="1"/>
  <c r="BA314" i="1"/>
  <c r="AT314" i="1"/>
  <c r="AR314" i="1"/>
  <c r="AS314" i="1" s="1"/>
  <c r="AQ314" i="1"/>
  <c r="Q314" i="1"/>
  <c r="O314" i="1"/>
  <c r="K314" i="1"/>
  <c r="BQ720" i="1"/>
  <c r="BO720" i="1"/>
  <c r="BB720" i="1"/>
  <c r="BA720" i="1"/>
  <c r="AT720" i="1"/>
  <c r="AR720" i="1"/>
  <c r="AS720" i="1" s="1"/>
  <c r="AQ720" i="1"/>
  <c r="Q720" i="1"/>
  <c r="O720" i="1"/>
  <c r="K720" i="1"/>
  <c r="BQ455" i="1"/>
  <c r="BO455" i="1"/>
  <c r="BB455" i="1"/>
  <c r="BA455" i="1"/>
  <c r="AT455" i="1"/>
  <c r="AR455" i="1"/>
  <c r="AS455" i="1" s="1"/>
  <c r="AQ455" i="1"/>
  <c r="Q455" i="1"/>
  <c r="O455" i="1"/>
  <c r="K455" i="1"/>
  <c r="BQ488" i="1"/>
  <c r="BO488" i="1"/>
  <c r="BB488" i="1"/>
  <c r="BA488" i="1"/>
  <c r="AT488" i="1"/>
  <c r="AR488" i="1"/>
  <c r="AS488" i="1" s="1"/>
  <c r="AQ488" i="1"/>
  <c r="Q488" i="1"/>
  <c r="O488" i="1"/>
  <c r="K488" i="1"/>
  <c r="BQ993" i="1"/>
  <c r="BO993" i="1"/>
  <c r="BB993" i="1"/>
  <c r="BA993" i="1"/>
  <c r="AT993" i="1"/>
  <c r="AR993" i="1"/>
  <c r="AS993" i="1" s="1"/>
  <c r="AQ993" i="1"/>
  <c r="Q993" i="1"/>
  <c r="O993" i="1"/>
  <c r="K993" i="1"/>
  <c r="BQ733" i="1"/>
  <c r="BO733" i="1"/>
  <c r="BB733" i="1"/>
  <c r="BA733" i="1"/>
  <c r="AT733" i="1"/>
  <c r="AR733" i="1"/>
  <c r="AS733" i="1" s="1"/>
  <c r="AQ733" i="1"/>
  <c r="Q733" i="1"/>
  <c r="O733" i="1"/>
  <c r="K733" i="1"/>
  <c r="BQ501" i="1"/>
  <c r="BO501" i="1"/>
  <c r="BB501" i="1"/>
  <c r="BA501" i="1"/>
  <c r="AT501" i="1"/>
  <c r="AR501" i="1"/>
  <c r="AS501" i="1" s="1"/>
  <c r="AQ501" i="1"/>
  <c r="Q501" i="1"/>
  <c r="O501" i="1"/>
  <c r="K501" i="1"/>
  <c r="BQ101" i="1"/>
  <c r="BO101" i="1"/>
  <c r="BB101" i="1"/>
  <c r="BA101" i="1"/>
  <c r="AT101" i="1"/>
  <c r="AR101" i="1"/>
  <c r="AS101" i="1" s="1"/>
  <c r="AQ101" i="1"/>
  <c r="Q101" i="1"/>
  <c r="O101" i="1"/>
  <c r="K101" i="1"/>
  <c r="BQ479" i="1"/>
  <c r="BO479" i="1"/>
  <c r="BB479" i="1"/>
  <c r="BA479" i="1"/>
  <c r="AT479" i="1"/>
  <c r="AR479" i="1"/>
  <c r="AS479" i="1" s="1"/>
  <c r="AQ479" i="1"/>
  <c r="Q479" i="1"/>
  <c r="O479" i="1"/>
  <c r="K479" i="1"/>
  <c r="BQ295" i="1"/>
  <c r="BO295" i="1"/>
  <c r="BB295" i="1"/>
  <c r="BA295" i="1"/>
  <c r="AT295" i="1"/>
  <c r="AR295" i="1"/>
  <c r="AS295" i="1" s="1"/>
  <c r="AQ295" i="1"/>
  <c r="Q295" i="1"/>
  <c r="O295" i="1"/>
  <c r="K295" i="1"/>
  <c r="BO809" i="1"/>
  <c r="AU809" i="1"/>
  <c r="BA809" i="1" s="1"/>
  <c r="AT809" i="1"/>
  <c r="AR809" i="1"/>
  <c r="AS809" i="1" s="1"/>
  <c r="AQ809" i="1"/>
  <c r="Q809" i="1"/>
  <c r="O809" i="1"/>
  <c r="K809" i="1"/>
  <c r="BQ109" i="1"/>
  <c r="BO109" i="1"/>
  <c r="BB109" i="1"/>
  <c r="BA109" i="1"/>
  <c r="AT109" i="1"/>
  <c r="AR109" i="1"/>
  <c r="AS109" i="1" s="1"/>
  <c r="AQ109" i="1"/>
  <c r="Q109" i="1"/>
  <c r="O109" i="1"/>
  <c r="K109" i="1"/>
  <c r="BQ981" i="1"/>
  <c r="BO981" i="1"/>
  <c r="BB981" i="1"/>
  <c r="BA981" i="1"/>
  <c r="AT981" i="1"/>
  <c r="AR981" i="1"/>
  <c r="AS981" i="1" s="1"/>
  <c r="AQ981" i="1"/>
  <c r="Q981" i="1"/>
  <c r="O981" i="1"/>
  <c r="K981" i="1"/>
  <c r="BQ250" i="1"/>
  <c r="BO250" i="1"/>
  <c r="BB250" i="1"/>
  <c r="BA250" i="1"/>
  <c r="AT250" i="1"/>
  <c r="AR250" i="1"/>
  <c r="AS250" i="1" s="1"/>
  <c r="AQ250" i="1"/>
  <c r="Q250" i="1"/>
  <c r="O250" i="1"/>
  <c r="K250" i="1"/>
  <c r="BQ104" i="1"/>
  <c r="BO104" i="1"/>
  <c r="BB104" i="1"/>
  <c r="BA104" i="1"/>
  <c r="AT104" i="1"/>
  <c r="AR104" i="1"/>
  <c r="AS104" i="1" s="1"/>
  <c r="AQ104" i="1"/>
  <c r="Q104" i="1"/>
  <c r="O104" i="1"/>
  <c r="K104" i="1"/>
  <c r="BQ228" i="1"/>
  <c r="BO228" i="1"/>
  <c r="BB228" i="1"/>
  <c r="BA228" i="1"/>
  <c r="AT228" i="1"/>
  <c r="AR228" i="1"/>
  <c r="AS228" i="1" s="1"/>
  <c r="AQ228" i="1"/>
  <c r="Q228" i="1"/>
  <c r="O228" i="1"/>
  <c r="K228" i="1"/>
  <c r="BQ508" i="1"/>
  <c r="BO508" i="1"/>
  <c r="BB508" i="1"/>
  <c r="BA508" i="1"/>
  <c r="AT508" i="1"/>
  <c r="AR508" i="1"/>
  <c r="AS508" i="1" s="1"/>
  <c r="AQ508" i="1"/>
  <c r="Q508" i="1"/>
  <c r="O508" i="1"/>
  <c r="K508" i="1"/>
  <c r="BQ766" i="1"/>
  <c r="BO766" i="1"/>
  <c r="BB766" i="1"/>
  <c r="BA766" i="1"/>
  <c r="AT766" i="1"/>
  <c r="AR766" i="1"/>
  <c r="AS766" i="1" s="1"/>
  <c r="AQ766" i="1"/>
  <c r="Q766" i="1"/>
  <c r="O766" i="1"/>
  <c r="K766" i="1"/>
  <c r="BQ303" i="1"/>
  <c r="BO303" i="1"/>
  <c r="BB303" i="1"/>
  <c r="BA303" i="1"/>
  <c r="AT303" i="1"/>
  <c r="AR303" i="1"/>
  <c r="AS303" i="1" s="1"/>
  <c r="AQ303" i="1"/>
  <c r="Q303" i="1"/>
  <c r="O303" i="1"/>
  <c r="K303" i="1"/>
  <c r="BQ24" i="1"/>
  <c r="BO24" i="1"/>
  <c r="BB24" i="1"/>
  <c r="BA24" i="1"/>
  <c r="AT24" i="1"/>
  <c r="AR24" i="1"/>
  <c r="AS24" i="1" s="1"/>
  <c r="AQ24" i="1"/>
  <c r="Q24" i="1"/>
  <c r="O24" i="1"/>
  <c r="K24" i="1"/>
  <c r="BQ1069" i="1"/>
  <c r="BO1069" i="1"/>
  <c r="BB1069" i="1"/>
  <c r="BA1069" i="1"/>
  <c r="AT1069" i="1"/>
  <c r="AR1069" i="1"/>
  <c r="AS1069" i="1" s="1"/>
  <c r="AQ1069" i="1"/>
  <c r="Q1069" i="1"/>
  <c r="O1069" i="1"/>
  <c r="K1069" i="1"/>
  <c r="BQ1073" i="1"/>
  <c r="BO1073" i="1"/>
  <c r="BB1073" i="1"/>
  <c r="BA1073" i="1"/>
  <c r="AT1073" i="1"/>
  <c r="AR1073" i="1"/>
  <c r="AS1073" i="1" s="1"/>
  <c r="AQ1073" i="1"/>
  <c r="Q1073" i="1"/>
  <c r="O1073" i="1"/>
  <c r="K1073" i="1"/>
  <c r="BQ506" i="1"/>
  <c r="BO506" i="1"/>
  <c r="BB506" i="1"/>
  <c r="BA506" i="1"/>
  <c r="AT506" i="1"/>
  <c r="AR506" i="1"/>
  <c r="AS506" i="1" s="1"/>
  <c r="AQ506" i="1"/>
  <c r="Q506" i="1"/>
  <c r="O506" i="1"/>
  <c r="K506" i="1"/>
  <c r="BQ245" i="1"/>
  <c r="BO245" i="1"/>
  <c r="BB245" i="1"/>
  <c r="BA245" i="1"/>
  <c r="AT245" i="1"/>
  <c r="AR245" i="1"/>
  <c r="AS245" i="1" s="1"/>
  <c r="AQ245" i="1"/>
  <c r="Q245" i="1"/>
  <c r="O245" i="1"/>
  <c r="K245" i="1"/>
  <c r="BO670" i="1"/>
  <c r="AU670" i="1"/>
  <c r="BB670" i="1" s="1"/>
  <c r="AT670" i="1"/>
  <c r="AR670" i="1"/>
  <c r="AS670" i="1" s="1"/>
  <c r="AQ670" i="1"/>
  <c r="Q670" i="1"/>
  <c r="O670" i="1"/>
  <c r="K670" i="1"/>
  <c r="BQ729" i="1"/>
  <c r="BO729" i="1"/>
  <c r="BB729" i="1"/>
  <c r="BA729" i="1"/>
  <c r="AT729" i="1"/>
  <c r="AR729" i="1"/>
  <c r="AS729" i="1" s="1"/>
  <c r="AQ729" i="1"/>
  <c r="Q729" i="1"/>
  <c r="O729" i="1"/>
  <c r="K729" i="1"/>
  <c r="BQ974" i="1"/>
  <c r="BO974" i="1"/>
  <c r="BB974" i="1"/>
  <c r="BA974" i="1"/>
  <c r="AT974" i="1"/>
  <c r="AR974" i="1"/>
  <c r="AS974" i="1" s="1"/>
  <c r="AQ974" i="1"/>
  <c r="Q974" i="1"/>
  <c r="O974" i="1"/>
  <c r="K974" i="1"/>
  <c r="BQ240" i="1"/>
  <c r="BO240" i="1"/>
  <c r="BB240" i="1"/>
  <c r="BA240" i="1"/>
  <c r="AT240" i="1"/>
  <c r="AR240" i="1"/>
  <c r="AS240" i="1" s="1"/>
  <c r="AQ240" i="1"/>
  <c r="Q240" i="1"/>
  <c r="O240" i="1"/>
  <c r="K240" i="1"/>
  <c r="BQ465" i="1"/>
  <c r="BO465" i="1"/>
  <c r="BB465" i="1"/>
  <c r="BA465" i="1"/>
  <c r="AT465" i="1"/>
  <c r="AR465" i="1"/>
  <c r="AS465" i="1" s="1"/>
  <c r="AQ465" i="1"/>
  <c r="Q465" i="1"/>
  <c r="O465" i="1"/>
  <c r="K465" i="1"/>
  <c r="BQ1031" i="1"/>
  <c r="BO1031" i="1"/>
  <c r="BB1031" i="1"/>
  <c r="BA1031" i="1"/>
  <c r="AT1031" i="1"/>
  <c r="AR1031" i="1"/>
  <c r="AS1031" i="1" s="1"/>
  <c r="AQ1031" i="1"/>
  <c r="Q1031" i="1"/>
  <c r="O1031" i="1"/>
  <c r="K1031" i="1"/>
  <c r="BQ963" i="1"/>
  <c r="BO963" i="1"/>
  <c r="BB963" i="1"/>
  <c r="BA963" i="1"/>
  <c r="AT963" i="1"/>
  <c r="AR963" i="1"/>
  <c r="AS963" i="1" s="1"/>
  <c r="AQ963" i="1"/>
  <c r="Q963" i="1"/>
  <c r="O963" i="1"/>
  <c r="K963" i="1"/>
  <c r="BQ301" i="1"/>
  <c r="BO301" i="1"/>
  <c r="BB301" i="1"/>
  <c r="BA301" i="1"/>
  <c r="AT301" i="1"/>
  <c r="AR301" i="1"/>
  <c r="AS301" i="1" s="1"/>
  <c r="AQ301" i="1"/>
  <c r="Q301" i="1"/>
  <c r="O301" i="1"/>
  <c r="K301" i="1"/>
  <c r="BQ495" i="1"/>
  <c r="BO495" i="1"/>
  <c r="BB495" i="1"/>
  <c r="BA495" i="1"/>
  <c r="AT495" i="1"/>
  <c r="AR495" i="1"/>
  <c r="AS495" i="1" s="1"/>
  <c r="AQ495" i="1"/>
  <c r="Q495" i="1"/>
  <c r="O495" i="1"/>
  <c r="K495" i="1"/>
  <c r="BQ53" i="1"/>
  <c r="BO53" i="1"/>
  <c r="BB53" i="1"/>
  <c r="BA53" i="1"/>
  <c r="AT53" i="1"/>
  <c r="AR53" i="1"/>
  <c r="AS53" i="1" s="1"/>
  <c r="AQ53" i="1"/>
  <c r="Q53" i="1"/>
  <c r="O53" i="1"/>
  <c r="K53" i="1"/>
  <c r="BQ164" i="1"/>
  <c r="BO164" i="1"/>
  <c r="BB164" i="1"/>
  <c r="BA164" i="1"/>
  <c r="AT164" i="1"/>
  <c r="AR164" i="1"/>
  <c r="AS164" i="1" s="1"/>
  <c r="AQ164" i="1"/>
  <c r="Q164" i="1"/>
  <c r="O164" i="1"/>
  <c r="K164" i="1"/>
  <c r="BQ1029" i="1"/>
  <c r="BO1029" i="1"/>
  <c r="BB1029" i="1"/>
  <c r="BA1029" i="1"/>
  <c r="AT1029" i="1"/>
  <c r="AR1029" i="1"/>
  <c r="AS1029" i="1" s="1"/>
  <c r="AQ1029" i="1"/>
  <c r="Q1029" i="1"/>
  <c r="O1029" i="1"/>
  <c r="K1029" i="1"/>
  <c r="BQ688" i="1"/>
  <c r="BO688" i="1"/>
  <c r="BB688" i="1"/>
  <c r="BA688" i="1"/>
  <c r="AT688" i="1"/>
  <c r="AR688" i="1"/>
  <c r="AS688" i="1" s="1"/>
  <c r="AQ688" i="1"/>
  <c r="Q688" i="1"/>
  <c r="O688" i="1"/>
  <c r="K688" i="1"/>
  <c r="BQ879" i="1"/>
  <c r="BO879" i="1"/>
  <c r="BB879" i="1"/>
  <c r="BA879" i="1"/>
  <c r="AT879" i="1"/>
  <c r="AR879" i="1"/>
  <c r="AS879" i="1" s="1"/>
  <c r="AQ879" i="1"/>
  <c r="Q879" i="1"/>
  <c r="O879" i="1"/>
  <c r="K879" i="1"/>
  <c r="BQ99" i="1"/>
  <c r="BO99" i="1"/>
  <c r="BB99" i="1"/>
  <c r="BA99" i="1"/>
  <c r="AT99" i="1"/>
  <c r="AR99" i="1"/>
  <c r="AS99" i="1" s="1"/>
  <c r="AQ99" i="1"/>
  <c r="Q99" i="1"/>
  <c r="O99" i="1"/>
  <c r="K99" i="1"/>
  <c r="BQ683" i="1"/>
  <c r="BO683" i="1"/>
  <c r="BB683" i="1"/>
  <c r="BA683" i="1"/>
  <c r="AT683" i="1"/>
  <c r="AR683" i="1"/>
  <c r="AS683" i="1" s="1"/>
  <c r="AQ683" i="1"/>
  <c r="Q683" i="1"/>
  <c r="O683" i="1"/>
  <c r="K683" i="1"/>
  <c r="BQ800" i="1"/>
  <c r="BO800" i="1"/>
  <c r="BB800" i="1"/>
  <c r="BA800" i="1"/>
  <c r="AT800" i="1"/>
  <c r="AR800" i="1"/>
  <c r="AS800" i="1" s="1"/>
  <c r="AQ800" i="1"/>
  <c r="Q800" i="1"/>
  <c r="O800" i="1"/>
  <c r="K800" i="1"/>
  <c r="BQ738" i="1"/>
  <c r="BO738" i="1"/>
  <c r="BB738" i="1"/>
  <c r="BA738" i="1"/>
  <c r="AT738" i="1"/>
  <c r="AR738" i="1"/>
  <c r="AS738" i="1" s="1"/>
  <c r="AQ738" i="1"/>
  <c r="Q738" i="1"/>
  <c r="O738" i="1"/>
  <c r="K738" i="1"/>
  <c r="BQ296" i="1"/>
  <c r="BO296" i="1"/>
  <c r="BB296" i="1"/>
  <c r="BA296" i="1"/>
  <c r="AT296" i="1"/>
  <c r="AR296" i="1"/>
  <c r="AS296" i="1" s="1"/>
  <c r="AQ296" i="1"/>
  <c r="Q296" i="1"/>
  <c r="O296" i="1"/>
  <c r="K296" i="1"/>
  <c r="BQ921" i="1"/>
  <c r="BO921" i="1"/>
  <c r="BB921" i="1"/>
  <c r="BA921" i="1"/>
  <c r="AT921" i="1"/>
  <c r="AR921" i="1"/>
  <c r="AS921" i="1" s="1"/>
  <c r="AQ921" i="1"/>
  <c r="Q921" i="1"/>
  <c r="O921" i="1"/>
  <c r="K921" i="1"/>
  <c r="BQ829" i="1"/>
  <c r="BO829" i="1"/>
  <c r="BB829" i="1"/>
  <c r="BA829" i="1"/>
  <c r="AT829" i="1"/>
  <c r="AR829" i="1"/>
  <c r="AS829" i="1" s="1"/>
  <c r="AQ829" i="1"/>
  <c r="Q829" i="1"/>
  <c r="O829" i="1"/>
  <c r="K829" i="1"/>
  <c r="BQ875" i="1"/>
  <c r="BO875" i="1"/>
  <c r="BB875" i="1"/>
  <c r="BA875" i="1"/>
  <c r="AT875" i="1"/>
  <c r="AR875" i="1"/>
  <c r="AS875" i="1" s="1"/>
  <c r="AQ875" i="1"/>
  <c r="Q875" i="1"/>
  <c r="O875" i="1"/>
  <c r="K875" i="1"/>
  <c r="BQ692" i="1"/>
  <c r="BO692" i="1"/>
  <c r="BB692" i="1"/>
  <c r="BA692" i="1"/>
  <c r="AT692" i="1"/>
  <c r="AR692" i="1"/>
  <c r="AS692" i="1" s="1"/>
  <c r="AQ692" i="1"/>
  <c r="Q692" i="1"/>
  <c r="O692" i="1"/>
  <c r="K692" i="1"/>
  <c r="BQ983" i="1"/>
  <c r="BO983" i="1"/>
  <c r="BB983" i="1"/>
  <c r="BA983" i="1"/>
  <c r="AT983" i="1"/>
  <c r="AR983" i="1"/>
  <c r="AS983" i="1" s="1"/>
  <c r="AQ983" i="1"/>
  <c r="Q983" i="1"/>
  <c r="O983" i="1"/>
  <c r="K983" i="1"/>
  <c r="BQ1012" i="1"/>
  <c r="BO1012" i="1"/>
  <c r="BB1012" i="1"/>
  <c r="BA1012" i="1"/>
  <c r="AT1012" i="1"/>
  <c r="AR1012" i="1"/>
  <c r="AS1012" i="1" s="1"/>
  <c r="AQ1012" i="1"/>
  <c r="Q1012" i="1"/>
  <c r="O1012" i="1"/>
  <c r="K1012" i="1"/>
  <c r="BQ210" i="1"/>
  <c r="BO210" i="1"/>
  <c r="BB210" i="1"/>
  <c r="BA210" i="1"/>
  <c r="AT210" i="1"/>
  <c r="AR210" i="1"/>
  <c r="AS210" i="1" s="1"/>
  <c r="AQ210" i="1"/>
  <c r="Q210" i="1"/>
  <c r="O210" i="1"/>
  <c r="K210" i="1"/>
  <c r="BQ755" i="1"/>
  <c r="BO755" i="1"/>
  <c r="BB755" i="1"/>
  <c r="BA755" i="1"/>
  <c r="AT755" i="1"/>
  <c r="AR755" i="1"/>
  <c r="AS755" i="1" s="1"/>
  <c r="AQ755" i="1"/>
  <c r="Q755" i="1"/>
  <c r="O755" i="1"/>
  <c r="K755" i="1"/>
  <c r="BQ360" i="1"/>
  <c r="BO360" i="1"/>
  <c r="BB360" i="1"/>
  <c r="BA360" i="1"/>
  <c r="AT360" i="1"/>
  <c r="AR360" i="1"/>
  <c r="AS360" i="1" s="1"/>
  <c r="AQ360" i="1"/>
  <c r="Q360" i="1"/>
  <c r="O360" i="1"/>
  <c r="K360" i="1"/>
  <c r="BQ750" i="1"/>
  <c r="BO750" i="1"/>
  <c r="BB750" i="1"/>
  <c r="BA750" i="1"/>
  <c r="AT750" i="1"/>
  <c r="AR750" i="1"/>
  <c r="AS750" i="1" s="1"/>
  <c r="AQ750" i="1"/>
  <c r="Q750" i="1"/>
  <c r="O750" i="1"/>
  <c r="K750" i="1"/>
  <c r="BQ652" i="1"/>
  <c r="BO652" i="1"/>
  <c r="BB652" i="1"/>
  <c r="BA652" i="1"/>
  <c r="AT652" i="1"/>
  <c r="AR652" i="1"/>
  <c r="AS652" i="1" s="1"/>
  <c r="AQ652" i="1"/>
  <c r="Q652" i="1"/>
  <c r="O652" i="1"/>
  <c r="K652" i="1"/>
  <c r="BQ102" i="1"/>
  <c r="BO102" i="1"/>
  <c r="BB102" i="1"/>
  <c r="BA102" i="1"/>
  <c r="AT102" i="1"/>
  <c r="AR102" i="1"/>
  <c r="AS102" i="1" s="1"/>
  <c r="AQ102" i="1"/>
  <c r="Q102" i="1"/>
  <c r="O102" i="1"/>
  <c r="K102" i="1"/>
  <c r="BQ725" i="1"/>
  <c r="BO725" i="1"/>
  <c r="BB725" i="1"/>
  <c r="BA725" i="1"/>
  <c r="AT725" i="1"/>
  <c r="AR725" i="1"/>
  <c r="AS725" i="1" s="1"/>
  <c r="AQ725" i="1"/>
  <c r="Q725" i="1"/>
  <c r="O725" i="1"/>
  <c r="K725" i="1"/>
  <c r="BQ693" i="1"/>
  <c r="BO693" i="1"/>
  <c r="BB693" i="1"/>
  <c r="BA693" i="1"/>
  <c r="AT693" i="1"/>
  <c r="AR693" i="1"/>
  <c r="AS693" i="1" s="1"/>
  <c r="AQ693" i="1"/>
  <c r="Q693" i="1"/>
  <c r="O693" i="1"/>
  <c r="K693" i="1"/>
  <c r="BQ355" i="1"/>
  <c r="BO355" i="1"/>
  <c r="BB355" i="1"/>
  <c r="BA355" i="1"/>
  <c r="AT355" i="1"/>
  <c r="AR355" i="1"/>
  <c r="AS355" i="1" s="1"/>
  <c r="AQ355" i="1"/>
  <c r="Q355" i="1"/>
  <c r="O355" i="1"/>
  <c r="K355" i="1"/>
  <c r="BQ49" i="1"/>
  <c r="BO49" i="1"/>
  <c r="BB49" i="1"/>
  <c r="BA49" i="1"/>
  <c r="AT49" i="1"/>
  <c r="AR49" i="1"/>
  <c r="AS49" i="1" s="1"/>
  <c r="AQ49" i="1"/>
  <c r="Q49" i="1"/>
  <c r="O49" i="1"/>
  <c r="K49" i="1"/>
  <c r="BQ786" i="1"/>
  <c r="BO786" i="1"/>
  <c r="BB786" i="1"/>
  <c r="BA786" i="1"/>
  <c r="AT786" i="1"/>
  <c r="AR786" i="1"/>
  <c r="AS786" i="1" s="1"/>
  <c r="AQ786" i="1"/>
  <c r="Q786" i="1"/>
  <c r="O786" i="1"/>
  <c r="K786" i="1"/>
  <c r="BQ481" i="1"/>
  <c r="BO481" i="1"/>
  <c r="BB481" i="1"/>
  <c r="BA481" i="1"/>
  <c r="AT481" i="1"/>
  <c r="AR481" i="1"/>
  <c r="AS481" i="1" s="1"/>
  <c r="AQ481" i="1"/>
  <c r="Q481" i="1"/>
  <c r="O481" i="1"/>
  <c r="K481" i="1"/>
  <c r="BQ262" i="1"/>
  <c r="BO262" i="1"/>
  <c r="BB262" i="1"/>
  <c r="BA262" i="1"/>
  <c r="AT262" i="1"/>
  <c r="AR262" i="1"/>
  <c r="AS262" i="1" s="1"/>
  <c r="AQ262" i="1"/>
  <c r="Q262" i="1"/>
  <c r="O262" i="1"/>
  <c r="K262" i="1"/>
  <c r="BQ989" i="1"/>
  <c r="BO989" i="1"/>
  <c r="BB989" i="1"/>
  <c r="BA989" i="1"/>
  <c r="AT989" i="1"/>
  <c r="AR989" i="1"/>
  <c r="AS989" i="1" s="1"/>
  <c r="AQ989" i="1"/>
  <c r="Q989" i="1"/>
  <c r="O989" i="1"/>
  <c r="K989" i="1"/>
  <c r="BQ242" i="1"/>
  <c r="BO242" i="1"/>
  <c r="BB242" i="1"/>
  <c r="BA242" i="1"/>
  <c r="AT242" i="1"/>
  <c r="AR242" i="1"/>
  <c r="AS242" i="1" s="1"/>
  <c r="AQ242" i="1"/>
  <c r="Q242" i="1"/>
  <c r="O242" i="1"/>
  <c r="K242" i="1"/>
  <c r="BQ257" i="1"/>
  <c r="BO257" i="1"/>
  <c r="BB257" i="1"/>
  <c r="BA257" i="1"/>
  <c r="AT257" i="1"/>
  <c r="AR257" i="1"/>
  <c r="AS257" i="1" s="1"/>
  <c r="AQ257" i="1"/>
  <c r="Q257" i="1"/>
  <c r="O257" i="1"/>
  <c r="K257" i="1"/>
  <c r="BQ740" i="1"/>
  <c r="BO740" i="1"/>
  <c r="BB740" i="1"/>
  <c r="BA740" i="1"/>
  <c r="AT740" i="1"/>
  <c r="AR740" i="1"/>
  <c r="AS740" i="1" s="1"/>
  <c r="AQ740" i="1"/>
  <c r="Q740" i="1"/>
  <c r="O740" i="1"/>
  <c r="K740" i="1"/>
  <c r="BQ348" i="1"/>
  <c r="BO348" i="1"/>
  <c r="BB348" i="1"/>
  <c r="BA348" i="1"/>
  <c r="AT348" i="1"/>
  <c r="AR348" i="1"/>
  <c r="AS348" i="1" s="1"/>
  <c r="AQ348" i="1"/>
  <c r="Q348" i="1"/>
  <c r="O348" i="1"/>
  <c r="K348" i="1"/>
  <c r="BQ100" i="1"/>
  <c r="BO100" i="1"/>
  <c r="BB100" i="1"/>
  <c r="BA100" i="1"/>
  <c r="AT100" i="1"/>
  <c r="AR100" i="1"/>
  <c r="AS100" i="1" s="1"/>
  <c r="AQ100" i="1"/>
  <c r="Q100" i="1"/>
  <c r="O100" i="1"/>
  <c r="K100" i="1"/>
  <c r="BQ171" i="1"/>
  <c r="BO171" i="1"/>
  <c r="BB171" i="1"/>
  <c r="BA171" i="1"/>
  <c r="AT171" i="1"/>
  <c r="AR171" i="1"/>
  <c r="AS171" i="1" s="1"/>
  <c r="AQ171" i="1"/>
  <c r="Q171" i="1"/>
  <c r="O171" i="1"/>
  <c r="K171" i="1"/>
  <c r="BQ507" i="1"/>
  <c r="BO507" i="1"/>
  <c r="BB507" i="1"/>
  <c r="BA507" i="1"/>
  <c r="AT507" i="1"/>
  <c r="AR507" i="1"/>
  <c r="AS507" i="1" s="1"/>
  <c r="AQ507" i="1"/>
  <c r="Q507" i="1"/>
  <c r="O507" i="1"/>
  <c r="K507" i="1"/>
  <c r="BQ230" i="1"/>
  <c r="BO230" i="1"/>
  <c r="BB230" i="1"/>
  <c r="BA230" i="1"/>
  <c r="AT230" i="1"/>
  <c r="AR230" i="1"/>
  <c r="AS230" i="1" s="1"/>
  <c r="AQ230" i="1"/>
  <c r="Q230" i="1"/>
  <c r="O230" i="1"/>
  <c r="K230" i="1"/>
  <c r="BQ1101" i="1"/>
  <c r="BO1101" i="1"/>
  <c r="BB1101" i="1"/>
  <c r="BA1101" i="1"/>
  <c r="AT1101" i="1"/>
  <c r="AR1101" i="1"/>
  <c r="AS1101" i="1" s="1"/>
  <c r="AQ1101" i="1"/>
  <c r="Q1101" i="1"/>
  <c r="O1101" i="1"/>
  <c r="K1101" i="1"/>
  <c r="BQ645" i="1"/>
  <c r="BO645" i="1"/>
  <c r="BB645" i="1"/>
  <c r="AT645" i="1"/>
  <c r="AR645" i="1"/>
  <c r="AQ645" i="1"/>
  <c r="Q645" i="1"/>
  <c r="O645" i="1"/>
  <c r="K645" i="1"/>
  <c r="BQ607" i="1"/>
  <c r="BO607" i="1"/>
  <c r="BB607" i="1"/>
  <c r="AT607" i="1"/>
  <c r="AR607" i="1"/>
  <c r="AS607" i="1" s="1"/>
  <c r="AQ607" i="1"/>
  <c r="Q607" i="1"/>
  <c r="O607" i="1"/>
  <c r="K607" i="1"/>
  <c r="BQ13" i="1"/>
  <c r="BO13" i="1"/>
  <c r="BB13" i="1"/>
  <c r="AT13" i="1"/>
  <c r="AR13" i="1"/>
  <c r="AS13" i="1" s="1"/>
  <c r="AQ13" i="1"/>
  <c r="Q13" i="1"/>
  <c r="O13" i="1"/>
  <c r="K13" i="1"/>
  <c r="BQ641" i="1"/>
  <c r="BO641" i="1"/>
  <c r="BB641" i="1"/>
  <c r="AT641" i="1"/>
  <c r="AR641" i="1"/>
  <c r="AQ641" i="1"/>
  <c r="Q641" i="1"/>
  <c r="O641" i="1"/>
  <c r="K641" i="1"/>
  <c r="BQ613" i="1"/>
  <c r="BO613" i="1"/>
  <c r="BB613" i="1"/>
  <c r="AT613" i="1"/>
  <c r="AR613" i="1"/>
  <c r="AQ613" i="1"/>
  <c r="Q613" i="1"/>
  <c r="O613" i="1"/>
  <c r="K613" i="1"/>
  <c r="BQ324" i="1"/>
  <c r="BO324" i="1"/>
  <c r="BB324" i="1"/>
  <c r="AT324" i="1"/>
  <c r="AR324" i="1"/>
  <c r="AQ324" i="1"/>
  <c r="Q324" i="1"/>
  <c r="O324" i="1"/>
  <c r="K324" i="1"/>
  <c r="BQ23" i="1"/>
  <c r="BO23" i="1"/>
  <c r="BB23" i="1"/>
  <c r="AT23" i="1"/>
  <c r="AR23" i="1"/>
  <c r="AS23" i="1" s="1"/>
  <c r="AQ23" i="1"/>
  <c r="Q23" i="1"/>
  <c r="O23" i="1"/>
  <c r="K23" i="1"/>
  <c r="BQ914" i="1"/>
  <c r="BO914" i="1"/>
  <c r="BB914" i="1"/>
  <c r="BA914" i="1"/>
  <c r="AT914" i="1"/>
  <c r="AR914" i="1"/>
  <c r="AS914" i="1" s="1"/>
  <c r="AQ914" i="1"/>
  <c r="Q914" i="1"/>
  <c r="O914" i="1"/>
  <c r="K914" i="1"/>
  <c r="BO289" i="1"/>
  <c r="AU289" i="1"/>
  <c r="AT289" i="1"/>
  <c r="AR289" i="1"/>
  <c r="AS289" i="1" s="1"/>
  <c r="AQ289" i="1"/>
  <c r="Q289" i="1"/>
  <c r="O289" i="1"/>
  <c r="K289" i="1"/>
  <c r="BQ908" i="1"/>
  <c r="BO908" i="1"/>
  <c r="BB908" i="1"/>
  <c r="BA908" i="1"/>
  <c r="AT908" i="1"/>
  <c r="AR908" i="1"/>
  <c r="AS908" i="1" s="1"/>
  <c r="AQ908" i="1"/>
  <c r="Q908" i="1"/>
  <c r="O908" i="1"/>
  <c r="K908" i="1"/>
  <c r="BQ606" i="1"/>
  <c r="BO606" i="1"/>
  <c r="BB606" i="1"/>
  <c r="BA606" i="1"/>
  <c r="AT606" i="1"/>
  <c r="AR606" i="1"/>
  <c r="AS606" i="1" s="1"/>
  <c r="AQ606" i="1"/>
  <c r="Q606" i="1"/>
  <c r="O606" i="1"/>
  <c r="K606" i="1"/>
  <c r="BQ940" i="1"/>
  <c r="BO940" i="1"/>
  <c r="BB940" i="1"/>
  <c r="BA940" i="1"/>
  <c r="AT940" i="1"/>
  <c r="AR940" i="1"/>
  <c r="AS940" i="1" s="1"/>
  <c r="AQ940" i="1"/>
  <c r="Q940" i="1"/>
  <c r="O940" i="1"/>
  <c r="K940" i="1"/>
  <c r="BQ912" i="1"/>
  <c r="BO912" i="1"/>
  <c r="BB912" i="1"/>
  <c r="BA912" i="1"/>
  <c r="AT912" i="1"/>
  <c r="AR912" i="1"/>
  <c r="AS912" i="1" s="1"/>
  <c r="AQ912" i="1"/>
  <c r="Q912" i="1"/>
  <c r="O912" i="1"/>
  <c r="K912" i="1"/>
  <c r="BQ577" i="1"/>
  <c r="BO577" i="1"/>
  <c r="BB577" i="1"/>
  <c r="BA577" i="1"/>
  <c r="AT577" i="1"/>
  <c r="AR577" i="1"/>
  <c r="AS577" i="1" s="1"/>
  <c r="AQ577" i="1"/>
  <c r="Q577" i="1"/>
  <c r="O577" i="1"/>
  <c r="K577" i="1"/>
  <c r="BQ352" i="1"/>
  <c r="BO352" i="1"/>
  <c r="BB352" i="1"/>
  <c r="BA352" i="1"/>
  <c r="AT352" i="1"/>
  <c r="AR352" i="1"/>
  <c r="AS352" i="1" s="1"/>
  <c r="AQ352" i="1"/>
  <c r="Q352" i="1"/>
  <c r="O352" i="1"/>
  <c r="K352" i="1"/>
  <c r="BQ968" i="1"/>
  <c r="BO968" i="1"/>
  <c r="BB968" i="1"/>
  <c r="BA968" i="1"/>
  <c r="AT968" i="1"/>
  <c r="AR968" i="1"/>
  <c r="AS968" i="1" s="1"/>
  <c r="AQ968" i="1"/>
  <c r="Q968" i="1"/>
  <c r="O968" i="1"/>
  <c r="K968" i="1"/>
  <c r="BQ591" i="1"/>
  <c r="BO591" i="1"/>
  <c r="BB591" i="1"/>
  <c r="BA591" i="1"/>
  <c r="AT591" i="1"/>
  <c r="AR591" i="1"/>
  <c r="AS591" i="1" s="1"/>
  <c r="AQ591" i="1"/>
  <c r="Q591" i="1"/>
  <c r="O591" i="1"/>
  <c r="K591" i="1"/>
  <c r="BQ840" i="1"/>
  <c r="BO840" i="1"/>
  <c r="BB840" i="1"/>
  <c r="BA840" i="1"/>
  <c r="AT840" i="1"/>
  <c r="AR840" i="1"/>
  <c r="AS840" i="1" s="1"/>
  <c r="AQ840" i="1"/>
  <c r="Q840" i="1"/>
  <c r="O840" i="1"/>
  <c r="K840" i="1"/>
  <c r="BQ125" i="1"/>
  <c r="BO125" i="1"/>
  <c r="BB125" i="1"/>
  <c r="BA125" i="1"/>
  <c r="AT125" i="1"/>
  <c r="AR125" i="1"/>
  <c r="AS125" i="1" s="1"/>
  <c r="AQ125" i="1"/>
  <c r="Q125" i="1"/>
  <c r="O125" i="1"/>
  <c r="K125" i="1"/>
  <c r="BQ957" i="1"/>
  <c r="BO957" i="1"/>
  <c r="BB957" i="1"/>
  <c r="BA957" i="1"/>
  <c r="AT957" i="1"/>
  <c r="AR957" i="1"/>
  <c r="AS957" i="1" s="1"/>
  <c r="AQ957" i="1"/>
  <c r="Q957" i="1"/>
  <c r="O957" i="1"/>
  <c r="K957" i="1"/>
  <c r="BQ863" i="1"/>
  <c r="BO863" i="1"/>
  <c r="BB863" i="1"/>
  <c r="BA863" i="1"/>
  <c r="AT863" i="1"/>
  <c r="AR863" i="1"/>
  <c r="AS863" i="1" s="1"/>
  <c r="AQ863" i="1"/>
  <c r="Q863" i="1"/>
  <c r="O863" i="1"/>
  <c r="K863" i="1"/>
  <c r="BQ283" i="1"/>
  <c r="BO283" i="1"/>
  <c r="BB283" i="1"/>
  <c r="BA283" i="1"/>
  <c r="AT283" i="1"/>
  <c r="AR283" i="1"/>
  <c r="AS283" i="1" s="1"/>
  <c r="AQ283" i="1"/>
  <c r="Q283" i="1"/>
  <c r="O283" i="1"/>
  <c r="K283" i="1"/>
  <c r="BQ632" i="1"/>
  <c r="BO632" i="1"/>
  <c r="BB632" i="1"/>
  <c r="BA632" i="1"/>
  <c r="AT632" i="1"/>
  <c r="AR632" i="1"/>
  <c r="AS632" i="1" s="1"/>
  <c r="AQ632" i="1"/>
  <c r="Q632" i="1"/>
  <c r="O632" i="1"/>
  <c r="K632" i="1"/>
  <c r="BQ634" i="1"/>
  <c r="BO634" i="1"/>
  <c r="BB634" i="1"/>
  <c r="BA634" i="1"/>
  <c r="AT634" i="1"/>
  <c r="AR634" i="1"/>
  <c r="AS634" i="1" s="1"/>
  <c r="AQ634" i="1"/>
  <c r="Q634" i="1"/>
  <c r="O634" i="1"/>
  <c r="K634" i="1"/>
  <c r="BQ851" i="1"/>
  <c r="BO851" i="1"/>
  <c r="BB851" i="1"/>
  <c r="BA851" i="1"/>
  <c r="AT851" i="1"/>
  <c r="AR851" i="1"/>
  <c r="AS851" i="1" s="1"/>
  <c r="AQ851" i="1"/>
  <c r="Q851" i="1"/>
  <c r="O851" i="1"/>
  <c r="K851" i="1"/>
  <c r="BQ284" i="1"/>
  <c r="BO284" i="1"/>
  <c r="BB284" i="1"/>
  <c r="BA284" i="1"/>
  <c r="AT284" i="1"/>
  <c r="AR284" i="1"/>
  <c r="AS284" i="1" s="1"/>
  <c r="AQ284" i="1"/>
  <c r="Q284" i="1"/>
  <c r="O284" i="1"/>
  <c r="K284" i="1"/>
  <c r="BQ437" i="1"/>
  <c r="BO437" i="1"/>
  <c r="BB437" i="1"/>
  <c r="BA437" i="1"/>
  <c r="AT437" i="1"/>
  <c r="AR437" i="1"/>
  <c r="AS437" i="1" s="1"/>
  <c r="AQ437" i="1"/>
  <c r="Q437" i="1"/>
  <c r="O437" i="1"/>
  <c r="K437" i="1"/>
  <c r="BO776" i="1"/>
  <c r="AU776" i="1"/>
  <c r="BB776" i="1" s="1"/>
  <c r="AT776" i="1"/>
  <c r="AR776" i="1"/>
  <c r="AS776" i="1" s="1"/>
  <c r="AQ776" i="1"/>
  <c r="Q776" i="1"/>
  <c r="O776" i="1"/>
  <c r="K776" i="1"/>
  <c r="BQ523" i="1"/>
  <c r="BO523" i="1"/>
  <c r="BB523" i="1"/>
  <c r="BA523" i="1"/>
  <c r="AT523" i="1"/>
  <c r="AR523" i="1"/>
  <c r="AS523" i="1" s="1"/>
  <c r="AQ523" i="1"/>
  <c r="Q523" i="1"/>
  <c r="O523" i="1"/>
  <c r="K523" i="1"/>
  <c r="BQ962" i="1"/>
  <c r="BO962" i="1"/>
  <c r="BB962" i="1"/>
  <c r="BA962" i="1"/>
  <c r="AT962" i="1"/>
  <c r="AR962" i="1"/>
  <c r="AS962" i="1" s="1"/>
  <c r="AQ962" i="1"/>
  <c r="Q962" i="1"/>
  <c r="O962" i="1"/>
  <c r="K962" i="1"/>
  <c r="BQ17" i="1"/>
  <c r="BO17" i="1"/>
  <c r="BB17" i="1"/>
  <c r="BA17" i="1"/>
  <c r="AT17" i="1"/>
  <c r="AR17" i="1"/>
  <c r="AS17" i="1" s="1"/>
  <c r="AQ17" i="1"/>
  <c r="Q17" i="1"/>
  <c r="O17" i="1"/>
  <c r="K17" i="1"/>
  <c r="BQ1098" i="1"/>
  <c r="BO1098" i="1"/>
  <c r="BB1098" i="1"/>
  <c r="BA1098" i="1"/>
  <c r="AT1098" i="1"/>
  <c r="AR1098" i="1"/>
  <c r="AS1098" i="1" s="1"/>
  <c r="AQ1098" i="1"/>
  <c r="Q1098" i="1"/>
  <c r="O1098" i="1"/>
  <c r="K1098" i="1"/>
  <c r="BQ994" i="1"/>
  <c r="BO994" i="1"/>
  <c r="BB994" i="1"/>
  <c r="BA994" i="1"/>
  <c r="AT994" i="1"/>
  <c r="AR994" i="1"/>
  <c r="AS994" i="1" s="1"/>
  <c r="AQ994" i="1"/>
  <c r="Q994" i="1"/>
  <c r="O994" i="1"/>
  <c r="K994" i="1"/>
  <c r="BO702" i="1"/>
  <c r="AU702" i="1"/>
  <c r="BB702" i="1" s="1"/>
  <c r="AT702" i="1"/>
  <c r="AR702" i="1"/>
  <c r="AS702" i="1" s="1"/>
  <c r="AQ702" i="1"/>
  <c r="Q702" i="1"/>
  <c r="O702" i="1"/>
  <c r="K702" i="1"/>
  <c r="BQ193" i="1"/>
  <c r="BO193" i="1"/>
  <c r="BB193" i="1"/>
  <c r="BA193" i="1"/>
  <c r="AT193" i="1"/>
  <c r="AR193" i="1"/>
  <c r="AS193" i="1" s="1"/>
  <c r="AQ193" i="1"/>
  <c r="Q193" i="1"/>
  <c r="O193" i="1"/>
  <c r="K193" i="1"/>
  <c r="BQ655" i="1"/>
  <c r="BO655" i="1"/>
  <c r="BB655" i="1"/>
  <c r="BA655" i="1"/>
  <c r="AT655" i="1"/>
  <c r="AR655" i="1"/>
  <c r="AS655" i="1" s="1"/>
  <c r="AQ655" i="1"/>
  <c r="Q655" i="1"/>
  <c r="O655" i="1"/>
  <c r="K655" i="1"/>
  <c r="BQ4" i="1"/>
  <c r="BO4" i="1"/>
  <c r="BB4" i="1"/>
  <c r="BA4" i="1"/>
  <c r="AT4" i="1"/>
  <c r="AR4" i="1"/>
  <c r="AQ4" i="1"/>
  <c r="Q4" i="1"/>
  <c r="O4" i="1"/>
  <c r="K4" i="1"/>
  <c r="BQ569" i="1"/>
  <c r="BO569" i="1"/>
  <c r="BB569" i="1"/>
  <c r="BA569" i="1"/>
  <c r="AT569" i="1"/>
  <c r="AR569" i="1"/>
  <c r="AS569" i="1" s="1"/>
  <c r="AQ569" i="1"/>
  <c r="Q569" i="1"/>
  <c r="O569" i="1"/>
  <c r="K569" i="1"/>
  <c r="BQ594" i="1"/>
  <c r="BO594" i="1"/>
  <c r="BB594" i="1"/>
  <c r="BA594" i="1"/>
  <c r="AT594" i="1"/>
  <c r="AR594" i="1"/>
  <c r="AS594" i="1" s="1"/>
  <c r="AQ594" i="1"/>
  <c r="Q594" i="1"/>
  <c r="O594" i="1"/>
  <c r="K594" i="1"/>
  <c r="BQ1034" i="1"/>
  <c r="BO1034" i="1"/>
  <c r="BB1034" i="1"/>
  <c r="BA1034" i="1"/>
  <c r="AT1034" i="1"/>
  <c r="AR1034" i="1"/>
  <c r="AS1034" i="1" s="1"/>
  <c r="AQ1034" i="1"/>
  <c r="Q1034" i="1"/>
  <c r="O1034" i="1"/>
  <c r="K1034" i="1"/>
  <c r="BQ862" i="1"/>
  <c r="BO862" i="1"/>
  <c r="BB862" i="1"/>
  <c r="BA862" i="1"/>
  <c r="AT862" i="1"/>
  <c r="AR862" i="1"/>
  <c r="AS862" i="1" s="1"/>
  <c r="AQ862" i="1"/>
  <c r="Q862" i="1"/>
  <c r="O862" i="1"/>
  <c r="K862" i="1"/>
  <c r="BQ663" i="1"/>
  <c r="BO663" i="1"/>
  <c r="BB663" i="1"/>
  <c r="BA663" i="1"/>
  <c r="AT663" i="1"/>
  <c r="AR663" i="1"/>
  <c r="AS663" i="1" s="1"/>
  <c r="AQ663" i="1"/>
  <c r="Q663" i="1"/>
  <c r="O663" i="1"/>
  <c r="K663" i="1"/>
  <c r="BQ830" i="1"/>
  <c r="BO830" i="1"/>
  <c r="BB830" i="1"/>
  <c r="BA830" i="1"/>
  <c r="AT830" i="1"/>
  <c r="AR830" i="1"/>
  <c r="AS830" i="1" s="1"/>
  <c r="AQ830" i="1"/>
  <c r="Q830" i="1"/>
  <c r="O830" i="1"/>
  <c r="K830" i="1"/>
  <c r="BQ213" i="1"/>
  <c r="BO213" i="1"/>
  <c r="BB213" i="1"/>
  <c r="AT213" i="1"/>
  <c r="AR213" i="1"/>
  <c r="AQ213" i="1"/>
  <c r="Q213" i="1"/>
  <c r="O213" i="1"/>
  <c r="K213" i="1"/>
  <c r="BQ952" i="1"/>
  <c r="BO952" i="1"/>
  <c r="BB952" i="1"/>
  <c r="BA952" i="1"/>
  <c r="AT952" i="1"/>
  <c r="AR952" i="1"/>
  <c r="AS952" i="1" s="1"/>
  <c r="AQ952" i="1"/>
  <c r="Q952" i="1"/>
  <c r="O952" i="1"/>
  <c r="K952" i="1"/>
  <c r="BQ773" i="1"/>
  <c r="BO773" i="1"/>
  <c r="BB773" i="1"/>
  <c r="BA773" i="1"/>
  <c r="AT773" i="1"/>
  <c r="AR773" i="1"/>
  <c r="AS773" i="1" s="1"/>
  <c r="AQ773" i="1"/>
  <c r="Q773" i="1"/>
  <c r="O773" i="1"/>
  <c r="K773" i="1"/>
  <c r="BQ113" i="1"/>
  <c r="BO113" i="1"/>
  <c r="BB113" i="1"/>
  <c r="BA113" i="1"/>
  <c r="AT113" i="1"/>
  <c r="AR113" i="1"/>
  <c r="AS113" i="1" s="1"/>
  <c r="AQ113" i="1"/>
  <c r="Q113" i="1"/>
  <c r="O113" i="1"/>
  <c r="K113" i="1"/>
  <c r="BQ574" i="1"/>
  <c r="BO574" i="1"/>
  <c r="BB574" i="1"/>
  <c r="BA574" i="1"/>
  <c r="AT574" i="1"/>
  <c r="AR574" i="1"/>
  <c r="AS574" i="1" s="1"/>
  <c r="AQ574" i="1"/>
  <c r="Q574" i="1"/>
  <c r="O574" i="1"/>
  <c r="K574" i="1"/>
  <c r="BQ871" i="1"/>
  <c r="BO871" i="1"/>
  <c r="BB871" i="1"/>
  <c r="BA871" i="1"/>
  <c r="AT871" i="1"/>
  <c r="AR871" i="1"/>
  <c r="AS871" i="1" s="1"/>
  <c r="AQ871" i="1"/>
  <c r="Q871" i="1"/>
  <c r="O871" i="1"/>
  <c r="K871" i="1"/>
  <c r="BQ530" i="1"/>
  <c r="BO530" i="1"/>
  <c r="BB530" i="1"/>
  <c r="BA530" i="1"/>
  <c r="AT530" i="1"/>
  <c r="AR530" i="1"/>
  <c r="AS530" i="1" s="1"/>
  <c r="AQ530" i="1"/>
  <c r="Q530" i="1"/>
  <c r="O530" i="1"/>
  <c r="K530" i="1"/>
  <c r="BQ266" i="1"/>
  <c r="BO266" i="1"/>
  <c r="BB266" i="1"/>
  <c r="BA266" i="1"/>
  <c r="AT266" i="1"/>
  <c r="AR266" i="1"/>
  <c r="AS266" i="1" s="1"/>
  <c r="AQ266" i="1"/>
  <c r="Q266" i="1"/>
  <c r="O266" i="1"/>
  <c r="K266" i="1"/>
  <c r="BQ886" i="1"/>
  <c r="BO886" i="1"/>
  <c r="BB886" i="1"/>
  <c r="BA886" i="1"/>
  <c r="AT886" i="1"/>
  <c r="AR886" i="1"/>
  <c r="AS886" i="1" s="1"/>
  <c r="AQ886" i="1"/>
  <c r="Q886" i="1"/>
  <c r="O886" i="1"/>
  <c r="K886" i="1"/>
  <c r="BQ159" i="1"/>
  <c r="BO159" i="1"/>
  <c r="BB159" i="1"/>
  <c r="BA159" i="1"/>
  <c r="AT159" i="1"/>
  <c r="AR159" i="1"/>
  <c r="AS159" i="1" s="1"/>
  <c r="AQ159" i="1"/>
  <c r="Q159" i="1"/>
  <c r="O159" i="1"/>
  <c r="K159" i="1"/>
  <c r="BQ1020" i="1"/>
  <c r="BO1020" i="1"/>
  <c r="BB1020" i="1"/>
  <c r="BA1020" i="1"/>
  <c r="AT1020" i="1"/>
  <c r="AR1020" i="1"/>
  <c r="AS1020" i="1" s="1"/>
  <c r="AQ1020" i="1"/>
  <c r="Q1020" i="1"/>
  <c r="O1020" i="1"/>
  <c r="K1020" i="1"/>
  <c r="BO915" i="1"/>
  <c r="AU915" i="1"/>
  <c r="AT915" i="1"/>
  <c r="AR915" i="1"/>
  <c r="AS915" i="1" s="1"/>
  <c r="AQ915" i="1"/>
  <c r="Q915" i="1"/>
  <c r="O915" i="1"/>
  <c r="K915" i="1"/>
  <c r="BQ415" i="1"/>
  <c r="BO415" i="1"/>
  <c r="BB415" i="1"/>
  <c r="BA415" i="1"/>
  <c r="AT415" i="1"/>
  <c r="AR415" i="1"/>
  <c r="AS415" i="1" s="1"/>
  <c r="AQ415" i="1"/>
  <c r="Q415" i="1"/>
  <c r="O415" i="1"/>
  <c r="K415" i="1"/>
  <c r="BQ21" i="1"/>
  <c r="BO21" i="1"/>
  <c r="BB21" i="1"/>
  <c r="BA21" i="1"/>
  <c r="AT21" i="1"/>
  <c r="AR21" i="1"/>
  <c r="AS21" i="1" s="1"/>
  <c r="AQ21" i="1"/>
  <c r="Q21" i="1"/>
  <c r="O21" i="1"/>
  <c r="K21" i="1"/>
  <c r="BQ6" i="1"/>
  <c r="BO6" i="1"/>
  <c r="BB6" i="1"/>
  <c r="BA6" i="1"/>
  <c r="AT6" i="1"/>
  <c r="AR6" i="1"/>
  <c r="AS6" i="1" s="1"/>
  <c r="AQ6" i="1"/>
  <c r="Q6" i="1"/>
  <c r="O6" i="1"/>
  <c r="K6" i="1"/>
  <c r="BQ820" i="1"/>
  <c r="BO820" i="1"/>
  <c r="BB820" i="1"/>
  <c r="BA820" i="1"/>
  <c r="AT820" i="1"/>
  <c r="AR820" i="1"/>
  <c r="AS820" i="1" s="1"/>
  <c r="AQ820" i="1"/>
  <c r="Q820" i="1"/>
  <c r="O820" i="1"/>
  <c r="K820" i="1"/>
  <c r="BQ960" i="1"/>
  <c r="BO960" i="1"/>
  <c r="BB960" i="1"/>
  <c r="BA960" i="1"/>
  <c r="AT960" i="1"/>
  <c r="AR960" i="1"/>
  <c r="AS960" i="1" s="1"/>
  <c r="AQ960" i="1"/>
  <c r="Q960" i="1"/>
  <c r="O960" i="1"/>
  <c r="K960" i="1"/>
  <c r="BQ363" i="1"/>
  <c r="BO363" i="1"/>
  <c r="BB363" i="1"/>
  <c r="BA363" i="1"/>
  <c r="AT363" i="1"/>
  <c r="AR363" i="1"/>
  <c r="AS363" i="1" s="1"/>
  <c r="AQ363" i="1"/>
  <c r="Q363" i="1"/>
  <c r="O363" i="1"/>
  <c r="K363" i="1"/>
  <c r="BQ944" i="1"/>
  <c r="BO944" i="1"/>
  <c r="BB944" i="1"/>
  <c r="BA944" i="1"/>
  <c r="AT944" i="1"/>
  <c r="AR944" i="1"/>
  <c r="AS944" i="1" s="1"/>
  <c r="AQ944" i="1"/>
  <c r="Q944" i="1"/>
  <c r="O944" i="1"/>
  <c r="K944" i="1"/>
  <c r="BQ905" i="1"/>
  <c r="BO905" i="1"/>
  <c r="BB905" i="1"/>
  <c r="BA905" i="1"/>
  <c r="AT905" i="1"/>
  <c r="AR905" i="1"/>
  <c r="AS905" i="1" s="1"/>
  <c r="AQ905" i="1"/>
  <c r="Q905" i="1"/>
  <c r="O905" i="1"/>
  <c r="K905" i="1"/>
  <c r="BQ559" i="1"/>
  <c r="BO559" i="1"/>
  <c r="BB559" i="1"/>
  <c r="BA559" i="1"/>
  <c r="AT559" i="1"/>
  <c r="AR559" i="1"/>
  <c r="AS559" i="1" s="1"/>
  <c r="AQ559" i="1"/>
  <c r="Q559" i="1"/>
  <c r="O559" i="1"/>
  <c r="K559" i="1"/>
  <c r="BQ942" i="1"/>
  <c r="BO942" i="1"/>
  <c r="BB942" i="1"/>
  <c r="BA942" i="1"/>
  <c r="AT942" i="1"/>
  <c r="AR942" i="1"/>
  <c r="AS942" i="1" s="1"/>
  <c r="AQ942" i="1"/>
  <c r="Q942" i="1"/>
  <c r="O942" i="1"/>
  <c r="K942" i="1"/>
  <c r="BQ767" i="1"/>
  <c r="BO767" i="1"/>
  <c r="BB767" i="1"/>
  <c r="BA767" i="1"/>
  <c r="AT767" i="1"/>
  <c r="AR767" i="1"/>
  <c r="AS767" i="1" s="1"/>
  <c r="AQ767" i="1"/>
  <c r="Q767" i="1"/>
  <c r="O767" i="1"/>
  <c r="K767" i="1"/>
  <c r="BQ918" i="1"/>
  <c r="BO918" i="1"/>
  <c r="BB918" i="1"/>
  <c r="BA918" i="1"/>
  <c r="AT918" i="1"/>
  <c r="AR918" i="1"/>
  <c r="AS918" i="1" s="1"/>
  <c r="AQ918" i="1"/>
  <c r="Q918" i="1"/>
  <c r="O918" i="1"/>
  <c r="K918" i="1"/>
  <c r="BQ513" i="1"/>
  <c r="BO513" i="1"/>
  <c r="BB513" i="1"/>
  <c r="BA513" i="1"/>
  <c r="AT513" i="1"/>
  <c r="AR513" i="1"/>
  <c r="AS513" i="1" s="1"/>
  <c r="AQ513" i="1"/>
  <c r="Q513" i="1"/>
  <c r="O513" i="1"/>
  <c r="K513" i="1"/>
  <c r="BQ623" i="1"/>
  <c r="BO623" i="1"/>
  <c r="BB623" i="1"/>
  <c r="BA623" i="1"/>
  <c r="AT623" i="1"/>
  <c r="AR623" i="1"/>
  <c r="AS623" i="1" s="1"/>
  <c r="AQ623" i="1"/>
  <c r="Q623" i="1"/>
  <c r="O623" i="1"/>
  <c r="K623" i="1"/>
  <c r="BQ56" i="1"/>
  <c r="BO56" i="1"/>
  <c r="BB56" i="1"/>
  <c r="BA56" i="1"/>
  <c r="AT56" i="1"/>
  <c r="AR56" i="1"/>
  <c r="AS56" i="1" s="1"/>
  <c r="AQ56" i="1"/>
  <c r="Q56" i="1"/>
  <c r="O56" i="1"/>
  <c r="K56" i="1"/>
  <c r="BQ955" i="1"/>
  <c r="BO955" i="1"/>
  <c r="BB955" i="1"/>
  <c r="BA955" i="1"/>
  <c r="AT955" i="1"/>
  <c r="AR955" i="1"/>
  <c r="AS955" i="1" s="1"/>
  <c r="AQ955" i="1"/>
  <c r="Q955" i="1"/>
  <c r="O955" i="1"/>
  <c r="K955" i="1"/>
  <c r="BQ953" i="1"/>
  <c r="BO953" i="1"/>
  <c r="BB953" i="1"/>
  <c r="BA953" i="1"/>
  <c r="AT953" i="1"/>
  <c r="AR953" i="1"/>
  <c r="AS953" i="1" s="1"/>
  <c r="AQ953" i="1"/>
  <c r="Q953" i="1"/>
  <c r="O953" i="1"/>
  <c r="K953" i="1"/>
  <c r="BQ539" i="1"/>
  <c r="BO539" i="1"/>
  <c r="BB539" i="1"/>
  <c r="BA539" i="1"/>
  <c r="AT539" i="1"/>
  <c r="AR539" i="1"/>
  <c r="AS539" i="1" s="1"/>
  <c r="AQ539" i="1"/>
  <c r="Q539" i="1"/>
  <c r="O539" i="1"/>
  <c r="K539" i="1"/>
  <c r="BQ19" i="1"/>
  <c r="BO19" i="1"/>
  <c r="BB19" i="1"/>
  <c r="AT19" i="1"/>
  <c r="AR19" i="1"/>
  <c r="AS19" i="1" s="1"/>
  <c r="AQ19" i="1"/>
  <c r="Q19" i="1"/>
  <c r="O19" i="1"/>
  <c r="K19" i="1"/>
  <c r="BQ259" i="1"/>
  <c r="BO259" i="1"/>
  <c r="BB259" i="1"/>
  <c r="BA259" i="1"/>
  <c r="AT259" i="1"/>
  <c r="AR259" i="1"/>
  <c r="AS259" i="1" s="1"/>
  <c r="AQ259" i="1"/>
  <c r="Q259" i="1"/>
  <c r="O259" i="1"/>
  <c r="K259" i="1"/>
  <c r="BQ1092" i="1"/>
  <c r="BO1092" i="1"/>
  <c r="BB1092" i="1"/>
  <c r="BA1092" i="1"/>
  <c r="AT1092" i="1"/>
  <c r="AR1092" i="1"/>
  <c r="AS1092" i="1" s="1"/>
  <c r="AQ1092" i="1"/>
  <c r="Q1092" i="1"/>
  <c r="O1092" i="1"/>
  <c r="K1092" i="1"/>
  <c r="BQ158" i="1"/>
  <c r="BO158" i="1"/>
  <c r="BB158" i="1"/>
  <c r="BA158" i="1"/>
  <c r="AT158" i="1"/>
  <c r="AR158" i="1"/>
  <c r="AS158" i="1" s="1"/>
  <c r="AQ158" i="1"/>
  <c r="Q158" i="1"/>
  <c r="O158" i="1"/>
  <c r="K158" i="1"/>
  <c r="BQ51" i="1"/>
  <c r="BO51" i="1"/>
  <c r="BB51" i="1"/>
  <c r="BA51" i="1"/>
  <c r="AT51" i="1"/>
  <c r="AR51" i="1"/>
  <c r="AS51" i="1" s="1"/>
  <c r="AQ51" i="1"/>
  <c r="Q51" i="1"/>
  <c r="O51" i="1"/>
  <c r="K51" i="1"/>
  <c r="BQ192" i="1"/>
  <c r="BO192" i="1"/>
  <c r="BB192" i="1"/>
  <c r="BA192" i="1"/>
  <c r="AT192" i="1"/>
  <c r="AR192" i="1"/>
  <c r="AS192" i="1" s="1"/>
  <c r="AQ192" i="1"/>
  <c r="Q192" i="1"/>
  <c r="O192" i="1"/>
  <c r="K192" i="1"/>
  <c r="BQ15" i="1"/>
  <c r="BO15" i="1"/>
  <c r="BB15" i="1"/>
  <c r="BA15" i="1"/>
  <c r="AT15" i="1"/>
  <c r="AR15" i="1"/>
  <c r="AS15" i="1" s="1"/>
  <c r="AQ15" i="1"/>
  <c r="Q15" i="1"/>
  <c r="O15" i="1"/>
  <c r="K15" i="1"/>
  <c r="BQ943" i="1"/>
  <c r="BO943" i="1"/>
  <c r="BB943" i="1"/>
  <c r="BA943" i="1"/>
  <c r="AT943" i="1"/>
  <c r="AR943" i="1"/>
  <c r="AS943" i="1" s="1"/>
  <c r="AQ943" i="1"/>
  <c r="Q943" i="1"/>
  <c r="O943" i="1"/>
  <c r="K943" i="1"/>
  <c r="BQ947" i="1"/>
  <c r="BO947" i="1"/>
  <c r="BB947" i="1"/>
  <c r="BA947" i="1"/>
  <c r="AT947" i="1"/>
  <c r="AR947" i="1"/>
  <c r="AS947" i="1" s="1"/>
  <c r="AQ947" i="1"/>
  <c r="Q947" i="1"/>
  <c r="O947" i="1"/>
  <c r="K947" i="1"/>
  <c r="BQ854" i="1"/>
  <c r="BO854" i="1"/>
  <c r="BB854" i="1"/>
  <c r="BA854" i="1"/>
  <c r="AT854" i="1"/>
  <c r="AR854" i="1"/>
  <c r="AS854" i="1" s="1"/>
  <c r="AQ854" i="1"/>
  <c r="Q854" i="1"/>
  <c r="O854" i="1"/>
  <c r="K854" i="1"/>
  <c r="BQ687" i="1"/>
  <c r="BO687" i="1"/>
  <c r="BB687" i="1"/>
  <c r="BA687" i="1"/>
  <c r="AT687" i="1"/>
  <c r="AR687" i="1"/>
  <c r="AS687" i="1" s="1"/>
  <c r="AQ687" i="1"/>
  <c r="Q687" i="1"/>
  <c r="O687" i="1"/>
  <c r="K687" i="1"/>
  <c r="BQ182" i="1"/>
  <c r="BO182" i="1"/>
  <c r="BB182" i="1"/>
  <c r="BA182" i="1"/>
  <c r="AT182" i="1"/>
  <c r="AR182" i="1"/>
  <c r="AS182" i="1" s="1"/>
  <c r="AQ182" i="1"/>
  <c r="Q182" i="1"/>
  <c r="O182" i="1"/>
  <c r="K182" i="1"/>
  <c r="BQ575" i="1"/>
  <c r="BO575" i="1"/>
  <c r="BB575" i="1"/>
  <c r="BA575" i="1"/>
  <c r="AT575" i="1"/>
  <c r="AR575" i="1"/>
  <c r="AS575" i="1" s="1"/>
  <c r="AQ575" i="1"/>
  <c r="Q575" i="1"/>
  <c r="O575" i="1"/>
  <c r="K575" i="1"/>
  <c r="BQ1061" i="1"/>
  <c r="BO1061" i="1"/>
  <c r="BB1061" i="1"/>
  <c r="AT1061" i="1"/>
  <c r="AR1061" i="1"/>
  <c r="AS1061" i="1" s="1"/>
  <c r="AQ1061" i="1"/>
  <c r="Q1061" i="1"/>
  <c r="O1061" i="1"/>
  <c r="K1061" i="1"/>
  <c r="BQ1049" i="1"/>
  <c r="BO1049" i="1"/>
  <c r="BB1049" i="1"/>
  <c r="BA1049" i="1"/>
  <c r="AT1049" i="1"/>
  <c r="AR1049" i="1"/>
  <c r="AS1049" i="1" s="1"/>
  <c r="AQ1049" i="1"/>
  <c r="Q1049" i="1"/>
  <c r="O1049" i="1"/>
  <c r="K1049" i="1"/>
  <c r="BQ956" i="1"/>
  <c r="BO956" i="1"/>
  <c r="BB956" i="1"/>
  <c r="BA956" i="1"/>
  <c r="AT956" i="1"/>
  <c r="AR956" i="1"/>
  <c r="AS956" i="1" s="1"/>
  <c r="AQ956" i="1"/>
  <c r="Q956" i="1"/>
  <c r="O956" i="1"/>
  <c r="K956" i="1"/>
  <c r="BQ535" i="1"/>
  <c r="BO535" i="1"/>
  <c r="BB535" i="1"/>
  <c r="BA535" i="1"/>
  <c r="AT535" i="1"/>
  <c r="AR535" i="1"/>
  <c r="AS535" i="1" s="1"/>
  <c r="AQ535" i="1"/>
  <c r="Q535" i="1"/>
  <c r="O535" i="1"/>
  <c r="K535" i="1"/>
  <c r="BQ996" i="1"/>
  <c r="BO996" i="1"/>
  <c r="BB996" i="1"/>
  <c r="BA996" i="1"/>
  <c r="AT996" i="1"/>
  <c r="AR996" i="1"/>
  <c r="AS996" i="1" s="1"/>
  <c r="AQ996" i="1"/>
  <c r="Q996" i="1"/>
  <c r="O996" i="1"/>
  <c r="K996" i="1"/>
  <c r="BQ893" i="1"/>
  <c r="BO893" i="1"/>
  <c r="BB893" i="1"/>
  <c r="BA893" i="1"/>
  <c r="AT893" i="1"/>
  <c r="AR893" i="1"/>
  <c r="AS893" i="1" s="1"/>
  <c r="AQ893" i="1"/>
  <c r="Q893" i="1"/>
  <c r="O893" i="1"/>
  <c r="K893" i="1"/>
  <c r="BQ590" i="1"/>
  <c r="BO590" i="1"/>
  <c r="BB590" i="1"/>
  <c r="BA590" i="1"/>
  <c r="AT590" i="1"/>
  <c r="AR590" i="1"/>
  <c r="AS590" i="1" s="1"/>
  <c r="AQ590" i="1"/>
  <c r="Q590" i="1"/>
  <c r="O590" i="1"/>
  <c r="K590" i="1"/>
  <c r="BQ555" i="1"/>
  <c r="BO555" i="1"/>
  <c r="BB555" i="1"/>
  <c r="BA555" i="1"/>
  <c r="AT555" i="1"/>
  <c r="AR555" i="1"/>
  <c r="AS555" i="1" s="1"/>
  <c r="AQ555" i="1"/>
  <c r="Q555" i="1"/>
  <c r="O555" i="1"/>
  <c r="K555" i="1"/>
  <c r="BQ549" i="1"/>
  <c r="BO549" i="1"/>
  <c r="BB549" i="1"/>
  <c r="BA549" i="1"/>
  <c r="AT549" i="1"/>
  <c r="AR549" i="1"/>
  <c r="AQ549" i="1"/>
  <c r="Q549" i="1"/>
  <c r="O549" i="1"/>
  <c r="K549" i="1"/>
  <c r="BQ793" i="1"/>
  <c r="BO793" i="1"/>
  <c r="BB793" i="1"/>
  <c r="BA793" i="1"/>
  <c r="AT793" i="1"/>
  <c r="AR793" i="1"/>
  <c r="AS793" i="1" s="1"/>
  <c r="AQ793" i="1"/>
  <c r="Q793" i="1"/>
  <c r="O793" i="1"/>
  <c r="K793" i="1"/>
  <c r="BQ961" i="1"/>
  <c r="BO961" i="1"/>
  <c r="BB961" i="1"/>
  <c r="BA961" i="1"/>
  <c r="AT961" i="1"/>
  <c r="AR961" i="1"/>
  <c r="AS961" i="1" s="1"/>
  <c r="AQ961" i="1"/>
  <c r="Q961" i="1"/>
  <c r="O961" i="1"/>
  <c r="K961" i="1"/>
  <c r="BQ949" i="1"/>
  <c r="BO949" i="1"/>
  <c r="BB949" i="1"/>
  <c r="BA949" i="1"/>
  <c r="AT949" i="1"/>
  <c r="AR949" i="1"/>
  <c r="AS949" i="1" s="1"/>
  <c r="AQ949" i="1"/>
  <c r="Q949" i="1"/>
  <c r="O949" i="1"/>
  <c r="K949" i="1"/>
  <c r="BQ469" i="1"/>
  <c r="BO469" i="1"/>
  <c r="BB469" i="1"/>
  <c r="BA469" i="1"/>
  <c r="AT469" i="1"/>
  <c r="AR469" i="1"/>
  <c r="AS469" i="1" s="1"/>
  <c r="AQ469" i="1"/>
  <c r="Q469" i="1"/>
  <c r="O469" i="1"/>
  <c r="K469" i="1"/>
  <c r="BQ848" i="1"/>
  <c r="BO848" i="1"/>
  <c r="BB848" i="1"/>
  <c r="BA848" i="1"/>
  <c r="AT848" i="1"/>
  <c r="AR848" i="1"/>
  <c r="AS848" i="1" s="1"/>
  <c r="AQ848" i="1"/>
  <c r="Q848" i="1"/>
  <c r="O848" i="1"/>
  <c r="K848" i="1"/>
  <c r="BQ1085" i="1"/>
  <c r="BO1085" i="1"/>
  <c r="BB1085" i="1"/>
  <c r="BA1085" i="1"/>
  <c r="AT1085" i="1"/>
  <c r="AR1085" i="1"/>
  <c r="AS1085" i="1" s="1"/>
  <c r="AQ1085" i="1"/>
  <c r="Q1085" i="1"/>
  <c r="O1085" i="1"/>
  <c r="K1085" i="1"/>
  <c r="BQ913" i="1"/>
  <c r="BO913" i="1"/>
  <c r="BB913" i="1"/>
  <c r="BA913" i="1"/>
  <c r="AT913" i="1"/>
  <c r="AR913" i="1"/>
  <c r="AS913" i="1" s="1"/>
  <c r="AQ913" i="1"/>
  <c r="Q913" i="1"/>
  <c r="O913" i="1"/>
  <c r="K913" i="1"/>
  <c r="BQ945" i="1"/>
  <c r="BO945" i="1"/>
  <c r="BB945" i="1"/>
  <c r="BA945" i="1"/>
  <c r="AT945" i="1"/>
  <c r="AR945" i="1"/>
  <c r="AS945" i="1" s="1"/>
  <c r="AQ945" i="1"/>
  <c r="Q945" i="1"/>
  <c r="O945" i="1"/>
  <c r="K945" i="1"/>
  <c r="BQ401" i="1"/>
  <c r="BO401" i="1"/>
  <c r="BB401" i="1"/>
  <c r="BA401" i="1"/>
  <c r="AT401" i="1"/>
  <c r="AR401" i="1"/>
  <c r="AS401" i="1" s="1"/>
  <c r="AQ401" i="1"/>
  <c r="Q401" i="1"/>
  <c r="O401" i="1"/>
  <c r="K401" i="1"/>
  <c r="BQ447" i="1"/>
  <c r="BO447" i="1"/>
  <c r="BB447" i="1"/>
  <c r="BA447" i="1"/>
  <c r="AT447" i="1"/>
  <c r="AR447" i="1"/>
  <c r="AS447" i="1" s="1"/>
  <c r="AQ447" i="1"/>
  <c r="Q447" i="1"/>
  <c r="O447" i="1"/>
  <c r="K447" i="1"/>
  <c r="BQ292" i="1"/>
  <c r="BO292" i="1"/>
  <c r="BB292" i="1"/>
  <c r="BA292" i="1"/>
  <c r="AT292" i="1"/>
  <c r="AR292" i="1"/>
  <c r="AS292" i="1" s="1"/>
  <c r="AQ292" i="1"/>
  <c r="Q292" i="1"/>
  <c r="O292" i="1"/>
  <c r="K292" i="1"/>
  <c r="BQ1030" i="1"/>
  <c r="BO1030" i="1"/>
  <c r="BB1030" i="1"/>
  <c r="BA1030" i="1"/>
  <c r="AT1030" i="1"/>
  <c r="AR1030" i="1"/>
  <c r="AS1030" i="1" s="1"/>
  <c r="AQ1030" i="1"/>
  <c r="Q1030" i="1"/>
  <c r="O1030" i="1"/>
  <c r="K1030" i="1"/>
  <c r="BQ713" i="1"/>
  <c r="BO713" i="1"/>
  <c r="BB713" i="1"/>
  <c r="BA713" i="1"/>
  <c r="AT713" i="1"/>
  <c r="AR713" i="1"/>
  <c r="AS713" i="1" s="1"/>
  <c r="AQ713" i="1"/>
  <c r="Q713" i="1"/>
  <c r="O713" i="1"/>
  <c r="K713" i="1"/>
  <c r="BQ393" i="1"/>
  <c r="BO393" i="1"/>
  <c r="BB393" i="1"/>
  <c r="BA393" i="1"/>
  <c r="AT393" i="1"/>
  <c r="AR393" i="1"/>
  <c r="AS393" i="1" s="1"/>
  <c r="AQ393" i="1"/>
  <c r="Q393" i="1"/>
  <c r="O393" i="1"/>
  <c r="K393" i="1"/>
  <c r="BQ260" i="1"/>
  <c r="BO260" i="1"/>
  <c r="BB260" i="1"/>
  <c r="BA260" i="1"/>
  <c r="AT260" i="1"/>
  <c r="AR260" i="1"/>
  <c r="AS260" i="1" s="1"/>
  <c r="AQ260" i="1"/>
  <c r="Q260" i="1"/>
  <c r="O260" i="1"/>
  <c r="K260" i="1"/>
  <c r="BQ470" i="1"/>
  <c r="BO470" i="1"/>
  <c r="BB470" i="1"/>
  <c r="BA470" i="1"/>
  <c r="AT470" i="1"/>
  <c r="AR470" i="1"/>
  <c r="AS470" i="1" s="1"/>
  <c r="AQ470" i="1"/>
  <c r="Q470" i="1"/>
  <c r="O470" i="1"/>
  <c r="K470" i="1"/>
  <c r="BQ824" i="1"/>
  <c r="BO824" i="1"/>
  <c r="BB824" i="1"/>
  <c r="BA824" i="1"/>
  <c r="AT824" i="1"/>
  <c r="AR824" i="1"/>
  <c r="AS824" i="1" s="1"/>
  <c r="AQ824" i="1"/>
  <c r="Q824" i="1"/>
  <c r="O824" i="1"/>
  <c r="K824" i="1"/>
  <c r="BQ935" i="1"/>
  <c r="BO935" i="1"/>
  <c r="BB935" i="1"/>
  <c r="BA935" i="1"/>
  <c r="AT935" i="1"/>
  <c r="AR935" i="1"/>
  <c r="AS935" i="1" s="1"/>
  <c r="AQ935" i="1"/>
  <c r="Q935" i="1"/>
  <c r="O935" i="1"/>
  <c r="K935" i="1"/>
  <c r="BQ658" i="1"/>
  <c r="BO658" i="1"/>
  <c r="BB658" i="1"/>
  <c r="BA658" i="1"/>
  <c r="AT658" i="1"/>
  <c r="AR658" i="1"/>
  <c r="AS658" i="1" s="1"/>
  <c r="AQ658" i="1"/>
  <c r="Q658" i="1"/>
  <c r="O658" i="1"/>
  <c r="K658" i="1"/>
  <c r="BQ964" i="1"/>
  <c r="BO964" i="1"/>
  <c r="BB964" i="1"/>
  <c r="BA964" i="1"/>
  <c r="AT964" i="1"/>
  <c r="AR964" i="1"/>
  <c r="AS964" i="1" s="1"/>
  <c r="AQ964" i="1"/>
  <c r="Q964" i="1"/>
  <c r="O964" i="1"/>
  <c r="K964" i="1"/>
  <c r="BQ708" i="1"/>
  <c r="BO708" i="1"/>
  <c r="BB708" i="1"/>
  <c r="BA708" i="1"/>
  <c r="AT708" i="1"/>
  <c r="AR708" i="1"/>
  <c r="AS708" i="1" s="1"/>
  <c r="AQ708" i="1"/>
  <c r="Q708" i="1"/>
  <c r="O708" i="1"/>
  <c r="K708" i="1"/>
  <c r="BQ309" i="1"/>
  <c r="BO309" i="1"/>
  <c r="BB309" i="1"/>
  <c r="BA309" i="1"/>
  <c r="AT309" i="1"/>
  <c r="AR309" i="1"/>
  <c r="AS309" i="1" s="1"/>
  <c r="AQ309" i="1"/>
  <c r="Q309" i="1"/>
  <c r="O309" i="1"/>
  <c r="K309" i="1"/>
  <c r="BQ551" i="1"/>
  <c r="BO551" i="1"/>
  <c r="BB551" i="1"/>
  <c r="BA551" i="1"/>
  <c r="AT551" i="1"/>
  <c r="AR551" i="1"/>
  <c r="AS551" i="1" s="1"/>
  <c r="AQ551" i="1"/>
  <c r="Q551" i="1"/>
  <c r="O551" i="1"/>
  <c r="K551" i="1"/>
  <c r="BQ66" i="1"/>
  <c r="BO66" i="1"/>
  <c r="BB66" i="1"/>
  <c r="BA66" i="1"/>
  <c r="AT66" i="1"/>
  <c r="AR66" i="1"/>
  <c r="AS66" i="1" s="1"/>
  <c r="AQ66" i="1"/>
  <c r="Q66" i="1"/>
  <c r="O66" i="1"/>
  <c r="K66" i="1"/>
  <c r="BQ556" i="1"/>
  <c r="BO556" i="1"/>
  <c r="BB556" i="1"/>
  <c r="BA556" i="1"/>
  <c r="AT556" i="1"/>
  <c r="AR556" i="1"/>
  <c r="AS556" i="1" s="1"/>
  <c r="AQ556" i="1"/>
  <c r="Q556" i="1"/>
  <c r="O556" i="1"/>
  <c r="K556" i="1"/>
  <c r="BQ237" i="1"/>
  <c r="BO237" i="1"/>
  <c r="BB237" i="1"/>
  <c r="AT237" i="1"/>
  <c r="AR237" i="1"/>
  <c r="AQ237" i="1"/>
  <c r="Q237" i="1"/>
  <c r="O237" i="1"/>
  <c r="K237" i="1"/>
  <c r="BQ554" i="1"/>
  <c r="BO554" i="1"/>
  <c r="BB554" i="1"/>
  <c r="BA554" i="1"/>
  <c r="AT554" i="1"/>
  <c r="AR554" i="1"/>
  <c r="AS554" i="1" s="1"/>
  <c r="AQ554" i="1"/>
  <c r="Q554" i="1"/>
  <c r="O554" i="1"/>
  <c r="K554" i="1"/>
  <c r="BQ764" i="1"/>
  <c r="BO764" i="1"/>
  <c r="BB764" i="1"/>
  <c r="BA764" i="1"/>
  <c r="AT764" i="1"/>
  <c r="AR764" i="1"/>
  <c r="AS764" i="1" s="1"/>
  <c r="AQ764" i="1"/>
  <c r="Q764" i="1"/>
  <c r="O764" i="1"/>
  <c r="K764" i="1"/>
  <c r="BQ924" i="1"/>
  <c r="BO924" i="1"/>
  <c r="BB924" i="1"/>
  <c r="BA924" i="1"/>
  <c r="AT924" i="1"/>
  <c r="AR924" i="1"/>
  <c r="AS924" i="1" s="1"/>
  <c r="AQ924" i="1"/>
  <c r="Q924" i="1"/>
  <c r="O924" i="1"/>
  <c r="K924" i="1"/>
  <c r="BQ616" i="1"/>
  <c r="BO616" i="1"/>
  <c r="BB616" i="1"/>
  <c r="AT616" i="1"/>
  <c r="AR616" i="1"/>
  <c r="AS616" i="1" s="1"/>
  <c r="AQ616" i="1"/>
  <c r="Q616" i="1"/>
  <c r="O616" i="1"/>
  <c r="K616" i="1"/>
  <c r="BQ813" i="1"/>
  <c r="BO813" i="1"/>
  <c r="BB813" i="1"/>
  <c r="BA813" i="1"/>
  <c r="AT813" i="1"/>
  <c r="AR813" i="1"/>
  <c r="AS813" i="1" s="1"/>
  <c r="AQ813" i="1"/>
  <c r="Q813" i="1"/>
  <c r="O813" i="1"/>
  <c r="K813" i="1"/>
  <c r="BQ1090" i="1"/>
  <c r="BO1090" i="1"/>
  <c r="BB1090" i="1"/>
  <c r="BA1090" i="1"/>
  <c r="AT1090" i="1"/>
  <c r="AR1090" i="1"/>
  <c r="AS1090" i="1" s="1"/>
  <c r="AQ1090" i="1"/>
  <c r="Q1090" i="1"/>
  <c r="O1090" i="1"/>
  <c r="K1090" i="1"/>
  <c r="BQ920" i="1"/>
  <c r="BO920" i="1"/>
  <c r="BB920" i="1"/>
  <c r="BA920" i="1"/>
  <c r="AT920" i="1"/>
  <c r="AR920" i="1"/>
  <c r="AS920" i="1" s="1"/>
  <c r="AQ920" i="1"/>
  <c r="Q920" i="1"/>
  <c r="O920" i="1"/>
  <c r="K920" i="1"/>
  <c r="BQ156" i="1"/>
  <c r="BO156" i="1"/>
  <c r="BB156" i="1"/>
  <c r="BA156" i="1"/>
  <c r="AT156" i="1"/>
  <c r="AR156" i="1"/>
  <c r="AS156" i="1" s="1"/>
  <c r="AQ156" i="1"/>
  <c r="Q156" i="1"/>
  <c r="O156" i="1"/>
  <c r="K156" i="1"/>
  <c r="BQ12" i="1"/>
  <c r="BO12" i="1"/>
  <c r="BB12" i="1"/>
  <c r="AT12" i="1"/>
  <c r="AR12" i="1"/>
  <c r="AS12" i="1" s="1"/>
  <c r="AQ12" i="1"/>
  <c r="Q12" i="1"/>
  <c r="O12" i="1"/>
  <c r="K12" i="1"/>
  <c r="BQ1000" i="1"/>
  <c r="BO1000" i="1"/>
  <c r="BB1000" i="1"/>
  <c r="BA1000" i="1"/>
  <c r="AT1000" i="1"/>
  <c r="AR1000" i="1"/>
  <c r="AS1000" i="1" s="1"/>
  <c r="AQ1000" i="1"/>
  <c r="Q1000" i="1"/>
  <c r="O1000" i="1"/>
  <c r="K1000" i="1"/>
  <c r="BQ2" i="1"/>
  <c r="BO2" i="1"/>
  <c r="BB2" i="1"/>
  <c r="AT2" i="1"/>
  <c r="AR2" i="1"/>
  <c r="AQ2" i="1"/>
  <c r="Q2" i="1"/>
  <c r="O2" i="1"/>
  <c r="K2" i="1"/>
  <c r="BQ845" i="1"/>
  <c r="BO845" i="1"/>
  <c r="BB845" i="1"/>
  <c r="BA845" i="1"/>
  <c r="AT845" i="1"/>
  <c r="AR845" i="1"/>
  <c r="AS845" i="1" s="1"/>
  <c r="AQ845" i="1"/>
  <c r="Q845" i="1"/>
  <c r="O845" i="1"/>
  <c r="K845" i="1"/>
  <c r="BQ787" i="1"/>
  <c r="BO787" i="1"/>
  <c r="BB787" i="1"/>
  <c r="BA787" i="1"/>
  <c r="AT787" i="1"/>
  <c r="AR787" i="1"/>
  <c r="AS787" i="1" s="1"/>
  <c r="AQ787" i="1"/>
  <c r="Q787" i="1"/>
  <c r="O787" i="1"/>
  <c r="K787" i="1"/>
  <c r="BQ897" i="1"/>
  <c r="BO897" i="1"/>
  <c r="BB897" i="1"/>
  <c r="BA897" i="1"/>
  <c r="AT897" i="1"/>
  <c r="AR897" i="1"/>
  <c r="AS897" i="1" s="1"/>
  <c r="AQ897" i="1"/>
  <c r="Q897" i="1"/>
  <c r="O897" i="1"/>
  <c r="K897" i="1"/>
  <c r="BQ84" i="1"/>
  <c r="BO84" i="1"/>
  <c r="BB84" i="1"/>
  <c r="BA84" i="1"/>
  <c r="AT84" i="1"/>
  <c r="AR84" i="1"/>
  <c r="AS84" i="1" s="1"/>
  <c r="AQ84" i="1"/>
  <c r="Q84" i="1"/>
  <c r="O84" i="1"/>
  <c r="K84" i="1"/>
  <c r="BQ703" i="1"/>
  <c r="BO703" i="1"/>
  <c r="BB703" i="1"/>
  <c r="BA703" i="1"/>
  <c r="AT703" i="1"/>
  <c r="AR703" i="1"/>
  <c r="AS703" i="1" s="1"/>
  <c r="AQ703" i="1"/>
  <c r="Q703" i="1"/>
  <c r="O703" i="1"/>
  <c r="K703" i="1"/>
  <c r="BQ593" i="1"/>
  <c r="BO593" i="1"/>
  <c r="BB593" i="1"/>
  <c r="BA593" i="1"/>
  <c r="AT593" i="1"/>
  <c r="AR593" i="1"/>
  <c r="AS593" i="1" s="1"/>
  <c r="AQ593" i="1"/>
  <c r="Q593" i="1"/>
  <c r="O593" i="1"/>
  <c r="K593" i="1"/>
  <c r="BQ302" i="1"/>
  <c r="BO302" i="1"/>
  <c r="BB302" i="1"/>
  <c r="BA302" i="1"/>
  <c r="AT302" i="1"/>
  <c r="AR302" i="1"/>
  <c r="AS302" i="1" s="1"/>
  <c r="AQ302" i="1"/>
  <c r="Q302" i="1"/>
  <c r="O302" i="1"/>
  <c r="K302" i="1"/>
  <c r="BQ780" i="1"/>
  <c r="BO780" i="1"/>
  <c r="BB780" i="1"/>
  <c r="BA780" i="1"/>
  <c r="AT780" i="1"/>
  <c r="AR780" i="1"/>
  <c r="AS780" i="1" s="1"/>
  <c r="AQ780" i="1"/>
  <c r="Q780" i="1"/>
  <c r="O780" i="1"/>
  <c r="K780" i="1"/>
  <c r="BQ836" i="1"/>
  <c r="BO836" i="1"/>
  <c r="BB836" i="1"/>
  <c r="BA836" i="1"/>
  <c r="AT836" i="1"/>
  <c r="AR836" i="1"/>
  <c r="AS836" i="1" s="1"/>
  <c r="AQ836" i="1"/>
  <c r="Q836" i="1"/>
  <c r="O836" i="1"/>
  <c r="K836" i="1"/>
  <c r="BQ946" i="1"/>
  <c r="BO946" i="1"/>
  <c r="BB946" i="1"/>
  <c r="BA946" i="1"/>
  <c r="AT946" i="1"/>
  <c r="AR946" i="1"/>
  <c r="AS946" i="1" s="1"/>
  <c r="AQ946" i="1"/>
  <c r="Q946" i="1"/>
  <c r="O946" i="1"/>
  <c r="K946" i="1"/>
  <c r="BQ126" i="1"/>
  <c r="BO126" i="1"/>
  <c r="BB126" i="1"/>
  <c r="BA126" i="1"/>
  <c r="AT126" i="1"/>
  <c r="AR126" i="1"/>
  <c r="AS126" i="1" s="1"/>
  <c r="AQ126" i="1"/>
  <c r="Q126" i="1"/>
  <c r="O126" i="1"/>
  <c r="K126" i="1"/>
  <c r="BQ211" i="1"/>
  <c r="BO211" i="1"/>
  <c r="BB211" i="1"/>
  <c r="BA211" i="1"/>
  <c r="AT211" i="1"/>
  <c r="AR211" i="1"/>
  <c r="AS211" i="1" s="1"/>
  <c r="AQ211" i="1"/>
  <c r="Q211" i="1"/>
  <c r="O211" i="1"/>
  <c r="K211" i="1"/>
  <c r="BQ939" i="1"/>
  <c r="BO939" i="1"/>
  <c r="BB939" i="1"/>
  <c r="BA939" i="1"/>
  <c r="AT939" i="1"/>
  <c r="AR939" i="1"/>
  <c r="AS939" i="1" s="1"/>
  <c r="AQ939" i="1"/>
  <c r="Q939" i="1"/>
  <c r="O939" i="1"/>
  <c r="K939" i="1"/>
  <c r="BQ252" i="1"/>
  <c r="BO252" i="1"/>
  <c r="BB252" i="1"/>
  <c r="BA252" i="1"/>
  <c r="AT252" i="1"/>
  <c r="AR252" i="1"/>
  <c r="AS252" i="1" s="1"/>
  <c r="AQ252" i="1"/>
  <c r="Q252" i="1"/>
  <c r="O252" i="1"/>
  <c r="K252" i="1"/>
  <c r="BQ494" i="1"/>
  <c r="BO494" i="1"/>
  <c r="BB494" i="1"/>
  <c r="BA494" i="1"/>
  <c r="AT494" i="1"/>
  <c r="AR494" i="1"/>
  <c r="AS494" i="1" s="1"/>
  <c r="AQ494" i="1"/>
  <c r="Q494" i="1"/>
  <c r="O494" i="1"/>
  <c r="K494" i="1"/>
  <c r="BQ622" i="1"/>
  <c r="BO622" i="1"/>
  <c r="BB622" i="1"/>
  <c r="BA622" i="1"/>
  <c r="AT622" i="1"/>
  <c r="AR622" i="1"/>
  <c r="AS622" i="1" s="1"/>
  <c r="AQ622" i="1"/>
  <c r="Q622" i="1"/>
  <c r="O622" i="1"/>
  <c r="K622" i="1"/>
  <c r="BQ403" i="1"/>
  <c r="BO403" i="1"/>
  <c r="BB403" i="1"/>
  <c r="BA403" i="1"/>
  <c r="AT403" i="1"/>
  <c r="AR403" i="1"/>
  <c r="AS403" i="1" s="1"/>
  <c r="AQ403" i="1"/>
  <c r="Q403" i="1"/>
  <c r="O403" i="1"/>
  <c r="K403" i="1"/>
  <c r="BQ676" i="1"/>
  <c r="BO676" i="1"/>
  <c r="BB676" i="1"/>
  <c r="BA676" i="1"/>
  <c r="AT676" i="1"/>
  <c r="AR676" i="1"/>
  <c r="AS676" i="1" s="1"/>
  <c r="AQ676" i="1"/>
  <c r="Q676" i="1"/>
  <c r="O676" i="1"/>
  <c r="K676" i="1"/>
  <c r="BQ930" i="1"/>
  <c r="BO930" i="1"/>
  <c r="BB930" i="1"/>
  <c r="BA930" i="1"/>
  <c r="AT930" i="1"/>
  <c r="AR930" i="1"/>
  <c r="AS930" i="1" s="1"/>
  <c r="AQ930" i="1"/>
  <c r="Q930" i="1"/>
  <c r="O930" i="1"/>
  <c r="K930" i="1"/>
  <c r="BQ754" i="1"/>
  <c r="BO754" i="1"/>
  <c r="BB754" i="1"/>
  <c r="BA754" i="1"/>
  <c r="AT754" i="1"/>
  <c r="AR754" i="1"/>
  <c r="AS754" i="1" s="1"/>
  <c r="AQ754" i="1"/>
  <c r="Q754" i="1"/>
  <c r="O754" i="1"/>
  <c r="K754" i="1"/>
  <c r="BQ16" i="1"/>
  <c r="BO16" i="1"/>
  <c r="BB16" i="1"/>
  <c r="BA16" i="1"/>
  <c r="AT16" i="1"/>
  <c r="AR16" i="1"/>
  <c r="AQ16" i="1"/>
  <c r="Q16" i="1"/>
  <c r="O16" i="1"/>
  <c r="K16" i="1"/>
  <c r="BQ571" i="1"/>
  <c r="BO571" i="1"/>
  <c r="BB571" i="1"/>
  <c r="BA571" i="1"/>
  <c r="AT571" i="1"/>
  <c r="AR571" i="1"/>
  <c r="AS571" i="1" s="1"/>
  <c r="AQ571" i="1"/>
  <c r="Q571" i="1"/>
  <c r="O571" i="1"/>
  <c r="K571" i="1"/>
  <c r="BQ618" i="1"/>
  <c r="BO618" i="1"/>
  <c r="BB618" i="1"/>
  <c r="BA618" i="1"/>
  <c r="AT618" i="1"/>
  <c r="AR618" i="1"/>
  <c r="AS618" i="1" s="1"/>
  <c r="AQ618" i="1"/>
  <c r="Q618" i="1"/>
  <c r="O618" i="1"/>
  <c r="K618" i="1"/>
  <c r="BQ400" i="1"/>
  <c r="BO400" i="1"/>
  <c r="BB400" i="1"/>
  <c r="BA400" i="1"/>
  <c r="AT400" i="1"/>
  <c r="AR400" i="1"/>
  <c r="AS400" i="1" s="1"/>
  <c r="AQ400" i="1"/>
  <c r="Q400" i="1"/>
  <c r="O400" i="1"/>
  <c r="K400" i="1"/>
  <c r="BQ333" i="1"/>
  <c r="BO333" i="1"/>
  <c r="BB333" i="1"/>
  <c r="BA333" i="1"/>
  <c r="AT333" i="1"/>
  <c r="AR333" i="1"/>
  <c r="AS333" i="1" s="1"/>
  <c r="AQ333" i="1"/>
  <c r="Q333" i="1"/>
  <c r="O333" i="1"/>
  <c r="K333" i="1"/>
  <c r="BQ219" i="1"/>
  <c r="BO219" i="1"/>
  <c r="BB219" i="1"/>
  <c r="BA219" i="1"/>
  <c r="AT219" i="1"/>
  <c r="AR219" i="1"/>
  <c r="AS219" i="1" s="1"/>
  <c r="AQ219" i="1"/>
  <c r="Q219" i="1"/>
  <c r="O219" i="1"/>
  <c r="K219" i="1"/>
  <c r="BQ389" i="1"/>
  <c r="BO389" i="1"/>
  <c r="BB389" i="1"/>
  <c r="BA389" i="1"/>
  <c r="AT389" i="1"/>
  <c r="AR389" i="1"/>
  <c r="AS389" i="1" s="1"/>
  <c r="AQ389" i="1"/>
  <c r="Q389" i="1"/>
  <c r="O389" i="1"/>
  <c r="K389" i="1"/>
  <c r="BQ1076" i="1"/>
  <c r="BO1076" i="1"/>
  <c r="BB1076" i="1"/>
  <c r="BA1076" i="1"/>
  <c r="AT1076" i="1"/>
  <c r="AR1076" i="1"/>
  <c r="AS1076" i="1" s="1"/>
  <c r="AQ1076" i="1"/>
  <c r="Q1076" i="1"/>
  <c r="O1076" i="1"/>
  <c r="K1076" i="1"/>
  <c r="BQ246" i="1"/>
  <c r="BO246" i="1"/>
  <c r="BB246" i="1"/>
  <c r="BA246" i="1"/>
  <c r="AT246" i="1"/>
  <c r="AR246" i="1"/>
  <c r="AS246" i="1" s="1"/>
  <c r="AQ246" i="1"/>
  <c r="Q246" i="1"/>
  <c r="O246" i="1"/>
  <c r="K246" i="1"/>
  <c r="BQ925" i="1"/>
  <c r="BO925" i="1"/>
  <c r="BB925" i="1"/>
  <c r="BA925" i="1"/>
  <c r="AT925" i="1"/>
  <c r="AR925" i="1"/>
  <c r="AS925" i="1" s="1"/>
  <c r="AQ925" i="1"/>
  <c r="Q925" i="1"/>
  <c r="O925" i="1"/>
  <c r="K925" i="1"/>
  <c r="BQ880" i="1"/>
  <c r="BO880" i="1"/>
  <c r="BB880" i="1"/>
  <c r="BA880" i="1"/>
  <c r="AT880" i="1"/>
  <c r="AR880" i="1"/>
  <c r="AQ880" i="1"/>
  <c r="Q880" i="1"/>
  <c r="O880" i="1"/>
  <c r="K880" i="1"/>
  <c r="BO706" i="1"/>
  <c r="AU706" i="1"/>
  <c r="BB706" i="1" s="1"/>
  <c r="AT706" i="1"/>
  <c r="AR706" i="1"/>
  <c r="AS706" i="1" s="1"/>
  <c r="AQ706" i="1"/>
  <c r="Q706" i="1"/>
  <c r="O706" i="1"/>
  <c r="K706" i="1"/>
  <c r="BQ752" i="1"/>
  <c r="BO752" i="1"/>
  <c r="BB752" i="1"/>
  <c r="BA752" i="1"/>
  <c r="AT752" i="1"/>
  <c r="AR752" i="1"/>
  <c r="AS752" i="1" s="1"/>
  <c r="AQ752" i="1"/>
  <c r="Q752" i="1"/>
  <c r="O752" i="1"/>
  <c r="K752" i="1"/>
  <c r="BQ45" i="1"/>
  <c r="BO45" i="1"/>
  <c r="BB45" i="1"/>
  <c r="AT45" i="1"/>
  <c r="AR45" i="1"/>
  <c r="AS45" i="1" s="1"/>
  <c r="AQ45" i="1"/>
  <c r="Q45" i="1"/>
  <c r="O45" i="1"/>
  <c r="K45" i="1"/>
  <c r="BQ44" i="1"/>
  <c r="BO44" i="1"/>
  <c r="BB44" i="1"/>
  <c r="BA44" i="1"/>
  <c r="AT44" i="1"/>
  <c r="AR44" i="1"/>
  <c r="AS44" i="1" s="1"/>
  <c r="AQ44" i="1"/>
  <c r="Q44" i="1"/>
  <c r="O44" i="1"/>
  <c r="K44" i="1"/>
  <c r="BQ586" i="1"/>
  <c r="BO586" i="1"/>
  <c r="BB586" i="1"/>
  <c r="BA586" i="1"/>
  <c r="AT586" i="1"/>
  <c r="AR586" i="1"/>
  <c r="AS586" i="1" s="1"/>
  <c r="AQ586" i="1"/>
  <c r="Q586" i="1"/>
  <c r="O586" i="1"/>
  <c r="K586" i="1"/>
  <c r="BQ869" i="1"/>
  <c r="BO869" i="1"/>
  <c r="BB869" i="1"/>
  <c r="BA869" i="1"/>
  <c r="AT869" i="1"/>
  <c r="AR869" i="1"/>
  <c r="AS869" i="1" s="1"/>
  <c r="AQ869" i="1"/>
  <c r="Q869" i="1"/>
  <c r="O869" i="1"/>
  <c r="K869" i="1"/>
  <c r="BQ279" i="1"/>
  <c r="BO279" i="1"/>
  <c r="BB279" i="1"/>
  <c r="BA279" i="1"/>
  <c r="AT279" i="1"/>
  <c r="AR279" i="1"/>
  <c r="AS279" i="1" s="1"/>
  <c r="AQ279" i="1"/>
  <c r="Q279" i="1"/>
  <c r="O279" i="1"/>
  <c r="K279" i="1"/>
  <c r="BQ1108" i="1"/>
  <c r="BO1108" i="1"/>
  <c r="BB1108" i="1"/>
  <c r="BA1108" i="1"/>
  <c r="AT1108" i="1"/>
  <c r="AR1108" i="1"/>
  <c r="AS1108" i="1" s="1"/>
  <c r="AQ1108" i="1"/>
  <c r="Q1108" i="1"/>
  <c r="O1108" i="1"/>
  <c r="K1108" i="1"/>
  <c r="BQ972" i="1"/>
  <c r="BO972" i="1"/>
  <c r="BB972" i="1"/>
  <c r="BA972" i="1"/>
  <c r="AT972" i="1"/>
  <c r="AR972" i="1"/>
  <c r="AS972" i="1" s="1"/>
  <c r="AQ972" i="1"/>
  <c r="Q972" i="1"/>
  <c r="O972" i="1"/>
  <c r="K972" i="1"/>
  <c r="BQ244" i="1"/>
  <c r="BO244" i="1"/>
  <c r="BB244" i="1"/>
  <c r="BA244" i="1"/>
  <c r="AT244" i="1"/>
  <c r="AR244" i="1"/>
  <c r="AS244" i="1" s="1"/>
  <c r="AQ244" i="1"/>
  <c r="Q244" i="1"/>
  <c r="O244" i="1"/>
  <c r="K244" i="1"/>
  <c r="BQ849" i="1"/>
  <c r="BO849" i="1"/>
  <c r="BB849" i="1"/>
  <c r="BA849" i="1"/>
  <c r="AT849" i="1"/>
  <c r="AR849" i="1"/>
  <c r="AS849" i="1" s="1"/>
  <c r="AQ849" i="1"/>
  <c r="Q849" i="1"/>
  <c r="O849" i="1"/>
  <c r="K849" i="1"/>
  <c r="BQ1016" i="1"/>
  <c r="BO1016" i="1"/>
  <c r="BB1016" i="1"/>
  <c r="BA1016" i="1"/>
  <c r="AT1016" i="1"/>
  <c r="AR1016" i="1"/>
  <c r="AS1016" i="1" s="1"/>
  <c r="AQ1016" i="1"/>
  <c r="Q1016" i="1"/>
  <c r="O1016" i="1"/>
  <c r="K1016" i="1"/>
  <c r="BQ89" i="1"/>
  <c r="BO89" i="1"/>
  <c r="BB89" i="1"/>
  <c r="BA89" i="1"/>
  <c r="AT89" i="1"/>
  <c r="AR89" i="1"/>
  <c r="AS89" i="1" s="1"/>
  <c r="AQ89" i="1"/>
  <c r="Q89" i="1"/>
  <c r="O89" i="1"/>
  <c r="K89" i="1"/>
  <c r="BQ584" i="1"/>
  <c r="BO584" i="1"/>
  <c r="BB584" i="1"/>
  <c r="BA584" i="1"/>
  <c r="AT584" i="1"/>
  <c r="AR584" i="1"/>
  <c r="AS584" i="1" s="1"/>
  <c r="AQ584" i="1"/>
  <c r="Q584" i="1"/>
  <c r="O584" i="1"/>
  <c r="K584" i="1"/>
  <c r="BQ282" i="1"/>
  <c r="BO282" i="1"/>
  <c r="BB282" i="1"/>
  <c r="BA282" i="1"/>
  <c r="AT282" i="1"/>
  <c r="AR282" i="1"/>
  <c r="AQ282" i="1"/>
  <c r="Q282" i="1"/>
  <c r="O282" i="1"/>
  <c r="K282" i="1"/>
  <c r="BQ763" i="1"/>
  <c r="BO763" i="1"/>
  <c r="BB763" i="1"/>
  <c r="BA763" i="1"/>
  <c r="AT763" i="1"/>
  <c r="AR763" i="1"/>
  <c r="AS763" i="1" s="1"/>
  <c r="AQ763" i="1"/>
  <c r="Q763" i="1"/>
  <c r="O763" i="1"/>
  <c r="K763" i="1"/>
  <c r="BQ678" i="1"/>
  <c r="BO678" i="1"/>
  <c r="BB678" i="1"/>
  <c r="BA678" i="1"/>
  <c r="AT678" i="1"/>
  <c r="AR678" i="1"/>
  <c r="AS678" i="1" s="1"/>
  <c r="AQ678" i="1"/>
  <c r="Q678" i="1"/>
  <c r="O678" i="1"/>
  <c r="K678" i="1"/>
  <c r="BQ596" i="1"/>
  <c r="BO596" i="1"/>
  <c r="BB596" i="1"/>
  <c r="BA596" i="1"/>
  <c r="AT596" i="1"/>
  <c r="AR596" i="1"/>
  <c r="AS596" i="1" s="1"/>
  <c r="AQ596" i="1"/>
  <c r="Q596" i="1"/>
  <c r="O596" i="1"/>
  <c r="K596" i="1"/>
  <c r="BQ578" i="1"/>
  <c r="BO578" i="1"/>
  <c r="BB578" i="1"/>
  <c r="BA578" i="1"/>
  <c r="AT578" i="1"/>
  <c r="AR578" i="1"/>
  <c r="AS578" i="1" s="1"/>
  <c r="AQ578" i="1"/>
  <c r="Q578" i="1"/>
  <c r="O578" i="1"/>
  <c r="K578" i="1"/>
  <c r="BQ710" i="1"/>
  <c r="BO710" i="1"/>
  <c r="BB710" i="1"/>
  <c r="BA710" i="1"/>
  <c r="AT710" i="1"/>
  <c r="AR710" i="1"/>
  <c r="AS710" i="1" s="1"/>
  <c r="AQ710" i="1"/>
  <c r="Q710" i="1"/>
  <c r="O710" i="1"/>
  <c r="K710" i="1"/>
  <c r="BQ861" i="1"/>
  <c r="BO861" i="1"/>
  <c r="BB861" i="1"/>
  <c r="BA861" i="1"/>
  <c r="AT861" i="1"/>
  <c r="AR861" i="1"/>
  <c r="AS861" i="1" s="1"/>
  <c r="AQ861" i="1"/>
  <c r="Q861" i="1"/>
  <c r="O861" i="1"/>
  <c r="K861" i="1"/>
  <c r="BQ704" i="1"/>
  <c r="BO704" i="1"/>
  <c r="BB704" i="1"/>
  <c r="BA704" i="1"/>
  <c r="AT704" i="1"/>
  <c r="AR704" i="1"/>
  <c r="AS704" i="1" s="1"/>
  <c r="AQ704" i="1"/>
  <c r="Q704" i="1"/>
  <c r="O704" i="1"/>
  <c r="K704" i="1"/>
  <c r="BQ72" i="1"/>
  <c r="BO72" i="1"/>
  <c r="BB72" i="1"/>
  <c r="BA72" i="1"/>
  <c r="AT72" i="1"/>
  <c r="AR72" i="1"/>
  <c r="AS72" i="1" s="1"/>
  <c r="AQ72" i="1"/>
  <c r="Q72" i="1"/>
  <c r="O72" i="1"/>
  <c r="K72" i="1"/>
  <c r="BQ391" i="1"/>
  <c r="BO391" i="1"/>
  <c r="BB391" i="1"/>
  <c r="BA391" i="1"/>
  <c r="AT391" i="1"/>
  <c r="AR391" i="1"/>
  <c r="AS391" i="1" s="1"/>
  <c r="AQ391" i="1"/>
  <c r="Q391" i="1"/>
  <c r="O391" i="1"/>
  <c r="K391" i="1"/>
  <c r="BQ970" i="1"/>
  <c r="BO970" i="1"/>
  <c r="BB970" i="1"/>
  <c r="BA970" i="1"/>
  <c r="AT970" i="1"/>
  <c r="AR970" i="1"/>
  <c r="AS970" i="1" s="1"/>
  <c r="AQ970" i="1"/>
  <c r="Q970" i="1"/>
  <c r="O970" i="1"/>
  <c r="K970" i="1"/>
  <c r="BQ1106" i="1"/>
  <c r="BO1106" i="1"/>
  <c r="BB1106" i="1"/>
  <c r="BA1106" i="1"/>
  <c r="AT1106" i="1"/>
  <c r="AR1106" i="1"/>
  <c r="AS1106" i="1" s="1"/>
  <c r="AQ1106" i="1"/>
  <c r="Q1106" i="1"/>
  <c r="O1106" i="1"/>
  <c r="K1106" i="1"/>
  <c r="BQ568" i="1"/>
  <c r="BO568" i="1"/>
  <c r="BB568" i="1"/>
  <c r="BA568" i="1"/>
  <c r="AT568" i="1"/>
  <c r="AR568" i="1"/>
  <c r="AS568" i="1" s="1"/>
  <c r="AQ568" i="1"/>
  <c r="Q568" i="1"/>
  <c r="O568" i="1"/>
  <c r="K568" i="1"/>
  <c r="BQ287" i="1"/>
  <c r="BO287" i="1"/>
  <c r="BB287" i="1"/>
  <c r="BA287" i="1"/>
  <c r="AT287" i="1"/>
  <c r="AR287" i="1"/>
  <c r="AQ287" i="1"/>
  <c r="Q287" i="1"/>
  <c r="O287" i="1"/>
  <c r="K287" i="1"/>
  <c r="BQ567" i="1"/>
  <c r="BO567" i="1"/>
  <c r="BB567" i="1"/>
  <c r="BA567" i="1"/>
  <c r="AT567" i="1"/>
  <c r="AR567" i="1"/>
  <c r="AS567" i="1" s="1"/>
  <c r="AQ567" i="1"/>
  <c r="Q567" i="1"/>
  <c r="O567" i="1"/>
  <c r="K567" i="1"/>
  <c r="BQ895" i="1"/>
  <c r="BO895" i="1"/>
  <c r="BB895" i="1"/>
  <c r="BA895" i="1"/>
  <c r="AT895" i="1"/>
  <c r="AR895" i="1"/>
  <c r="AS895" i="1" s="1"/>
  <c r="AQ895" i="1"/>
  <c r="Q895" i="1"/>
  <c r="O895" i="1"/>
  <c r="K895" i="1"/>
  <c r="BQ205" i="1"/>
  <c r="BO205" i="1"/>
  <c r="BB205" i="1"/>
  <c r="BA205" i="1"/>
  <c r="AT205" i="1"/>
  <c r="AR205" i="1"/>
  <c r="AS205" i="1" s="1"/>
  <c r="AQ205" i="1"/>
  <c r="Q205" i="1"/>
  <c r="O205" i="1"/>
  <c r="K205" i="1"/>
  <c r="BQ160" i="1"/>
  <c r="BO160" i="1"/>
  <c r="BB160" i="1"/>
  <c r="BA160" i="1"/>
  <c r="AT160" i="1"/>
  <c r="AR160" i="1"/>
  <c r="AS160" i="1" s="1"/>
  <c r="AQ160" i="1"/>
  <c r="Q160" i="1"/>
  <c r="O160" i="1"/>
  <c r="K160" i="1"/>
  <c r="BQ896" i="1"/>
  <c r="BO896" i="1"/>
  <c r="BB896" i="1"/>
  <c r="BA896" i="1"/>
  <c r="AT896" i="1"/>
  <c r="AR896" i="1"/>
  <c r="AS896" i="1" s="1"/>
  <c r="AQ896" i="1"/>
  <c r="Q896" i="1"/>
  <c r="O896" i="1"/>
  <c r="K896" i="1"/>
  <c r="BQ70" i="1"/>
  <c r="BO70" i="1"/>
  <c r="BB70" i="1"/>
  <c r="BA70" i="1"/>
  <c r="AT70" i="1"/>
  <c r="AR70" i="1"/>
  <c r="AS70" i="1" s="1"/>
  <c r="AQ70" i="1"/>
  <c r="Q70" i="1"/>
  <c r="O70" i="1"/>
  <c r="K70" i="1"/>
  <c r="BQ170" i="1"/>
  <c r="BO170" i="1"/>
  <c r="BB170" i="1"/>
  <c r="BA170" i="1"/>
  <c r="AT170" i="1"/>
  <c r="AR170" i="1"/>
  <c r="AQ170" i="1"/>
  <c r="Q170" i="1"/>
  <c r="O170" i="1"/>
  <c r="K170" i="1"/>
  <c r="BQ76" i="1"/>
  <c r="BO76" i="1"/>
  <c r="BB76" i="1"/>
  <c r="BA76" i="1"/>
  <c r="AT76" i="1"/>
  <c r="AR76" i="1"/>
  <c r="AS76" i="1" s="1"/>
  <c r="AQ76" i="1"/>
  <c r="Q76" i="1"/>
  <c r="O76" i="1"/>
  <c r="K76" i="1"/>
  <c r="BQ835" i="1"/>
  <c r="BO835" i="1"/>
  <c r="BB835" i="1"/>
  <c r="BA835" i="1"/>
  <c r="AT835" i="1"/>
  <c r="AR835" i="1"/>
  <c r="AS835" i="1" s="1"/>
  <c r="AQ835" i="1"/>
  <c r="Q835" i="1"/>
  <c r="O835" i="1"/>
  <c r="K835" i="1"/>
  <c r="BQ270" i="1"/>
  <c r="BO270" i="1"/>
  <c r="BB270" i="1"/>
  <c r="BA270" i="1"/>
  <c r="AT270" i="1"/>
  <c r="AR270" i="1"/>
  <c r="AS270" i="1" s="1"/>
  <c r="AQ270" i="1"/>
  <c r="Q270" i="1"/>
  <c r="O270" i="1"/>
  <c r="K270" i="1"/>
  <c r="BQ795" i="1"/>
  <c r="BO795" i="1"/>
  <c r="BB795" i="1"/>
  <c r="BA795" i="1"/>
  <c r="AT795" i="1"/>
  <c r="AR795" i="1"/>
  <c r="AS795" i="1" s="1"/>
  <c r="AQ795" i="1"/>
  <c r="Q795" i="1"/>
  <c r="O795" i="1"/>
  <c r="K795" i="1"/>
  <c r="BQ677" i="1"/>
  <c r="BO677" i="1"/>
  <c r="BB677" i="1"/>
  <c r="BA677" i="1"/>
  <c r="AT677" i="1"/>
  <c r="AR677" i="1"/>
  <c r="AS677" i="1" s="1"/>
  <c r="AQ677" i="1"/>
  <c r="Q677" i="1"/>
  <c r="O677" i="1"/>
  <c r="K677" i="1"/>
  <c r="BQ103" i="1"/>
  <c r="BO103" i="1"/>
  <c r="BB103" i="1"/>
  <c r="BA103" i="1"/>
  <c r="AT103" i="1"/>
  <c r="AR103" i="1"/>
  <c r="AS103" i="1" s="1"/>
  <c r="AQ103" i="1"/>
  <c r="Q103" i="1"/>
  <c r="O103" i="1"/>
  <c r="K103" i="1"/>
  <c r="BQ538" i="1"/>
  <c r="BO538" i="1"/>
  <c r="BB538" i="1"/>
  <c r="BA538" i="1"/>
  <c r="AT538" i="1"/>
  <c r="AR538" i="1"/>
  <c r="AS538" i="1" s="1"/>
  <c r="AQ538" i="1"/>
  <c r="Q538" i="1"/>
  <c r="O538" i="1"/>
  <c r="K538" i="1"/>
  <c r="BQ923" i="1"/>
  <c r="BO923" i="1"/>
  <c r="BB923" i="1"/>
  <c r="BA923" i="1"/>
  <c r="AT923" i="1"/>
  <c r="AR923" i="1"/>
  <c r="AS923" i="1" s="1"/>
  <c r="AQ923" i="1"/>
  <c r="Q923" i="1"/>
  <c r="O923" i="1"/>
  <c r="K923" i="1"/>
  <c r="BQ1091" i="1"/>
  <c r="BO1091" i="1"/>
  <c r="BB1091" i="1"/>
  <c r="BA1091" i="1"/>
  <c r="AT1091" i="1"/>
  <c r="AR1091" i="1"/>
  <c r="AS1091" i="1" s="1"/>
  <c r="AQ1091" i="1"/>
  <c r="Q1091" i="1"/>
  <c r="O1091" i="1"/>
  <c r="K1091" i="1"/>
  <c r="BQ598" i="1"/>
  <c r="BO598" i="1"/>
  <c r="BB598" i="1"/>
  <c r="BA598" i="1"/>
  <c r="AT598" i="1"/>
  <c r="AR598" i="1"/>
  <c r="AS598" i="1" s="1"/>
  <c r="AQ598" i="1"/>
  <c r="Q598" i="1"/>
  <c r="O598" i="1"/>
  <c r="K598" i="1"/>
  <c r="BQ690" i="1"/>
  <c r="BO690" i="1"/>
  <c r="BB690" i="1"/>
  <c r="BA690" i="1"/>
  <c r="AT690" i="1"/>
  <c r="AR690" i="1"/>
  <c r="AS690" i="1" s="1"/>
  <c r="AQ690" i="1"/>
  <c r="Q690" i="1"/>
  <c r="O690" i="1"/>
  <c r="K690" i="1"/>
  <c r="BQ197" i="1"/>
  <c r="BO197" i="1"/>
  <c r="BB197" i="1"/>
  <c r="BA197" i="1"/>
  <c r="AT197" i="1"/>
  <c r="AR197" i="1"/>
  <c r="AS197" i="1" s="1"/>
  <c r="AQ197" i="1"/>
  <c r="Q197" i="1"/>
  <c r="O197" i="1"/>
  <c r="K197" i="1"/>
  <c r="BQ83" i="1"/>
  <c r="BO83" i="1"/>
  <c r="BB83" i="1"/>
  <c r="BA83" i="1"/>
  <c r="AT83" i="1"/>
  <c r="AR83" i="1"/>
  <c r="AS83" i="1" s="1"/>
  <c r="AQ83" i="1"/>
  <c r="Q83" i="1"/>
  <c r="O83" i="1"/>
  <c r="K83" i="1"/>
  <c r="BQ81" i="1"/>
  <c r="BO81" i="1"/>
  <c r="BB81" i="1"/>
  <c r="BA81" i="1"/>
  <c r="AT81" i="1"/>
  <c r="AR81" i="1"/>
  <c r="AS81" i="1" s="1"/>
  <c r="AQ81" i="1"/>
  <c r="Q81" i="1"/>
  <c r="O81" i="1"/>
  <c r="K81" i="1"/>
  <c r="BQ1019" i="1"/>
  <c r="BO1019" i="1"/>
  <c r="BB1019" i="1"/>
  <c r="BA1019" i="1"/>
  <c r="AT1019" i="1"/>
  <c r="AR1019" i="1"/>
  <c r="AS1019" i="1" s="1"/>
  <c r="AQ1019" i="1"/>
  <c r="Q1019" i="1"/>
  <c r="O1019" i="1"/>
  <c r="K1019" i="1"/>
  <c r="BQ431" i="1"/>
  <c r="BO431" i="1"/>
  <c r="BB431" i="1"/>
  <c r="BA431" i="1"/>
  <c r="AT431" i="1"/>
  <c r="AR431" i="1"/>
  <c r="AS431" i="1" s="1"/>
  <c r="AQ431" i="1"/>
  <c r="Q431" i="1"/>
  <c r="O431" i="1"/>
  <c r="K431" i="1"/>
  <c r="BQ966" i="1"/>
  <c r="BO966" i="1"/>
  <c r="BB966" i="1"/>
  <c r="BA966" i="1"/>
  <c r="AT966" i="1"/>
  <c r="AR966" i="1"/>
  <c r="AS966" i="1" s="1"/>
  <c r="AQ966" i="1"/>
  <c r="Q966" i="1"/>
  <c r="O966" i="1"/>
  <c r="K966" i="1"/>
  <c r="BQ859" i="1"/>
  <c r="BO859" i="1"/>
  <c r="BB859" i="1"/>
  <c r="BA859" i="1"/>
  <c r="AT859" i="1"/>
  <c r="AR859" i="1"/>
  <c r="AS859" i="1" s="1"/>
  <c r="AQ859" i="1"/>
  <c r="Q859" i="1"/>
  <c r="O859" i="1"/>
  <c r="K859" i="1"/>
  <c r="BQ62" i="1"/>
  <c r="BO62" i="1"/>
  <c r="BB62" i="1"/>
  <c r="BA62" i="1"/>
  <c r="AT62" i="1"/>
  <c r="AR62" i="1"/>
  <c r="AS62" i="1" s="1"/>
  <c r="AQ62" i="1"/>
  <c r="Q62" i="1"/>
  <c r="O62" i="1"/>
  <c r="K62" i="1"/>
  <c r="BQ941" i="1"/>
  <c r="BO941" i="1"/>
  <c r="BB941" i="1"/>
  <c r="BA941" i="1"/>
  <c r="AT941" i="1"/>
  <c r="AR941" i="1"/>
  <c r="AS941" i="1" s="1"/>
  <c r="AQ941" i="1"/>
  <c r="Q941" i="1"/>
  <c r="O941" i="1"/>
  <c r="K941" i="1"/>
  <c r="BQ797" i="1"/>
  <c r="BO797" i="1"/>
  <c r="BB797" i="1"/>
  <c r="BA797" i="1"/>
  <c r="AT797" i="1"/>
  <c r="AR797" i="1"/>
  <c r="AS797" i="1" s="1"/>
  <c r="AQ797" i="1"/>
  <c r="Q797" i="1"/>
  <c r="O797" i="1"/>
  <c r="K797" i="1"/>
  <c r="BQ846" i="1"/>
  <c r="BO846" i="1"/>
  <c r="BB846" i="1"/>
  <c r="BA846" i="1"/>
  <c r="AT846" i="1"/>
  <c r="AR846" i="1"/>
  <c r="AS846" i="1" s="1"/>
  <c r="AQ846" i="1"/>
  <c r="Q846" i="1"/>
  <c r="O846" i="1"/>
  <c r="K846" i="1"/>
  <c r="BQ1010" i="1"/>
  <c r="BO1010" i="1"/>
  <c r="BB1010" i="1"/>
  <c r="BA1010" i="1"/>
  <c r="AT1010" i="1"/>
  <c r="AR1010" i="1"/>
  <c r="AS1010" i="1" s="1"/>
  <c r="AQ1010" i="1"/>
  <c r="Q1010" i="1"/>
  <c r="O1010" i="1"/>
  <c r="K1010" i="1"/>
  <c r="BQ547" i="1"/>
  <c r="BO547" i="1"/>
  <c r="BB547" i="1"/>
  <c r="BA547" i="1"/>
  <c r="AT547" i="1"/>
  <c r="AR547" i="1"/>
  <c r="AQ547" i="1"/>
  <c r="Q547" i="1"/>
  <c r="O547" i="1"/>
  <c r="K547" i="1"/>
  <c r="BQ932" i="1"/>
  <c r="BO932" i="1"/>
  <c r="BB932" i="1"/>
  <c r="BA932" i="1"/>
  <c r="AT932" i="1"/>
  <c r="AR932" i="1"/>
  <c r="AS932" i="1" s="1"/>
  <c r="AQ932" i="1"/>
  <c r="Q932" i="1"/>
  <c r="O932" i="1"/>
  <c r="K932" i="1"/>
  <c r="BQ448" i="1"/>
  <c r="BO448" i="1"/>
  <c r="BB448" i="1"/>
  <c r="BA448" i="1"/>
  <c r="AT448" i="1"/>
  <c r="AR448" i="1"/>
  <c r="AS448" i="1" s="1"/>
  <c r="AQ448" i="1"/>
  <c r="Q448" i="1"/>
  <c r="O448" i="1"/>
  <c r="K448" i="1"/>
  <c r="BQ486" i="1"/>
  <c r="BO486" i="1"/>
  <c r="BB486" i="1"/>
  <c r="BA486" i="1"/>
  <c r="AT486" i="1"/>
  <c r="AR486" i="1"/>
  <c r="AS486" i="1" s="1"/>
  <c r="AQ486" i="1"/>
  <c r="Q486" i="1"/>
  <c r="O486" i="1"/>
  <c r="K486" i="1"/>
  <c r="BQ294" i="1"/>
  <c r="BO294" i="1"/>
  <c r="BB294" i="1"/>
  <c r="BA294" i="1"/>
  <c r="AT294" i="1"/>
  <c r="AR294" i="1"/>
  <c r="AS294" i="1" s="1"/>
  <c r="AQ294" i="1"/>
  <c r="Q294" i="1"/>
  <c r="O294" i="1"/>
  <c r="K294" i="1"/>
  <c r="BQ815" i="1"/>
  <c r="BO815" i="1"/>
  <c r="BB815" i="1"/>
  <c r="BA815" i="1"/>
  <c r="AT815" i="1"/>
  <c r="AR815" i="1"/>
  <c r="AS815" i="1" s="1"/>
  <c r="AQ815" i="1"/>
  <c r="Q815" i="1"/>
  <c r="O815" i="1"/>
  <c r="K815" i="1"/>
  <c r="BQ474" i="1"/>
  <c r="BO474" i="1"/>
  <c r="BB474" i="1"/>
  <c r="BA474" i="1"/>
  <c r="AT474" i="1"/>
  <c r="AR474" i="1"/>
  <c r="AS474" i="1" s="1"/>
  <c r="AQ474" i="1"/>
  <c r="Q474" i="1"/>
  <c r="O474" i="1"/>
  <c r="K474" i="1"/>
  <c r="BQ741" i="1"/>
  <c r="BO741" i="1"/>
  <c r="BB741" i="1"/>
  <c r="BA741" i="1"/>
  <c r="AT741" i="1"/>
  <c r="AR741" i="1"/>
  <c r="AS741" i="1" s="1"/>
  <c r="AQ741" i="1"/>
  <c r="Q741" i="1"/>
  <c r="O741" i="1"/>
  <c r="K741" i="1"/>
  <c r="BQ654" i="1"/>
  <c r="BO654" i="1"/>
  <c r="BB654" i="1"/>
  <c r="BA654" i="1"/>
  <c r="AT654" i="1"/>
  <c r="AR654" i="1"/>
  <c r="AS654" i="1" s="1"/>
  <c r="AQ654" i="1"/>
  <c r="Q654" i="1"/>
  <c r="O654" i="1"/>
  <c r="K654" i="1"/>
  <c r="BQ784" i="1"/>
  <c r="BO784" i="1"/>
  <c r="BB784" i="1"/>
  <c r="BA784" i="1"/>
  <c r="AT784" i="1"/>
  <c r="AR784" i="1"/>
  <c r="AS784" i="1" s="1"/>
  <c r="AQ784" i="1"/>
  <c r="Q784" i="1"/>
  <c r="O784" i="1"/>
  <c r="K784" i="1"/>
  <c r="BQ1038" i="1"/>
  <c r="BO1038" i="1"/>
  <c r="BB1038" i="1"/>
  <c r="BA1038" i="1"/>
  <c r="AT1038" i="1"/>
  <c r="AR1038" i="1"/>
  <c r="AS1038" i="1" s="1"/>
  <c r="AQ1038" i="1"/>
  <c r="Q1038" i="1"/>
  <c r="O1038" i="1"/>
  <c r="K1038" i="1"/>
  <c r="BQ552" i="1"/>
  <c r="BO552" i="1"/>
  <c r="BB552" i="1"/>
  <c r="BA552" i="1"/>
  <c r="AT552" i="1"/>
  <c r="AR552" i="1"/>
  <c r="AS552" i="1" s="1"/>
  <c r="AQ552" i="1"/>
  <c r="Q552" i="1"/>
  <c r="O552" i="1"/>
  <c r="K552" i="1"/>
  <c r="BQ650" i="1"/>
  <c r="BO650" i="1"/>
  <c r="BB650" i="1"/>
  <c r="BA650" i="1"/>
  <c r="AT650" i="1"/>
  <c r="AR650" i="1"/>
  <c r="AS650" i="1" s="1"/>
  <c r="AQ650" i="1"/>
  <c r="Q650" i="1"/>
  <c r="O650" i="1"/>
  <c r="K650" i="1"/>
  <c r="BQ621" i="1"/>
  <c r="BO621" i="1"/>
  <c r="BB621" i="1"/>
  <c r="BA621" i="1"/>
  <c r="AT621" i="1"/>
  <c r="AR621" i="1"/>
  <c r="AS621" i="1" s="1"/>
  <c r="AQ621" i="1"/>
  <c r="Q621" i="1"/>
  <c r="O621" i="1"/>
  <c r="K621" i="1"/>
  <c r="BQ496" i="1"/>
  <c r="BO496" i="1"/>
  <c r="BB496" i="1"/>
  <c r="BA496" i="1"/>
  <c r="AT496" i="1"/>
  <c r="AR496" i="1"/>
  <c r="AS496" i="1" s="1"/>
  <c r="AQ496" i="1"/>
  <c r="Q496" i="1"/>
  <c r="O496" i="1"/>
  <c r="K496" i="1"/>
  <c r="BQ665" i="1"/>
  <c r="BO665" i="1"/>
  <c r="BB665" i="1"/>
  <c r="BA665" i="1"/>
  <c r="AT665" i="1"/>
  <c r="AR665" i="1"/>
  <c r="AS665" i="1" s="1"/>
  <c r="AQ665" i="1"/>
  <c r="Q665" i="1"/>
  <c r="O665" i="1"/>
  <c r="K665" i="1"/>
  <c r="BQ3" i="1"/>
  <c r="BO3" i="1"/>
  <c r="BB3" i="1"/>
  <c r="AT3" i="1"/>
  <c r="AR3" i="1"/>
  <c r="AS3" i="1" s="1"/>
  <c r="AQ3" i="1"/>
  <c r="Q3" i="1"/>
  <c r="O3" i="1"/>
  <c r="K3" i="1"/>
  <c r="BQ172" i="1"/>
  <c r="BO172" i="1"/>
  <c r="BB172" i="1"/>
  <c r="BA172" i="1"/>
  <c r="AT172" i="1"/>
  <c r="AR172" i="1"/>
  <c r="AS172" i="1" s="1"/>
  <c r="AQ172" i="1"/>
  <c r="Q172" i="1"/>
  <c r="O172" i="1"/>
  <c r="K172" i="1"/>
  <c r="BQ885" i="1"/>
  <c r="BO885" i="1"/>
  <c r="BB885" i="1"/>
  <c r="BA885" i="1"/>
  <c r="AT885" i="1"/>
  <c r="AR885" i="1"/>
  <c r="AS885" i="1" s="1"/>
  <c r="AQ885" i="1"/>
  <c r="Q885" i="1"/>
  <c r="O885" i="1"/>
  <c r="K885" i="1"/>
  <c r="BQ10" i="1"/>
  <c r="BO10" i="1"/>
  <c r="BB10" i="1"/>
  <c r="BA10" i="1"/>
  <c r="AT10" i="1"/>
  <c r="AR10" i="1"/>
  <c r="AS10" i="1" s="1"/>
  <c r="AQ10" i="1"/>
  <c r="Q10" i="1"/>
  <c r="O10" i="1"/>
  <c r="K10" i="1"/>
  <c r="BQ628" i="1"/>
  <c r="BO628" i="1"/>
  <c r="BB628" i="1"/>
  <c r="BA628" i="1"/>
  <c r="AT628" i="1"/>
  <c r="AR628" i="1"/>
  <c r="AS628" i="1" s="1"/>
  <c r="AQ628" i="1"/>
  <c r="Q628" i="1"/>
  <c r="O628" i="1"/>
  <c r="K628" i="1"/>
  <c r="BQ609" i="1"/>
  <c r="BO609" i="1"/>
  <c r="BB609" i="1"/>
  <c r="BA609" i="1"/>
  <c r="AT609" i="1"/>
  <c r="AR609" i="1"/>
  <c r="AS609" i="1" s="1"/>
  <c r="AQ609" i="1"/>
  <c r="Q609" i="1"/>
  <c r="O609" i="1"/>
  <c r="K609" i="1"/>
  <c r="BQ796" i="1"/>
  <c r="BO796" i="1"/>
  <c r="BB796" i="1"/>
  <c r="BA796" i="1"/>
  <c r="AT796" i="1"/>
  <c r="AR796" i="1"/>
  <c r="AS796" i="1" s="1"/>
  <c r="AQ796" i="1"/>
  <c r="Q796" i="1"/>
  <c r="O796" i="1"/>
  <c r="K796" i="1"/>
  <c r="BQ404" i="1"/>
  <c r="BO404" i="1"/>
  <c r="BB404" i="1"/>
  <c r="BA404" i="1"/>
  <c r="AT404" i="1"/>
  <c r="AR404" i="1"/>
  <c r="AS404" i="1" s="1"/>
  <c r="AQ404" i="1"/>
  <c r="Q404" i="1"/>
  <c r="O404" i="1"/>
  <c r="K404" i="1"/>
  <c r="BQ124" i="1"/>
  <c r="BO124" i="1"/>
  <c r="BB124" i="1"/>
  <c r="BA124" i="1"/>
  <c r="AT124" i="1"/>
  <c r="AR124" i="1"/>
  <c r="AS124" i="1" s="1"/>
  <c r="AQ124" i="1"/>
  <c r="Q124" i="1"/>
  <c r="O124" i="1"/>
  <c r="K124" i="1"/>
  <c r="BQ615" i="1"/>
  <c r="BO615" i="1"/>
  <c r="BB615" i="1"/>
  <c r="BA615" i="1"/>
  <c r="AT615" i="1"/>
  <c r="AR615" i="1"/>
  <c r="AS615" i="1" s="1"/>
  <c r="AQ615" i="1"/>
  <c r="Q615" i="1"/>
  <c r="O615" i="1"/>
  <c r="K615" i="1"/>
  <c r="BQ576" i="1"/>
  <c r="BO576" i="1"/>
  <c r="BB576" i="1"/>
  <c r="BA576" i="1"/>
  <c r="AT576" i="1"/>
  <c r="AR576" i="1"/>
  <c r="AS576" i="1" s="1"/>
  <c r="AQ576" i="1"/>
  <c r="Q576" i="1"/>
  <c r="O576" i="1"/>
  <c r="K576" i="1"/>
  <c r="BQ855" i="1"/>
  <c r="BO855" i="1"/>
  <c r="BB855" i="1"/>
  <c r="BA855" i="1"/>
  <c r="AT855" i="1"/>
  <c r="AR855" i="1"/>
  <c r="AS855" i="1" s="1"/>
  <c r="AQ855" i="1"/>
  <c r="Q855" i="1"/>
  <c r="O855" i="1"/>
  <c r="K855" i="1"/>
  <c r="BQ77" i="1"/>
  <c r="BO77" i="1"/>
  <c r="BB77" i="1"/>
  <c r="BA77" i="1"/>
  <c r="AT77" i="1"/>
  <c r="AR77" i="1"/>
  <c r="AS77" i="1" s="1"/>
  <c r="AQ77" i="1"/>
  <c r="Q77" i="1"/>
  <c r="O77" i="1"/>
  <c r="K77" i="1"/>
  <c r="BQ377" i="1"/>
  <c r="BO377" i="1"/>
  <c r="BB377" i="1"/>
  <c r="BA377" i="1"/>
  <c r="AT377" i="1"/>
  <c r="AR377" i="1"/>
  <c r="AS377" i="1" s="1"/>
  <c r="AQ377" i="1"/>
  <c r="Q377" i="1"/>
  <c r="O377" i="1"/>
  <c r="K377" i="1"/>
  <c r="BQ202" i="1"/>
  <c r="BO202" i="1"/>
  <c r="BB202" i="1"/>
  <c r="BA202" i="1"/>
  <c r="AT202" i="1"/>
  <c r="AR202" i="1"/>
  <c r="AS202" i="1" s="1"/>
  <c r="AQ202" i="1"/>
  <c r="Q202" i="1"/>
  <c r="O202" i="1"/>
  <c r="K202" i="1"/>
  <c r="BQ911" i="1"/>
  <c r="BO911" i="1"/>
  <c r="BB911" i="1"/>
  <c r="BA911" i="1"/>
  <c r="AT911" i="1"/>
  <c r="AR911" i="1"/>
  <c r="AS911" i="1" s="1"/>
  <c r="AQ911" i="1"/>
  <c r="Q911" i="1"/>
  <c r="O911" i="1"/>
  <c r="K911" i="1"/>
  <c r="BQ642" i="1"/>
  <c r="BO642" i="1"/>
  <c r="BB642" i="1"/>
  <c r="AT642" i="1"/>
  <c r="AR642" i="1"/>
  <c r="AS642" i="1" s="1"/>
  <c r="AQ642" i="1"/>
  <c r="Q642" i="1"/>
  <c r="O642" i="1"/>
  <c r="K642" i="1"/>
  <c r="BQ175" i="1"/>
  <c r="BO175" i="1"/>
  <c r="BB175" i="1"/>
  <c r="BA175" i="1"/>
  <c r="AT175" i="1"/>
  <c r="AR175" i="1"/>
  <c r="AS175" i="1" s="1"/>
  <c r="AQ175" i="1"/>
  <c r="Q175" i="1"/>
  <c r="O175" i="1"/>
  <c r="K175" i="1"/>
  <c r="BQ112" i="1"/>
  <c r="BO112" i="1"/>
  <c r="BB112" i="1"/>
  <c r="BA112" i="1"/>
  <c r="AT112" i="1"/>
  <c r="AR112" i="1"/>
  <c r="AS112" i="1" s="1"/>
  <c r="AQ112" i="1"/>
  <c r="Q112" i="1"/>
  <c r="O112" i="1"/>
  <c r="K112" i="1"/>
  <c r="BQ514" i="1"/>
  <c r="BO514" i="1"/>
  <c r="BB514" i="1"/>
  <c r="BA514" i="1"/>
  <c r="AT514" i="1"/>
  <c r="AR514" i="1"/>
  <c r="AS514" i="1" s="1"/>
  <c r="AQ514" i="1"/>
  <c r="Q514" i="1"/>
  <c r="O514" i="1"/>
  <c r="K514" i="1"/>
  <c r="BQ557" i="1"/>
  <c r="BO557" i="1"/>
  <c r="BB557" i="1"/>
  <c r="BA557" i="1"/>
  <c r="AT557" i="1"/>
  <c r="AR557" i="1"/>
  <c r="AS557" i="1" s="1"/>
  <c r="AQ557" i="1"/>
  <c r="Q557" i="1"/>
  <c r="O557" i="1"/>
  <c r="K557" i="1"/>
  <c r="BQ57" i="1"/>
  <c r="BO57" i="1"/>
  <c r="BB57" i="1"/>
  <c r="BA57" i="1"/>
  <c r="AT57" i="1"/>
  <c r="AR57" i="1"/>
  <c r="AS57" i="1" s="1"/>
  <c r="AQ57" i="1"/>
  <c r="Q57" i="1"/>
  <c r="O57" i="1"/>
  <c r="K57" i="1"/>
  <c r="BQ328" i="1"/>
  <c r="BO328" i="1"/>
  <c r="BB328" i="1"/>
  <c r="BA328" i="1"/>
  <c r="AT328" i="1"/>
  <c r="AR328" i="1"/>
  <c r="AS328" i="1" s="1"/>
  <c r="AQ328" i="1"/>
  <c r="Q328" i="1"/>
  <c r="O328" i="1"/>
  <c r="K328" i="1"/>
  <c r="BQ958" i="1"/>
  <c r="BO958" i="1"/>
  <c r="BB958" i="1"/>
  <c r="BA958" i="1"/>
  <c r="AT958" i="1"/>
  <c r="AR958" i="1"/>
  <c r="AS958" i="1" s="1"/>
  <c r="AQ958" i="1"/>
  <c r="Q958" i="1"/>
  <c r="O958" i="1"/>
  <c r="K958" i="1"/>
  <c r="BQ558" i="1"/>
  <c r="BO558" i="1"/>
  <c r="BB558" i="1"/>
  <c r="BA558" i="1"/>
  <c r="AT558" i="1"/>
  <c r="AR558" i="1"/>
  <c r="AS558" i="1" s="1"/>
  <c r="AQ558" i="1"/>
  <c r="Q558" i="1"/>
  <c r="O558" i="1"/>
  <c r="K558" i="1"/>
  <c r="BQ439" i="1"/>
  <c r="BO439" i="1"/>
  <c r="BB439" i="1"/>
  <c r="BA439" i="1"/>
  <c r="AT439" i="1"/>
  <c r="AR439" i="1"/>
  <c r="AS439" i="1" s="1"/>
  <c r="AQ439" i="1"/>
  <c r="Q439" i="1"/>
  <c r="O439" i="1"/>
  <c r="K439" i="1"/>
  <c r="BQ43" i="1"/>
  <c r="BO43" i="1"/>
  <c r="BB43" i="1"/>
  <c r="BA43" i="1"/>
  <c r="AT43" i="1"/>
  <c r="AR43" i="1"/>
  <c r="AS43" i="1" s="1"/>
  <c r="AQ43" i="1"/>
  <c r="Q43" i="1"/>
  <c r="O43" i="1"/>
  <c r="K43" i="1"/>
  <c r="BQ297" i="1"/>
  <c r="BO297" i="1"/>
  <c r="BB297" i="1"/>
  <c r="BA297" i="1"/>
  <c r="AT297" i="1"/>
  <c r="AR297" i="1"/>
  <c r="AS297" i="1" s="1"/>
  <c r="AQ297" i="1"/>
  <c r="Q297" i="1"/>
  <c r="O297" i="1"/>
  <c r="K297" i="1"/>
  <c r="BQ92" i="1"/>
  <c r="BO92" i="1"/>
  <c r="BB92" i="1"/>
  <c r="BA92" i="1"/>
  <c r="AT92" i="1"/>
  <c r="AR92" i="1"/>
  <c r="AS92" i="1" s="1"/>
  <c r="AQ92" i="1"/>
  <c r="Q92" i="1"/>
  <c r="O92" i="1"/>
  <c r="K92" i="1"/>
  <c r="BQ826" i="1"/>
  <c r="BO826" i="1"/>
  <c r="BB826" i="1"/>
  <c r="BA826" i="1"/>
  <c r="AT826" i="1"/>
  <c r="AR826" i="1"/>
  <c r="AS826" i="1" s="1"/>
  <c r="AQ826" i="1"/>
  <c r="Q826" i="1"/>
  <c r="O826" i="1"/>
  <c r="K826" i="1"/>
  <c r="BQ782" i="1"/>
  <c r="BO782" i="1"/>
  <c r="BB782" i="1"/>
  <c r="BA782" i="1"/>
  <c r="AT782" i="1"/>
  <c r="AR782" i="1"/>
  <c r="AS782" i="1" s="1"/>
  <c r="AQ782" i="1"/>
  <c r="Q782" i="1"/>
  <c r="O782" i="1"/>
  <c r="K782" i="1"/>
  <c r="BQ251" i="1"/>
  <c r="BO251" i="1"/>
  <c r="BB251" i="1"/>
  <c r="BA251" i="1"/>
  <c r="AT251" i="1"/>
  <c r="AR251" i="1"/>
  <c r="AS251" i="1" s="1"/>
  <c r="AQ251" i="1"/>
  <c r="Q251" i="1"/>
  <c r="O251" i="1"/>
  <c r="K251" i="1"/>
  <c r="BQ325" i="1"/>
  <c r="BO325" i="1"/>
  <c r="BB325" i="1"/>
  <c r="BA325" i="1"/>
  <c r="AT325" i="1"/>
  <c r="AR325" i="1"/>
  <c r="AS325" i="1" s="1"/>
  <c r="AQ325" i="1"/>
  <c r="Q325" i="1"/>
  <c r="O325" i="1"/>
  <c r="K325" i="1"/>
  <c r="BQ148" i="1"/>
  <c r="BO148" i="1"/>
  <c r="BB148" i="1"/>
  <c r="BA148" i="1"/>
  <c r="AT148" i="1"/>
  <c r="AR148" i="1"/>
  <c r="AS148" i="1" s="1"/>
  <c r="AQ148" i="1"/>
  <c r="Q148" i="1"/>
  <c r="O148" i="1"/>
  <c r="K148" i="1"/>
  <c r="BQ1003" i="1"/>
  <c r="BO1003" i="1"/>
  <c r="BB1003" i="1"/>
  <c r="BA1003" i="1"/>
  <c r="AT1003" i="1"/>
  <c r="AR1003" i="1"/>
  <c r="AS1003" i="1" s="1"/>
  <c r="AQ1003" i="1"/>
  <c r="Q1003" i="1"/>
  <c r="O1003" i="1"/>
  <c r="K1003" i="1"/>
  <c r="BQ714" i="1"/>
  <c r="BO714" i="1"/>
  <c r="BB714" i="1"/>
  <c r="BA714" i="1"/>
  <c r="AT714" i="1"/>
  <c r="AR714" i="1"/>
  <c r="AS714" i="1" s="1"/>
  <c r="AQ714" i="1"/>
  <c r="Q714" i="1"/>
  <c r="O714" i="1"/>
  <c r="K714" i="1"/>
  <c r="BQ1007" i="1"/>
  <c r="BO1007" i="1"/>
  <c r="BB1007" i="1"/>
  <c r="BA1007" i="1"/>
  <c r="AT1007" i="1"/>
  <c r="AR1007" i="1"/>
  <c r="AS1007" i="1" s="1"/>
  <c r="AQ1007" i="1"/>
  <c r="Q1007" i="1"/>
  <c r="O1007" i="1"/>
  <c r="K1007" i="1"/>
  <c r="BQ449" i="1"/>
  <c r="BO449" i="1"/>
  <c r="BB449" i="1"/>
  <c r="BA449" i="1"/>
  <c r="AT449" i="1"/>
  <c r="AR449" i="1"/>
  <c r="AS449" i="1" s="1"/>
  <c r="AQ449" i="1"/>
  <c r="Q449" i="1"/>
  <c r="O449" i="1"/>
  <c r="K449" i="1"/>
  <c r="BQ936" i="1"/>
  <c r="BO936" i="1"/>
  <c r="BB936" i="1"/>
  <c r="BA936" i="1"/>
  <c r="AT936" i="1"/>
  <c r="AR936" i="1"/>
  <c r="AS936" i="1" s="1"/>
  <c r="AQ936" i="1"/>
  <c r="Q936" i="1"/>
  <c r="O936" i="1"/>
  <c r="K936" i="1"/>
  <c r="BQ166" i="1"/>
  <c r="BO166" i="1"/>
  <c r="BB166" i="1"/>
  <c r="BA166" i="1"/>
  <c r="AT166" i="1"/>
  <c r="AR166" i="1"/>
  <c r="AS166" i="1" s="1"/>
  <c r="AQ166" i="1"/>
  <c r="Q166" i="1"/>
  <c r="O166" i="1"/>
  <c r="K166" i="1"/>
  <c r="BQ681" i="1"/>
  <c r="BO681" i="1"/>
  <c r="BB681" i="1"/>
  <c r="BA681" i="1"/>
  <c r="AT681" i="1"/>
  <c r="AR681" i="1"/>
  <c r="AS681" i="1" s="1"/>
  <c r="AQ681" i="1"/>
  <c r="Q681" i="1"/>
  <c r="O681" i="1"/>
  <c r="K681" i="1"/>
  <c r="BQ299" i="1"/>
  <c r="BO299" i="1"/>
  <c r="BB299" i="1"/>
  <c r="BA299" i="1"/>
  <c r="AT299" i="1"/>
  <c r="AR299" i="1"/>
  <c r="AS299" i="1" s="1"/>
  <c r="AQ299" i="1"/>
  <c r="Q299" i="1"/>
  <c r="O299" i="1"/>
  <c r="K299" i="1"/>
  <c r="BQ758" i="1"/>
  <c r="BO758" i="1"/>
  <c r="BB758" i="1"/>
  <c r="BA758" i="1"/>
  <c r="AT758" i="1"/>
  <c r="AR758" i="1"/>
  <c r="AS758" i="1" s="1"/>
  <c r="AQ758" i="1"/>
  <c r="Q758" i="1"/>
  <c r="O758" i="1"/>
  <c r="K758" i="1"/>
  <c r="BQ1063" i="1"/>
  <c r="BO1063" i="1"/>
  <c r="BB1063" i="1"/>
  <c r="BA1063" i="1"/>
  <c r="AT1063" i="1"/>
  <c r="AR1063" i="1"/>
  <c r="AS1063" i="1" s="1"/>
  <c r="AQ1063" i="1"/>
  <c r="Q1063" i="1"/>
  <c r="O1063" i="1"/>
  <c r="K1063" i="1"/>
  <c r="BQ116" i="1"/>
  <c r="BO116" i="1"/>
  <c r="BB116" i="1"/>
  <c r="BA116" i="1"/>
  <c r="AT116" i="1"/>
  <c r="AR116" i="1"/>
  <c r="AQ116" i="1"/>
  <c r="Q116" i="1"/>
  <c r="O116" i="1"/>
  <c r="K116" i="1"/>
  <c r="BQ948" i="1"/>
  <c r="BO948" i="1"/>
  <c r="BB948" i="1"/>
  <c r="BA948" i="1"/>
  <c r="AT948" i="1"/>
  <c r="AR948" i="1"/>
  <c r="AS948" i="1" s="1"/>
  <c r="AQ948" i="1"/>
  <c r="Q948" i="1"/>
  <c r="O948" i="1"/>
  <c r="K948" i="1"/>
  <c r="BQ667" i="1"/>
  <c r="BO667" i="1"/>
  <c r="BB667" i="1"/>
  <c r="BA667" i="1"/>
  <c r="AT667" i="1"/>
  <c r="AR667" i="1"/>
  <c r="AS667" i="1" s="1"/>
  <c r="AQ667" i="1"/>
  <c r="Q667" i="1"/>
  <c r="O667" i="1"/>
  <c r="K667" i="1"/>
  <c r="BQ344" i="1"/>
  <c r="BO344" i="1"/>
  <c r="BB344" i="1"/>
  <c r="BA344" i="1"/>
  <c r="AT344" i="1"/>
  <c r="AR344" i="1"/>
  <c r="AS344" i="1" s="1"/>
  <c r="AQ344" i="1"/>
  <c r="Q344" i="1"/>
  <c r="O344" i="1"/>
  <c r="K344" i="1"/>
  <c r="BQ1088" i="1"/>
  <c r="BO1088" i="1"/>
  <c r="BB1088" i="1"/>
  <c r="BA1088" i="1"/>
  <c r="AT1088" i="1"/>
  <c r="AR1088" i="1"/>
  <c r="AS1088" i="1" s="1"/>
  <c r="AQ1088" i="1"/>
  <c r="Q1088" i="1"/>
  <c r="O1088" i="1"/>
  <c r="K1088" i="1"/>
  <c r="BQ686" i="1"/>
  <c r="BO686" i="1"/>
  <c r="BB686" i="1"/>
  <c r="BA686" i="1"/>
  <c r="AT686" i="1"/>
  <c r="AR686" i="1"/>
  <c r="AS686" i="1" s="1"/>
  <c r="AQ686" i="1"/>
  <c r="Q686" i="1"/>
  <c r="O686" i="1"/>
  <c r="K686" i="1"/>
  <c r="BQ971" i="1"/>
  <c r="BO971" i="1"/>
  <c r="BB971" i="1"/>
  <c r="BA971" i="1"/>
  <c r="AT971" i="1"/>
  <c r="AR971" i="1"/>
  <c r="AS971" i="1" s="1"/>
  <c r="AQ971" i="1"/>
  <c r="Q971" i="1"/>
  <c r="O971" i="1"/>
  <c r="K971" i="1"/>
  <c r="BQ60" i="1"/>
  <c r="BO60" i="1"/>
  <c r="BB60" i="1"/>
  <c r="BA60" i="1"/>
  <c r="AT60" i="1"/>
  <c r="AR60" i="1"/>
  <c r="AS60" i="1" s="1"/>
  <c r="AQ60" i="1"/>
  <c r="Q60" i="1"/>
  <c r="O60" i="1"/>
  <c r="K60" i="1"/>
  <c r="BQ550" i="1"/>
  <c r="BO550" i="1"/>
  <c r="BB550" i="1"/>
  <c r="BA550" i="1"/>
  <c r="AT550" i="1"/>
  <c r="AR550" i="1"/>
  <c r="AS550" i="1" s="1"/>
  <c r="AQ550" i="1"/>
  <c r="Q550" i="1"/>
  <c r="O550" i="1"/>
  <c r="K550" i="1"/>
  <c r="BQ142" i="1"/>
  <c r="BO142" i="1"/>
  <c r="BB142" i="1"/>
  <c r="BA142" i="1"/>
  <c r="AT142" i="1"/>
  <c r="AR142" i="1"/>
  <c r="AS142" i="1" s="1"/>
  <c r="AQ142" i="1"/>
  <c r="Q142" i="1"/>
  <c r="O142" i="1"/>
  <c r="K142" i="1"/>
  <c r="BQ1099" i="1"/>
  <c r="BO1099" i="1"/>
  <c r="BB1099" i="1"/>
  <c r="BA1099" i="1"/>
  <c r="AT1099" i="1"/>
  <c r="AR1099" i="1"/>
  <c r="AS1099" i="1" s="1"/>
  <c r="AQ1099" i="1"/>
  <c r="Q1099" i="1"/>
  <c r="O1099" i="1"/>
  <c r="K1099" i="1"/>
  <c r="BQ37" i="1"/>
  <c r="BO37" i="1"/>
  <c r="BB37" i="1"/>
  <c r="BA37" i="1"/>
  <c r="AT37" i="1"/>
  <c r="AR37" i="1"/>
  <c r="AS37" i="1" s="1"/>
  <c r="AQ37" i="1"/>
  <c r="Q37" i="1"/>
  <c r="O37" i="1"/>
  <c r="K37" i="1"/>
  <c r="BQ640" i="1"/>
  <c r="BO640" i="1"/>
  <c r="BB640" i="1"/>
  <c r="BA640" i="1"/>
  <c r="AT640" i="1"/>
  <c r="AR640" i="1"/>
  <c r="AS640" i="1" s="1"/>
  <c r="AQ640" i="1"/>
  <c r="Q640" i="1"/>
  <c r="O640" i="1"/>
  <c r="K640" i="1"/>
  <c r="BQ610" i="1"/>
  <c r="BO610" i="1"/>
  <c r="BB610" i="1"/>
  <c r="BA610" i="1"/>
  <c r="AT610" i="1"/>
  <c r="AR610" i="1"/>
  <c r="AS610" i="1" s="1"/>
  <c r="AQ610" i="1"/>
  <c r="Q610" i="1"/>
  <c r="O610" i="1"/>
  <c r="K610" i="1"/>
  <c r="BQ1105" i="1"/>
  <c r="BO1105" i="1"/>
  <c r="BB1105" i="1"/>
  <c r="BA1105" i="1"/>
  <c r="AT1105" i="1"/>
  <c r="AR1105" i="1"/>
  <c r="AS1105" i="1" s="1"/>
  <c r="AQ1105" i="1"/>
  <c r="Q1105" i="1"/>
  <c r="O1105" i="1"/>
  <c r="K1105" i="1"/>
  <c r="BQ1058" i="1"/>
  <c r="BO1058" i="1"/>
  <c r="BB1058" i="1"/>
  <c r="BA1058" i="1"/>
  <c r="AT1058" i="1"/>
  <c r="AR1058" i="1"/>
  <c r="AS1058" i="1" s="1"/>
  <c r="AQ1058" i="1"/>
  <c r="Q1058" i="1"/>
  <c r="O1058" i="1"/>
  <c r="K1058" i="1"/>
  <c r="BQ697" i="1"/>
  <c r="BO697" i="1"/>
  <c r="BB697" i="1"/>
  <c r="BA697" i="1"/>
  <c r="AT697" i="1"/>
  <c r="AR697" i="1"/>
  <c r="AS697" i="1" s="1"/>
  <c r="AQ697" i="1"/>
  <c r="Q697" i="1"/>
  <c r="O697" i="1"/>
  <c r="K697" i="1"/>
  <c r="BQ518" i="1"/>
  <c r="BO518" i="1"/>
  <c r="BB518" i="1"/>
  <c r="BA518" i="1"/>
  <c r="AT518" i="1"/>
  <c r="AR518" i="1"/>
  <c r="AS518" i="1" s="1"/>
  <c r="AQ518" i="1"/>
  <c r="Q518" i="1"/>
  <c r="O518" i="1"/>
  <c r="K518" i="1"/>
  <c r="BQ475" i="1"/>
  <c r="BO475" i="1"/>
  <c r="BB475" i="1"/>
  <c r="BA475" i="1"/>
  <c r="AT475" i="1"/>
  <c r="AR475" i="1"/>
  <c r="AS475" i="1" s="1"/>
  <c r="AQ475" i="1"/>
  <c r="Q475" i="1"/>
  <c r="O475" i="1"/>
  <c r="K475" i="1"/>
  <c r="BQ117" i="1"/>
  <c r="BO117" i="1"/>
  <c r="BB117" i="1"/>
  <c r="BA117" i="1"/>
  <c r="AT117" i="1"/>
  <c r="AR117" i="1"/>
  <c r="AS117" i="1" s="1"/>
  <c r="AQ117" i="1"/>
  <c r="Q117" i="1"/>
  <c r="O117" i="1"/>
  <c r="K117" i="1"/>
  <c r="BQ489" i="1"/>
  <c r="BO489" i="1"/>
  <c r="BB489" i="1"/>
  <c r="BA489" i="1"/>
  <c r="AT489" i="1"/>
  <c r="AR489" i="1"/>
  <c r="AS489" i="1" s="1"/>
  <c r="AQ489" i="1"/>
  <c r="Q489" i="1"/>
  <c r="O489" i="1"/>
  <c r="K489" i="1"/>
  <c r="BQ865" i="1"/>
  <c r="BO865" i="1"/>
  <c r="BB865" i="1"/>
  <c r="BA865" i="1"/>
  <c r="AT865" i="1"/>
  <c r="AR865" i="1"/>
  <c r="AS865" i="1" s="1"/>
  <c r="AQ865" i="1"/>
  <c r="Q865" i="1"/>
  <c r="O865" i="1"/>
  <c r="K865" i="1"/>
  <c r="BQ317" i="1"/>
  <c r="BO317" i="1"/>
  <c r="BB317" i="1"/>
  <c r="BA317" i="1"/>
  <c r="AT317" i="1"/>
  <c r="AR317" i="1"/>
  <c r="AS317" i="1" s="1"/>
  <c r="AQ317" i="1"/>
  <c r="Q317" i="1"/>
  <c r="O317" i="1"/>
  <c r="K317" i="1"/>
  <c r="BQ1005" i="1"/>
  <c r="BO1005" i="1"/>
  <c r="BB1005" i="1"/>
  <c r="BA1005" i="1"/>
  <c r="AT1005" i="1"/>
  <c r="AR1005" i="1"/>
  <c r="AS1005" i="1" s="1"/>
  <c r="AQ1005" i="1"/>
  <c r="Q1005" i="1"/>
  <c r="O1005" i="1"/>
  <c r="K1005" i="1"/>
  <c r="BQ369" i="1"/>
  <c r="BO369" i="1"/>
  <c r="BB369" i="1"/>
  <c r="BA369" i="1"/>
  <c r="AT369" i="1"/>
  <c r="AR369" i="1"/>
  <c r="AS369" i="1" s="1"/>
  <c r="AQ369" i="1"/>
  <c r="Q369" i="1"/>
  <c r="O369" i="1"/>
  <c r="K369" i="1"/>
  <c r="BQ487" i="1"/>
  <c r="BO487" i="1"/>
  <c r="BB487" i="1"/>
  <c r="BA487" i="1"/>
  <c r="AT487" i="1"/>
  <c r="AR487" i="1"/>
  <c r="AS487" i="1" s="1"/>
  <c r="AQ487" i="1"/>
  <c r="Q487" i="1"/>
  <c r="O487" i="1"/>
  <c r="K487" i="1"/>
  <c r="BQ760" i="1"/>
  <c r="BO760" i="1"/>
  <c r="BB760" i="1"/>
  <c r="BA760" i="1"/>
  <c r="AT760" i="1"/>
  <c r="AR760" i="1"/>
  <c r="AS760" i="1" s="1"/>
  <c r="AQ760" i="1"/>
  <c r="Q760" i="1"/>
  <c r="O760" i="1"/>
  <c r="K760" i="1"/>
  <c r="BQ154" i="1"/>
  <c r="BO154" i="1"/>
  <c r="BB154" i="1"/>
  <c r="BA154" i="1"/>
  <c r="AT154" i="1"/>
  <c r="AR154" i="1"/>
  <c r="AS154" i="1" s="1"/>
  <c r="AQ154" i="1"/>
  <c r="Q154" i="1"/>
  <c r="O154" i="1"/>
  <c r="K154" i="1"/>
  <c r="BQ467" i="1"/>
  <c r="BO467" i="1"/>
  <c r="BB467" i="1"/>
  <c r="BA467" i="1"/>
  <c r="AT467" i="1"/>
  <c r="AR467" i="1"/>
  <c r="AS467" i="1" s="1"/>
  <c r="AQ467" i="1"/>
  <c r="Q467" i="1"/>
  <c r="O467" i="1"/>
  <c r="K467" i="1"/>
  <c r="BQ492" i="1"/>
  <c r="BO492" i="1"/>
  <c r="BB492" i="1"/>
  <c r="BA492" i="1"/>
  <c r="AT492" i="1"/>
  <c r="AR492" i="1"/>
  <c r="AS492" i="1" s="1"/>
  <c r="AQ492" i="1"/>
  <c r="Q492" i="1"/>
  <c r="O492" i="1"/>
  <c r="K492" i="1"/>
  <c r="BQ700" i="1"/>
  <c r="BO700" i="1"/>
  <c r="BB700" i="1"/>
  <c r="BA700" i="1"/>
  <c r="AT700" i="1"/>
  <c r="AR700" i="1"/>
  <c r="AS700" i="1" s="1"/>
  <c r="AQ700" i="1"/>
  <c r="Q700" i="1"/>
  <c r="O700" i="1"/>
  <c r="K700" i="1"/>
  <c r="BQ599" i="1"/>
  <c r="BO599" i="1"/>
  <c r="BB599" i="1"/>
  <c r="BA599" i="1"/>
  <c r="AT599" i="1"/>
  <c r="AR599" i="1"/>
  <c r="AS599" i="1" s="1"/>
  <c r="AQ599" i="1"/>
  <c r="Q599" i="1"/>
  <c r="O599" i="1"/>
  <c r="K599" i="1"/>
  <c r="BQ802" i="1"/>
  <c r="BO802" i="1"/>
  <c r="BB802" i="1"/>
  <c r="BA802" i="1"/>
  <c r="AT802" i="1"/>
  <c r="AR802" i="1"/>
  <c r="AS802" i="1" s="1"/>
  <c r="AQ802" i="1"/>
  <c r="Q802" i="1"/>
  <c r="O802" i="1"/>
  <c r="K802" i="1"/>
  <c r="BQ222" i="1"/>
  <c r="BO222" i="1"/>
  <c r="BB222" i="1"/>
  <c r="BA222" i="1"/>
  <c r="AT222" i="1"/>
  <c r="AR222" i="1"/>
  <c r="AS222" i="1" s="1"/>
  <c r="AQ222" i="1"/>
  <c r="Q222" i="1"/>
  <c r="O222" i="1"/>
  <c r="K222" i="1"/>
  <c r="BQ20" i="1"/>
  <c r="BO20" i="1"/>
  <c r="BB20" i="1"/>
  <c r="BA20" i="1"/>
  <c r="AT20" i="1"/>
  <c r="AR20" i="1"/>
  <c r="AS20" i="1" s="1"/>
  <c r="AQ20" i="1"/>
  <c r="Q20" i="1"/>
  <c r="O20" i="1"/>
  <c r="K20" i="1"/>
  <c r="BQ254" i="1"/>
  <c r="BO254" i="1"/>
  <c r="BB254" i="1"/>
  <c r="BA254" i="1"/>
  <c r="AT254" i="1"/>
  <c r="AR254" i="1"/>
  <c r="AS254" i="1" s="1"/>
  <c r="AQ254" i="1"/>
  <c r="Q254" i="1"/>
  <c r="O254" i="1"/>
  <c r="K254" i="1"/>
  <c r="BQ724" i="1"/>
  <c r="BO724" i="1"/>
  <c r="BB724" i="1"/>
  <c r="BA724" i="1"/>
  <c r="AT724" i="1"/>
  <c r="AR724" i="1"/>
  <c r="AS724" i="1" s="1"/>
  <c r="AQ724" i="1"/>
  <c r="Q724" i="1"/>
  <c r="O724" i="1"/>
  <c r="K724" i="1"/>
  <c r="BQ899" i="1"/>
  <c r="BO899" i="1"/>
  <c r="BB899" i="1"/>
  <c r="BA899" i="1"/>
  <c r="AT899" i="1"/>
  <c r="AR899" i="1"/>
  <c r="AS899" i="1" s="1"/>
  <c r="AQ899" i="1"/>
  <c r="Q899" i="1"/>
  <c r="O899" i="1"/>
  <c r="K899" i="1"/>
  <c r="BQ711" i="1"/>
  <c r="BO711" i="1"/>
  <c r="BB711" i="1"/>
  <c r="BA711" i="1"/>
  <c r="AT711" i="1"/>
  <c r="AR711" i="1"/>
  <c r="AS711" i="1" s="1"/>
  <c r="AQ711" i="1"/>
  <c r="Q711" i="1"/>
  <c r="O711" i="1"/>
  <c r="K711" i="1"/>
  <c r="BQ631" i="1"/>
  <c r="BO631" i="1"/>
  <c r="BB631" i="1"/>
  <c r="BA631" i="1"/>
  <c r="AT631" i="1"/>
  <c r="AR631" i="1"/>
  <c r="AS631" i="1" s="1"/>
  <c r="AQ631" i="1"/>
  <c r="Q631" i="1"/>
  <c r="O631" i="1"/>
  <c r="K631" i="1"/>
  <c r="BQ566" i="1"/>
  <c r="BO566" i="1"/>
  <c r="BB566" i="1"/>
  <c r="BA566" i="1"/>
  <c r="AT566" i="1"/>
  <c r="AR566" i="1"/>
  <c r="AS566" i="1" s="1"/>
  <c r="AQ566" i="1"/>
  <c r="Q566" i="1"/>
  <c r="O566" i="1"/>
  <c r="K566" i="1"/>
  <c r="BQ424" i="1"/>
  <c r="BO424" i="1"/>
  <c r="BB424" i="1"/>
  <c r="BA424" i="1"/>
  <c r="AT424" i="1"/>
  <c r="AR424" i="1"/>
  <c r="AS424" i="1" s="1"/>
  <c r="AQ424" i="1"/>
  <c r="Q424" i="1"/>
  <c r="O424" i="1"/>
  <c r="K424" i="1"/>
  <c r="BQ828" i="1"/>
  <c r="BO828" i="1"/>
  <c r="BB828" i="1"/>
  <c r="BA828" i="1"/>
  <c r="AT828" i="1"/>
  <c r="AR828" i="1"/>
  <c r="AS828" i="1" s="1"/>
  <c r="AQ828" i="1"/>
  <c r="Q828" i="1"/>
  <c r="O828" i="1"/>
  <c r="K828" i="1"/>
  <c r="BQ600" i="1"/>
  <c r="BO600" i="1"/>
  <c r="BB600" i="1"/>
  <c r="BA600" i="1"/>
  <c r="AT600" i="1"/>
  <c r="AR600" i="1"/>
  <c r="AS600" i="1" s="1"/>
  <c r="AQ600" i="1"/>
  <c r="Q600" i="1"/>
  <c r="O600" i="1"/>
  <c r="K600" i="1"/>
  <c r="BQ293" i="1"/>
  <c r="BO293" i="1"/>
  <c r="BB293" i="1"/>
  <c r="BA293" i="1"/>
  <c r="AT293" i="1"/>
  <c r="AR293" i="1"/>
  <c r="AS293" i="1" s="1"/>
  <c r="AQ293" i="1"/>
  <c r="Q293" i="1"/>
  <c r="O293" i="1"/>
  <c r="K293" i="1"/>
  <c r="BQ548" i="1"/>
  <c r="BO548" i="1"/>
  <c r="BB548" i="1"/>
  <c r="BA548" i="1"/>
  <c r="AT548" i="1"/>
  <c r="AR548" i="1"/>
  <c r="AS548" i="1" s="1"/>
  <c r="AQ548" i="1"/>
  <c r="Q548" i="1"/>
  <c r="O548" i="1"/>
  <c r="K548" i="1"/>
  <c r="BQ181" i="1"/>
  <c r="BO181" i="1"/>
  <c r="BB181" i="1"/>
  <c r="BA181" i="1"/>
  <c r="AT181" i="1"/>
  <c r="AR181" i="1"/>
  <c r="AS181" i="1" s="1"/>
  <c r="AQ181" i="1"/>
  <c r="Q181" i="1"/>
  <c r="O181" i="1"/>
  <c r="K181" i="1"/>
  <c r="BQ417" i="1"/>
  <c r="BO417" i="1"/>
  <c r="BB417" i="1"/>
  <c r="BA417" i="1"/>
  <c r="AT417" i="1"/>
  <c r="AR417" i="1"/>
  <c r="AS417" i="1" s="1"/>
  <c r="AQ417" i="1"/>
  <c r="Q417" i="1"/>
  <c r="O417" i="1"/>
  <c r="K417" i="1"/>
  <c r="BQ562" i="1"/>
  <c r="BO562" i="1"/>
  <c r="BB562" i="1"/>
  <c r="BA562" i="1"/>
  <c r="AT562" i="1"/>
  <c r="AR562" i="1"/>
  <c r="AS562" i="1" s="1"/>
  <c r="AQ562" i="1"/>
  <c r="Q562" i="1"/>
  <c r="O562" i="1"/>
  <c r="K562" i="1"/>
  <c r="BQ999" i="1"/>
  <c r="BO999" i="1"/>
  <c r="BB999" i="1"/>
  <c r="BA999" i="1"/>
  <c r="AT999" i="1"/>
  <c r="AR999" i="1"/>
  <c r="AS999" i="1" s="1"/>
  <c r="AQ999" i="1"/>
  <c r="Q999" i="1"/>
  <c r="O999" i="1"/>
  <c r="K999" i="1"/>
  <c r="BQ18" i="1"/>
  <c r="BO18" i="1"/>
  <c r="BB18" i="1"/>
  <c r="BA18" i="1"/>
  <c r="AT18" i="1"/>
  <c r="AR18" i="1"/>
  <c r="AS18" i="1" s="1"/>
  <c r="AQ18" i="1"/>
  <c r="Q18" i="1"/>
  <c r="O18" i="1"/>
  <c r="K18" i="1"/>
  <c r="BQ644" i="1"/>
  <c r="BO644" i="1"/>
  <c r="BB644" i="1"/>
  <c r="BA644" i="1"/>
  <c r="AT644" i="1"/>
  <c r="AR644" i="1"/>
  <c r="AS644" i="1" s="1"/>
  <c r="AQ644" i="1"/>
  <c r="Q644" i="1"/>
  <c r="O644" i="1"/>
  <c r="K644" i="1"/>
  <c r="BQ814" i="1"/>
  <c r="BO814" i="1"/>
  <c r="BB814" i="1"/>
  <c r="BA814" i="1"/>
  <c r="AT814" i="1"/>
  <c r="AR814" i="1"/>
  <c r="AQ814" i="1"/>
  <c r="Q814" i="1"/>
  <c r="O814" i="1"/>
  <c r="K814" i="1"/>
  <c r="BQ937" i="1"/>
  <c r="BO937" i="1"/>
  <c r="BB937" i="1"/>
  <c r="BA937" i="1"/>
  <c r="AT937" i="1"/>
  <c r="AR937" i="1"/>
  <c r="AS937" i="1" s="1"/>
  <c r="AQ937" i="1"/>
  <c r="Q937" i="1"/>
  <c r="O937" i="1"/>
  <c r="K937" i="1"/>
  <c r="BQ7" i="1"/>
  <c r="BO7" i="1"/>
  <c r="BB7" i="1"/>
  <c r="BA7" i="1"/>
  <c r="AT7" i="1"/>
  <c r="AR7" i="1"/>
  <c r="AS7" i="1" s="1"/>
  <c r="AQ7" i="1"/>
  <c r="Q7" i="1"/>
  <c r="O7" i="1"/>
  <c r="K7" i="1"/>
  <c r="BQ906" i="1"/>
  <c r="BO906" i="1"/>
  <c r="BB906" i="1"/>
  <c r="BA906" i="1"/>
  <c r="AT906" i="1"/>
  <c r="AR906" i="1"/>
  <c r="AS906" i="1" s="1"/>
  <c r="AQ906" i="1"/>
  <c r="Q906" i="1"/>
  <c r="O906" i="1"/>
  <c r="K906" i="1"/>
  <c r="BQ990" i="1"/>
  <c r="BO990" i="1"/>
  <c r="BB990" i="1"/>
  <c r="BA990" i="1"/>
  <c r="AT990" i="1"/>
  <c r="AR990" i="1"/>
  <c r="AS990" i="1" s="1"/>
  <c r="AQ990" i="1"/>
  <c r="Q990" i="1"/>
  <c r="O990" i="1"/>
  <c r="K990" i="1"/>
  <c r="BQ619" i="1"/>
  <c r="BO619" i="1"/>
  <c r="BB619" i="1"/>
  <c r="BA619" i="1"/>
  <c r="AT619" i="1"/>
  <c r="AR619" i="1"/>
  <c r="AS619" i="1" s="1"/>
  <c r="AQ619" i="1"/>
  <c r="Q619" i="1"/>
  <c r="O619" i="1"/>
  <c r="K619" i="1"/>
  <c r="BQ742" i="1"/>
  <c r="BO742" i="1"/>
  <c r="BB742" i="1"/>
  <c r="BA742" i="1"/>
  <c r="AT742" i="1"/>
  <c r="AR742" i="1"/>
  <c r="AS742" i="1" s="1"/>
  <c r="AQ742" i="1"/>
  <c r="Q742" i="1"/>
  <c r="O742" i="1"/>
  <c r="K742" i="1"/>
  <c r="BQ579" i="1"/>
  <c r="BO579" i="1"/>
  <c r="BB579" i="1"/>
  <c r="BA579" i="1"/>
  <c r="AT579" i="1"/>
  <c r="AR579" i="1"/>
  <c r="AS579" i="1" s="1"/>
  <c r="AQ579" i="1"/>
  <c r="Q579" i="1"/>
  <c r="O579" i="1"/>
  <c r="K579" i="1"/>
  <c r="BQ660" i="1"/>
  <c r="BO660" i="1"/>
  <c r="BB660" i="1"/>
  <c r="BA660" i="1"/>
  <c r="AT660" i="1"/>
  <c r="AR660" i="1"/>
  <c r="AS660" i="1" s="1"/>
  <c r="AQ660" i="1"/>
  <c r="Q660" i="1"/>
  <c r="O660" i="1"/>
  <c r="K660" i="1"/>
  <c r="BQ778" i="1"/>
  <c r="BO778" i="1"/>
  <c r="BB778" i="1"/>
  <c r="BA778" i="1"/>
  <c r="AT778" i="1"/>
  <c r="AR778" i="1"/>
  <c r="AS778" i="1" s="1"/>
  <c r="AQ778" i="1"/>
  <c r="Q778" i="1"/>
  <c r="O778" i="1"/>
  <c r="K778" i="1"/>
  <c r="BQ1100" i="1"/>
  <c r="BO1100" i="1"/>
  <c r="BB1100" i="1"/>
  <c r="BA1100" i="1"/>
  <c r="AT1100" i="1"/>
  <c r="AR1100" i="1"/>
  <c r="AS1100" i="1" s="1"/>
  <c r="AQ1100" i="1"/>
  <c r="Q1100" i="1"/>
  <c r="O1100" i="1"/>
  <c r="K1100" i="1"/>
  <c r="BQ516" i="1"/>
  <c r="BO516" i="1"/>
  <c r="BB516" i="1"/>
  <c r="BA516" i="1"/>
  <c r="AT516" i="1"/>
  <c r="AR516" i="1"/>
  <c r="AS516" i="1" s="1"/>
  <c r="AQ516" i="1"/>
  <c r="Q516" i="1"/>
  <c r="O516" i="1"/>
  <c r="K516" i="1"/>
  <c r="BQ133" i="1"/>
  <c r="BO133" i="1"/>
  <c r="BB133" i="1"/>
  <c r="BA133" i="1"/>
  <c r="AT133" i="1"/>
  <c r="AR133" i="1"/>
  <c r="AS133" i="1" s="1"/>
  <c r="AQ133" i="1"/>
  <c r="Q133" i="1"/>
  <c r="O133" i="1"/>
  <c r="K133" i="1"/>
  <c r="BQ694" i="1"/>
  <c r="BO694" i="1"/>
  <c r="BB694" i="1"/>
  <c r="BA694" i="1"/>
  <c r="AT694" i="1"/>
  <c r="AR694" i="1"/>
  <c r="AS694" i="1" s="1"/>
  <c r="AQ694" i="1"/>
  <c r="Q694" i="1"/>
  <c r="O694" i="1"/>
  <c r="K694" i="1"/>
  <c r="BQ122" i="1"/>
  <c r="BO122" i="1"/>
  <c r="BB122" i="1"/>
  <c r="BA122" i="1"/>
  <c r="AT122" i="1"/>
  <c r="AR122" i="1"/>
  <c r="AS122" i="1" s="1"/>
  <c r="AQ122" i="1"/>
  <c r="Q122" i="1"/>
  <c r="O122" i="1"/>
  <c r="K122" i="1"/>
  <c r="BQ93" i="1"/>
  <c r="BO93" i="1"/>
  <c r="BB93" i="1"/>
  <c r="BA93" i="1"/>
  <c r="AT93" i="1"/>
  <c r="AR93" i="1"/>
  <c r="AS93" i="1" s="1"/>
  <c r="AQ93" i="1"/>
  <c r="Q93" i="1"/>
  <c r="O93" i="1"/>
  <c r="K93" i="1"/>
  <c r="BQ329" i="1"/>
  <c r="BO329" i="1"/>
  <c r="BB329" i="1"/>
  <c r="BA329" i="1"/>
  <c r="AT329" i="1"/>
  <c r="AR329" i="1"/>
  <c r="AS329" i="1" s="1"/>
  <c r="AQ329" i="1"/>
  <c r="Q329" i="1"/>
  <c r="O329" i="1"/>
  <c r="K329" i="1"/>
  <c r="BQ1018" i="1"/>
  <c r="BO1018" i="1"/>
  <c r="BB1018" i="1"/>
  <c r="BA1018" i="1"/>
  <c r="AT1018" i="1"/>
  <c r="AR1018" i="1"/>
  <c r="AS1018" i="1" s="1"/>
  <c r="AQ1018" i="1"/>
  <c r="Q1018" i="1"/>
  <c r="O1018" i="1"/>
  <c r="K1018" i="1"/>
  <c r="BQ138" i="1"/>
  <c r="BO138" i="1"/>
  <c r="BB138" i="1"/>
  <c r="BA138" i="1"/>
  <c r="AT138" i="1"/>
  <c r="AR138" i="1"/>
  <c r="AS138" i="1" s="1"/>
  <c r="AQ138" i="1"/>
  <c r="Q138" i="1"/>
  <c r="O138" i="1"/>
  <c r="K138" i="1"/>
  <c r="BQ630" i="1"/>
  <c r="BO630" i="1"/>
  <c r="BB630" i="1"/>
  <c r="BA630" i="1"/>
  <c r="AT630" i="1"/>
  <c r="AR630" i="1"/>
  <c r="AS630" i="1" s="1"/>
  <c r="AQ630" i="1"/>
  <c r="Q630" i="1"/>
  <c r="O630" i="1"/>
  <c r="K630" i="1"/>
  <c r="BQ275" i="1"/>
  <c r="BO275" i="1"/>
  <c r="BB275" i="1"/>
  <c r="BA275" i="1"/>
  <c r="AT275" i="1"/>
  <c r="AR275" i="1"/>
  <c r="AS275" i="1" s="1"/>
  <c r="AQ275" i="1"/>
  <c r="Q275" i="1"/>
  <c r="O275" i="1"/>
  <c r="K275" i="1"/>
  <c r="BQ689" i="1"/>
  <c r="BO689" i="1"/>
  <c r="BB689" i="1"/>
  <c r="BA689" i="1"/>
  <c r="AT689" i="1"/>
  <c r="AR689" i="1"/>
  <c r="AS689" i="1" s="1"/>
  <c r="AQ689" i="1"/>
  <c r="Q689" i="1"/>
  <c r="O689" i="1"/>
  <c r="K689" i="1"/>
  <c r="BQ698" i="1"/>
  <c r="BO698" i="1"/>
  <c r="BB698" i="1"/>
  <c r="BA698" i="1"/>
  <c r="AT698" i="1"/>
  <c r="AR698" i="1"/>
  <c r="AS698" i="1" s="1"/>
  <c r="AQ698" i="1"/>
  <c r="Q698" i="1"/>
  <c r="O698" i="1"/>
  <c r="K698" i="1"/>
  <c r="BQ757" i="1"/>
  <c r="BO757" i="1"/>
  <c r="BB757" i="1"/>
  <c r="BA757" i="1"/>
  <c r="AT757" i="1"/>
  <c r="AR757" i="1"/>
  <c r="AS757" i="1" s="1"/>
  <c r="AQ757" i="1"/>
  <c r="Q757" i="1"/>
  <c r="O757" i="1"/>
  <c r="K757" i="1"/>
  <c r="BQ834" i="1"/>
  <c r="BO834" i="1"/>
  <c r="BB834" i="1"/>
  <c r="BA834" i="1"/>
  <c r="AT834" i="1"/>
  <c r="AR834" i="1"/>
  <c r="AS834" i="1" s="1"/>
  <c r="AQ834" i="1"/>
  <c r="Q834" i="1"/>
  <c r="O834" i="1"/>
  <c r="K834" i="1"/>
  <c r="BQ537" i="1"/>
  <c r="BO537" i="1"/>
  <c r="BB537" i="1"/>
  <c r="BA537" i="1"/>
  <c r="AT537" i="1"/>
  <c r="AR537" i="1"/>
  <c r="AS537" i="1" s="1"/>
  <c r="AQ537" i="1"/>
  <c r="Q537" i="1"/>
  <c r="O537" i="1"/>
  <c r="K537" i="1"/>
  <c r="BQ1062" i="1"/>
  <c r="BO1062" i="1"/>
  <c r="BB1062" i="1"/>
  <c r="BA1062" i="1"/>
  <c r="AT1062" i="1"/>
  <c r="AR1062" i="1"/>
  <c r="AS1062" i="1" s="1"/>
  <c r="AQ1062" i="1"/>
  <c r="Q1062" i="1"/>
  <c r="O1062" i="1"/>
  <c r="K1062" i="1"/>
  <c r="BQ379" i="1"/>
  <c r="BO379" i="1"/>
  <c r="BB379" i="1"/>
  <c r="BA379" i="1"/>
  <c r="AT379" i="1"/>
  <c r="AR379" i="1"/>
  <c r="AS379" i="1" s="1"/>
  <c r="AQ379" i="1"/>
  <c r="Q379" i="1"/>
  <c r="O379" i="1"/>
  <c r="K379" i="1"/>
  <c r="BQ67" i="1"/>
  <c r="BO67" i="1"/>
  <c r="BB67" i="1"/>
  <c r="BA67" i="1"/>
  <c r="AT67" i="1"/>
  <c r="AR67" i="1"/>
  <c r="AS67" i="1" s="1"/>
  <c r="AQ67" i="1"/>
  <c r="Q67" i="1"/>
  <c r="O67" i="1"/>
  <c r="K67" i="1"/>
  <c r="BQ137" i="1"/>
  <c r="BO137" i="1"/>
  <c r="BB137" i="1"/>
  <c r="BA137" i="1"/>
  <c r="AT137" i="1"/>
  <c r="AR137" i="1"/>
  <c r="AS137" i="1" s="1"/>
  <c r="AQ137" i="1"/>
  <c r="Q137" i="1"/>
  <c r="O137" i="1"/>
  <c r="K137" i="1"/>
  <c r="BQ603" i="1"/>
  <c r="BO603" i="1"/>
  <c r="BB603" i="1"/>
  <c r="BA603" i="1"/>
  <c r="AT603" i="1"/>
  <c r="AR603" i="1"/>
  <c r="AS603" i="1" s="1"/>
  <c r="AQ603" i="1"/>
  <c r="Q603" i="1"/>
  <c r="O603" i="1"/>
  <c r="K603" i="1"/>
  <c r="BQ699" i="1"/>
  <c r="BO699" i="1"/>
  <c r="BB699" i="1"/>
  <c r="BA699" i="1"/>
  <c r="AT699" i="1"/>
  <c r="AR699" i="1"/>
  <c r="AS699" i="1" s="1"/>
  <c r="AQ699" i="1"/>
  <c r="Q699" i="1"/>
  <c r="O699" i="1"/>
  <c r="K699" i="1"/>
  <c r="BQ605" i="1"/>
  <c r="BO605" i="1"/>
  <c r="BB605" i="1"/>
  <c r="AT605" i="1"/>
  <c r="AR605" i="1"/>
  <c r="AS605" i="1" s="1"/>
  <c r="AQ605" i="1"/>
  <c r="Q605" i="1"/>
  <c r="O605" i="1"/>
  <c r="K605" i="1"/>
  <c r="BQ792" i="1"/>
  <c r="BO792" i="1"/>
  <c r="BB792" i="1"/>
  <c r="BA792" i="1"/>
  <c r="AT792" i="1"/>
  <c r="AR792" i="1"/>
  <c r="AS792" i="1" s="1"/>
  <c r="AQ792" i="1"/>
  <c r="Q792" i="1"/>
  <c r="O792" i="1"/>
  <c r="K792" i="1"/>
  <c r="BQ131" i="1"/>
  <c r="BO131" i="1"/>
  <c r="BB131" i="1"/>
  <c r="BA131" i="1"/>
  <c r="AT131" i="1"/>
  <c r="AR131" i="1"/>
  <c r="AS131" i="1" s="1"/>
  <c r="AQ131" i="1"/>
  <c r="Q131" i="1"/>
  <c r="O131" i="1"/>
  <c r="K131" i="1"/>
  <c r="BQ588" i="1"/>
  <c r="BO588" i="1"/>
  <c r="BB588" i="1"/>
  <c r="BA588" i="1"/>
  <c r="AT588" i="1"/>
  <c r="AR588" i="1"/>
  <c r="AS588" i="1" s="1"/>
  <c r="AQ588" i="1"/>
  <c r="Q588" i="1"/>
  <c r="O588" i="1"/>
  <c r="K588" i="1"/>
  <c r="BQ858" i="1"/>
  <c r="BO858" i="1"/>
  <c r="BB858" i="1"/>
  <c r="BA858" i="1"/>
  <c r="AT858" i="1"/>
  <c r="AR858" i="1"/>
  <c r="AS858" i="1" s="1"/>
  <c r="AQ858" i="1"/>
  <c r="Q858" i="1"/>
  <c r="O858" i="1"/>
  <c r="K858" i="1"/>
  <c r="BQ423" i="1"/>
  <c r="BO423" i="1"/>
  <c r="BB423" i="1"/>
  <c r="BA423" i="1"/>
  <c r="AT423" i="1"/>
  <c r="AR423" i="1"/>
  <c r="AS423" i="1" s="1"/>
  <c r="AQ423" i="1"/>
  <c r="Q423" i="1"/>
  <c r="O423" i="1"/>
  <c r="K423" i="1"/>
  <c r="BQ221" i="1"/>
  <c r="BO221" i="1"/>
  <c r="BB221" i="1"/>
  <c r="AT221" i="1"/>
  <c r="AR221" i="1"/>
  <c r="AS221" i="1" s="1"/>
  <c r="AQ221" i="1"/>
  <c r="Q221" i="1"/>
  <c r="O221" i="1"/>
  <c r="K221" i="1"/>
  <c r="BQ781" i="1"/>
  <c r="BO781" i="1"/>
  <c r="BB781" i="1"/>
  <c r="BA781" i="1"/>
  <c r="AT781" i="1"/>
  <c r="AR781" i="1"/>
  <c r="AS781" i="1" s="1"/>
  <c r="AQ781" i="1"/>
  <c r="Q781" i="1"/>
  <c r="O781" i="1"/>
  <c r="K781" i="1"/>
  <c r="BQ1033" i="1"/>
  <c r="BO1033" i="1"/>
  <c r="BB1033" i="1"/>
  <c r="BA1033" i="1"/>
  <c r="AT1033" i="1"/>
  <c r="AR1033" i="1"/>
  <c r="AS1033" i="1" s="1"/>
  <c r="AQ1033" i="1"/>
  <c r="Q1033" i="1"/>
  <c r="O1033" i="1"/>
  <c r="K1033" i="1"/>
  <c r="BQ1089" i="1"/>
  <c r="BO1089" i="1"/>
  <c r="BB1089" i="1"/>
  <c r="BA1089" i="1"/>
  <c r="AT1089" i="1"/>
  <c r="AR1089" i="1"/>
  <c r="AS1089" i="1" s="1"/>
  <c r="AQ1089" i="1"/>
  <c r="Q1089" i="1"/>
  <c r="O1089" i="1"/>
  <c r="K1089" i="1"/>
  <c r="BQ510" i="1"/>
  <c r="BO510" i="1"/>
  <c r="BB510" i="1"/>
  <c r="BA510" i="1"/>
  <c r="AT510" i="1"/>
  <c r="AR510" i="1"/>
  <c r="AS510" i="1" s="1"/>
  <c r="AQ510" i="1"/>
  <c r="Q510" i="1"/>
  <c r="O510" i="1"/>
  <c r="K510" i="1"/>
  <c r="BQ998" i="1"/>
  <c r="BO998" i="1"/>
  <c r="BB998" i="1"/>
  <c r="BA998" i="1"/>
  <c r="AT998" i="1"/>
  <c r="AR998" i="1"/>
  <c r="AS998" i="1" s="1"/>
  <c r="AQ998" i="1"/>
  <c r="Q998" i="1"/>
  <c r="O998" i="1"/>
  <c r="K998" i="1"/>
  <c r="BQ1083" i="1"/>
  <c r="BO1083" i="1"/>
  <c r="BB1083" i="1"/>
  <c r="BA1083" i="1"/>
  <c r="AT1083" i="1"/>
  <c r="AR1083" i="1"/>
  <c r="AS1083" i="1" s="1"/>
  <c r="AQ1083" i="1"/>
  <c r="Q1083" i="1"/>
  <c r="O1083" i="1"/>
  <c r="K1083" i="1"/>
  <c r="BQ950" i="1"/>
  <c r="BO950" i="1"/>
  <c r="BB950" i="1"/>
  <c r="BA950" i="1"/>
  <c r="AT950" i="1"/>
  <c r="AR950" i="1"/>
  <c r="AS950" i="1" s="1"/>
  <c r="AQ950" i="1"/>
  <c r="Q950" i="1"/>
  <c r="O950" i="1"/>
  <c r="K950" i="1"/>
  <c r="BQ980" i="1"/>
  <c r="BO980" i="1"/>
  <c r="BB980" i="1"/>
  <c r="BA980" i="1"/>
  <c r="AT980" i="1"/>
  <c r="AR980" i="1"/>
  <c r="AS980" i="1" s="1"/>
  <c r="AQ980" i="1"/>
  <c r="Q980" i="1"/>
  <c r="O980" i="1"/>
  <c r="K980" i="1"/>
  <c r="BO1109" i="1"/>
  <c r="AU1109" i="1"/>
  <c r="BB1109" i="1" s="1"/>
  <c r="AT1109" i="1"/>
  <c r="AR1109" i="1"/>
  <c r="AS1109" i="1" s="1"/>
  <c r="AQ1109" i="1"/>
  <c r="Q1109" i="1"/>
  <c r="O1109" i="1"/>
  <c r="K1109" i="1"/>
  <c r="BQ988" i="1"/>
  <c r="BO988" i="1"/>
  <c r="BB988" i="1"/>
  <c r="BA988" i="1"/>
  <c r="AT988" i="1"/>
  <c r="AR988" i="1"/>
  <c r="AS988" i="1" s="1"/>
  <c r="AQ988" i="1"/>
  <c r="Q988" i="1"/>
  <c r="O988" i="1"/>
  <c r="K988" i="1"/>
  <c r="BQ680" i="1"/>
  <c r="BO680" i="1"/>
  <c r="BB680" i="1"/>
  <c r="BA680" i="1"/>
  <c r="AT680" i="1"/>
  <c r="AR680" i="1"/>
  <c r="AS680" i="1" s="1"/>
  <c r="AQ680" i="1"/>
  <c r="Q680" i="1"/>
  <c r="O680" i="1"/>
  <c r="K680" i="1"/>
  <c r="BQ532" i="1"/>
  <c r="BO532" i="1"/>
  <c r="BB532" i="1"/>
  <c r="BA532" i="1"/>
  <c r="AT532" i="1"/>
  <c r="AR532" i="1"/>
  <c r="AS532" i="1" s="1"/>
  <c r="AQ532" i="1"/>
  <c r="Q532" i="1"/>
  <c r="O532" i="1"/>
  <c r="K532" i="1"/>
  <c r="BQ747" i="1"/>
  <c r="BO747" i="1"/>
  <c r="BB747" i="1"/>
  <c r="BA747" i="1"/>
  <c r="AT747" i="1"/>
  <c r="AR747" i="1"/>
  <c r="AS747" i="1" s="1"/>
  <c r="AQ747" i="1"/>
  <c r="Q747" i="1"/>
  <c r="O747" i="1"/>
  <c r="K747" i="1"/>
  <c r="BQ187" i="1"/>
  <c r="BO187" i="1"/>
  <c r="BB187" i="1"/>
  <c r="BA187" i="1"/>
  <c r="AT187" i="1"/>
  <c r="AR187" i="1"/>
  <c r="AS187" i="1" s="1"/>
  <c r="AQ187" i="1"/>
  <c r="Q187" i="1"/>
  <c r="O187" i="1"/>
  <c r="K187" i="1"/>
  <c r="BQ1055" i="1"/>
  <c r="BO1055" i="1"/>
  <c r="BB1055" i="1"/>
  <c r="BA1055" i="1"/>
  <c r="AT1055" i="1"/>
  <c r="AR1055" i="1"/>
  <c r="AS1055" i="1" s="1"/>
  <c r="AQ1055" i="1"/>
  <c r="Q1055" i="1"/>
  <c r="O1055" i="1"/>
  <c r="K1055" i="1"/>
  <c r="BQ856" i="1"/>
  <c r="BO856" i="1"/>
  <c r="BB856" i="1"/>
  <c r="BA856" i="1"/>
  <c r="AT856" i="1"/>
  <c r="AR856" i="1"/>
  <c r="AS856" i="1" s="1"/>
  <c r="AQ856" i="1"/>
  <c r="Q856" i="1"/>
  <c r="O856" i="1"/>
  <c r="K856" i="1"/>
  <c r="BQ306" i="1"/>
  <c r="BO306" i="1"/>
  <c r="BB306" i="1"/>
  <c r="BA306" i="1"/>
  <c r="AT306" i="1"/>
  <c r="AR306" i="1"/>
  <c r="AS306" i="1" s="1"/>
  <c r="AQ306" i="1"/>
  <c r="Q306" i="1"/>
  <c r="O306" i="1"/>
  <c r="K306" i="1"/>
  <c r="BQ378" i="1"/>
  <c r="BO378" i="1"/>
  <c r="BB378" i="1"/>
  <c r="BA378" i="1"/>
  <c r="AT378" i="1"/>
  <c r="AR378" i="1"/>
  <c r="AS378" i="1" s="1"/>
  <c r="AQ378" i="1"/>
  <c r="Q378" i="1"/>
  <c r="O378" i="1"/>
  <c r="K378" i="1"/>
  <c r="BQ553" i="1"/>
  <c r="BO553" i="1"/>
  <c r="BB553" i="1"/>
  <c r="BA553" i="1"/>
  <c r="AT553" i="1"/>
  <c r="AR553" i="1"/>
  <c r="AS553" i="1" s="1"/>
  <c r="AQ553" i="1"/>
  <c r="Q553" i="1"/>
  <c r="O553" i="1"/>
  <c r="K553" i="1"/>
  <c r="BQ512" i="1"/>
  <c r="BO512" i="1"/>
  <c r="BB512" i="1"/>
  <c r="BA512" i="1"/>
  <c r="AT512" i="1"/>
  <c r="AR512" i="1"/>
  <c r="AS512" i="1" s="1"/>
  <c r="AQ512" i="1"/>
  <c r="Q512" i="1"/>
  <c r="O512" i="1"/>
  <c r="K512" i="1"/>
  <c r="BQ243" i="1"/>
  <c r="BO243" i="1"/>
  <c r="BB243" i="1"/>
  <c r="BA243" i="1"/>
  <c r="AT243" i="1"/>
  <c r="AR243" i="1"/>
  <c r="AS243" i="1" s="1"/>
  <c r="AQ243" i="1"/>
  <c r="Q243" i="1"/>
  <c r="O243" i="1"/>
  <c r="K243" i="1"/>
  <c r="BQ967" i="1"/>
  <c r="BO967" i="1"/>
  <c r="BB967" i="1"/>
  <c r="BA967" i="1"/>
  <c r="AT967" i="1"/>
  <c r="AR967" i="1"/>
  <c r="AS967" i="1" s="1"/>
  <c r="AQ967" i="1"/>
  <c r="Q967" i="1"/>
  <c r="O967" i="1"/>
  <c r="K967" i="1"/>
  <c r="BQ1024" i="1"/>
  <c r="BO1024" i="1"/>
  <c r="BB1024" i="1"/>
  <c r="BA1024" i="1"/>
  <c r="AT1024" i="1"/>
  <c r="AR1024" i="1"/>
  <c r="AS1024" i="1" s="1"/>
  <c r="AQ1024" i="1"/>
  <c r="Q1024" i="1"/>
  <c r="O1024" i="1"/>
  <c r="K1024" i="1"/>
  <c r="BQ986" i="1"/>
  <c r="BO986" i="1"/>
  <c r="BB986" i="1"/>
  <c r="BA986" i="1"/>
  <c r="AT986" i="1"/>
  <c r="AR986" i="1"/>
  <c r="AS986" i="1" s="1"/>
  <c r="AQ986" i="1"/>
  <c r="Q986" i="1"/>
  <c r="O986" i="1"/>
  <c r="K986" i="1"/>
  <c r="BQ418" i="1"/>
  <c r="BO418" i="1"/>
  <c r="BB418" i="1"/>
  <c r="BA418" i="1"/>
  <c r="AT418" i="1"/>
  <c r="AR418" i="1"/>
  <c r="AS418" i="1" s="1"/>
  <c r="AQ418" i="1"/>
  <c r="Q418" i="1"/>
  <c r="O418" i="1"/>
  <c r="K418" i="1"/>
  <c r="BQ1086" i="1"/>
  <c r="BO1086" i="1"/>
  <c r="BB1086" i="1"/>
  <c r="BA1086" i="1"/>
  <c r="AT1086" i="1"/>
  <c r="AR1086" i="1"/>
  <c r="AS1086" i="1" s="1"/>
  <c r="AQ1086" i="1"/>
  <c r="Q1086" i="1"/>
  <c r="O1086" i="1"/>
  <c r="K1086" i="1"/>
  <c r="BQ691" i="1"/>
  <c r="BO691" i="1"/>
  <c r="BB691" i="1"/>
  <c r="BA691" i="1"/>
  <c r="AT691" i="1"/>
  <c r="AR691" i="1"/>
  <c r="AS691" i="1" s="1"/>
  <c r="AQ691" i="1"/>
  <c r="Q691" i="1"/>
  <c r="O691" i="1"/>
  <c r="K691" i="1"/>
  <c r="BQ215" i="1"/>
  <c r="BO215" i="1"/>
  <c r="BB215" i="1"/>
  <c r="BA215" i="1"/>
  <c r="AT215" i="1"/>
  <c r="AR215" i="1"/>
  <c r="AS215" i="1" s="1"/>
  <c r="AQ215" i="1"/>
  <c r="Q215" i="1"/>
  <c r="O215" i="1"/>
  <c r="K215" i="1"/>
  <c r="BQ679" i="1"/>
  <c r="BO679" i="1"/>
  <c r="BB679" i="1"/>
  <c r="BA679" i="1"/>
  <c r="AT679" i="1"/>
  <c r="AR679" i="1"/>
  <c r="AS679" i="1" s="1"/>
  <c r="AQ679" i="1"/>
  <c r="Q679" i="1"/>
  <c r="O679" i="1"/>
  <c r="K679" i="1"/>
  <c r="BQ1110" i="1"/>
  <c r="BO1110" i="1"/>
  <c r="BB1110" i="1"/>
  <c r="BA1110" i="1"/>
  <c r="AT1110" i="1"/>
  <c r="AR1110" i="1"/>
  <c r="AS1110" i="1" s="1"/>
  <c r="AQ1110" i="1"/>
  <c r="Q1110" i="1"/>
  <c r="O1110" i="1"/>
  <c r="K1110" i="1"/>
  <c r="BQ716" i="1"/>
  <c r="BO716" i="1"/>
  <c r="BB716" i="1"/>
  <c r="BA716" i="1"/>
  <c r="AT716" i="1"/>
  <c r="AR716" i="1"/>
  <c r="AS716" i="1" s="1"/>
  <c r="AQ716" i="1"/>
  <c r="Q716" i="1"/>
  <c r="O716" i="1"/>
  <c r="K716" i="1"/>
  <c r="BQ176" i="1"/>
  <c r="BO176" i="1"/>
  <c r="BB176" i="1"/>
  <c r="BA176" i="1"/>
  <c r="AT176" i="1"/>
  <c r="AR176" i="1"/>
  <c r="AS176" i="1" s="1"/>
  <c r="AQ176" i="1"/>
  <c r="Q176" i="1"/>
  <c r="O176" i="1"/>
  <c r="K176" i="1"/>
  <c r="BQ8" i="1"/>
  <c r="BO8" i="1"/>
  <c r="BB8" i="1"/>
  <c r="BA8" i="1"/>
  <c r="AT8" i="1"/>
  <c r="AR8" i="1"/>
  <c r="AS8" i="1" s="1"/>
  <c r="AQ8" i="1"/>
  <c r="Q8" i="1"/>
  <c r="O8" i="1"/>
  <c r="K8" i="1"/>
  <c r="BQ249" i="1"/>
  <c r="BO249" i="1"/>
  <c r="BB249" i="1"/>
  <c r="BA249" i="1"/>
  <c r="AT249" i="1"/>
  <c r="AR249" i="1"/>
  <c r="AS249" i="1" s="1"/>
  <c r="AQ249" i="1"/>
  <c r="Q249" i="1"/>
  <c r="O249" i="1"/>
  <c r="K249" i="1"/>
  <c r="BQ409" i="1"/>
  <c r="BO409" i="1"/>
  <c r="BB409" i="1"/>
  <c r="BA409" i="1"/>
  <c r="AT409" i="1"/>
  <c r="AR409" i="1"/>
  <c r="AS409" i="1" s="1"/>
  <c r="AQ409" i="1"/>
  <c r="Q409" i="1"/>
  <c r="O409" i="1"/>
  <c r="K409" i="1"/>
  <c r="BQ1011" i="1"/>
  <c r="BO1011" i="1"/>
  <c r="BB1011" i="1"/>
  <c r="BA1011" i="1"/>
  <c r="AT1011" i="1"/>
  <c r="AR1011" i="1"/>
  <c r="AS1011" i="1" s="1"/>
  <c r="AQ1011" i="1"/>
  <c r="Q1011" i="1"/>
  <c r="O1011" i="1"/>
  <c r="K1011" i="1"/>
  <c r="BQ838" i="1"/>
  <c r="BO838" i="1"/>
  <c r="BB838" i="1"/>
  <c r="BA838" i="1"/>
  <c r="AT838" i="1"/>
  <c r="AR838" i="1"/>
  <c r="AS838" i="1" s="1"/>
  <c r="AQ838" i="1"/>
  <c r="Q838" i="1"/>
  <c r="O838" i="1"/>
  <c r="K838" i="1"/>
  <c r="BQ1052" i="1"/>
  <c r="BO1052" i="1"/>
  <c r="BB1052" i="1"/>
  <c r="BA1052" i="1"/>
  <c r="AT1052" i="1"/>
  <c r="AR1052" i="1"/>
  <c r="AS1052" i="1" s="1"/>
  <c r="AQ1052" i="1"/>
  <c r="Q1052" i="1"/>
  <c r="O1052" i="1"/>
  <c r="K1052" i="1"/>
  <c r="BQ799" i="1"/>
  <c r="BO799" i="1"/>
  <c r="BB799" i="1"/>
  <c r="BA799" i="1"/>
  <c r="AT799" i="1"/>
  <c r="AR799" i="1"/>
  <c r="AS799" i="1" s="1"/>
  <c r="AQ799" i="1"/>
  <c r="Q799" i="1"/>
  <c r="O799" i="1"/>
  <c r="K799" i="1"/>
  <c r="BQ1060" i="1"/>
  <c r="BO1060" i="1"/>
  <c r="BB1060" i="1"/>
  <c r="BA1060" i="1"/>
  <c r="AT1060" i="1"/>
  <c r="AR1060" i="1"/>
  <c r="AS1060" i="1" s="1"/>
  <c r="AQ1060" i="1"/>
  <c r="Q1060" i="1"/>
  <c r="O1060" i="1"/>
  <c r="K1060" i="1"/>
  <c r="BQ330" i="1"/>
  <c r="BO330" i="1"/>
  <c r="BB330" i="1"/>
  <c r="BA330" i="1"/>
  <c r="AT330" i="1"/>
  <c r="AR330" i="1"/>
  <c r="AS330" i="1" s="1"/>
  <c r="AQ330" i="1"/>
  <c r="Q330" i="1"/>
  <c r="O330" i="1"/>
  <c r="K330" i="1"/>
  <c r="BQ647" i="1"/>
  <c r="BO647" i="1"/>
  <c r="BB647" i="1"/>
  <c r="BA647" i="1"/>
  <c r="AT647" i="1"/>
  <c r="AR647" i="1"/>
  <c r="AS647" i="1" s="1"/>
  <c r="AQ647" i="1"/>
  <c r="Q647" i="1"/>
  <c r="O647" i="1"/>
  <c r="K647" i="1"/>
  <c r="BQ639" i="1"/>
  <c r="BO639" i="1"/>
  <c r="BB639" i="1"/>
  <c r="BA639" i="1"/>
  <c r="AT639" i="1"/>
  <c r="AR639" i="1"/>
  <c r="AS639" i="1" s="1"/>
  <c r="AQ639" i="1"/>
  <c r="Q639" i="1"/>
  <c r="O639" i="1"/>
  <c r="K639" i="1"/>
  <c r="BQ153" i="1"/>
  <c r="BO153" i="1"/>
  <c r="BB153" i="1"/>
  <c r="BA153" i="1"/>
  <c r="AT153" i="1"/>
  <c r="AR153" i="1"/>
  <c r="AS153" i="1" s="1"/>
  <c r="AQ153" i="1"/>
  <c r="Q153" i="1"/>
  <c r="O153" i="1"/>
  <c r="K153" i="1"/>
  <c r="BQ278" i="1"/>
  <c r="BO278" i="1"/>
  <c r="BB278" i="1"/>
  <c r="BA278" i="1"/>
  <c r="AT278" i="1"/>
  <c r="AR278" i="1"/>
  <c r="AS278" i="1" s="1"/>
  <c r="AQ278" i="1"/>
  <c r="Q278" i="1"/>
  <c r="O278" i="1"/>
  <c r="K278" i="1"/>
  <c r="BQ280" i="1"/>
  <c r="BO280" i="1"/>
  <c r="BB280" i="1"/>
  <c r="BA280" i="1"/>
  <c r="AT280" i="1"/>
  <c r="AR280" i="1"/>
  <c r="AS280" i="1" s="1"/>
  <c r="AQ280" i="1"/>
  <c r="Q280" i="1"/>
  <c r="O280" i="1"/>
  <c r="K280" i="1"/>
  <c r="BQ775" i="1"/>
  <c r="BO775" i="1"/>
  <c r="BB775" i="1"/>
  <c r="BA775" i="1"/>
  <c r="AT775" i="1"/>
  <c r="AR775" i="1"/>
  <c r="AS775" i="1" s="1"/>
  <c r="AQ775" i="1"/>
  <c r="Q775" i="1"/>
  <c r="O775" i="1"/>
  <c r="K775" i="1"/>
  <c r="BQ146" i="1"/>
  <c r="BO146" i="1"/>
  <c r="BB146" i="1"/>
  <c r="BA146" i="1"/>
  <c r="AT146" i="1"/>
  <c r="AR146" i="1"/>
  <c r="AS146" i="1" s="1"/>
  <c r="AQ146" i="1"/>
  <c r="Q146" i="1"/>
  <c r="O146" i="1"/>
  <c r="K146" i="1"/>
  <c r="BQ177" i="1"/>
  <c r="BO177" i="1"/>
  <c r="BB177" i="1"/>
  <c r="BA177" i="1"/>
  <c r="AT177" i="1"/>
  <c r="AR177" i="1"/>
  <c r="AS177" i="1" s="1"/>
  <c r="AQ177" i="1"/>
  <c r="Q177" i="1"/>
  <c r="O177" i="1"/>
  <c r="K177" i="1"/>
  <c r="BQ79" i="1"/>
  <c r="BO79" i="1"/>
  <c r="BB79" i="1"/>
  <c r="BA79" i="1"/>
  <c r="AT79" i="1"/>
  <c r="AR79" i="1"/>
  <c r="AS79" i="1" s="1"/>
  <c r="AQ79" i="1"/>
  <c r="Q79" i="1"/>
  <c r="O79" i="1"/>
  <c r="K79" i="1"/>
  <c r="BQ5" i="1"/>
  <c r="BO5" i="1"/>
  <c r="BB5" i="1"/>
  <c r="BA5" i="1"/>
  <c r="AT5" i="1"/>
  <c r="AR5" i="1"/>
  <c r="AS5" i="1" s="1"/>
  <c r="AQ5" i="1"/>
  <c r="Q5" i="1"/>
  <c r="O5" i="1"/>
  <c r="K5" i="1"/>
  <c r="BQ884" i="1"/>
  <c r="BO884" i="1"/>
  <c r="BB884" i="1"/>
  <c r="BA884" i="1"/>
  <c r="AT884" i="1"/>
  <c r="AR884" i="1"/>
  <c r="AS884" i="1" s="1"/>
  <c r="AQ884" i="1"/>
  <c r="Q884" i="1"/>
  <c r="O884" i="1"/>
  <c r="K884" i="1"/>
  <c r="BQ973" i="1"/>
  <c r="BO973" i="1"/>
  <c r="BB973" i="1"/>
  <c r="BA973" i="1"/>
  <c r="AT973" i="1"/>
  <c r="AR973" i="1"/>
  <c r="AS973" i="1" s="1"/>
  <c r="AQ973" i="1"/>
  <c r="Q973" i="1"/>
  <c r="O973" i="1"/>
  <c r="K973" i="1"/>
  <c r="BQ327" i="1"/>
  <c r="BO327" i="1"/>
  <c r="BB327" i="1"/>
  <c r="BA327" i="1"/>
  <c r="AT327" i="1"/>
  <c r="AR327" i="1"/>
  <c r="AS327" i="1" s="1"/>
  <c r="AQ327" i="1"/>
  <c r="Q327" i="1"/>
  <c r="O327" i="1"/>
  <c r="K327" i="1"/>
  <c r="BQ457" i="1"/>
  <c r="BO457" i="1"/>
  <c r="BB457" i="1"/>
  <c r="BA457" i="1"/>
  <c r="AT457" i="1"/>
  <c r="AR457" i="1"/>
  <c r="AS457" i="1" s="1"/>
  <c r="AQ457" i="1"/>
  <c r="Q457" i="1"/>
  <c r="O457" i="1"/>
  <c r="K457" i="1"/>
  <c r="BQ804" i="1"/>
  <c r="BO804" i="1"/>
  <c r="BB804" i="1"/>
  <c r="BA804" i="1"/>
  <c r="AT804" i="1"/>
  <c r="AR804" i="1"/>
  <c r="AS804" i="1" s="1"/>
  <c r="AQ804" i="1"/>
  <c r="Q804" i="1"/>
  <c r="O804" i="1"/>
  <c r="K804" i="1"/>
  <c r="BQ32" i="1"/>
  <c r="BO32" i="1"/>
  <c r="BB32" i="1"/>
  <c r="BA32" i="1"/>
  <c r="AT32" i="1"/>
  <c r="AR32" i="1"/>
  <c r="AS32" i="1" s="1"/>
  <c r="AQ32" i="1"/>
  <c r="Q32" i="1"/>
  <c r="O32" i="1"/>
  <c r="K32" i="1"/>
  <c r="BQ1036" i="1"/>
  <c r="BO1036" i="1"/>
  <c r="BB1036" i="1"/>
  <c r="BA1036" i="1"/>
  <c r="AT1036" i="1"/>
  <c r="AR1036" i="1"/>
  <c r="AS1036" i="1" s="1"/>
  <c r="AQ1036" i="1"/>
  <c r="Q1036" i="1"/>
  <c r="O1036" i="1"/>
  <c r="K1036" i="1"/>
  <c r="BQ976" i="1"/>
  <c r="BO976" i="1"/>
  <c r="BB976" i="1"/>
  <c r="BA976" i="1"/>
  <c r="AT976" i="1"/>
  <c r="AR976" i="1"/>
  <c r="AS976" i="1" s="1"/>
  <c r="AQ976" i="1"/>
  <c r="Q976" i="1"/>
  <c r="O976" i="1"/>
  <c r="K976" i="1"/>
  <c r="BQ1096" i="1"/>
  <c r="BO1096" i="1"/>
  <c r="BB1096" i="1"/>
  <c r="BA1096" i="1"/>
  <c r="AT1096" i="1"/>
  <c r="AR1096" i="1"/>
  <c r="AS1096" i="1" s="1"/>
  <c r="AQ1096" i="1"/>
  <c r="Q1096" i="1"/>
  <c r="O1096" i="1"/>
  <c r="K1096" i="1"/>
  <c r="BQ761" i="1"/>
  <c r="BO761" i="1"/>
  <c r="BB761" i="1"/>
  <c r="BA761" i="1"/>
  <c r="AT761" i="1"/>
  <c r="AR761" i="1"/>
  <c r="AS761" i="1" s="1"/>
  <c r="AQ761" i="1"/>
  <c r="Q761" i="1"/>
  <c r="O761" i="1"/>
  <c r="K761" i="1"/>
  <c r="BQ248" i="1"/>
  <c r="BO248" i="1"/>
  <c r="BB248" i="1"/>
  <c r="BA248" i="1"/>
  <c r="AT248" i="1"/>
  <c r="AR248" i="1"/>
  <c r="AS248" i="1" s="1"/>
  <c r="AQ248" i="1"/>
  <c r="Q248" i="1"/>
  <c r="O248" i="1"/>
  <c r="K248" i="1"/>
  <c r="BQ414" i="1"/>
  <c r="BO414" i="1"/>
  <c r="BB414" i="1"/>
  <c r="BA414" i="1"/>
  <c r="AT414" i="1"/>
  <c r="AR414" i="1"/>
  <c r="AS414" i="1" s="1"/>
  <c r="AQ414" i="1"/>
  <c r="Q414" i="1"/>
  <c r="O414" i="1"/>
  <c r="K414" i="1"/>
  <c r="BQ589" i="1"/>
  <c r="BO589" i="1"/>
  <c r="BB589" i="1"/>
  <c r="BA589" i="1"/>
  <c r="AT589" i="1"/>
  <c r="AR589" i="1"/>
  <c r="AS589" i="1" s="1"/>
  <c r="AQ589" i="1"/>
  <c r="Q589" i="1"/>
  <c r="O589" i="1"/>
  <c r="K589" i="1"/>
  <c r="BQ11" i="1"/>
  <c r="BO11" i="1"/>
  <c r="BB11" i="1"/>
  <c r="BA11" i="1"/>
  <c r="AT11" i="1"/>
  <c r="AR11" i="1"/>
  <c r="AS11" i="1" s="1"/>
  <c r="AQ11" i="1"/>
  <c r="Q11" i="1"/>
  <c r="O11" i="1"/>
  <c r="K11" i="1"/>
  <c r="BQ277" i="1"/>
  <c r="BO277" i="1"/>
  <c r="BB277" i="1"/>
  <c r="BA277" i="1"/>
  <c r="AT277" i="1"/>
  <c r="AR277" i="1"/>
  <c r="AS277" i="1" s="1"/>
  <c r="AQ277" i="1"/>
  <c r="Q277" i="1"/>
  <c r="O277" i="1"/>
  <c r="K277" i="1"/>
  <c r="BQ1025" i="1"/>
  <c r="BO1025" i="1"/>
  <c r="BB1025" i="1"/>
  <c r="BA1025" i="1"/>
  <c r="AT1025" i="1"/>
  <c r="AR1025" i="1"/>
  <c r="AS1025" i="1" s="1"/>
  <c r="AQ1025" i="1"/>
  <c r="Q1025" i="1"/>
  <c r="O1025" i="1"/>
  <c r="K1025" i="1"/>
  <c r="BQ1097" i="1"/>
  <c r="BO1097" i="1"/>
  <c r="BB1097" i="1"/>
  <c r="BA1097" i="1"/>
  <c r="AT1097" i="1"/>
  <c r="AR1097" i="1"/>
  <c r="AS1097" i="1" s="1"/>
  <c r="AQ1097" i="1"/>
  <c r="Q1097" i="1"/>
  <c r="O1097" i="1"/>
  <c r="K1097" i="1"/>
  <c r="BQ777" i="1"/>
  <c r="BO777" i="1"/>
  <c r="BB777" i="1"/>
  <c r="BA777" i="1"/>
  <c r="AT777" i="1"/>
  <c r="AR777" i="1"/>
  <c r="AS777" i="1" s="1"/>
  <c r="AQ777" i="1"/>
  <c r="Q777" i="1"/>
  <c r="O777" i="1"/>
  <c r="K777" i="1"/>
  <c r="BQ810" i="1"/>
  <c r="BO810" i="1"/>
  <c r="BB810" i="1"/>
  <c r="BA810" i="1"/>
  <c r="AT810" i="1"/>
  <c r="AR810" i="1"/>
  <c r="AS810" i="1" s="1"/>
  <c r="AQ810" i="1"/>
  <c r="Q810" i="1"/>
  <c r="O810" i="1"/>
  <c r="K810" i="1"/>
  <c r="BQ1013" i="1"/>
  <c r="BO1013" i="1"/>
  <c r="BB1013" i="1"/>
  <c r="BA1013" i="1"/>
  <c r="AT1013" i="1"/>
  <c r="AR1013" i="1"/>
  <c r="AS1013" i="1" s="1"/>
  <c r="AQ1013" i="1"/>
  <c r="Q1013" i="1"/>
  <c r="O1013" i="1"/>
  <c r="K1013" i="1"/>
  <c r="BQ979" i="1"/>
  <c r="BO979" i="1"/>
  <c r="BB979" i="1"/>
  <c r="BA979" i="1"/>
  <c r="AT979" i="1"/>
  <c r="AR979" i="1"/>
  <c r="AS979" i="1" s="1"/>
  <c r="AQ979" i="1"/>
  <c r="Q979" i="1"/>
  <c r="O979" i="1"/>
  <c r="K979" i="1"/>
  <c r="BQ120" i="1"/>
  <c r="BO120" i="1"/>
  <c r="BB120" i="1"/>
  <c r="BA120" i="1"/>
  <c r="AT120" i="1"/>
  <c r="AR120" i="1"/>
  <c r="AS120" i="1" s="1"/>
  <c r="AQ120" i="1"/>
  <c r="Q120" i="1"/>
  <c r="O120" i="1"/>
  <c r="K120" i="1"/>
  <c r="BQ1050" i="1"/>
  <c r="BO1050" i="1"/>
  <c r="BB1050" i="1"/>
  <c r="BA1050" i="1"/>
  <c r="AT1050" i="1"/>
  <c r="AR1050" i="1"/>
  <c r="AS1050" i="1" s="1"/>
  <c r="AQ1050" i="1"/>
  <c r="Q1050" i="1"/>
  <c r="O1050" i="1"/>
  <c r="K1050" i="1"/>
  <c r="BQ1027" i="1"/>
  <c r="BO1027" i="1"/>
  <c r="BB1027" i="1"/>
  <c r="BA1027" i="1"/>
  <c r="AT1027" i="1"/>
  <c r="AR1027" i="1"/>
  <c r="AS1027" i="1" s="1"/>
  <c r="AQ1027" i="1"/>
  <c r="Q1027" i="1"/>
  <c r="O1027" i="1"/>
  <c r="K1027" i="1"/>
  <c r="BQ1044" i="1"/>
  <c r="BO1044" i="1"/>
  <c r="BB1044" i="1"/>
  <c r="BA1044" i="1"/>
  <c r="AT1044" i="1"/>
  <c r="AR1044" i="1"/>
  <c r="AS1044" i="1" s="1"/>
  <c r="AQ1044" i="1"/>
  <c r="Q1044" i="1"/>
  <c r="O1044" i="1"/>
  <c r="K1044" i="1"/>
  <c r="BQ808" i="1"/>
  <c r="BO808" i="1"/>
  <c r="BB808" i="1"/>
  <c r="BA808" i="1"/>
  <c r="AT808" i="1"/>
  <c r="AR808" i="1"/>
  <c r="AS808" i="1" s="1"/>
  <c r="AQ808" i="1"/>
  <c r="Q808" i="1"/>
  <c r="O808" i="1"/>
  <c r="K808" i="1"/>
  <c r="BQ1040" i="1"/>
  <c r="BO1040" i="1"/>
  <c r="BB1040" i="1"/>
  <c r="BA1040" i="1"/>
  <c r="AT1040" i="1"/>
  <c r="AR1040" i="1"/>
  <c r="AS1040" i="1" s="1"/>
  <c r="AQ1040" i="1"/>
  <c r="Q1040" i="1"/>
  <c r="O1040" i="1"/>
  <c r="K1040" i="1"/>
  <c r="BQ9" i="1"/>
  <c r="BO9" i="1"/>
  <c r="BB9" i="1"/>
  <c r="BA9" i="1"/>
  <c r="AT9" i="1"/>
  <c r="AR9" i="1"/>
  <c r="AS9" i="1" s="1"/>
  <c r="AQ9" i="1"/>
  <c r="Q9" i="1"/>
  <c r="O9" i="1"/>
  <c r="K9" i="1"/>
  <c r="BQ629" i="1"/>
  <c r="BO629" i="1"/>
  <c r="BB629" i="1"/>
  <c r="BA629" i="1"/>
  <c r="AT629" i="1"/>
  <c r="AR629" i="1"/>
  <c r="AS629" i="1" s="1"/>
  <c r="AQ629" i="1"/>
  <c r="Q629" i="1"/>
  <c r="O629" i="1"/>
  <c r="K629" i="1"/>
  <c r="BQ265" i="1"/>
  <c r="BO265" i="1"/>
  <c r="BB265" i="1"/>
  <c r="BA265" i="1"/>
  <c r="AT265" i="1"/>
  <c r="AR265" i="1"/>
  <c r="AS265" i="1" s="1"/>
  <c r="AQ265" i="1"/>
  <c r="Q265" i="1"/>
  <c r="O265" i="1"/>
  <c r="K265" i="1"/>
  <c r="BQ354" i="1"/>
  <c r="BO354" i="1"/>
  <c r="BB354" i="1"/>
  <c r="BA354" i="1"/>
  <c r="AT354" i="1"/>
  <c r="AR354" i="1"/>
  <c r="AS354" i="1" s="1"/>
  <c r="AQ354" i="1"/>
  <c r="Q354" i="1"/>
  <c r="O354" i="1"/>
  <c r="K354" i="1"/>
  <c r="BQ349" i="1"/>
  <c r="BO349" i="1"/>
  <c r="BB349" i="1"/>
  <c r="BA349" i="1"/>
  <c r="AT349" i="1"/>
  <c r="AR349" i="1"/>
  <c r="AS349" i="1" s="1"/>
  <c r="AQ349" i="1"/>
  <c r="Q349" i="1"/>
  <c r="O349" i="1"/>
  <c r="K349" i="1"/>
  <c r="BQ326" i="1"/>
  <c r="BO326" i="1"/>
  <c r="BB326" i="1"/>
  <c r="BA326" i="1"/>
  <c r="AT326" i="1"/>
  <c r="AR326" i="1"/>
  <c r="AS326" i="1" s="1"/>
  <c r="AQ326" i="1"/>
  <c r="Q326" i="1"/>
  <c r="O326" i="1"/>
  <c r="K326" i="1"/>
  <c r="BQ236" i="1"/>
  <c r="BO236" i="1"/>
  <c r="BB236" i="1"/>
  <c r="BA236" i="1"/>
  <c r="AT236" i="1"/>
  <c r="AR236" i="1"/>
  <c r="AS236" i="1" s="1"/>
  <c r="AQ236" i="1"/>
  <c r="Q236" i="1"/>
  <c r="O236" i="1"/>
  <c r="K236" i="1"/>
  <c r="BQ991" i="1"/>
  <c r="BO991" i="1"/>
  <c r="BB991" i="1"/>
  <c r="BA991" i="1"/>
  <c r="AT991" i="1"/>
  <c r="AR991" i="1"/>
  <c r="AS991" i="1" s="1"/>
  <c r="AQ991" i="1"/>
  <c r="Q991" i="1"/>
  <c r="O991" i="1"/>
  <c r="K991" i="1"/>
  <c r="BQ320" i="1"/>
  <c r="BO320" i="1"/>
  <c r="BB320" i="1"/>
  <c r="BA320" i="1"/>
  <c r="AT320" i="1"/>
  <c r="AR320" i="1"/>
  <c r="AS320" i="1" s="1"/>
  <c r="AQ320" i="1"/>
  <c r="Q320" i="1"/>
  <c r="O320" i="1"/>
  <c r="K320" i="1"/>
  <c r="BQ649" i="1"/>
  <c r="BO649" i="1"/>
  <c r="BB649" i="1"/>
  <c r="BA649" i="1"/>
  <c r="AT649" i="1"/>
  <c r="AR649" i="1"/>
  <c r="AS649" i="1" s="1"/>
  <c r="AQ649" i="1"/>
  <c r="Q649" i="1"/>
  <c r="O649" i="1"/>
  <c r="K649" i="1"/>
  <c r="BQ772" i="1"/>
  <c r="BO772" i="1"/>
  <c r="BB772" i="1"/>
  <c r="BA772" i="1"/>
  <c r="AT772" i="1"/>
  <c r="AR772" i="1"/>
  <c r="AS772" i="1" s="1"/>
  <c r="AQ772" i="1"/>
  <c r="Q772" i="1"/>
  <c r="O772" i="1"/>
  <c r="K772" i="1"/>
  <c r="BQ1043" i="1"/>
  <c r="BO1043" i="1"/>
  <c r="BB1043" i="1"/>
  <c r="BA1043" i="1"/>
  <c r="AT1043" i="1"/>
  <c r="AR1043" i="1"/>
  <c r="AS1043" i="1" s="1"/>
  <c r="AQ1043" i="1"/>
  <c r="Q1043" i="1"/>
  <c r="O1043" i="1"/>
  <c r="K1043" i="1"/>
  <c r="BQ1081" i="1"/>
  <c r="BO1081" i="1"/>
  <c r="BB1081" i="1"/>
  <c r="BA1081" i="1"/>
  <c r="AT1081" i="1"/>
  <c r="AR1081" i="1"/>
  <c r="AS1081" i="1" s="1"/>
  <c r="AQ1081" i="1"/>
  <c r="Q1081" i="1"/>
  <c r="O1081" i="1"/>
  <c r="K1081" i="1"/>
  <c r="BQ105" i="1"/>
  <c r="BO105" i="1"/>
  <c r="BB105" i="1"/>
  <c r="BA105" i="1"/>
  <c r="AT105" i="1"/>
  <c r="AR105" i="1"/>
  <c r="AS105" i="1" s="1"/>
  <c r="AQ105" i="1"/>
  <c r="Q105" i="1"/>
  <c r="O105" i="1"/>
  <c r="K105" i="1"/>
  <c r="BQ180" i="1"/>
  <c r="BO180" i="1"/>
  <c r="BB180" i="1"/>
  <c r="BA180" i="1"/>
  <c r="AT180" i="1"/>
  <c r="AR180" i="1"/>
  <c r="AS180" i="1" s="1"/>
  <c r="AQ180" i="1"/>
  <c r="Q180" i="1"/>
  <c r="O180" i="1"/>
  <c r="K180" i="1"/>
  <c r="BQ611" i="1"/>
  <c r="BO611" i="1"/>
  <c r="BB611" i="1"/>
  <c r="BA611" i="1"/>
  <c r="AT611" i="1"/>
  <c r="AR611" i="1"/>
  <c r="AS611" i="1" s="1"/>
  <c r="AQ611" i="1"/>
  <c r="Q611" i="1"/>
  <c r="O611" i="1"/>
  <c r="K611" i="1"/>
  <c r="BQ1070" i="1"/>
  <c r="BO1070" i="1"/>
  <c r="BB1070" i="1"/>
  <c r="BA1070" i="1"/>
  <c r="AT1070" i="1"/>
  <c r="AR1070" i="1"/>
  <c r="AS1070" i="1" s="1"/>
  <c r="AQ1070" i="1"/>
  <c r="Q1070" i="1"/>
  <c r="O1070" i="1"/>
  <c r="K1070" i="1"/>
  <c r="BQ612" i="1"/>
  <c r="BO612" i="1"/>
  <c r="BB612" i="1"/>
  <c r="BA612" i="1"/>
  <c r="AT612" i="1"/>
  <c r="AR612" i="1"/>
  <c r="AS612" i="1" s="1"/>
  <c r="AQ612" i="1"/>
  <c r="Q612" i="1"/>
  <c r="O612" i="1"/>
  <c r="K612" i="1"/>
  <c r="BQ707" i="1"/>
  <c r="BO707" i="1"/>
  <c r="BB707" i="1"/>
  <c r="BA707" i="1"/>
  <c r="AT707" i="1"/>
  <c r="AR707" i="1"/>
  <c r="AS707" i="1" s="1"/>
  <c r="AQ707" i="1"/>
  <c r="Q707" i="1"/>
  <c r="O707" i="1"/>
  <c r="K707" i="1"/>
  <c r="BQ696" i="1"/>
  <c r="BO696" i="1"/>
  <c r="BB696" i="1"/>
  <c r="BA696" i="1"/>
  <c r="AT696" i="1"/>
  <c r="AR696" i="1"/>
  <c r="AS696" i="1" s="1"/>
  <c r="AQ696" i="1"/>
  <c r="Q696" i="1"/>
  <c r="O696" i="1"/>
  <c r="K696" i="1"/>
  <c r="BQ132" i="1"/>
  <c r="BO132" i="1"/>
  <c r="BB132" i="1"/>
  <c r="BA132" i="1"/>
  <c r="AT132" i="1"/>
  <c r="AR132" i="1"/>
  <c r="AS132" i="1" s="1"/>
  <c r="AQ132" i="1"/>
  <c r="Q132" i="1"/>
  <c r="O132" i="1"/>
  <c r="K132" i="1"/>
  <c r="BQ426" i="1"/>
  <c r="BO426" i="1"/>
  <c r="BB426" i="1"/>
  <c r="BA426" i="1"/>
  <c r="AT426" i="1"/>
  <c r="AR426" i="1"/>
  <c r="AS426" i="1" s="1"/>
  <c r="AQ426" i="1"/>
  <c r="Q426" i="1"/>
  <c r="O426" i="1"/>
  <c r="K426" i="1"/>
  <c r="BQ399" i="1"/>
  <c r="BO399" i="1"/>
  <c r="BB399" i="1"/>
  <c r="BA399" i="1"/>
  <c r="AT399" i="1"/>
  <c r="AR399" i="1"/>
  <c r="AS399" i="1" s="1"/>
  <c r="AQ399" i="1"/>
  <c r="Q399" i="1"/>
  <c r="O399" i="1"/>
  <c r="K399" i="1"/>
  <c r="BQ978" i="1"/>
  <c r="BO978" i="1"/>
  <c r="BB978" i="1"/>
  <c r="BA978" i="1"/>
  <c r="AT978" i="1"/>
  <c r="AR978" i="1"/>
  <c r="AS978" i="1" s="1"/>
  <c r="AQ978" i="1"/>
  <c r="Q978" i="1"/>
  <c r="O978" i="1"/>
  <c r="K978" i="1"/>
  <c r="BQ977" i="1"/>
  <c r="BO977" i="1"/>
  <c r="BB977" i="1"/>
  <c r="BA977" i="1"/>
  <c r="AT977" i="1"/>
  <c r="AR977" i="1"/>
  <c r="AS977" i="1" s="1"/>
  <c r="AQ977" i="1"/>
  <c r="Q977" i="1"/>
  <c r="O977" i="1"/>
  <c r="K977" i="1"/>
  <c r="BQ108" i="1"/>
  <c r="BO108" i="1"/>
  <c r="BB108" i="1"/>
  <c r="BA108" i="1"/>
  <c r="AT108" i="1"/>
  <c r="AR108" i="1"/>
  <c r="AS108" i="1" s="1"/>
  <c r="AQ108" i="1"/>
  <c r="Q108" i="1"/>
  <c r="O108" i="1"/>
  <c r="K108" i="1"/>
  <c r="BQ14" i="1"/>
  <c r="BO14" i="1"/>
  <c r="BB14" i="1"/>
  <c r="BA14" i="1"/>
  <c r="AT14" i="1"/>
  <c r="AR14" i="1"/>
  <c r="AS14" i="1" s="1"/>
  <c r="AQ14" i="1"/>
  <c r="Q14" i="1"/>
  <c r="O14" i="1"/>
  <c r="K14" i="1"/>
  <c r="BQ272" i="1"/>
  <c r="BO272" i="1"/>
  <c r="BB272" i="1"/>
  <c r="BA272" i="1"/>
  <c r="AT272" i="1"/>
  <c r="AR272" i="1"/>
  <c r="AS272" i="1" s="1"/>
  <c r="AQ272" i="1"/>
  <c r="Q272" i="1"/>
  <c r="O272" i="1"/>
  <c r="K272" i="1"/>
  <c r="BQ735" i="1"/>
  <c r="BO735" i="1"/>
  <c r="BB735" i="1"/>
  <c r="BA735" i="1"/>
  <c r="AT735" i="1"/>
  <c r="AR735" i="1"/>
  <c r="AS735" i="1" s="1"/>
  <c r="AQ735" i="1"/>
  <c r="Q735" i="1"/>
  <c r="O735" i="1"/>
  <c r="K735" i="1"/>
  <c r="BQ675" i="1"/>
  <c r="BO675" i="1"/>
  <c r="BB675" i="1"/>
  <c r="BA675" i="1"/>
  <c r="AT675" i="1"/>
  <c r="AR675" i="1"/>
  <c r="AS675" i="1" s="1"/>
  <c r="AQ675" i="1"/>
  <c r="Q675" i="1"/>
  <c r="O675" i="1"/>
  <c r="K675" i="1"/>
  <c r="BQ1054" i="1"/>
  <c r="BO1054" i="1"/>
  <c r="BB1054" i="1"/>
  <c r="BA1054" i="1"/>
  <c r="AT1054" i="1"/>
  <c r="AR1054" i="1"/>
  <c r="AS1054" i="1" s="1"/>
  <c r="AQ1054" i="1"/>
  <c r="Q1054" i="1"/>
  <c r="O1054" i="1"/>
  <c r="K1054" i="1"/>
  <c r="BQ531" i="1"/>
  <c r="BO531" i="1"/>
  <c r="BB531" i="1"/>
  <c r="BA531" i="1"/>
  <c r="AT531" i="1"/>
  <c r="AR531" i="1"/>
  <c r="AS531" i="1" s="1"/>
  <c r="AQ531" i="1"/>
  <c r="Q531" i="1"/>
  <c r="O531" i="1"/>
  <c r="K531" i="1"/>
  <c r="BQ258" i="1"/>
  <c r="BO258" i="1"/>
  <c r="BB258" i="1"/>
  <c r="BA258" i="1"/>
  <c r="AT258" i="1"/>
  <c r="AR258" i="1"/>
  <c r="AS258" i="1" s="1"/>
  <c r="AQ258" i="1"/>
  <c r="Q258" i="1"/>
  <c r="O258" i="1"/>
  <c r="K258" i="1"/>
  <c r="BQ1047" i="1"/>
  <c r="BO1047" i="1"/>
  <c r="BB1047" i="1"/>
  <c r="BA1047" i="1"/>
  <c r="AT1047" i="1"/>
  <c r="AR1047" i="1"/>
  <c r="AS1047" i="1" s="1"/>
  <c r="AQ1047" i="1"/>
  <c r="Q1047" i="1"/>
  <c r="O1047" i="1"/>
  <c r="K1047" i="1"/>
  <c r="BQ807" i="1"/>
  <c r="BO807" i="1"/>
  <c r="BB807" i="1"/>
  <c r="BA807" i="1"/>
  <c r="AT807" i="1"/>
  <c r="AR807" i="1"/>
  <c r="AS807" i="1" s="1"/>
  <c r="AQ807" i="1"/>
  <c r="Q807" i="1"/>
  <c r="O807" i="1"/>
  <c r="K807" i="1"/>
  <c r="BQ1022" i="1"/>
  <c r="BO1022" i="1"/>
  <c r="BB1022" i="1"/>
  <c r="BA1022" i="1"/>
  <c r="AT1022" i="1"/>
  <c r="AR1022" i="1"/>
  <c r="AS1022" i="1" s="1"/>
  <c r="AQ1022" i="1"/>
  <c r="Q1022" i="1"/>
  <c r="O1022" i="1"/>
  <c r="K1022" i="1"/>
  <c r="BQ1051" i="1"/>
  <c r="BO1051" i="1"/>
  <c r="BB1051" i="1"/>
  <c r="BA1051" i="1"/>
  <c r="AT1051" i="1"/>
  <c r="AR1051" i="1"/>
  <c r="AS1051" i="1" s="1"/>
  <c r="AQ1051" i="1"/>
  <c r="Q1051" i="1"/>
  <c r="O1051" i="1"/>
  <c r="K1051" i="1"/>
  <c r="BQ34" i="1"/>
  <c r="BO34" i="1"/>
  <c r="BB34" i="1"/>
  <c r="BA34" i="1"/>
  <c r="AT34" i="1"/>
  <c r="AR34" i="1"/>
  <c r="AS34" i="1" s="1"/>
  <c r="AQ34" i="1"/>
  <c r="Q34" i="1"/>
  <c r="O34" i="1"/>
  <c r="K34" i="1"/>
  <c r="BQ816" i="1"/>
  <c r="BO816" i="1"/>
  <c r="BB816" i="1"/>
  <c r="BA816" i="1"/>
  <c r="AT816" i="1"/>
  <c r="AR816" i="1"/>
  <c r="AS816" i="1" s="1"/>
  <c r="AQ816" i="1"/>
  <c r="Q816" i="1"/>
  <c r="O816" i="1"/>
  <c r="K816" i="1"/>
  <c r="BQ462" i="1"/>
  <c r="BO462" i="1"/>
  <c r="BB462" i="1"/>
  <c r="BA462" i="1"/>
  <c r="AT462" i="1"/>
  <c r="AR462" i="1"/>
  <c r="AS462" i="1" s="1"/>
  <c r="AQ462" i="1"/>
  <c r="Q462" i="1"/>
  <c r="O462" i="1"/>
  <c r="K462" i="1"/>
  <c r="BQ819" i="1"/>
  <c r="BO819" i="1"/>
  <c r="BB819" i="1"/>
  <c r="BA819" i="1"/>
  <c r="AT819" i="1"/>
  <c r="AR819" i="1"/>
  <c r="AS819" i="1" s="1"/>
  <c r="AQ819" i="1"/>
  <c r="Q819" i="1"/>
  <c r="O819" i="1"/>
  <c r="K819" i="1"/>
  <c r="BQ143" i="1"/>
  <c r="BO143" i="1"/>
  <c r="BB143" i="1"/>
  <c r="BA143" i="1"/>
  <c r="AT143" i="1"/>
  <c r="AR143" i="1"/>
  <c r="AS143" i="1" s="1"/>
  <c r="AQ143" i="1"/>
  <c r="Q143" i="1"/>
  <c r="O143" i="1"/>
  <c r="K143" i="1"/>
  <c r="BQ874" i="1"/>
  <c r="BO874" i="1"/>
  <c r="BB874" i="1"/>
  <c r="BA874" i="1"/>
  <c r="AT874" i="1"/>
  <c r="AR874" i="1"/>
  <c r="AS874" i="1" s="1"/>
  <c r="AQ874" i="1"/>
  <c r="Q874" i="1"/>
  <c r="O874" i="1"/>
  <c r="K874" i="1"/>
  <c r="BQ798" i="1"/>
  <c r="BO798" i="1"/>
  <c r="BB798" i="1"/>
  <c r="BA798" i="1"/>
  <c r="AT798" i="1"/>
  <c r="AR798" i="1"/>
  <c r="AS798" i="1" s="1"/>
  <c r="AQ798" i="1"/>
  <c r="Q798" i="1"/>
  <c r="O798" i="1"/>
  <c r="K798" i="1"/>
  <c r="BQ384" i="1"/>
  <c r="BO384" i="1"/>
  <c r="BB384" i="1"/>
  <c r="BA384" i="1"/>
  <c r="AT384" i="1"/>
  <c r="AR384" i="1"/>
  <c r="AS384" i="1" s="1"/>
  <c r="AQ384" i="1"/>
  <c r="Q384" i="1"/>
  <c r="O384" i="1"/>
  <c r="K384" i="1"/>
  <c r="BQ274" i="1"/>
  <c r="BO274" i="1"/>
  <c r="BB274" i="1"/>
  <c r="BA274" i="1"/>
  <c r="AT274" i="1"/>
  <c r="AR274" i="1"/>
  <c r="AS274" i="1" s="1"/>
  <c r="AQ274" i="1"/>
  <c r="Q274" i="1"/>
  <c r="O274" i="1"/>
  <c r="K274" i="1"/>
  <c r="BQ233" i="1"/>
  <c r="BO233" i="1"/>
  <c r="BB233" i="1"/>
  <c r="BA233" i="1"/>
  <c r="AT233" i="1"/>
  <c r="AR233" i="1"/>
  <c r="AQ233" i="1"/>
  <c r="Q233" i="1"/>
  <c r="O233" i="1"/>
  <c r="K233" i="1"/>
  <c r="BQ511" i="1"/>
  <c r="BO511" i="1"/>
  <c r="BB511" i="1"/>
  <c r="BA511" i="1"/>
  <c r="AT511" i="1"/>
  <c r="AR511" i="1"/>
  <c r="AS511" i="1" s="1"/>
  <c r="AQ511" i="1"/>
  <c r="Q511" i="1"/>
  <c r="O511" i="1"/>
  <c r="K511" i="1"/>
  <c r="BQ128" i="1"/>
  <c r="BO128" i="1"/>
  <c r="BB128" i="1"/>
  <c r="BA128" i="1"/>
  <c r="AT128" i="1"/>
  <c r="AR128" i="1"/>
  <c r="AS128" i="1" s="1"/>
  <c r="AQ128" i="1"/>
  <c r="Q128" i="1"/>
  <c r="O128" i="1"/>
  <c r="K128" i="1"/>
  <c r="BQ229" i="1"/>
  <c r="BO229" i="1"/>
  <c r="BB229" i="1"/>
  <c r="BA229" i="1"/>
  <c r="AT229" i="1"/>
  <c r="AR229" i="1"/>
  <c r="AS229" i="1" s="1"/>
  <c r="AQ229" i="1"/>
  <c r="Q229" i="1"/>
  <c r="O229" i="1"/>
  <c r="K229" i="1"/>
  <c r="BQ1071" i="1"/>
  <c r="BO1071" i="1"/>
  <c r="BB1071" i="1"/>
  <c r="BA1071" i="1"/>
  <c r="AT1071" i="1"/>
  <c r="AR1071" i="1"/>
  <c r="AS1071" i="1" s="1"/>
  <c r="AQ1071" i="1"/>
  <c r="Q1071" i="1"/>
  <c r="O1071" i="1"/>
  <c r="K1071" i="1"/>
  <c r="BQ139" i="1"/>
  <c r="BO139" i="1"/>
  <c r="BB139" i="1"/>
  <c r="BA139" i="1"/>
  <c r="AT139" i="1"/>
  <c r="AR139" i="1"/>
  <c r="AS139" i="1" s="1"/>
  <c r="AQ139" i="1"/>
  <c r="Q139" i="1"/>
  <c r="O139" i="1"/>
  <c r="K139" i="1"/>
  <c r="BQ161" i="1"/>
  <c r="BO161" i="1"/>
  <c r="BB161" i="1"/>
  <c r="BA161" i="1"/>
  <c r="AT161" i="1"/>
  <c r="AR161" i="1"/>
  <c r="AS161" i="1" s="1"/>
  <c r="AQ161" i="1"/>
  <c r="Q161" i="1"/>
  <c r="O161" i="1"/>
  <c r="K161" i="1"/>
  <c r="BQ831" i="1"/>
  <c r="BO831" i="1"/>
  <c r="BB831" i="1"/>
  <c r="BA831" i="1"/>
  <c r="AT831" i="1"/>
  <c r="AR831" i="1"/>
  <c r="AS831" i="1" s="1"/>
  <c r="AQ831" i="1"/>
  <c r="Q831" i="1"/>
  <c r="O831" i="1"/>
  <c r="K831" i="1"/>
  <c r="BQ1006" i="1"/>
  <c r="BO1006" i="1"/>
  <c r="BB1006" i="1"/>
  <c r="BA1006" i="1"/>
  <c r="AT1006" i="1"/>
  <c r="AR1006" i="1"/>
  <c r="AS1006" i="1" s="1"/>
  <c r="AQ1006" i="1"/>
  <c r="Q1006" i="1"/>
  <c r="O1006" i="1"/>
  <c r="K1006" i="1"/>
  <c r="BQ235" i="1"/>
  <c r="BO235" i="1"/>
  <c r="BB235" i="1"/>
  <c r="BA235" i="1"/>
  <c r="AT235" i="1"/>
  <c r="AR235" i="1"/>
  <c r="AS235" i="1" s="1"/>
  <c r="AQ235" i="1"/>
  <c r="Q235" i="1"/>
  <c r="O235" i="1"/>
  <c r="K235" i="1"/>
  <c r="BQ666" i="1"/>
  <c r="BO666" i="1"/>
  <c r="BB666" i="1"/>
  <c r="BA666" i="1"/>
  <c r="AT666" i="1"/>
  <c r="AR666" i="1"/>
  <c r="AS666" i="1" s="1"/>
  <c r="AQ666" i="1"/>
  <c r="Q666" i="1"/>
  <c r="O666" i="1"/>
  <c r="K666" i="1"/>
  <c r="BQ281" i="1"/>
  <c r="BO281" i="1"/>
  <c r="BB281" i="1"/>
  <c r="BA281" i="1"/>
  <c r="AT281" i="1"/>
  <c r="AR281" i="1"/>
  <c r="AS281" i="1" s="1"/>
  <c r="AQ281" i="1"/>
  <c r="Q281" i="1"/>
  <c r="O281" i="1"/>
  <c r="K281" i="1"/>
  <c r="BQ595" i="1"/>
  <c r="BO595" i="1"/>
  <c r="BB595" i="1"/>
  <c r="BA595" i="1"/>
  <c r="AT595" i="1"/>
  <c r="AR595" i="1"/>
  <c r="AS595" i="1" s="1"/>
  <c r="AQ595" i="1"/>
  <c r="Q595" i="1"/>
  <c r="O595" i="1"/>
  <c r="K595" i="1"/>
  <c r="BQ719" i="1"/>
  <c r="BO719" i="1"/>
  <c r="BB719" i="1"/>
  <c r="BA719" i="1"/>
  <c r="AT719" i="1"/>
  <c r="AR719" i="1"/>
  <c r="AS719" i="1" s="1"/>
  <c r="AQ719" i="1"/>
  <c r="Q719" i="1"/>
  <c r="O719" i="1"/>
  <c r="K719" i="1"/>
  <c r="BQ1008" i="1"/>
  <c r="BO1008" i="1"/>
  <c r="BB1008" i="1"/>
  <c r="BA1008" i="1"/>
  <c r="AT1008" i="1"/>
  <c r="AR1008" i="1"/>
  <c r="AS1008" i="1" s="1"/>
  <c r="AQ1008" i="1"/>
  <c r="Q1008" i="1"/>
  <c r="O1008" i="1"/>
  <c r="K1008" i="1"/>
  <c r="BQ119" i="1"/>
  <c r="BO119" i="1"/>
  <c r="BB119" i="1"/>
  <c r="BA119" i="1"/>
  <c r="AT119" i="1"/>
  <c r="AR119" i="1"/>
  <c r="AS119" i="1" s="1"/>
  <c r="AQ119" i="1"/>
  <c r="Q119" i="1"/>
  <c r="O119" i="1"/>
  <c r="K119" i="1"/>
  <c r="BQ453" i="1"/>
  <c r="BO453" i="1"/>
  <c r="BB453" i="1"/>
  <c r="BA453" i="1"/>
  <c r="AT453" i="1"/>
  <c r="AR453" i="1"/>
  <c r="AS453" i="1" s="1"/>
  <c r="AQ453" i="1"/>
  <c r="Q453" i="1"/>
  <c r="O453" i="1"/>
  <c r="K453" i="1"/>
  <c r="BQ1001" i="1"/>
  <c r="BO1001" i="1"/>
  <c r="BB1001" i="1"/>
  <c r="BA1001" i="1"/>
  <c r="AT1001" i="1"/>
  <c r="AR1001" i="1"/>
  <c r="AS1001" i="1" s="1"/>
  <c r="AQ1001" i="1"/>
  <c r="Q1001" i="1"/>
  <c r="O1001" i="1"/>
  <c r="K1001" i="1"/>
  <c r="BQ608" i="1"/>
  <c r="BO608" i="1"/>
  <c r="BB608" i="1"/>
  <c r="BA608" i="1"/>
  <c r="AT608" i="1"/>
  <c r="AR608" i="1"/>
  <c r="AS608" i="1" s="1"/>
  <c r="AQ608" i="1"/>
  <c r="Q608" i="1"/>
  <c r="O608" i="1"/>
  <c r="K608" i="1"/>
  <c r="BQ636" i="1"/>
  <c r="BO636" i="1"/>
  <c r="BB636" i="1"/>
  <c r="BA636" i="1"/>
  <c r="AT636" i="1"/>
  <c r="AR636" i="1"/>
  <c r="AS636" i="1" s="1"/>
  <c r="AQ636" i="1"/>
  <c r="Q636" i="1"/>
  <c r="O636" i="1"/>
  <c r="K636" i="1"/>
  <c r="BQ867" i="1"/>
  <c r="BO867" i="1"/>
  <c r="BB867" i="1"/>
  <c r="BA867" i="1"/>
  <c r="AT867" i="1"/>
  <c r="AR867" i="1"/>
  <c r="AS867" i="1" s="1"/>
  <c r="AQ867" i="1"/>
  <c r="Q867" i="1"/>
  <c r="O867" i="1"/>
  <c r="K867" i="1"/>
  <c r="BQ184" i="1"/>
  <c r="BO184" i="1"/>
  <c r="BB184" i="1"/>
  <c r="BA184" i="1"/>
  <c r="AT184" i="1"/>
  <c r="AR184" i="1"/>
  <c r="AS184" i="1" s="1"/>
  <c r="AQ184" i="1"/>
  <c r="Q184" i="1"/>
  <c r="O184" i="1"/>
  <c r="K184" i="1"/>
  <c r="BQ127" i="1"/>
  <c r="BO127" i="1"/>
  <c r="BB127" i="1"/>
  <c r="BA127" i="1"/>
  <c r="AT127" i="1"/>
  <c r="AR127" i="1"/>
  <c r="AS127" i="1" s="1"/>
  <c r="AQ127" i="1"/>
  <c r="Q127" i="1"/>
  <c r="O127" i="1"/>
  <c r="K127" i="1"/>
  <c r="BQ695" i="1"/>
  <c r="BO695" i="1"/>
  <c r="BB695" i="1"/>
  <c r="BA695" i="1"/>
  <c r="AT695" i="1"/>
  <c r="AR695" i="1"/>
  <c r="AS695" i="1" s="1"/>
  <c r="AQ695" i="1"/>
  <c r="Q695" i="1"/>
  <c r="O695" i="1"/>
  <c r="K695" i="1"/>
  <c r="BQ1059" i="1"/>
  <c r="BO1059" i="1"/>
  <c r="BB1059" i="1"/>
  <c r="BA1059" i="1"/>
  <c r="AT1059" i="1"/>
  <c r="AR1059" i="1"/>
  <c r="AS1059" i="1" s="1"/>
  <c r="AQ1059" i="1"/>
  <c r="Q1059" i="1"/>
  <c r="O1059" i="1"/>
  <c r="K1059" i="1"/>
  <c r="BQ129" i="1"/>
  <c r="BO129" i="1"/>
  <c r="BB129" i="1"/>
  <c r="BA129" i="1"/>
  <c r="AT129" i="1"/>
  <c r="AR129" i="1"/>
  <c r="AS129" i="1" s="1"/>
  <c r="AQ129" i="1"/>
  <c r="Q129" i="1"/>
  <c r="O129" i="1"/>
  <c r="K129" i="1"/>
  <c r="BQ484" i="1"/>
  <c r="BO484" i="1"/>
  <c r="BB484" i="1"/>
  <c r="BA484" i="1"/>
  <c r="AT484" i="1"/>
  <c r="AR484" i="1"/>
  <c r="AS484" i="1" s="1"/>
  <c r="AQ484" i="1"/>
  <c r="Q484" i="1"/>
  <c r="O484" i="1"/>
  <c r="K484" i="1"/>
  <c r="BQ111" i="1"/>
  <c r="BO111" i="1"/>
  <c r="BB111" i="1"/>
  <c r="BA111" i="1"/>
  <c r="AT111" i="1"/>
  <c r="AR111" i="1"/>
  <c r="AS111" i="1" s="1"/>
  <c r="AQ111" i="1"/>
  <c r="Q111" i="1"/>
  <c r="O111" i="1"/>
  <c r="K111" i="1"/>
  <c r="BQ383" i="1"/>
  <c r="BO383" i="1"/>
  <c r="BB383" i="1"/>
  <c r="BA383" i="1"/>
  <c r="AT383" i="1"/>
  <c r="AR383" i="1"/>
  <c r="AS383" i="1" s="1"/>
  <c r="AQ383" i="1"/>
  <c r="Q383" i="1"/>
  <c r="O383" i="1"/>
  <c r="K383" i="1"/>
  <c r="BQ731" i="1"/>
  <c r="BO731" i="1"/>
  <c r="BB731" i="1"/>
  <c r="BA731" i="1"/>
  <c r="AT731" i="1"/>
  <c r="AR731" i="1"/>
  <c r="AS731" i="1" s="1"/>
  <c r="AQ731" i="1"/>
  <c r="Q731" i="1"/>
  <c r="O731" i="1"/>
  <c r="K731" i="1"/>
  <c r="BQ456" i="1"/>
  <c r="BO456" i="1"/>
  <c r="BB456" i="1"/>
  <c r="BA456" i="1"/>
  <c r="AT456" i="1"/>
  <c r="AR456" i="1"/>
  <c r="AS456" i="1" s="1"/>
  <c r="AQ456" i="1"/>
  <c r="Q456" i="1"/>
  <c r="O456" i="1"/>
  <c r="K456" i="1"/>
  <c r="BQ705" i="1"/>
  <c r="BO705" i="1"/>
  <c r="BB705" i="1"/>
  <c r="BA705" i="1"/>
  <c r="AT705" i="1"/>
  <c r="AR705" i="1"/>
  <c r="AS705" i="1" s="1"/>
  <c r="AQ705" i="1"/>
  <c r="Q705" i="1"/>
  <c r="O705" i="1"/>
  <c r="K705" i="1"/>
  <c r="BQ118" i="1"/>
  <c r="BO118" i="1"/>
  <c r="BB118" i="1"/>
  <c r="BA118" i="1"/>
  <c r="AT118" i="1"/>
  <c r="AR118" i="1"/>
  <c r="AS118" i="1" s="1"/>
  <c r="AQ118" i="1"/>
  <c r="Q118" i="1"/>
  <c r="O118" i="1"/>
  <c r="K118" i="1"/>
  <c r="BQ232" i="1"/>
  <c r="BO232" i="1"/>
  <c r="BB232" i="1"/>
  <c r="BA232" i="1"/>
  <c r="AT232" i="1"/>
  <c r="AR232" i="1"/>
  <c r="AS232" i="1" s="1"/>
  <c r="AQ232" i="1"/>
  <c r="Q232" i="1"/>
  <c r="O232" i="1"/>
  <c r="K232" i="1"/>
  <c r="BQ823" i="1"/>
  <c r="BO823" i="1"/>
  <c r="BB823" i="1"/>
  <c r="BA823" i="1"/>
  <c r="AT823" i="1"/>
  <c r="AR823" i="1"/>
  <c r="AS823" i="1" s="1"/>
  <c r="AQ823" i="1"/>
  <c r="Q823" i="1"/>
  <c r="O823" i="1"/>
  <c r="K823" i="1"/>
  <c r="BQ982" i="1"/>
  <c r="BO982" i="1"/>
  <c r="BB982" i="1"/>
  <c r="BA982" i="1"/>
  <c r="AT982" i="1"/>
  <c r="AR982" i="1"/>
  <c r="AS982" i="1" s="1"/>
  <c r="AQ982" i="1"/>
  <c r="Q982" i="1"/>
  <c r="O982" i="1"/>
  <c r="K982" i="1"/>
  <c r="BQ1004" i="1"/>
  <c r="BO1004" i="1"/>
  <c r="BB1004" i="1"/>
  <c r="BA1004" i="1"/>
  <c r="AT1004" i="1"/>
  <c r="AR1004" i="1"/>
  <c r="AS1004" i="1" s="1"/>
  <c r="AQ1004" i="1"/>
  <c r="Q1004" i="1"/>
  <c r="O1004" i="1"/>
  <c r="K1004" i="1"/>
  <c r="BQ1079" i="1"/>
  <c r="BO1079" i="1"/>
  <c r="BB1079" i="1"/>
  <c r="BA1079" i="1"/>
  <c r="AT1079" i="1"/>
  <c r="AR1079" i="1"/>
  <c r="AS1079" i="1" s="1"/>
  <c r="AQ1079" i="1"/>
  <c r="Q1079" i="1"/>
  <c r="O1079" i="1"/>
  <c r="K1079" i="1"/>
  <c r="BQ712" i="1"/>
  <c r="BO712" i="1"/>
  <c r="BB712" i="1"/>
  <c r="BA712" i="1"/>
  <c r="AT712" i="1"/>
  <c r="AR712" i="1"/>
  <c r="AS712" i="1" s="1"/>
  <c r="AQ712" i="1"/>
  <c r="Q712" i="1"/>
  <c r="O712" i="1"/>
  <c r="K712" i="1"/>
  <c r="BQ190" i="1"/>
  <c r="BO190" i="1"/>
  <c r="BB190" i="1"/>
  <c r="BA190" i="1"/>
  <c r="AT190" i="1"/>
  <c r="AR190" i="1"/>
  <c r="AS190" i="1" s="1"/>
  <c r="AQ190" i="1"/>
  <c r="Q190" i="1"/>
  <c r="O190" i="1"/>
  <c r="K190" i="1"/>
  <c r="BQ234" i="1"/>
  <c r="BO234" i="1"/>
  <c r="BB234" i="1"/>
  <c r="BA234" i="1"/>
  <c r="AT234" i="1"/>
  <c r="AR234" i="1"/>
  <c r="AS234" i="1" s="1"/>
  <c r="AQ234" i="1"/>
  <c r="Q234" i="1"/>
  <c r="O234" i="1"/>
  <c r="K234" i="1"/>
  <c r="BQ178" i="1"/>
  <c r="BO178" i="1"/>
  <c r="BB178" i="1"/>
  <c r="BA178" i="1"/>
  <c r="AT178" i="1"/>
  <c r="AR178" i="1"/>
  <c r="AS178" i="1" s="1"/>
  <c r="AQ178" i="1"/>
  <c r="Q178" i="1"/>
  <c r="O178" i="1"/>
  <c r="K178" i="1"/>
  <c r="BQ842" i="1"/>
  <c r="BO842" i="1"/>
  <c r="BB842" i="1"/>
  <c r="BA842" i="1"/>
  <c r="AT842" i="1"/>
  <c r="AR842" i="1"/>
  <c r="AS842" i="1" s="1"/>
  <c r="AQ842" i="1"/>
  <c r="Q842" i="1"/>
  <c r="O842" i="1"/>
  <c r="K842" i="1"/>
  <c r="BQ1084" i="1"/>
  <c r="BO1084" i="1"/>
  <c r="BB1084" i="1"/>
  <c r="BA1084" i="1"/>
  <c r="AT1084" i="1"/>
  <c r="AR1084" i="1"/>
  <c r="AS1084" i="1" s="1"/>
  <c r="AQ1084" i="1"/>
  <c r="Q1084" i="1"/>
  <c r="O1084" i="1"/>
  <c r="K1084" i="1"/>
  <c r="BQ310" i="1"/>
  <c r="BO310" i="1"/>
  <c r="BB310" i="1"/>
  <c r="BA310" i="1"/>
  <c r="AT310" i="1"/>
  <c r="AR310" i="1"/>
  <c r="AS310" i="1" s="1"/>
  <c r="AQ310" i="1"/>
  <c r="Q310" i="1"/>
  <c r="O310" i="1"/>
  <c r="K310" i="1"/>
  <c r="BQ198" i="1"/>
  <c r="BO198" i="1"/>
  <c r="BB198" i="1"/>
  <c r="BA198" i="1"/>
  <c r="AT198" i="1"/>
  <c r="AR198" i="1"/>
  <c r="AS198" i="1" s="1"/>
  <c r="AQ198" i="1"/>
  <c r="Q198" i="1"/>
  <c r="O198" i="1"/>
  <c r="K198" i="1"/>
  <c r="BQ653" i="1"/>
  <c r="BO653" i="1"/>
  <c r="BB653" i="1"/>
  <c r="BA653" i="1"/>
  <c r="AT653" i="1"/>
  <c r="AR653" i="1"/>
  <c r="AS653" i="1" s="1"/>
  <c r="AQ653" i="1"/>
  <c r="Q653" i="1"/>
  <c r="O653" i="1"/>
  <c r="K653" i="1"/>
  <c r="BQ97" i="1"/>
  <c r="BO97" i="1"/>
  <c r="BB97" i="1"/>
  <c r="BA97" i="1"/>
  <c r="AT97" i="1"/>
  <c r="AR97" i="1"/>
  <c r="AS97" i="1" s="1"/>
  <c r="AQ97" i="1"/>
  <c r="Q97" i="1"/>
  <c r="O97" i="1"/>
  <c r="K97" i="1"/>
  <c r="BQ726" i="1"/>
  <c r="BO726" i="1"/>
  <c r="BB726" i="1"/>
  <c r="BA726" i="1"/>
  <c r="AT726" i="1"/>
  <c r="AR726" i="1"/>
  <c r="AS726" i="1" s="1"/>
  <c r="AQ726" i="1"/>
  <c r="Q726" i="1"/>
  <c r="O726" i="1"/>
  <c r="K726" i="1"/>
  <c r="BQ1023" i="1"/>
  <c r="BO1023" i="1"/>
  <c r="BB1023" i="1"/>
  <c r="BA1023" i="1"/>
  <c r="AT1023" i="1"/>
  <c r="AR1023" i="1"/>
  <c r="AS1023" i="1" s="1"/>
  <c r="AQ1023" i="1"/>
  <c r="Q1023" i="1"/>
  <c r="O1023" i="1"/>
  <c r="K1023" i="1"/>
  <c r="BQ220" i="1"/>
  <c r="BO220" i="1"/>
  <c r="BB220" i="1"/>
  <c r="BA220" i="1"/>
  <c r="AT220" i="1"/>
  <c r="AR220" i="1"/>
  <c r="AS220" i="1" s="1"/>
  <c r="AQ220" i="1"/>
  <c r="Q220" i="1"/>
  <c r="O220" i="1"/>
  <c r="K220" i="1"/>
  <c r="BQ345" i="1"/>
  <c r="BO345" i="1"/>
  <c r="BB345" i="1"/>
  <c r="BA345" i="1"/>
  <c r="AT345" i="1"/>
  <c r="AR345" i="1"/>
  <c r="AS345" i="1" s="1"/>
  <c r="AQ345" i="1"/>
  <c r="Q345" i="1"/>
  <c r="O345" i="1"/>
  <c r="K345" i="1"/>
  <c r="BQ638" i="1"/>
  <c r="BO638" i="1"/>
  <c r="BB638" i="1"/>
  <c r="BA638" i="1"/>
  <c r="AT638" i="1"/>
  <c r="AR638" i="1"/>
  <c r="AS638" i="1" s="1"/>
  <c r="AQ638" i="1"/>
  <c r="Q638" i="1"/>
  <c r="O638" i="1"/>
  <c r="K638" i="1"/>
  <c r="BQ1002" i="1"/>
  <c r="BO1002" i="1"/>
  <c r="BB1002" i="1"/>
  <c r="BA1002" i="1"/>
  <c r="AT1002" i="1"/>
  <c r="AR1002" i="1"/>
  <c r="AS1002" i="1" s="1"/>
  <c r="AQ1002" i="1"/>
  <c r="Q1002" i="1"/>
  <c r="O1002" i="1"/>
  <c r="K1002" i="1"/>
  <c r="BQ39" i="1"/>
  <c r="BO39" i="1"/>
  <c r="BB39" i="1"/>
  <c r="BA39" i="1"/>
  <c r="AT39" i="1"/>
  <c r="AR39" i="1"/>
  <c r="AS39" i="1" s="1"/>
  <c r="AQ39" i="1"/>
  <c r="Q39" i="1"/>
  <c r="O39" i="1"/>
  <c r="K39" i="1"/>
  <c r="BQ1053" i="1"/>
  <c r="BO1053" i="1"/>
  <c r="BB1053" i="1"/>
  <c r="BA1053" i="1"/>
  <c r="AT1053" i="1"/>
  <c r="AR1053" i="1"/>
  <c r="AS1053" i="1" s="1"/>
  <c r="AQ1053" i="1"/>
  <c r="Q1053" i="1"/>
  <c r="O1053" i="1"/>
  <c r="K1053" i="1"/>
  <c r="BQ130" i="1"/>
  <c r="BO130" i="1"/>
  <c r="BB130" i="1"/>
  <c r="BA130" i="1"/>
  <c r="AT130" i="1"/>
  <c r="AR130" i="1"/>
  <c r="AS130" i="1" s="1"/>
  <c r="AQ130" i="1"/>
  <c r="Q130" i="1"/>
  <c r="O130" i="1"/>
  <c r="K130" i="1"/>
  <c r="BQ806" i="1"/>
  <c r="BO806" i="1"/>
  <c r="BB806" i="1"/>
  <c r="BA806" i="1"/>
  <c r="AT806" i="1"/>
  <c r="AR806" i="1"/>
  <c r="AS806" i="1" s="1"/>
  <c r="AQ806" i="1"/>
  <c r="Q806" i="1"/>
  <c r="O806" i="1"/>
  <c r="K806" i="1"/>
  <c r="BQ625" i="1"/>
  <c r="BO625" i="1"/>
  <c r="BB625" i="1"/>
  <c r="BA625" i="1"/>
  <c r="AT625" i="1"/>
  <c r="AR625" i="1"/>
  <c r="AS625" i="1" s="1"/>
  <c r="AQ625" i="1"/>
  <c r="Q625" i="1"/>
  <c r="O625" i="1"/>
  <c r="K625" i="1"/>
  <c r="BQ85" i="1"/>
  <c r="BO85" i="1"/>
  <c r="BB85" i="1"/>
  <c r="BA85" i="1"/>
  <c r="AT85" i="1"/>
  <c r="AR85" i="1"/>
  <c r="AS85" i="1" s="1"/>
  <c r="AQ85" i="1"/>
  <c r="Q85" i="1"/>
  <c r="O85" i="1"/>
  <c r="K85" i="1"/>
  <c r="BQ1066" i="1"/>
  <c r="BO1066" i="1"/>
  <c r="BB1066" i="1"/>
  <c r="BA1066" i="1"/>
  <c r="AT1066" i="1"/>
  <c r="AR1066" i="1"/>
  <c r="AS1066" i="1" s="1"/>
  <c r="AQ1066" i="1"/>
  <c r="Q1066" i="1"/>
  <c r="O1066" i="1"/>
  <c r="K1066" i="1"/>
  <c r="BQ268" i="1"/>
  <c r="BO268" i="1"/>
  <c r="BB268" i="1"/>
  <c r="BA268" i="1"/>
  <c r="AT268" i="1"/>
  <c r="AR268" i="1"/>
  <c r="AS268" i="1" s="1"/>
  <c r="AQ268" i="1"/>
  <c r="Q268" i="1"/>
  <c r="O268" i="1"/>
  <c r="K268" i="1"/>
  <c r="BQ47" i="1"/>
  <c r="BO47" i="1"/>
  <c r="BB47" i="1"/>
  <c r="BA47" i="1"/>
  <c r="AT47" i="1"/>
  <c r="AR47" i="1"/>
  <c r="AS47" i="1" s="1"/>
  <c r="AQ47" i="1"/>
  <c r="Q47" i="1"/>
  <c r="O47" i="1"/>
  <c r="K47" i="1"/>
  <c r="BQ753" i="1"/>
  <c r="BO753" i="1"/>
  <c r="BB753" i="1"/>
  <c r="BA753" i="1"/>
  <c r="AT753" i="1"/>
  <c r="AR753" i="1"/>
  <c r="AS753" i="1" s="1"/>
  <c r="AQ753" i="1"/>
  <c r="Q753" i="1"/>
  <c r="O753" i="1"/>
  <c r="K753" i="1"/>
  <c r="BQ664" i="1"/>
  <c r="BO664" i="1"/>
  <c r="BB664" i="1"/>
  <c r="BA664" i="1"/>
  <c r="AT664" i="1"/>
  <c r="AR664" i="1"/>
  <c r="AS664" i="1" s="1"/>
  <c r="AQ664" i="1"/>
  <c r="Q664" i="1"/>
  <c r="O664" i="1"/>
  <c r="K664" i="1"/>
  <c r="BQ157" i="1"/>
  <c r="BO157" i="1"/>
  <c r="BB157" i="1"/>
  <c r="BA157" i="1"/>
  <c r="AT157" i="1"/>
  <c r="AR157" i="1"/>
  <c r="AS157" i="1" s="1"/>
  <c r="AQ157" i="1"/>
  <c r="Q157" i="1"/>
  <c r="O157" i="1"/>
  <c r="K157" i="1"/>
  <c r="BQ217" i="1"/>
  <c r="BO217" i="1"/>
  <c r="BB217" i="1"/>
  <c r="BA217" i="1"/>
  <c r="AT217" i="1"/>
  <c r="AR217" i="1"/>
  <c r="AS217" i="1" s="1"/>
  <c r="AQ217" i="1"/>
  <c r="Q217" i="1"/>
  <c r="O217" i="1"/>
  <c r="K217" i="1"/>
  <c r="BQ672" i="1"/>
  <c r="BO672" i="1"/>
  <c r="BB672" i="1"/>
  <c r="BA672" i="1"/>
  <c r="AT672" i="1"/>
  <c r="AR672" i="1"/>
  <c r="AS672" i="1" s="1"/>
  <c r="AQ672" i="1"/>
  <c r="Q672" i="1"/>
  <c r="O672" i="1"/>
  <c r="K672" i="1"/>
  <c r="BQ485" i="1"/>
  <c r="BO485" i="1"/>
  <c r="BB485" i="1"/>
  <c r="BA485" i="1"/>
  <c r="AT485" i="1"/>
  <c r="AR485" i="1"/>
  <c r="AS485" i="1" s="1"/>
  <c r="AQ485" i="1"/>
  <c r="Q485" i="1"/>
  <c r="O485" i="1"/>
  <c r="K485" i="1"/>
  <c r="BQ975" i="1"/>
  <c r="BO975" i="1"/>
  <c r="BB975" i="1"/>
  <c r="BA975" i="1"/>
  <c r="AT975" i="1"/>
  <c r="AR975" i="1"/>
  <c r="AS975" i="1" s="1"/>
  <c r="AQ975" i="1"/>
  <c r="Q975" i="1"/>
  <c r="O975" i="1"/>
  <c r="K975" i="1"/>
  <c r="BQ443" i="1"/>
  <c r="BO443" i="1"/>
  <c r="BB443" i="1"/>
  <c r="BA443" i="1"/>
  <c r="AT443" i="1"/>
  <c r="AR443" i="1"/>
  <c r="AS443" i="1" s="1"/>
  <c r="AQ443" i="1"/>
  <c r="Q443" i="1"/>
  <c r="O443" i="1"/>
  <c r="K443" i="1"/>
  <c r="BQ1015" i="1"/>
  <c r="BO1015" i="1"/>
  <c r="BB1015" i="1"/>
  <c r="BA1015" i="1"/>
  <c r="AT1015" i="1"/>
  <c r="AR1015" i="1"/>
  <c r="AS1015" i="1" s="1"/>
  <c r="AQ1015" i="1"/>
  <c r="Q1015" i="1"/>
  <c r="O1015" i="1"/>
  <c r="K1015" i="1"/>
  <c r="BQ1032" i="1"/>
  <c r="BO1032" i="1"/>
  <c r="BB1032" i="1"/>
  <c r="BA1032" i="1"/>
  <c r="AT1032" i="1"/>
  <c r="AR1032" i="1"/>
  <c r="AS1032" i="1" s="1"/>
  <c r="AQ1032" i="1"/>
  <c r="Q1032" i="1"/>
  <c r="O1032" i="1"/>
  <c r="K1032" i="1"/>
  <c r="BQ468" i="1"/>
  <c r="BO468" i="1"/>
  <c r="BB468" i="1"/>
  <c r="BA468" i="1"/>
  <c r="AT468" i="1"/>
  <c r="AR468" i="1"/>
  <c r="AS468" i="1" s="1"/>
  <c r="AQ468" i="1"/>
  <c r="Q468" i="1"/>
  <c r="O468" i="1"/>
  <c r="K468" i="1"/>
  <c r="BQ643" i="1"/>
  <c r="BO643" i="1"/>
  <c r="BB643" i="1"/>
  <c r="BA643" i="1"/>
  <c r="AT643" i="1"/>
  <c r="AR643" i="1"/>
  <c r="AS643" i="1" s="1"/>
  <c r="AQ643" i="1"/>
  <c r="Q643" i="1"/>
  <c r="O643" i="1"/>
  <c r="K643" i="1"/>
  <c r="BQ1078" i="1"/>
  <c r="BO1078" i="1"/>
  <c r="BB1078" i="1"/>
  <c r="BA1078" i="1"/>
  <c r="AT1078" i="1"/>
  <c r="AR1078" i="1"/>
  <c r="AS1078" i="1" s="1"/>
  <c r="AQ1078" i="1"/>
  <c r="Q1078" i="1"/>
  <c r="O1078" i="1"/>
  <c r="K1078" i="1"/>
  <c r="BQ269" i="1"/>
  <c r="BO269" i="1"/>
  <c r="BB269" i="1"/>
  <c r="BA269" i="1"/>
  <c r="AT269" i="1"/>
  <c r="AR269" i="1"/>
  <c r="AS269" i="1" s="1"/>
  <c r="AQ269" i="1"/>
  <c r="Q269" i="1"/>
  <c r="O269" i="1"/>
  <c r="K269" i="1"/>
  <c r="BQ286" i="1"/>
  <c r="BO286" i="1"/>
  <c r="BB286" i="1"/>
  <c r="BA286" i="1"/>
  <c r="AT286" i="1"/>
  <c r="AR286" i="1"/>
  <c r="AS286" i="1" s="1"/>
  <c r="AQ286" i="1"/>
  <c r="Q286" i="1"/>
  <c r="O286" i="1"/>
  <c r="K286" i="1"/>
  <c r="BQ866" i="1"/>
  <c r="BO866" i="1"/>
  <c r="BB866" i="1"/>
  <c r="BA866" i="1"/>
  <c r="AT866" i="1"/>
  <c r="AR866" i="1"/>
  <c r="AS866" i="1" s="1"/>
  <c r="AQ866" i="1"/>
  <c r="Q866" i="1"/>
  <c r="O866" i="1"/>
  <c r="K866" i="1"/>
  <c r="BQ969" i="1"/>
  <c r="BO969" i="1"/>
  <c r="BB969" i="1"/>
  <c r="BA969" i="1"/>
  <c r="AT969" i="1"/>
  <c r="AR969" i="1"/>
  <c r="AS969" i="1" s="1"/>
  <c r="AQ969" i="1"/>
  <c r="Q969" i="1"/>
  <c r="O969" i="1"/>
  <c r="K969" i="1"/>
  <c r="BQ216" i="1"/>
  <c r="BO216" i="1"/>
  <c r="BB216" i="1"/>
  <c r="BA216" i="1"/>
  <c r="AT216" i="1"/>
  <c r="AR216" i="1"/>
  <c r="AQ216" i="1"/>
  <c r="Q216" i="1"/>
  <c r="O216" i="1"/>
  <c r="K216" i="1"/>
  <c r="BQ179" i="1"/>
  <c r="BO179" i="1"/>
  <c r="BB179" i="1"/>
  <c r="BA179" i="1"/>
  <c r="AT179" i="1"/>
  <c r="AR179" i="1"/>
  <c r="AS179" i="1" s="1"/>
  <c r="AQ179" i="1"/>
  <c r="Q179" i="1"/>
  <c r="O179" i="1"/>
  <c r="K179" i="1"/>
  <c r="BQ285" i="1"/>
  <c r="BO285" i="1"/>
  <c r="BB285" i="1"/>
  <c r="BA285" i="1"/>
  <c r="AT285" i="1"/>
  <c r="AR285" i="1"/>
  <c r="AS285" i="1" s="1"/>
  <c r="AQ285" i="1"/>
  <c r="Q285" i="1"/>
  <c r="O285" i="1"/>
  <c r="K285" i="1"/>
  <c r="BQ1041" i="1"/>
  <c r="BO1041" i="1"/>
  <c r="BB1041" i="1"/>
  <c r="BA1041" i="1"/>
  <c r="AT1041" i="1"/>
  <c r="AR1041" i="1"/>
  <c r="AS1041" i="1" s="1"/>
  <c r="AQ1041" i="1"/>
  <c r="Q1041" i="1"/>
  <c r="O1041" i="1"/>
  <c r="K1041" i="1"/>
  <c r="BQ346" i="1"/>
  <c r="BO346" i="1"/>
  <c r="BB346" i="1"/>
  <c r="BA346" i="1"/>
  <c r="AT346" i="1"/>
  <c r="AR346" i="1"/>
  <c r="AS346" i="1" s="1"/>
  <c r="AQ346" i="1"/>
  <c r="Q346" i="1"/>
  <c r="O346" i="1"/>
  <c r="K346" i="1"/>
  <c r="BQ218" i="1"/>
  <c r="BO218" i="1"/>
  <c r="BB218" i="1"/>
  <c r="BA218" i="1"/>
  <c r="AT218" i="1"/>
  <c r="AR218" i="1"/>
  <c r="AS218" i="1" s="1"/>
  <c r="AQ218" i="1"/>
  <c r="Q218" i="1"/>
  <c r="O218" i="1"/>
  <c r="K218" i="1"/>
  <c r="BQ864" i="1"/>
  <c r="BO864" i="1"/>
  <c r="BB864" i="1"/>
  <c r="BA864" i="1"/>
  <c r="AT864" i="1"/>
  <c r="AR864" i="1"/>
  <c r="AS864" i="1" s="1"/>
  <c r="AQ864" i="1"/>
  <c r="Q864" i="1"/>
  <c r="O864" i="1"/>
  <c r="K864" i="1"/>
  <c r="BQ347" i="1"/>
  <c r="BO347" i="1"/>
  <c r="BB347" i="1"/>
  <c r="BA347" i="1"/>
  <c r="AT347" i="1"/>
  <c r="AR347" i="1"/>
  <c r="AS347" i="1" s="1"/>
  <c r="AQ347" i="1"/>
  <c r="Q347" i="1"/>
  <c r="O347" i="1"/>
  <c r="K347" i="1"/>
  <c r="BQ145" i="1"/>
  <c r="BO145" i="1"/>
  <c r="BB145" i="1"/>
  <c r="BA145" i="1"/>
  <c r="AT145" i="1"/>
  <c r="AR145" i="1"/>
  <c r="AS145" i="1" s="1"/>
  <c r="AQ145" i="1"/>
  <c r="Q145" i="1"/>
  <c r="O145" i="1"/>
  <c r="K145" i="1"/>
  <c r="BQ432" i="1"/>
  <c r="BO432" i="1"/>
  <c r="BB432" i="1"/>
  <c r="BA432" i="1"/>
  <c r="AT432" i="1"/>
  <c r="AR432" i="1"/>
  <c r="AS432" i="1" s="1"/>
  <c r="AQ432" i="1"/>
  <c r="Q432" i="1"/>
  <c r="O432" i="1"/>
  <c r="K432" i="1"/>
  <c r="BQ264" i="1"/>
  <c r="BO264" i="1"/>
  <c r="BB264" i="1"/>
  <c r="BA264" i="1"/>
  <c r="AT264" i="1"/>
  <c r="AR264" i="1"/>
  <c r="AS264" i="1" s="1"/>
  <c r="AQ264" i="1"/>
  <c r="Q264" i="1"/>
  <c r="O264" i="1"/>
  <c r="K264" i="1"/>
  <c r="BQ261" i="1"/>
  <c r="BO261" i="1"/>
  <c r="BB261" i="1"/>
  <c r="BA261" i="1"/>
  <c r="AT261" i="1"/>
  <c r="AR261" i="1"/>
  <c r="AS261" i="1" s="1"/>
  <c r="AQ261" i="1"/>
  <c r="Q261" i="1"/>
  <c r="O261" i="1"/>
  <c r="K261" i="1"/>
  <c r="BQ223" i="1"/>
  <c r="BO223" i="1"/>
  <c r="BB223" i="1"/>
  <c r="BA223" i="1"/>
  <c r="AT223" i="1"/>
  <c r="AR223" i="1"/>
  <c r="AS223" i="1" s="1"/>
  <c r="AQ223" i="1"/>
  <c r="Q223" i="1"/>
  <c r="O223" i="1"/>
  <c r="K223" i="1"/>
  <c r="BQ163" i="1"/>
  <c r="BO163" i="1"/>
  <c r="BB163" i="1"/>
  <c r="BA163" i="1"/>
  <c r="AT163" i="1"/>
  <c r="AR163" i="1"/>
  <c r="AS163" i="1" s="1"/>
  <c r="AQ163" i="1"/>
  <c r="Q163" i="1"/>
  <c r="O163" i="1"/>
  <c r="K163" i="1"/>
  <c r="BQ91" i="1"/>
  <c r="BO91" i="1"/>
  <c r="BB91" i="1"/>
  <c r="BA91" i="1"/>
  <c r="AT91" i="1"/>
  <c r="AR91" i="1"/>
  <c r="AS91" i="1" s="1"/>
  <c r="AQ91" i="1"/>
  <c r="Q91" i="1"/>
  <c r="O91" i="1"/>
  <c r="K91" i="1"/>
  <c r="BQ805" i="1"/>
  <c r="BO805" i="1"/>
  <c r="BB805" i="1"/>
  <c r="BA805" i="1"/>
  <c r="AT805" i="1"/>
  <c r="AR805" i="1"/>
  <c r="AS805" i="1" s="1"/>
  <c r="AQ805" i="1"/>
  <c r="Q805" i="1"/>
  <c r="O805" i="1"/>
  <c r="K805" i="1"/>
  <c r="BQ263" i="1"/>
  <c r="BO263" i="1"/>
  <c r="BB263" i="1"/>
  <c r="BA263" i="1"/>
  <c r="AT263" i="1"/>
  <c r="AR263" i="1"/>
  <c r="AS263" i="1" s="1"/>
  <c r="AQ263" i="1"/>
  <c r="Q263" i="1"/>
  <c r="O263" i="1"/>
  <c r="K263" i="1"/>
  <c r="BQ1103" i="1"/>
  <c r="BO1103" i="1"/>
  <c r="BB1103" i="1"/>
  <c r="BA1103" i="1"/>
  <c r="AT1103" i="1"/>
  <c r="AR1103" i="1"/>
  <c r="AS1103" i="1" s="1"/>
  <c r="AQ1103" i="1"/>
  <c r="Q1103" i="1"/>
  <c r="O1103" i="1"/>
  <c r="K1103" i="1"/>
  <c r="BQ1065" i="1"/>
  <c r="BO1065" i="1"/>
  <c r="BB1065" i="1"/>
  <c r="BA1065" i="1"/>
  <c r="AT1065" i="1"/>
  <c r="AR1065" i="1"/>
  <c r="AS1065" i="1" s="1"/>
  <c r="AQ1065" i="1"/>
  <c r="Q1065" i="1"/>
  <c r="O1065" i="1"/>
  <c r="K1065" i="1"/>
  <c r="BQ63" i="1"/>
  <c r="BO63" i="1"/>
  <c r="BB63" i="1"/>
  <c r="BA63" i="1"/>
  <c r="AT63" i="1"/>
  <c r="AR63" i="1"/>
  <c r="AS63" i="1" s="1"/>
  <c r="AQ63" i="1"/>
  <c r="Q63" i="1"/>
  <c r="O63" i="1"/>
  <c r="K63" i="1"/>
  <c r="BQ267" i="1"/>
  <c r="BO267" i="1"/>
  <c r="BB267" i="1"/>
  <c r="BA267" i="1"/>
  <c r="AT267" i="1"/>
  <c r="AR267" i="1"/>
  <c r="AS267" i="1" s="1"/>
  <c r="AQ267" i="1"/>
  <c r="Q267" i="1"/>
  <c r="O267" i="1"/>
  <c r="K267" i="1"/>
  <c r="BQ123" i="1"/>
  <c r="BO123" i="1"/>
  <c r="BB123" i="1"/>
  <c r="BA123" i="1"/>
  <c r="AT123" i="1"/>
  <c r="AR123" i="1"/>
  <c r="AS123" i="1" s="1"/>
  <c r="AQ123" i="1"/>
  <c r="Q123" i="1"/>
  <c r="O123" i="1"/>
  <c r="K123" i="1"/>
  <c r="BQ1064" i="1"/>
  <c r="BO1064" i="1"/>
  <c r="BB1064" i="1"/>
  <c r="BA1064" i="1"/>
  <c r="AT1064" i="1"/>
  <c r="AR1064" i="1"/>
  <c r="AS1064" i="1" s="1"/>
  <c r="AQ1064" i="1"/>
  <c r="Q1064" i="1"/>
  <c r="O1064" i="1"/>
  <c r="K1064" i="1"/>
  <c r="BO121" i="1"/>
  <c r="AU121" i="1"/>
  <c r="AT121" i="1"/>
  <c r="AR121" i="1"/>
  <c r="AS121" i="1" s="1"/>
  <c r="AQ121" i="1"/>
  <c r="Q121" i="1"/>
  <c r="O121" i="1"/>
  <c r="K121" i="1"/>
  <c r="BQ1021" i="1"/>
  <c r="BO1021" i="1"/>
  <c r="BB1021" i="1"/>
  <c r="BA1021" i="1"/>
  <c r="AT1021" i="1"/>
  <c r="AR1021" i="1"/>
  <c r="AS1021" i="1" s="1"/>
  <c r="AQ1021" i="1"/>
  <c r="Q1021" i="1"/>
  <c r="O1021" i="1"/>
  <c r="K1021" i="1"/>
  <c r="BQ458" i="1"/>
  <c r="BO458" i="1"/>
  <c r="BB458" i="1"/>
  <c r="BA458" i="1"/>
  <c r="AT458" i="1"/>
  <c r="AR458" i="1"/>
  <c r="AS458" i="1" s="1"/>
  <c r="AQ458" i="1"/>
  <c r="Q458" i="1"/>
  <c r="O458" i="1"/>
  <c r="K458" i="1"/>
  <c r="BQ476" i="1"/>
  <c r="BO476" i="1"/>
  <c r="BB476" i="1"/>
  <c r="BA476" i="1"/>
  <c r="AT476" i="1"/>
  <c r="AR476" i="1"/>
  <c r="AS476" i="1" s="1"/>
  <c r="AQ476" i="1"/>
  <c r="Q476" i="1"/>
  <c r="O476" i="1"/>
  <c r="K476" i="1"/>
  <c r="BQ141" i="1"/>
  <c r="BO141" i="1"/>
  <c r="BB141" i="1"/>
  <c r="BA141" i="1"/>
  <c r="AT141" i="1"/>
  <c r="AR141" i="1"/>
  <c r="AS141" i="1" s="1"/>
  <c r="AQ141" i="1"/>
  <c r="Q141" i="1"/>
  <c r="O141" i="1"/>
  <c r="K141" i="1"/>
  <c r="BQ69" i="1"/>
  <c r="BO69" i="1"/>
  <c r="BB69" i="1"/>
  <c r="BA69" i="1"/>
  <c r="AT69" i="1"/>
  <c r="AR69" i="1"/>
  <c r="AS69" i="1" s="1"/>
  <c r="AQ69" i="1"/>
  <c r="Q69" i="1"/>
  <c r="O69" i="1"/>
  <c r="K69" i="1"/>
  <c r="BQ1042" i="1"/>
  <c r="BO1042" i="1"/>
  <c r="BB1042" i="1"/>
  <c r="BA1042" i="1"/>
  <c r="AT1042" i="1"/>
  <c r="AR1042" i="1"/>
  <c r="AS1042" i="1" s="1"/>
  <c r="AQ1042" i="1"/>
  <c r="Q1042" i="1"/>
  <c r="O1042" i="1"/>
  <c r="K1042" i="1"/>
  <c r="BQ674" i="1"/>
  <c r="BO674" i="1"/>
  <c r="BB674" i="1"/>
  <c r="BA674" i="1"/>
  <c r="AT674" i="1"/>
  <c r="AR674" i="1"/>
  <c r="AS674" i="1" s="1"/>
  <c r="AQ674" i="1"/>
  <c r="Q674" i="1"/>
  <c r="O674" i="1"/>
  <c r="K674" i="1"/>
  <c r="BQ635" i="1"/>
  <c r="BO635" i="1"/>
  <c r="BB635" i="1"/>
  <c r="BA635" i="1"/>
  <c r="AT635" i="1"/>
  <c r="AR635" i="1"/>
  <c r="AS635" i="1" s="1"/>
  <c r="AQ635" i="1"/>
  <c r="Q635" i="1"/>
  <c r="O635" i="1"/>
  <c r="K635" i="1"/>
  <c r="BQ460" i="1"/>
  <c r="BO460" i="1"/>
  <c r="BB460" i="1"/>
  <c r="BA460" i="1"/>
  <c r="AT460" i="1"/>
  <c r="AR460" i="1"/>
  <c r="AS460" i="1" s="1"/>
  <c r="AQ460" i="1"/>
  <c r="Q460" i="1"/>
  <c r="O460" i="1"/>
  <c r="K460" i="1"/>
  <c r="BQ459" i="1"/>
  <c r="BO459" i="1"/>
  <c r="BB459" i="1"/>
  <c r="BA459" i="1"/>
  <c r="AT459" i="1"/>
  <c r="AR459" i="1"/>
  <c r="AS459" i="1" s="1"/>
  <c r="AQ459" i="1"/>
  <c r="Q459" i="1"/>
  <c r="O459" i="1"/>
  <c r="K459" i="1"/>
  <c r="BQ1048" i="1"/>
  <c r="BO1048" i="1"/>
  <c r="BB1048" i="1"/>
  <c r="BA1048" i="1"/>
  <c r="AT1048" i="1"/>
  <c r="AR1048" i="1"/>
  <c r="AS1048" i="1" s="1"/>
  <c r="AQ1048" i="1"/>
  <c r="Q1048" i="1"/>
  <c r="O1048" i="1"/>
  <c r="K1048" i="1"/>
  <c r="BQ614" i="1"/>
  <c r="BO614" i="1"/>
  <c r="BB614" i="1"/>
  <c r="BA614" i="1"/>
  <c r="AT614" i="1"/>
  <c r="AR614" i="1"/>
  <c r="AS614" i="1" s="1"/>
  <c r="AQ614" i="1"/>
  <c r="Q614" i="1"/>
  <c r="O614" i="1"/>
  <c r="K614" i="1"/>
  <c r="BQ241" i="1"/>
  <c r="BO241" i="1"/>
  <c r="BB241" i="1"/>
  <c r="BA241" i="1"/>
  <c r="AT241" i="1"/>
  <c r="AR241" i="1"/>
  <c r="AS241" i="1" s="1"/>
  <c r="AQ241" i="1"/>
  <c r="Q241" i="1"/>
  <c r="O241" i="1"/>
  <c r="K241" i="1"/>
  <c r="BQ624" i="1"/>
  <c r="BO624" i="1"/>
  <c r="BB624" i="1"/>
  <c r="BA624" i="1"/>
  <c r="AT624" i="1"/>
  <c r="AR624" i="1"/>
  <c r="AS624" i="1" s="1"/>
  <c r="AQ624" i="1"/>
  <c r="Q624" i="1"/>
  <c r="O624" i="1"/>
  <c r="K624" i="1"/>
  <c r="BQ214" i="1"/>
  <c r="BO214" i="1"/>
  <c r="BB214" i="1"/>
  <c r="BA214" i="1"/>
  <c r="AT214" i="1"/>
  <c r="AR214" i="1"/>
  <c r="AS214" i="1" s="1"/>
  <c r="AQ214" i="1"/>
  <c r="Q214" i="1"/>
  <c r="O214" i="1"/>
  <c r="K214" i="1"/>
  <c r="BQ1107" i="1"/>
  <c r="BO1107" i="1"/>
  <c r="BB1107" i="1"/>
  <c r="BA1107" i="1"/>
  <c r="AT1107" i="1"/>
  <c r="AR1107" i="1"/>
  <c r="AS1107" i="1" s="1"/>
  <c r="AQ1107" i="1"/>
  <c r="Q1107" i="1"/>
  <c r="O1107" i="1"/>
  <c r="K1107" i="1"/>
  <c r="BQ451" i="1"/>
  <c r="BO451" i="1"/>
  <c r="BB451" i="1"/>
  <c r="BA451" i="1"/>
  <c r="AT451" i="1"/>
  <c r="AR451" i="1"/>
  <c r="AS451" i="1" s="1"/>
  <c r="AQ451" i="1"/>
  <c r="Q451" i="1"/>
  <c r="O451" i="1"/>
  <c r="K451" i="1"/>
  <c r="BQ774" i="1"/>
  <c r="BO774" i="1"/>
  <c r="BB774" i="1"/>
  <c r="BA774" i="1"/>
  <c r="AT774" i="1"/>
  <c r="AR774" i="1"/>
  <c r="AS774" i="1" s="1"/>
  <c r="AQ774" i="1"/>
  <c r="Q774" i="1"/>
  <c r="O774" i="1"/>
  <c r="K774" i="1"/>
  <c r="BQ709" i="1"/>
  <c r="BO709" i="1"/>
  <c r="BB709" i="1"/>
  <c r="BA709" i="1"/>
  <c r="AT709" i="1"/>
  <c r="AR709" i="1"/>
  <c r="AS709" i="1" s="1"/>
  <c r="AQ709" i="1"/>
  <c r="Q709" i="1"/>
  <c r="O709" i="1"/>
  <c r="K709" i="1"/>
  <c r="BQ114" i="1"/>
  <c r="BO114" i="1"/>
  <c r="BB114" i="1"/>
  <c r="BA114" i="1"/>
  <c r="AT114" i="1"/>
  <c r="AR114" i="1"/>
  <c r="AS114" i="1" s="1"/>
  <c r="AQ114" i="1"/>
  <c r="Q114" i="1"/>
  <c r="O114" i="1"/>
  <c r="K114" i="1"/>
  <c r="BQ490" i="1"/>
  <c r="BO490" i="1"/>
  <c r="BB490" i="1"/>
  <c r="BA490" i="1"/>
  <c r="AT490" i="1"/>
  <c r="AR490" i="1"/>
  <c r="AS490" i="1" s="1"/>
  <c r="AQ490" i="1"/>
  <c r="Q490" i="1"/>
  <c r="O490" i="1"/>
  <c r="K490" i="1"/>
  <c r="BQ1082" i="1"/>
  <c r="BO1082" i="1"/>
  <c r="BB1082" i="1"/>
  <c r="BA1082" i="1"/>
  <c r="AT1082" i="1"/>
  <c r="AR1082" i="1"/>
  <c r="AS1082" i="1" s="1"/>
  <c r="AQ1082" i="1"/>
  <c r="Q1082" i="1"/>
  <c r="O1082" i="1"/>
  <c r="K1082" i="1"/>
  <c r="BQ1074" i="1"/>
  <c r="BO1074" i="1"/>
  <c r="BB1074" i="1"/>
  <c r="BA1074" i="1"/>
  <c r="AT1074" i="1"/>
  <c r="AR1074" i="1"/>
  <c r="AS1074" i="1" s="1"/>
  <c r="AQ1074" i="1"/>
  <c r="Q1074" i="1"/>
  <c r="O1074" i="1"/>
  <c r="K1074" i="1"/>
  <c r="BQ985" i="1"/>
  <c r="BO985" i="1"/>
  <c r="BB985" i="1"/>
  <c r="BA985" i="1"/>
  <c r="AT985" i="1"/>
  <c r="AR985" i="1"/>
  <c r="AS985" i="1" s="1"/>
  <c r="AQ985" i="1"/>
  <c r="Q985" i="1"/>
  <c r="O985" i="1"/>
  <c r="K985" i="1"/>
  <c r="BQ152" i="1"/>
  <c r="BO152" i="1"/>
  <c r="BB152" i="1"/>
  <c r="BA152" i="1"/>
  <c r="AT152" i="1"/>
  <c r="AR152" i="1"/>
  <c r="AS152" i="1" s="1"/>
  <c r="AQ152" i="1"/>
  <c r="Q152" i="1"/>
  <c r="O152" i="1"/>
  <c r="K152" i="1"/>
  <c r="BQ115" i="1"/>
  <c r="BO115" i="1"/>
  <c r="BB115" i="1"/>
  <c r="BA115" i="1"/>
  <c r="AT115" i="1"/>
  <c r="AR115" i="1"/>
  <c r="AS115" i="1" s="1"/>
  <c r="AQ115" i="1"/>
  <c r="Q115" i="1"/>
  <c r="O115" i="1"/>
  <c r="K115" i="1"/>
  <c r="BQ382" i="1"/>
  <c r="BO382" i="1"/>
  <c r="BB382" i="1"/>
  <c r="BA382" i="1"/>
  <c r="AT382" i="1"/>
  <c r="AR382" i="1"/>
  <c r="AS382" i="1" s="1"/>
  <c r="AQ382" i="1"/>
  <c r="Q382" i="1"/>
  <c r="O382" i="1"/>
  <c r="K382" i="1"/>
  <c r="BQ273" i="1"/>
  <c r="BO273" i="1"/>
  <c r="BB273" i="1"/>
  <c r="BA273" i="1"/>
  <c r="AT273" i="1"/>
  <c r="AR273" i="1"/>
  <c r="AS273" i="1" s="1"/>
  <c r="AQ273" i="1"/>
  <c r="Q273" i="1"/>
  <c r="O273" i="1"/>
  <c r="K273" i="1"/>
  <c r="BQ1037" i="1"/>
  <c r="BO1037" i="1"/>
  <c r="BB1037" i="1"/>
  <c r="BA1037" i="1"/>
  <c r="AT1037" i="1"/>
  <c r="AR1037" i="1"/>
  <c r="AS1037" i="1" s="1"/>
  <c r="AQ1037" i="1"/>
  <c r="Q1037" i="1"/>
  <c r="O1037" i="1"/>
  <c r="K1037" i="1"/>
  <c r="BQ987" i="1"/>
  <c r="BO987" i="1"/>
  <c r="BB987" i="1"/>
  <c r="BA987" i="1"/>
  <c r="AT987" i="1"/>
  <c r="AR987" i="1"/>
  <c r="AS987" i="1" s="1"/>
  <c r="AQ987" i="1"/>
  <c r="Q987" i="1"/>
  <c r="O987" i="1"/>
  <c r="K987" i="1"/>
  <c r="BQ1056" i="1"/>
  <c r="BO1056" i="1"/>
  <c r="BB1056" i="1"/>
  <c r="BA1056" i="1"/>
  <c r="AT1056" i="1"/>
  <c r="AR1056" i="1"/>
  <c r="AS1056" i="1" s="1"/>
  <c r="AQ1056" i="1"/>
  <c r="Q1056" i="1"/>
  <c r="O1056" i="1"/>
  <c r="K1056" i="1"/>
  <c r="BQ648" i="1"/>
  <c r="BO648" i="1"/>
  <c r="BB648" i="1"/>
  <c r="BA648" i="1"/>
  <c r="AT648" i="1"/>
  <c r="AR648" i="1"/>
  <c r="AS648" i="1" s="1"/>
  <c r="AQ648" i="1"/>
  <c r="Q648" i="1"/>
  <c r="O648" i="1"/>
  <c r="K648" i="1"/>
  <c r="BQ276" i="1"/>
  <c r="BO276" i="1"/>
  <c r="BB276" i="1"/>
  <c r="BA276" i="1"/>
  <c r="AT276" i="1"/>
  <c r="AR276" i="1"/>
  <c r="AS276" i="1" s="1"/>
  <c r="AQ276" i="1"/>
  <c r="Q276" i="1"/>
  <c r="O276" i="1"/>
  <c r="K276" i="1"/>
  <c r="BQ646" i="1"/>
  <c r="BO646" i="1"/>
  <c r="BB646" i="1"/>
  <c r="BA646" i="1"/>
  <c r="AT646" i="1"/>
  <c r="AR646" i="1"/>
  <c r="AS646" i="1" s="1"/>
  <c r="AQ646" i="1"/>
  <c r="Q646" i="1"/>
  <c r="O646" i="1"/>
  <c r="K646" i="1"/>
  <c r="BQ1046" i="1"/>
  <c r="BO1046" i="1"/>
  <c r="BB1046" i="1"/>
  <c r="BA1046" i="1"/>
  <c r="AT1046" i="1"/>
  <c r="AR1046" i="1"/>
  <c r="AS1046" i="1" s="1"/>
  <c r="AQ1046" i="1"/>
  <c r="Q1046" i="1"/>
  <c r="O1046" i="1"/>
  <c r="K1046" i="1"/>
  <c r="BQ1075" i="1"/>
  <c r="BO1075" i="1"/>
  <c r="BB1075" i="1"/>
  <c r="BA1075" i="1"/>
  <c r="AT1075" i="1"/>
  <c r="AR1075" i="1"/>
  <c r="AS1075" i="1" s="1"/>
  <c r="AQ1075" i="1"/>
  <c r="Q1075" i="1"/>
  <c r="O1075" i="1"/>
  <c r="K1075" i="1"/>
  <c r="BQ22" i="1"/>
  <c r="BO22" i="1"/>
  <c r="BB22" i="1"/>
  <c r="BA22" i="1"/>
  <c r="AT22" i="1"/>
  <c r="AR22" i="1"/>
  <c r="AS22" i="1" s="1"/>
  <c r="AQ22" i="1"/>
  <c r="Q22" i="1"/>
  <c r="O22" i="1"/>
  <c r="K22" i="1"/>
  <c r="BQ298" i="1"/>
  <c r="BO298" i="1"/>
  <c r="BB298" i="1"/>
  <c r="BA298" i="1"/>
  <c r="AT298" i="1"/>
  <c r="AR298" i="1"/>
  <c r="AS298" i="1" s="1"/>
  <c r="AQ298" i="1"/>
  <c r="Q298" i="1"/>
  <c r="O298" i="1"/>
  <c r="K298" i="1"/>
  <c r="BQ307" i="1"/>
  <c r="BO307" i="1"/>
  <c r="BB307" i="1"/>
  <c r="BA307" i="1"/>
  <c r="AT307" i="1"/>
  <c r="AR307" i="1"/>
  <c r="AS307" i="1" s="1"/>
  <c r="AQ307" i="1"/>
  <c r="Q307" i="1"/>
  <c r="O307" i="1"/>
  <c r="K307" i="1"/>
  <c r="BQ445" i="1"/>
  <c r="BO445" i="1"/>
  <c r="BB445" i="1"/>
  <c r="BA445" i="1"/>
  <c r="AT445" i="1"/>
  <c r="AR445" i="1"/>
  <c r="AS445" i="1" s="1"/>
  <c r="AQ445" i="1"/>
  <c r="Q445" i="1"/>
  <c r="O445" i="1"/>
  <c r="K445" i="1"/>
  <c r="BQ421" i="1"/>
  <c r="BO421" i="1"/>
  <c r="BB421" i="1"/>
  <c r="BA421" i="1"/>
  <c r="AT421" i="1"/>
  <c r="AR421" i="1"/>
  <c r="AS421" i="1" s="1"/>
  <c r="AQ421" i="1"/>
  <c r="Q421" i="1"/>
  <c r="O421" i="1"/>
  <c r="K421" i="1"/>
  <c r="BQ673" i="1"/>
  <c r="BO673" i="1"/>
  <c r="BB673" i="1"/>
  <c r="BA673" i="1"/>
  <c r="AT673" i="1"/>
  <c r="AR673" i="1"/>
  <c r="AS673" i="1" s="1"/>
  <c r="AQ673" i="1"/>
  <c r="Q673" i="1"/>
  <c r="O673" i="1"/>
  <c r="K673" i="1"/>
  <c r="BQ1080" i="1"/>
  <c r="BO1080" i="1"/>
  <c r="BB1080" i="1"/>
  <c r="BA1080" i="1"/>
  <c r="AT1080" i="1"/>
  <c r="AR1080" i="1"/>
  <c r="AS1080" i="1" s="1"/>
  <c r="AQ1080" i="1"/>
  <c r="Q1080" i="1"/>
  <c r="O1080" i="1"/>
  <c r="K1080" i="1"/>
  <c r="BQ271" i="1"/>
  <c r="BO271" i="1"/>
  <c r="BB271" i="1"/>
  <c r="BA271" i="1"/>
  <c r="AT271" i="1"/>
  <c r="AR271" i="1"/>
  <c r="AS271" i="1" s="1"/>
  <c r="AQ271" i="1"/>
  <c r="Q271" i="1"/>
  <c r="O271" i="1"/>
  <c r="K271" i="1"/>
  <c r="BQ1057" i="1"/>
  <c r="BO1057" i="1"/>
  <c r="BB1057" i="1"/>
  <c r="BA1057" i="1"/>
  <c r="AT1057" i="1"/>
  <c r="AR1057" i="1"/>
  <c r="AS1057" i="1" s="1"/>
  <c r="AQ1057" i="1"/>
  <c r="Q1057" i="1"/>
  <c r="O1057" i="1"/>
  <c r="K1057" i="1"/>
  <c r="BQ626" i="1"/>
  <c r="BO626" i="1"/>
  <c r="BB626" i="1"/>
  <c r="BA626" i="1"/>
  <c r="AT626" i="1"/>
  <c r="AR626" i="1"/>
  <c r="AS626" i="1" s="1"/>
  <c r="AQ626" i="1"/>
  <c r="Q626" i="1"/>
  <c r="O626" i="1"/>
  <c r="K626" i="1"/>
  <c r="BQ31" i="1"/>
  <c r="BO31" i="1"/>
  <c r="BB31" i="1"/>
  <c r="BA31" i="1"/>
  <c r="AT31" i="1"/>
  <c r="AR31" i="1"/>
  <c r="AS31" i="1" s="1"/>
  <c r="AQ31" i="1"/>
  <c r="Q31" i="1"/>
  <c r="O31" i="1"/>
  <c r="K31" i="1"/>
  <c r="BQ464" i="1"/>
  <c r="BO464" i="1"/>
  <c r="BB464" i="1"/>
  <c r="BA464" i="1"/>
  <c r="AT464" i="1"/>
  <c r="AR464" i="1"/>
  <c r="AS464" i="1" s="1"/>
  <c r="AQ464" i="1"/>
  <c r="Q464" i="1"/>
  <c r="O464" i="1"/>
  <c r="K464" i="1"/>
  <c r="BQ617" i="1"/>
  <c r="BO617" i="1"/>
  <c r="BB617" i="1"/>
  <c r="BA617" i="1"/>
  <c r="AT617" i="1"/>
  <c r="AR617" i="1"/>
  <c r="AS617" i="1" s="1"/>
  <c r="AQ617" i="1"/>
  <c r="Q617" i="1"/>
  <c r="O617" i="1"/>
  <c r="K617" i="1"/>
  <c r="BQ74" i="1"/>
  <c r="BO74" i="1"/>
  <c r="BB74" i="1"/>
  <c r="BA74" i="1"/>
  <c r="AT74" i="1"/>
  <c r="AR74" i="1"/>
  <c r="AS74" i="1" s="1"/>
  <c r="AQ74" i="1"/>
  <c r="Q74" i="1"/>
  <c r="O74" i="1"/>
  <c r="K74" i="1"/>
  <c r="BQ803" i="1"/>
  <c r="BO803" i="1"/>
  <c r="BB803" i="1"/>
  <c r="BA803" i="1"/>
  <c r="AT803" i="1"/>
  <c r="AR803" i="1"/>
  <c r="AS803" i="1" s="1"/>
  <c r="AQ803" i="1"/>
  <c r="Q803" i="1"/>
  <c r="O803" i="1"/>
  <c r="K803" i="1"/>
  <c r="BQ671" i="1"/>
  <c r="BO671" i="1"/>
  <c r="BB671" i="1"/>
  <c r="BA671" i="1"/>
  <c r="AT671" i="1"/>
  <c r="AR671" i="1"/>
  <c r="AS671" i="1" s="1"/>
  <c r="AQ671" i="1"/>
  <c r="Q671" i="1"/>
  <c r="O671" i="1"/>
  <c r="K671" i="1"/>
  <c r="BQ734" i="1"/>
  <c r="BO734" i="1"/>
  <c r="BB734" i="1"/>
  <c r="BA734" i="1"/>
  <c r="AT734" i="1"/>
  <c r="AR734" i="1"/>
  <c r="AS734" i="1" s="1"/>
  <c r="AQ734" i="1"/>
  <c r="Q734" i="1"/>
  <c r="O734" i="1"/>
  <c r="K734" i="1"/>
  <c r="BQ291" i="1"/>
  <c r="BO291" i="1"/>
  <c r="BB291" i="1"/>
  <c r="BA291" i="1"/>
  <c r="AT291" i="1"/>
  <c r="AR291" i="1"/>
  <c r="AS291" i="1" s="1"/>
  <c r="AQ291" i="1"/>
  <c r="Q291" i="1"/>
  <c r="O291" i="1"/>
  <c r="K291" i="1"/>
  <c r="BQ718" i="1"/>
  <c r="BO718" i="1"/>
  <c r="BB718" i="1"/>
  <c r="BA718" i="1"/>
  <c r="AT718" i="1"/>
  <c r="AR718" i="1"/>
  <c r="AS718" i="1" s="1"/>
  <c r="AQ718" i="1"/>
  <c r="Q718" i="1"/>
  <c r="O718" i="1"/>
  <c r="K718" i="1"/>
  <c r="BQ717" i="1"/>
  <c r="BO717" i="1"/>
  <c r="BB717" i="1"/>
  <c r="BA717" i="1"/>
  <c r="AT717" i="1"/>
  <c r="AR717" i="1"/>
  <c r="AS717" i="1" s="1"/>
  <c r="AQ717" i="1"/>
  <c r="Q717" i="1"/>
  <c r="O717" i="1"/>
  <c r="K717" i="1"/>
  <c r="BQ48" i="1"/>
  <c r="BO48" i="1"/>
  <c r="BB48" i="1"/>
  <c r="BA48" i="1"/>
  <c r="AT48" i="1"/>
  <c r="AR48" i="1"/>
  <c r="AS48" i="1" s="1"/>
  <c r="AQ48" i="1"/>
  <c r="Q48" i="1"/>
  <c r="O48" i="1"/>
  <c r="K48" i="1"/>
  <c r="BQ107" i="1"/>
  <c r="BO107" i="1"/>
  <c r="BB107" i="1"/>
  <c r="BA107" i="1"/>
  <c r="AT107" i="1"/>
  <c r="AR107" i="1"/>
  <c r="AS107" i="1" s="1"/>
  <c r="AQ107" i="1"/>
  <c r="Q107" i="1"/>
  <c r="O107" i="1"/>
  <c r="K107" i="1"/>
  <c r="BQ80" i="1"/>
  <c r="BO80" i="1"/>
  <c r="BB80" i="1"/>
  <c r="BA80" i="1"/>
  <c r="AT80" i="1"/>
  <c r="AR80" i="1"/>
  <c r="AS80" i="1" s="1"/>
  <c r="AQ80" i="1"/>
  <c r="Q80" i="1"/>
  <c r="O80" i="1"/>
  <c r="K80" i="1"/>
  <c r="BQ428" i="1"/>
  <c r="BO428" i="1"/>
  <c r="BB428" i="1"/>
  <c r="BA428" i="1"/>
  <c r="AT428" i="1"/>
  <c r="AR428" i="1"/>
  <c r="AS428" i="1" s="1"/>
  <c r="AQ428" i="1"/>
  <c r="Q428" i="1"/>
  <c r="O428" i="1"/>
  <c r="K428" i="1"/>
  <c r="BQ26" i="1"/>
  <c r="BO26" i="1"/>
  <c r="BB26" i="1"/>
  <c r="BA26" i="1"/>
  <c r="AT26" i="1"/>
  <c r="AR26" i="1"/>
  <c r="AS26" i="1" s="1"/>
  <c r="AQ26" i="1"/>
  <c r="Q26" i="1"/>
  <c r="O26" i="1"/>
  <c r="K26" i="1"/>
  <c r="BQ463" i="1"/>
  <c r="BO463" i="1"/>
  <c r="BB463" i="1"/>
  <c r="BA463" i="1"/>
  <c r="AT463" i="1"/>
  <c r="AR463" i="1"/>
  <c r="AS463" i="1" s="1"/>
  <c r="AQ463" i="1"/>
  <c r="Q463" i="1"/>
  <c r="O463" i="1"/>
  <c r="K463" i="1"/>
  <c r="BQ721" i="1"/>
  <c r="BO721" i="1"/>
  <c r="BB721" i="1"/>
  <c r="BA721" i="1"/>
  <c r="AT721" i="1"/>
  <c r="AR721" i="1"/>
  <c r="AS721" i="1" s="1"/>
  <c r="AQ721" i="1"/>
  <c r="Q721" i="1"/>
  <c r="O721" i="1"/>
  <c r="K721" i="1"/>
  <c r="BQ75" i="1"/>
  <c r="BO75" i="1"/>
  <c r="BB75" i="1"/>
  <c r="BA75" i="1"/>
  <c r="AT75" i="1"/>
  <c r="AR75" i="1"/>
  <c r="AS75" i="1" s="1"/>
  <c r="AQ75" i="1"/>
  <c r="Q75" i="1"/>
  <c r="O75" i="1"/>
  <c r="K75" i="1"/>
  <c r="BQ290" i="1"/>
  <c r="BO290" i="1"/>
  <c r="BB290" i="1"/>
  <c r="BA290" i="1"/>
  <c r="AT290" i="1"/>
  <c r="AR290" i="1"/>
  <c r="AS290" i="1" s="1"/>
  <c r="AQ290" i="1"/>
  <c r="Q290" i="1"/>
  <c r="O290" i="1"/>
  <c r="K290" i="1"/>
  <c r="BQ461" i="1"/>
  <c r="BO461" i="1"/>
  <c r="BB461" i="1"/>
  <c r="BA461" i="1"/>
  <c r="AT461" i="1"/>
  <c r="AR461" i="1"/>
  <c r="AS461" i="1" s="1"/>
  <c r="AQ461" i="1"/>
  <c r="Q461" i="1"/>
  <c r="O461" i="1"/>
  <c r="K461" i="1"/>
  <c r="N40" i="2" l="1"/>
  <c r="O40" i="2" s="1"/>
  <c r="P40" i="2" s="1"/>
  <c r="N43" i="2"/>
  <c r="O43" i="2" s="1"/>
  <c r="P43" i="2" s="1"/>
  <c r="N87" i="2"/>
  <c r="O87" i="2" s="1"/>
  <c r="P87" i="2" s="1"/>
  <c r="N48" i="2"/>
  <c r="O48" i="2" s="1"/>
  <c r="P48" i="2" s="1"/>
  <c r="N55" i="2"/>
  <c r="O55" i="2" s="1"/>
  <c r="P55" i="2" s="1"/>
  <c r="N119" i="2"/>
  <c r="O119" i="2" s="1"/>
  <c r="P119" i="2" s="1"/>
  <c r="N122" i="2"/>
  <c r="O122" i="2" s="1"/>
  <c r="P122" i="2" s="1"/>
  <c r="N63" i="2"/>
  <c r="O63" i="2" s="1"/>
  <c r="P63" i="2" s="1"/>
  <c r="N75" i="2"/>
  <c r="O75" i="2" s="1"/>
  <c r="P75" i="2" s="1"/>
  <c r="N29" i="2"/>
  <c r="O29" i="2" s="1"/>
  <c r="P29" i="2" s="1"/>
  <c r="N31" i="2"/>
  <c r="O31" i="2" s="1"/>
  <c r="P31" i="2" s="1"/>
  <c r="N44" i="2"/>
  <c r="O44" i="2" s="1"/>
  <c r="P44" i="2" s="1"/>
  <c r="N46" i="2"/>
  <c r="O46" i="2" s="1"/>
  <c r="P46" i="2" s="1"/>
  <c r="N61" i="2"/>
  <c r="O61" i="2" s="1"/>
  <c r="P61" i="2" s="1"/>
  <c r="N76" i="2"/>
  <c r="O76" i="2" s="1"/>
  <c r="P76" i="2" s="1"/>
  <c r="N78" i="2"/>
  <c r="O78" i="2" s="1"/>
  <c r="P78" i="2" s="1"/>
  <c r="N93" i="2"/>
  <c r="O93" i="2" s="1"/>
  <c r="P93" i="2" s="1"/>
  <c r="N108" i="2"/>
  <c r="O108" i="2" s="1"/>
  <c r="P108" i="2" s="1"/>
  <c r="N110" i="2"/>
  <c r="O110" i="2" s="1"/>
  <c r="P110" i="2" s="1"/>
  <c r="N18" i="2"/>
  <c r="O18" i="2" s="1"/>
  <c r="P18" i="2" s="1"/>
  <c r="N50" i="2"/>
  <c r="O50" i="2" s="1"/>
  <c r="P50" i="2" s="1"/>
  <c r="N65" i="2"/>
  <c r="O65" i="2" s="1"/>
  <c r="P65" i="2" s="1"/>
  <c r="N80" i="2"/>
  <c r="O80" i="2" s="1"/>
  <c r="P80" i="2" s="1"/>
  <c r="N82" i="2"/>
  <c r="O82" i="2" s="1"/>
  <c r="P82" i="2" s="1"/>
  <c r="N97" i="2"/>
  <c r="O97" i="2" s="1"/>
  <c r="P97" i="2" s="1"/>
  <c r="N112" i="2"/>
  <c r="O112" i="2" s="1"/>
  <c r="P112" i="2" s="1"/>
  <c r="N114" i="2"/>
  <c r="O114" i="2" s="1"/>
  <c r="P114" i="2" s="1"/>
  <c r="N134" i="2"/>
  <c r="O134" i="2" s="1"/>
  <c r="P134" i="2" s="1"/>
  <c r="N152" i="2"/>
  <c r="O152" i="2" s="1"/>
  <c r="P152" i="2" s="1"/>
  <c r="N165" i="2"/>
  <c r="O165" i="2" s="1"/>
  <c r="P165" i="2" s="1"/>
  <c r="N170" i="2"/>
  <c r="O170" i="2" s="1"/>
  <c r="P170" i="2" s="1"/>
  <c r="N175" i="2"/>
  <c r="O175" i="2" s="1"/>
  <c r="P175" i="2" s="1"/>
  <c r="N191" i="2"/>
  <c r="O191" i="2" s="1"/>
  <c r="P191" i="2" s="1"/>
  <c r="N14" i="2"/>
  <c r="O14" i="2" s="1"/>
  <c r="P14" i="2" s="1"/>
  <c r="N20" i="2"/>
  <c r="O20" i="2" s="1"/>
  <c r="P20" i="2" s="1"/>
  <c r="N22" i="2"/>
  <c r="O22" i="2" s="1"/>
  <c r="P22" i="2" s="1"/>
  <c r="N37" i="2"/>
  <c r="O37" i="2" s="1"/>
  <c r="P37" i="2" s="1"/>
  <c r="N39" i="2"/>
  <c r="O39" i="2" s="1"/>
  <c r="P39" i="2" s="1"/>
  <c r="N52" i="2"/>
  <c r="O52" i="2" s="1"/>
  <c r="P52" i="2" s="1"/>
  <c r="N54" i="2"/>
  <c r="O54" i="2" s="1"/>
  <c r="P54" i="2" s="1"/>
  <c r="N69" i="2"/>
  <c r="O69" i="2" s="1"/>
  <c r="P69" i="2" s="1"/>
  <c r="N84" i="2"/>
  <c r="O84" i="2" s="1"/>
  <c r="P84" i="2" s="1"/>
  <c r="N86" i="2"/>
  <c r="O86" i="2" s="1"/>
  <c r="P86" i="2" s="1"/>
  <c r="N101" i="2"/>
  <c r="O101" i="2" s="1"/>
  <c r="P101" i="2" s="1"/>
  <c r="N116" i="2"/>
  <c r="O116" i="2" s="1"/>
  <c r="P116" i="2" s="1"/>
  <c r="N118" i="2"/>
  <c r="O118" i="2" s="1"/>
  <c r="P118" i="2" s="1"/>
  <c r="N173" i="2"/>
  <c r="O173" i="2" s="1"/>
  <c r="P173" i="2" s="1"/>
  <c r="N189" i="2"/>
  <c r="O189" i="2" s="1"/>
  <c r="P189" i="2" s="1"/>
  <c r="N7" i="2"/>
  <c r="O7" i="2" s="1"/>
  <c r="P7" i="2" s="1"/>
  <c r="N26" i="2"/>
  <c r="O26" i="2" s="1"/>
  <c r="P26" i="2" s="1"/>
  <c r="N56" i="2"/>
  <c r="O56" i="2" s="1"/>
  <c r="P56" i="2" s="1"/>
  <c r="N58" i="2"/>
  <c r="O58" i="2" s="1"/>
  <c r="P58" i="2" s="1"/>
  <c r="N73" i="2"/>
  <c r="O73" i="2" s="1"/>
  <c r="P73" i="2" s="1"/>
  <c r="N88" i="2"/>
  <c r="O88" i="2" s="1"/>
  <c r="P88" i="2" s="1"/>
  <c r="N90" i="2"/>
  <c r="O90" i="2" s="1"/>
  <c r="P90" i="2" s="1"/>
  <c r="N105" i="2"/>
  <c r="O105" i="2" s="1"/>
  <c r="P105" i="2" s="1"/>
  <c r="N120" i="2"/>
  <c r="O120" i="2" s="1"/>
  <c r="P120" i="2" s="1"/>
  <c r="N128" i="2"/>
  <c r="O128" i="2" s="1"/>
  <c r="P128" i="2" s="1"/>
  <c r="N132" i="2"/>
  <c r="O132" i="2" s="1"/>
  <c r="P132" i="2" s="1"/>
  <c r="N28" i="2"/>
  <c r="O28" i="2" s="1"/>
  <c r="P28" i="2" s="1"/>
  <c r="N30" i="2"/>
  <c r="O30" i="2" s="1"/>
  <c r="P30" i="2" s="1"/>
  <c r="N45" i="2"/>
  <c r="O45" i="2" s="1"/>
  <c r="P45" i="2" s="1"/>
  <c r="N47" i="2"/>
  <c r="O47" i="2" s="1"/>
  <c r="P47" i="2" s="1"/>
  <c r="N60" i="2"/>
  <c r="O60" i="2" s="1"/>
  <c r="P60" i="2" s="1"/>
  <c r="N62" i="2"/>
  <c r="O62" i="2" s="1"/>
  <c r="P62" i="2" s="1"/>
  <c r="N77" i="2"/>
  <c r="O77" i="2" s="1"/>
  <c r="P77" i="2" s="1"/>
  <c r="N92" i="2"/>
  <c r="O92" i="2" s="1"/>
  <c r="P92" i="2" s="1"/>
  <c r="N94" i="2"/>
  <c r="O94" i="2" s="1"/>
  <c r="P94" i="2" s="1"/>
  <c r="N109" i="2"/>
  <c r="O109" i="2" s="1"/>
  <c r="P109" i="2" s="1"/>
  <c r="N126" i="2"/>
  <c r="O126" i="2" s="1"/>
  <c r="P126" i="2" s="1"/>
  <c r="N135" i="2"/>
  <c r="O135" i="2" s="1"/>
  <c r="P135" i="2" s="1"/>
  <c r="N140" i="2"/>
  <c r="O140" i="2" s="1"/>
  <c r="P140" i="2" s="1"/>
  <c r="N153" i="2"/>
  <c r="O153" i="2" s="1"/>
  <c r="P153" i="2" s="1"/>
  <c r="N158" i="2"/>
  <c r="O158" i="2" s="1"/>
  <c r="P158" i="2" s="1"/>
  <c r="N176" i="2"/>
  <c r="O176" i="2" s="1"/>
  <c r="P176" i="2" s="1"/>
  <c r="N184" i="2"/>
  <c r="O184" i="2" s="1"/>
  <c r="P184" i="2" s="1"/>
  <c r="N8" i="2"/>
  <c r="O8" i="2" s="1"/>
  <c r="P8" i="2" s="1"/>
  <c r="N10" i="2"/>
  <c r="O10" i="2" s="1"/>
  <c r="P10" i="2" s="1"/>
  <c r="N34" i="2"/>
  <c r="O34" i="2" s="1"/>
  <c r="P34" i="2" s="1"/>
  <c r="N64" i="2"/>
  <c r="O64" i="2" s="1"/>
  <c r="P64" i="2" s="1"/>
  <c r="N66" i="2"/>
  <c r="O66" i="2" s="1"/>
  <c r="P66" i="2" s="1"/>
  <c r="N81" i="2"/>
  <c r="O81" i="2" s="1"/>
  <c r="P81" i="2" s="1"/>
  <c r="N96" i="2"/>
  <c r="O96" i="2" s="1"/>
  <c r="P96" i="2" s="1"/>
  <c r="N98" i="2"/>
  <c r="O98" i="2" s="1"/>
  <c r="P98" i="2" s="1"/>
  <c r="N113" i="2"/>
  <c r="O113" i="2" s="1"/>
  <c r="P113" i="2" s="1"/>
  <c r="N124" i="2"/>
  <c r="O124" i="2" s="1"/>
  <c r="P124" i="2" s="1"/>
  <c r="N133" i="2"/>
  <c r="O133" i="2" s="1"/>
  <c r="P133" i="2" s="1"/>
  <c r="N15" i="2"/>
  <c r="O15" i="2" s="1"/>
  <c r="P15" i="2" s="1"/>
  <c r="N21" i="2"/>
  <c r="O21" i="2" s="1"/>
  <c r="P21" i="2" s="1"/>
  <c r="N23" i="2"/>
  <c r="O23" i="2" s="1"/>
  <c r="P23" i="2" s="1"/>
  <c r="N36" i="2"/>
  <c r="O36" i="2" s="1"/>
  <c r="P36" i="2" s="1"/>
  <c r="N38" i="2"/>
  <c r="O38" i="2" s="1"/>
  <c r="P38" i="2" s="1"/>
  <c r="N53" i="2"/>
  <c r="O53" i="2" s="1"/>
  <c r="P53" i="2" s="1"/>
  <c r="N68" i="2"/>
  <c r="O68" i="2" s="1"/>
  <c r="P68" i="2" s="1"/>
  <c r="N70" i="2"/>
  <c r="O70" i="2" s="1"/>
  <c r="P70" i="2" s="1"/>
  <c r="N85" i="2"/>
  <c r="O85" i="2" s="1"/>
  <c r="P85" i="2" s="1"/>
  <c r="N100" i="2"/>
  <c r="O100" i="2" s="1"/>
  <c r="P100" i="2" s="1"/>
  <c r="N102" i="2"/>
  <c r="O102" i="2" s="1"/>
  <c r="P102" i="2" s="1"/>
  <c r="N117" i="2"/>
  <c r="O117" i="2" s="1"/>
  <c r="P117" i="2" s="1"/>
  <c r="N6" i="2"/>
  <c r="O6" i="2" s="1"/>
  <c r="P6" i="2" s="1"/>
  <c r="N42" i="2"/>
  <c r="O42" i="2" s="1"/>
  <c r="P42" i="2" s="1"/>
  <c r="N57" i="2"/>
  <c r="O57" i="2" s="1"/>
  <c r="P57" i="2" s="1"/>
  <c r="N72" i="2"/>
  <c r="O72" i="2" s="1"/>
  <c r="P72" i="2" s="1"/>
  <c r="N74" i="2"/>
  <c r="O74" i="2" s="1"/>
  <c r="P74" i="2" s="1"/>
  <c r="N89" i="2"/>
  <c r="O89" i="2" s="1"/>
  <c r="P89" i="2" s="1"/>
  <c r="N104" i="2"/>
  <c r="O104" i="2" s="1"/>
  <c r="P104" i="2" s="1"/>
  <c r="N106" i="2"/>
  <c r="O106" i="2" s="1"/>
  <c r="P106" i="2" s="1"/>
  <c r="N121" i="2"/>
  <c r="O121" i="2" s="1"/>
  <c r="P121" i="2" s="1"/>
  <c r="N127" i="2"/>
  <c r="O127" i="2" s="1"/>
  <c r="P127" i="2" s="1"/>
  <c r="N136" i="2"/>
  <c r="O136" i="2" s="1"/>
  <c r="P136" i="2" s="1"/>
  <c r="N149" i="2"/>
  <c r="O149" i="2" s="1"/>
  <c r="P149" i="2" s="1"/>
  <c r="N154" i="2"/>
  <c r="O154" i="2" s="1"/>
  <c r="P154" i="2" s="1"/>
  <c r="N159" i="2"/>
  <c r="O159" i="2" s="1"/>
  <c r="P159" i="2" s="1"/>
  <c r="N164" i="2"/>
  <c r="O164" i="2" s="1"/>
  <c r="P164" i="2" s="1"/>
  <c r="N177" i="2"/>
  <c r="O177" i="2" s="1"/>
  <c r="P177" i="2" s="1"/>
  <c r="N193" i="2"/>
  <c r="O193" i="2" s="1"/>
  <c r="P193" i="2" s="1"/>
  <c r="N309" i="2"/>
  <c r="O309" i="2" s="1"/>
  <c r="P309" i="2" s="1"/>
  <c r="N318" i="2"/>
  <c r="O318" i="2" s="1"/>
  <c r="P318" i="2" s="1"/>
  <c r="N341" i="2"/>
  <c r="O341" i="2" s="1"/>
  <c r="P341" i="2" s="1"/>
  <c r="N450" i="2"/>
  <c r="O450" i="2" s="1"/>
  <c r="P450" i="2" s="1"/>
  <c r="N458" i="2"/>
  <c r="O458" i="2" s="1"/>
  <c r="P458" i="2" s="1"/>
  <c r="N466" i="2"/>
  <c r="O466" i="2" s="1"/>
  <c r="P466" i="2" s="1"/>
  <c r="N474" i="2"/>
  <c r="O474" i="2" s="1"/>
  <c r="P474" i="2" s="1"/>
  <c r="N482" i="2"/>
  <c r="O482" i="2" s="1"/>
  <c r="P482" i="2" s="1"/>
  <c r="N490" i="2"/>
  <c r="O490" i="2" s="1"/>
  <c r="P490" i="2" s="1"/>
  <c r="N192" i="2"/>
  <c r="O192" i="2" s="1"/>
  <c r="P192" i="2" s="1"/>
  <c r="N224" i="2"/>
  <c r="O224" i="2" s="1"/>
  <c r="P224" i="2" s="1"/>
  <c r="N367" i="2"/>
  <c r="O367" i="2" s="1"/>
  <c r="P367" i="2" s="1"/>
  <c r="N435" i="2"/>
  <c r="O435" i="2" s="1"/>
  <c r="P435" i="2" s="1"/>
  <c r="N541" i="2"/>
  <c r="O541" i="2" s="1"/>
  <c r="P541" i="2" s="1"/>
  <c r="N592" i="2"/>
  <c r="O592" i="2" s="1"/>
  <c r="P592" i="2" s="1"/>
  <c r="N607" i="2"/>
  <c r="O607" i="2" s="1"/>
  <c r="P607" i="2" s="1"/>
  <c r="N612" i="2"/>
  <c r="O612" i="2" s="1"/>
  <c r="P612" i="2" s="1"/>
  <c r="N648" i="2"/>
  <c r="O648" i="2" s="1"/>
  <c r="P648" i="2" s="1"/>
  <c r="N711" i="2"/>
  <c r="O711" i="2" s="1"/>
  <c r="P711" i="2" s="1"/>
  <c r="N200" i="2"/>
  <c r="O200" i="2" s="1"/>
  <c r="P200" i="2" s="1"/>
  <c r="N255" i="2"/>
  <c r="O255" i="2" s="1"/>
  <c r="P255" i="2" s="1"/>
  <c r="N259" i="2"/>
  <c r="O259" i="2" s="1"/>
  <c r="P259" i="2" s="1"/>
  <c r="N263" i="2"/>
  <c r="O263" i="2" s="1"/>
  <c r="P263" i="2" s="1"/>
  <c r="N267" i="2"/>
  <c r="O267" i="2" s="1"/>
  <c r="P267" i="2" s="1"/>
  <c r="N271" i="2"/>
  <c r="O271" i="2" s="1"/>
  <c r="P271" i="2" s="1"/>
  <c r="N275" i="2"/>
  <c r="O275" i="2" s="1"/>
  <c r="P275" i="2" s="1"/>
  <c r="N279" i="2"/>
  <c r="O279" i="2" s="1"/>
  <c r="P279" i="2" s="1"/>
  <c r="N283" i="2"/>
  <c r="O283" i="2" s="1"/>
  <c r="P283" i="2" s="1"/>
  <c r="N287" i="2"/>
  <c r="O287" i="2" s="1"/>
  <c r="P287" i="2" s="1"/>
  <c r="N291" i="2"/>
  <c r="O291" i="2" s="1"/>
  <c r="P291" i="2" s="1"/>
  <c r="N295" i="2"/>
  <c r="O295" i="2" s="1"/>
  <c r="P295" i="2" s="1"/>
  <c r="N299" i="2"/>
  <c r="O299" i="2" s="1"/>
  <c r="P299" i="2" s="1"/>
  <c r="N303" i="2"/>
  <c r="O303" i="2" s="1"/>
  <c r="P303" i="2" s="1"/>
  <c r="N310" i="2"/>
  <c r="O310" i="2" s="1"/>
  <c r="P310" i="2" s="1"/>
  <c r="N360" i="2"/>
  <c r="O360" i="2" s="1"/>
  <c r="P360" i="2" s="1"/>
  <c r="N381" i="2"/>
  <c r="O381" i="2" s="1"/>
  <c r="P381" i="2" s="1"/>
  <c r="N397" i="2"/>
  <c r="O397" i="2" s="1"/>
  <c r="P397" i="2" s="1"/>
  <c r="N413" i="2"/>
  <c r="O413" i="2" s="1"/>
  <c r="P413" i="2" s="1"/>
  <c r="N429" i="2"/>
  <c r="O429" i="2" s="1"/>
  <c r="P429" i="2" s="1"/>
  <c r="N445" i="2"/>
  <c r="O445" i="2" s="1"/>
  <c r="P445" i="2" s="1"/>
  <c r="N451" i="2"/>
  <c r="O451" i="2" s="1"/>
  <c r="P451" i="2" s="1"/>
  <c r="N459" i="2"/>
  <c r="O459" i="2" s="1"/>
  <c r="P459" i="2" s="1"/>
  <c r="N467" i="2"/>
  <c r="O467" i="2" s="1"/>
  <c r="P467" i="2" s="1"/>
  <c r="N475" i="2"/>
  <c r="O475" i="2" s="1"/>
  <c r="P475" i="2" s="1"/>
  <c r="N483" i="2"/>
  <c r="O483" i="2" s="1"/>
  <c r="P483" i="2" s="1"/>
  <c r="N491" i="2"/>
  <c r="O491" i="2" s="1"/>
  <c r="P491" i="2" s="1"/>
  <c r="N596" i="2"/>
  <c r="O596" i="2" s="1"/>
  <c r="P596" i="2" s="1"/>
  <c r="N632" i="2"/>
  <c r="O632" i="2" s="1"/>
  <c r="P632" i="2" s="1"/>
  <c r="N642" i="2"/>
  <c r="O642" i="2" s="1"/>
  <c r="P642" i="2" s="1"/>
  <c r="N183" i="2"/>
  <c r="O183" i="2" s="1"/>
  <c r="P183" i="2" s="1"/>
  <c r="N185" i="2"/>
  <c r="O185" i="2" s="1"/>
  <c r="P185" i="2" s="1"/>
  <c r="N240" i="2"/>
  <c r="O240" i="2" s="1"/>
  <c r="P240" i="2" s="1"/>
  <c r="N347" i="2"/>
  <c r="O347" i="2" s="1"/>
  <c r="P347" i="2" s="1"/>
  <c r="N372" i="2"/>
  <c r="O372" i="2" s="1"/>
  <c r="P372" i="2" s="1"/>
  <c r="N439" i="2"/>
  <c r="O439" i="2" s="1"/>
  <c r="P439" i="2" s="1"/>
  <c r="N519" i="2"/>
  <c r="O519" i="2" s="1"/>
  <c r="P519" i="2" s="1"/>
  <c r="N600" i="2"/>
  <c r="O600" i="2" s="1"/>
  <c r="P600" i="2" s="1"/>
  <c r="N616" i="2"/>
  <c r="O616" i="2" s="1"/>
  <c r="P616" i="2" s="1"/>
  <c r="N640" i="2"/>
  <c r="O640" i="2" s="1"/>
  <c r="P640" i="2" s="1"/>
  <c r="N715" i="2"/>
  <c r="O715" i="2" s="1"/>
  <c r="P715" i="2" s="1"/>
  <c r="N216" i="2"/>
  <c r="O216" i="2" s="1"/>
  <c r="P216" i="2" s="1"/>
  <c r="N325" i="2"/>
  <c r="O325" i="2" s="1"/>
  <c r="P325" i="2" s="1"/>
  <c r="N334" i="2"/>
  <c r="O334" i="2" s="1"/>
  <c r="P334" i="2" s="1"/>
  <c r="N352" i="2"/>
  <c r="O352" i="2" s="1"/>
  <c r="P352" i="2" s="1"/>
  <c r="N454" i="2"/>
  <c r="O454" i="2" s="1"/>
  <c r="P454" i="2" s="1"/>
  <c r="N462" i="2"/>
  <c r="O462" i="2" s="1"/>
  <c r="P462" i="2" s="1"/>
  <c r="N470" i="2"/>
  <c r="O470" i="2" s="1"/>
  <c r="P470" i="2" s="1"/>
  <c r="N478" i="2"/>
  <c r="O478" i="2" s="1"/>
  <c r="P478" i="2" s="1"/>
  <c r="N486" i="2"/>
  <c r="O486" i="2" s="1"/>
  <c r="P486" i="2" s="1"/>
  <c r="N494" i="2"/>
  <c r="O494" i="2" s="1"/>
  <c r="P494" i="2" s="1"/>
  <c r="N779" i="2"/>
  <c r="O779" i="2" s="1"/>
  <c r="P779" i="2" s="1"/>
  <c r="N910" i="2"/>
  <c r="O910" i="2" s="1"/>
  <c r="P910" i="2" s="1"/>
  <c r="N533" i="2"/>
  <c r="O533" i="2" s="1"/>
  <c r="P533" i="2" s="1"/>
  <c r="N604" i="2"/>
  <c r="O604" i="2" s="1"/>
  <c r="P604" i="2" s="1"/>
  <c r="N731" i="2"/>
  <c r="O731" i="2" s="1"/>
  <c r="P731" i="2" s="1"/>
  <c r="N232" i="2"/>
  <c r="O232" i="2" s="1"/>
  <c r="P232" i="2" s="1"/>
  <c r="N253" i="2"/>
  <c r="O253" i="2" s="1"/>
  <c r="P253" i="2" s="1"/>
  <c r="N257" i="2"/>
  <c r="O257" i="2" s="1"/>
  <c r="P257" i="2" s="1"/>
  <c r="N261" i="2"/>
  <c r="O261" i="2" s="1"/>
  <c r="P261" i="2" s="1"/>
  <c r="N265" i="2"/>
  <c r="O265" i="2" s="1"/>
  <c r="P265" i="2" s="1"/>
  <c r="N269" i="2"/>
  <c r="O269" i="2" s="1"/>
  <c r="P269" i="2" s="1"/>
  <c r="N273" i="2"/>
  <c r="O273" i="2" s="1"/>
  <c r="P273" i="2" s="1"/>
  <c r="N277" i="2"/>
  <c r="O277" i="2" s="1"/>
  <c r="P277" i="2" s="1"/>
  <c r="N281" i="2"/>
  <c r="O281" i="2" s="1"/>
  <c r="P281" i="2" s="1"/>
  <c r="N285" i="2"/>
  <c r="O285" i="2" s="1"/>
  <c r="P285" i="2" s="1"/>
  <c r="N289" i="2"/>
  <c r="O289" i="2" s="1"/>
  <c r="P289" i="2" s="1"/>
  <c r="N293" i="2"/>
  <c r="O293" i="2" s="1"/>
  <c r="P293" i="2" s="1"/>
  <c r="N297" i="2"/>
  <c r="O297" i="2" s="1"/>
  <c r="P297" i="2" s="1"/>
  <c r="N301" i="2"/>
  <c r="O301" i="2" s="1"/>
  <c r="P301" i="2" s="1"/>
  <c r="N317" i="2"/>
  <c r="O317" i="2" s="1"/>
  <c r="P317" i="2" s="1"/>
  <c r="N326" i="2"/>
  <c r="O326" i="2" s="1"/>
  <c r="P326" i="2" s="1"/>
  <c r="N359" i="2"/>
  <c r="O359" i="2" s="1"/>
  <c r="P359" i="2" s="1"/>
  <c r="N366" i="2"/>
  <c r="O366" i="2" s="1"/>
  <c r="P366" i="2" s="1"/>
  <c r="N389" i="2"/>
  <c r="O389" i="2" s="1"/>
  <c r="P389" i="2" s="1"/>
  <c r="N405" i="2"/>
  <c r="O405" i="2" s="1"/>
  <c r="P405" i="2" s="1"/>
  <c r="N421" i="2"/>
  <c r="O421" i="2" s="1"/>
  <c r="P421" i="2" s="1"/>
  <c r="N455" i="2"/>
  <c r="O455" i="2" s="1"/>
  <c r="P455" i="2" s="1"/>
  <c r="N463" i="2"/>
  <c r="O463" i="2" s="1"/>
  <c r="P463" i="2" s="1"/>
  <c r="N471" i="2"/>
  <c r="O471" i="2" s="1"/>
  <c r="P471" i="2" s="1"/>
  <c r="N479" i="2"/>
  <c r="O479" i="2" s="1"/>
  <c r="P479" i="2" s="1"/>
  <c r="N487" i="2"/>
  <c r="O487" i="2" s="1"/>
  <c r="P487" i="2" s="1"/>
  <c r="N495" i="2"/>
  <c r="O495" i="2" s="1"/>
  <c r="P495" i="2" s="1"/>
  <c r="N527" i="2"/>
  <c r="O527" i="2" s="1"/>
  <c r="P527" i="2" s="1"/>
  <c r="N615" i="2"/>
  <c r="O615" i="2" s="1"/>
  <c r="P615" i="2" s="1"/>
  <c r="N624" i="2"/>
  <c r="O624" i="2" s="1"/>
  <c r="P624" i="2" s="1"/>
  <c r="N626" i="2"/>
  <c r="O626" i="2" s="1"/>
  <c r="P626" i="2" s="1"/>
  <c r="N364" i="2"/>
  <c r="O364" i="2" s="1"/>
  <c r="P364" i="2" s="1"/>
  <c r="N431" i="2"/>
  <c r="O431" i="2" s="1"/>
  <c r="P431" i="2" s="1"/>
  <c r="N447" i="2"/>
  <c r="O447" i="2" s="1"/>
  <c r="P447" i="2" s="1"/>
  <c r="N608" i="2"/>
  <c r="O608" i="2" s="1"/>
  <c r="P608" i="2" s="1"/>
  <c r="N747" i="2"/>
  <c r="O747" i="2" s="1"/>
  <c r="P747" i="2" s="1"/>
  <c r="N670" i="2"/>
  <c r="O670" i="2" s="1"/>
  <c r="P670" i="2" s="1"/>
  <c r="N685" i="2"/>
  <c r="O685" i="2" s="1"/>
  <c r="P685" i="2" s="1"/>
  <c r="N694" i="2"/>
  <c r="O694" i="2" s="1"/>
  <c r="P694" i="2" s="1"/>
  <c r="N722" i="2"/>
  <c r="O722" i="2" s="1"/>
  <c r="P722" i="2" s="1"/>
  <c r="N724" i="2"/>
  <c r="O724" i="2" s="1"/>
  <c r="P724" i="2" s="1"/>
  <c r="N788" i="2"/>
  <c r="O788" i="2" s="1"/>
  <c r="P788" i="2" s="1"/>
  <c r="N801" i="2"/>
  <c r="O801" i="2" s="1"/>
  <c r="P801" i="2" s="1"/>
  <c r="N873" i="2"/>
  <c r="O873" i="2" s="1"/>
  <c r="P873" i="2" s="1"/>
  <c r="N914" i="2"/>
  <c r="O914" i="2" s="1"/>
  <c r="P914" i="2" s="1"/>
  <c r="N928" i="2"/>
  <c r="O928" i="2" s="1"/>
  <c r="P928" i="2" s="1"/>
  <c r="N932" i="2"/>
  <c r="O932" i="2" s="1"/>
  <c r="P932" i="2" s="1"/>
  <c r="N936" i="2"/>
  <c r="O936" i="2" s="1"/>
  <c r="P936" i="2" s="1"/>
  <c r="N944" i="2"/>
  <c r="O944" i="2" s="1"/>
  <c r="P944" i="2" s="1"/>
  <c r="N1016" i="2"/>
  <c r="O1016" i="2" s="1"/>
  <c r="P1016" i="2" s="1"/>
  <c r="N1019" i="2"/>
  <c r="O1019" i="2" s="1"/>
  <c r="P1019" i="2" s="1"/>
  <c r="N665" i="2"/>
  <c r="O665" i="2" s="1"/>
  <c r="P665" i="2" s="1"/>
  <c r="N680" i="2"/>
  <c r="O680" i="2" s="1"/>
  <c r="P680" i="2" s="1"/>
  <c r="N704" i="2"/>
  <c r="O704" i="2" s="1"/>
  <c r="P704" i="2" s="1"/>
  <c r="N786" i="2"/>
  <c r="O786" i="2" s="1"/>
  <c r="P786" i="2" s="1"/>
  <c r="N791" i="2"/>
  <c r="O791" i="2" s="1"/>
  <c r="P791" i="2" s="1"/>
  <c r="N799" i="2"/>
  <c r="O799" i="2" s="1"/>
  <c r="P799" i="2" s="1"/>
  <c r="N807" i="2"/>
  <c r="O807" i="2" s="1"/>
  <c r="P807" i="2" s="1"/>
  <c r="N912" i="2"/>
  <c r="O912" i="2" s="1"/>
  <c r="P912" i="2" s="1"/>
  <c r="N916" i="2"/>
  <c r="O916" i="2" s="1"/>
  <c r="P916" i="2" s="1"/>
  <c r="N924" i="2"/>
  <c r="O924" i="2" s="1"/>
  <c r="P924" i="2" s="1"/>
  <c r="N957" i="2"/>
  <c r="O957" i="2" s="1"/>
  <c r="P957" i="2" s="1"/>
  <c r="N1044" i="2"/>
  <c r="O1044" i="2" s="1"/>
  <c r="P1044" i="2" s="1"/>
  <c r="N1096" i="2"/>
  <c r="O1096" i="2" s="1"/>
  <c r="P1096" i="2" s="1"/>
  <c r="N1099" i="2"/>
  <c r="O1099" i="2" s="1"/>
  <c r="P1099" i="2" s="1"/>
  <c r="N654" i="2"/>
  <c r="O654" i="2" s="1"/>
  <c r="P654" i="2" s="1"/>
  <c r="N658" i="2"/>
  <c r="O658" i="2" s="1"/>
  <c r="P658" i="2" s="1"/>
  <c r="N677" i="2"/>
  <c r="O677" i="2" s="1"/>
  <c r="P677" i="2" s="1"/>
  <c r="N701" i="2"/>
  <c r="O701" i="2" s="1"/>
  <c r="P701" i="2" s="1"/>
  <c r="N782" i="2"/>
  <c r="O782" i="2" s="1"/>
  <c r="P782" i="2" s="1"/>
  <c r="N796" i="2"/>
  <c r="O796" i="2" s="1"/>
  <c r="P796" i="2" s="1"/>
  <c r="N804" i="2"/>
  <c r="O804" i="2" s="1"/>
  <c r="P804" i="2" s="1"/>
  <c r="N812" i="2"/>
  <c r="O812" i="2" s="1"/>
  <c r="P812" i="2" s="1"/>
  <c r="N815" i="2"/>
  <c r="O815" i="2" s="1"/>
  <c r="P815" i="2" s="1"/>
  <c r="N817" i="2"/>
  <c r="O817" i="2" s="1"/>
  <c r="P817" i="2" s="1"/>
  <c r="N826" i="2"/>
  <c r="O826" i="2" s="1"/>
  <c r="P826" i="2" s="1"/>
  <c r="N844" i="2"/>
  <c r="O844" i="2" s="1"/>
  <c r="P844" i="2" s="1"/>
  <c r="N848" i="2"/>
  <c r="O848" i="2" s="1"/>
  <c r="P848" i="2" s="1"/>
  <c r="N852" i="2"/>
  <c r="O852" i="2" s="1"/>
  <c r="P852" i="2" s="1"/>
  <c r="N865" i="2"/>
  <c r="O865" i="2" s="1"/>
  <c r="P865" i="2" s="1"/>
  <c r="N868" i="2"/>
  <c r="O868" i="2" s="1"/>
  <c r="P868" i="2" s="1"/>
  <c r="N892" i="2"/>
  <c r="O892" i="2" s="1"/>
  <c r="P892" i="2" s="1"/>
  <c r="N965" i="2"/>
  <c r="O965" i="2" s="1"/>
  <c r="P965" i="2" s="1"/>
  <c r="N973" i="2"/>
  <c r="O973" i="2" s="1"/>
  <c r="P973" i="2" s="1"/>
  <c r="N1020" i="2"/>
  <c r="O1020" i="2" s="1"/>
  <c r="P1020" i="2" s="1"/>
  <c r="N686" i="2"/>
  <c r="O686" i="2" s="1"/>
  <c r="P686" i="2" s="1"/>
  <c r="N794" i="2"/>
  <c r="O794" i="2" s="1"/>
  <c r="P794" i="2" s="1"/>
  <c r="N802" i="2"/>
  <c r="O802" i="2" s="1"/>
  <c r="P802" i="2" s="1"/>
  <c r="N810" i="2"/>
  <c r="O810" i="2" s="1"/>
  <c r="P810" i="2" s="1"/>
  <c r="N949" i="2"/>
  <c r="O949" i="2" s="1"/>
  <c r="P949" i="2" s="1"/>
  <c r="N1035" i="2"/>
  <c r="O1035" i="2" s="1"/>
  <c r="P1035" i="2" s="1"/>
  <c r="N660" i="2"/>
  <c r="O660" i="2" s="1"/>
  <c r="P660" i="2" s="1"/>
  <c r="N672" i="2"/>
  <c r="O672" i="2" s="1"/>
  <c r="P672" i="2" s="1"/>
  <c r="N696" i="2"/>
  <c r="O696" i="2" s="1"/>
  <c r="P696" i="2" s="1"/>
  <c r="N725" i="2"/>
  <c r="O725" i="2" s="1"/>
  <c r="P725" i="2" s="1"/>
  <c r="N820" i="2"/>
  <c r="O820" i="2" s="1"/>
  <c r="P820" i="2" s="1"/>
  <c r="N838" i="2"/>
  <c r="O838" i="2" s="1"/>
  <c r="P838" i="2" s="1"/>
  <c r="N856" i="2"/>
  <c r="O856" i="2" s="1"/>
  <c r="P856" i="2" s="1"/>
  <c r="N863" i="2"/>
  <c r="O863" i="2" s="1"/>
  <c r="P863" i="2" s="1"/>
  <c r="N869" i="2"/>
  <c r="O869" i="2" s="1"/>
  <c r="P869" i="2" s="1"/>
  <c r="N877" i="2"/>
  <c r="O877" i="2" s="1"/>
  <c r="P877" i="2" s="1"/>
  <c r="N882" i="2"/>
  <c r="O882" i="2" s="1"/>
  <c r="P882" i="2" s="1"/>
  <c r="N885" i="2"/>
  <c r="O885" i="2" s="1"/>
  <c r="P885" i="2" s="1"/>
  <c r="N890" i="2"/>
  <c r="O890" i="2" s="1"/>
  <c r="P890" i="2" s="1"/>
  <c r="N893" i="2"/>
  <c r="O893" i="2" s="1"/>
  <c r="P893" i="2" s="1"/>
  <c r="N917" i="2"/>
  <c r="O917" i="2" s="1"/>
  <c r="P917" i="2" s="1"/>
  <c r="N968" i="2"/>
  <c r="O968" i="2" s="1"/>
  <c r="P968" i="2" s="1"/>
  <c r="N974" i="2"/>
  <c r="O974" i="2" s="1"/>
  <c r="P974" i="2" s="1"/>
  <c r="N1027" i="2"/>
  <c r="O1027" i="2" s="1"/>
  <c r="P1027" i="2" s="1"/>
  <c r="N656" i="2"/>
  <c r="O656" i="2" s="1"/>
  <c r="P656" i="2" s="1"/>
  <c r="N678" i="2"/>
  <c r="O678" i="2" s="1"/>
  <c r="P678" i="2" s="1"/>
  <c r="N693" i="2"/>
  <c r="O693" i="2" s="1"/>
  <c r="P693" i="2" s="1"/>
  <c r="N818" i="2"/>
  <c r="O818" i="2" s="1"/>
  <c r="P818" i="2" s="1"/>
  <c r="N716" i="2"/>
  <c r="O716" i="2" s="1"/>
  <c r="P716" i="2" s="1"/>
  <c r="N783" i="2"/>
  <c r="O783" i="2" s="1"/>
  <c r="P783" i="2" s="1"/>
  <c r="N785" i="2"/>
  <c r="O785" i="2" s="1"/>
  <c r="P785" i="2" s="1"/>
  <c r="N824" i="2"/>
  <c r="O824" i="2" s="1"/>
  <c r="P824" i="2" s="1"/>
  <c r="N846" i="2"/>
  <c r="O846" i="2" s="1"/>
  <c r="P846" i="2" s="1"/>
  <c r="N850" i="2"/>
  <c r="O850" i="2" s="1"/>
  <c r="P850" i="2" s="1"/>
  <c r="N962" i="2"/>
  <c r="O962" i="2" s="1"/>
  <c r="P962" i="2" s="1"/>
  <c r="N978" i="2"/>
  <c r="O978" i="2" s="1"/>
  <c r="P978" i="2" s="1"/>
  <c r="N1022" i="2"/>
  <c r="O1022" i="2" s="1"/>
  <c r="P1022" i="2" s="1"/>
  <c r="N1056" i="2"/>
  <c r="O1056" i="2" s="1"/>
  <c r="P1056" i="2" s="1"/>
  <c r="N1059" i="2"/>
  <c r="O1059" i="2" s="1"/>
  <c r="P1059" i="2" s="1"/>
  <c r="N659" i="2"/>
  <c r="O659" i="2" s="1"/>
  <c r="P659" i="2" s="1"/>
  <c r="N661" i="2"/>
  <c r="O661" i="2" s="1"/>
  <c r="P661" i="2" s="1"/>
  <c r="N688" i="2"/>
  <c r="O688" i="2" s="1"/>
  <c r="P688" i="2" s="1"/>
  <c r="N709" i="2"/>
  <c r="O709" i="2" s="1"/>
  <c r="P709" i="2" s="1"/>
  <c r="N718" i="2"/>
  <c r="O718" i="2" s="1"/>
  <c r="P718" i="2" s="1"/>
  <c r="N938" i="2"/>
  <c r="O938" i="2" s="1"/>
  <c r="P938" i="2" s="1"/>
  <c r="AV464" i="1"/>
  <c r="AV734" i="1"/>
  <c r="AW673" i="1"/>
  <c r="AY673" i="1" s="1"/>
  <c r="BA356" i="1"/>
  <c r="AW1057" i="1"/>
  <c r="AY1057" i="1" s="1"/>
  <c r="AV709" i="1"/>
  <c r="AX26" i="1"/>
  <c r="AX241" i="1"/>
  <c r="BA498" i="1"/>
  <c r="BB592" i="1"/>
  <c r="AW734" i="1"/>
  <c r="AY734" i="1" s="1"/>
  <c r="AX673" i="1"/>
  <c r="AW646" i="1"/>
  <c r="AY646" i="1" s="1"/>
  <c r="AV648" i="1"/>
  <c r="AW985" i="1"/>
  <c r="AY985" i="1" s="1"/>
  <c r="AW774" i="1"/>
  <c r="AY774" i="1" s="1"/>
  <c r="BB289" i="1"/>
  <c r="BA289" i="1"/>
  <c r="AV107" i="1"/>
  <c r="AX718" i="1"/>
  <c r="AW74" i="1"/>
  <c r="AY74" i="1" s="1"/>
  <c r="AX1037" i="1"/>
  <c r="AW115" i="1"/>
  <c r="AY115" i="1" s="1"/>
  <c r="AW718" i="1"/>
  <c r="AY718" i="1" s="1"/>
  <c r="AV290" i="1"/>
  <c r="AW307" i="1"/>
  <c r="AX646" i="1"/>
  <c r="AV214" i="1"/>
  <c r="AW290" i="1"/>
  <c r="AY290" i="1" s="1"/>
  <c r="AV428" i="1"/>
  <c r="AX271" i="1"/>
  <c r="AV1075" i="1"/>
  <c r="AX115" i="1"/>
  <c r="AV635" i="1"/>
  <c r="AV69" i="1"/>
  <c r="AW428" i="1"/>
  <c r="AY428" i="1" s="1"/>
  <c r="AW709" i="1"/>
  <c r="AY709" i="1" s="1"/>
  <c r="AV721" i="1"/>
  <c r="AW463" i="1"/>
  <c r="AY463" i="1" s="1"/>
  <c r="AV671" i="1"/>
  <c r="AW421" i="1"/>
  <c r="AY421" i="1" s="1"/>
  <c r="AW1056" i="1"/>
  <c r="AY1056" i="1" s="1"/>
  <c r="AX463" i="1"/>
  <c r="AX291" i="1"/>
  <c r="AX617" i="1"/>
  <c r="AW298" i="1"/>
  <c r="AY298" i="1" s="1"/>
  <c r="AV273" i="1"/>
  <c r="AX709" i="1"/>
  <c r="AW75" i="1"/>
  <c r="AY75" i="1" s="1"/>
  <c r="AX1046" i="1"/>
  <c r="AV276" i="1"/>
  <c r="AX461" i="1"/>
  <c r="AW80" i="1"/>
  <c r="AY80" i="1" s="1"/>
  <c r="AV1057" i="1"/>
  <c r="AW445" i="1"/>
  <c r="AY445" i="1" s="1"/>
  <c r="AX987" i="1"/>
  <c r="AV1107" i="1"/>
  <c r="AV241" i="1"/>
  <c r="BA503" i="1"/>
  <c r="AX290" i="1"/>
  <c r="AW721" i="1"/>
  <c r="AY721" i="1" s="1"/>
  <c r="AW107" i="1"/>
  <c r="AY107" i="1" s="1"/>
  <c r="AV717" i="1"/>
  <c r="AX734" i="1"/>
  <c r="AW803" i="1"/>
  <c r="AY803" i="1" s="1"/>
  <c r="AW464" i="1"/>
  <c r="AY464" i="1" s="1"/>
  <c r="AV626" i="1"/>
  <c r="AX1057" i="1"/>
  <c r="AX445" i="1"/>
  <c r="AX298" i="1"/>
  <c r="AV490" i="1"/>
  <c r="AX451" i="1"/>
  <c r="BA1109" i="1"/>
  <c r="BB909" i="1"/>
  <c r="AV461" i="1"/>
  <c r="AX721" i="1"/>
  <c r="AX107" i="1"/>
  <c r="AW717" i="1"/>
  <c r="AY717" i="1" s="1"/>
  <c r="AX803" i="1"/>
  <c r="AV617" i="1"/>
  <c r="AX464" i="1"/>
  <c r="AW626" i="1"/>
  <c r="AY626" i="1" s="1"/>
  <c r="AV1080" i="1"/>
  <c r="AW382" i="1"/>
  <c r="AY382" i="1" s="1"/>
  <c r="AV1074" i="1"/>
  <c r="AX490" i="1"/>
  <c r="AW459" i="1"/>
  <c r="AY459" i="1" s="1"/>
  <c r="BB545" i="1"/>
  <c r="AW461" i="1"/>
  <c r="AW26" i="1"/>
  <c r="AY26" i="1" s="1"/>
  <c r="AV80" i="1"/>
  <c r="AX717" i="1"/>
  <c r="AV291" i="1"/>
  <c r="AW617" i="1"/>
  <c r="AY617" i="1" s="1"/>
  <c r="AX626" i="1"/>
  <c r="AW1080" i="1"/>
  <c r="AY1080" i="1" s="1"/>
  <c r="AV421" i="1"/>
  <c r="AW1046" i="1"/>
  <c r="AY1046" i="1" s="1"/>
  <c r="AV1056" i="1"/>
  <c r="AV1037" i="1"/>
  <c r="AX382" i="1"/>
  <c r="AX624" i="1"/>
  <c r="BA706" i="1"/>
  <c r="AX1042" i="1"/>
  <c r="BB429" i="1"/>
  <c r="AX75" i="1"/>
  <c r="AV463" i="1"/>
  <c r="AX80" i="1"/>
  <c r="AV48" i="1"/>
  <c r="AW671" i="1"/>
  <c r="AY671" i="1" s="1"/>
  <c r="AW31" i="1"/>
  <c r="AY31" i="1" s="1"/>
  <c r="AV271" i="1"/>
  <c r="AX421" i="1"/>
  <c r="AX307" i="1"/>
  <c r="AX22" i="1"/>
  <c r="AX276" i="1"/>
  <c r="AW1082" i="1"/>
  <c r="AY1082" i="1" s="1"/>
  <c r="AX774" i="1"/>
  <c r="AW1107" i="1"/>
  <c r="AY1107" i="1" s="1"/>
  <c r="AW1048" i="1"/>
  <c r="AY1048" i="1" s="1"/>
  <c r="AW476" i="1"/>
  <c r="AY476" i="1" s="1"/>
  <c r="BB809" i="1"/>
  <c r="BA42" i="1"/>
  <c r="AX48" i="1"/>
  <c r="AV718" i="1"/>
  <c r="AX671" i="1"/>
  <c r="AV74" i="1"/>
  <c r="AX31" i="1"/>
  <c r="AW271" i="1"/>
  <c r="AY271" i="1" s="1"/>
  <c r="AV673" i="1"/>
  <c r="AV985" i="1"/>
  <c r="AX1082" i="1"/>
  <c r="AX1048" i="1"/>
  <c r="AX476" i="1"/>
  <c r="AY461" i="1"/>
  <c r="AV307" i="1"/>
  <c r="AW1075" i="1"/>
  <c r="AY1075" i="1" s="1"/>
  <c r="AX1056" i="1"/>
  <c r="AV382" i="1"/>
  <c r="AV114" i="1"/>
  <c r="AW624" i="1"/>
  <c r="AY624" i="1" s="1"/>
  <c r="AW635" i="1"/>
  <c r="AY635" i="1" s="1"/>
  <c r="BA776" i="1"/>
  <c r="AY307" i="1"/>
  <c r="AV75" i="1"/>
  <c r="AV26" i="1"/>
  <c r="AX428" i="1"/>
  <c r="AW48" i="1"/>
  <c r="AY48" i="1" s="1"/>
  <c r="AW291" i="1"/>
  <c r="AY291" i="1" s="1"/>
  <c r="AV803" i="1"/>
  <c r="AX74" i="1"/>
  <c r="AV31" i="1"/>
  <c r="AX1080" i="1"/>
  <c r="AV445" i="1"/>
  <c r="AV22" i="1"/>
  <c r="AV1046" i="1"/>
  <c r="AW648" i="1"/>
  <c r="AY648" i="1" s="1"/>
  <c r="AW987" i="1"/>
  <c r="AY987" i="1" s="1"/>
  <c r="AX152" i="1"/>
  <c r="AW1074" i="1"/>
  <c r="AY1074" i="1" s="1"/>
  <c r="BB662" i="1"/>
  <c r="N4" i="2"/>
  <c r="O4" i="2" s="1"/>
  <c r="P4" i="2" s="1"/>
  <c r="N2" i="2"/>
  <c r="O2" i="2" s="1"/>
  <c r="P2" i="2" s="1"/>
  <c r="N5" i="2"/>
  <c r="O5" i="2" s="1"/>
  <c r="P5" i="2" s="1"/>
  <c r="N12" i="2"/>
  <c r="O12" i="2" s="1"/>
  <c r="P12" i="2" s="1"/>
  <c r="N199" i="2"/>
  <c r="O199" i="2" s="1"/>
  <c r="P199" i="2" s="1"/>
  <c r="N202" i="2"/>
  <c r="O202" i="2" s="1"/>
  <c r="P202" i="2" s="1"/>
  <c r="N363" i="2"/>
  <c r="O363" i="2" s="1"/>
  <c r="P363" i="2" s="1"/>
  <c r="N207" i="2"/>
  <c r="O207" i="2" s="1"/>
  <c r="P207" i="2" s="1"/>
  <c r="N210" i="2"/>
  <c r="O210" i="2" s="1"/>
  <c r="P210" i="2" s="1"/>
  <c r="N215" i="2"/>
  <c r="O215" i="2" s="1"/>
  <c r="P215" i="2" s="1"/>
  <c r="N218" i="2"/>
  <c r="O218" i="2" s="1"/>
  <c r="P218" i="2" s="1"/>
  <c r="N223" i="2"/>
  <c r="O223" i="2" s="1"/>
  <c r="P223" i="2" s="1"/>
  <c r="N226" i="2"/>
  <c r="O226" i="2" s="1"/>
  <c r="P226" i="2" s="1"/>
  <c r="N231" i="2"/>
  <c r="O231" i="2" s="1"/>
  <c r="P231" i="2" s="1"/>
  <c r="N234" i="2"/>
  <c r="O234" i="2" s="1"/>
  <c r="P234" i="2" s="1"/>
  <c r="N239" i="2"/>
  <c r="O239" i="2" s="1"/>
  <c r="P239" i="2" s="1"/>
  <c r="N357" i="2"/>
  <c r="O357" i="2" s="1"/>
  <c r="P357" i="2" s="1"/>
  <c r="N196" i="2"/>
  <c r="O196" i="2" s="1"/>
  <c r="P196" i="2" s="1"/>
  <c r="N204" i="2"/>
  <c r="O204" i="2" s="1"/>
  <c r="P204" i="2" s="1"/>
  <c r="N212" i="2"/>
  <c r="O212" i="2" s="1"/>
  <c r="P212" i="2" s="1"/>
  <c r="N220" i="2"/>
  <c r="O220" i="2" s="1"/>
  <c r="P220" i="2" s="1"/>
  <c r="N228" i="2"/>
  <c r="O228" i="2" s="1"/>
  <c r="P228" i="2" s="1"/>
  <c r="N236" i="2"/>
  <c r="O236" i="2" s="1"/>
  <c r="P236" i="2" s="1"/>
  <c r="N355" i="2"/>
  <c r="O355" i="2" s="1"/>
  <c r="P355" i="2" s="1"/>
  <c r="N511" i="2"/>
  <c r="O511" i="2" s="1"/>
  <c r="P511" i="2" s="1"/>
  <c r="N201" i="2"/>
  <c r="O201" i="2" s="1"/>
  <c r="P201" i="2" s="1"/>
  <c r="N209" i="2"/>
  <c r="O209" i="2" s="1"/>
  <c r="P209" i="2" s="1"/>
  <c r="N217" i="2"/>
  <c r="O217" i="2" s="1"/>
  <c r="P217" i="2" s="1"/>
  <c r="N225" i="2"/>
  <c r="O225" i="2" s="1"/>
  <c r="P225" i="2" s="1"/>
  <c r="N233" i="2"/>
  <c r="O233" i="2" s="1"/>
  <c r="P233" i="2" s="1"/>
  <c r="N241" i="2"/>
  <c r="O241" i="2" s="1"/>
  <c r="P241" i="2" s="1"/>
  <c r="N243" i="2"/>
  <c r="O243" i="2" s="1"/>
  <c r="P243" i="2" s="1"/>
  <c r="N245" i="2"/>
  <c r="O245" i="2" s="1"/>
  <c r="P245" i="2" s="1"/>
  <c r="N247" i="2"/>
  <c r="O247" i="2" s="1"/>
  <c r="P247" i="2" s="1"/>
  <c r="N249" i="2"/>
  <c r="O249" i="2" s="1"/>
  <c r="P249" i="2" s="1"/>
  <c r="N251" i="2"/>
  <c r="O251" i="2" s="1"/>
  <c r="P251" i="2" s="1"/>
  <c r="N350" i="2"/>
  <c r="O350" i="2" s="1"/>
  <c r="P350" i="2" s="1"/>
  <c r="N198" i="2"/>
  <c r="O198" i="2" s="1"/>
  <c r="P198" i="2" s="1"/>
  <c r="N206" i="2"/>
  <c r="O206" i="2" s="1"/>
  <c r="P206" i="2" s="1"/>
  <c r="N214" i="2"/>
  <c r="O214" i="2" s="1"/>
  <c r="P214" i="2" s="1"/>
  <c r="N222" i="2"/>
  <c r="O222" i="2" s="1"/>
  <c r="P222" i="2" s="1"/>
  <c r="N230" i="2"/>
  <c r="O230" i="2" s="1"/>
  <c r="P230" i="2" s="1"/>
  <c r="N238" i="2"/>
  <c r="O238" i="2" s="1"/>
  <c r="P238" i="2" s="1"/>
  <c r="N368" i="2"/>
  <c r="O368" i="2" s="1"/>
  <c r="P368" i="2" s="1"/>
  <c r="N370" i="2"/>
  <c r="O370" i="2" s="1"/>
  <c r="P370" i="2" s="1"/>
  <c r="N195" i="2"/>
  <c r="O195" i="2" s="1"/>
  <c r="P195" i="2" s="1"/>
  <c r="N203" i="2"/>
  <c r="O203" i="2" s="1"/>
  <c r="P203" i="2" s="1"/>
  <c r="N211" i="2"/>
  <c r="O211" i="2" s="1"/>
  <c r="P211" i="2" s="1"/>
  <c r="N219" i="2"/>
  <c r="O219" i="2" s="1"/>
  <c r="P219" i="2" s="1"/>
  <c r="N227" i="2"/>
  <c r="O227" i="2" s="1"/>
  <c r="P227" i="2" s="1"/>
  <c r="N235" i="2"/>
  <c r="O235" i="2" s="1"/>
  <c r="P235" i="2" s="1"/>
  <c r="N358" i="2"/>
  <c r="O358" i="2" s="1"/>
  <c r="P358" i="2" s="1"/>
  <c r="N362" i="2"/>
  <c r="O362" i="2" s="1"/>
  <c r="P362" i="2" s="1"/>
  <c r="N194" i="2"/>
  <c r="O194" i="2" s="1"/>
  <c r="P194" i="2" s="1"/>
  <c r="N197" i="2"/>
  <c r="O197" i="2" s="1"/>
  <c r="P197" i="2" s="1"/>
  <c r="N205" i="2"/>
  <c r="O205" i="2" s="1"/>
  <c r="P205" i="2" s="1"/>
  <c r="N213" i="2"/>
  <c r="O213" i="2" s="1"/>
  <c r="P213" i="2" s="1"/>
  <c r="N221" i="2"/>
  <c r="O221" i="2" s="1"/>
  <c r="P221" i="2" s="1"/>
  <c r="N229" i="2"/>
  <c r="O229" i="2" s="1"/>
  <c r="P229" i="2" s="1"/>
  <c r="N237" i="2"/>
  <c r="O237" i="2" s="1"/>
  <c r="P237" i="2" s="1"/>
  <c r="N242" i="2"/>
  <c r="O242" i="2" s="1"/>
  <c r="P242" i="2" s="1"/>
  <c r="N244" i="2"/>
  <c r="O244" i="2" s="1"/>
  <c r="P244" i="2" s="1"/>
  <c r="N246" i="2"/>
  <c r="O246" i="2" s="1"/>
  <c r="P246" i="2" s="1"/>
  <c r="N248" i="2"/>
  <c r="O248" i="2" s="1"/>
  <c r="P248" i="2" s="1"/>
  <c r="N250" i="2"/>
  <c r="O250" i="2" s="1"/>
  <c r="P250" i="2" s="1"/>
  <c r="N252" i="2"/>
  <c r="O252" i="2" s="1"/>
  <c r="P252" i="2" s="1"/>
  <c r="N254" i="2"/>
  <c r="O254" i="2" s="1"/>
  <c r="P254" i="2" s="1"/>
  <c r="N256" i="2"/>
  <c r="O256" i="2" s="1"/>
  <c r="P256" i="2" s="1"/>
  <c r="N258" i="2"/>
  <c r="O258" i="2" s="1"/>
  <c r="P258" i="2" s="1"/>
  <c r="N260" i="2"/>
  <c r="O260" i="2" s="1"/>
  <c r="P260" i="2" s="1"/>
  <c r="N262" i="2"/>
  <c r="O262" i="2" s="1"/>
  <c r="P262" i="2" s="1"/>
  <c r="N264" i="2"/>
  <c r="O264" i="2" s="1"/>
  <c r="P264" i="2" s="1"/>
  <c r="N266" i="2"/>
  <c r="O266" i="2" s="1"/>
  <c r="P266" i="2" s="1"/>
  <c r="N268" i="2"/>
  <c r="O268" i="2" s="1"/>
  <c r="P268" i="2" s="1"/>
  <c r="N270" i="2"/>
  <c r="O270" i="2" s="1"/>
  <c r="P270" i="2" s="1"/>
  <c r="N272" i="2"/>
  <c r="O272" i="2" s="1"/>
  <c r="P272" i="2" s="1"/>
  <c r="N274" i="2"/>
  <c r="O274" i="2" s="1"/>
  <c r="P274" i="2" s="1"/>
  <c r="N276" i="2"/>
  <c r="O276" i="2" s="1"/>
  <c r="P276" i="2" s="1"/>
  <c r="N278" i="2"/>
  <c r="O278" i="2" s="1"/>
  <c r="P278" i="2" s="1"/>
  <c r="N280" i="2"/>
  <c r="O280" i="2" s="1"/>
  <c r="P280" i="2" s="1"/>
  <c r="N282" i="2"/>
  <c r="O282" i="2" s="1"/>
  <c r="P282" i="2" s="1"/>
  <c r="N284" i="2"/>
  <c r="O284" i="2" s="1"/>
  <c r="P284" i="2" s="1"/>
  <c r="N286" i="2"/>
  <c r="O286" i="2" s="1"/>
  <c r="P286" i="2" s="1"/>
  <c r="N288" i="2"/>
  <c r="O288" i="2" s="1"/>
  <c r="P288" i="2" s="1"/>
  <c r="N290" i="2"/>
  <c r="O290" i="2" s="1"/>
  <c r="P290" i="2" s="1"/>
  <c r="N292" i="2"/>
  <c r="O292" i="2" s="1"/>
  <c r="P292" i="2" s="1"/>
  <c r="N294" i="2"/>
  <c r="O294" i="2" s="1"/>
  <c r="P294" i="2" s="1"/>
  <c r="N296" i="2"/>
  <c r="O296" i="2" s="1"/>
  <c r="P296" i="2" s="1"/>
  <c r="N298" i="2"/>
  <c r="O298" i="2" s="1"/>
  <c r="P298" i="2" s="1"/>
  <c r="N300" i="2"/>
  <c r="O300" i="2" s="1"/>
  <c r="P300" i="2" s="1"/>
  <c r="N302" i="2"/>
  <c r="O302" i="2" s="1"/>
  <c r="P302" i="2" s="1"/>
  <c r="N304" i="2"/>
  <c r="O304" i="2" s="1"/>
  <c r="P304" i="2" s="1"/>
  <c r="N349" i="2"/>
  <c r="O349" i="2" s="1"/>
  <c r="P349" i="2" s="1"/>
  <c r="N351" i="2"/>
  <c r="O351" i="2" s="1"/>
  <c r="P351" i="2" s="1"/>
  <c r="N371" i="2"/>
  <c r="O371" i="2" s="1"/>
  <c r="P371" i="2" s="1"/>
  <c r="N373" i="2"/>
  <c r="O373" i="2" s="1"/>
  <c r="P373" i="2" s="1"/>
  <c r="N374" i="2"/>
  <c r="O374" i="2" s="1"/>
  <c r="P374" i="2" s="1"/>
  <c r="N379" i="2"/>
  <c r="O379" i="2" s="1"/>
  <c r="P379" i="2" s="1"/>
  <c r="N387" i="2"/>
  <c r="O387" i="2" s="1"/>
  <c r="P387" i="2" s="1"/>
  <c r="N395" i="2"/>
  <c r="O395" i="2" s="1"/>
  <c r="P395" i="2" s="1"/>
  <c r="N403" i="2"/>
  <c r="O403" i="2" s="1"/>
  <c r="P403" i="2" s="1"/>
  <c r="N411" i="2"/>
  <c r="O411" i="2" s="1"/>
  <c r="P411" i="2" s="1"/>
  <c r="N419" i="2"/>
  <c r="O419" i="2" s="1"/>
  <c r="P419" i="2" s="1"/>
  <c r="N427" i="2"/>
  <c r="O427" i="2" s="1"/>
  <c r="P427" i="2" s="1"/>
  <c r="N433" i="2"/>
  <c r="O433" i="2" s="1"/>
  <c r="P433" i="2" s="1"/>
  <c r="N443" i="2"/>
  <c r="O443" i="2" s="1"/>
  <c r="P443" i="2" s="1"/>
  <c r="N377" i="2"/>
  <c r="O377" i="2" s="1"/>
  <c r="P377" i="2" s="1"/>
  <c r="N385" i="2"/>
  <c r="O385" i="2" s="1"/>
  <c r="P385" i="2" s="1"/>
  <c r="N393" i="2"/>
  <c r="O393" i="2" s="1"/>
  <c r="P393" i="2" s="1"/>
  <c r="N401" i="2"/>
  <c r="O401" i="2" s="1"/>
  <c r="P401" i="2" s="1"/>
  <c r="N409" i="2"/>
  <c r="O409" i="2" s="1"/>
  <c r="P409" i="2" s="1"/>
  <c r="N417" i="2"/>
  <c r="O417" i="2" s="1"/>
  <c r="P417" i="2" s="1"/>
  <c r="N425" i="2"/>
  <c r="O425" i="2" s="1"/>
  <c r="P425" i="2" s="1"/>
  <c r="N437" i="2"/>
  <c r="O437" i="2" s="1"/>
  <c r="P437" i="2" s="1"/>
  <c r="N375" i="2"/>
  <c r="O375" i="2" s="1"/>
  <c r="P375" i="2" s="1"/>
  <c r="N378" i="2"/>
  <c r="O378" i="2" s="1"/>
  <c r="P378" i="2" s="1"/>
  <c r="N383" i="2"/>
  <c r="O383" i="2" s="1"/>
  <c r="P383" i="2" s="1"/>
  <c r="N391" i="2"/>
  <c r="O391" i="2" s="1"/>
  <c r="P391" i="2" s="1"/>
  <c r="N399" i="2"/>
  <c r="O399" i="2" s="1"/>
  <c r="P399" i="2" s="1"/>
  <c r="N407" i="2"/>
  <c r="O407" i="2" s="1"/>
  <c r="P407" i="2" s="1"/>
  <c r="N415" i="2"/>
  <c r="O415" i="2" s="1"/>
  <c r="P415" i="2" s="1"/>
  <c r="N423" i="2"/>
  <c r="O423" i="2" s="1"/>
  <c r="P423" i="2" s="1"/>
  <c r="N441" i="2"/>
  <c r="O441" i="2" s="1"/>
  <c r="P441" i="2" s="1"/>
  <c r="N599" i="2"/>
  <c r="O599" i="2" s="1"/>
  <c r="P599" i="2" s="1"/>
  <c r="N717" i="2"/>
  <c r="O717" i="2" s="1"/>
  <c r="P717" i="2" s="1"/>
  <c r="N530" i="2"/>
  <c r="O530" i="2" s="1"/>
  <c r="P530" i="2" s="1"/>
  <c r="N538" i="2"/>
  <c r="O538" i="2" s="1"/>
  <c r="P538" i="2" s="1"/>
  <c r="N380" i="2"/>
  <c r="O380" i="2" s="1"/>
  <c r="P380" i="2" s="1"/>
  <c r="N382" i="2"/>
  <c r="O382" i="2" s="1"/>
  <c r="P382" i="2" s="1"/>
  <c r="N384" i="2"/>
  <c r="O384" i="2" s="1"/>
  <c r="P384" i="2" s="1"/>
  <c r="N386" i="2"/>
  <c r="O386" i="2" s="1"/>
  <c r="P386" i="2" s="1"/>
  <c r="N388" i="2"/>
  <c r="O388" i="2" s="1"/>
  <c r="P388" i="2" s="1"/>
  <c r="N390" i="2"/>
  <c r="O390" i="2" s="1"/>
  <c r="P390" i="2" s="1"/>
  <c r="N392" i="2"/>
  <c r="O392" i="2" s="1"/>
  <c r="P392" i="2" s="1"/>
  <c r="N394" i="2"/>
  <c r="O394" i="2" s="1"/>
  <c r="P394" i="2" s="1"/>
  <c r="N396" i="2"/>
  <c r="O396" i="2" s="1"/>
  <c r="P396" i="2" s="1"/>
  <c r="N398" i="2"/>
  <c r="O398" i="2" s="1"/>
  <c r="P398" i="2" s="1"/>
  <c r="N400" i="2"/>
  <c r="O400" i="2" s="1"/>
  <c r="P400" i="2" s="1"/>
  <c r="N402" i="2"/>
  <c r="O402" i="2" s="1"/>
  <c r="P402" i="2" s="1"/>
  <c r="N404" i="2"/>
  <c r="O404" i="2" s="1"/>
  <c r="P404" i="2" s="1"/>
  <c r="N406" i="2"/>
  <c r="O406" i="2" s="1"/>
  <c r="P406" i="2" s="1"/>
  <c r="N408" i="2"/>
  <c r="O408" i="2" s="1"/>
  <c r="P408" i="2" s="1"/>
  <c r="N410" i="2"/>
  <c r="O410" i="2" s="1"/>
  <c r="P410" i="2" s="1"/>
  <c r="N412" i="2"/>
  <c r="O412" i="2" s="1"/>
  <c r="P412" i="2" s="1"/>
  <c r="N414" i="2"/>
  <c r="O414" i="2" s="1"/>
  <c r="P414" i="2" s="1"/>
  <c r="N416" i="2"/>
  <c r="O416" i="2" s="1"/>
  <c r="P416" i="2" s="1"/>
  <c r="N418" i="2"/>
  <c r="O418" i="2" s="1"/>
  <c r="P418" i="2" s="1"/>
  <c r="N420" i="2"/>
  <c r="O420" i="2" s="1"/>
  <c r="P420" i="2" s="1"/>
  <c r="N422" i="2"/>
  <c r="O422" i="2" s="1"/>
  <c r="P422" i="2" s="1"/>
  <c r="N424" i="2"/>
  <c r="O424" i="2" s="1"/>
  <c r="P424" i="2" s="1"/>
  <c r="N426" i="2"/>
  <c r="O426" i="2" s="1"/>
  <c r="P426" i="2" s="1"/>
  <c r="N428" i="2"/>
  <c r="O428" i="2" s="1"/>
  <c r="P428" i="2" s="1"/>
  <c r="N430" i="2"/>
  <c r="O430" i="2" s="1"/>
  <c r="P430" i="2" s="1"/>
  <c r="N432" i="2"/>
  <c r="O432" i="2" s="1"/>
  <c r="P432" i="2" s="1"/>
  <c r="N434" i="2"/>
  <c r="O434" i="2" s="1"/>
  <c r="P434" i="2" s="1"/>
  <c r="N436" i="2"/>
  <c r="O436" i="2" s="1"/>
  <c r="P436" i="2" s="1"/>
  <c r="N438" i="2"/>
  <c r="O438" i="2" s="1"/>
  <c r="P438" i="2" s="1"/>
  <c r="N440" i="2"/>
  <c r="O440" i="2" s="1"/>
  <c r="P440" i="2" s="1"/>
  <c r="N442" i="2"/>
  <c r="O442" i="2" s="1"/>
  <c r="P442" i="2" s="1"/>
  <c r="N444" i="2"/>
  <c r="O444" i="2" s="1"/>
  <c r="P444" i="2" s="1"/>
  <c r="N446" i="2"/>
  <c r="O446" i="2" s="1"/>
  <c r="P446" i="2" s="1"/>
  <c r="N448" i="2"/>
  <c r="O448" i="2" s="1"/>
  <c r="P448" i="2" s="1"/>
  <c r="N499" i="2"/>
  <c r="O499" i="2" s="1"/>
  <c r="P499" i="2" s="1"/>
  <c r="N515" i="2"/>
  <c r="O515" i="2" s="1"/>
  <c r="P515" i="2" s="1"/>
  <c r="N523" i="2"/>
  <c r="O523" i="2" s="1"/>
  <c r="P523" i="2" s="1"/>
  <c r="N536" i="2"/>
  <c r="O536" i="2" s="1"/>
  <c r="P536" i="2" s="1"/>
  <c r="N498" i="2"/>
  <c r="O498" i="2" s="1"/>
  <c r="P498" i="2" s="1"/>
  <c r="N502" i="2"/>
  <c r="O502" i="2" s="1"/>
  <c r="P502" i="2" s="1"/>
  <c r="N506" i="2"/>
  <c r="O506" i="2" s="1"/>
  <c r="P506" i="2" s="1"/>
  <c r="N510" i="2"/>
  <c r="O510" i="2" s="1"/>
  <c r="P510" i="2" s="1"/>
  <c r="N514" i="2"/>
  <c r="O514" i="2" s="1"/>
  <c r="P514" i="2" s="1"/>
  <c r="N518" i="2"/>
  <c r="O518" i="2" s="1"/>
  <c r="P518" i="2" s="1"/>
  <c r="N522" i="2"/>
  <c r="O522" i="2" s="1"/>
  <c r="P522" i="2" s="1"/>
  <c r="N526" i="2"/>
  <c r="O526" i="2" s="1"/>
  <c r="P526" i="2" s="1"/>
  <c r="N535" i="2"/>
  <c r="O535" i="2" s="1"/>
  <c r="P535" i="2" s="1"/>
  <c r="N543" i="2"/>
  <c r="O543" i="2" s="1"/>
  <c r="P543" i="2" s="1"/>
  <c r="N545" i="2"/>
  <c r="O545" i="2" s="1"/>
  <c r="P545" i="2" s="1"/>
  <c r="N547" i="2"/>
  <c r="O547" i="2" s="1"/>
  <c r="P547" i="2" s="1"/>
  <c r="N549" i="2"/>
  <c r="O549" i="2" s="1"/>
  <c r="P549" i="2" s="1"/>
  <c r="N551" i="2"/>
  <c r="O551" i="2" s="1"/>
  <c r="P551" i="2" s="1"/>
  <c r="N553" i="2"/>
  <c r="O553" i="2" s="1"/>
  <c r="P553" i="2" s="1"/>
  <c r="N555" i="2"/>
  <c r="O555" i="2" s="1"/>
  <c r="P555" i="2" s="1"/>
  <c r="N557" i="2"/>
  <c r="O557" i="2" s="1"/>
  <c r="P557" i="2" s="1"/>
  <c r="N559" i="2"/>
  <c r="O559" i="2" s="1"/>
  <c r="P559" i="2" s="1"/>
  <c r="N561" i="2"/>
  <c r="O561" i="2" s="1"/>
  <c r="P561" i="2" s="1"/>
  <c r="N563" i="2"/>
  <c r="O563" i="2" s="1"/>
  <c r="P563" i="2" s="1"/>
  <c r="N565" i="2"/>
  <c r="O565" i="2" s="1"/>
  <c r="P565" i="2" s="1"/>
  <c r="N567" i="2"/>
  <c r="O567" i="2" s="1"/>
  <c r="P567" i="2" s="1"/>
  <c r="N569" i="2"/>
  <c r="O569" i="2" s="1"/>
  <c r="P569" i="2" s="1"/>
  <c r="N571" i="2"/>
  <c r="O571" i="2" s="1"/>
  <c r="P571" i="2" s="1"/>
  <c r="N573" i="2"/>
  <c r="O573" i="2" s="1"/>
  <c r="P573" i="2" s="1"/>
  <c r="N575" i="2"/>
  <c r="O575" i="2" s="1"/>
  <c r="P575" i="2" s="1"/>
  <c r="N577" i="2"/>
  <c r="O577" i="2" s="1"/>
  <c r="P577" i="2" s="1"/>
  <c r="N579" i="2"/>
  <c r="O579" i="2" s="1"/>
  <c r="P579" i="2" s="1"/>
  <c r="N581" i="2"/>
  <c r="O581" i="2" s="1"/>
  <c r="P581" i="2" s="1"/>
  <c r="N583" i="2"/>
  <c r="O583" i="2" s="1"/>
  <c r="P583" i="2" s="1"/>
  <c r="N585" i="2"/>
  <c r="O585" i="2" s="1"/>
  <c r="P585" i="2" s="1"/>
  <c r="N587" i="2"/>
  <c r="O587" i="2" s="1"/>
  <c r="P587" i="2" s="1"/>
  <c r="N611" i="2"/>
  <c r="O611" i="2" s="1"/>
  <c r="P611" i="2" s="1"/>
  <c r="N623" i="2"/>
  <c r="O623" i="2" s="1"/>
  <c r="P623" i="2" s="1"/>
  <c r="N639" i="2"/>
  <c r="O639" i="2" s="1"/>
  <c r="P639" i="2" s="1"/>
  <c r="N532" i="2"/>
  <c r="O532" i="2" s="1"/>
  <c r="P532" i="2" s="1"/>
  <c r="N540" i="2"/>
  <c r="O540" i="2" s="1"/>
  <c r="P540" i="2" s="1"/>
  <c r="N591" i="2"/>
  <c r="O591" i="2" s="1"/>
  <c r="P591" i="2" s="1"/>
  <c r="N618" i="2"/>
  <c r="O618" i="2" s="1"/>
  <c r="P618" i="2" s="1"/>
  <c r="N634" i="2"/>
  <c r="O634" i="2" s="1"/>
  <c r="P634" i="2" s="1"/>
  <c r="N650" i="2"/>
  <c r="O650" i="2" s="1"/>
  <c r="P650" i="2" s="1"/>
  <c r="N702" i="2"/>
  <c r="O702" i="2" s="1"/>
  <c r="P702" i="2" s="1"/>
  <c r="N449" i="2"/>
  <c r="O449" i="2" s="1"/>
  <c r="P449" i="2" s="1"/>
  <c r="N453" i="2"/>
  <c r="O453" i="2" s="1"/>
  <c r="P453" i="2" s="1"/>
  <c r="N457" i="2"/>
  <c r="O457" i="2" s="1"/>
  <c r="P457" i="2" s="1"/>
  <c r="N461" i="2"/>
  <c r="O461" i="2" s="1"/>
  <c r="P461" i="2" s="1"/>
  <c r="N465" i="2"/>
  <c r="O465" i="2" s="1"/>
  <c r="P465" i="2" s="1"/>
  <c r="N469" i="2"/>
  <c r="O469" i="2" s="1"/>
  <c r="P469" i="2" s="1"/>
  <c r="N473" i="2"/>
  <c r="O473" i="2" s="1"/>
  <c r="P473" i="2" s="1"/>
  <c r="N477" i="2"/>
  <c r="O477" i="2" s="1"/>
  <c r="P477" i="2" s="1"/>
  <c r="N481" i="2"/>
  <c r="O481" i="2" s="1"/>
  <c r="P481" i="2" s="1"/>
  <c r="N485" i="2"/>
  <c r="O485" i="2" s="1"/>
  <c r="P485" i="2" s="1"/>
  <c r="N489" i="2"/>
  <c r="O489" i="2" s="1"/>
  <c r="P489" i="2" s="1"/>
  <c r="N493" i="2"/>
  <c r="O493" i="2" s="1"/>
  <c r="P493" i="2" s="1"/>
  <c r="N497" i="2"/>
  <c r="O497" i="2" s="1"/>
  <c r="P497" i="2" s="1"/>
  <c r="N501" i="2"/>
  <c r="O501" i="2" s="1"/>
  <c r="P501" i="2" s="1"/>
  <c r="N505" i="2"/>
  <c r="O505" i="2" s="1"/>
  <c r="P505" i="2" s="1"/>
  <c r="N509" i="2"/>
  <c r="O509" i="2" s="1"/>
  <c r="P509" i="2" s="1"/>
  <c r="N513" i="2"/>
  <c r="O513" i="2" s="1"/>
  <c r="P513" i="2" s="1"/>
  <c r="N517" i="2"/>
  <c r="O517" i="2" s="1"/>
  <c r="P517" i="2" s="1"/>
  <c r="N521" i="2"/>
  <c r="O521" i="2" s="1"/>
  <c r="P521" i="2" s="1"/>
  <c r="N525" i="2"/>
  <c r="O525" i="2" s="1"/>
  <c r="P525" i="2" s="1"/>
  <c r="N529" i="2"/>
  <c r="O529" i="2" s="1"/>
  <c r="P529" i="2" s="1"/>
  <c r="N537" i="2"/>
  <c r="O537" i="2" s="1"/>
  <c r="P537" i="2" s="1"/>
  <c r="N603" i="2"/>
  <c r="O603" i="2" s="1"/>
  <c r="P603" i="2" s="1"/>
  <c r="N534" i="2"/>
  <c r="O534" i="2" s="1"/>
  <c r="P534" i="2" s="1"/>
  <c r="N542" i="2"/>
  <c r="O542" i="2" s="1"/>
  <c r="P542" i="2" s="1"/>
  <c r="N452" i="2"/>
  <c r="O452" i="2" s="1"/>
  <c r="P452" i="2" s="1"/>
  <c r="N456" i="2"/>
  <c r="O456" i="2" s="1"/>
  <c r="P456" i="2" s="1"/>
  <c r="N460" i="2"/>
  <c r="O460" i="2" s="1"/>
  <c r="P460" i="2" s="1"/>
  <c r="N464" i="2"/>
  <c r="O464" i="2" s="1"/>
  <c r="P464" i="2" s="1"/>
  <c r="N468" i="2"/>
  <c r="O468" i="2" s="1"/>
  <c r="P468" i="2" s="1"/>
  <c r="N472" i="2"/>
  <c r="O472" i="2" s="1"/>
  <c r="P472" i="2" s="1"/>
  <c r="N476" i="2"/>
  <c r="O476" i="2" s="1"/>
  <c r="P476" i="2" s="1"/>
  <c r="N480" i="2"/>
  <c r="O480" i="2" s="1"/>
  <c r="P480" i="2" s="1"/>
  <c r="N484" i="2"/>
  <c r="O484" i="2" s="1"/>
  <c r="P484" i="2" s="1"/>
  <c r="N488" i="2"/>
  <c r="O488" i="2" s="1"/>
  <c r="P488" i="2" s="1"/>
  <c r="N492" i="2"/>
  <c r="O492" i="2" s="1"/>
  <c r="P492" i="2" s="1"/>
  <c r="N496" i="2"/>
  <c r="O496" i="2" s="1"/>
  <c r="P496" i="2" s="1"/>
  <c r="N500" i="2"/>
  <c r="O500" i="2" s="1"/>
  <c r="P500" i="2" s="1"/>
  <c r="N504" i="2"/>
  <c r="O504" i="2" s="1"/>
  <c r="P504" i="2" s="1"/>
  <c r="N508" i="2"/>
  <c r="O508" i="2" s="1"/>
  <c r="P508" i="2" s="1"/>
  <c r="N512" i="2"/>
  <c r="O512" i="2" s="1"/>
  <c r="P512" i="2" s="1"/>
  <c r="N516" i="2"/>
  <c r="O516" i="2" s="1"/>
  <c r="P516" i="2" s="1"/>
  <c r="N520" i="2"/>
  <c r="O520" i="2" s="1"/>
  <c r="P520" i="2" s="1"/>
  <c r="N524" i="2"/>
  <c r="O524" i="2" s="1"/>
  <c r="P524" i="2" s="1"/>
  <c r="N528" i="2"/>
  <c r="O528" i="2" s="1"/>
  <c r="P528" i="2" s="1"/>
  <c r="N531" i="2"/>
  <c r="O531" i="2" s="1"/>
  <c r="P531" i="2" s="1"/>
  <c r="N539" i="2"/>
  <c r="O539" i="2" s="1"/>
  <c r="P539" i="2" s="1"/>
  <c r="N544" i="2"/>
  <c r="O544" i="2" s="1"/>
  <c r="P544" i="2" s="1"/>
  <c r="N546" i="2"/>
  <c r="O546" i="2" s="1"/>
  <c r="P546" i="2" s="1"/>
  <c r="N548" i="2"/>
  <c r="O548" i="2" s="1"/>
  <c r="P548" i="2" s="1"/>
  <c r="N550" i="2"/>
  <c r="O550" i="2" s="1"/>
  <c r="P550" i="2" s="1"/>
  <c r="N552" i="2"/>
  <c r="O552" i="2" s="1"/>
  <c r="P552" i="2" s="1"/>
  <c r="N554" i="2"/>
  <c r="O554" i="2" s="1"/>
  <c r="P554" i="2" s="1"/>
  <c r="N556" i="2"/>
  <c r="O556" i="2" s="1"/>
  <c r="P556" i="2" s="1"/>
  <c r="N558" i="2"/>
  <c r="O558" i="2" s="1"/>
  <c r="P558" i="2" s="1"/>
  <c r="N560" i="2"/>
  <c r="O560" i="2" s="1"/>
  <c r="P560" i="2" s="1"/>
  <c r="N562" i="2"/>
  <c r="O562" i="2" s="1"/>
  <c r="P562" i="2" s="1"/>
  <c r="N564" i="2"/>
  <c r="O564" i="2" s="1"/>
  <c r="P564" i="2" s="1"/>
  <c r="N566" i="2"/>
  <c r="O566" i="2" s="1"/>
  <c r="P566" i="2" s="1"/>
  <c r="N568" i="2"/>
  <c r="O568" i="2" s="1"/>
  <c r="P568" i="2" s="1"/>
  <c r="N570" i="2"/>
  <c r="O570" i="2" s="1"/>
  <c r="P570" i="2" s="1"/>
  <c r="N572" i="2"/>
  <c r="O572" i="2" s="1"/>
  <c r="P572" i="2" s="1"/>
  <c r="N574" i="2"/>
  <c r="O574" i="2" s="1"/>
  <c r="P574" i="2" s="1"/>
  <c r="N576" i="2"/>
  <c r="O576" i="2" s="1"/>
  <c r="P576" i="2" s="1"/>
  <c r="N578" i="2"/>
  <c r="O578" i="2" s="1"/>
  <c r="P578" i="2" s="1"/>
  <c r="N580" i="2"/>
  <c r="O580" i="2" s="1"/>
  <c r="P580" i="2" s="1"/>
  <c r="N582" i="2"/>
  <c r="O582" i="2" s="1"/>
  <c r="P582" i="2" s="1"/>
  <c r="N584" i="2"/>
  <c r="O584" i="2" s="1"/>
  <c r="P584" i="2" s="1"/>
  <c r="N586" i="2"/>
  <c r="O586" i="2" s="1"/>
  <c r="P586" i="2" s="1"/>
  <c r="N588" i="2"/>
  <c r="O588" i="2" s="1"/>
  <c r="P588" i="2" s="1"/>
  <c r="N595" i="2"/>
  <c r="O595" i="2" s="1"/>
  <c r="P595" i="2" s="1"/>
  <c r="N631" i="2"/>
  <c r="O631" i="2" s="1"/>
  <c r="P631" i="2" s="1"/>
  <c r="N647" i="2"/>
  <c r="O647" i="2" s="1"/>
  <c r="P647" i="2" s="1"/>
  <c r="N590" i="2"/>
  <c r="O590" i="2" s="1"/>
  <c r="P590" i="2" s="1"/>
  <c r="N594" i="2"/>
  <c r="O594" i="2" s="1"/>
  <c r="P594" i="2" s="1"/>
  <c r="N598" i="2"/>
  <c r="O598" i="2" s="1"/>
  <c r="P598" i="2" s="1"/>
  <c r="N602" i="2"/>
  <c r="O602" i="2" s="1"/>
  <c r="P602" i="2" s="1"/>
  <c r="N606" i="2"/>
  <c r="O606" i="2" s="1"/>
  <c r="P606" i="2" s="1"/>
  <c r="N610" i="2"/>
  <c r="O610" i="2" s="1"/>
  <c r="P610" i="2" s="1"/>
  <c r="N614" i="2"/>
  <c r="O614" i="2" s="1"/>
  <c r="P614" i="2" s="1"/>
  <c r="N620" i="2"/>
  <c r="O620" i="2" s="1"/>
  <c r="P620" i="2" s="1"/>
  <c r="N628" i="2"/>
  <c r="O628" i="2" s="1"/>
  <c r="P628" i="2" s="1"/>
  <c r="N636" i="2"/>
  <c r="O636" i="2" s="1"/>
  <c r="P636" i="2" s="1"/>
  <c r="N644" i="2"/>
  <c r="O644" i="2" s="1"/>
  <c r="P644" i="2" s="1"/>
  <c r="N652" i="2"/>
  <c r="O652" i="2" s="1"/>
  <c r="P652" i="2" s="1"/>
  <c r="N657" i="2"/>
  <c r="O657" i="2" s="1"/>
  <c r="P657" i="2" s="1"/>
  <c r="N668" i="2"/>
  <c r="O668" i="2" s="1"/>
  <c r="P668" i="2" s="1"/>
  <c r="N673" i="2"/>
  <c r="O673" i="2" s="1"/>
  <c r="P673" i="2" s="1"/>
  <c r="N676" i="2"/>
  <c r="O676" i="2" s="1"/>
  <c r="P676" i="2" s="1"/>
  <c r="N681" i="2"/>
  <c r="O681" i="2" s="1"/>
  <c r="P681" i="2" s="1"/>
  <c r="N684" i="2"/>
  <c r="O684" i="2" s="1"/>
  <c r="P684" i="2" s="1"/>
  <c r="N689" i="2"/>
  <c r="O689" i="2" s="1"/>
  <c r="P689" i="2" s="1"/>
  <c r="N692" i="2"/>
  <c r="O692" i="2" s="1"/>
  <c r="P692" i="2" s="1"/>
  <c r="N697" i="2"/>
  <c r="O697" i="2" s="1"/>
  <c r="P697" i="2" s="1"/>
  <c r="N700" i="2"/>
  <c r="O700" i="2" s="1"/>
  <c r="P700" i="2" s="1"/>
  <c r="N705" i="2"/>
  <c r="O705" i="2" s="1"/>
  <c r="P705" i="2" s="1"/>
  <c r="N708" i="2"/>
  <c r="O708" i="2" s="1"/>
  <c r="P708" i="2" s="1"/>
  <c r="N726" i="2"/>
  <c r="O726" i="2" s="1"/>
  <c r="P726" i="2" s="1"/>
  <c r="N617" i="2"/>
  <c r="O617" i="2" s="1"/>
  <c r="P617" i="2" s="1"/>
  <c r="N625" i="2"/>
  <c r="O625" i="2" s="1"/>
  <c r="P625" i="2" s="1"/>
  <c r="N633" i="2"/>
  <c r="O633" i="2" s="1"/>
  <c r="P633" i="2" s="1"/>
  <c r="N641" i="2"/>
  <c r="O641" i="2" s="1"/>
  <c r="P641" i="2" s="1"/>
  <c r="N649" i="2"/>
  <c r="O649" i="2" s="1"/>
  <c r="P649" i="2" s="1"/>
  <c r="N710" i="2"/>
  <c r="O710" i="2" s="1"/>
  <c r="P710" i="2" s="1"/>
  <c r="N712" i="2"/>
  <c r="O712" i="2" s="1"/>
  <c r="P712" i="2" s="1"/>
  <c r="N721" i="2"/>
  <c r="O721" i="2" s="1"/>
  <c r="P721" i="2" s="1"/>
  <c r="N728" i="2"/>
  <c r="O728" i="2" s="1"/>
  <c r="P728" i="2" s="1"/>
  <c r="N589" i="2"/>
  <c r="O589" i="2" s="1"/>
  <c r="P589" i="2" s="1"/>
  <c r="N593" i="2"/>
  <c r="O593" i="2" s="1"/>
  <c r="P593" i="2" s="1"/>
  <c r="N597" i="2"/>
  <c r="O597" i="2" s="1"/>
  <c r="P597" i="2" s="1"/>
  <c r="N601" i="2"/>
  <c r="O601" i="2" s="1"/>
  <c r="P601" i="2" s="1"/>
  <c r="N605" i="2"/>
  <c r="O605" i="2" s="1"/>
  <c r="P605" i="2" s="1"/>
  <c r="N609" i="2"/>
  <c r="O609" i="2" s="1"/>
  <c r="P609" i="2" s="1"/>
  <c r="N613" i="2"/>
  <c r="O613" i="2" s="1"/>
  <c r="P613" i="2" s="1"/>
  <c r="N622" i="2"/>
  <c r="O622" i="2" s="1"/>
  <c r="P622" i="2" s="1"/>
  <c r="N630" i="2"/>
  <c r="O630" i="2" s="1"/>
  <c r="P630" i="2" s="1"/>
  <c r="N638" i="2"/>
  <c r="O638" i="2" s="1"/>
  <c r="P638" i="2" s="1"/>
  <c r="N646" i="2"/>
  <c r="O646" i="2" s="1"/>
  <c r="P646" i="2" s="1"/>
  <c r="N714" i="2"/>
  <c r="O714" i="2" s="1"/>
  <c r="P714" i="2" s="1"/>
  <c r="N730" i="2"/>
  <c r="O730" i="2" s="1"/>
  <c r="P730" i="2" s="1"/>
  <c r="N619" i="2"/>
  <c r="O619" i="2" s="1"/>
  <c r="P619" i="2" s="1"/>
  <c r="N627" i="2"/>
  <c r="O627" i="2" s="1"/>
  <c r="P627" i="2" s="1"/>
  <c r="N635" i="2"/>
  <c r="O635" i="2" s="1"/>
  <c r="P635" i="2" s="1"/>
  <c r="N643" i="2"/>
  <c r="O643" i="2" s="1"/>
  <c r="P643" i="2" s="1"/>
  <c r="N651" i="2"/>
  <c r="O651" i="2" s="1"/>
  <c r="P651" i="2" s="1"/>
  <c r="N653" i="2"/>
  <c r="O653" i="2" s="1"/>
  <c r="P653" i="2" s="1"/>
  <c r="N667" i="2"/>
  <c r="O667" i="2" s="1"/>
  <c r="P667" i="2" s="1"/>
  <c r="N669" i="2"/>
  <c r="O669" i="2" s="1"/>
  <c r="P669" i="2" s="1"/>
  <c r="N674" i="2"/>
  <c r="O674" i="2" s="1"/>
  <c r="P674" i="2" s="1"/>
  <c r="N682" i="2"/>
  <c r="O682" i="2" s="1"/>
  <c r="P682" i="2" s="1"/>
  <c r="N690" i="2"/>
  <c r="O690" i="2" s="1"/>
  <c r="P690" i="2" s="1"/>
  <c r="N698" i="2"/>
  <c r="O698" i="2" s="1"/>
  <c r="P698" i="2" s="1"/>
  <c r="N706" i="2"/>
  <c r="O706" i="2" s="1"/>
  <c r="P706" i="2" s="1"/>
  <c r="N621" i="2"/>
  <c r="O621" i="2" s="1"/>
  <c r="P621" i="2" s="1"/>
  <c r="N629" i="2"/>
  <c r="O629" i="2" s="1"/>
  <c r="P629" i="2" s="1"/>
  <c r="N637" i="2"/>
  <c r="O637" i="2" s="1"/>
  <c r="P637" i="2" s="1"/>
  <c r="N645" i="2"/>
  <c r="O645" i="2" s="1"/>
  <c r="P645" i="2" s="1"/>
  <c r="N713" i="2"/>
  <c r="O713" i="2" s="1"/>
  <c r="P713" i="2" s="1"/>
  <c r="N720" i="2"/>
  <c r="O720" i="2" s="1"/>
  <c r="P720" i="2" s="1"/>
  <c r="N729" i="2"/>
  <c r="O729" i="2" s="1"/>
  <c r="P729" i="2" s="1"/>
  <c r="N793" i="2"/>
  <c r="O793" i="2" s="1"/>
  <c r="P793" i="2" s="1"/>
  <c r="N795" i="2"/>
  <c r="O795" i="2" s="1"/>
  <c r="P795" i="2" s="1"/>
  <c r="N809" i="2"/>
  <c r="O809" i="2" s="1"/>
  <c r="P809" i="2" s="1"/>
  <c r="N790" i="2"/>
  <c r="O790" i="2" s="1"/>
  <c r="P790" i="2" s="1"/>
  <c r="N798" i="2"/>
  <c r="O798" i="2" s="1"/>
  <c r="P798" i="2" s="1"/>
  <c r="N806" i="2"/>
  <c r="O806" i="2" s="1"/>
  <c r="P806" i="2" s="1"/>
  <c r="N814" i="2"/>
  <c r="O814" i="2" s="1"/>
  <c r="P814" i="2" s="1"/>
  <c r="N909" i="2"/>
  <c r="O909" i="2" s="1"/>
  <c r="P909" i="2" s="1"/>
  <c r="N803" i="2"/>
  <c r="O803" i="2" s="1"/>
  <c r="P803" i="2" s="1"/>
  <c r="N811" i="2"/>
  <c r="O811" i="2" s="1"/>
  <c r="P811" i="2" s="1"/>
  <c r="N819" i="2"/>
  <c r="O819" i="2" s="1"/>
  <c r="P819" i="2" s="1"/>
  <c r="N933" i="2"/>
  <c r="O933" i="2" s="1"/>
  <c r="P933" i="2" s="1"/>
  <c r="N784" i="2"/>
  <c r="O784" i="2" s="1"/>
  <c r="P784" i="2" s="1"/>
  <c r="N792" i="2"/>
  <c r="O792" i="2" s="1"/>
  <c r="P792" i="2" s="1"/>
  <c r="N800" i="2"/>
  <c r="O800" i="2" s="1"/>
  <c r="P800" i="2" s="1"/>
  <c r="N808" i="2"/>
  <c r="O808" i="2" s="1"/>
  <c r="P808" i="2" s="1"/>
  <c r="N816" i="2"/>
  <c r="O816" i="2" s="1"/>
  <c r="P816" i="2" s="1"/>
  <c r="N821" i="2"/>
  <c r="O821" i="2" s="1"/>
  <c r="P821" i="2" s="1"/>
  <c r="N823" i="2"/>
  <c r="O823" i="2" s="1"/>
  <c r="P823" i="2" s="1"/>
  <c r="N825" i="2"/>
  <c r="O825" i="2" s="1"/>
  <c r="P825" i="2" s="1"/>
  <c r="N827" i="2"/>
  <c r="O827" i="2" s="1"/>
  <c r="P827" i="2" s="1"/>
  <c r="N829" i="2"/>
  <c r="O829" i="2" s="1"/>
  <c r="P829" i="2" s="1"/>
  <c r="N831" i="2"/>
  <c r="O831" i="2" s="1"/>
  <c r="P831" i="2" s="1"/>
  <c r="N833" i="2"/>
  <c r="O833" i="2" s="1"/>
  <c r="P833" i="2" s="1"/>
  <c r="N835" i="2"/>
  <c r="O835" i="2" s="1"/>
  <c r="P835" i="2" s="1"/>
  <c r="N837" i="2"/>
  <c r="O837" i="2" s="1"/>
  <c r="P837" i="2" s="1"/>
  <c r="N839" i="2"/>
  <c r="O839" i="2" s="1"/>
  <c r="P839" i="2" s="1"/>
  <c r="N841" i="2"/>
  <c r="O841" i="2" s="1"/>
  <c r="P841" i="2" s="1"/>
  <c r="N843" i="2"/>
  <c r="O843" i="2" s="1"/>
  <c r="P843" i="2" s="1"/>
  <c r="N845" i="2"/>
  <c r="O845" i="2" s="1"/>
  <c r="P845" i="2" s="1"/>
  <c r="N847" i="2"/>
  <c r="O847" i="2" s="1"/>
  <c r="P847" i="2" s="1"/>
  <c r="N849" i="2"/>
  <c r="O849" i="2" s="1"/>
  <c r="P849" i="2" s="1"/>
  <c r="N851" i="2"/>
  <c r="O851" i="2" s="1"/>
  <c r="P851" i="2" s="1"/>
  <c r="N853" i="2"/>
  <c r="O853" i="2" s="1"/>
  <c r="P853" i="2" s="1"/>
  <c r="N855" i="2"/>
  <c r="O855" i="2" s="1"/>
  <c r="P855" i="2" s="1"/>
  <c r="N789" i="2"/>
  <c r="O789" i="2" s="1"/>
  <c r="P789" i="2" s="1"/>
  <c r="N797" i="2"/>
  <c r="O797" i="2" s="1"/>
  <c r="P797" i="2" s="1"/>
  <c r="N805" i="2"/>
  <c r="O805" i="2" s="1"/>
  <c r="P805" i="2" s="1"/>
  <c r="N813" i="2"/>
  <c r="O813" i="2" s="1"/>
  <c r="P813" i="2" s="1"/>
  <c r="N922" i="2"/>
  <c r="O922" i="2" s="1"/>
  <c r="P922" i="2" s="1"/>
  <c r="N940" i="2"/>
  <c r="O940" i="2" s="1"/>
  <c r="P940" i="2" s="1"/>
  <c r="N920" i="2"/>
  <c r="O920" i="2" s="1"/>
  <c r="P920" i="2" s="1"/>
  <c r="N946" i="2"/>
  <c r="O946" i="2" s="1"/>
  <c r="P946" i="2" s="1"/>
  <c r="N908" i="2"/>
  <c r="O908" i="2" s="1"/>
  <c r="P908" i="2" s="1"/>
  <c r="N930" i="2"/>
  <c r="O930" i="2" s="1"/>
  <c r="P930" i="2" s="1"/>
  <c r="N948" i="2"/>
  <c r="O948" i="2" s="1"/>
  <c r="P948" i="2" s="1"/>
  <c r="N954" i="2"/>
  <c r="O954" i="2" s="1"/>
  <c r="P954" i="2" s="1"/>
  <c r="N951" i="2"/>
  <c r="O951" i="2" s="1"/>
  <c r="P951" i="2" s="1"/>
  <c r="N959" i="2"/>
  <c r="O959" i="2" s="1"/>
  <c r="P959" i="2" s="1"/>
  <c r="N956" i="2"/>
  <c r="O956" i="2" s="1"/>
  <c r="P956" i="2" s="1"/>
  <c r="N964" i="2"/>
  <c r="O964" i="2" s="1"/>
  <c r="P964" i="2" s="1"/>
  <c r="N953" i="2"/>
  <c r="O953" i="2" s="1"/>
  <c r="P953" i="2" s="1"/>
  <c r="N961" i="2"/>
  <c r="O961" i="2" s="1"/>
  <c r="P961" i="2" s="1"/>
  <c r="N1080" i="2"/>
  <c r="O1080" i="2" s="1"/>
  <c r="P1080" i="2" s="1"/>
  <c r="N1083" i="2"/>
  <c r="O1083" i="2" s="1"/>
  <c r="P1083" i="2" s="1"/>
  <c r="N950" i="2"/>
  <c r="O950" i="2" s="1"/>
  <c r="P950" i="2" s="1"/>
  <c r="N958" i="2"/>
  <c r="O958" i="2" s="1"/>
  <c r="P958" i="2" s="1"/>
  <c r="N966" i="2"/>
  <c r="O966" i="2" s="1"/>
  <c r="P966" i="2" s="1"/>
  <c r="N955" i="2"/>
  <c r="O955" i="2" s="1"/>
  <c r="P955" i="2" s="1"/>
  <c r="N963" i="2"/>
  <c r="O963" i="2" s="1"/>
  <c r="P963" i="2" s="1"/>
  <c r="N1028" i="2"/>
  <c r="O1028" i="2" s="1"/>
  <c r="P1028" i="2" s="1"/>
  <c r="N952" i="2"/>
  <c r="O952" i="2" s="1"/>
  <c r="P952" i="2" s="1"/>
  <c r="N960" i="2"/>
  <c r="O960" i="2" s="1"/>
  <c r="P960" i="2" s="1"/>
  <c r="N1046" i="2"/>
  <c r="O1046" i="2" s="1"/>
  <c r="P1046" i="2" s="1"/>
  <c r="N1026" i="2"/>
  <c r="O1026" i="2" s="1"/>
  <c r="P1026" i="2" s="1"/>
  <c r="N1104" i="2"/>
  <c r="O1104" i="2" s="1"/>
  <c r="P1104" i="2" s="1"/>
  <c r="N1107" i="2"/>
  <c r="O1107" i="2" s="1"/>
  <c r="P1107" i="2" s="1"/>
  <c r="N1042" i="2"/>
  <c r="O1042" i="2" s="1"/>
  <c r="P1042" i="2" s="1"/>
  <c r="N1064" i="2"/>
  <c r="O1064" i="2" s="1"/>
  <c r="P1064" i="2" s="1"/>
  <c r="N1067" i="2"/>
  <c r="O1067" i="2" s="1"/>
  <c r="P1067" i="2" s="1"/>
  <c r="N1048" i="2"/>
  <c r="O1048" i="2" s="1"/>
  <c r="P1048" i="2" s="1"/>
  <c r="N1051" i="2"/>
  <c r="O1051" i="2" s="1"/>
  <c r="P1051" i="2" s="1"/>
  <c r="N1088" i="2"/>
  <c r="O1088" i="2" s="1"/>
  <c r="P1088" i="2" s="1"/>
  <c r="N1091" i="2"/>
  <c r="O1091" i="2" s="1"/>
  <c r="P1091" i="2" s="1"/>
  <c r="N1032" i="2"/>
  <c r="O1032" i="2" s="1"/>
  <c r="P1032" i="2" s="1"/>
  <c r="N1040" i="2"/>
  <c r="O1040" i="2" s="1"/>
  <c r="P1040" i="2" s="1"/>
  <c r="N1072" i="2"/>
  <c r="O1072" i="2" s="1"/>
  <c r="P1072" i="2" s="1"/>
  <c r="N1075" i="2"/>
  <c r="O1075" i="2" s="1"/>
  <c r="P1075" i="2" s="1"/>
  <c r="N1037" i="2"/>
  <c r="O1037" i="2" s="1"/>
  <c r="P1037" i="2" s="1"/>
  <c r="N1054" i="2"/>
  <c r="O1054" i="2" s="1"/>
  <c r="P1054" i="2" s="1"/>
  <c r="N1062" i="2"/>
  <c r="O1062" i="2" s="1"/>
  <c r="P1062" i="2" s="1"/>
  <c r="N1070" i="2"/>
  <c r="O1070" i="2" s="1"/>
  <c r="P1070" i="2" s="1"/>
  <c r="N1078" i="2"/>
  <c r="O1078" i="2" s="1"/>
  <c r="P1078" i="2" s="1"/>
  <c r="N1086" i="2"/>
  <c r="O1086" i="2" s="1"/>
  <c r="P1086" i="2" s="1"/>
  <c r="N1094" i="2"/>
  <c r="O1094" i="2" s="1"/>
  <c r="P1094" i="2" s="1"/>
  <c r="N1102" i="2"/>
  <c r="O1102" i="2" s="1"/>
  <c r="P1102" i="2" s="1"/>
  <c r="N1031" i="2"/>
  <c r="O1031" i="2" s="1"/>
  <c r="P1031" i="2" s="1"/>
  <c r="N1034" i="2"/>
  <c r="O1034" i="2" s="1"/>
  <c r="P1034" i="2" s="1"/>
  <c r="N1049" i="2"/>
  <c r="O1049" i="2" s="1"/>
  <c r="P1049" i="2" s="1"/>
  <c r="N1057" i="2"/>
  <c r="O1057" i="2" s="1"/>
  <c r="P1057" i="2" s="1"/>
  <c r="N1065" i="2"/>
  <c r="O1065" i="2" s="1"/>
  <c r="P1065" i="2" s="1"/>
  <c r="N1073" i="2"/>
  <c r="O1073" i="2" s="1"/>
  <c r="P1073" i="2" s="1"/>
  <c r="N1081" i="2"/>
  <c r="O1081" i="2" s="1"/>
  <c r="P1081" i="2" s="1"/>
  <c r="N1089" i="2"/>
  <c r="O1089" i="2" s="1"/>
  <c r="P1089" i="2" s="1"/>
  <c r="N1097" i="2"/>
  <c r="O1097" i="2" s="1"/>
  <c r="P1097" i="2" s="1"/>
  <c r="N1105" i="2"/>
  <c r="O1105" i="2" s="1"/>
  <c r="P1105" i="2" s="1"/>
  <c r="N1039" i="2"/>
  <c r="O1039" i="2" s="1"/>
  <c r="P1039" i="2" s="1"/>
  <c r="N1052" i="2"/>
  <c r="O1052" i="2" s="1"/>
  <c r="P1052" i="2" s="1"/>
  <c r="N1060" i="2"/>
  <c r="O1060" i="2" s="1"/>
  <c r="P1060" i="2" s="1"/>
  <c r="N1068" i="2"/>
  <c r="O1068" i="2" s="1"/>
  <c r="P1068" i="2" s="1"/>
  <c r="N1076" i="2"/>
  <c r="O1076" i="2" s="1"/>
  <c r="P1076" i="2" s="1"/>
  <c r="N1084" i="2"/>
  <c r="O1084" i="2" s="1"/>
  <c r="P1084" i="2" s="1"/>
  <c r="N1092" i="2"/>
  <c r="O1092" i="2" s="1"/>
  <c r="P1092" i="2" s="1"/>
  <c r="N1100" i="2"/>
  <c r="O1100" i="2" s="1"/>
  <c r="P1100" i="2" s="1"/>
  <c r="N1108" i="2"/>
  <c r="O1108" i="2" s="1"/>
  <c r="P1108" i="2" s="1"/>
  <c r="N1030" i="2"/>
  <c r="O1030" i="2" s="1"/>
  <c r="P1030" i="2" s="1"/>
  <c r="N1036" i="2"/>
  <c r="O1036" i="2" s="1"/>
  <c r="P1036" i="2" s="1"/>
  <c r="N1041" i="2"/>
  <c r="O1041" i="2" s="1"/>
  <c r="P1041" i="2" s="1"/>
  <c r="N1043" i="2"/>
  <c r="O1043" i="2" s="1"/>
  <c r="P1043" i="2" s="1"/>
  <c r="N1045" i="2"/>
  <c r="O1045" i="2" s="1"/>
  <c r="P1045" i="2" s="1"/>
  <c r="N1047" i="2"/>
  <c r="O1047" i="2" s="1"/>
  <c r="P1047" i="2" s="1"/>
  <c r="N1055" i="2"/>
  <c r="O1055" i="2" s="1"/>
  <c r="P1055" i="2" s="1"/>
  <c r="N1063" i="2"/>
  <c r="O1063" i="2" s="1"/>
  <c r="P1063" i="2" s="1"/>
  <c r="N1071" i="2"/>
  <c r="O1071" i="2" s="1"/>
  <c r="P1071" i="2" s="1"/>
  <c r="N1079" i="2"/>
  <c r="O1079" i="2" s="1"/>
  <c r="P1079" i="2" s="1"/>
  <c r="N1087" i="2"/>
  <c r="O1087" i="2" s="1"/>
  <c r="P1087" i="2" s="1"/>
  <c r="N1095" i="2"/>
  <c r="O1095" i="2" s="1"/>
  <c r="P1095" i="2" s="1"/>
  <c r="N1103" i="2"/>
  <c r="O1103" i="2" s="1"/>
  <c r="P1103" i="2" s="1"/>
  <c r="N1033" i="2"/>
  <c r="O1033" i="2" s="1"/>
  <c r="P1033" i="2" s="1"/>
  <c r="N1050" i="2"/>
  <c r="O1050" i="2" s="1"/>
  <c r="P1050" i="2" s="1"/>
  <c r="N1058" i="2"/>
  <c r="O1058" i="2" s="1"/>
  <c r="P1058" i="2" s="1"/>
  <c r="N1066" i="2"/>
  <c r="O1066" i="2" s="1"/>
  <c r="P1066" i="2" s="1"/>
  <c r="N1074" i="2"/>
  <c r="O1074" i="2" s="1"/>
  <c r="P1074" i="2" s="1"/>
  <c r="N1082" i="2"/>
  <c r="O1082" i="2" s="1"/>
  <c r="P1082" i="2" s="1"/>
  <c r="N1090" i="2"/>
  <c r="O1090" i="2" s="1"/>
  <c r="P1090" i="2" s="1"/>
  <c r="N1098" i="2"/>
  <c r="O1098" i="2" s="1"/>
  <c r="P1098" i="2" s="1"/>
  <c r="N1106" i="2"/>
  <c r="O1106" i="2" s="1"/>
  <c r="P1106" i="2" s="1"/>
  <c r="N1029" i="2"/>
  <c r="O1029" i="2" s="1"/>
  <c r="P1029" i="2" s="1"/>
  <c r="N1038" i="2"/>
  <c r="O1038" i="2" s="1"/>
  <c r="P1038" i="2" s="1"/>
  <c r="N1053" i="2"/>
  <c r="O1053" i="2" s="1"/>
  <c r="P1053" i="2" s="1"/>
  <c r="N1061" i="2"/>
  <c r="O1061" i="2" s="1"/>
  <c r="P1061" i="2" s="1"/>
  <c r="N1069" i="2"/>
  <c r="O1069" i="2" s="1"/>
  <c r="P1069" i="2" s="1"/>
  <c r="N1077" i="2"/>
  <c r="O1077" i="2" s="1"/>
  <c r="P1077" i="2" s="1"/>
  <c r="N1085" i="2"/>
  <c r="O1085" i="2" s="1"/>
  <c r="P1085" i="2" s="1"/>
  <c r="N1093" i="2"/>
  <c r="O1093" i="2" s="1"/>
  <c r="P1093" i="2" s="1"/>
  <c r="N1101" i="2"/>
  <c r="O1101" i="2" s="1"/>
  <c r="P1101" i="2" s="1"/>
  <c r="N1109" i="2"/>
  <c r="O1109" i="2" s="1"/>
  <c r="P1109" i="2" s="1"/>
  <c r="AV502" i="1"/>
  <c r="AW73" i="1"/>
  <c r="AY73" i="1" s="1"/>
  <c r="AX33" i="1"/>
  <c r="AV904" i="1"/>
  <c r="AX637" i="1"/>
  <c r="AV533" i="1"/>
  <c r="AW919" i="1"/>
  <c r="AY919" i="1" s="1"/>
  <c r="AX358" i="1"/>
  <c r="AV427" i="1"/>
  <c r="AX872" i="1"/>
  <c r="AX910" i="1"/>
  <c r="AV73" i="1"/>
  <c r="AW33" i="1"/>
  <c r="AY33" i="1" s="1"/>
  <c r="AX933" i="1"/>
  <c r="AV919" i="1"/>
  <c r="AW358" i="1"/>
  <c r="AY358" i="1" s="1"/>
  <c r="AX604" i="1"/>
  <c r="AV390" i="1"/>
  <c r="AW40" i="1"/>
  <c r="AY40" i="1" s="1"/>
  <c r="AX527" i="1"/>
  <c r="AX498" i="1"/>
  <c r="AW542" i="1"/>
  <c r="AY542" i="1" s="1"/>
  <c r="AX902" i="1"/>
  <c r="AV870" i="1"/>
  <c r="AW471" i="1"/>
  <c r="AY471" i="1" s="1"/>
  <c r="AX633" i="1"/>
  <c r="AV372" i="1"/>
  <c r="AW872" i="1"/>
  <c r="AY872" i="1" s="1"/>
  <c r="AW910" i="1"/>
  <c r="AY910" i="1" s="1"/>
  <c r="AX917" i="1"/>
  <c r="AV33" i="1"/>
  <c r="AW933" i="1"/>
  <c r="AY933" i="1" s="1"/>
  <c r="AX410" i="1"/>
  <c r="AV358" i="1"/>
  <c r="AW604" i="1"/>
  <c r="AY604" i="1" s="1"/>
  <c r="AX769" i="1"/>
  <c r="AV40" i="1"/>
  <c r="AW527" i="1"/>
  <c r="AY527" i="1" s="1"/>
  <c r="AW498" i="1"/>
  <c r="AY498" i="1" s="1"/>
  <c r="AV542" i="1"/>
  <c r="AW902" i="1"/>
  <c r="AY902" i="1" s="1"/>
  <c r="AX822" i="1"/>
  <c r="AV471" i="1"/>
  <c r="AW633" i="1"/>
  <c r="AY633" i="1" s="1"/>
  <c r="AX573" i="1"/>
  <c r="AV357" i="1"/>
  <c r="AW837" i="1"/>
  <c r="AY837" i="1" s="1"/>
  <c r="AX515" i="1"/>
  <c r="AV744" i="1"/>
  <c r="AW928" i="1"/>
  <c r="AY928" i="1" s="1"/>
  <c r="AX94" i="1"/>
  <c r="AV402" i="1"/>
  <c r="AW657" i="1"/>
  <c r="AY657" i="1" s="1"/>
  <c r="AX901" i="1"/>
  <c r="AV58" i="1"/>
  <c r="AV872" i="1"/>
  <c r="AV910" i="1"/>
  <c r="AX356" i="1"/>
  <c r="AW917" i="1"/>
  <c r="AY917" i="1" s="1"/>
  <c r="AX572" i="1"/>
  <c r="AV933" i="1"/>
  <c r="AW410" i="1"/>
  <c r="AY410" i="1" s="1"/>
  <c r="AX903" i="1"/>
  <c r="AV604" i="1"/>
  <c r="AW769" i="1"/>
  <c r="AY769" i="1" s="1"/>
  <c r="AX452" i="1"/>
  <c r="AV527" i="1"/>
  <c r="AV498" i="1"/>
  <c r="AX135" i="1"/>
  <c r="AV902" i="1"/>
  <c r="AX503" i="1"/>
  <c r="AW822" i="1"/>
  <c r="AY822" i="1" s="1"/>
  <c r="AX255" i="1"/>
  <c r="AV633" i="1"/>
  <c r="AW573" i="1"/>
  <c r="AY573" i="1" s="1"/>
  <c r="AX359" i="1"/>
  <c r="AV837" i="1"/>
  <c r="AW515" i="1"/>
  <c r="AY515" i="1" s="1"/>
  <c r="AX381" i="1"/>
  <c r="AV928" i="1"/>
  <c r="AW94" i="1"/>
  <c r="AY94" i="1" s="1"/>
  <c r="AV657" i="1"/>
  <c r="AW901" i="1"/>
  <c r="AY901" i="1" s="1"/>
  <c r="AX150" i="1"/>
  <c r="AV770" i="1"/>
  <c r="AX288" i="1"/>
  <c r="AW356" i="1"/>
  <c r="AY356" i="1" s="1"/>
  <c r="AV917" i="1"/>
  <c r="AW572" i="1"/>
  <c r="AY572" i="1" s="1"/>
  <c r="AX821" i="1"/>
  <c r="AX136" i="1"/>
  <c r="AV410" i="1"/>
  <c r="AW903" i="1"/>
  <c r="AY903" i="1" s="1"/>
  <c r="AX524" i="1"/>
  <c r="AV769" i="1"/>
  <c r="AW452" i="1"/>
  <c r="AY452" i="1" s="1"/>
  <c r="AX743" i="1"/>
  <c r="AW135" i="1"/>
  <c r="AY135" i="1" s="1"/>
  <c r="AV822" i="1"/>
  <c r="AW255" i="1"/>
  <c r="AY255" i="1" s="1"/>
  <c r="AX526" i="1"/>
  <c r="AV573" i="1"/>
  <c r="AW359" i="1"/>
  <c r="AY359" i="1" s="1"/>
  <c r="AX868" i="1"/>
  <c r="AV515" i="1"/>
  <c r="AW381" i="1"/>
  <c r="AY381" i="1" s="1"/>
  <c r="AX811" i="1"/>
  <c r="AV94" i="1"/>
  <c r="AX522" i="1"/>
  <c r="AV901" i="1"/>
  <c r="AW288" i="1"/>
  <c r="AY288" i="1" s="1"/>
  <c r="AV356" i="1"/>
  <c r="AX351" i="1"/>
  <c r="AV572" i="1"/>
  <c r="AW821" i="1"/>
  <c r="AY821" i="1" s="1"/>
  <c r="AW136" i="1"/>
  <c r="AY136" i="1" s="1"/>
  <c r="AX434" i="1"/>
  <c r="AV903" i="1"/>
  <c r="AW524" i="1"/>
  <c r="AY524" i="1" s="1"/>
  <c r="AX812" i="1"/>
  <c r="AV452" i="1"/>
  <c r="AW743" i="1"/>
  <c r="AY743" i="1" s="1"/>
  <c r="AX189" i="1"/>
  <c r="AV135" i="1"/>
  <c r="AV503" i="1"/>
  <c r="AV255" i="1"/>
  <c r="AW526" i="1"/>
  <c r="AY526" i="1" s="1"/>
  <c r="AX701" i="1"/>
  <c r="AV359" i="1"/>
  <c r="AW868" i="1"/>
  <c r="AY868" i="1" s="1"/>
  <c r="AX844" i="1"/>
  <c r="AV381" i="1"/>
  <c r="AV288" i="1"/>
  <c r="AX502" i="1"/>
  <c r="AW351" i="1"/>
  <c r="AY351" i="1" s="1"/>
  <c r="AX904" i="1"/>
  <c r="AV821" i="1"/>
  <c r="AX533" i="1"/>
  <c r="AV136" i="1"/>
  <c r="AW434" i="1"/>
  <c r="AY434" i="1" s="1"/>
  <c r="AX427" i="1"/>
  <c r="AV524" i="1"/>
  <c r="AW812" i="1"/>
  <c r="AY812" i="1" s="1"/>
  <c r="AX668" i="1"/>
  <c r="AV743" i="1"/>
  <c r="AW189" i="1"/>
  <c r="AY189" i="1" s="1"/>
  <c r="AX536" i="1"/>
  <c r="AX561" i="1"/>
  <c r="AV526" i="1"/>
  <c r="AW701" i="1"/>
  <c r="AY701" i="1" s="1"/>
  <c r="AX587" i="1"/>
  <c r="AV868" i="1"/>
  <c r="AW844" i="1"/>
  <c r="AY844" i="1" s="1"/>
  <c r="AX52" i="1"/>
  <c r="AV811" i="1"/>
  <c r="AW723" i="1"/>
  <c r="AY723" i="1" s="1"/>
  <c r="AX500" i="1"/>
  <c r="AV522" i="1"/>
  <c r="AW904" i="1"/>
  <c r="AY904" i="1" s="1"/>
  <c r="AW450" i="1"/>
  <c r="AY450" i="1" s="1"/>
  <c r="AW870" i="1"/>
  <c r="AY870" i="1" s="1"/>
  <c r="AV71" i="1"/>
  <c r="AX744" i="1"/>
  <c r="AW811" i="1"/>
  <c r="AY811" i="1" s="1"/>
  <c r="AW305" i="1"/>
  <c r="AY305" i="1" s="1"/>
  <c r="AW500" i="1"/>
  <c r="AY500" i="1" s="1"/>
  <c r="AV620" i="1"/>
  <c r="AW1035" i="1"/>
  <c r="AY1035" i="1" s="1"/>
  <c r="AX430" i="1"/>
  <c r="AV916" i="1"/>
  <c r="AW582" i="1"/>
  <c r="AY582" i="1" s="1"/>
  <c r="AX922" i="1"/>
  <c r="AV565" i="1"/>
  <c r="AW395" i="1"/>
  <c r="AY395" i="1" s="1"/>
  <c r="AX520" i="1"/>
  <c r="AV36" i="1"/>
  <c r="AW411" i="1"/>
  <c r="AY411" i="1" s="1"/>
  <c r="AX736" i="1"/>
  <c r="AV887" i="1"/>
  <c r="AV1028" i="1"/>
  <c r="AV336" i="1"/>
  <c r="AW533" i="1"/>
  <c r="AY533" i="1" s="1"/>
  <c r="AV450" i="1"/>
  <c r="AX542" i="1"/>
  <c r="AW536" i="1"/>
  <c r="AY536" i="1" s="1"/>
  <c r="AW744" i="1"/>
  <c r="AY744" i="1" s="1"/>
  <c r="AV305" i="1"/>
  <c r="AV500" i="1"/>
  <c r="AX350" i="1"/>
  <c r="AX337" i="1"/>
  <c r="AV1035" i="1"/>
  <c r="AW430" i="1"/>
  <c r="AY430" i="1" s="1"/>
  <c r="AX525" i="1"/>
  <c r="AV582" i="1"/>
  <c r="AW922" i="1"/>
  <c r="AY922" i="1" s="1"/>
  <c r="AX50" i="1"/>
  <c r="AV395" i="1"/>
  <c r="AW520" i="1"/>
  <c r="AY520" i="1" s="1"/>
  <c r="AX340" i="1"/>
  <c r="AV411" i="1"/>
  <c r="AW736" i="1"/>
  <c r="AY736" i="1" s="1"/>
  <c r="AX560" i="1"/>
  <c r="AX825" i="1"/>
  <c r="AX239" i="1"/>
  <c r="AV656" i="1"/>
  <c r="AV536" i="1"/>
  <c r="AX372" i="1"/>
  <c r="AX357" i="1"/>
  <c r="AV844" i="1"/>
  <c r="AX928" i="1"/>
  <c r="AW350" i="1"/>
  <c r="AY350" i="1" s="1"/>
  <c r="AX58" i="1"/>
  <c r="AW150" i="1"/>
  <c r="AY150" i="1" s="1"/>
  <c r="AW337" i="1"/>
  <c r="AY337" i="1" s="1"/>
  <c r="AX900" i="1"/>
  <c r="AV430" i="1"/>
  <c r="AW525" i="1"/>
  <c r="AY525" i="1" s="1"/>
  <c r="AX881" i="1"/>
  <c r="AV922" i="1"/>
  <c r="AW50" i="1"/>
  <c r="AY50" i="1" s="1"/>
  <c r="AX898" i="1"/>
  <c r="AV520" i="1"/>
  <c r="AW340" i="1"/>
  <c r="AY340" i="1" s="1"/>
  <c r="AX852" i="1"/>
  <c r="AV736" i="1"/>
  <c r="AW560" i="1"/>
  <c r="AY560" i="1" s="1"/>
  <c r="AW825" i="1"/>
  <c r="AY825" i="1" s="1"/>
  <c r="AW239" i="1"/>
  <c r="AY239" i="1" s="1"/>
  <c r="AX931" i="1"/>
  <c r="AV528" i="1"/>
  <c r="AW149" i="1"/>
  <c r="AY149" i="1" s="1"/>
  <c r="AX55" i="1"/>
  <c r="AV28" i="1"/>
  <c r="AW502" i="1"/>
  <c r="AY502" i="1" s="1"/>
  <c r="AX40" i="1"/>
  <c r="AW668" i="1"/>
  <c r="AY668" i="1" s="1"/>
  <c r="AX471" i="1"/>
  <c r="AW561" i="1"/>
  <c r="AY561" i="1" s="1"/>
  <c r="AW372" i="1"/>
  <c r="AY372" i="1" s="1"/>
  <c r="AW357" i="1"/>
  <c r="AY357" i="1" s="1"/>
  <c r="AW52" i="1"/>
  <c r="AY52" i="1" s="1"/>
  <c r="AX402" i="1"/>
  <c r="AV350" i="1"/>
  <c r="AW58" i="1"/>
  <c r="AY58" i="1" s="1"/>
  <c r="AV150" i="1"/>
  <c r="AV337" i="1"/>
  <c r="AW900" i="1"/>
  <c r="AY900" i="1" s="1"/>
  <c r="AX877" i="1"/>
  <c r="AV525" i="1"/>
  <c r="AW881" i="1"/>
  <c r="AY881" i="1" s="1"/>
  <c r="AX482" i="1"/>
  <c r="AV50" i="1"/>
  <c r="AW898" i="1"/>
  <c r="AY898" i="1" s="1"/>
  <c r="AX682" i="1"/>
  <c r="AV340" i="1"/>
  <c r="AW852" i="1"/>
  <c r="AY852" i="1" s="1"/>
  <c r="AX413" i="1"/>
  <c r="AV560" i="1"/>
  <c r="AV825" i="1"/>
  <c r="AX788" i="1"/>
  <c r="AV239" i="1"/>
  <c r="AV351" i="1"/>
  <c r="AV434" i="1"/>
  <c r="AX390" i="1"/>
  <c r="AV668" i="1"/>
  <c r="AV189" i="1"/>
  <c r="AV561" i="1"/>
  <c r="AV701" i="1"/>
  <c r="AX837" i="1"/>
  <c r="AV52" i="1"/>
  <c r="AX723" i="1"/>
  <c r="AW402" i="1"/>
  <c r="AY402" i="1" s="1"/>
  <c r="AX907" i="1"/>
  <c r="AX308" i="1"/>
  <c r="AV900" i="1"/>
  <c r="AW877" i="1"/>
  <c r="AY877" i="1" s="1"/>
  <c r="AX342" i="1"/>
  <c r="AV881" i="1"/>
  <c r="AW482" i="1"/>
  <c r="AY482" i="1" s="1"/>
  <c r="AV898" i="1"/>
  <c r="AW682" i="1"/>
  <c r="AY682" i="1" s="1"/>
  <c r="AX144" i="1"/>
  <c r="AV852" i="1"/>
  <c r="AW413" i="1"/>
  <c r="AY413" i="1" s="1"/>
  <c r="AX878" i="1"/>
  <c r="AW788" i="1"/>
  <c r="AY788" i="1" s="1"/>
  <c r="AX832" i="1"/>
  <c r="AV931" i="1"/>
  <c r="AW529" i="1"/>
  <c r="AY529" i="1" s="1"/>
  <c r="AX73" i="1"/>
  <c r="AX919" i="1"/>
  <c r="AW390" i="1"/>
  <c r="AY390" i="1" s="1"/>
  <c r="AW587" i="1"/>
  <c r="AY587" i="1" s="1"/>
  <c r="AV723" i="1"/>
  <c r="AW522" i="1"/>
  <c r="AY522" i="1" s="1"/>
  <c r="AW907" i="1"/>
  <c r="AY907" i="1" s="1"/>
  <c r="AX770" i="1"/>
  <c r="AW308" i="1"/>
  <c r="AY308" i="1" s="1"/>
  <c r="AX847" i="1"/>
  <c r="AV877" i="1"/>
  <c r="AW342" i="1"/>
  <c r="AY342" i="1" s="1"/>
  <c r="AX226" i="1"/>
  <c r="AV482" i="1"/>
  <c r="AX785" i="1"/>
  <c r="AV682" i="1"/>
  <c r="AW144" i="1"/>
  <c r="AY144" i="1" s="1"/>
  <c r="AX238" i="1"/>
  <c r="AV413" i="1"/>
  <c r="AW878" i="1"/>
  <c r="AY878" i="1" s="1"/>
  <c r="AV812" i="1"/>
  <c r="AV587" i="1"/>
  <c r="AX71" i="1"/>
  <c r="AV907" i="1"/>
  <c r="AW770" i="1"/>
  <c r="AY770" i="1" s="1"/>
  <c r="AX620" i="1"/>
  <c r="AV308" i="1"/>
  <c r="AW847" i="1"/>
  <c r="AY847" i="1" s="1"/>
  <c r="AX916" i="1"/>
  <c r="AV342" i="1"/>
  <c r="AW226" i="1"/>
  <c r="AY226" i="1" s="1"/>
  <c r="AX565" i="1"/>
  <c r="AW785" i="1"/>
  <c r="AY785" i="1" s="1"/>
  <c r="AX36" i="1"/>
  <c r="AV144" i="1"/>
  <c r="AW238" i="1"/>
  <c r="AY238" i="1" s="1"/>
  <c r="AX887" i="1"/>
  <c r="AV878" i="1"/>
  <c r="AW71" i="1"/>
  <c r="AY71" i="1" s="1"/>
  <c r="AX305" i="1"/>
  <c r="AW916" i="1"/>
  <c r="AY916" i="1" s="1"/>
  <c r="AV226" i="1"/>
  <c r="AV238" i="1"/>
  <c r="AV832" i="1"/>
  <c r="AW656" i="1"/>
  <c r="AY656" i="1" s="1"/>
  <c r="AW444" i="1"/>
  <c r="AY444" i="1" s="1"/>
  <c r="AX529" i="1"/>
  <c r="AW55" i="1"/>
  <c r="AY55" i="1" s="1"/>
  <c r="AV888" i="1"/>
  <c r="AX42" i="1"/>
  <c r="AW313" i="1"/>
  <c r="AY313" i="1" s="1"/>
  <c r="AX208" i="1"/>
  <c r="AV167" i="1"/>
  <c r="AW353" i="1"/>
  <c r="AY353" i="1" s="1"/>
  <c r="AX521" i="1"/>
  <c r="AV965" i="1"/>
  <c r="AW54" i="1"/>
  <c r="AY54" i="1" s="1"/>
  <c r="AX544" i="1"/>
  <c r="AV789" i="1"/>
  <c r="AX411" i="1"/>
  <c r="AV444" i="1"/>
  <c r="AX528" i="1"/>
  <c r="AV529" i="1"/>
  <c r="AX408" i="1"/>
  <c r="AV55" i="1"/>
  <c r="AW42" i="1"/>
  <c r="AY42" i="1" s="1"/>
  <c r="AV313" i="1"/>
  <c r="AW208" i="1"/>
  <c r="AY208" i="1" s="1"/>
  <c r="AX927" i="1"/>
  <c r="AV353" i="1"/>
  <c r="AX870" i="1"/>
  <c r="AX582" i="1"/>
  <c r="AW528" i="1"/>
  <c r="AY528" i="1" s="1"/>
  <c r="AW408" i="1"/>
  <c r="AY408" i="1" s="1"/>
  <c r="AX149" i="1"/>
  <c r="AX505" i="1"/>
  <c r="AV42" i="1"/>
  <c r="AX191" i="1"/>
  <c r="AV208" i="1"/>
  <c r="AW927" i="1"/>
  <c r="AY927" i="1" s="1"/>
  <c r="AX873" i="1"/>
  <c r="AV521" i="1"/>
  <c r="AW212" i="1"/>
  <c r="AY212" i="1" s="1"/>
  <c r="AX361" i="1"/>
  <c r="AV544" i="1"/>
  <c r="AW300" i="1"/>
  <c r="AY300" i="1" s="1"/>
  <c r="AX38" i="1"/>
  <c r="AV730" i="1"/>
  <c r="AW768" i="1"/>
  <c r="AY768" i="1" s="1"/>
  <c r="AX375" i="1"/>
  <c r="AV195" i="1"/>
  <c r="AW543" i="1"/>
  <c r="AY543" i="1" s="1"/>
  <c r="AX341" i="1"/>
  <c r="AV756" i="1"/>
  <c r="AW427" i="1"/>
  <c r="AY427" i="1" s="1"/>
  <c r="AX657" i="1"/>
  <c r="AV785" i="1"/>
  <c r="AV408" i="1"/>
  <c r="AV149" i="1"/>
  <c r="AX790" i="1"/>
  <c r="AW505" i="1"/>
  <c r="AY505" i="1" s="1"/>
  <c r="AW191" i="1"/>
  <c r="AY191" i="1" s="1"/>
  <c r="AX843" i="1"/>
  <c r="AV927" i="1"/>
  <c r="AW873" i="1"/>
  <c r="AY873" i="1" s="1"/>
  <c r="AX224" i="1"/>
  <c r="AV212" i="1"/>
  <c r="AW361" i="1"/>
  <c r="AY361" i="1" s="1"/>
  <c r="AX82" i="1"/>
  <c r="AV300" i="1"/>
  <c r="AW38" i="1"/>
  <c r="AY38" i="1" s="1"/>
  <c r="AX41" i="1"/>
  <c r="AV768" i="1"/>
  <c r="AW375" i="1"/>
  <c r="AY375" i="1" s="1"/>
  <c r="AX96" i="1"/>
  <c r="AV543" i="1"/>
  <c r="AW341" i="1"/>
  <c r="AY341" i="1" s="1"/>
  <c r="AX540" i="1"/>
  <c r="AV839" i="1"/>
  <c r="AW185" i="1"/>
  <c r="AY185" i="1" s="1"/>
  <c r="AW620" i="1"/>
  <c r="AY620" i="1" s="1"/>
  <c r="AV847" i="1"/>
  <c r="AW565" i="1"/>
  <c r="AY565" i="1" s="1"/>
  <c r="AX395" i="1"/>
  <c r="AW887" i="1"/>
  <c r="AY887" i="1" s="1"/>
  <c r="AX336" i="1"/>
  <c r="AW790" i="1"/>
  <c r="AY790" i="1" s="1"/>
  <c r="AV505" i="1"/>
  <c r="AX28" i="1"/>
  <c r="AX362" i="1"/>
  <c r="AV191" i="1"/>
  <c r="AW843" i="1"/>
  <c r="AY843" i="1" s="1"/>
  <c r="AX818" i="1"/>
  <c r="AV873" i="1"/>
  <c r="AW224" i="1"/>
  <c r="AY224" i="1" s="1"/>
  <c r="AX585" i="1"/>
  <c r="AV361" i="1"/>
  <c r="AW82" i="1"/>
  <c r="AY82" i="1" s="1"/>
  <c r="AX984" i="1"/>
  <c r="AV38" i="1"/>
  <c r="AW41" i="1"/>
  <c r="AY41" i="1" s="1"/>
  <c r="AX801" i="1"/>
  <c r="AV375" i="1"/>
  <c r="AX1028" i="1"/>
  <c r="AW336" i="1"/>
  <c r="AY336" i="1" s="1"/>
  <c r="AV790" i="1"/>
  <c r="AX209" i="1"/>
  <c r="AW28" i="1"/>
  <c r="AY28" i="1" s="1"/>
  <c r="AW362" i="1"/>
  <c r="AY362" i="1" s="1"/>
  <c r="AX366" i="1"/>
  <c r="AV843" i="1"/>
  <c r="AW818" i="1"/>
  <c r="AY818" i="1" s="1"/>
  <c r="AX367" i="1"/>
  <c r="AV224" i="1"/>
  <c r="AW585" i="1"/>
  <c r="AY585" i="1" s="1"/>
  <c r="AX134" i="1"/>
  <c r="AV82" i="1"/>
  <c r="AX1035" i="1"/>
  <c r="AW1028" i="1"/>
  <c r="AY1028" i="1" s="1"/>
  <c r="AV788" i="1"/>
  <c r="AW209" i="1"/>
  <c r="AY209" i="1" s="1"/>
  <c r="AX888" i="1"/>
  <c r="AV362" i="1"/>
  <c r="AW366" i="1"/>
  <c r="AY366" i="1" s="1"/>
  <c r="AX167" i="1"/>
  <c r="AV818" i="1"/>
  <c r="AW367" i="1"/>
  <c r="AY367" i="1" s="1"/>
  <c r="AX965" i="1"/>
  <c r="AV585" i="1"/>
  <c r="AX353" i="1"/>
  <c r="AX926" i="1"/>
  <c r="AV540" i="1"/>
  <c r="AW853" i="1"/>
  <c r="AY853" i="1" s="1"/>
  <c r="AX185" i="1"/>
  <c r="AX446" i="1"/>
  <c r="AV779" i="1"/>
  <c r="AW36" i="1"/>
  <c r="AY36" i="1" s="1"/>
  <c r="AW888" i="1"/>
  <c r="AY888" i="1" s="1"/>
  <c r="AW801" i="1"/>
  <c r="AY801" i="1" s="1"/>
  <c r="AW926" i="1"/>
  <c r="AY926" i="1" s="1"/>
  <c r="AX195" i="1"/>
  <c r="AX545" i="1"/>
  <c r="AX68" i="1"/>
  <c r="AV853" i="1"/>
  <c r="AV185" i="1"/>
  <c r="AW446" i="1"/>
  <c r="AY446" i="1" s="1"/>
  <c r="AX339" i="1"/>
  <c r="AV364" i="1"/>
  <c r="AW889" i="1"/>
  <c r="AY889" i="1" s="1"/>
  <c r="AX397" i="1"/>
  <c r="AV168" i="1"/>
  <c r="AW1104" i="1"/>
  <c r="AY1104" i="1" s="1"/>
  <c r="AX860" i="1"/>
  <c r="AV406" i="1"/>
  <c r="AX592" i="1"/>
  <c r="AW376" i="1"/>
  <c r="AY376" i="1" s="1"/>
  <c r="AX416" i="1"/>
  <c r="AV519" i="1"/>
  <c r="AW151" i="1"/>
  <c r="AY151" i="1" s="1"/>
  <c r="AX188" i="1"/>
  <c r="AV425" i="1"/>
  <c r="AW581" i="1"/>
  <c r="AY581" i="1" s="1"/>
  <c r="AX380" i="1"/>
  <c r="AV407" i="1"/>
  <c r="AW832" i="1"/>
  <c r="AY832" i="1" s="1"/>
  <c r="AW931" i="1"/>
  <c r="AY931" i="1" s="1"/>
  <c r="AV209" i="1"/>
  <c r="AV366" i="1"/>
  <c r="AX212" i="1"/>
  <c r="AX54" i="1"/>
  <c r="AX749" i="1"/>
  <c r="AV41" i="1"/>
  <c r="AX892" i="1"/>
  <c r="AX768" i="1"/>
  <c r="AV801" i="1"/>
  <c r="AX876" i="1"/>
  <c r="AV926" i="1"/>
  <c r="AW195" i="1"/>
  <c r="AY195" i="1" s="1"/>
  <c r="AW96" i="1"/>
  <c r="AY96" i="1" s="1"/>
  <c r="AW545" i="1"/>
  <c r="AY545" i="1" s="1"/>
  <c r="AX392" i="1"/>
  <c r="AW68" i="1"/>
  <c r="AY68" i="1" s="1"/>
  <c r="AX436" i="1"/>
  <c r="AV446" i="1"/>
  <c r="AW339" i="1"/>
  <c r="AY339" i="1" s="1"/>
  <c r="AX541" i="1"/>
  <c r="AV889" i="1"/>
  <c r="AW397" i="1"/>
  <c r="AY397" i="1" s="1"/>
  <c r="AX65" i="1"/>
  <c r="AV1104" i="1"/>
  <c r="AW860" i="1"/>
  <c r="AY860" i="1" s="1"/>
  <c r="AW592" i="1"/>
  <c r="AY592" i="1" s="1"/>
  <c r="AV376" i="1"/>
  <c r="AW416" i="1"/>
  <c r="AY416" i="1" s="1"/>
  <c r="AX331" i="1"/>
  <c r="AV151" i="1"/>
  <c r="AW188" i="1"/>
  <c r="AY188" i="1" s="1"/>
  <c r="AX597" i="1"/>
  <c r="AV581" i="1"/>
  <c r="AW380" i="1"/>
  <c r="AY380" i="1" s="1"/>
  <c r="AX627" i="1"/>
  <c r="AV472" i="1"/>
  <c r="AV54" i="1"/>
  <c r="AW984" i="1"/>
  <c r="AY984" i="1" s="1"/>
  <c r="AW749" i="1"/>
  <c r="AY749" i="1" s="1"/>
  <c r="AX730" i="1"/>
  <c r="AW892" i="1"/>
  <c r="AY892" i="1" s="1"/>
  <c r="AW876" i="1"/>
  <c r="AY876" i="1" s="1"/>
  <c r="AV96" i="1"/>
  <c r="AV545" i="1"/>
  <c r="AX543" i="1"/>
  <c r="AW392" i="1"/>
  <c r="AY392" i="1" s="1"/>
  <c r="AV68" i="1"/>
  <c r="AX839" i="1"/>
  <c r="AW436" i="1"/>
  <c r="AY436" i="1" s="1"/>
  <c r="AX30" i="1"/>
  <c r="AV339" i="1"/>
  <c r="AW541" i="1"/>
  <c r="AY541" i="1" s="1"/>
  <c r="AX318" i="1"/>
  <c r="AV397" i="1"/>
  <c r="AW65" i="1"/>
  <c r="AY65" i="1" s="1"/>
  <c r="AX98" i="1"/>
  <c r="AV860" i="1"/>
  <c r="AV592" i="1"/>
  <c r="AX504" i="1"/>
  <c r="AV416" i="1"/>
  <c r="AW331" i="1"/>
  <c r="AY331" i="1" s="1"/>
  <c r="AX371" i="1"/>
  <c r="AV188" i="1"/>
  <c r="AW597" i="1"/>
  <c r="AY597" i="1" s="1"/>
  <c r="AX762" i="1"/>
  <c r="AV380" i="1"/>
  <c r="AX313" i="1"/>
  <c r="AW521" i="1"/>
  <c r="AY521" i="1" s="1"/>
  <c r="AW134" i="1"/>
  <c r="AY134" i="1" s="1"/>
  <c r="AW544" i="1"/>
  <c r="AY544" i="1" s="1"/>
  <c r="AX300" i="1"/>
  <c r="AV984" i="1"/>
  <c r="AX370" i="1"/>
  <c r="AV749" i="1"/>
  <c r="AW730" i="1"/>
  <c r="AY730" i="1" s="1"/>
  <c r="AV892" i="1"/>
  <c r="AV876" i="1"/>
  <c r="AV392" i="1"/>
  <c r="AX894" i="1"/>
  <c r="AW839" i="1"/>
  <c r="AY839" i="1" s="1"/>
  <c r="AX335" i="1"/>
  <c r="AV436" i="1"/>
  <c r="AW30" i="1"/>
  <c r="AY30" i="1" s="1"/>
  <c r="AX442" i="1"/>
  <c r="AV541" i="1"/>
  <c r="AW318" i="1"/>
  <c r="AY318" i="1" s="1"/>
  <c r="AX1068" i="1"/>
  <c r="AV65" i="1"/>
  <c r="AW98" i="1"/>
  <c r="AY98" i="1" s="1"/>
  <c r="AX583" i="1"/>
  <c r="AW504" i="1"/>
  <c r="AY504" i="1" s="1"/>
  <c r="AX173" i="1"/>
  <c r="AV331" i="1"/>
  <c r="AW371" i="1"/>
  <c r="AY371" i="1" s="1"/>
  <c r="AX438" i="1"/>
  <c r="AV597" i="1"/>
  <c r="AW762" i="1"/>
  <c r="AY762" i="1" s="1"/>
  <c r="AX882" i="1"/>
  <c r="AV627" i="1"/>
  <c r="AW883" i="1"/>
  <c r="AY883" i="1" s="1"/>
  <c r="AX405" i="1"/>
  <c r="AV387" i="1"/>
  <c r="AW167" i="1"/>
  <c r="AY167" i="1" s="1"/>
  <c r="AW965" i="1"/>
  <c r="AY965" i="1" s="1"/>
  <c r="AV134" i="1"/>
  <c r="AW370" i="1"/>
  <c r="AY370" i="1" s="1"/>
  <c r="AW894" i="1"/>
  <c r="AY894" i="1" s="1"/>
  <c r="AV341" i="1"/>
  <c r="AX715" i="1"/>
  <c r="AW335" i="1"/>
  <c r="AY335" i="1" s="1"/>
  <c r="AX440" i="1"/>
  <c r="AV30" i="1"/>
  <c r="AW442" i="1"/>
  <c r="AY442" i="1" s="1"/>
  <c r="AX534" i="1"/>
  <c r="AV318" i="1"/>
  <c r="AW1068" i="1"/>
  <c r="AY1068" i="1" s="1"/>
  <c r="AX890" i="1"/>
  <c r="AV98" i="1"/>
  <c r="AW583" i="1"/>
  <c r="AY583" i="1" s="1"/>
  <c r="AX833" i="1"/>
  <c r="AV504" i="1"/>
  <c r="AW173" i="1"/>
  <c r="AY173" i="1" s="1"/>
  <c r="AX334" i="1"/>
  <c r="AV371" i="1"/>
  <c r="AW438" i="1"/>
  <c r="AY438" i="1" s="1"/>
  <c r="AX368" i="1"/>
  <c r="AV762" i="1"/>
  <c r="AW882" i="1"/>
  <c r="AY882" i="1" s="1"/>
  <c r="AX954" i="1"/>
  <c r="AV883" i="1"/>
  <c r="AW789" i="1"/>
  <c r="AY789" i="1" s="1"/>
  <c r="AV715" i="1"/>
  <c r="AW756" i="1"/>
  <c r="AY756" i="1" s="1"/>
  <c r="AW540" i="1"/>
  <c r="AY540" i="1" s="1"/>
  <c r="AX853" i="1"/>
  <c r="AV440" i="1"/>
  <c r="AW779" i="1"/>
  <c r="AY779" i="1" s="1"/>
  <c r="AX364" i="1"/>
  <c r="AV534" i="1"/>
  <c r="AW386" i="1"/>
  <c r="AY386" i="1" s="1"/>
  <c r="AX168" i="1"/>
  <c r="AV890" i="1"/>
  <c r="AW59" i="1"/>
  <c r="AY59" i="1" s="1"/>
  <c r="AX406" i="1"/>
  <c r="AV833" i="1"/>
  <c r="AW483" i="1"/>
  <c r="AY483" i="1" s="1"/>
  <c r="AX519" i="1"/>
  <c r="AV334" i="1"/>
  <c r="AW1102" i="1"/>
  <c r="AY1102" i="1" s="1"/>
  <c r="AX425" i="1"/>
  <c r="AV368" i="1"/>
  <c r="AW995" i="1"/>
  <c r="AY995" i="1" s="1"/>
  <c r="AX407" i="1"/>
  <c r="AV954" i="1"/>
  <c r="AX1104" i="1"/>
  <c r="AX59" i="1"/>
  <c r="AW954" i="1"/>
  <c r="AY954" i="1" s="1"/>
  <c r="AW472" i="1"/>
  <c r="AY472" i="1" s="1"/>
  <c r="AW338" i="1"/>
  <c r="AY338" i="1" s="1"/>
  <c r="AW934" i="1"/>
  <c r="AY934" i="1" s="1"/>
  <c r="AX140" i="1"/>
  <c r="AV106" i="1"/>
  <c r="AW669" i="1"/>
  <c r="AY669" i="1" s="1"/>
  <c r="AX1094" i="1"/>
  <c r="AV477" i="1"/>
  <c r="AW728" i="1"/>
  <c r="AY728" i="1" s="1"/>
  <c r="AX316" i="1"/>
  <c r="AW817" i="1"/>
  <c r="AY817" i="1" s="1"/>
  <c r="AX227" i="1"/>
  <c r="AV727" i="1"/>
  <c r="AX789" i="1"/>
  <c r="AW168" i="1"/>
  <c r="AY168" i="1" s="1"/>
  <c r="AV59" i="1"/>
  <c r="AV583" i="1"/>
  <c r="AW833" i="1"/>
  <c r="AY833" i="1" s="1"/>
  <c r="AX1102" i="1"/>
  <c r="AV438" i="1"/>
  <c r="AW368" i="1"/>
  <c r="AY368" i="1" s="1"/>
  <c r="AW627" i="1"/>
  <c r="AY627" i="1" s="1"/>
  <c r="AV338" i="1"/>
  <c r="AV934" i="1"/>
  <c r="AW140" i="1"/>
  <c r="AY140" i="1" s="1"/>
  <c r="AX46" i="1"/>
  <c r="AV669" i="1"/>
  <c r="AW1094" i="1"/>
  <c r="AY1094" i="1" s="1"/>
  <c r="AX87" i="1"/>
  <c r="AV728" i="1"/>
  <c r="AW316" i="1"/>
  <c r="AY316" i="1" s="1"/>
  <c r="AX412" i="1"/>
  <c r="AV817" i="1"/>
  <c r="AV367" i="1"/>
  <c r="AW715" i="1"/>
  <c r="AY715" i="1" s="1"/>
  <c r="AX889" i="1"/>
  <c r="AX386" i="1"/>
  <c r="AX151" i="1"/>
  <c r="AV1102" i="1"/>
  <c r="AW405" i="1"/>
  <c r="AY405" i="1" s="1"/>
  <c r="AX78" i="1"/>
  <c r="AV140" i="1"/>
  <c r="AW46" i="1"/>
  <c r="AY46" i="1" s="1"/>
  <c r="AX1087" i="1"/>
  <c r="AV1094" i="1"/>
  <c r="AW87" i="1"/>
  <c r="AY87" i="1" s="1"/>
  <c r="AX748" i="1"/>
  <c r="AV316" i="1"/>
  <c r="AW412" i="1"/>
  <c r="AY412" i="1" s="1"/>
  <c r="AX1067" i="1"/>
  <c r="AV227" i="1"/>
  <c r="AW169" i="1"/>
  <c r="AY169" i="1" s="1"/>
  <c r="AX1095" i="1"/>
  <c r="AV857" i="1"/>
  <c r="AW321" i="1"/>
  <c r="AY321" i="1" s="1"/>
  <c r="AX385" i="1"/>
  <c r="AV165" i="1"/>
  <c r="AW959" i="1"/>
  <c r="AY959" i="1" s="1"/>
  <c r="AX207" i="1"/>
  <c r="AV722" i="1"/>
  <c r="AW364" i="1"/>
  <c r="AY364" i="1" s="1"/>
  <c r="AV386" i="1"/>
  <c r="AV1068" i="1"/>
  <c r="AW890" i="1"/>
  <c r="AY890" i="1" s="1"/>
  <c r="AW519" i="1"/>
  <c r="AY519" i="1" s="1"/>
  <c r="AW407" i="1"/>
  <c r="AY407" i="1" s="1"/>
  <c r="AV405" i="1"/>
  <c r="AW78" i="1"/>
  <c r="AY78" i="1" s="1"/>
  <c r="AX332" i="1"/>
  <c r="AV46" i="1"/>
  <c r="AW1087" i="1"/>
  <c r="AY1087" i="1" s="1"/>
  <c r="AX435" i="1"/>
  <c r="AV87" i="1"/>
  <c r="AW748" i="1"/>
  <c r="AY748" i="1" s="1"/>
  <c r="AX746" i="1"/>
  <c r="AV412" i="1"/>
  <c r="AW1067" i="1"/>
  <c r="AY1067" i="1" s="1"/>
  <c r="AX509" i="1"/>
  <c r="AV169" i="1"/>
  <c r="AW1095" i="1"/>
  <c r="AY1095" i="1" s="1"/>
  <c r="AX319" i="1"/>
  <c r="AV321" i="1"/>
  <c r="AX444" i="1"/>
  <c r="AW440" i="1"/>
  <c r="AY440" i="1" s="1"/>
  <c r="AX891" i="1"/>
  <c r="AV78" i="1"/>
  <c r="AW332" i="1"/>
  <c r="AY332" i="1" s="1"/>
  <c r="AX1045" i="1"/>
  <c r="AV1087" i="1"/>
  <c r="AW435" i="1"/>
  <c r="AY435" i="1" s="1"/>
  <c r="AX684" i="1"/>
  <c r="AV748" i="1"/>
  <c r="AX656" i="1"/>
  <c r="AV370" i="1"/>
  <c r="AV894" i="1"/>
  <c r="AV335" i="1"/>
  <c r="AV442" i="1"/>
  <c r="AW534" i="1"/>
  <c r="AY534" i="1" s="1"/>
  <c r="AX483" i="1"/>
  <c r="AV173" i="1"/>
  <c r="AW334" i="1"/>
  <c r="AY334" i="1" s="1"/>
  <c r="AX995" i="1"/>
  <c r="AV882" i="1"/>
  <c r="AX883" i="1"/>
  <c r="AX312" i="1"/>
  <c r="AW891" i="1"/>
  <c r="AY891" i="1" s="1"/>
  <c r="AX546" i="1"/>
  <c r="AV332" i="1"/>
  <c r="AW1045" i="1"/>
  <c r="AY1045" i="1" s="1"/>
  <c r="AX685" i="1"/>
  <c r="AV435" i="1"/>
  <c r="AW684" i="1"/>
  <c r="AY684" i="1" s="1"/>
  <c r="AX231" i="1"/>
  <c r="AV746" i="1"/>
  <c r="AW850" i="1"/>
  <c r="AY850" i="1" s="1"/>
  <c r="AX64" i="1"/>
  <c r="AV509" i="1"/>
  <c r="AW196" i="1"/>
  <c r="AY196" i="1" s="1"/>
  <c r="AX394" i="1"/>
  <c r="AV319" i="1"/>
  <c r="AW601" i="1"/>
  <c r="AY601" i="1" s="1"/>
  <c r="AX783" i="1"/>
  <c r="AV491" i="1"/>
  <c r="AX756" i="1"/>
  <c r="AX779" i="1"/>
  <c r="AX376" i="1"/>
  <c r="AV483" i="1"/>
  <c r="AX581" i="1"/>
  <c r="AV995" i="1"/>
  <c r="AW312" i="1"/>
  <c r="AY312" i="1" s="1"/>
  <c r="AV891" i="1"/>
  <c r="AX387" i="1"/>
  <c r="AW546" i="1"/>
  <c r="AY546" i="1" s="1"/>
  <c r="AX106" i="1"/>
  <c r="AV1045" i="1"/>
  <c r="AW685" i="1"/>
  <c r="AY685" i="1" s="1"/>
  <c r="AX477" i="1"/>
  <c r="AV684" i="1"/>
  <c r="AW231" i="1"/>
  <c r="AY231" i="1" s="1"/>
  <c r="AV850" i="1"/>
  <c r="AW64" i="1"/>
  <c r="AY64" i="1" s="1"/>
  <c r="AX727" i="1"/>
  <c r="AV196" i="1"/>
  <c r="AW394" i="1"/>
  <c r="AY394" i="1" s="1"/>
  <c r="AX751" i="1"/>
  <c r="AV601" i="1"/>
  <c r="AW783" i="1"/>
  <c r="AY783" i="1" s="1"/>
  <c r="AX253" i="1"/>
  <c r="AV765" i="1"/>
  <c r="AW374" i="1"/>
  <c r="AY374" i="1" s="1"/>
  <c r="AX841" i="1"/>
  <c r="AX934" i="1"/>
  <c r="AV231" i="1"/>
  <c r="AW509" i="1"/>
  <c r="AY509" i="1" s="1"/>
  <c r="AW88" i="1"/>
  <c r="AY88" i="1" s="1"/>
  <c r="AW207" i="1"/>
  <c r="AY207" i="1" s="1"/>
  <c r="AX374" i="1"/>
  <c r="AX722" i="1"/>
  <c r="AX497" i="1"/>
  <c r="AX186" i="1"/>
  <c r="AV201" i="1"/>
  <c r="AW794" i="1"/>
  <c r="AY794" i="1" s="1"/>
  <c r="AX199" i="1"/>
  <c r="AV651" i="1"/>
  <c r="AW322" i="1"/>
  <c r="AY322" i="1" s="1"/>
  <c r="AX473" i="1"/>
  <c r="AV570" i="1"/>
  <c r="AW771" i="1"/>
  <c r="AY771" i="1" s="1"/>
  <c r="AX183" i="1"/>
  <c r="AV247" i="1"/>
  <c r="AW35" i="1"/>
  <c r="AY35" i="1" s="1"/>
  <c r="AX162" i="1"/>
  <c r="AV1093" i="1"/>
  <c r="AW739" i="1"/>
  <c r="AY739" i="1" s="1"/>
  <c r="AX480" i="1"/>
  <c r="AV992" i="1"/>
  <c r="AW602" i="1"/>
  <c r="AY602" i="1" s="1"/>
  <c r="AX827" i="1"/>
  <c r="AV745" i="1"/>
  <c r="AW746" i="1"/>
  <c r="AY746" i="1" s="1"/>
  <c r="AX196" i="1"/>
  <c r="AV88" i="1"/>
  <c r="AX321" i="1"/>
  <c r="AV207" i="1"/>
  <c r="AV374" i="1"/>
  <c r="AW722" i="1"/>
  <c r="AY722" i="1" s="1"/>
  <c r="AW497" i="1"/>
  <c r="AY497" i="1" s="1"/>
  <c r="AW186" i="1"/>
  <c r="AY186" i="1" s="1"/>
  <c r="AX433" i="1"/>
  <c r="AV794" i="1"/>
  <c r="AW199" i="1"/>
  <c r="AY199" i="1" s="1"/>
  <c r="AX365" i="1"/>
  <c r="AV322" i="1"/>
  <c r="AW473" i="1"/>
  <c r="AY473" i="1" s="1"/>
  <c r="AX396" i="1"/>
  <c r="AV771" i="1"/>
  <c r="AW183" i="1"/>
  <c r="AY183" i="1" s="1"/>
  <c r="AW406" i="1"/>
  <c r="AY406" i="1" s="1"/>
  <c r="AX338" i="1"/>
  <c r="AW106" i="1"/>
  <c r="AY106" i="1" s="1"/>
  <c r="AX728" i="1"/>
  <c r="AW227" i="1"/>
  <c r="AY227" i="1" s="1"/>
  <c r="AW319" i="1"/>
  <c r="AY319" i="1" s="1"/>
  <c r="AW751" i="1"/>
  <c r="AY751" i="1" s="1"/>
  <c r="AV497" i="1"/>
  <c r="AV186" i="1"/>
  <c r="AW433" i="1"/>
  <c r="AY433" i="1" s="1"/>
  <c r="AX86" i="1"/>
  <c r="AV199" i="1"/>
  <c r="AW365" i="1"/>
  <c r="AY365" i="1" s="1"/>
  <c r="AX422" i="1"/>
  <c r="AV473" i="1"/>
  <c r="AW396" i="1"/>
  <c r="AY396" i="1" s="1"/>
  <c r="AX155" i="1"/>
  <c r="AV183" i="1"/>
  <c r="AW90" i="1"/>
  <c r="AY90" i="1" s="1"/>
  <c r="AX61" i="1"/>
  <c r="AV162" i="1"/>
  <c r="AV685" i="1"/>
  <c r="AX817" i="1"/>
  <c r="AX857" i="1"/>
  <c r="AV751" i="1"/>
  <c r="AW841" i="1"/>
  <c r="AY841" i="1" s="1"/>
  <c r="AX203" i="1"/>
  <c r="AV433" i="1"/>
  <c r="AW86" i="1"/>
  <c r="AY86" i="1" s="1"/>
  <c r="AX441" i="1"/>
  <c r="AV365" i="1"/>
  <c r="AW387" i="1"/>
  <c r="AY387" i="1" s="1"/>
  <c r="AV64" i="1"/>
  <c r="AX169" i="1"/>
  <c r="AW857" i="1"/>
  <c r="AY857" i="1" s="1"/>
  <c r="AX388" i="1"/>
  <c r="AX491" i="1"/>
  <c r="AV841" i="1"/>
  <c r="AW203" i="1"/>
  <c r="AY203" i="1" s="1"/>
  <c r="AX661" i="1"/>
  <c r="AV86" i="1"/>
  <c r="AW441" i="1"/>
  <c r="AY441" i="1" s="1"/>
  <c r="AX256" i="1"/>
  <c r="AV422" i="1"/>
  <c r="AW1009" i="1"/>
  <c r="AY1009" i="1" s="1"/>
  <c r="AX759" i="1"/>
  <c r="AV155" i="1"/>
  <c r="AW373" i="1"/>
  <c r="AY373" i="1" s="1"/>
  <c r="AX200" i="1"/>
  <c r="AV61" i="1"/>
  <c r="AW466" i="1"/>
  <c r="AY466" i="1" s="1"/>
  <c r="AX1039" i="1"/>
  <c r="AV204" i="1"/>
  <c r="AW659" i="1"/>
  <c r="AY659" i="1" s="1"/>
  <c r="AX174" i="1"/>
  <c r="AV398" i="1"/>
  <c r="AX669" i="1"/>
  <c r="AV662" i="1"/>
  <c r="AV394" i="1"/>
  <c r="AW388" i="1"/>
  <c r="AY388" i="1" s="1"/>
  <c r="AX165" i="1"/>
  <c r="AW491" i="1"/>
  <c r="AY491" i="1" s="1"/>
  <c r="AW253" i="1"/>
  <c r="AY253" i="1" s="1"/>
  <c r="AX959" i="1"/>
  <c r="AX765" i="1"/>
  <c r="AX580" i="1"/>
  <c r="AX493" i="1"/>
  <c r="AV203" i="1"/>
  <c r="AW661" i="1"/>
  <c r="AY661" i="1" s="1"/>
  <c r="AX323" i="1"/>
  <c r="AV441" i="1"/>
  <c r="AW256" i="1"/>
  <c r="AY256" i="1" s="1"/>
  <c r="AX938" i="1"/>
  <c r="AV1009" i="1"/>
  <c r="AW759" i="1"/>
  <c r="AY759" i="1" s="1"/>
  <c r="AX343" i="1"/>
  <c r="AV373" i="1"/>
  <c r="AW200" i="1"/>
  <c r="AY200" i="1" s="1"/>
  <c r="AX420" i="1"/>
  <c r="AV466" i="1"/>
  <c r="AW1039" i="1"/>
  <c r="AY1039" i="1" s="1"/>
  <c r="AX95" i="1"/>
  <c r="AV659" i="1"/>
  <c r="AW425" i="1"/>
  <c r="AY425" i="1" s="1"/>
  <c r="AV312" i="1"/>
  <c r="AV546" i="1"/>
  <c r="AX601" i="1"/>
  <c r="AV388" i="1"/>
  <c r="AW385" i="1"/>
  <c r="AY385" i="1" s="1"/>
  <c r="AV783" i="1"/>
  <c r="AW165" i="1"/>
  <c r="AY165" i="1" s="1"/>
  <c r="AV253" i="1"/>
  <c r="AV959" i="1"/>
  <c r="AW765" i="1"/>
  <c r="AY765" i="1" s="1"/>
  <c r="AW580" i="1"/>
  <c r="AY580" i="1" s="1"/>
  <c r="AW493" i="1"/>
  <c r="AY493" i="1" s="1"/>
  <c r="AX201" i="1"/>
  <c r="AV661" i="1"/>
  <c r="AW323" i="1"/>
  <c r="AY323" i="1" s="1"/>
  <c r="AX651" i="1"/>
  <c r="AV256" i="1"/>
  <c r="AW938" i="1"/>
  <c r="AY938" i="1" s="1"/>
  <c r="AX570" i="1"/>
  <c r="AV759" i="1"/>
  <c r="AW343" i="1"/>
  <c r="AY343" i="1" s="1"/>
  <c r="AX247" i="1"/>
  <c r="AV200" i="1"/>
  <c r="AW420" i="1"/>
  <c r="AY420" i="1" s="1"/>
  <c r="AX1093" i="1"/>
  <c r="AV1039" i="1"/>
  <c r="AV343" i="1"/>
  <c r="AV420" i="1"/>
  <c r="AV174" i="1"/>
  <c r="AV602" i="1"/>
  <c r="AW398" i="1"/>
  <c r="AY398" i="1" s="1"/>
  <c r="AW517" i="1"/>
  <c r="AY517" i="1" s="1"/>
  <c r="AX206" i="1"/>
  <c r="AV25" i="1"/>
  <c r="AW311" i="1"/>
  <c r="AY311" i="1" s="1"/>
  <c r="AX1072" i="1"/>
  <c r="AV1026" i="1"/>
  <c r="AW478" i="1"/>
  <c r="AY478" i="1" s="1"/>
  <c r="AX732" i="1"/>
  <c r="AV29" i="1"/>
  <c r="AW1017" i="1"/>
  <c r="AY1017" i="1" s="1"/>
  <c r="AX720" i="1"/>
  <c r="AV488" i="1"/>
  <c r="AW501" i="1"/>
  <c r="AY501" i="1" s="1"/>
  <c r="AX295" i="1"/>
  <c r="AV109" i="1"/>
  <c r="AX850" i="1"/>
  <c r="AV493" i="1"/>
  <c r="AW651" i="1"/>
  <c r="AY651" i="1" s="1"/>
  <c r="AX373" i="1"/>
  <c r="AX929" i="1"/>
  <c r="AV517" i="1"/>
  <c r="AW206" i="1"/>
  <c r="AY206" i="1" s="1"/>
  <c r="AX110" i="1"/>
  <c r="AV311" i="1"/>
  <c r="AW1072" i="1"/>
  <c r="AY1072" i="1" s="1"/>
  <c r="AX315" i="1"/>
  <c r="AV478" i="1"/>
  <c r="AW732" i="1"/>
  <c r="AY732" i="1" s="1"/>
  <c r="AX27" i="1"/>
  <c r="AV1017" i="1"/>
  <c r="AW720" i="1"/>
  <c r="AY720" i="1" s="1"/>
  <c r="AX993" i="1"/>
  <c r="AV501" i="1"/>
  <c r="AW295" i="1"/>
  <c r="AY295" i="1" s="1"/>
  <c r="AX981" i="1"/>
  <c r="AV104" i="1"/>
  <c r="AW766" i="1"/>
  <c r="AY766" i="1" s="1"/>
  <c r="AX1069" i="1"/>
  <c r="AV506" i="1"/>
  <c r="AW729" i="1"/>
  <c r="AY729" i="1" s="1"/>
  <c r="AX465" i="1"/>
  <c r="AV963" i="1"/>
  <c r="AW53" i="1"/>
  <c r="AY53" i="1" s="1"/>
  <c r="AX322" i="1"/>
  <c r="AW570" i="1"/>
  <c r="AY570" i="1" s="1"/>
  <c r="AW1093" i="1"/>
  <c r="AY1093" i="1" s="1"/>
  <c r="AW929" i="1"/>
  <c r="AY929" i="1" s="1"/>
  <c r="AW827" i="1"/>
  <c r="AY827" i="1" s="1"/>
  <c r="AV206" i="1"/>
  <c r="AW110" i="1"/>
  <c r="AY110" i="1" s="1"/>
  <c r="AX304" i="1"/>
  <c r="AV1072" i="1"/>
  <c r="AW315" i="1"/>
  <c r="AY315" i="1" s="1"/>
  <c r="AX737" i="1"/>
  <c r="AV732" i="1"/>
  <c r="AW27" i="1"/>
  <c r="AY27" i="1" s="1"/>
  <c r="AX419" i="1"/>
  <c r="AV720" i="1"/>
  <c r="AW993" i="1"/>
  <c r="AY993" i="1" s="1"/>
  <c r="AX101" i="1"/>
  <c r="AV295" i="1"/>
  <c r="AX809" i="1"/>
  <c r="AW981" i="1"/>
  <c r="AY981" i="1" s="1"/>
  <c r="AX228" i="1"/>
  <c r="AV766" i="1"/>
  <c r="AV580" i="1"/>
  <c r="AW155" i="1"/>
  <c r="AY155" i="1" s="1"/>
  <c r="AX90" i="1"/>
  <c r="AW61" i="1"/>
  <c r="AY61" i="1" s="1"/>
  <c r="AV929" i="1"/>
  <c r="AV827" i="1"/>
  <c r="AX1077" i="1"/>
  <c r="AV110" i="1"/>
  <c r="AW304" i="1"/>
  <c r="AY304" i="1" s="1"/>
  <c r="AX194" i="1"/>
  <c r="AV315" i="1"/>
  <c r="AW737" i="1"/>
  <c r="AY737" i="1" s="1"/>
  <c r="AX1014" i="1"/>
  <c r="AV27" i="1"/>
  <c r="AW419" i="1"/>
  <c r="AY419" i="1" s="1"/>
  <c r="AX455" i="1"/>
  <c r="AV993" i="1"/>
  <c r="AW101" i="1"/>
  <c r="AY101" i="1" s="1"/>
  <c r="AW809" i="1"/>
  <c r="AY809" i="1" s="1"/>
  <c r="AV981" i="1"/>
  <c r="AW228" i="1"/>
  <c r="AY228" i="1" s="1"/>
  <c r="AX303" i="1"/>
  <c r="AV1069" i="1"/>
  <c r="AW245" i="1"/>
  <c r="AY245" i="1" s="1"/>
  <c r="AX974" i="1"/>
  <c r="AV465" i="1"/>
  <c r="AW727" i="1"/>
  <c r="AY727" i="1" s="1"/>
  <c r="AX88" i="1"/>
  <c r="AV938" i="1"/>
  <c r="AV90" i="1"/>
  <c r="AX35" i="1"/>
  <c r="AX466" i="1"/>
  <c r="AX204" i="1"/>
  <c r="AW95" i="1"/>
  <c r="AY95" i="1" s="1"/>
  <c r="AX992" i="1"/>
  <c r="AX997" i="1"/>
  <c r="AX951" i="1"/>
  <c r="AW1077" i="1"/>
  <c r="AY1077" i="1" s="1"/>
  <c r="AX791" i="1"/>
  <c r="AV304" i="1"/>
  <c r="AW194" i="1"/>
  <c r="AY194" i="1" s="1"/>
  <c r="AX225" i="1"/>
  <c r="AV737" i="1"/>
  <c r="AW1014" i="1"/>
  <c r="AY1014" i="1" s="1"/>
  <c r="AX499" i="1"/>
  <c r="AV419" i="1"/>
  <c r="AW455" i="1"/>
  <c r="AY455" i="1" s="1"/>
  <c r="AX733" i="1"/>
  <c r="AV101" i="1"/>
  <c r="AX472" i="1"/>
  <c r="AW201" i="1"/>
  <c r="AY201" i="1" s="1"/>
  <c r="AV323" i="1"/>
  <c r="AX1009" i="1"/>
  <c r="AV35" i="1"/>
  <c r="AX739" i="1"/>
  <c r="AW204" i="1"/>
  <c r="AY204" i="1" s="1"/>
  <c r="AV95" i="1"/>
  <c r="AW992" i="1"/>
  <c r="AY992" i="1" s="1"/>
  <c r="AW997" i="1"/>
  <c r="AY997" i="1" s="1"/>
  <c r="AW951" i="1"/>
  <c r="AY951" i="1" s="1"/>
  <c r="AV1077" i="1"/>
  <c r="AW791" i="1"/>
  <c r="AY791" i="1" s="1"/>
  <c r="AX147" i="1"/>
  <c r="AV194" i="1"/>
  <c r="AW225" i="1"/>
  <c r="AY225" i="1" s="1"/>
  <c r="AX454" i="1"/>
  <c r="AV1014" i="1"/>
  <c r="AW499" i="1"/>
  <c r="AY499" i="1" s="1"/>
  <c r="AX314" i="1"/>
  <c r="AV455" i="1"/>
  <c r="AW733" i="1"/>
  <c r="AY733" i="1" s="1"/>
  <c r="AX479" i="1"/>
  <c r="AW250" i="1"/>
  <c r="AY250" i="1" s="1"/>
  <c r="AX508" i="1"/>
  <c r="AV303" i="1"/>
  <c r="AW1073" i="1"/>
  <c r="AY1073" i="1" s="1"/>
  <c r="AV974" i="1"/>
  <c r="AW1031" i="1"/>
  <c r="AY1031" i="1" s="1"/>
  <c r="AX495" i="1"/>
  <c r="AV164" i="1"/>
  <c r="AW477" i="1"/>
  <c r="AY477" i="1" s="1"/>
  <c r="AV385" i="1"/>
  <c r="AX794" i="1"/>
  <c r="AX771" i="1"/>
  <c r="AW247" i="1"/>
  <c r="AY247" i="1" s="1"/>
  <c r="AV739" i="1"/>
  <c r="AW480" i="1"/>
  <c r="AY480" i="1" s="1"/>
  <c r="AX659" i="1"/>
  <c r="AV997" i="1"/>
  <c r="AV951" i="1"/>
  <c r="AX745" i="1"/>
  <c r="AX25" i="1"/>
  <c r="AV791" i="1"/>
  <c r="AW147" i="1"/>
  <c r="AY147" i="1" s="1"/>
  <c r="AX1026" i="1"/>
  <c r="AV225" i="1"/>
  <c r="AW454" i="1"/>
  <c r="AY454" i="1" s="1"/>
  <c r="AX29" i="1"/>
  <c r="AV499" i="1"/>
  <c r="AW314" i="1"/>
  <c r="AY314" i="1" s="1"/>
  <c r="AX488" i="1"/>
  <c r="AV733" i="1"/>
  <c r="AW479" i="1"/>
  <c r="AY479" i="1" s="1"/>
  <c r="AX109" i="1"/>
  <c r="AV250" i="1"/>
  <c r="AW508" i="1"/>
  <c r="AY508" i="1" s="1"/>
  <c r="AX24" i="1"/>
  <c r="AV1073" i="1"/>
  <c r="AX240" i="1"/>
  <c r="AV1031" i="1"/>
  <c r="AW162" i="1"/>
  <c r="AY162" i="1" s="1"/>
  <c r="AW174" i="1"/>
  <c r="AY174" i="1" s="1"/>
  <c r="AX478" i="1"/>
  <c r="AV479" i="1"/>
  <c r="AX250" i="1"/>
  <c r="AX1073" i="1"/>
  <c r="AX963" i="1"/>
  <c r="AX301" i="1"/>
  <c r="AX688" i="1"/>
  <c r="AV99" i="1"/>
  <c r="AW738" i="1"/>
  <c r="AY738" i="1" s="1"/>
  <c r="AX829" i="1"/>
  <c r="AV692" i="1"/>
  <c r="AW210" i="1"/>
  <c r="AY210" i="1" s="1"/>
  <c r="AX750" i="1"/>
  <c r="AV102" i="1"/>
  <c r="AW355" i="1"/>
  <c r="AY355" i="1" s="1"/>
  <c r="AX481" i="1"/>
  <c r="AV989" i="1"/>
  <c r="AW740" i="1"/>
  <c r="AY740" i="1" s="1"/>
  <c r="AX171" i="1"/>
  <c r="AV230" i="1"/>
  <c r="AV13" i="1"/>
  <c r="AX641" i="1"/>
  <c r="AV914" i="1"/>
  <c r="AX289" i="1"/>
  <c r="AW606" i="1"/>
  <c r="AY606" i="1" s="1"/>
  <c r="AX577" i="1"/>
  <c r="AV968" i="1"/>
  <c r="AW125" i="1"/>
  <c r="AY125" i="1" s="1"/>
  <c r="AX283" i="1"/>
  <c r="AV634" i="1"/>
  <c r="AV1067" i="1"/>
  <c r="AV147" i="1"/>
  <c r="AW29" i="1"/>
  <c r="AY29" i="1" s="1"/>
  <c r="AV508" i="1"/>
  <c r="AW24" i="1"/>
  <c r="AY24" i="1" s="1"/>
  <c r="AW963" i="1"/>
  <c r="AY963" i="1" s="1"/>
  <c r="AW301" i="1"/>
  <c r="AY301" i="1" s="1"/>
  <c r="AW688" i="1"/>
  <c r="AY688" i="1" s="1"/>
  <c r="AX683" i="1"/>
  <c r="AV738" i="1"/>
  <c r="AW829" i="1"/>
  <c r="AY829" i="1" s="1"/>
  <c r="AX983" i="1"/>
  <c r="AV210" i="1"/>
  <c r="AW750" i="1"/>
  <c r="AY750" i="1" s="1"/>
  <c r="AX725" i="1"/>
  <c r="AV355" i="1"/>
  <c r="AW481" i="1"/>
  <c r="AY481" i="1" s="1"/>
  <c r="AX242" i="1"/>
  <c r="AV740" i="1"/>
  <c r="AW171" i="1"/>
  <c r="AY171" i="1" s="1"/>
  <c r="AX1101" i="1"/>
  <c r="AW641" i="1"/>
  <c r="AY641" i="1" s="1"/>
  <c r="AX613" i="1"/>
  <c r="AW289" i="1"/>
  <c r="AY289" i="1" s="1"/>
  <c r="AV606" i="1"/>
  <c r="AX501" i="1"/>
  <c r="AW303" i="1"/>
  <c r="AY303" i="1" s="1"/>
  <c r="AV24" i="1"/>
  <c r="AW1069" i="1"/>
  <c r="AY1069" i="1" s="1"/>
  <c r="AX1031" i="1"/>
  <c r="AV301" i="1"/>
  <c r="AV688" i="1"/>
  <c r="AW683" i="1"/>
  <c r="AY683" i="1" s="1"/>
  <c r="AX296" i="1"/>
  <c r="AV829" i="1"/>
  <c r="AW983" i="1"/>
  <c r="AY983" i="1" s="1"/>
  <c r="AX755" i="1"/>
  <c r="AV750" i="1"/>
  <c r="AW725" i="1"/>
  <c r="AY725" i="1" s="1"/>
  <c r="AX49" i="1"/>
  <c r="AV481" i="1"/>
  <c r="AW242" i="1"/>
  <c r="AY242" i="1" s="1"/>
  <c r="AX348" i="1"/>
  <c r="AV171" i="1"/>
  <c r="AW1101" i="1"/>
  <c r="AY1101" i="1" s="1"/>
  <c r="AV641" i="1"/>
  <c r="AW613" i="1"/>
  <c r="AY613" i="1" s="1"/>
  <c r="AX324" i="1"/>
  <c r="AV289" i="1"/>
  <c r="AX940" i="1"/>
  <c r="AV577" i="1"/>
  <c r="AV396" i="1"/>
  <c r="AV480" i="1"/>
  <c r="AX602" i="1"/>
  <c r="AX517" i="1"/>
  <c r="AX311" i="1"/>
  <c r="AV314" i="1"/>
  <c r="AV228" i="1"/>
  <c r="AW495" i="1"/>
  <c r="AY495" i="1" s="1"/>
  <c r="AX53" i="1"/>
  <c r="AX879" i="1"/>
  <c r="AV683" i="1"/>
  <c r="AW296" i="1"/>
  <c r="AY296" i="1" s="1"/>
  <c r="AX875" i="1"/>
  <c r="AV983" i="1"/>
  <c r="AW755" i="1"/>
  <c r="AY755" i="1" s="1"/>
  <c r="AX652" i="1"/>
  <c r="AV725" i="1"/>
  <c r="AW49" i="1"/>
  <c r="AY49" i="1" s="1"/>
  <c r="AX262" i="1"/>
  <c r="AV242" i="1"/>
  <c r="AW348" i="1"/>
  <c r="AY348" i="1" s="1"/>
  <c r="AX507" i="1"/>
  <c r="AV1101" i="1"/>
  <c r="AX645" i="1"/>
  <c r="AV613" i="1"/>
  <c r="AW324" i="1"/>
  <c r="AY324" i="1" s="1"/>
  <c r="AX23" i="1"/>
  <c r="AW940" i="1"/>
  <c r="AY940" i="1" s="1"/>
  <c r="AX352" i="1"/>
  <c r="AV591" i="1"/>
  <c r="AW957" i="1"/>
  <c r="AY957" i="1" s="1"/>
  <c r="AX632" i="1"/>
  <c r="AV851" i="1"/>
  <c r="AV776" i="1"/>
  <c r="AW422" i="1"/>
  <c r="AY422" i="1" s="1"/>
  <c r="AW745" i="1"/>
  <c r="AY745" i="1" s="1"/>
  <c r="AW1026" i="1"/>
  <c r="AY1026" i="1" s="1"/>
  <c r="AX245" i="1"/>
  <c r="AW240" i="1"/>
  <c r="AY240" i="1" s="1"/>
  <c r="AV495" i="1"/>
  <c r="AV53" i="1"/>
  <c r="AX164" i="1"/>
  <c r="AW879" i="1"/>
  <c r="AY879" i="1" s="1"/>
  <c r="AX800" i="1"/>
  <c r="AV296" i="1"/>
  <c r="AW875" i="1"/>
  <c r="AY875" i="1" s="1"/>
  <c r="AX1012" i="1"/>
  <c r="AV755" i="1"/>
  <c r="AW652" i="1"/>
  <c r="AY652" i="1" s="1"/>
  <c r="AX693" i="1"/>
  <c r="AV49" i="1"/>
  <c r="AW262" i="1"/>
  <c r="AY262" i="1" s="1"/>
  <c r="AX257" i="1"/>
  <c r="AV348" i="1"/>
  <c r="AW507" i="1"/>
  <c r="AY507" i="1" s="1"/>
  <c r="AW645" i="1"/>
  <c r="AY645" i="1" s="1"/>
  <c r="AX607" i="1"/>
  <c r="AV324" i="1"/>
  <c r="AW23" i="1"/>
  <c r="AY23" i="1" s="1"/>
  <c r="AX908" i="1"/>
  <c r="AV940" i="1"/>
  <c r="AW352" i="1"/>
  <c r="AY352" i="1" s="1"/>
  <c r="AX840" i="1"/>
  <c r="AV957" i="1"/>
  <c r="AW632" i="1"/>
  <c r="AY632" i="1" s="1"/>
  <c r="AX284" i="1"/>
  <c r="AX1017" i="1"/>
  <c r="AX104" i="1"/>
  <c r="AX766" i="1"/>
  <c r="AV245" i="1"/>
  <c r="AW974" i="1"/>
  <c r="AY974" i="1" s="1"/>
  <c r="AV240" i="1"/>
  <c r="AW465" i="1"/>
  <c r="AY465" i="1" s="1"/>
  <c r="AW164" i="1"/>
  <c r="AY164" i="1" s="1"/>
  <c r="AX1029" i="1"/>
  <c r="AV879" i="1"/>
  <c r="AW800" i="1"/>
  <c r="AY800" i="1" s="1"/>
  <c r="AX921" i="1"/>
  <c r="AV875" i="1"/>
  <c r="AW1012" i="1"/>
  <c r="AY1012" i="1" s="1"/>
  <c r="AX360" i="1"/>
  <c r="AV652" i="1"/>
  <c r="AW693" i="1"/>
  <c r="AY693" i="1" s="1"/>
  <c r="AX786" i="1"/>
  <c r="AV262" i="1"/>
  <c r="AW257" i="1"/>
  <c r="AY257" i="1" s="1"/>
  <c r="AX100" i="1"/>
  <c r="AV507" i="1"/>
  <c r="AV645" i="1"/>
  <c r="AW607" i="1"/>
  <c r="AY607" i="1" s="1"/>
  <c r="AV23" i="1"/>
  <c r="AW908" i="1"/>
  <c r="AY908" i="1" s="1"/>
  <c r="AX912" i="1"/>
  <c r="AV352" i="1"/>
  <c r="AV1095" i="1"/>
  <c r="AV454" i="1"/>
  <c r="AW488" i="1"/>
  <c r="AY488" i="1" s="1"/>
  <c r="AW109" i="1"/>
  <c r="AY109" i="1" s="1"/>
  <c r="AW104" i="1"/>
  <c r="AY104" i="1" s="1"/>
  <c r="AX506" i="1"/>
  <c r="AX729" i="1"/>
  <c r="AW1029" i="1"/>
  <c r="AY1029" i="1" s="1"/>
  <c r="AX99" i="1"/>
  <c r="AV800" i="1"/>
  <c r="AW921" i="1"/>
  <c r="AY921" i="1" s="1"/>
  <c r="AX692" i="1"/>
  <c r="AV1012" i="1"/>
  <c r="AW360" i="1"/>
  <c r="AY360" i="1" s="1"/>
  <c r="AX102" i="1"/>
  <c r="AV693" i="1"/>
  <c r="AW786" i="1"/>
  <c r="AY786" i="1" s="1"/>
  <c r="AX989" i="1"/>
  <c r="AV257" i="1"/>
  <c r="AW100" i="1"/>
  <c r="AY100" i="1" s="1"/>
  <c r="AX230" i="1"/>
  <c r="AV607" i="1"/>
  <c r="AX13" i="1"/>
  <c r="AX914" i="1"/>
  <c r="AV908" i="1"/>
  <c r="AW912" i="1"/>
  <c r="AY912" i="1" s="1"/>
  <c r="AX968" i="1"/>
  <c r="AV840" i="1"/>
  <c r="AX398" i="1"/>
  <c r="AW25" i="1"/>
  <c r="AY25" i="1" s="1"/>
  <c r="AV809" i="1"/>
  <c r="AW506" i="1"/>
  <c r="AY506" i="1" s="1"/>
  <c r="AV729" i="1"/>
  <c r="AV1029" i="1"/>
  <c r="AW99" i="1"/>
  <c r="AY99" i="1" s="1"/>
  <c r="AX738" i="1"/>
  <c r="AV921" i="1"/>
  <c r="AW692" i="1"/>
  <c r="AY692" i="1" s="1"/>
  <c r="AX210" i="1"/>
  <c r="AV360" i="1"/>
  <c r="AW102" i="1"/>
  <c r="AY102" i="1" s="1"/>
  <c r="AX355" i="1"/>
  <c r="AV786" i="1"/>
  <c r="AW989" i="1"/>
  <c r="AY989" i="1" s="1"/>
  <c r="AX740" i="1"/>
  <c r="AV100" i="1"/>
  <c r="AW230" i="1"/>
  <c r="AY230" i="1" s="1"/>
  <c r="AW13" i="1"/>
  <c r="AY13" i="1" s="1"/>
  <c r="AW914" i="1"/>
  <c r="AY914" i="1" s="1"/>
  <c r="AX606" i="1"/>
  <c r="AV912" i="1"/>
  <c r="AW968" i="1"/>
  <c r="AY968" i="1" s="1"/>
  <c r="AX125" i="1"/>
  <c r="AV863" i="1"/>
  <c r="AW634" i="1"/>
  <c r="AY634" i="1" s="1"/>
  <c r="AX437" i="1"/>
  <c r="AX17" i="1"/>
  <c r="AV994" i="1"/>
  <c r="AW655" i="1"/>
  <c r="AY655" i="1" s="1"/>
  <c r="AW594" i="1"/>
  <c r="AY594" i="1" s="1"/>
  <c r="AX663" i="1"/>
  <c r="AW952" i="1"/>
  <c r="AY952" i="1" s="1"/>
  <c r="AX574" i="1"/>
  <c r="AV530" i="1"/>
  <c r="AW159" i="1"/>
  <c r="AY159" i="1" s="1"/>
  <c r="AX415" i="1"/>
  <c r="AV6" i="1"/>
  <c r="AW363" i="1"/>
  <c r="AY363" i="1" s="1"/>
  <c r="AX559" i="1"/>
  <c r="AV767" i="1"/>
  <c r="AW623" i="1"/>
  <c r="AY623" i="1" s="1"/>
  <c r="AX953" i="1"/>
  <c r="AX259" i="1"/>
  <c r="AV158" i="1"/>
  <c r="AW15" i="1"/>
  <c r="AY15" i="1" s="1"/>
  <c r="AX854" i="1"/>
  <c r="AV182" i="1"/>
  <c r="AV1049" i="1"/>
  <c r="AW996" i="1"/>
  <c r="AY996" i="1" s="1"/>
  <c r="AX555" i="1"/>
  <c r="AX961" i="1"/>
  <c r="AV469" i="1"/>
  <c r="AW913" i="1"/>
  <c r="AY913" i="1" s="1"/>
  <c r="AX447" i="1"/>
  <c r="AV1030" i="1"/>
  <c r="AW260" i="1"/>
  <c r="AY260" i="1" s="1"/>
  <c r="AX935" i="1"/>
  <c r="AV964" i="1"/>
  <c r="AW551" i="1"/>
  <c r="AY551" i="1" s="1"/>
  <c r="AW237" i="1"/>
  <c r="AY237" i="1" s="1"/>
  <c r="AW924" i="1"/>
  <c r="AY924" i="1" s="1"/>
  <c r="AW1090" i="1"/>
  <c r="AY1090" i="1" s="1"/>
  <c r="AW12" i="1"/>
  <c r="AY12" i="1" s="1"/>
  <c r="AW845" i="1"/>
  <c r="AY845" i="1" s="1"/>
  <c r="AX84" i="1"/>
  <c r="AV593" i="1"/>
  <c r="AW836" i="1"/>
  <c r="AY836" i="1" s="1"/>
  <c r="AX211" i="1"/>
  <c r="AV252" i="1"/>
  <c r="AX957" i="1"/>
  <c r="AX851" i="1"/>
  <c r="AW284" i="1"/>
  <c r="AY284" i="1" s="1"/>
  <c r="AX776" i="1"/>
  <c r="AW17" i="1"/>
  <c r="AY17" i="1" s="1"/>
  <c r="AW702" i="1"/>
  <c r="AY702" i="1" s="1"/>
  <c r="AV655" i="1"/>
  <c r="AV594" i="1"/>
  <c r="AW663" i="1"/>
  <c r="AY663" i="1" s="1"/>
  <c r="AV952" i="1"/>
  <c r="AW574" i="1"/>
  <c r="AY574" i="1" s="1"/>
  <c r="AX266" i="1"/>
  <c r="AV159" i="1"/>
  <c r="AW415" i="1"/>
  <c r="AY415" i="1" s="1"/>
  <c r="AX820" i="1"/>
  <c r="AV363" i="1"/>
  <c r="AW559" i="1"/>
  <c r="AY559" i="1" s="1"/>
  <c r="AX918" i="1"/>
  <c r="AV623" i="1"/>
  <c r="AW953" i="1"/>
  <c r="AY953" i="1" s="1"/>
  <c r="AW259" i="1"/>
  <c r="AY259" i="1" s="1"/>
  <c r="AX51" i="1"/>
  <c r="AV15" i="1"/>
  <c r="AW854" i="1"/>
  <c r="AY854" i="1" s="1"/>
  <c r="AX575" i="1"/>
  <c r="AX956" i="1"/>
  <c r="AV996" i="1"/>
  <c r="AW555" i="1"/>
  <c r="AY555" i="1" s="1"/>
  <c r="AW961" i="1"/>
  <c r="AY961" i="1" s="1"/>
  <c r="AX848" i="1"/>
  <c r="AV913" i="1"/>
  <c r="AW447" i="1"/>
  <c r="AY447" i="1" s="1"/>
  <c r="AX713" i="1"/>
  <c r="AV260" i="1"/>
  <c r="AW935" i="1"/>
  <c r="AY935" i="1" s="1"/>
  <c r="AX708" i="1"/>
  <c r="AV551" i="1"/>
  <c r="AV237" i="1"/>
  <c r="AX554" i="1"/>
  <c r="AV924" i="1"/>
  <c r="AX616" i="1"/>
  <c r="AV1090" i="1"/>
  <c r="AV12" i="1"/>
  <c r="AV845" i="1"/>
  <c r="AW577" i="1"/>
  <c r="AY577" i="1" s="1"/>
  <c r="AW851" i="1"/>
  <c r="AY851" i="1" s="1"/>
  <c r="AV284" i="1"/>
  <c r="AW776" i="1"/>
  <c r="AY776" i="1" s="1"/>
  <c r="AX523" i="1"/>
  <c r="AV17" i="1"/>
  <c r="AX4" i="1"/>
  <c r="AX1034" i="1"/>
  <c r="AV663" i="1"/>
  <c r="AX773" i="1"/>
  <c r="AV574" i="1"/>
  <c r="AW266" i="1"/>
  <c r="AY266" i="1" s="1"/>
  <c r="AX1020" i="1"/>
  <c r="AV415" i="1"/>
  <c r="AW820" i="1"/>
  <c r="AY820" i="1" s="1"/>
  <c r="AX944" i="1"/>
  <c r="AV559" i="1"/>
  <c r="AW918" i="1"/>
  <c r="AY918" i="1" s="1"/>
  <c r="AX56" i="1"/>
  <c r="AV953" i="1"/>
  <c r="AV259" i="1"/>
  <c r="AW51" i="1"/>
  <c r="AY51" i="1" s="1"/>
  <c r="AX943" i="1"/>
  <c r="AV854" i="1"/>
  <c r="AW575" i="1"/>
  <c r="AY575" i="1" s="1"/>
  <c r="AW956" i="1"/>
  <c r="AY956" i="1" s="1"/>
  <c r="AX893" i="1"/>
  <c r="AV555" i="1"/>
  <c r="AV961" i="1"/>
  <c r="AW848" i="1"/>
  <c r="AY848" i="1" s="1"/>
  <c r="AX945" i="1"/>
  <c r="AV447" i="1"/>
  <c r="AW713" i="1"/>
  <c r="AY713" i="1" s="1"/>
  <c r="AX470" i="1"/>
  <c r="AV935" i="1"/>
  <c r="AW708" i="1"/>
  <c r="AY708" i="1" s="1"/>
  <c r="AX66" i="1"/>
  <c r="AW554" i="1"/>
  <c r="AY554" i="1" s="1"/>
  <c r="AW616" i="1"/>
  <c r="AY616" i="1" s="1"/>
  <c r="AX920" i="1"/>
  <c r="AX1000" i="1"/>
  <c r="AX787" i="1"/>
  <c r="AV84" i="1"/>
  <c r="AW302" i="1"/>
  <c r="AY302" i="1" s="1"/>
  <c r="AV125" i="1"/>
  <c r="AW437" i="1"/>
  <c r="AY437" i="1" s="1"/>
  <c r="AW523" i="1"/>
  <c r="AY523" i="1" s="1"/>
  <c r="AX1098" i="1"/>
  <c r="AW4" i="1"/>
  <c r="AY4" i="1" s="1"/>
  <c r="AW1034" i="1"/>
  <c r="AY1034" i="1" s="1"/>
  <c r="AX830" i="1"/>
  <c r="AW773" i="1"/>
  <c r="AY773" i="1" s="1"/>
  <c r="AX871" i="1"/>
  <c r="AV266" i="1"/>
  <c r="AW1020" i="1"/>
  <c r="AY1020" i="1" s="1"/>
  <c r="AX21" i="1"/>
  <c r="AV820" i="1"/>
  <c r="AW944" i="1"/>
  <c r="AY944" i="1" s="1"/>
  <c r="AX942" i="1"/>
  <c r="AV918" i="1"/>
  <c r="AW56" i="1"/>
  <c r="AY56" i="1" s="1"/>
  <c r="AX539" i="1"/>
  <c r="AX1092" i="1"/>
  <c r="AV51" i="1"/>
  <c r="AW943" i="1"/>
  <c r="AY943" i="1" s="1"/>
  <c r="AX687" i="1"/>
  <c r="AV575" i="1"/>
  <c r="AX1061" i="1"/>
  <c r="AV956" i="1"/>
  <c r="AW893" i="1"/>
  <c r="AY893" i="1" s="1"/>
  <c r="AX549" i="1"/>
  <c r="AX949" i="1"/>
  <c r="AV848" i="1"/>
  <c r="AW945" i="1"/>
  <c r="AY945" i="1" s="1"/>
  <c r="AX292" i="1"/>
  <c r="AV713" i="1"/>
  <c r="AW470" i="1"/>
  <c r="AY470" i="1" s="1"/>
  <c r="AX658" i="1"/>
  <c r="AV708" i="1"/>
  <c r="AW66" i="1"/>
  <c r="AY66" i="1" s="1"/>
  <c r="AV554" i="1"/>
  <c r="AV616" i="1"/>
  <c r="AW920" i="1"/>
  <c r="AY920" i="1" s="1"/>
  <c r="AW1000" i="1"/>
  <c r="AY1000" i="1" s="1"/>
  <c r="AW787" i="1"/>
  <c r="AY787" i="1" s="1"/>
  <c r="AX634" i="1"/>
  <c r="AV437" i="1"/>
  <c r="AV523" i="1"/>
  <c r="AW1098" i="1"/>
  <c r="AY1098" i="1" s="1"/>
  <c r="AX193" i="1"/>
  <c r="AV4" i="1"/>
  <c r="AX569" i="1"/>
  <c r="AV1034" i="1"/>
  <c r="AW830" i="1"/>
  <c r="AY830" i="1" s="1"/>
  <c r="AV773" i="1"/>
  <c r="AW871" i="1"/>
  <c r="AY871" i="1" s="1"/>
  <c r="AX886" i="1"/>
  <c r="AV1020" i="1"/>
  <c r="AW21" i="1"/>
  <c r="AY21" i="1" s="1"/>
  <c r="AX960" i="1"/>
  <c r="AV944" i="1"/>
  <c r="AW942" i="1"/>
  <c r="AY942" i="1" s="1"/>
  <c r="AX513" i="1"/>
  <c r="AV56" i="1"/>
  <c r="AW539" i="1"/>
  <c r="AY539" i="1" s="1"/>
  <c r="AW1092" i="1"/>
  <c r="AY1092" i="1" s="1"/>
  <c r="AX192" i="1"/>
  <c r="AV943" i="1"/>
  <c r="AW687" i="1"/>
  <c r="AY687" i="1" s="1"/>
  <c r="AW1061" i="1"/>
  <c r="AY1061" i="1" s="1"/>
  <c r="AX535" i="1"/>
  <c r="AV893" i="1"/>
  <c r="AW549" i="1"/>
  <c r="AY549" i="1" s="1"/>
  <c r="AW949" i="1"/>
  <c r="AY949" i="1" s="1"/>
  <c r="AX1085" i="1"/>
  <c r="AV945" i="1"/>
  <c r="AW292" i="1"/>
  <c r="AY292" i="1" s="1"/>
  <c r="AX393" i="1"/>
  <c r="AV470" i="1"/>
  <c r="AW658" i="1"/>
  <c r="AY658" i="1" s="1"/>
  <c r="AX309" i="1"/>
  <c r="AV66" i="1"/>
  <c r="AX764" i="1"/>
  <c r="AX813" i="1"/>
  <c r="AV920" i="1"/>
  <c r="AV1000" i="1"/>
  <c r="AV787" i="1"/>
  <c r="AW840" i="1"/>
  <c r="AY840" i="1" s="1"/>
  <c r="AX962" i="1"/>
  <c r="AV1098" i="1"/>
  <c r="AW193" i="1"/>
  <c r="AY193" i="1" s="1"/>
  <c r="AW569" i="1"/>
  <c r="AY569" i="1" s="1"/>
  <c r="AX862" i="1"/>
  <c r="AV830" i="1"/>
  <c r="AX213" i="1"/>
  <c r="AX113" i="1"/>
  <c r="AV871" i="1"/>
  <c r="AW886" i="1"/>
  <c r="AY886" i="1" s="1"/>
  <c r="AV21" i="1"/>
  <c r="AW960" i="1"/>
  <c r="AY960" i="1" s="1"/>
  <c r="AX905" i="1"/>
  <c r="AV942" i="1"/>
  <c r="AW513" i="1"/>
  <c r="AY513" i="1" s="1"/>
  <c r="AX955" i="1"/>
  <c r="AV539" i="1"/>
  <c r="AX19" i="1"/>
  <c r="AV1092" i="1"/>
  <c r="AW192" i="1"/>
  <c r="AY192" i="1" s="1"/>
  <c r="AX947" i="1"/>
  <c r="AV687" i="1"/>
  <c r="AV1061" i="1"/>
  <c r="AW535" i="1"/>
  <c r="AY535" i="1" s="1"/>
  <c r="AX590" i="1"/>
  <c r="AV549" i="1"/>
  <c r="AX793" i="1"/>
  <c r="AV949" i="1"/>
  <c r="AW1085" i="1"/>
  <c r="AY1085" i="1" s="1"/>
  <c r="AX401" i="1"/>
  <c r="AV292" i="1"/>
  <c r="AW393" i="1"/>
  <c r="AY393" i="1" s="1"/>
  <c r="AX824" i="1"/>
  <c r="AV658" i="1"/>
  <c r="AW309" i="1"/>
  <c r="AY309" i="1" s="1"/>
  <c r="AX556" i="1"/>
  <c r="AW764" i="1"/>
  <c r="AY764" i="1" s="1"/>
  <c r="AW813" i="1"/>
  <c r="AY813" i="1" s="1"/>
  <c r="AX156" i="1"/>
  <c r="AX2" i="1"/>
  <c r="AX897" i="1"/>
  <c r="AV703" i="1"/>
  <c r="AW780" i="1"/>
  <c r="AY780" i="1" s="1"/>
  <c r="AX126" i="1"/>
  <c r="AV939" i="1"/>
  <c r="AW622" i="1"/>
  <c r="AY622" i="1" s="1"/>
  <c r="AX930" i="1"/>
  <c r="AV16" i="1"/>
  <c r="AX571" i="1"/>
  <c r="AV400" i="1"/>
  <c r="AW389" i="1"/>
  <c r="AY389" i="1" s="1"/>
  <c r="AX925" i="1"/>
  <c r="AX752" i="1"/>
  <c r="AX586" i="1"/>
  <c r="AV279" i="1"/>
  <c r="AX591" i="1"/>
  <c r="AX863" i="1"/>
  <c r="AW283" i="1"/>
  <c r="AY283" i="1" s="1"/>
  <c r="AV632" i="1"/>
  <c r="AW962" i="1"/>
  <c r="AY962" i="1" s="1"/>
  <c r="AX994" i="1"/>
  <c r="AV193" i="1"/>
  <c r="AV569" i="1"/>
  <c r="AW862" i="1"/>
  <c r="AY862" i="1" s="1"/>
  <c r="AW213" i="1"/>
  <c r="AY213" i="1" s="1"/>
  <c r="AW113" i="1"/>
  <c r="AY113" i="1" s="1"/>
  <c r="AX530" i="1"/>
  <c r="AV886" i="1"/>
  <c r="AX6" i="1"/>
  <c r="AV960" i="1"/>
  <c r="AW905" i="1"/>
  <c r="AY905" i="1" s="1"/>
  <c r="AX767" i="1"/>
  <c r="AV513" i="1"/>
  <c r="AW955" i="1"/>
  <c r="AY955" i="1" s="1"/>
  <c r="AW19" i="1"/>
  <c r="AY19" i="1" s="1"/>
  <c r="AX158" i="1"/>
  <c r="AV192" i="1"/>
  <c r="AW947" i="1"/>
  <c r="AY947" i="1" s="1"/>
  <c r="AX182" i="1"/>
  <c r="AX1049" i="1"/>
  <c r="AV535" i="1"/>
  <c r="AW590" i="1"/>
  <c r="AY590" i="1" s="1"/>
  <c r="AW793" i="1"/>
  <c r="AY793" i="1" s="1"/>
  <c r="AX469" i="1"/>
  <c r="AV1085" i="1"/>
  <c r="AW401" i="1"/>
  <c r="AY401" i="1" s="1"/>
  <c r="AX1030" i="1"/>
  <c r="AV393" i="1"/>
  <c r="AW824" i="1"/>
  <c r="AY824" i="1" s="1"/>
  <c r="AX964" i="1"/>
  <c r="AV309" i="1"/>
  <c r="AW556" i="1"/>
  <c r="AY556" i="1" s="1"/>
  <c r="AV764" i="1"/>
  <c r="AV813" i="1"/>
  <c r="AW156" i="1"/>
  <c r="AY156" i="1" s="1"/>
  <c r="AW863" i="1"/>
  <c r="AY863" i="1" s="1"/>
  <c r="AX623" i="1"/>
  <c r="AW964" i="1"/>
  <c r="AY964" i="1" s="1"/>
  <c r="AV556" i="1"/>
  <c r="AX780" i="1"/>
  <c r="AV946" i="1"/>
  <c r="AW126" i="1"/>
  <c r="AY126" i="1" s="1"/>
  <c r="AV403" i="1"/>
  <c r="AX676" i="1"/>
  <c r="AW16" i="1"/>
  <c r="AY16" i="1" s="1"/>
  <c r="AW571" i="1"/>
  <c r="AY571" i="1" s="1"/>
  <c r="AX219" i="1"/>
  <c r="AV925" i="1"/>
  <c r="AW44" i="1"/>
  <c r="AY44" i="1" s="1"/>
  <c r="AW1108" i="1"/>
  <c r="AY1108" i="1" s="1"/>
  <c r="AX849" i="1"/>
  <c r="AV89" i="1"/>
  <c r="AV763" i="1"/>
  <c r="AW578" i="1"/>
  <c r="AY578" i="1" s="1"/>
  <c r="AX704" i="1"/>
  <c r="AV391" i="1"/>
  <c r="AW568" i="1"/>
  <c r="AY568" i="1" s="1"/>
  <c r="AW895" i="1"/>
  <c r="AY895" i="1" s="1"/>
  <c r="AX896" i="1"/>
  <c r="AV170" i="1"/>
  <c r="AX76" i="1"/>
  <c r="AV270" i="1"/>
  <c r="AW103" i="1"/>
  <c r="AY103" i="1" s="1"/>
  <c r="AX1091" i="1"/>
  <c r="AV690" i="1"/>
  <c r="AW81" i="1"/>
  <c r="AY81" i="1" s="1"/>
  <c r="AX966" i="1"/>
  <c r="AV62" i="1"/>
  <c r="AW846" i="1"/>
  <c r="AY846" i="1" s="1"/>
  <c r="AW932" i="1"/>
  <c r="AY932" i="1" s="1"/>
  <c r="AX294" i="1"/>
  <c r="AV474" i="1"/>
  <c r="AW784" i="1"/>
  <c r="AY784" i="1" s="1"/>
  <c r="AX650" i="1"/>
  <c r="AV496" i="1"/>
  <c r="AV172" i="1"/>
  <c r="AW628" i="1"/>
  <c r="AY628" i="1" s="1"/>
  <c r="AX404" i="1"/>
  <c r="AV615" i="1"/>
  <c r="AW77" i="1"/>
  <c r="AY77" i="1" s="1"/>
  <c r="AX911" i="1"/>
  <c r="AX112" i="1"/>
  <c r="AV557" i="1"/>
  <c r="AW958" i="1"/>
  <c r="AY958" i="1" s="1"/>
  <c r="AX43" i="1"/>
  <c r="AV92" i="1"/>
  <c r="AW251" i="1"/>
  <c r="AY251" i="1" s="1"/>
  <c r="AX1003" i="1"/>
  <c r="AV1007" i="1"/>
  <c r="AW166" i="1"/>
  <c r="AY166" i="1" s="1"/>
  <c r="AV962" i="1"/>
  <c r="AV213" i="1"/>
  <c r="AX159" i="1"/>
  <c r="AW6" i="1"/>
  <c r="AY6" i="1" s="1"/>
  <c r="AW182" i="1"/>
  <c r="AY182" i="1" s="1"/>
  <c r="AX302" i="1"/>
  <c r="AV780" i="1"/>
  <c r="AV126" i="1"/>
  <c r="AW676" i="1"/>
  <c r="AY676" i="1" s="1"/>
  <c r="AV571" i="1"/>
  <c r="AW219" i="1"/>
  <c r="AY219" i="1" s="1"/>
  <c r="AX389" i="1"/>
  <c r="AX880" i="1"/>
  <c r="AV44" i="1"/>
  <c r="AV1108" i="1"/>
  <c r="AW849" i="1"/>
  <c r="AY849" i="1" s="1"/>
  <c r="AX584" i="1"/>
  <c r="AX678" i="1"/>
  <c r="AV578" i="1"/>
  <c r="AW704" i="1"/>
  <c r="AY704" i="1" s="1"/>
  <c r="AX970" i="1"/>
  <c r="AV568" i="1"/>
  <c r="AV895" i="1"/>
  <c r="AW896" i="1"/>
  <c r="AY896" i="1" s="1"/>
  <c r="AW76" i="1"/>
  <c r="AY76" i="1" s="1"/>
  <c r="AX795" i="1"/>
  <c r="AV103" i="1"/>
  <c r="AW1091" i="1"/>
  <c r="AY1091" i="1" s="1"/>
  <c r="AX197" i="1"/>
  <c r="AV81" i="1"/>
  <c r="AW966" i="1"/>
  <c r="AY966" i="1" s="1"/>
  <c r="AX941" i="1"/>
  <c r="AV846" i="1"/>
  <c r="AV932" i="1"/>
  <c r="AW294" i="1"/>
  <c r="AY294" i="1" s="1"/>
  <c r="AX741" i="1"/>
  <c r="AV784" i="1"/>
  <c r="AW650" i="1"/>
  <c r="AY650" i="1" s="1"/>
  <c r="AX665" i="1"/>
  <c r="AX885" i="1"/>
  <c r="AV628" i="1"/>
  <c r="AW404" i="1"/>
  <c r="AY404" i="1" s="1"/>
  <c r="AX576" i="1"/>
  <c r="AV77" i="1"/>
  <c r="AW911" i="1"/>
  <c r="AY911" i="1" s="1"/>
  <c r="AW112" i="1"/>
  <c r="AY112" i="1" s="1"/>
  <c r="AX57" i="1"/>
  <c r="AV958" i="1"/>
  <c r="AW43" i="1"/>
  <c r="AY43" i="1" s="1"/>
  <c r="AX826" i="1"/>
  <c r="AV251" i="1"/>
  <c r="AW1003" i="1"/>
  <c r="AY1003" i="1" s="1"/>
  <c r="AX449" i="1"/>
  <c r="AV166" i="1"/>
  <c r="AW758" i="1"/>
  <c r="AY758" i="1" s="1"/>
  <c r="AW948" i="1"/>
  <c r="AY948" i="1" s="1"/>
  <c r="AX1088" i="1"/>
  <c r="AV971" i="1"/>
  <c r="AV905" i="1"/>
  <c r="AV19" i="1"/>
  <c r="AW469" i="1"/>
  <c r="AY469" i="1" s="1"/>
  <c r="AV401" i="1"/>
  <c r="AX551" i="1"/>
  <c r="AX237" i="1"/>
  <c r="AV156" i="1"/>
  <c r="AX845" i="1"/>
  <c r="AX703" i="1"/>
  <c r="AX593" i="1"/>
  <c r="AV302" i="1"/>
  <c r="AW211" i="1"/>
  <c r="AY211" i="1" s="1"/>
  <c r="AV676" i="1"/>
  <c r="AX618" i="1"/>
  <c r="AV219" i="1"/>
  <c r="AV389" i="1"/>
  <c r="AX1076" i="1"/>
  <c r="AW880" i="1"/>
  <c r="AY880" i="1" s="1"/>
  <c r="AW586" i="1"/>
  <c r="AY586" i="1" s="1"/>
  <c r="AX972" i="1"/>
  <c r="AV849" i="1"/>
  <c r="AW584" i="1"/>
  <c r="AY584" i="1" s="1"/>
  <c r="AW678" i="1"/>
  <c r="AY678" i="1" s="1"/>
  <c r="AX710" i="1"/>
  <c r="AV704" i="1"/>
  <c r="AW970" i="1"/>
  <c r="AY970" i="1" s="1"/>
  <c r="AX287" i="1"/>
  <c r="AX205" i="1"/>
  <c r="AV896" i="1"/>
  <c r="AV76" i="1"/>
  <c r="AW795" i="1"/>
  <c r="AY795" i="1" s="1"/>
  <c r="AX538" i="1"/>
  <c r="AV1091" i="1"/>
  <c r="AW197" i="1"/>
  <c r="AY197" i="1" s="1"/>
  <c r="AX1019" i="1"/>
  <c r="AV966" i="1"/>
  <c r="AW941" i="1"/>
  <c r="AY941" i="1" s="1"/>
  <c r="AX1010" i="1"/>
  <c r="AX448" i="1"/>
  <c r="AV294" i="1"/>
  <c r="AW741" i="1"/>
  <c r="AY741" i="1" s="1"/>
  <c r="AX1038" i="1"/>
  <c r="AV650" i="1"/>
  <c r="AW665" i="1"/>
  <c r="AY665" i="1" s="1"/>
  <c r="AW885" i="1"/>
  <c r="AY885" i="1" s="1"/>
  <c r="AX609" i="1"/>
  <c r="AV404" i="1"/>
  <c r="AW576" i="1"/>
  <c r="AY576" i="1" s="1"/>
  <c r="AX377" i="1"/>
  <c r="AV911" i="1"/>
  <c r="AX642" i="1"/>
  <c r="AV112" i="1"/>
  <c r="AW57" i="1"/>
  <c r="AY57" i="1" s="1"/>
  <c r="AX558" i="1"/>
  <c r="AV43" i="1"/>
  <c r="AW826" i="1"/>
  <c r="AY826" i="1" s="1"/>
  <c r="AX325" i="1"/>
  <c r="AV1003" i="1"/>
  <c r="AW449" i="1"/>
  <c r="AY449" i="1" s="1"/>
  <c r="AX681" i="1"/>
  <c r="AV758" i="1"/>
  <c r="AW591" i="1"/>
  <c r="AY591" i="1" s="1"/>
  <c r="AV283" i="1"/>
  <c r="AV113" i="1"/>
  <c r="AX363" i="1"/>
  <c r="AX924" i="1"/>
  <c r="AW897" i="1"/>
  <c r="AY897" i="1" s="1"/>
  <c r="AW84" i="1"/>
  <c r="AY84" i="1" s="1"/>
  <c r="AW703" i="1"/>
  <c r="AY703" i="1" s="1"/>
  <c r="AW593" i="1"/>
  <c r="AY593" i="1" s="1"/>
  <c r="AV211" i="1"/>
  <c r="AX939" i="1"/>
  <c r="AX252" i="1"/>
  <c r="AW930" i="1"/>
  <c r="AY930" i="1" s="1"/>
  <c r="AW618" i="1"/>
  <c r="AY618" i="1" s="1"/>
  <c r="AW1076" i="1"/>
  <c r="AY1076" i="1" s="1"/>
  <c r="AV880" i="1"/>
  <c r="AV586" i="1"/>
  <c r="AW972" i="1"/>
  <c r="AY972" i="1" s="1"/>
  <c r="AX1016" i="1"/>
  <c r="AV584" i="1"/>
  <c r="AV678" i="1"/>
  <c r="AW710" i="1"/>
  <c r="AY710" i="1" s="1"/>
  <c r="AX72" i="1"/>
  <c r="AV970" i="1"/>
  <c r="AW287" i="1"/>
  <c r="AY287" i="1" s="1"/>
  <c r="AW205" i="1"/>
  <c r="AY205" i="1" s="1"/>
  <c r="AX70" i="1"/>
  <c r="AX835" i="1"/>
  <c r="AV795" i="1"/>
  <c r="AW538" i="1"/>
  <c r="AY538" i="1" s="1"/>
  <c r="AX598" i="1"/>
  <c r="AV197" i="1"/>
  <c r="AW1019" i="1"/>
  <c r="AY1019" i="1" s="1"/>
  <c r="AX859" i="1"/>
  <c r="AV941" i="1"/>
  <c r="AW1010" i="1"/>
  <c r="AY1010" i="1" s="1"/>
  <c r="AW448" i="1"/>
  <c r="AY448" i="1" s="1"/>
  <c r="AX815" i="1"/>
  <c r="AV741" i="1"/>
  <c r="AW1038" i="1"/>
  <c r="AY1038" i="1" s="1"/>
  <c r="AX621" i="1"/>
  <c r="AV665" i="1"/>
  <c r="AX3" i="1"/>
  <c r="AV885" i="1"/>
  <c r="AW609" i="1"/>
  <c r="AY609" i="1" s="1"/>
  <c r="AX124" i="1"/>
  <c r="AV576" i="1"/>
  <c r="AW377" i="1"/>
  <c r="AY377" i="1" s="1"/>
  <c r="AW642" i="1"/>
  <c r="AY642" i="1" s="1"/>
  <c r="AX514" i="1"/>
  <c r="AV57" i="1"/>
  <c r="AW558" i="1"/>
  <c r="AY558" i="1" s="1"/>
  <c r="AX297" i="1"/>
  <c r="AV826" i="1"/>
  <c r="AW325" i="1"/>
  <c r="AY325" i="1" s="1"/>
  <c r="AX714" i="1"/>
  <c r="AV449" i="1"/>
  <c r="AX952" i="1"/>
  <c r="AW1049" i="1"/>
  <c r="AY1049" i="1" s="1"/>
  <c r="AX913" i="1"/>
  <c r="AX1090" i="1"/>
  <c r="AV897" i="1"/>
  <c r="AW939" i="1"/>
  <c r="AY939" i="1" s="1"/>
  <c r="AW252" i="1"/>
  <c r="AY252" i="1" s="1"/>
  <c r="AX494" i="1"/>
  <c r="AV930" i="1"/>
  <c r="AV618" i="1"/>
  <c r="AX400" i="1"/>
  <c r="AV1076" i="1"/>
  <c r="AX246" i="1"/>
  <c r="AX869" i="1"/>
  <c r="AV972" i="1"/>
  <c r="AW1016" i="1"/>
  <c r="AY1016" i="1" s="1"/>
  <c r="AX282" i="1"/>
  <c r="AX596" i="1"/>
  <c r="AV710" i="1"/>
  <c r="AW72" i="1"/>
  <c r="AY72" i="1" s="1"/>
  <c r="AX1106" i="1"/>
  <c r="AV287" i="1"/>
  <c r="AX567" i="1"/>
  <c r="AV205" i="1"/>
  <c r="AW70" i="1"/>
  <c r="AY70" i="1" s="1"/>
  <c r="AW835" i="1"/>
  <c r="AY835" i="1" s="1"/>
  <c r="AX677" i="1"/>
  <c r="AV538" i="1"/>
  <c r="AW598" i="1"/>
  <c r="AY598" i="1" s="1"/>
  <c r="AX83" i="1"/>
  <c r="AV1019" i="1"/>
  <c r="AW859" i="1"/>
  <c r="AY859" i="1" s="1"/>
  <c r="AX797" i="1"/>
  <c r="AV1010" i="1"/>
  <c r="AV448" i="1"/>
  <c r="AW815" i="1"/>
  <c r="AY815" i="1" s="1"/>
  <c r="AX654" i="1"/>
  <c r="AV1038" i="1"/>
  <c r="AW621" i="1"/>
  <c r="AY621" i="1" s="1"/>
  <c r="AW3" i="1"/>
  <c r="AY3" i="1" s="1"/>
  <c r="AX10" i="1"/>
  <c r="AV609" i="1"/>
  <c r="AW124" i="1"/>
  <c r="AY124" i="1" s="1"/>
  <c r="AX855" i="1"/>
  <c r="AV377" i="1"/>
  <c r="AV642" i="1"/>
  <c r="AW514" i="1"/>
  <c r="AY514" i="1" s="1"/>
  <c r="AX328" i="1"/>
  <c r="AV558" i="1"/>
  <c r="AW297" i="1"/>
  <c r="AY297" i="1" s="1"/>
  <c r="AX782" i="1"/>
  <c r="AV325" i="1"/>
  <c r="AW714" i="1"/>
  <c r="AY714" i="1" s="1"/>
  <c r="AX936" i="1"/>
  <c r="AV681" i="1"/>
  <c r="AW1063" i="1"/>
  <c r="AY1063" i="1" s="1"/>
  <c r="AW994" i="1"/>
  <c r="AY994" i="1" s="1"/>
  <c r="AX655" i="1"/>
  <c r="AW158" i="1"/>
  <c r="AY158" i="1" s="1"/>
  <c r="AV590" i="1"/>
  <c r="AW1030" i="1"/>
  <c r="AY1030" i="1" s="1"/>
  <c r="AV824" i="1"/>
  <c r="AX12" i="1"/>
  <c r="AW2" i="1"/>
  <c r="AY2" i="1" s="1"/>
  <c r="AW494" i="1"/>
  <c r="AY494" i="1" s="1"/>
  <c r="AX622" i="1"/>
  <c r="AX754" i="1"/>
  <c r="AW400" i="1"/>
  <c r="AY400" i="1" s="1"/>
  <c r="AX333" i="1"/>
  <c r="AW246" i="1"/>
  <c r="AY246" i="1" s="1"/>
  <c r="AW752" i="1"/>
  <c r="AY752" i="1" s="1"/>
  <c r="AX45" i="1"/>
  <c r="AW869" i="1"/>
  <c r="AY869" i="1" s="1"/>
  <c r="AX244" i="1"/>
  <c r="AV1016" i="1"/>
  <c r="AW282" i="1"/>
  <c r="AY282" i="1" s="1"/>
  <c r="AW596" i="1"/>
  <c r="AY596" i="1" s="1"/>
  <c r="AX861" i="1"/>
  <c r="AV72" i="1"/>
  <c r="AW1106" i="1"/>
  <c r="AY1106" i="1" s="1"/>
  <c r="AW567" i="1"/>
  <c r="AY567" i="1" s="1"/>
  <c r="AX160" i="1"/>
  <c r="AV70" i="1"/>
  <c r="AV835" i="1"/>
  <c r="AW677" i="1"/>
  <c r="AY677" i="1" s="1"/>
  <c r="AX923" i="1"/>
  <c r="AV598" i="1"/>
  <c r="AW83" i="1"/>
  <c r="AY83" i="1" s="1"/>
  <c r="AX431" i="1"/>
  <c r="AV859" i="1"/>
  <c r="AW797" i="1"/>
  <c r="AY797" i="1" s="1"/>
  <c r="AX547" i="1"/>
  <c r="AX486" i="1"/>
  <c r="AV815" i="1"/>
  <c r="AW654" i="1"/>
  <c r="AY654" i="1" s="1"/>
  <c r="AX552" i="1"/>
  <c r="AV621" i="1"/>
  <c r="AV3" i="1"/>
  <c r="AW10" i="1"/>
  <c r="AY10" i="1" s="1"/>
  <c r="AX796" i="1"/>
  <c r="AV124" i="1"/>
  <c r="AW855" i="1"/>
  <c r="AY855" i="1" s="1"/>
  <c r="AX202" i="1"/>
  <c r="AX175" i="1"/>
  <c r="AV514" i="1"/>
  <c r="AW328" i="1"/>
  <c r="AY328" i="1" s="1"/>
  <c r="AX439" i="1"/>
  <c r="AV297" i="1"/>
  <c r="AW782" i="1"/>
  <c r="AY782" i="1" s="1"/>
  <c r="AX148" i="1"/>
  <c r="AV714" i="1"/>
  <c r="AV862" i="1"/>
  <c r="AW767" i="1"/>
  <c r="AY767" i="1" s="1"/>
  <c r="AV947" i="1"/>
  <c r="AV2" i="1"/>
  <c r="AX836" i="1"/>
  <c r="AX946" i="1"/>
  <c r="AV494" i="1"/>
  <c r="AV622" i="1"/>
  <c r="AX403" i="1"/>
  <c r="AW754" i="1"/>
  <c r="AY754" i="1" s="1"/>
  <c r="AW333" i="1"/>
  <c r="AY333" i="1" s="1"/>
  <c r="AV246" i="1"/>
  <c r="AV752" i="1"/>
  <c r="AW45" i="1"/>
  <c r="AY45" i="1" s="1"/>
  <c r="AV869" i="1"/>
  <c r="AX279" i="1"/>
  <c r="AW244" i="1"/>
  <c r="AY244" i="1" s="1"/>
  <c r="AX89" i="1"/>
  <c r="AV282" i="1"/>
  <c r="AX763" i="1"/>
  <c r="AV596" i="1"/>
  <c r="AW861" i="1"/>
  <c r="AY861" i="1" s="1"/>
  <c r="AX391" i="1"/>
  <c r="AV1106" i="1"/>
  <c r="AV567" i="1"/>
  <c r="AW160" i="1"/>
  <c r="AY160" i="1" s="1"/>
  <c r="AX170" i="1"/>
  <c r="AX270" i="1"/>
  <c r="AV677" i="1"/>
  <c r="AW923" i="1"/>
  <c r="AY923" i="1" s="1"/>
  <c r="AX690" i="1"/>
  <c r="AV83" i="1"/>
  <c r="AW431" i="1"/>
  <c r="AY431" i="1" s="1"/>
  <c r="AX62" i="1"/>
  <c r="AV797" i="1"/>
  <c r="AW547" i="1"/>
  <c r="AY547" i="1" s="1"/>
  <c r="AW486" i="1"/>
  <c r="AY486" i="1" s="1"/>
  <c r="AX474" i="1"/>
  <c r="AV654" i="1"/>
  <c r="AW552" i="1"/>
  <c r="AY552" i="1" s="1"/>
  <c r="AX496" i="1"/>
  <c r="AX172" i="1"/>
  <c r="AV10" i="1"/>
  <c r="AW796" i="1"/>
  <c r="AY796" i="1" s="1"/>
  <c r="AX615" i="1"/>
  <c r="AV855" i="1"/>
  <c r="AW202" i="1"/>
  <c r="AY202" i="1" s="1"/>
  <c r="AW175" i="1"/>
  <c r="AY175" i="1" s="1"/>
  <c r="AX557" i="1"/>
  <c r="AV328" i="1"/>
  <c r="AW439" i="1"/>
  <c r="AY439" i="1" s="1"/>
  <c r="AX92" i="1"/>
  <c r="AV782" i="1"/>
  <c r="AX594" i="1"/>
  <c r="AW530" i="1"/>
  <c r="AY530" i="1" s="1"/>
  <c r="AV955" i="1"/>
  <c r="AX15" i="1"/>
  <c r="AX996" i="1"/>
  <c r="AV793" i="1"/>
  <c r="AX260" i="1"/>
  <c r="AV836" i="1"/>
  <c r="AW946" i="1"/>
  <c r="AY946" i="1" s="1"/>
  <c r="AW403" i="1"/>
  <c r="AY403" i="1" s="1"/>
  <c r="AV754" i="1"/>
  <c r="AX16" i="1"/>
  <c r="AV333" i="1"/>
  <c r="AW925" i="1"/>
  <c r="AY925" i="1" s="1"/>
  <c r="AV45" i="1"/>
  <c r="AX44" i="1"/>
  <c r="AW279" i="1"/>
  <c r="AY279" i="1" s="1"/>
  <c r="AX1108" i="1"/>
  <c r="AV244" i="1"/>
  <c r="AW89" i="1"/>
  <c r="AY89" i="1" s="1"/>
  <c r="AW763" i="1"/>
  <c r="AY763" i="1" s="1"/>
  <c r="AX578" i="1"/>
  <c r="AV861" i="1"/>
  <c r="AW391" i="1"/>
  <c r="AY391" i="1" s="1"/>
  <c r="AX568" i="1"/>
  <c r="AX895" i="1"/>
  <c r="AV160" i="1"/>
  <c r="AW170" i="1"/>
  <c r="AY170" i="1" s="1"/>
  <c r="AW270" i="1"/>
  <c r="AY270" i="1" s="1"/>
  <c r="AX103" i="1"/>
  <c r="AV923" i="1"/>
  <c r="AW690" i="1"/>
  <c r="AY690" i="1" s="1"/>
  <c r="AX81" i="1"/>
  <c r="AV431" i="1"/>
  <c r="AW62" i="1"/>
  <c r="AY62" i="1" s="1"/>
  <c r="AX846" i="1"/>
  <c r="AV547" i="1"/>
  <c r="AX932" i="1"/>
  <c r="AV486" i="1"/>
  <c r="AW474" i="1"/>
  <c r="AY474" i="1" s="1"/>
  <c r="AX784" i="1"/>
  <c r="AV552" i="1"/>
  <c r="AX77" i="1"/>
  <c r="AX1063" i="1"/>
  <c r="AX116" i="1"/>
  <c r="AV1088" i="1"/>
  <c r="AX550" i="1"/>
  <c r="AV1099" i="1"/>
  <c r="AW610" i="1"/>
  <c r="AY610" i="1" s="1"/>
  <c r="AX697" i="1"/>
  <c r="AV475" i="1"/>
  <c r="AW865" i="1"/>
  <c r="AY865" i="1" s="1"/>
  <c r="AX369" i="1"/>
  <c r="AV760" i="1"/>
  <c r="AW492" i="1"/>
  <c r="AY492" i="1" s="1"/>
  <c r="AX802" i="1"/>
  <c r="AV20" i="1"/>
  <c r="AW899" i="1"/>
  <c r="AY899" i="1" s="1"/>
  <c r="AX566" i="1"/>
  <c r="AV828" i="1"/>
  <c r="AW548" i="1"/>
  <c r="AY548" i="1" s="1"/>
  <c r="AX562" i="1"/>
  <c r="AV18" i="1"/>
  <c r="AV937" i="1"/>
  <c r="AW990" i="1"/>
  <c r="AY990" i="1" s="1"/>
  <c r="AX579" i="1"/>
  <c r="AV778" i="1"/>
  <c r="AW133" i="1"/>
  <c r="AY133" i="1" s="1"/>
  <c r="AX93" i="1"/>
  <c r="AV1018" i="1"/>
  <c r="AW275" i="1"/>
  <c r="AY275" i="1" s="1"/>
  <c r="AX757" i="1"/>
  <c r="AV537" i="1"/>
  <c r="AW67" i="1"/>
  <c r="AY67" i="1" s="1"/>
  <c r="AX699" i="1"/>
  <c r="AX131" i="1"/>
  <c r="AV858" i="1"/>
  <c r="AV781" i="1"/>
  <c r="AW510" i="1"/>
  <c r="AY510" i="1" s="1"/>
  <c r="AX950" i="1"/>
  <c r="AW532" i="1"/>
  <c r="AY532" i="1" s="1"/>
  <c r="AX1055" i="1"/>
  <c r="AV306" i="1"/>
  <c r="AW512" i="1"/>
  <c r="AY512" i="1" s="1"/>
  <c r="AX1024" i="1"/>
  <c r="AV418" i="1"/>
  <c r="AW215" i="1"/>
  <c r="AY215" i="1" s="1"/>
  <c r="AX716" i="1"/>
  <c r="AV8" i="1"/>
  <c r="AW1011" i="1"/>
  <c r="AY1011" i="1" s="1"/>
  <c r="AX799" i="1"/>
  <c r="AV330" i="1"/>
  <c r="AW153" i="1"/>
  <c r="AY153" i="1" s="1"/>
  <c r="AX775" i="1"/>
  <c r="AV177" i="1"/>
  <c r="AW172" i="1"/>
  <c r="AY172" i="1" s="1"/>
  <c r="AX1007" i="1"/>
  <c r="AV1063" i="1"/>
  <c r="AW116" i="1"/>
  <c r="AY116" i="1" s="1"/>
  <c r="AX948" i="1"/>
  <c r="AX686" i="1"/>
  <c r="AW550" i="1"/>
  <c r="AY550" i="1" s="1"/>
  <c r="AX37" i="1"/>
  <c r="AV610" i="1"/>
  <c r="AW697" i="1"/>
  <c r="AY697" i="1" s="1"/>
  <c r="AX117" i="1"/>
  <c r="AV865" i="1"/>
  <c r="AW369" i="1"/>
  <c r="AY369" i="1" s="1"/>
  <c r="AX154" i="1"/>
  <c r="AV492" i="1"/>
  <c r="AW802" i="1"/>
  <c r="AY802" i="1" s="1"/>
  <c r="AX254" i="1"/>
  <c r="AV899" i="1"/>
  <c r="AW566" i="1"/>
  <c r="AY566" i="1" s="1"/>
  <c r="AX600" i="1"/>
  <c r="AV548" i="1"/>
  <c r="AW562" i="1"/>
  <c r="AY562" i="1" s="1"/>
  <c r="AX644" i="1"/>
  <c r="AX7" i="1"/>
  <c r="AV990" i="1"/>
  <c r="AW579" i="1"/>
  <c r="AY579" i="1" s="1"/>
  <c r="AX1100" i="1"/>
  <c r="AV133" i="1"/>
  <c r="AW93" i="1"/>
  <c r="AY93" i="1" s="1"/>
  <c r="AX138" i="1"/>
  <c r="AV275" i="1"/>
  <c r="AW757" i="1"/>
  <c r="AY757" i="1" s="1"/>
  <c r="AX1062" i="1"/>
  <c r="AV67" i="1"/>
  <c r="AW557" i="1"/>
  <c r="AY557" i="1" s="1"/>
  <c r="AX251" i="1"/>
  <c r="AW1007" i="1"/>
  <c r="AY1007" i="1" s="1"/>
  <c r="AW681" i="1"/>
  <c r="AY681" i="1" s="1"/>
  <c r="AX299" i="1"/>
  <c r="AV116" i="1"/>
  <c r="AV948" i="1"/>
  <c r="AX667" i="1"/>
  <c r="AW686" i="1"/>
  <c r="AY686" i="1" s="1"/>
  <c r="AV550" i="1"/>
  <c r="AW37" i="1"/>
  <c r="AY37" i="1" s="1"/>
  <c r="AX1105" i="1"/>
  <c r="AV697" i="1"/>
  <c r="AW117" i="1"/>
  <c r="AY117" i="1" s="1"/>
  <c r="AX317" i="1"/>
  <c r="AV369" i="1"/>
  <c r="AW154" i="1"/>
  <c r="AY154" i="1" s="1"/>
  <c r="AX700" i="1"/>
  <c r="AV802" i="1"/>
  <c r="AW254" i="1"/>
  <c r="AY254" i="1" s="1"/>
  <c r="AX711" i="1"/>
  <c r="AV566" i="1"/>
  <c r="AW600" i="1"/>
  <c r="AY600" i="1" s="1"/>
  <c r="AX181" i="1"/>
  <c r="AV562" i="1"/>
  <c r="AW644" i="1"/>
  <c r="AY644" i="1" s="1"/>
  <c r="AW7" i="1"/>
  <c r="AY7" i="1" s="1"/>
  <c r="AX619" i="1"/>
  <c r="AV579" i="1"/>
  <c r="AW1100" i="1"/>
  <c r="AY1100" i="1" s="1"/>
  <c r="AX694" i="1"/>
  <c r="AV93" i="1"/>
  <c r="AW138" i="1"/>
  <c r="AY138" i="1" s="1"/>
  <c r="AX689" i="1"/>
  <c r="AV757" i="1"/>
  <c r="AW1062" i="1"/>
  <c r="AY1062" i="1" s="1"/>
  <c r="AX137" i="1"/>
  <c r="AV699" i="1"/>
  <c r="AX605" i="1"/>
  <c r="AV131" i="1"/>
  <c r="AW423" i="1"/>
  <c r="AY423" i="1" s="1"/>
  <c r="AW1033" i="1"/>
  <c r="AY1033" i="1" s="1"/>
  <c r="AX998" i="1"/>
  <c r="AV950" i="1"/>
  <c r="AW988" i="1"/>
  <c r="AY988" i="1" s="1"/>
  <c r="AX747" i="1"/>
  <c r="AV1055" i="1"/>
  <c r="AW378" i="1"/>
  <c r="AY378" i="1" s="1"/>
  <c r="AX243" i="1"/>
  <c r="AV1024" i="1"/>
  <c r="AW1086" i="1"/>
  <c r="AY1086" i="1" s="1"/>
  <c r="AX679" i="1"/>
  <c r="AV716" i="1"/>
  <c r="AW249" i="1"/>
  <c r="AY249" i="1" s="1"/>
  <c r="AX838" i="1"/>
  <c r="AV799" i="1"/>
  <c r="AV796" i="1"/>
  <c r="AW148" i="1"/>
  <c r="AY148" i="1" s="1"/>
  <c r="AW299" i="1"/>
  <c r="AY299" i="1" s="1"/>
  <c r="AX758" i="1"/>
  <c r="AW667" i="1"/>
  <c r="AY667" i="1" s="1"/>
  <c r="AV686" i="1"/>
  <c r="AX971" i="1"/>
  <c r="AX142" i="1"/>
  <c r="AV37" i="1"/>
  <c r="AW1105" i="1"/>
  <c r="AY1105" i="1" s="1"/>
  <c r="AX518" i="1"/>
  <c r="AV117" i="1"/>
  <c r="AW317" i="1"/>
  <c r="AY317" i="1" s="1"/>
  <c r="AX487" i="1"/>
  <c r="AV154" i="1"/>
  <c r="AW700" i="1"/>
  <c r="AY700" i="1" s="1"/>
  <c r="AX222" i="1"/>
  <c r="AV254" i="1"/>
  <c r="AW711" i="1"/>
  <c r="AY711" i="1" s="1"/>
  <c r="AX424" i="1"/>
  <c r="AV600" i="1"/>
  <c r="AW181" i="1"/>
  <c r="AY181" i="1" s="1"/>
  <c r="AX999" i="1"/>
  <c r="AV644" i="1"/>
  <c r="AV7" i="1"/>
  <c r="AW619" i="1"/>
  <c r="AY619" i="1" s="1"/>
  <c r="AX660" i="1"/>
  <c r="AV1100" i="1"/>
  <c r="AW694" i="1"/>
  <c r="AY694" i="1" s="1"/>
  <c r="AX329" i="1"/>
  <c r="AV138" i="1"/>
  <c r="AW689" i="1"/>
  <c r="AY689" i="1" s="1"/>
  <c r="AX834" i="1"/>
  <c r="AV1062" i="1"/>
  <c r="AW137" i="1"/>
  <c r="AY137" i="1" s="1"/>
  <c r="AW605" i="1"/>
  <c r="AY605" i="1" s="1"/>
  <c r="AX588" i="1"/>
  <c r="AV423" i="1"/>
  <c r="AX221" i="1"/>
  <c r="AV1033" i="1"/>
  <c r="AW998" i="1"/>
  <c r="AY998" i="1" s="1"/>
  <c r="AX980" i="1"/>
  <c r="AV988" i="1"/>
  <c r="AW747" i="1"/>
  <c r="AY747" i="1" s="1"/>
  <c r="AX856" i="1"/>
  <c r="AV378" i="1"/>
  <c r="AW243" i="1"/>
  <c r="AY243" i="1" s="1"/>
  <c r="AX986" i="1"/>
  <c r="AV1086" i="1"/>
  <c r="AW679" i="1"/>
  <c r="AY679" i="1" s="1"/>
  <c r="AX176" i="1"/>
  <c r="AV249" i="1"/>
  <c r="AW838" i="1"/>
  <c r="AY838" i="1" s="1"/>
  <c r="AX1060" i="1"/>
  <c r="AV647" i="1"/>
  <c r="AW278" i="1"/>
  <c r="AY278" i="1" s="1"/>
  <c r="AX146" i="1"/>
  <c r="AV79" i="1"/>
  <c r="AX628" i="1"/>
  <c r="AV439" i="1"/>
  <c r="AV148" i="1"/>
  <c r="AX166" i="1"/>
  <c r="AV299" i="1"/>
  <c r="AV667" i="1"/>
  <c r="AX344" i="1"/>
  <c r="AW971" i="1"/>
  <c r="AY971" i="1" s="1"/>
  <c r="AW142" i="1"/>
  <c r="AY142" i="1" s="1"/>
  <c r="AX640" i="1"/>
  <c r="AV1105" i="1"/>
  <c r="AW518" i="1"/>
  <c r="AY518" i="1" s="1"/>
  <c r="AX489" i="1"/>
  <c r="AV317" i="1"/>
  <c r="AW487" i="1"/>
  <c r="AY487" i="1" s="1"/>
  <c r="AX467" i="1"/>
  <c r="AV700" i="1"/>
  <c r="AW222" i="1"/>
  <c r="AY222" i="1" s="1"/>
  <c r="AX724" i="1"/>
  <c r="AV711" i="1"/>
  <c r="AW424" i="1"/>
  <c r="AY424" i="1" s="1"/>
  <c r="AX293" i="1"/>
  <c r="AV181" i="1"/>
  <c r="AW999" i="1"/>
  <c r="AY999" i="1" s="1"/>
  <c r="AX814" i="1"/>
  <c r="AX906" i="1"/>
  <c r="AV619" i="1"/>
  <c r="AW660" i="1"/>
  <c r="AY660" i="1" s="1"/>
  <c r="AX516" i="1"/>
  <c r="AV694" i="1"/>
  <c r="AW329" i="1"/>
  <c r="AY329" i="1" s="1"/>
  <c r="AX630" i="1"/>
  <c r="AV689" i="1"/>
  <c r="AW834" i="1"/>
  <c r="AY834" i="1" s="1"/>
  <c r="AX379" i="1"/>
  <c r="AV137" i="1"/>
  <c r="AV605" i="1"/>
  <c r="AW588" i="1"/>
  <c r="AY588" i="1" s="1"/>
  <c r="AW221" i="1"/>
  <c r="AY221" i="1" s="1"/>
  <c r="AX1089" i="1"/>
  <c r="AV998" i="1"/>
  <c r="AW980" i="1"/>
  <c r="AY980" i="1" s="1"/>
  <c r="AX680" i="1"/>
  <c r="AV747" i="1"/>
  <c r="AW856" i="1"/>
  <c r="AY856" i="1" s="1"/>
  <c r="AX553" i="1"/>
  <c r="AV243" i="1"/>
  <c r="AW986" i="1"/>
  <c r="AY986" i="1" s="1"/>
  <c r="AX691" i="1"/>
  <c r="AV679" i="1"/>
  <c r="AW176" i="1"/>
  <c r="AY176" i="1" s="1"/>
  <c r="AX409" i="1"/>
  <c r="AV838" i="1"/>
  <c r="AW1060" i="1"/>
  <c r="AY1060" i="1" s="1"/>
  <c r="AX639" i="1"/>
  <c r="AV278" i="1"/>
  <c r="AW146" i="1"/>
  <c r="AY146" i="1" s="1"/>
  <c r="AW615" i="1"/>
  <c r="AY615" i="1" s="1"/>
  <c r="AX958" i="1"/>
  <c r="AW936" i="1"/>
  <c r="AY936" i="1" s="1"/>
  <c r="AW344" i="1"/>
  <c r="AY344" i="1" s="1"/>
  <c r="AX60" i="1"/>
  <c r="AV142" i="1"/>
  <c r="AW640" i="1"/>
  <c r="AY640" i="1" s="1"/>
  <c r="AX1058" i="1"/>
  <c r="AV518" i="1"/>
  <c r="AW489" i="1"/>
  <c r="AY489" i="1" s="1"/>
  <c r="AX1005" i="1"/>
  <c r="AV487" i="1"/>
  <c r="AW467" i="1"/>
  <c r="AY467" i="1" s="1"/>
  <c r="AX599" i="1"/>
  <c r="AV222" i="1"/>
  <c r="AW724" i="1"/>
  <c r="AY724" i="1" s="1"/>
  <c r="AX631" i="1"/>
  <c r="AV424" i="1"/>
  <c r="AW293" i="1"/>
  <c r="AY293" i="1" s="1"/>
  <c r="AX417" i="1"/>
  <c r="AV999" i="1"/>
  <c r="AW814" i="1"/>
  <c r="AY814" i="1" s="1"/>
  <c r="AW906" i="1"/>
  <c r="AY906" i="1" s="1"/>
  <c r="AX742" i="1"/>
  <c r="AV660" i="1"/>
  <c r="AW516" i="1"/>
  <c r="AY516" i="1" s="1"/>
  <c r="AX122" i="1"/>
  <c r="AV329" i="1"/>
  <c r="AW630" i="1"/>
  <c r="AY630" i="1" s="1"/>
  <c r="AX698" i="1"/>
  <c r="AV834" i="1"/>
  <c r="AV936" i="1"/>
  <c r="AV344" i="1"/>
  <c r="AW60" i="1"/>
  <c r="AY60" i="1" s="1"/>
  <c r="AX1099" i="1"/>
  <c r="AV640" i="1"/>
  <c r="AW1058" i="1"/>
  <c r="AY1058" i="1" s="1"/>
  <c r="AX475" i="1"/>
  <c r="AV489" i="1"/>
  <c r="AW1005" i="1"/>
  <c r="AY1005" i="1" s="1"/>
  <c r="AX760" i="1"/>
  <c r="AV467" i="1"/>
  <c r="AW599" i="1"/>
  <c r="AY599" i="1" s="1"/>
  <c r="AX20" i="1"/>
  <c r="AV724" i="1"/>
  <c r="AW631" i="1"/>
  <c r="AY631" i="1" s="1"/>
  <c r="AX828" i="1"/>
  <c r="AV293" i="1"/>
  <c r="AW417" i="1"/>
  <c r="AY417" i="1" s="1"/>
  <c r="AX18" i="1"/>
  <c r="AV814" i="1"/>
  <c r="AX937" i="1"/>
  <c r="AV906" i="1"/>
  <c r="AW742" i="1"/>
  <c r="AY742" i="1" s="1"/>
  <c r="AX778" i="1"/>
  <c r="AV516" i="1"/>
  <c r="AW122" i="1"/>
  <c r="AY122" i="1" s="1"/>
  <c r="AX1018" i="1"/>
  <c r="AV630" i="1"/>
  <c r="AW698" i="1"/>
  <c r="AY698" i="1" s="1"/>
  <c r="AX537" i="1"/>
  <c r="AV379" i="1"/>
  <c r="AW603" i="1"/>
  <c r="AY603" i="1" s="1"/>
  <c r="AW792" i="1"/>
  <c r="AY792" i="1" s="1"/>
  <c r="AX858" i="1"/>
  <c r="AX781" i="1"/>
  <c r="AV1089" i="1"/>
  <c r="AW1083" i="1"/>
  <c r="AY1083" i="1" s="1"/>
  <c r="AW1109" i="1"/>
  <c r="AY1109" i="1" s="1"/>
  <c r="AV680" i="1"/>
  <c r="AW496" i="1"/>
  <c r="AY496" i="1" s="1"/>
  <c r="AV202" i="1"/>
  <c r="AV175" i="1"/>
  <c r="AW92" i="1"/>
  <c r="AY92" i="1" s="1"/>
  <c r="AW1088" i="1"/>
  <c r="AY1088" i="1" s="1"/>
  <c r="AV60" i="1"/>
  <c r="AW1099" i="1"/>
  <c r="AY1099" i="1" s="1"/>
  <c r="AX610" i="1"/>
  <c r="AV1058" i="1"/>
  <c r="AW475" i="1"/>
  <c r="AY475" i="1" s="1"/>
  <c r="AX865" i="1"/>
  <c r="AV1005" i="1"/>
  <c r="AW760" i="1"/>
  <c r="AY760" i="1" s="1"/>
  <c r="AX492" i="1"/>
  <c r="AV599" i="1"/>
  <c r="AW20" i="1"/>
  <c r="AY20" i="1" s="1"/>
  <c r="AX899" i="1"/>
  <c r="AV631" i="1"/>
  <c r="AW828" i="1"/>
  <c r="AY828" i="1" s="1"/>
  <c r="AX548" i="1"/>
  <c r="AV417" i="1"/>
  <c r="AW18" i="1"/>
  <c r="AY18" i="1" s="1"/>
  <c r="AW937" i="1"/>
  <c r="AY937" i="1" s="1"/>
  <c r="AX990" i="1"/>
  <c r="AV742" i="1"/>
  <c r="AW778" i="1"/>
  <c r="AY778" i="1" s="1"/>
  <c r="AX133" i="1"/>
  <c r="AV122" i="1"/>
  <c r="AW1018" i="1"/>
  <c r="AY1018" i="1" s="1"/>
  <c r="AX275" i="1"/>
  <c r="AV698" i="1"/>
  <c r="AW537" i="1"/>
  <c r="AY537" i="1" s="1"/>
  <c r="AX67" i="1"/>
  <c r="AV603" i="1"/>
  <c r="AV792" i="1"/>
  <c r="AW858" i="1"/>
  <c r="AY858" i="1" s="1"/>
  <c r="AW781" i="1"/>
  <c r="AY781" i="1" s="1"/>
  <c r="AX510" i="1"/>
  <c r="AV1083" i="1"/>
  <c r="AV1109" i="1"/>
  <c r="AX532" i="1"/>
  <c r="AV187" i="1"/>
  <c r="AW306" i="1"/>
  <c r="AY306" i="1" s="1"/>
  <c r="AX512" i="1"/>
  <c r="AV967" i="1"/>
  <c r="AW418" i="1"/>
  <c r="AY418" i="1" s="1"/>
  <c r="AX215" i="1"/>
  <c r="AV1110" i="1"/>
  <c r="AW8" i="1"/>
  <c r="AY8" i="1" s="1"/>
  <c r="AX1011" i="1"/>
  <c r="AV1052" i="1"/>
  <c r="AX423" i="1"/>
  <c r="AV510" i="1"/>
  <c r="AW680" i="1"/>
  <c r="AY680" i="1" s="1"/>
  <c r="AW187" i="1"/>
  <c r="AY187" i="1" s="1"/>
  <c r="AX418" i="1"/>
  <c r="AV176" i="1"/>
  <c r="AW409" i="1"/>
  <c r="AY409" i="1" s="1"/>
  <c r="AW799" i="1"/>
  <c r="AY799" i="1" s="1"/>
  <c r="AX884" i="1"/>
  <c r="AV327" i="1"/>
  <c r="AW32" i="1"/>
  <c r="AY32" i="1" s="1"/>
  <c r="AX1096" i="1"/>
  <c r="AV248" i="1"/>
  <c r="AW11" i="1"/>
  <c r="AY11" i="1" s="1"/>
  <c r="AX1097" i="1"/>
  <c r="AV810" i="1"/>
  <c r="AW120" i="1"/>
  <c r="AY120" i="1" s="1"/>
  <c r="AX1044" i="1"/>
  <c r="AV1040" i="1"/>
  <c r="AW265" i="1"/>
  <c r="AY265" i="1" s="1"/>
  <c r="AX326" i="1"/>
  <c r="AV991" i="1"/>
  <c r="AW772" i="1"/>
  <c r="AY772" i="1" s="1"/>
  <c r="AX105" i="1"/>
  <c r="AV611" i="1"/>
  <c r="AW707" i="1"/>
  <c r="AY707" i="1" s="1"/>
  <c r="AX426" i="1"/>
  <c r="AV978" i="1"/>
  <c r="AW14" i="1"/>
  <c r="AY14" i="1" s="1"/>
  <c r="AX675" i="1"/>
  <c r="AV531" i="1"/>
  <c r="AW807" i="1"/>
  <c r="AY807" i="1" s="1"/>
  <c r="AX34" i="1"/>
  <c r="AV462" i="1"/>
  <c r="AW874" i="1"/>
  <c r="AY874" i="1" s="1"/>
  <c r="AX274" i="1"/>
  <c r="AX128" i="1"/>
  <c r="AV1071" i="1"/>
  <c r="AW831" i="1"/>
  <c r="AY831" i="1" s="1"/>
  <c r="AX666" i="1"/>
  <c r="AV595" i="1"/>
  <c r="AW119" i="1"/>
  <c r="AY119" i="1" s="1"/>
  <c r="AX608" i="1"/>
  <c r="AV867" i="1"/>
  <c r="AW695" i="1"/>
  <c r="AY695" i="1" s="1"/>
  <c r="AX484" i="1"/>
  <c r="AV383" i="1"/>
  <c r="AW705" i="1"/>
  <c r="AY705" i="1" s="1"/>
  <c r="AX823" i="1"/>
  <c r="AV1004" i="1"/>
  <c r="AW190" i="1"/>
  <c r="AY190" i="1" s="1"/>
  <c r="AX842" i="1"/>
  <c r="AV310" i="1"/>
  <c r="AW97" i="1"/>
  <c r="AY97" i="1" s="1"/>
  <c r="AX220" i="1"/>
  <c r="AV638" i="1"/>
  <c r="AW1053" i="1"/>
  <c r="AY1053" i="1" s="1"/>
  <c r="AX603" i="1"/>
  <c r="AX1083" i="1"/>
  <c r="AV215" i="1"/>
  <c r="AV409" i="1"/>
  <c r="AX1052" i="1"/>
  <c r="AW884" i="1"/>
  <c r="AY884" i="1" s="1"/>
  <c r="AX457" i="1"/>
  <c r="AV32" i="1"/>
  <c r="AW1096" i="1"/>
  <c r="AY1096" i="1" s="1"/>
  <c r="AX414" i="1"/>
  <c r="AV11" i="1"/>
  <c r="AW1097" i="1"/>
  <c r="AY1097" i="1" s="1"/>
  <c r="AX1013" i="1"/>
  <c r="AV120" i="1"/>
  <c r="AW1044" i="1"/>
  <c r="AY1044" i="1" s="1"/>
  <c r="AX9" i="1"/>
  <c r="AV265" i="1"/>
  <c r="AW326" i="1"/>
  <c r="AY326" i="1" s="1"/>
  <c r="AX320" i="1"/>
  <c r="AV772" i="1"/>
  <c r="AW105" i="1"/>
  <c r="AY105" i="1" s="1"/>
  <c r="AX1070" i="1"/>
  <c r="AV707" i="1"/>
  <c r="AW426" i="1"/>
  <c r="AY426" i="1" s="1"/>
  <c r="AX977" i="1"/>
  <c r="AV14" i="1"/>
  <c r="AW675" i="1"/>
  <c r="AY675" i="1" s="1"/>
  <c r="AX258" i="1"/>
  <c r="AV807" i="1"/>
  <c r="AW34" i="1"/>
  <c r="AY34" i="1" s="1"/>
  <c r="AX819" i="1"/>
  <c r="AV874" i="1"/>
  <c r="AW274" i="1"/>
  <c r="AY274" i="1" s="1"/>
  <c r="AW128" i="1"/>
  <c r="AY128" i="1" s="1"/>
  <c r="AX139" i="1"/>
  <c r="AV831" i="1"/>
  <c r="AW666" i="1"/>
  <c r="AY666" i="1" s="1"/>
  <c r="AX719" i="1"/>
  <c r="AV119" i="1"/>
  <c r="AW608" i="1"/>
  <c r="AY608" i="1" s="1"/>
  <c r="AX184" i="1"/>
  <c r="AV695" i="1"/>
  <c r="AW484" i="1"/>
  <c r="AY484" i="1" s="1"/>
  <c r="AX731" i="1"/>
  <c r="AV705" i="1"/>
  <c r="AW131" i="1"/>
  <c r="AY131" i="1" s="1"/>
  <c r="AX306" i="1"/>
  <c r="AV986" i="1"/>
  <c r="AW691" i="1"/>
  <c r="AY691" i="1" s="1"/>
  <c r="AW716" i="1"/>
  <c r="AY716" i="1" s="1"/>
  <c r="AX249" i="1"/>
  <c r="AW1052" i="1"/>
  <c r="AY1052" i="1" s="1"/>
  <c r="AX280" i="1"/>
  <c r="AV884" i="1"/>
  <c r="AW457" i="1"/>
  <c r="AY457" i="1" s="1"/>
  <c r="AX1036" i="1"/>
  <c r="AV1096" i="1"/>
  <c r="AW414" i="1"/>
  <c r="AY414" i="1" s="1"/>
  <c r="AX277" i="1"/>
  <c r="AV1097" i="1"/>
  <c r="AW1013" i="1"/>
  <c r="AY1013" i="1" s="1"/>
  <c r="AX1050" i="1"/>
  <c r="AV1044" i="1"/>
  <c r="AW9" i="1"/>
  <c r="AY9" i="1" s="1"/>
  <c r="AX354" i="1"/>
  <c r="AV326" i="1"/>
  <c r="AW320" i="1"/>
  <c r="AY320" i="1" s="1"/>
  <c r="AX1043" i="1"/>
  <c r="AV105" i="1"/>
  <c r="AW1070" i="1"/>
  <c r="AY1070" i="1" s="1"/>
  <c r="AX696" i="1"/>
  <c r="AV426" i="1"/>
  <c r="AW977" i="1"/>
  <c r="AY977" i="1" s="1"/>
  <c r="AX272" i="1"/>
  <c r="AV675" i="1"/>
  <c r="AW258" i="1"/>
  <c r="AY258" i="1" s="1"/>
  <c r="AX1022" i="1"/>
  <c r="AV34" i="1"/>
  <c r="AW819" i="1"/>
  <c r="AY819" i="1" s="1"/>
  <c r="AX798" i="1"/>
  <c r="AV274" i="1"/>
  <c r="AV128" i="1"/>
  <c r="AW139" i="1"/>
  <c r="AY139" i="1" s="1"/>
  <c r="AX1006" i="1"/>
  <c r="AV666" i="1"/>
  <c r="AW719" i="1"/>
  <c r="AY719" i="1" s="1"/>
  <c r="AX453" i="1"/>
  <c r="AV608" i="1"/>
  <c r="AW184" i="1"/>
  <c r="AY184" i="1" s="1"/>
  <c r="AX1059" i="1"/>
  <c r="AV484" i="1"/>
  <c r="AW731" i="1"/>
  <c r="AY731" i="1" s="1"/>
  <c r="AX118" i="1"/>
  <c r="AV823" i="1"/>
  <c r="AW1079" i="1"/>
  <c r="AY1079" i="1" s="1"/>
  <c r="AX234" i="1"/>
  <c r="AV842" i="1"/>
  <c r="AW198" i="1"/>
  <c r="AY198" i="1" s="1"/>
  <c r="AX726" i="1"/>
  <c r="AV220" i="1"/>
  <c r="AW1002" i="1"/>
  <c r="AY1002" i="1" s="1"/>
  <c r="AX130" i="1"/>
  <c r="AW1089" i="1"/>
  <c r="AY1089" i="1" s="1"/>
  <c r="AV980" i="1"/>
  <c r="AX988" i="1"/>
  <c r="AV512" i="1"/>
  <c r="AV691" i="1"/>
  <c r="AX1110" i="1"/>
  <c r="AW280" i="1"/>
  <c r="AY280" i="1" s="1"/>
  <c r="AX973" i="1"/>
  <c r="AV457" i="1"/>
  <c r="AW1036" i="1"/>
  <c r="AY1036" i="1" s="1"/>
  <c r="AX761" i="1"/>
  <c r="AV414" i="1"/>
  <c r="AW277" i="1"/>
  <c r="AY277" i="1" s="1"/>
  <c r="AX777" i="1"/>
  <c r="AV1013" i="1"/>
  <c r="AW1050" i="1"/>
  <c r="AY1050" i="1" s="1"/>
  <c r="AX808" i="1"/>
  <c r="AV9" i="1"/>
  <c r="AW354" i="1"/>
  <c r="AY354" i="1" s="1"/>
  <c r="AX236" i="1"/>
  <c r="AV320" i="1"/>
  <c r="AW1043" i="1"/>
  <c r="AY1043" i="1" s="1"/>
  <c r="AX180" i="1"/>
  <c r="AV1070" i="1"/>
  <c r="AW696" i="1"/>
  <c r="AY696" i="1" s="1"/>
  <c r="AX399" i="1"/>
  <c r="AV977" i="1"/>
  <c r="AW272" i="1"/>
  <c r="AY272" i="1" s="1"/>
  <c r="AX1054" i="1"/>
  <c r="AV258" i="1"/>
  <c r="AW1022" i="1"/>
  <c r="AY1022" i="1" s="1"/>
  <c r="AX816" i="1"/>
  <c r="AV819" i="1"/>
  <c r="AW798" i="1"/>
  <c r="AY798" i="1" s="1"/>
  <c r="AX233" i="1"/>
  <c r="AX229" i="1"/>
  <c r="AV139" i="1"/>
  <c r="AW1006" i="1"/>
  <c r="AY1006" i="1" s="1"/>
  <c r="AX281" i="1"/>
  <c r="AV719" i="1"/>
  <c r="AW453" i="1"/>
  <c r="AY453" i="1" s="1"/>
  <c r="AX636" i="1"/>
  <c r="AV184" i="1"/>
  <c r="AW1059" i="1"/>
  <c r="AY1059" i="1" s="1"/>
  <c r="AX111" i="1"/>
  <c r="AV731" i="1"/>
  <c r="AW118" i="1"/>
  <c r="AY118" i="1" s="1"/>
  <c r="AX982" i="1"/>
  <c r="AV1079" i="1"/>
  <c r="AW234" i="1"/>
  <c r="AY234" i="1" s="1"/>
  <c r="AX1084" i="1"/>
  <c r="AV198" i="1"/>
  <c r="AV856" i="1"/>
  <c r="AW553" i="1"/>
  <c r="AY553" i="1" s="1"/>
  <c r="AW1024" i="1"/>
  <c r="AY1024" i="1" s="1"/>
  <c r="AX1086" i="1"/>
  <c r="AW1110" i="1"/>
  <c r="AY1110" i="1" s="1"/>
  <c r="AX647" i="1"/>
  <c r="AX278" i="1"/>
  <c r="AV280" i="1"/>
  <c r="AW775" i="1"/>
  <c r="AY775" i="1" s="1"/>
  <c r="AV146" i="1"/>
  <c r="AX177" i="1"/>
  <c r="AX79" i="1"/>
  <c r="AW973" i="1"/>
  <c r="AY973" i="1" s="1"/>
  <c r="AX804" i="1"/>
  <c r="AV1036" i="1"/>
  <c r="AW761" i="1"/>
  <c r="AY761" i="1" s="1"/>
  <c r="AX589" i="1"/>
  <c r="AV277" i="1"/>
  <c r="AW777" i="1"/>
  <c r="AY777" i="1" s="1"/>
  <c r="AX979" i="1"/>
  <c r="AV1050" i="1"/>
  <c r="AW808" i="1"/>
  <c r="AY808" i="1" s="1"/>
  <c r="AX629" i="1"/>
  <c r="AV354" i="1"/>
  <c r="AW236" i="1"/>
  <c r="AY236" i="1" s="1"/>
  <c r="AX649" i="1"/>
  <c r="AV1043" i="1"/>
  <c r="AW180" i="1"/>
  <c r="AY180" i="1" s="1"/>
  <c r="AX612" i="1"/>
  <c r="AV696" i="1"/>
  <c r="AW399" i="1"/>
  <c r="AY399" i="1" s="1"/>
  <c r="AX108" i="1"/>
  <c r="AV272" i="1"/>
  <c r="AW1054" i="1"/>
  <c r="AY1054" i="1" s="1"/>
  <c r="AX1047" i="1"/>
  <c r="AV1022" i="1"/>
  <c r="AW816" i="1"/>
  <c r="AY816" i="1" s="1"/>
  <c r="AX143" i="1"/>
  <c r="AV798" i="1"/>
  <c r="AW233" i="1"/>
  <c r="AY233" i="1" s="1"/>
  <c r="AW229" i="1"/>
  <c r="AY229" i="1" s="1"/>
  <c r="AX161" i="1"/>
  <c r="AV1006" i="1"/>
  <c r="AW281" i="1"/>
  <c r="AY281" i="1" s="1"/>
  <c r="AX1008" i="1"/>
  <c r="AV453" i="1"/>
  <c r="AW636" i="1"/>
  <c r="AY636" i="1" s="1"/>
  <c r="AX127" i="1"/>
  <c r="AV1059" i="1"/>
  <c r="AW111" i="1"/>
  <c r="AY111" i="1" s="1"/>
  <c r="AX456" i="1"/>
  <c r="AV118" i="1"/>
  <c r="AW982" i="1"/>
  <c r="AY982" i="1" s="1"/>
  <c r="AX712" i="1"/>
  <c r="AV234" i="1"/>
  <c r="AW1084" i="1"/>
  <c r="AY1084" i="1" s="1"/>
  <c r="AX653" i="1"/>
  <c r="AV726" i="1"/>
  <c r="AV588" i="1"/>
  <c r="AX187" i="1"/>
  <c r="AV1011" i="1"/>
  <c r="AV5" i="1"/>
  <c r="AW327" i="1"/>
  <c r="AY327" i="1" s="1"/>
  <c r="AX32" i="1"/>
  <c r="AV976" i="1"/>
  <c r="AW248" i="1"/>
  <c r="AY248" i="1" s="1"/>
  <c r="AX11" i="1"/>
  <c r="AV1025" i="1"/>
  <c r="AW810" i="1"/>
  <c r="AY810" i="1" s="1"/>
  <c r="AX120" i="1"/>
  <c r="AV1027" i="1"/>
  <c r="AW1040" i="1"/>
  <c r="AY1040" i="1" s="1"/>
  <c r="AX265" i="1"/>
  <c r="AV349" i="1"/>
  <c r="AW991" i="1"/>
  <c r="AY991" i="1" s="1"/>
  <c r="AX772" i="1"/>
  <c r="AV1081" i="1"/>
  <c r="AW611" i="1"/>
  <c r="AY611" i="1" s="1"/>
  <c r="AX707" i="1"/>
  <c r="AV132" i="1"/>
  <c r="AW978" i="1"/>
  <c r="AY978" i="1" s="1"/>
  <c r="AX14" i="1"/>
  <c r="AV735" i="1"/>
  <c r="AW531" i="1"/>
  <c r="AY531" i="1" s="1"/>
  <c r="AX807" i="1"/>
  <c r="AV1051" i="1"/>
  <c r="AW462" i="1"/>
  <c r="AY462" i="1" s="1"/>
  <c r="AX874" i="1"/>
  <c r="AV384" i="1"/>
  <c r="AV511" i="1"/>
  <c r="AW1071" i="1"/>
  <c r="AY1071" i="1" s="1"/>
  <c r="AX831" i="1"/>
  <c r="AV235" i="1"/>
  <c r="AW595" i="1"/>
  <c r="AY595" i="1" s="1"/>
  <c r="AX119" i="1"/>
  <c r="AV1001" i="1"/>
  <c r="AW867" i="1"/>
  <c r="AY867" i="1" s="1"/>
  <c r="AX695" i="1"/>
  <c r="AV129" i="1"/>
  <c r="AW383" i="1"/>
  <c r="AY383" i="1" s="1"/>
  <c r="AX705" i="1"/>
  <c r="AV232" i="1"/>
  <c r="AX123" i="1"/>
  <c r="AW1065" i="1"/>
  <c r="AY1065" i="1" s="1"/>
  <c r="AV805" i="1"/>
  <c r="AX163" i="1"/>
  <c r="AW264" i="1"/>
  <c r="AY264" i="1" s="1"/>
  <c r="AV347" i="1"/>
  <c r="AX218" i="1"/>
  <c r="AW285" i="1"/>
  <c r="AY285" i="1" s="1"/>
  <c r="AW969" i="1"/>
  <c r="AY969" i="1" s="1"/>
  <c r="AV269" i="1"/>
  <c r="AX643" i="1"/>
  <c r="AW1015" i="1"/>
  <c r="AY1015" i="1" s="1"/>
  <c r="AV485" i="1"/>
  <c r="AX217" i="1"/>
  <c r="AW753" i="1"/>
  <c r="AY753" i="1" s="1"/>
  <c r="AV1066" i="1"/>
  <c r="AX625" i="1"/>
  <c r="AX345" i="1"/>
  <c r="AW220" i="1"/>
  <c r="AY220" i="1" s="1"/>
  <c r="AV1023" i="1"/>
  <c r="AV97" i="1"/>
  <c r="AW653" i="1"/>
  <c r="AY653" i="1" s="1"/>
  <c r="AV178" i="1"/>
  <c r="AW1004" i="1"/>
  <c r="AY1004" i="1" s="1"/>
  <c r="AV982" i="1"/>
  <c r="AV111" i="1"/>
  <c r="AW127" i="1"/>
  <c r="AY127" i="1" s="1"/>
  <c r="AX867" i="1"/>
  <c r="AW511" i="1"/>
  <c r="AY511" i="1" s="1"/>
  <c r="AW735" i="1"/>
  <c r="AY735" i="1" s="1"/>
  <c r="AV649" i="1"/>
  <c r="AX349" i="1"/>
  <c r="AV777" i="1"/>
  <c r="AW589" i="1"/>
  <c r="AY589" i="1" s="1"/>
  <c r="AX248" i="1"/>
  <c r="AW79" i="1"/>
  <c r="AY79" i="1" s="1"/>
  <c r="AV153" i="1"/>
  <c r="AX967" i="1"/>
  <c r="AW1055" i="1"/>
  <c r="AY1055" i="1" s="1"/>
  <c r="AV121" i="1"/>
  <c r="AV267" i="1"/>
  <c r="AX1065" i="1"/>
  <c r="AW805" i="1"/>
  <c r="AY805" i="1" s="1"/>
  <c r="AV223" i="1"/>
  <c r="AX264" i="1"/>
  <c r="AW347" i="1"/>
  <c r="AY347" i="1" s="1"/>
  <c r="AV346" i="1"/>
  <c r="AX285" i="1"/>
  <c r="AX969" i="1"/>
  <c r="AW269" i="1"/>
  <c r="AY269" i="1" s="1"/>
  <c r="AV468" i="1"/>
  <c r="AX1015" i="1"/>
  <c r="AW485" i="1"/>
  <c r="AY485" i="1" s="1"/>
  <c r="AV157" i="1"/>
  <c r="AX753" i="1"/>
  <c r="AW1066" i="1"/>
  <c r="AY1066" i="1" s="1"/>
  <c r="AV806" i="1"/>
  <c r="AW1023" i="1"/>
  <c r="AY1023" i="1" s="1"/>
  <c r="AW726" i="1"/>
  <c r="AY726" i="1" s="1"/>
  <c r="AX97" i="1"/>
  <c r="AW842" i="1"/>
  <c r="AY842" i="1" s="1"/>
  <c r="AW178" i="1"/>
  <c r="AY178" i="1" s="1"/>
  <c r="AX1004" i="1"/>
  <c r="AW129" i="1"/>
  <c r="AY129" i="1" s="1"/>
  <c r="AV161" i="1"/>
  <c r="AX511" i="1"/>
  <c r="AV1047" i="1"/>
  <c r="AX735" i="1"/>
  <c r="AV180" i="1"/>
  <c r="AW649" i="1"/>
  <c r="AY649" i="1" s="1"/>
  <c r="AX991" i="1"/>
  <c r="AW1025" i="1"/>
  <c r="AY1025" i="1" s="1"/>
  <c r="AX153" i="1"/>
  <c r="AW647" i="1"/>
  <c r="AY647" i="1" s="1"/>
  <c r="AX792" i="1"/>
  <c r="AW22" i="1"/>
  <c r="AY22" i="1" s="1"/>
  <c r="AV646" i="1"/>
  <c r="AX648" i="1"/>
  <c r="AW1037" i="1"/>
  <c r="AY1037" i="1" s="1"/>
  <c r="AV115" i="1"/>
  <c r="AX985" i="1"/>
  <c r="AW490" i="1"/>
  <c r="AY490" i="1" s="1"/>
  <c r="AV774" i="1"/>
  <c r="AX1107" i="1"/>
  <c r="AW241" i="1"/>
  <c r="AY241" i="1" s="1"/>
  <c r="AV459" i="1"/>
  <c r="AX635" i="1"/>
  <c r="AW69" i="1"/>
  <c r="AY69" i="1" s="1"/>
  <c r="AV458" i="1"/>
  <c r="AW121" i="1"/>
  <c r="AY121" i="1" s="1"/>
  <c r="AW267" i="1"/>
  <c r="AY267" i="1" s="1"/>
  <c r="AV1103" i="1"/>
  <c r="AX805" i="1"/>
  <c r="AW223" i="1"/>
  <c r="AY223" i="1" s="1"/>
  <c r="AV432" i="1"/>
  <c r="AX347" i="1"/>
  <c r="AW346" i="1"/>
  <c r="AY346" i="1" s="1"/>
  <c r="AV179" i="1"/>
  <c r="AV866" i="1"/>
  <c r="AX269" i="1"/>
  <c r="AW468" i="1"/>
  <c r="AY468" i="1" s="1"/>
  <c r="AV443" i="1"/>
  <c r="AX485" i="1"/>
  <c r="AW157" i="1"/>
  <c r="AY157" i="1" s="1"/>
  <c r="AV47" i="1"/>
  <c r="AX1066" i="1"/>
  <c r="AW806" i="1"/>
  <c r="AY806" i="1" s="1"/>
  <c r="AX1023" i="1"/>
  <c r="AX178" i="1"/>
  <c r="AV456" i="1"/>
  <c r="AX129" i="1"/>
  <c r="AV281" i="1"/>
  <c r="AW161" i="1"/>
  <c r="AY161" i="1" s="1"/>
  <c r="AX1071" i="1"/>
  <c r="AV816" i="1"/>
  <c r="AW1047" i="1"/>
  <c r="AY1047" i="1" s="1"/>
  <c r="AX531" i="1"/>
  <c r="AW1081" i="1"/>
  <c r="AY1081" i="1" s="1"/>
  <c r="AV979" i="1"/>
  <c r="AX1025" i="1"/>
  <c r="AV973" i="1"/>
  <c r="AV1060" i="1"/>
  <c r="AX8" i="1"/>
  <c r="AV221" i="1"/>
  <c r="AV674" i="1"/>
  <c r="AX69" i="1"/>
  <c r="AW458" i="1"/>
  <c r="AY458" i="1" s="1"/>
  <c r="AX121" i="1"/>
  <c r="AV1064" i="1"/>
  <c r="AX267" i="1"/>
  <c r="AW1103" i="1"/>
  <c r="AY1103" i="1" s="1"/>
  <c r="AV91" i="1"/>
  <c r="AX223" i="1"/>
  <c r="AW432" i="1"/>
  <c r="AY432" i="1" s="1"/>
  <c r="AV864" i="1"/>
  <c r="AX346" i="1"/>
  <c r="AW179" i="1"/>
  <c r="AY179" i="1" s="1"/>
  <c r="AW866" i="1"/>
  <c r="AY866" i="1" s="1"/>
  <c r="AV1078" i="1"/>
  <c r="AX468" i="1"/>
  <c r="AW443" i="1"/>
  <c r="AY443" i="1" s="1"/>
  <c r="AV672" i="1"/>
  <c r="AX157" i="1"/>
  <c r="AW47" i="1"/>
  <c r="AY47" i="1" s="1"/>
  <c r="AV85" i="1"/>
  <c r="AX806" i="1"/>
  <c r="AW310" i="1"/>
  <c r="AY310" i="1" s="1"/>
  <c r="AV1084" i="1"/>
  <c r="AW456" i="1"/>
  <c r="AY456" i="1" s="1"/>
  <c r="AX383" i="1"/>
  <c r="AW235" i="1"/>
  <c r="AY235" i="1" s="1"/>
  <c r="AW1051" i="1"/>
  <c r="AY1051" i="1" s="1"/>
  <c r="AV612" i="1"/>
  <c r="AX1081" i="1"/>
  <c r="AV808" i="1"/>
  <c r="AW979" i="1"/>
  <c r="AY979" i="1" s="1"/>
  <c r="AX810" i="1"/>
  <c r="AW5" i="1"/>
  <c r="AY5" i="1" s="1"/>
  <c r="AV553" i="1"/>
  <c r="AV532" i="1"/>
  <c r="AW950" i="1"/>
  <c r="AY950" i="1" s="1"/>
  <c r="AX1033" i="1"/>
  <c r="AW379" i="1"/>
  <c r="AY379" i="1" s="1"/>
  <c r="AW214" i="1"/>
  <c r="AY214" i="1" s="1"/>
  <c r="AV614" i="1"/>
  <c r="AX459" i="1"/>
  <c r="AW674" i="1"/>
  <c r="AY674" i="1" s="1"/>
  <c r="AV141" i="1"/>
  <c r="AX458" i="1"/>
  <c r="AW1064" i="1"/>
  <c r="AY1064" i="1" s="1"/>
  <c r="AV63" i="1"/>
  <c r="AX1103" i="1"/>
  <c r="AW91" i="1"/>
  <c r="AY91" i="1" s="1"/>
  <c r="AV261" i="1"/>
  <c r="AX432" i="1"/>
  <c r="AW864" i="1"/>
  <c r="AY864" i="1" s="1"/>
  <c r="AV1041" i="1"/>
  <c r="AX179" i="1"/>
  <c r="AV216" i="1"/>
  <c r="AX866" i="1"/>
  <c r="AW1078" i="1"/>
  <c r="AY1078" i="1" s="1"/>
  <c r="AV1032" i="1"/>
  <c r="AX443" i="1"/>
  <c r="AW672" i="1"/>
  <c r="AY672" i="1" s="1"/>
  <c r="AV664" i="1"/>
  <c r="AX47" i="1"/>
  <c r="AW85" i="1"/>
  <c r="AY85" i="1" s="1"/>
  <c r="AV130" i="1"/>
  <c r="AV39" i="1"/>
  <c r="AX310" i="1"/>
  <c r="AV712" i="1"/>
  <c r="AX1079" i="1"/>
  <c r="AW232" i="1"/>
  <c r="AY232" i="1" s="1"/>
  <c r="AV1008" i="1"/>
  <c r="AX235" i="1"/>
  <c r="AV143" i="1"/>
  <c r="AX1051" i="1"/>
  <c r="AV399" i="1"/>
  <c r="AW612" i="1"/>
  <c r="AY612" i="1" s="1"/>
  <c r="AX611" i="1"/>
  <c r="AW1027" i="1"/>
  <c r="AY1027" i="1" s="1"/>
  <c r="AV804" i="1"/>
  <c r="AX5" i="1"/>
  <c r="AW177" i="1"/>
  <c r="AY177" i="1" s="1"/>
  <c r="AV775" i="1"/>
  <c r="AV639" i="1"/>
  <c r="AW273" i="1"/>
  <c r="AY273" i="1" s="1"/>
  <c r="AV152" i="1"/>
  <c r="AX1074" i="1"/>
  <c r="AW114" i="1"/>
  <c r="AY114" i="1" s="1"/>
  <c r="AV451" i="1"/>
  <c r="AX214" i="1"/>
  <c r="AW614" i="1"/>
  <c r="AY614" i="1" s="1"/>
  <c r="AV460" i="1"/>
  <c r="AX674" i="1"/>
  <c r="AW141" i="1"/>
  <c r="AY141" i="1" s="1"/>
  <c r="AV1021" i="1"/>
  <c r="AX1064" i="1"/>
  <c r="AW63" i="1"/>
  <c r="AY63" i="1" s="1"/>
  <c r="AV263" i="1"/>
  <c r="AX91" i="1"/>
  <c r="AW261" i="1"/>
  <c r="AY261" i="1" s="1"/>
  <c r="AV145" i="1"/>
  <c r="AX864" i="1"/>
  <c r="AW1041" i="1"/>
  <c r="AY1041" i="1" s="1"/>
  <c r="AW216" i="1"/>
  <c r="AY216" i="1" s="1"/>
  <c r="AV286" i="1"/>
  <c r="AX1078" i="1"/>
  <c r="AW1032" i="1"/>
  <c r="AY1032" i="1" s="1"/>
  <c r="AV975" i="1"/>
  <c r="AX672" i="1"/>
  <c r="AW664" i="1"/>
  <c r="AY664" i="1" s="1"/>
  <c r="AV268" i="1"/>
  <c r="AX85" i="1"/>
  <c r="AW130" i="1"/>
  <c r="AY130" i="1" s="1"/>
  <c r="AV1053" i="1"/>
  <c r="AW39" i="1"/>
  <c r="AY39" i="1" s="1"/>
  <c r="AW638" i="1"/>
  <c r="AY638" i="1" s="1"/>
  <c r="AV190" i="1"/>
  <c r="AW712" i="1"/>
  <c r="AY712" i="1" s="1"/>
  <c r="AX232" i="1"/>
  <c r="AV636" i="1"/>
  <c r="AW1008" i="1"/>
  <c r="AY1008" i="1" s="1"/>
  <c r="AX595" i="1"/>
  <c r="AV233" i="1"/>
  <c r="AW143" i="1"/>
  <c r="AY143" i="1" s="1"/>
  <c r="AX462" i="1"/>
  <c r="AW132" i="1"/>
  <c r="AY132" i="1" s="1"/>
  <c r="AV629" i="1"/>
  <c r="AX1027" i="1"/>
  <c r="AV761" i="1"/>
  <c r="AW804" i="1"/>
  <c r="AY804" i="1" s="1"/>
  <c r="AX327" i="1"/>
  <c r="AW639" i="1"/>
  <c r="AY639" i="1" s="1"/>
  <c r="AW330" i="1"/>
  <c r="AY330" i="1" s="1"/>
  <c r="AV298" i="1"/>
  <c r="AX1075" i="1"/>
  <c r="AW276" i="1"/>
  <c r="AY276" i="1" s="1"/>
  <c r="AV987" i="1"/>
  <c r="AX273" i="1"/>
  <c r="AW152" i="1"/>
  <c r="AY152" i="1" s="1"/>
  <c r="AV1082" i="1"/>
  <c r="AX114" i="1"/>
  <c r="AW451" i="1"/>
  <c r="AY451" i="1" s="1"/>
  <c r="AV624" i="1"/>
  <c r="AX614" i="1"/>
  <c r="AW460" i="1"/>
  <c r="AY460" i="1" s="1"/>
  <c r="AV1042" i="1"/>
  <c r="AX141" i="1"/>
  <c r="AW1021" i="1"/>
  <c r="AY1021" i="1" s="1"/>
  <c r="BA121" i="1"/>
  <c r="AV123" i="1"/>
  <c r="AX63" i="1"/>
  <c r="AW263" i="1"/>
  <c r="AY263" i="1" s="1"/>
  <c r="AV163" i="1"/>
  <c r="AX261" i="1"/>
  <c r="AW145" i="1"/>
  <c r="AY145" i="1" s="1"/>
  <c r="AV218" i="1"/>
  <c r="AX1041" i="1"/>
  <c r="AX216" i="1"/>
  <c r="AW286" i="1"/>
  <c r="AY286" i="1" s="1"/>
  <c r="AV643" i="1"/>
  <c r="AX1032" i="1"/>
  <c r="AW975" i="1"/>
  <c r="AY975" i="1" s="1"/>
  <c r="AV217" i="1"/>
  <c r="AX664" i="1"/>
  <c r="AW268" i="1"/>
  <c r="AY268" i="1" s="1"/>
  <c r="AV625" i="1"/>
  <c r="AX1053" i="1"/>
  <c r="AX39" i="1"/>
  <c r="AV1002" i="1"/>
  <c r="AX638" i="1"/>
  <c r="AV345" i="1"/>
  <c r="AX190" i="1"/>
  <c r="AW823" i="1"/>
  <c r="AY823" i="1" s="1"/>
  <c r="AW1001" i="1"/>
  <c r="AY1001" i="1" s="1"/>
  <c r="AW384" i="1"/>
  <c r="AY384" i="1" s="1"/>
  <c r="AV108" i="1"/>
  <c r="AX132" i="1"/>
  <c r="AV236" i="1"/>
  <c r="AW629" i="1"/>
  <c r="AY629" i="1" s="1"/>
  <c r="AX1040" i="1"/>
  <c r="AW976" i="1"/>
  <c r="AY976" i="1" s="1"/>
  <c r="AX330" i="1"/>
  <c r="AX378" i="1"/>
  <c r="AX1109" i="1"/>
  <c r="AW699" i="1"/>
  <c r="AY699" i="1" s="1"/>
  <c r="AV1048" i="1"/>
  <c r="AX460" i="1"/>
  <c r="AW1042" i="1"/>
  <c r="AY1042" i="1" s="1"/>
  <c r="AV476" i="1"/>
  <c r="AX1021" i="1"/>
  <c r="BB121" i="1"/>
  <c r="AW123" i="1"/>
  <c r="AY123" i="1" s="1"/>
  <c r="AV1065" i="1"/>
  <c r="AX263" i="1"/>
  <c r="AW163" i="1"/>
  <c r="AY163" i="1" s="1"/>
  <c r="AV264" i="1"/>
  <c r="AX145" i="1"/>
  <c r="AW218" i="1"/>
  <c r="AY218" i="1" s="1"/>
  <c r="AV285" i="1"/>
  <c r="AV969" i="1"/>
  <c r="AX286" i="1"/>
  <c r="AW643" i="1"/>
  <c r="AY643" i="1" s="1"/>
  <c r="AV1015" i="1"/>
  <c r="AX975" i="1"/>
  <c r="AW217" i="1"/>
  <c r="AY217" i="1" s="1"/>
  <c r="AV753" i="1"/>
  <c r="AX268" i="1"/>
  <c r="AW625" i="1"/>
  <c r="AY625" i="1" s="1"/>
  <c r="AX1002" i="1"/>
  <c r="AW345" i="1"/>
  <c r="AY345" i="1" s="1"/>
  <c r="AV653" i="1"/>
  <c r="AX198" i="1"/>
  <c r="AV127" i="1"/>
  <c r="AX1001" i="1"/>
  <c r="AV229" i="1"/>
  <c r="AX384" i="1"/>
  <c r="AV1054" i="1"/>
  <c r="AW108" i="1"/>
  <c r="AY108" i="1" s="1"/>
  <c r="AX978" i="1"/>
  <c r="AW349" i="1"/>
  <c r="AY349" i="1" s="1"/>
  <c r="AV589" i="1"/>
  <c r="AX976" i="1"/>
  <c r="AW967" i="1"/>
  <c r="AY967" i="1" s="1"/>
  <c r="AX702" i="1"/>
  <c r="BB915" i="1"/>
  <c r="BA915" i="1"/>
  <c r="AX915" i="1"/>
  <c r="AW915" i="1"/>
  <c r="AY915" i="1" s="1"/>
  <c r="AV915" i="1"/>
  <c r="AV706" i="1"/>
  <c r="AW706" i="1"/>
  <c r="AY706" i="1" s="1"/>
  <c r="AX706" i="1"/>
  <c r="BA702" i="1"/>
  <c r="AV702" i="1"/>
  <c r="BA670" i="1"/>
  <c r="AW670" i="1"/>
  <c r="AY670" i="1" s="1"/>
  <c r="AV670" i="1"/>
  <c r="AX670" i="1"/>
  <c r="AW662" i="1"/>
  <c r="AY662" i="1" s="1"/>
  <c r="AX662" i="1"/>
  <c r="BA564" i="1"/>
  <c r="AX564" i="1"/>
  <c r="AW564" i="1"/>
  <c r="AY564" i="1" s="1"/>
  <c r="AV564" i="1"/>
  <c r="AV909" i="1"/>
  <c r="AW909" i="1"/>
  <c r="AY909" i="1" s="1"/>
  <c r="AV429" i="1"/>
  <c r="AX909" i="1"/>
  <c r="AW429" i="1"/>
  <c r="AY429" i="1" s="1"/>
  <c r="AX429" i="1"/>
  <c r="AW503" i="1"/>
  <c r="AY503" i="1" s="1"/>
  <c r="AW637" i="1"/>
  <c r="AY637" i="1" s="1"/>
  <c r="AX563" i="1"/>
  <c r="AW563" i="1"/>
  <c r="AY563" i="1" s="1"/>
  <c r="AV563" i="1"/>
  <c r="BB563" i="1"/>
  <c r="AX450" i="1"/>
  <c r="BA637" i="1"/>
  <c r="BB637" i="1"/>
  <c r="BA450" i="1"/>
  <c r="AV637" i="1"/>
  <c r="AZ503" i="1" l="1"/>
  <c r="AZ564" i="1"/>
  <c r="AZ163" i="1"/>
  <c r="AZ629" i="1"/>
  <c r="AZ614" i="1"/>
  <c r="AZ468" i="1"/>
  <c r="AZ1071" i="1"/>
  <c r="AZ1022" i="1"/>
  <c r="AZ280" i="1"/>
  <c r="AZ1002" i="1"/>
  <c r="AZ145" i="1"/>
  <c r="AZ485" i="1"/>
  <c r="AZ1032" i="1"/>
  <c r="AZ91" i="1"/>
  <c r="AZ511" i="1"/>
  <c r="AZ991" i="1"/>
  <c r="AZ152" i="1"/>
  <c r="AZ80" i="1"/>
  <c r="AZ987" i="1"/>
  <c r="AZ734" i="1"/>
  <c r="AZ271" i="1"/>
  <c r="AZ445" i="1"/>
  <c r="AZ673" i="1"/>
  <c r="AZ456" i="1"/>
  <c r="AZ264" i="1"/>
  <c r="AZ118" i="1"/>
  <c r="AZ1078" i="1"/>
  <c r="AZ842" i="1"/>
  <c r="AZ1024" i="1"/>
  <c r="AZ39" i="1"/>
  <c r="AZ443" i="1"/>
  <c r="AZ241" i="1"/>
  <c r="AZ777" i="1"/>
  <c r="AZ105" i="1"/>
  <c r="AZ496" i="1"/>
  <c r="AZ999" i="1"/>
  <c r="AZ619" i="1"/>
  <c r="AZ62" i="1"/>
  <c r="AZ252" i="1"/>
  <c r="AZ703" i="1"/>
  <c r="AZ44" i="1"/>
  <c r="AZ292" i="1"/>
  <c r="AZ56" i="1"/>
  <c r="AZ164" i="1"/>
  <c r="AZ997" i="1"/>
  <c r="AZ253" i="1"/>
  <c r="AZ751" i="1"/>
  <c r="AZ779" i="1"/>
  <c r="AZ367" i="1"/>
  <c r="AZ38" i="1"/>
  <c r="AZ907" i="1"/>
  <c r="AZ357" i="1"/>
  <c r="AZ108" i="1"/>
  <c r="AZ975" i="1"/>
  <c r="AZ804" i="1"/>
  <c r="AZ177" i="1"/>
  <c r="AZ214" i="1"/>
  <c r="AZ979" i="1"/>
  <c r="AZ1047" i="1"/>
  <c r="AZ22" i="1"/>
  <c r="AZ79" i="1"/>
  <c r="AZ1015" i="1"/>
  <c r="AZ248" i="1"/>
  <c r="AZ111" i="1"/>
  <c r="AZ1054" i="1"/>
  <c r="AZ553" i="1"/>
  <c r="AZ1006" i="1"/>
  <c r="AZ1043" i="1"/>
  <c r="AZ731" i="1"/>
  <c r="AZ258" i="1"/>
  <c r="AZ1052" i="1"/>
  <c r="AZ1097" i="1"/>
  <c r="AZ695" i="1"/>
  <c r="AZ14" i="1"/>
  <c r="AZ537" i="1"/>
  <c r="AZ20" i="1"/>
  <c r="AZ742" i="1"/>
  <c r="AZ631" i="1"/>
  <c r="AZ814" i="1"/>
  <c r="AZ221" i="1"/>
  <c r="AZ329" i="1"/>
  <c r="AZ487" i="1"/>
  <c r="AZ998" i="1"/>
  <c r="AZ423" i="1"/>
  <c r="AZ138" i="1"/>
  <c r="AZ154" i="1"/>
  <c r="AZ686" i="1"/>
  <c r="AZ557" i="1"/>
  <c r="AZ566" i="1"/>
  <c r="AZ1011" i="1"/>
  <c r="AZ67" i="1"/>
  <c r="AZ899" i="1"/>
  <c r="AZ403" i="1"/>
  <c r="AZ530" i="1"/>
  <c r="AZ202" i="1"/>
  <c r="AZ855" i="1"/>
  <c r="AZ246" i="1"/>
  <c r="AZ939" i="1"/>
  <c r="AZ325" i="1"/>
  <c r="AZ1076" i="1"/>
  <c r="AZ84" i="1"/>
  <c r="AZ665" i="1"/>
  <c r="AZ211" i="1"/>
  <c r="AZ112" i="1"/>
  <c r="AZ650" i="1"/>
  <c r="AZ77" i="1"/>
  <c r="AZ556" i="1"/>
  <c r="AZ962" i="1"/>
  <c r="AZ192" i="1"/>
  <c r="AZ960" i="1"/>
  <c r="AZ569" i="1"/>
  <c r="AZ1000" i="1"/>
  <c r="AZ773" i="1"/>
  <c r="AZ302" i="1"/>
  <c r="AZ708" i="1"/>
  <c r="AZ266" i="1"/>
  <c r="AZ776" i="1"/>
  <c r="AZ447" i="1"/>
  <c r="AZ854" i="1"/>
  <c r="AZ924" i="1"/>
  <c r="AZ913" i="1"/>
  <c r="AZ15" i="1"/>
  <c r="AZ655" i="1"/>
  <c r="AZ99" i="1"/>
  <c r="AZ921" i="1"/>
  <c r="AZ488" i="1"/>
  <c r="AZ465" i="1"/>
  <c r="AZ632" i="1"/>
  <c r="AZ652" i="1"/>
  <c r="AZ983" i="1"/>
  <c r="AZ171" i="1"/>
  <c r="AZ740" i="1"/>
  <c r="AZ508" i="1"/>
  <c r="AZ992" i="1"/>
  <c r="AZ95" i="1"/>
  <c r="AZ101" i="1"/>
  <c r="AZ155" i="1"/>
  <c r="AZ993" i="1"/>
  <c r="AZ53" i="1"/>
  <c r="AZ938" i="1"/>
  <c r="AZ765" i="1"/>
  <c r="AZ200" i="1"/>
  <c r="AZ491" i="1"/>
  <c r="AZ659" i="1"/>
  <c r="AZ319" i="1"/>
  <c r="AZ497" i="1"/>
  <c r="AZ35" i="1"/>
  <c r="AZ88" i="1"/>
  <c r="AZ783" i="1"/>
  <c r="AZ231" i="1"/>
  <c r="AZ850" i="1"/>
  <c r="AZ46" i="1"/>
  <c r="AZ715" i="1"/>
  <c r="AZ817" i="1"/>
  <c r="AZ934" i="1"/>
  <c r="AZ995" i="1"/>
  <c r="AZ882" i="1"/>
  <c r="AZ965" i="1"/>
  <c r="AZ839" i="1"/>
  <c r="AZ597" i="1"/>
  <c r="AZ68" i="1"/>
  <c r="AZ931" i="1"/>
  <c r="AZ191" i="1"/>
  <c r="AZ300" i="1"/>
  <c r="AZ353" i="1"/>
  <c r="AZ444" i="1"/>
  <c r="AZ522" i="1"/>
  <c r="AZ482" i="1"/>
  <c r="AZ900" i="1"/>
  <c r="AZ372" i="1"/>
  <c r="AZ149" i="1"/>
  <c r="AZ340" i="1"/>
  <c r="AZ904" i="1"/>
  <c r="AZ812" i="1"/>
  <c r="AZ351" i="1"/>
  <c r="AZ526" i="1"/>
  <c r="AZ524" i="1"/>
  <c r="AZ288" i="1"/>
  <c r="AZ359" i="1"/>
  <c r="AZ356" i="1"/>
  <c r="AZ837" i="1"/>
  <c r="AZ498" i="1"/>
  <c r="AZ919" i="1"/>
  <c r="AZ48" i="1"/>
  <c r="AZ31" i="1"/>
  <c r="AZ291" i="1"/>
  <c r="AZ476" i="1"/>
  <c r="AZ1057" i="1"/>
  <c r="AZ464" i="1"/>
  <c r="AZ97" i="1"/>
  <c r="AZ11" i="1"/>
  <c r="AZ906" i="1"/>
  <c r="AZ514" i="1"/>
  <c r="AZ1090" i="1"/>
  <c r="AZ49" i="1"/>
  <c r="AZ24" i="1"/>
  <c r="AZ201" i="1"/>
  <c r="AZ207" i="1"/>
  <c r="AZ860" i="1"/>
  <c r="AZ822" i="1"/>
  <c r="AZ933" i="1"/>
  <c r="AZ699" i="1"/>
  <c r="AZ460" i="1"/>
  <c r="AZ1008" i="1"/>
  <c r="AZ130" i="1"/>
  <c r="AZ63" i="1"/>
  <c r="AZ85" i="1"/>
  <c r="AZ379" i="1"/>
  <c r="AZ310" i="1"/>
  <c r="AZ1103" i="1"/>
  <c r="AZ806" i="1"/>
  <c r="AZ267" i="1"/>
  <c r="AZ726" i="1"/>
  <c r="AZ805" i="1"/>
  <c r="AZ127" i="1"/>
  <c r="AZ220" i="1"/>
  <c r="AZ867" i="1"/>
  <c r="AZ978" i="1"/>
  <c r="AZ229" i="1"/>
  <c r="AZ236" i="1"/>
  <c r="AZ775" i="1"/>
  <c r="AZ277" i="1"/>
  <c r="AZ139" i="1"/>
  <c r="AZ320" i="1"/>
  <c r="AZ484" i="1"/>
  <c r="AZ675" i="1"/>
  <c r="AZ265" i="1"/>
  <c r="AZ187" i="1"/>
  <c r="AZ937" i="1"/>
  <c r="AZ1099" i="1"/>
  <c r="AZ1109" i="1"/>
  <c r="AZ1058" i="1"/>
  <c r="AZ630" i="1"/>
  <c r="AZ467" i="1"/>
  <c r="AZ1060" i="1"/>
  <c r="AZ588" i="1"/>
  <c r="AZ278" i="1"/>
  <c r="AZ689" i="1"/>
  <c r="AZ700" i="1"/>
  <c r="AZ378" i="1"/>
  <c r="AZ579" i="1"/>
  <c r="AZ697" i="1"/>
  <c r="AZ532" i="1"/>
  <c r="AZ990" i="1"/>
  <c r="AZ610" i="1"/>
  <c r="AZ279" i="1"/>
  <c r="AZ946" i="1"/>
  <c r="AZ923" i="1"/>
  <c r="AZ861" i="1"/>
  <c r="AZ45" i="1"/>
  <c r="AZ782" i="1"/>
  <c r="AZ677" i="1"/>
  <c r="AZ596" i="1"/>
  <c r="AZ1030" i="1"/>
  <c r="AZ714" i="1"/>
  <c r="AZ598" i="1"/>
  <c r="AZ538" i="1"/>
  <c r="AZ710" i="1"/>
  <c r="AZ618" i="1"/>
  <c r="AZ897" i="1"/>
  <c r="AZ449" i="1"/>
  <c r="AZ586" i="1"/>
  <c r="AZ469" i="1"/>
  <c r="AZ911" i="1"/>
  <c r="AZ182" i="1"/>
  <c r="AZ251" i="1"/>
  <c r="AZ103" i="1"/>
  <c r="AZ793" i="1"/>
  <c r="AZ19" i="1"/>
  <c r="AZ389" i="1"/>
  <c r="AZ780" i="1"/>
  <c r="AZ309" i="1"/>
  <c r="AZ193" i="1"/>
  <c r="AZ21" i="1"/>
  <c r="AZ920" i="1"/>
  <c r="AZ237" i="1"/>
  <c r="AZ912" i="1"/>
  <c r="AZ1012" i="1"/>
  <c r="AZ645" i="1"/>
  <c r="AZ495" i="1"/>
  <c r="AZ303" i="1"/>
  <c r="AZ829" i="1"/>
  <c r="AZ29" i="1"/>
  <c r="AZ606" i="1"/>
  <c r="AZ738" i="1"/>
  <c r="AZ454" i="1"/>
  <c r="AZ477" i="1"/>
  <c r="AZ250" i="1"/>
  <c r="AZ225" i="1"/>
  <c r="AZ194" i="1"/>
  <c r="AZ304" i="1"/>
  <c r="AZ110" i="1"/>
  <c r="AZ295" i="1"/>
  <c r="AZ651" i="1"/>
  <c r="AZ1017" i="1"/>
  <c r="AZ661" i="1"/>
  <c r="AZ1009" i="1"/>
  <c r="AZ86" i="1"/>
  <c r="AZ365" i="1"/>
  <c r="AZ227" i="1"/>
  <c r="AZ473" i="1"/>
  <c r="AZ722" i="1"/>
  <c r="AZ794" i="1"/>
  <c r="AZ509" i="1"/>
  <c r="AZ312" i="1"/>
  <c r="AZ891" i="1"/>
  <c r="AZ534" i="1"/>
  <c r="AZ435" i="1"/>
  <c r="AZ748" i="1"/>
  <c r="AZ407" i="1"/>
  <c r="AZ959" i="1"/>
  <c r="AZ833" i="1"/>
  <c r="AZ338" i="1"/>
  <c r="AZ59" i="1"/>
  <c r="AZ583" i="1"/>
  <c r="AZ167" i="1"/>
  <c r="AZ65" i="1"/>
  <c r="AZ749" i="1"/>
  <c r="AZ188" i="1"/>
  <c r="AZ832" i="1"/>
  <c r="AZ889" i="1"/>
  <c r="AZ853" i="1"/>
  <c r="AZ362" i="1"/>
  <c r="AZ41" i="1"/>
  <c r="AZ887" i="1"/>
  <c r="AZ341" i="1"/>
  <c r="AZ505" i="1"/>
  <c r="AZ656" i="1"/>
  <c r="AZ788" i="1"/>
  <c r="AZ561" i="1"/>
  <c r="AZ337" i="1"/>
  <c r="AZ520" i="1"/>
  <c r="AZ533" i="1"/>
  <c r="AZ395" i="1"/>
  <c r="AZ500" i="1"/>
  <c r="AZ701" i="1"/>
  <c r="AZ515" i="1"/>
  <c r="AZ410" i="1"/>
  <c r="AZ527" i="1"/>
  <c r="AZ542" i="1"/>
  <c r="AZ107" i="1"/>
  <c r="AZ803" i="1"/>
  <c r="AZ463" i="1"/>
  <c r="AZ26" i="1"/>
  <c r="AZ626" i="1"/>
  <c r="AZ290" i="1"/>
  <c r="AZ986" i="1"/>
  <c r="AZ175" i="1"/>
  <c r="AZ941" i="1"/>
  <c r="AZ784" i="1"/>
  <c r="AZ989" i="1"/>
  <c r="AZ607" i="1"/>
  <c r="AZ203" i="1"/>
  <c r="AZ746" i="1"/>
  <c r="AZ440" i="1"/>
  <c r="AZ1094" i="1"/>
  <c r="AZ98" i="1"/>
  <c r="AZ790" i="1"/>
  <c r="AZ430" i="1"/>
  <c r="AZ452" i="1"/>
  <c r="AZ345" i="1"/>
  <c r="AZ123" i="1"/>
  <c r="AZ263" i="1"/>
  <c r="AZ276" i="1"/>
  <c r="AZ216" i="1"/>
  <c r="AZ114" i="1"/>
  <c r="AZ1064" i="1"/>
  <c r="AZ866" i="1"/>
  <c r="AZ121" i="1"/>
  <c r="AZ490" i="1"/>
  <c r="AZ647" i="1"/>
  <c r="AZ1023" i="1"/>
  <c r="AZ269" i="1"/>
  <c r="AZ589" i="1"/>
  <c r="AZ1065" i="1"/>
  <c r="AZ1040" i="1"/>
  <c r="AZ1084" i="1"/>
  <c r="AZ233" i="1"/>
  <c r="AZ761" i="1"/>
  <c r="AZ1059" i="1"/>
  <c r="AZ272" i="1"/>
  <c r="AZ198" i="1"/>
  <c r="AZ414" i="1"/>
  <c r="AZ716" i="1"/>
  <c r="AZ128" i="1"/>
  <c r="AZ326" i="1"/>
  <c r="AZ190" i="1"/>
  <c r="AZ874" i="1"/>
  <c r="AZ32" i="1"/>
  <c r="AZ680" i="1"/>
  <c r="AZ418" i="1"/>
  <c r="AZ18" i="1"/>
  <c r="AZ1083" i="1"/>
  <c r="AZ698" i="1"/>
  <c r="AZ344" i="1"/>
  <c r="AZ856" i="1"/>
  <c r="AZ424" i="1"/>
  <c r="AZ243" i="1"/>
  <c r="AZ600" i="1"/>
  <c r="AZ172" i="1"/>
  <c r="AZ474" i="1"/>
  <c r="AZ690" i="1"/>
  <c r="AZ391" i="1"/>
  <c r="AZ486" i="1"/>
  <c r="AZ282" i="1"/>
  <c r="AZ400" i="1"/>
  <c r="AZ815" i="1"/>
  <c r="AZ72" i="1"/>
  <c r="AZ609" i="1"/>
  <c r="AZ448" i="1"/>
  <c r="AZ930" i="1"/>
  <c r="AZ197" i="1"/>
  <c r="AZ970" i="1"/>
  <c r="AZ880" i="1"/>
  <c r="AZ1003" i="1"/>
  <c r="AZ1091" i="1"/>
  <c r="AZ704" i="1"/>
  <c r="AZ6" i="1"/>
  <c r="AZ932" i="1"/>
  <c r="AZ578" i="1"/>
  <c r="AZ571" i="1"/>
  <c r="AZ964" i="1"/>
  <c r="AZ590" i="1"/>
  <c r="AZ955" i="1"/>
  <c r="AZ113" i="1"/>
  <c r="AZ283" i="1"/>
  <c r="AZ886" i="1"/>
  <c r="AZ949" i="1"/>
  <c r="AZ1092" i="1"/>
  <c r="AZ945" i="1"/>
  <c r="AZ944" i="1"/>
  <c r="AZ1034" i="1"/>
  <c r="AZ956" i="1"/>
  <c r="AZ918" i="1"/>
  <c r="AZ851" i="1"/>
  <c r="AZ415" i="1"/>
  <c r="AZ702" i="1"/>
  <c r="AZ836" i="1"/>
  <c r="AZ551" i="1"/>
  <c r="AZ159" i="1"/>
  <c r="AZ914" i="1"/>
  <c r="AZ102" i="1"/>
  <c r="AZ786" i="1"/>
  <c r="AZ974" i="1"/>
  <c r="AZ507" i="1"/>
  <c r="AZ240" i="1"/>
  <c r="AZ957" i="1"/>
  <c r="AZ755" i="1"/>
  <c r="AZ242" i="1"/>
  <c r="AZ174" i="1"/>
  <c r="AZ204" i="1"/>
  <c r="AZ245" i="1"/>
  <c r="AZ1072" i="1"/>
  <c r="AZ517" i="1"/>
  <c r="AZ420" i="1"/>
  <c r="AZ425" i="1"/>
  <c r="AZ388" i="1"/>
  <c r="AZ602" i="1"/>
  <c r="AZ601" i="1"/>
  <c r="AZ519" i="1"/>
  <c r="AZ412" i="1"/>
  <c r="AZ140" i="1"/>
  <c r="AZ728" i="1"/>
  <c r="AZ472" i="1"/>
  <c r="AZ540" i="1"/>
  <c r="AZ335" i="1"/>
  <c r="AZ371" i="1"/>
  <c r="AZ318" i="1"/>
  <c r="AZ544" i="1"/>
  <c r="AZ392" i="1"/>
  <c r="AZ984" i="1"/>
  <c r="AZ397" i="1"/>
  <c r="AZ545" i="1"/>
  <c r="AZ376" i="1"/>
  <c r="AZ926" i="1"/>
  <c r="AZ366" i="1"/>
  <c r="AZ28" i="1"/>
  <c r="AZ843" i="1"/>
  <c r="AZ361" i="1"/>
  <c r="AZ543" i="1"/>
  <c r="AZ208" i="1"/>
  <c r="AZ238" i="1"/>
  <c r="AZ847" i="1"/>
  <c r="AZ878" i="1"/>
  <c r="AZ342" i="1"/>
  <c r="AZ587" i="1"/>
  <c r="AZ898" i="1"/>
  <c r="AZ150" i="1"/>
  <c r="AZ305" i="1"/>
  <c r="AZ903" i="1"/>
  <c r="AZ657" i="1"/>
  <c r="AZ910" i="1"/>
  <c r="AZ33" i="1"/>
  <c r="AZ115" i="1"/>
  <c r="AZ75" i="1"/>
  <c r="AZ624" i="1"/>
  <c r="AZ459" i="1"/>
  <c r="AZ717" i="1"/>
  <c r="AZ461" i="1"/>
  <c r="AZ966" i="1"/>
  <c r="AZ568" i="1"/>
  <c r="AZ787" i="1"/>
  <c r="AZ663" i="1"/>
  <c r="AZ968" i="1"/>
  <c r="AZ324" i="1"/>
  <c r="AZ186" i="1"/>
  <c r="AZ78" i="1"/>
  <c r="AZ1028" i="1"/>
  <c r="AZ358" i="1"/>
  <c r="AZ429" i="1"/>
  <c r="AZ662" i="1"/>
  <c r="AZ706" i="1"/>
  <c r="AZ967" i="1"/>
  <c r="AZ384" i="1"/>
  <c r="AZ286" i="1"/>
  <c r="AZ1041" i="1"/>
  <c r="AZ1027" i="1"/>
  <c r="AZ232" i="1"/>
  <c r="AZ950" i="1"/>
  <c r="AZ179" i="1"/>
  <c r="AZ161" i="1"/>
  <c r="AZ346" i="1"/>
  <c r="AZ969" i="1"/>
  <c r="AZ462" i="1"/>
  <c r="AZ327" i="1"/>
  <c r="AZ636" i="1"/>
  <c r="AZ399" i="1"/>
  <c r="AZ354" i="1"/>
  <c r="AZ184" i="1"/>
  <c r="AZ977" i="1"/>
  <c r="AZ691" i="1"/>
  <c r="AZ274" i="1"/>
  <c r="AZ1096" i="1"/>
  <c r="AZ119" i="1"/>
  <c r="AZ707" i="1"/>
  <c r="AZ781" i="1"/>
  <c r="AZ1018" i="1"/>
  <c r="AZ760" i="1"/>
  <c r="AZ1088" i="1"/>
  <c r="AZ599" i="1"/>
  <c r="AZ293" i="1"/>
  <c r="AZ936" i="1"/>
  <c r="AZ660" i="1"/>
  <c r="AZ518" i="1"/>
  <c r="AZ181" i="1"/>
  <c r="AZ249" i="1"/>
  <c r="AZ1100" i="1"/>
  <c r="AZ117" i="1"/>
  <c r="AZ757" i="1"/>
  <c r="AZ802" i="1"/>
  <c r="AZ215" i="1"/>
  <c r="AZ510" i="1"/>
  <c r="AZ275" i="1"/>
  <c r="AZ492" i="1"/>
  <c r="AZ796" i="1"/>
  <c r="AZ547" i="1"/>
  <c r="AZ10" i="1"/>
  <c r="AZ797" i="1"/>
  <c r="AZ158" i="1"/>
  <c r="AZ124" i="1"/>
  <c r="AZ558" i="1"/>
  <c r="AZ1010" i="1"/>
  <c r="AZ741" i="1"/>
  <c r="AZ294" i="1"/>
  <c r="AZ219" i="1"/>
  <c r="AZ628" i="1"/>
  <c r="AZ846" i="1"/>
  <c r="AZ16" i="1"/>
  <c r="AZ824" i="1"/>
  <c r="AZ213" i="1"/>
  <c r="AZ549" i="1"/>
  <c r="AZ539" i="1"/>
  <c r="AZ1098" i="1"/>
  <c r="AZ943" i="1"/>
  <c r="AZ4" i="1"/>
  <c r="AZ713" i="1"/>
  <c r="AZ575" i="1"/>
  <c r="AZ577" i="1"/>
  <c r="AZ961" i="1"/>
  <c r="AZ259" i="1"/>
  <c r="AZ17" i="1"/>
  <c r="AZ13" i="1"/>
  <c r="AZ506" i="1"/>
  <c r="AZ1029" i="1"/>
  <c r="AZ257" i="1"/>
  <c r="AZ352" i="1"/>
  <c r="AZ875" i="1"/>
  <c r="AZ683" i="1"/>
  <c r="AZ481" i="1"/>
  <c r="AZ355" i="1"/>
  <c r="AZ162" i="1"/>
  <c r="AZ479" i="1"/>
  <c r="AZ480" i="1"/>
  <c r="AZ733" i="1"/>
  <c r="AZ455" i="1"/>
  <c r="AZ419" i="1"/>
  <c r="AZ27" i="1"/>
  <c r="AZ827" i="1"/>
  <c r="AZ729" i="1"/>
  <c r="AZ398" i="1"/>
  <c r="AZ323" i="1"/>
  <c r="AZ165" i="1"/>
  <c r="AZ759" i="1"/>
  <c r="AZ466" i="1"/>
  <c r="AZ857" i="1"/>
  <c r="AZ90" i="1"/>
  <c r="AZ106" i="1"/>
  <c r="AZ771" i="1"/>
  <c r="AZ394" i="1"/>
  <c r="AZ685" i="1"/>
  <c r="AZ684" i="1"/>
  <c r="AZ1095" i="1"/>
  <c r="AZ890" i="1"/>
  <c r="AZ405" i="1"/>
  <c r="AZ954" i="1"/>
  <c r="AZ1102" i="1"/>
  <c r="AZ756" i="1"/>
  <c r="AZ438" i="1"/>
  <c r="AZ134" i="1"/>
  <c r="AZ331" i="1"/>
  <c r="AZ96" i="1"/>
  <c r="AZ801" i="1"/>
  <c r="AZ585" i="1"/>
  <c r="AZ565" i="1"/>
  <c r="AZ212" i="1"/>
  <c r="AZ313" i="1"/>
  <c r="AZ390" i="1"/>
  <c r="AZ413" i="1"/>
  <c r="AZ877" i="1"/>
  <c r="AZ58" i="1"/>
  <c r="AZ668" i="1"/>
  <c r="AZ239" i="1"/>
  <c r="AZ50" i="1"/>
  <c r="AZ811" i="1"/>
  <c r="AZ723" i="1"/>
  <c r="AZ434" i="1"/>
  <c r="AZ136" i="1"/>
  <c r="AZ255" i="1"/>
  <c r="AZ633" i="1"/>
  <c r="AZ872" i="1"/>
  <c r="AZ1048" i="1"/>
  <c r="AZ718" i="1"/>
  <c r="AZ1107" i="1"/>
  <c r="AZ774" i="1"/>
  <c r="AZ721" i="1"/>
  <c r="AZ985" i="1"/>
  <c r="AZ666" i="1"/>
  <c r="AZ640" i="1"/>
  <c r="AZ971" i="1"/>
  <c r="AZ148" i="1"/>
  <c r="AZ552" i="1"/>
  <c r="AZ654" i="1"/>
  <c r="AZ621" i="1"/>
  <c r="AZ1038" i="1"/>
  <c r="AZ885" i="1"/>
  <c r="AZ764" i="1"/>
  <c r="AZ687" i="1"/>
  <c r="AZ100" i="1"/>
  <c r="AZ1101" i="1"/>
  <c r="AZ809" i="1"/>
  <c r="AZ732" i="1"/>
  <c r="AZ762" i="1"/>
  <c r="AZ892" i="1"/>
  <c r="AZ224" i="1"/>
  <c r="AZ427" i="1"/>
  <c r="AZ71" i="1"/>
  <c r="AZ450" i="1"/>
  <c r="AZ625" i="1"/>
  <c r="AZ563" i="1"/>
  <c r="AZ909" i="1"/>
  <c r="AZ218" i="1"/>
  <c r="AZ1001" i="1"/>
  <c r="AZ451" i="1"/>
  <c r="AZ132" i="1"/>
  <c r="AZ712" i="1"/>
  <c r="AZ664" i="1"/>
  <c r="AZ141" i="1"/>
  <c r="AZ672" i="1"/>
  <c r="AZ864" i="1"/>
  <c r="AZ1051" i="1"/>
  <c r="AZ47" i="1"/>
  <c r="AZ157" i="1"/>
  <c r="AZ69" i="1"/>
  <c r="AZ1025" i="1"/>
  <c r="AZ129" i="1"/>
  <c r="AZ1066" i="1"/>
  <c r="AZ1004" i="1"/>
  <c r="AZ285" i="1"/>
  <c r="AZ595" i="1"/>
  <c r="AZ611" i="1"/>
  <c r="AZ808" i="1"/>
  <c r="AZ234" i="1"/>
  <c r="AZ798" i="1"/>
  <c r="AZ1036" i="1"/>
  <c r="AZ9" i="1"/>
  <c r="AZ608" i="1"/>
  <c r="AZ426" i="1"/>
  <c r="AZ1053" i="1"/>
  <c r="AZ120" i="1"/>
  <c r="AZ858" i="1"/>
  <c r="AZ92" i="1"/>
  <c r="AZ60" i="1"/>
  <c r="AZ516" i="1"/>
  <c r="AZ489" i="1"/>
  <c r="AZ176" i="1"/>
  <c r="AZ838" i="1"/>
  <c r="AZ694" i="1"/>
  <c r="AZ317" i="1"/>
  <c r="AZ667" i="1"/>
  <c r="AZ988" i="1"/>
  <c r="AZ550" i="1"/>
  <c r="AZ925" i="1"/>
  <c r="AZ439" i="1"/>
  <c r="AZ333" i="1"/>
  <c r="AZ328" i="1"/>
  <c r="AZ297" i="1"/>
  <c r="AZ835" i="1"/>
  <c r="AZ1049" i="1"/>
  <c r="AZ826" i="1"/>
  <c r="AZ576" i="1"/>
  <c r="AZ404" i="1"/>
  <c r="AZ958" i="1"/>
  <c r="AZ863" i="1"/>
  <c r="AZ862" i="1"/>
  <c r="AZ393" i="1"/>
  <c r="AZ535" i="1"/>
  <c r="AZ840" i="1"/>
  <c r="AZ658" i="1"/>
  <c r="AZ871" i="1"/>
  <c r="AZ66" i="1"/>
  <c r="AZ555" i="1"/>
  <c r="AZ953" i="1"/>
  <c r="AZ996" i="1"/>
  <c r="AZ623" i="1"/>
  <c r="AZ634" i="1"/>
  <c r="AZ230" i="1"/>
  <c r="AZ800" i="1"/>
  <c r="AZ1026" i="1"/>
  <c r="AZ348" i="1"/>
  <c r="AZ289" i="1"/>
  <c r="AZ688" i="1"/>
  <c r="AZ147" i="1"/>
  <c r="AZ1031" i="1"/>
  <c r="AZ791" i="1"/>
  <c r="AZ1077" i="1"/>
  <c r="AZ981" i="1"/>
  <c r="AZ929" i="1"/>
  <c r="AZ720" i="1"/>
  <c r="AZ478" i="1"/>
  <c r="AZ441" i="1"/>
  <c r="AZ841" i="1"/>
  <c r="AZ433" i="1"/>
  <c r="AZ199" i="1"/>
  <c r="AZ332" i="1"/>
  <c r="AZ1087" i="1"/>
  <c r="AZ321" i="1"/>
  <c r="AZ316" i="1"/>
  <c r="AZ168" i="1"/>
  <c r="AZ386" i="1"/>
  <c r="AZ1068" i="1"/>
  <c r="AZ883" i="1"/>
  <c r="AZ521" i="1"/>
  <c r="AZ541" i="1"/>
  <c r="AZ416" i="1"/>
  <c r="AZ195" i="1"/>
  <c r="AZ581" i="1"/>
  <c r="AZ446" i="1"/>
  <c r="AZ888" i="1"/>
  <c r="AZ82" i="1"/>
  <c r="AZ375" i="1"/>
  <c r="AZ408" i="1"/>
  <c r="AZ42" i="1"/>
  <c r="AZ825" i="1"/>
  <c r="AZ350" i="1"/>
  <c r="AZ922" i="1"/>
  <c r="AZ582" i="1"/>
  <c r="AZ821" i="1"/>
  <c r="AZ901" i="1"/>
  <c r="AZ573" i="1"/>
  <c r="AZ917" i="1"/>
  <c r="AZ604" i="1"/>
  <c r="AZ40" i="1"/>
  <c r="AZ709" i="1"/>
  <c r="AZ1074" i="1"/>
  <c r="AZ1080" i="1"/>
  <c r="AZ382" i="1"/>
  <c r="AZ635" i="1"/>
  <c r="AZ1056" i="1"/>
  <c r="AZ8" i="1"/>
  <c r="AZ603" i="1"/>
  <c r="AZ1105" i="1"/>
  <c r="AZ644" i="1"/>
  <c r="AZ116" i="1"/>
  <c r="AZ377" i="1"/>
  <c r="AZ57" i="1"/>
  <c r="AZ758" i="1"/>
  <c r="AZ1085" i="1"/>
  <c r="AZ363" i="1"/>
  <c r="AZ727" i="1"/>
  <c r="AZ580" i="1"/>
  <c r="AZ169" i="1"/>
  <c r="AZ436" i="1"/>
  <c r="AZ151" i="1"/>
  <c r="AZ402" i="1"/>
  <c r="AZ1035" i="1"/>
  <c r="AZ217" i="1"/>
  <c r="AZ976" i="1"/>
  <c r="AZ823" i="1"/>
  <c r="AZ268" i="1"/>
  <c r="AZ330" i="1"/>
  <c r="AZ273" i="1"/>
  <c r="AZ612" i="1"/>
  <c r="AZ674" i="1"/>
  <c r="AZ235" i="1"/>
  <c r="AZ458" i="1"/>
  <c r="AZ1037" i="1"/>
  <c r="AZ1055" i="1"/>
  <c r="AZ753" i="1"/>
  <c r="AZ810" i="1"/>
  <c r="AZ982" i="1"/>
  <c r="AZ816" i="1"/>
  <c r="AZ973" i="1"/>
  <c r="AZ1110" i="1"/>
  <c r="AZ453" i="1"/>
  <c r="AZ696" i="1"/>
  <c r="AZ1089" i="1"/>
  <c r="AZ1079" i="1"/>
  <c r="AZ819" i="1"/>
  <c r="AZ457" i="1"/>
  <c r="AZ1044" i="1"/>
  <c r="AZ705" i="1"/>
  <c r="AZ807" i="1"/>
  <c r="AZ799" i="1"/>
  <c r="AZ306" i="1"/>
  <c r="AZ828" i="1"/>
  <c r="AZ122" i="1"/>
  <c r="AZ417" i="1"/>
  <c r="AZ615" i="1"/>
  <c r="AZ980" i="1"/>
  <c r="AZ834" i="1"/>
  <c r="AZ222" i="1"/>
  <c r="AZ747" i="1"/>
  <c r="AZ605" i="1"/>
  <c r="AZ1062" i="1"/>
  <c r="AZ254" i="1"/>
  <c r="AZ681" i="1"/>
  <c r="AZ562" i="1"/>
  <c r="AZ153" i="1"/>
  <c r="AZ548" i="1"/>
  <c r="AZ270" i="1"/>
  <c r="AZ763" i="1"/>
  <c r="AZ160" i="1"/>
  <c r="AZ754" i="1"/>
  <c r="AZ767" i="1"/>
  <c r="AZ567" i="1"/>
  <c r="AZ869" i="1"/>
  <c r="AZ494" i="1"/>
  <c r="AZ994" i="1"/>
  <c r="AZ70" i="1"/>
  <c r="AZ205" i="1"/>
  <c r="AZ972" i="1"/>
  <c r="AZ795" i="1"/>
  <c r="AZ678" i="1"/>
  <c r="AZ43" i="1"/>
  <c r="AZ76" i="1"/>
  <c r="AZ676" i="1"/>
  <c r="AZ156" i="1"/>
  <c r="AZ905" i="1"/>
  <c r="AZ513" i="1"/>
  <c r="AZ1020" i="1"/>
  <c r="AZ523" i="1"/>
  <c r="AZ616" i="1"/>
  <c r="AZ820" i="1"/>
  <c r="AZ935" i="1"/>
  <c r="AZ574" i="1"/>
  <c r="AZ284" i="1"/>
  <c r="AZ845" i="1"/>
  <c r="AZ260" i="1"/>
  <c r="AZ952" i="1"/>
  <c r="AZ692" i="1"/>
  <c r="AZ25" i="1"/>
  <c r="AZ360" i="1"/>
  <c r="AZ908" i="1"/>
  <c r="AZ262" i="1"/>
  <c r="AZ745" i="1"/>
  <c r="AZ940" i="1"/>
  <c r="AZ296" i="1"/>
  <c r="AZ613" i="1"/>
  <c r="AZ725" i="1"/>
  <c r="AZ301" i="1"/>
  <c r="AZ247" i="1"/>
  <c r="AZ228" i="1"/>
  <c r="AZ1093" i="1"/>
  <c r="AZ206" i="1"/>
  <c r="AZ343" i="1"/>
  <c r="AZ385" i="1"/>
  <c r="AZ1039" i="1"/>
  <c r="AZ406" i="1"/>
  <c r="AZ739" i="1"/>
  <c r="AZ374" i="1"/>
  <c r="AZ196" i="1"/>
  <c r="AZ87" i="1"/>
  <c r="AZ627" i="1"/>
  <c r="AZ669" i="1"/>
  <c r="AZ789" i="1"/>
  <c r="AZ894" i="1"/>
  <c r="AZ504" i="1"/>
  <c r="AZ30" i="1"/>
  <c r="AZ730" i="1"/>
  <c r="AZ339" i="1"/>
  <c r="AZ36" i="1"/>
  <c r="AZ209" i="1"/>
  <c r="AZ336" i="1"/>
  <c r="AZ620" i="1"/>
  <c r="AZ873" i="1"/>
  <c r="AZ768" i="1"/>
  <c r="AZ528" i="1"/>
  <c r="AZ54" i="1"/>
  <c r="AZ916" i="1"/>
  <c r="AZ785" i="1"/>
  <c r="AZ770" i="1"/>
  <c r="AZ144" i="1"/>
  <c r="AZ308" i="1"/>
  <c r="AZ881" i="1"/>
  <c r="AZ502" i="1"/>
  <c r="AZ560" i="1"/>
  <c r="AZ744" i="1"/>
  <c r="AZ189" i="1"/>
  <c r="AZ868" i="1"/>
  <c r="AZ743" i="1"/>
  <c r="AZ381" i="1"/>
  <c r="AZ135" i="1"/>
  <c r="AZ928" i="1"/>
  <c r="AZ73" i="1"/>
  <c r="AZ1046" i="1"/>
  <c r="AZ648" i="1"/>
  <c r="AZ617" i="1"/>
  <c r="AZ646" i="1"/>
  <c r="AZ1082" i="1"/>
  <c r="AZ298" i="1"/>
  <c r="AZ1013" i="1"/>
  <c r="AZ679" i="1"/>
  <c r="AZ1033" i="1"/>
  <c r="AZ752" i="1"/>
  <c r="AZ470" i="1"/>
  <c r="AZ559" i="1"/>
  <c r="AZ594" i="1"/>
  <c r="AZ109" i="1"/>
  <c r="AZ1069" i="1"/>
  <c r="AZ311" i="1"/>
  <c r="AZ442" i="1"/>
  <c r="AZ226" i="1"/>
  <c r="AZ852" i="1"/>
  <c r="AZ643" i="1"/>
  <c r="AZ637" i="1"/>
  <c r="AZ670" i="1"/>
  <c r="AZ915" i="1"/>
  <c r="AZ349" i="1"/>
  <c r="AZ1042" i="1"/>
  <c r="AZ1021" i="1"/>
  <c r="AZ639" i="1"/>
  <c r="AZ143" i="1"/>
  <c r="AZ638" i="1"/>
  <c r="AZ261" i="1"/>
  <c r="AZ5" i="1"/>
  <c r="AZ432" i="1"/>
  <c r="AZ1081" i="1"/>
  <c r="AZ223" i="1"/>
  <c r="AZ649" i="1"/>
  <c r="AZ178" i="1"/>
  <c r="AZ347" i="1"/>
  <c r="AZ735" i="1"/>
  <c r="AZ653" i="1"/>
  <c r="AZ383" i="1"/>
  <c r="AZ531" i="1"/>
  <c r="AZ281" i="1"/>
  <c r="AZ180" i="1"/>
  <c r="AZ1050" i="1"/>
  <c r="AZ719" i="1"/>
  <c r="AZ1070" i="1"/>
  <c r="AZ131" i="1"/>
  <c r="AZ34" i="1"/>
  <c r="AZ884" i="1"/>
  <c r="AZ831" i="1"/>
  <c r="AZ772" i="1"/>
  <c r="AZ409" i="1"/>
  <c r="AZ778" i="1"/>
  <c r="AZ475" i="1"/>
  <c r="AZ792" i="1"/>
  <c r="AZ1005" i="1"/>
  <c r="AZ724" i="1"/>
  <c r="AZ146" i="1"/>
  <c r="AZ142" i="1"/>
  <c r="AZ137" i="1"/>
  <c r="AZ711" i="1"/>
  <c r="AZ299" i="1"/>
  <c r="AZ1086" i="1"/>
  <c r="AZ7" i="1"/>
  <c r="AZ37" i="1"/>
  <c r="AZ1007" i="1"/>
  <c r="AZ93" i="1"/>
  <c r="AZ369" i="1"/>
  <c r="AZ512" i="1"/>
  <c r="AZ133" i="1"/>
  <c r="AZ865" i="1"/>
  <c r="AZ170" i="1"/>
  <c r="AZ89" i="1"/>
  <c r="AZ431" i="1"/>
  <c r="AZ244" i="1"/>
  <c r="AZ83" i="1"/>
  <c r="AZ1106" i="1"/>
  <c r="AZ2" i="1"/>
  <c r="BC2" i="1" s="1"/>
  <c r="AZ1063" i="1"/>
  <c r="AZ3" i="1"/>
  <c r="AZ859" i="1"/>
  <c r="AZ1016" i="1"/>
  <c r="AZ642" i="1"/>
  <c r="AZ1019" i="1"/>
  <c r="AZ287" i="1"/>
  <c r="AZ593" i="1"/>
  <c r="AZ591" i="1"/>
  <c r="AZ584" i="1"/>
  <c r="AZ948" i="1"/>
  <c r="AZ896" i="1"/>
  <c r="AZ849" i="1"/>
  <c r="AZ166" i="1"/>
  <c r="AZ81" i="1"/>
  <c r="AZ895" i="1"/>
  <c r="AZ1108" i="1"/>
  <c r="AZ126" i="1"/>
  <c r="AZ401" i="1"/>
  <c r="AZ947" i="1"/>
  <c r="AZ622" i="1"/>
  <c r="AZ813" i="1"/>
  <c r="AZ1061" i="1"/>
  <c r="AZ942" i="1"/>
  <c r="AZ830" i="1"/>
  <c r="AZ893" i="1"/>
  <c r="AZ437" i="1"/>
  <c r="AZ554" i="1"/>
  <c r="AZ848" i="1"/>
  <c r="AZ51" i="1"/>
  <c r="AZ12" i="1"/>
  <c r="AZ104" i="1"/>
  <c r="AZ693" i="1"/>
  <c r="AZ23" i="1"/>
  <c r="AZ879" i="1"/>
  <c r="AZ422" i="1"/>
  <c r="AZ641" i="1"/>
  <c r="AZ750" i="1"/>
  <c r="AZ963" i="1"/>
  <c r="AZ125" i="1"/>
  <c r="AZ210" i="1"/>
  <c r="AZ314" i="1"/>
  <c r="AZ1073" i="1"/>
  <c r="AZ499" i="1"/>
  <c r="AZ951" i="1"/>
  <c r="AZ1014" i="1"/>
  <c r="AZ737" i="1"/>
  <c r="AZ61" i="1"/>
  <c r="AZ315" i="1"/>
  <c r="AZ570" i="1"/>
  <c r="AZ766" i="1"/>
  <c r="AZ501" i="1"/>
  <c r="AZ493" i="1"/>
  <c r="AZ256" i="1"/>
  <c r="AZ373" i="1"/>
  <c r="AZ387" i="1"/>
  <c r="AZ396" i="1"/>
  <c r="AZ183" i="1"/>
  <c r="AZ322" i="1"/>
  <c r="AZ64" i="1"/>
  <c r="AZ546" i="1"/>
  <c r="AZ1045" i="1"/>
  <c r="AZ334" i="1"/>
  <c r="AZ1067" i="1"/>
  <c r="AZ364" i="1"/>
  <c r="AZ368" i="1"/>
  <c r="AZ483" i="1"/>
  <c r="AZ173" i="1"/>
  <c r="AZ370" i="1"/>
  <c r="AZ876" i="1"/>
  <c r="AZ380" i="1"/>
  <c r="AZ592" i="1"/>
  <c r="AZ1104" i="1"/>
  <c r="AZ818" i="1"/>
  <c r="AZ185" i="1"/>
  <c r="AZ927" i="1"/>
  <c r="AZ55" i="1"/>
  <c r="AZ529" i="1"/>
  <c r="AZ682" i="1"/>
  <c r="AZ52" i="1"/>
  <c r="AZ525" i="1"/>
  <c r="AZ736" i="1"/>
  <c r="AZ536" i="1"/>
  <c r="AZ411" i="1"/>
  <c r="AZ870" i="1"/>
  <c r="AZ844" i="1"/>
  <c r="AZ572" i="1"/>
  <c r="AZ94" i="1"/>
  <c r="AZ769" i="1"/>
  <c r="AZ902" i="1"/>
  <c r="AZ471" i="1"/>
  <c r="AZ1075" i="1"/>
  <c r="AZ671" i="1"/>
  <c r="AZ74" i="1"/>
  <c r="AZ307" i="1"/>
  <c r="AZ421" i="1"/>
  <c r="AZ428" i="1"/>
  <c r="BC750" i="1" l="1"/>
  <c r="BM750" i="1" s="1"/>
  <c r="BC1075" i="1"/>
  <c r="BM1075" i="1" s="1"/>
  <c r="BC411" i="1"/>
  <c r="BM411" i="1" s="1"/>
  <c r="BC927" i="1"/>
  <c r="BM927" i="1" s="1"/>
  <c r="BC173" i="1"/>
  <c r="BM173" i="1" s="1"/>
  <c r="BC64" i="1"/>
  <c r="BM64" i="1" s="1"/>
  <c r="BC501" i="1"/>
  <c r="BM501" i="1" s="1"/>
  <c r="BC499" i="1"/>
  <c r="BM499" i="1" s="1"/>
  <c r="BC422" i="1"/>
  <c r="BM422" i="1" s="1"/>
  <c r="BC554" i="1"/>
  <c r="BM554" i="1" s="1"/>
  <c r="BC947" i="1"/>
  <c r="BM947" i="1" s="1"/>
  <c r="BC896" i="1"/>
  <c r="BM896" i="1" s="1"/>
  <c r="BC1016" i="1"/>
  <c r="BM1016" i="1" s="1"/>
  <c r="BC431" i="1"/>
  <c r="BM431" i="1" s="1"/>
  <c r="BC1007" i="1"/>
  <c r="BM1007" i="1" s="1"/>
  <c r="BC146" i="1"/>
  <c r="BM146" i="1" s="1"/>
  <c r="BC831" i="1"/>
  <c r="BM831" i="1" s="1"/>
  <c r="BC281" i="1"/>
  <c r="BM281" i="1" s="1"/>
  <c r="BC223" i="1"/>
  <c r="BM223" i="1" s="1"/>
  <c r="BC1021" i="1"/>
  <c r="BM1021" i="1" s="1"/>
  <c r="BC226" i="1"/>
  <c r="BM226" i="1" s="1"/>
  <c r="BC752" i="1"/>
  <c r="BM752" i="1" s="1"/>
  <c r="BC648" i="1"/>
  <c r="BM648" i="1" s="1"/>
  <c r="BC189" i="1"/>
  <c r="BM189" i="1" s="1"/>
  <c r="BC785" i="1"/>
  <c r="BM785" i="1" s="1"/>
  <c r="BC209" i="1"/>
  <c r="BM209" i="1" s="1"/>
  <c r="BC669" i="1"/>
  <c r="BM669" i="1" s="1"/>
  <c r="BC385" i="1"/>
  <c r="BM385" i="1" s="1"/>
  <c r="BC613" i="1"/>
  <c r="BM613" i="1" s="1"/>
  <c r="BC692" i="1"/>
  <c r="BM692" i="1" s="1"/>
  <c r="BC616" i="1"/>
  <c r="BM616" i="1" s="1"/>
  <c r="BC43" i="1"/>
  <c r="BM43" i="1" s="1"/>
  <c r="BC869" i="1"/>
  <c r="BM869" i="1" s="1"/>
  <c r="BC153" i="1"/>
  <c r="BM153" i="1" s="1"/>
  <c r="BC834" i="1"/>
  <c r="BM834" i="1" s="1"/>
  <c r="BC807" i="1"/>
  <c r="BM807" i="1" s="1"/>
  <c r="BC453" i="1"/>
  <c r="BM453" i="1" s="1"/>
  <c r="BC1037" i="1"/>
  <c r="BM1037" i="1" s="1"/>
  <c r="BC823" i="1"/>
  <c r="BM823" i="1" s="1"/>
  <c r="BC580" i="1"/>
  <c r="BM580" i="1" s="1"/>
  <c r="BC644" i="1"/>
  <c r="BM644" i="1" s="1"/>
  <c r="BC1074" i="1"/>
  <c r="BM1074" i="1" s="1"/>
  <c r="BC582" i="1"/>
  <c r="BM582" i="1" s="1"/>
  <c r="BC888" i="1"/>
  <c r="BM888" i="1" s="1"/>
  <c r="BC1068" i="1"/>
  <c r="BM1068" i="1" s="1"/>
  <c r="BC433" i="1"/>
  <c r="BM433" i="1" s="1"/>
  <c r="BC791" i="1"/>
  <c r="BM791" i="1" s="1"/>
  <c r="BC230" i="1"/>
  <c r="BM230" i="1" s="1"/>
  <c r="BC658" i="1"/>
  <c r="BM658" i="1" s="1"/>
  <c r="BC576" i="1"/>
  <c r="BM576" i="1" s="1"/>
  <c r="BC925" i="1"/>
  <c r="BM925" i="1" s="1"/>
  <c r="BC489" i="1"/>
  <c r="BM489" i="1" s="1"/>
  <c r="BC608" i="1"/>
  <c r="BM608" i="1" s="1"/>
  <c r="BC285" i="1"/>
  <c r="BM285" i="1" s="1"/>
  <c r="BC1051" i="1"/>
  <c r="BM1051" i="1" s="1"/>
  <c r="BC1001" i="1"/>
  <c r="BM1001" i="1" s="1"/>
  <c r="BC224" i="1"/>
  <c r="BM224" i="1" s="1"/>
  <c r="BC764" i="1"/>
  <c r="BM764" i="1" s="1"/>
  <c r="BC640" i="1"/>
  <c r="BM640" i="1" s="1"/>
  <c r="BC872" i="1"/>
  <c r="BM872" i="1" s="1"/>
  <c r="BC239" i="1"/>
  <c r="BM239" i="1" s="1"/>
  <c r="BC565" i="1"/>
  <c r="BM565" i="1" s="1"/>
  <c r="BC1102" i="1"/>
  <c r="BM1102" i="1" s="1"/>
  <c r="BC771" i="1"/>
  <c r="BM771" i="1" s="1"/>
  <c r="BC398" i="1"/>
  <c r="BM398" i="1" s="1"/>
  <c r="BC479" i="1"/>
  <c r="BM479" i="1" s="1"/>
  <c r="BC1029" i="1"/>
  <c r="BM1029" i="1" s="1"/>
  <c r="BC713" i="1"/>
  <c r="BM713" i="1" s="1"/>
  <c r="BC16" i="1"/>
  <c r="BM16" i="1" s="1"/>
  <c r="BC124" i="1"/>
  <c r="BM124" i="1" s="1"/>
  <c r="BC510" i="1"/>
  <c r="BM510" i="1" s="1"/>
  <c r="BC518" i="1"/>
  <c r="BM518" i="1" s="1"/>
  <c r="BC781" i="1"/>
  <c r="BM781" i="1" s="1"/>
  <c r="BC354" i="1"/>
  <c r="BM354" i="1" s="1"/>
  <c r="BC179" i="1"/>
  <c r="BM179" i="1" s="1"/>
  <c r="BC706" i="1"/>
  <c r="BM706" i="1" s="1"/>
  <c r="BC968" i="1"/>
  <c r="BM968" i="1" s="1"/>
  <c r="BC624" i="1"/>
  <c r="BM624" i="1" s="1"/>
  <c r="BC150" i="1"/>
  <c r="BM150" i="1" s="1"/>
  <c r="BC543" i="1"/>
  <c r="BM543" i="1" s="1"/>
  <c r="BC397" i="1"/>
  <c r="BM397" i="1" s="1"/>
  <c r="BC472" i="1"/>
  <c r="BM472" i="1" s="1"/>
  <c r="BC425" i="1"/>
  <c r="BM425" i="1" s="1"/>
  <c r="BC755" i="1"/>
  <c r="BM755" i="1" s="1"/>
  <c r="BC159" i="1"/>
  <c r="BM159" i="1" s="1"/>
  <c r="BC1034" i="1"/>
  <c r="BM1034" i="1" s="1"/>
  <c r="BC955" i="1"/>
  <c r="BM955" i="1" s="1"/>
  <c r="BC1091" i="1"/>
  <c r="BM1091" i="1" s="1"/>
  <c r="BC72" i="1"/>
  <c r="BM72" i="1" s="1"/>
  <c r="BC172" i="1"/>
  <c r="BM172" i="1" s="1"/>
  <c r="BC18" i="1"/>
  <c r="BM18" i="1" s="1"/>
  <c r="BC716" i="1"/>
  <c r="BM716" i="1" s="1"/>
  <c r="BC1040" i="1"/>
  <c r="BM1040" i="1" s="1"/>
  <c r="BC866" i="1"/>
  <c r="BM866" i="1" s="1"/>
  <c r="BC452" i="1"/>
  <c r="BM452" i="1" s="1"/>
  <c r="BC607" i="1"/>
  <c r="BM607" i="1" s="1"/>
  <c r="BC26" i="1"/>
  <c r="BM26" i="1" s="1"/>
  <c r="BC701" i="1"/>
  <c r="BM701" i="1" s="1"/>
  <c r="BC656" i="1"/>
  <c r="BM656" i="1" s="1"/>
  <c r="BC832" i="1"/>
  <c r="BM832" i="1" s="1"/>
  <c r="BC833" i="1"/>
  <c r="BM833" i="1" s="1"/>
  <c r="BC509" i="1"/>
  <c r="BM509" i="1" s="1"/>
  <c r="BC661" i="1"/>
  <c r="BM661" i="1" s="1"/>
  <c r="BC250" i="1"/>
  <c r="BM250" i="1" s="1"/>
  <c r="BC495" i="1"/>
  <c r="BM495" i="1" s="1"/>
  <c r="BC309" i="1"/>
  <c r="BM309" i="1" s="1"/>
  <c r="BC911" i="1"/>
  <c r="BM911" i="1" s="1"/>
  <c r="BC598" i="1"/>
  <c r="BM598" i="1" s="1"/>
  <c r="BC923" i="1"/>
  <c r="BM923" i="1" s="1"/>
  <c r="BC378" i="1"/>
  <c r="BM378" i="1" s="1"/>
  <c r="BC1058" i="1"/>
  <c r="BM1058" i="1" s="1"/>
  <c r="BC320" i="1"/>
  <c r="BM320" i="1" s="1"/>
  <c r="BC220" i="1"/>
  <c r="BM220" i="1" s="1"/>
  <c r="BC379" i="1"/>
  <c r="BM379" i="1" s="1"/>
  <c r="BC822" i="1"/>
  <c r="BM822" i="1" s="1"/>
  <c r="BC906" i="1"/>
  <c r="BM906" i="1" s="1"/>
  <c r="BC48" i="1"/>
  <c r="BM48" i="1" s="1"/>
  <c r="BC526" i="1"/>
  <c r="BM526" i="1" s="1"/>
  <c r="BC482" i="1"/>
  <c r="BM482" i="1" s="1"/>
  <c r="BC597" i="1"/>
  <c r="BM597" i="1" s="1"/>
  <c r="BC46" i="1"/>
  <c r="BM46" i="1" s="1"/>
  <c r="BC659" i="1"/>
  <c r="BM659" i="1" s="1"/>
  <c r="BC101" i="1"/>
  <c r="BM101" i="1" s="1"/>
  <c r="BC632" i="1"/>
  <c r="BM632" i="1" s="1"/>
  <c r="BC924" i="1"/>
  <c r="BM924" i="1" s="1"/>
  <c r="BC1000" i="1"/>
  <c r="BM1000" i="1" s="1"/>
  <c r="BC112" i="1"/>
  <c r="BM112" i="1" s="1"/>
  <c r="BC855" i="1"/>
  <c r="BM855" i="1" s="1"/>
  <c r="BC557" i="1"/>
  <c r="BM557" i="1" s="1"/>
  <c r="BC221" i="1"/>
  <c r="BM221" i="1" s="1"/>
  <c r="BC1097" i="1"/>
  <c r="BM1097" i="1" s="1"/>
  <c r="BC111" i="1"/>
  <c r="BM111" i="1" s="1"/>
  <c r="BC177" i="1"/>
  <c r="BM177" i="1" s="1"/>
  <c r="BC779" i="1"/>
  <c r="BM779" i="1" s="1"/>
  <c r="BC703" i="1"/>
  <c r="BM703" i="1" s="1"/>
  <c r="BC241" i="1"/>
  <c r="BM241" i="1" s="1"/>
  <c r="BC118" i="1"/>
  <c r="BM118" i="1" s="1"/>
  <c r="BC734" i="1"/>
  <c r="BM734" i="1" s="1"/>
  <c r="BC91" i="1"/>
  <c r="BM91" i="1" s="1"/>
  <c r="BC468" i="1"/>
  <c r="BM468" i="1" s="1"/>
  <c r="BC74" i="1"/>
  <c r="BM74" i="1" s="1"/>
  <c r="BC51" i="1"/>
  <c r="BM51" i="1" s="1"/>
  <c r="BC471" i="1"/>
  <c r="BM471" i="1" s="1"/>
  <c r="BC536" i="1"/>
  <c r="BM536" i="1" s="1"/>
  <c r="BC185" i="1"/>
  <c r="BM185" i="1" s="1"/>
  <c r="BC483" i="1"/>
  <c r="BM483" i="1" s="1"/>
  <c r="BC322" i="1"/>
  <c r="BM322" i="1" s="1"/>
  <c r="BC766" i="1"/>
  <c r="BM766" i="1" s="1"/>
  <c r="BC1073" i="1"/>
  <c r="BM1073" i="1" s="1"/>
  <c r="BC879" i="1"/>
  <c r="BM879" i="1" s="1"/>
  <c r="BC437" i="1"/>
  <c r="BM437" i="1" s="1"/>
  <c r="BC401" i="1"/>
  <c r="BM401" i="1" s="1"/>
  <c r="BC948" i="1"/>
  <c r="BM948" i="1" s="1"/>
  <c r="BC859" i="1"/>
  <c r="BM859" i="1" s="1"/>
  <c r="BC89" i="1"/>
  <c r="BM89" i="1" s="1"/>
  <c r="BC37" i="1"/>
  <c r="BM37" i="1" s="1"/>
  <c r="BC724" i="1"/>
  <c r="BM724" i="1" s="1"/>
  <c r="BC884" i="1"/>
  <c r="BM884" i="1" s="1"/>
  <c r="BC531" i="1"/>
  <c r="BM531" i="1" s="1"/>
  <c r="BC1081" i="1"/>
  <c r="BM1081" i="1" s="1"/>
  <c r="BC1042" i="1"/>
  <c r="BM1042" i="1" s="1"/>
  <c r="BC442" i="1"/>
  <c r="BM442" i="1" s="1"/>
  <c r="BC1033" i="1"/>
  <c r="BM1033" i="1" s="1"/>
  <c r="BC1046" i="1"/>
  <c r="BM1046" i="1" s="1"/>
  <c r="BC744" i="1"/>
  <c r="BM744" i="1" s="1"/>
  <c r="BC916" i="1"/>
  <c r="BM916" i="1" s="1"/>
  <c r="BC36" i="1"/>
  <c r="BM36" i="1" s="1"/>
  <c r="BC627" i="1"/>
  <c r="BM627" i="1" s="1"/>
  <c r="BC343" i="1"/>
  <c r="BM343" i="1" s="1"/>
  <c r="BC296" i="1"/>
  <c r="BM296" i="1" s="1"/>
  <c r="BC952" i="1"/>
  <c r="BM952" i="1" s="1"/>
  <c r="BC523" i="1"/>
  <c r="BM523" i="1" s="1"/>
  <c r="BC678" i="1"/>
  <c r="BM678" i="1" s="1"/>
  <c r="BC567" i="1"/>
  <c r="BM567" i="1" s="1"/>
  <c r="BC562" i="1"/>
  <c r="BM562" i="1" s="1"/>
  <c r="BC980" i="1"/>
  <c r="BM980" i="1" s="1"/>
  <c r="BC705" i="1"/>
  <c r="BM705" i="1" s="1"/>
  <c r="BC1110" i="1"/>
  <c r="BM1110" i="1" s="1"/>
  <c r="BC458" i="1"/>
  <c r="BM458" i="1" s="1"/>
  <c r="BC976" i="1"/>
  <c r="BM976" i="1" s="1"/>
  <c r="BC727" i="1"/>
  <c r="BM727" i="1" s="1"/>
  <c r="BC1105" i="1"/>
  <c r="BM1105" i="1" s="1"/>
  <c r="BC709" i="1"/>
  <c r="BM709" i="1" s="1"/>
  <c r="BC922" i="1"/>
  <c r="BM922" i="1" s="1"/>
  <c r="BC446" i="1"/>
  <c r="BM446" i="1" s="1"/>
  <c r="BC386" i="1"/>
  <c r="BM386" i="1" s="1"/>
  <c r="BC841" i="1"/>
  <c r="BM841" i="1" s="1"/>
  <c r="BC1031" i="1"/>
  <c r="BM1031" i="1" s="1"/>
  <c r="BC634" i="1"/>
  <c r="BM634" i="1" s="1"/>
  <c r="BC840" i="1"/>
  <c r="BM840" i="1" s="1"/>
  <c r="BC826" i="1"/>
  <c r="BM826" i="1" s="1"/>
  <c r="BC550" i="1"/>
  <c r="BM550" i="1" s="1"/>
  <c r="BC516" i="1"/>
  <c r="BM516" i="1" s="1"/>
  <c r="BC9" i="1"/>
  <c r="BM9" i="1" s="1"/>
  <c r="BC1004" i="1"/>
  <c r="BM1004" i="1" s="1"/>
  <c r="BC864" i="1"/>
  <c r="BM864" i="1" s="1"/>
  <c r="BC218" i="1"/>
  <c r="BM218" i="1" s="1"/>
  <c r="BC892" i="1"/>
  <c r="BM892" i="1" s="1"/>
  <c r="BC885" i="1"/>
  <c r="BM885" i="1" s="1"/>
  <c r="BC666" i="1"/>
  <c r="BM666" i="1" s="1"/>
  <c r="BC633" i="1"/>
  <c r="BM633" i="1" s="1"/>
  <c r="BC668" i="1"/>
  <c r="BM668" i="1" s="1"/>
  <c r="BC585" i="1"/>
  <c r="BM585" i="1" s="1"/>
  <c r="BC954" i="1"/>
  <c r="BM954" i="1" s="1"/>
  <c r="BC106" i="1"/>
  <c r="BM106" i="1" s="1"/>
  <c r="BC729" i="1"/>
  <c r="BM729" i="1" s="1"/>
  <c r="BC162" i="1"/>
  <c r="BM162" i="1" s="1"/>
  <c r="BC506" i="1"/>
  <c r="BM506" i="1" s="1"/>
  <c r="BC4" i="1"/>
  <c r="BM4" i="1" s="1"/>
  <c r="BC846" i="1"/>
  <c r="BM846" i="1" s="1"/>
  <c r="BC158" i="1"/>
  <c r="BM158" i="1" s="1"/>
  <c r="BC215" i="1"/>
  <c r="BM215" i="1" s="1"/>
  <c r="BC660" i="1"/>
  <c r="BM660" i="1" s="1"/>
  <c r="BC707" i="1"/>
  <c r="BM707" i="1" s="1"/>
  <c r="BC399" i="1"/>
  <c r="BM399" i="1" s="1"/>
  <c r="BC950" i="1"/>
  <c r="BM950" i="1" s="1"/>
  <c r="BC662" i="1"/>
  <c r="BM662" i="1" s="1"/>
  <c r="BC663" i="1"/>
  <c r="BM663" i="1" s="1"/>
  <c r="BC75" i="1"/>
  <c r="BM75" i="1" s="1"/>
  <c r="BC898" i="1"/>
  <c r="BM898" i="1" s="1"/>
  <c r="BC361" i="1"/>
  <c r="BM361" i="1" s="1"/>
  <c r="BC984" i="1"/>
  <c r="BM984" i="1" s="1"/>
  <c r="BC728" i="1"/>
  <c r="BM728" i="1" s="1"/>
  <c r="BC420" i="1"/>
  <c r="BM420" i="1" s="1"/>
  <c r="BC957" i="1"/>
  <c r="BM957" i="1" s="1"/>
  <c r="BC551" i="1"/>
  <c r="BM551" i="1" s="1"/>
  <c r="BC944" i="1"/>
  <c r="BM944" i="1" s="1"/>
  <c r="BC590" i="1"/>
  <c r="BM590" i="1" s="1"/>
  <c r="BC1003" i="1"/>
  <c r="BM1003" i="1" s="1"/>
  <c r="BC815" i="1"/>
  <c r="BM815" i="1" s="1"/>
  <c r="BC600" i="1"/>
  <c r="BM600" i="1" s="1"/>
  <c r="BC418" i="1"/>
  <c r="BM418" i="1" s="1"/>
  <c r="BC414" i="1"/>
  <c r="BM414" i="1" s="1"/>
  <c r="BC1065" i="1"/>
  <c r="BM1065" i="1" s="1"/>
  <c r="BC1064" i="1"/>
  <c r="BM1064" i="1" s="1"/>
  <c r="BC430" i="1"/>
  <c r="BM430" i="1" s="1"/>
  <c r="BC989" i="1"/>
  <c r="BM989" i="1" s="1"/>
  <c r="BC463" i="1"/>
  <c r="BM463" i="1" s="1"/>
  <c r="BC500" i="1"/>
  <c r="BM500" i="1" s="1"/>
  <c r="BC505" i="1"/>
  <c r="BM505" i="1" s="1"/>
  <c r="BC188" i="1"/>
  <c r="BM188" i="1" s="1"/>
  <c r="BC959" i="1"/>
  <c r="BM959" i="1" s="1"/>
  <c r="BC794" i="1"/>
  <c r="BM794" i="1" s="1"/>
  <c r="BC1017" i="1"/>
  <c r="BM1017" i="1" s="1"/>
  <c r="BC477" i="1"/>
  <c r="BM477" i="1" s="1"/>
  <c r="BC645" i="1"/>
  <c r="BM645" i="1" s="1"/>
  <c r="BC780" i="1"/>
  <c r="BM780" i="1" s="1"/>
  <c r="BC469" i="1"/>
  <c r="BM469" i="1" s="1"/>
  <c r="BC714" i="1"/>
  <c r="BM714" i="1" s="1"/>
  <c r="BC946" i="1"/>
  <c r="BM946" i="1" s="1"/>
  <c r="BC700" i="1"/>
  <c r="BM700" i="1" s="1"/>
  <c r="BC1109" i="1"/>
  <c r="BM1109" i="1" s="1"/>
  <c r="BC139" i="1"/>
  <c r="BM139" i="1" s="1"/>
  <c r="BC127" i="1"/>
  <c r="BM127" i="1" s="1"/>
  <c r="BC85" i="1"/>
  <c r="BM85" i="1" s="1"/>
  <c r="BC860" i="1"/>
  <c r="BM860" i="1" s="1"/>
  <c r="BC11" i="1"/>
  <c r="BM11" i="1" s="1"/>
  <c r="BC919" i="1"/>
  <c r="BM919" i="1" s="1"/>
  <c r="BC351" i="1"/>
  <c r="BM351" i="1" s="1"/>
  <c r="BC522" i="1"/>
  <c r="BM522" i="1" s="1"/>
  <c r="BC839" i="1"/>
  <c r="BM839" i="1" s="1"/>
  <c r="BC850" i="1"/>
  <c r="BM850" i="1" s="1"/>
  <c r="BC491" i="1"/>
  <c r="BM491" i="1" s="1"/>
  <c r="BC95" i="1"/>
  <c r="BM95" i="1" s="1"/>
  <c r="BC465" i="1"/>
  <c r="BM465" i="1" s="1"/>
  <c r="BC854" i="1"/>
  <c r="BM854" i="1" s="1"/>
  <c r="BC569" i="1"/>
  <c r="BM569" i="1" s="1"/>
  <c r="BC211" i="1"/>
  <c r="BM211" i="1" s="1"/>
  <c r="BC202" i="1"/>
  <c r="BM202" i="1" s="1"/>
  <c r="BC686" i="1"/>
  <c r="BM686" i="1" s="1"/>
  <c r="BC814" i="1"/>
  <c r="BM814" i="1" s="1"/>
  <c r="BC1052" i="1"/>
  <c r="BM1052" i="1" s="1"/>
  <c r="BC248" i="1"/>
  <c r="BM248" i="1" s="1"/>
  <c r="BC804" i="1"/>
  <c r="BM804" i="1" s="1"/>
  <c r="BC751" i="1"/>
  <c r="BM751" i="1" s="1"/>
  <c r="BC252" i="1"/>
  <c r="BM252" i="1" s="1"/>
  <c r="BC443" i="1"/>
  <c r="BM443" i="1" s="1"/>
  <c r="BC264" i="1"/>
  <c r="BM264" i="1" s="1"/>
  <c r="BC987" i="1"/>
  <c r="BM987" i="1" s="1"/>
  <c r="BC1032" i="1"/>
  <c r="BM1032" i="1" s="1"/>
  <c r="BC614" i="1"/>
  <c r="BM614" i="1" s="1"/>
  <c r="BC1045" i="1"/>
  <c r="BM1045" i="1" s="1"/>
  <c r="BC818" i="1"/>
  <c r="BM818" i="1" s="1"/>
  <c r="BC368" i="1"/>
  <c r="BM368" i="1" s="1"/>
  <c r="BC183" i="1"/>
  <c r="BM183" i="1" s="1"/>
  <c r="BC570" i="1"/>
  <c r="BM570" i="1" s="1"/>
  <c r="BC314" i="1"/>
  <c r="BM314" i="1" s="1"/>
  <c r="BC23" i="1"/>
  <c r="BM23" i="1" s="1"/>
  <c r="BC893" i="1"/>
  <c r="BM893" i="1" s="1"/>
  <c r="BC126" i="1"/>
  <c r="BM126" i="1" s="1"/>
  <c r="BC584" i="1"/>
  <c r="BM584" i="1" s="1"/>
  <c r="BC3" i="1"/>
  <c r="BM3" i="1" s="1"/>
  <c r="BC170" i="1"/>
  <c r="BM170" i="1" s="1"/>
  <c r="BC7" i="1"/>
  <c r="BM7" i="1" s="1"/>
  <c r="BC1005" i="1"/>
  <c r="BM1005" i="1" s="1"/>
  <c r="BC34" i="1"/>
  <c r="BM34" i="1" s="1"/>
  <c r="BC383" i="1"/>
  <c r="BM383" i="1" s="1"/>
  <c r="BC432" i="1"/>
  <c r="BM432" i="1" s="1"/>
  <c r="BC349" i="1"/>
  <c r="BM349" i="1" s="1"/>
  <c r="BC311" i="1"/>
  <c r="BM311" i="1" s="1"/>
  <c r="BC679" i="1"/>
  <c r="BM679" i="1" s="1"/>
  <c r="BC73" i="1"/>
  <c r="BM73" i="1" s="1"/>
  <c r="BC560" i="1"/>
  <c r="BM560" i="1" s="1"/>
  <c r="BC54" i="1"/>
  <c r="BM54" i="1" s="1"/>
  <c r="BC339" i="1"/>
  <c r="BM339" i="1" s="1"/>
  <c r="BC87" i="1"/>
  <c r="BM87" i="1" s="1"/>
  <c r="BC206" i="1"/>
  <c r="BM206" i="1" s="1"/>
  <c r="BC940" i="1"/>
  <c r="BM940" i="1" s="1"/>
  <c r="BC260" i="1"/>
  <c r="BM260" i="1" s="1"/>
  <c r="BC1020" i="1"/>
  <c r="BM1020" i="1" s="1"/>
  <c r="BC795" i="1"/>
  <c r="BM795" i="1" s="1"/>
  <c r="BC767" i="1"/>
  <c r="BM767" i="1" s="1"/>
  <c r="BC681" i="1"/>
  <c r="BM681" i="1" s="1"/>
  <c r="BC615" i="1"/>
  <c r="BM615" i="1" s="1"/>
  <c r="BC1044" i="1"/>
  <c r="BM1044" i="1" s="1"/>
  <c r="BC973" i="1"/>
  <c r="BM973" i="1" s="1"/>
  <c r="BC235" i="1"/>
  <c r="BM235" i="1" s="1"/>
  <c r="BC217" i="1"/>
  <c r="BM217" i="1" s="1"/>
  <c r="BC363" i="1"/>
  <c r="BM363" i="1" s="1"/>
  <c r="BC603" i="1"/>
  <c r="BM603" i="1" s="1"/>
  <c r="BC40" i="1"/>
  <c r="BM40" i="1" s="1"/>
  <c r="BC350" i="1"/>
  <c r="BM350" i="1" s="1"/>
  <c r="BC581" i="1"/>
  <c r="BM581" i="1" s="1"/>
  <c r="BC168" i="1"/>
  <c r="BM168" i="1" s="1"/>
  <c r="BC441" i="1"/>
  <c r="BM441" i="1" s="1"/>
  <c r="BC147" i="1"/>
  <c r="BM147" i="1" s="1"/>
  <c r="BC623" i="1"/>
  <c r="BM623" i="1" s="1"/>
  <c r="BC535" i="1"/>
  <c r="BM535" i="1" s="1"/>
  <c r="BC1049" i="1"/>
  <c r="BM1049" i="1" s="1"/>
  <c r="BC988" i="1"/>
  <c r="BM988" i="1" s="1"/>
  <c r="BC60" i="1"/>
  <c r="BM60" i="1" s="1"/>
  <c r="BC1036" i="1"/>
  <c r="BM1036" i="1" s="1"/>
  <c r="BC1066" i="1"/>
  <c r="BM1066" i="1" s="1"/>
  <c r="BC672" i="1"/>
  <c r="BM672" i="1" s="1"/>
  <c r="BC909" i="1"/>
  <c r="BM909" i="1" s="1"/>
  <c r="BC762" i="1"/>
  <c r="BM762" i="1" s="1"/>
  <c r="BC1038" i="1"/>
  <c r="BM1038" i="1" s="1"/>
  <c r="BC985" i="1"/>
  <c r="BM985" i="1" s="1"/>
  <c r="BC255" i="1"/>
  <c r="BM255" i="1" s="1"/>
  <c r="BC58" i="1"/>
  <c r="BM58" i="1" s="1"/>
  <c r="BC801" i="1"/>
  <c r="BM801" i="1" s="1"/>
  <c r="BC405" i="1"/>
  <c r="BM405" i="1" s="1"/>
  <c r="BC90" i="1"/>
  <c r="BM90" i="1" s="1"/>
  <c r="BC827" i="1"/>
  <c r="BM827" i="1" s="1"/>
  <c r="BC355" i="1"/>
  <c r="BM355" i="1" s="1"/>
  <c r="BC13" i="1"/>
  <c r="BM13" i="1" s="1"/>
  <c r="BC943" i="1"/>
  <c r="BM943" i="1" s="1"/>
  <c r="BC628" i="1"/>
  <c r="BM628" i="1" s="1"/>
  <c r="BC797" i="1"/>
  <c r="BM797" i="1" s="1"/>
  <c r="BC802" i="1"/>
  <c r="BM802" i="1" s="1"/>
  <c r="BC936" i="1"/>
  <c r="BM936" i="1" s="1"/>
  <c r="BC119" i="1"/>
  <c r="BM119" i="1" s="1"/>
  <c r="BC636" i="1"/>
  <c r="BM636" i="1" s="1"/>
  <c r="BC232" i="1"/>
  <c r="BM232" i="1" s="1"/>
  <c r="BC429" i="1"/>
  <c r="BM429" i="1" s="1"/>
  <c r="BC787" i="1"/>
  <c r="BM787" i="1" s="1"/>
  <c r="BC115" i="1"/>
  <c r="BM115" i="1" s="1"/>
  <c r="BC587" i="1"/>
  <c r="BM587" i="1" s="1"/>
  <c r="BC843" i="1"/>
  <c r="BM843" i="1" s="1"/>
  <c r="BC392" i="1"/>
  <c r="BM392" i="1" s="1"/>
  <c r="BC140" i="1"/>
  <c r="BM140" i="1" s="1"/>
  <c r="BC517" i="1"/>
  <c r="BM517" i="1" s="1"/>
  <c r="BC240" i="1"/>
  <c r="BM240" i="1" s="1"/>
  <c r="BC836" i="1"/>
  <c r="BM836" i="1" s="1"/>
  <c r="BC945" i="1"/>
  <c r="BM945" i="1" s="1"/>
  <c r="BC964" i="1"/>
  <c r="BM964" i="1" s="1"/>
  <c r="BC880" i="1"/>
  <c r="BM880" i="1" s="1"/>
  <c r="BC400" i="1"/>
  <c r="BM400" i="1" s="1"/>
  <c r="BC243" i="1"/>
  <c r="BM243" i="1" s="1"/>
  <c r="BC680" i="1"/>
  <c r="BM680" i="1" s="1"/>
  <c r="BC198" i="1"/>
  <c r="BM198" i="1" s="1"/>
  <c r="BC589" i="1"/>
  <c r="BM589" i="1" s="1"/>
  <c r="BC114" i="1"/>
  <c r="BM114" i="1" s="1"/>
  <c r="BC790" i="1"/>
  <c r="BM790" i="1" s="1"/>
  <c r="BC784" i="1"/>
  <c r="BM784" i="1" s="1"/>
  <c r="BC803" i="1"/>
  <c r="BM803" i="1" s="1"/>
  <c r="BC395" i="1"/>
  <c r="BM395" i="1" s="1"/>
  <c r="BC341" i="1"/>
  <c r="BM341" i="1" s="1"/>
  <c r="BC749" i="1"/>
  <c r="BM749" i="1" s="1"/>
  <c r="BC407" i="1"/>
  <c r="BM407" i="1" s="1"/>
  <c r="BC722" i="1"/>
  <c r="BM722" i="1" s="1"/>
  <c r="BC651" i="1"/>
  <c r="BM651" i="1" s="1"/>
  <c r="BC454" i="1"/>
  <c r="BM454" i="1" s="1"/>
  <c r="BC1012" i="1"/>
  <c r="BM1012" i="1" s="1"/>
  <c r="BC389" i="1"/>
  <c r="BM389" i="1" s="1"/>
  <c r="BC586" i="1"/>
  <c r="BM586" i="1" s="1"/>
  <c r="BC1030" i="1"/>
  <c r="BM1030" i="1" s="1"/>
  <c r="BC279" i="1"/>
  <c r="BM279" i="1" s="1"/>
  <c r="BC689" i="1"/>
  <c r="BM689" i="1" s="1"/>
  <c r="BC1099" i="1"/>
  <c r="BM1099" i="1" s="1"/>
  <c r="BC277" i="1"/>
  <c r="BM277" i="1" s="1"/>
  <c r="BC805" i="1"/>
  <c r="BM805" i="1" s="1"/>
  <c r="BC63" i="1"/>
  <c r="BM63" i="1" s="1"/>
  <c r="BC207" i="1"/>
  <c r="BM207" i="1" s="1"/>
  <c r="BC97" i="1"/>
  <c r="BM97" i="1" s="1"/>
  <c r="BC498" i="1"/>
  <c r="BM498" i="1" s="1"/>
  <c r="BC812" i="1"/>
  <c r="BM812" i="1" s="1"/>
  <c r="BC444" i="1"/>
  <c r="BM444" i="1" s="1"/>
  <c r="BC965" i="1"/>
  <c r="BM965" i="1" s="1"/>
  <c r="BC231" i="1"/>
  <c r="BM231" i="1" s="1"/>
  <c r="BC200" i="1"/>
  <c r="BM200" i="1" s="1"/>
  <c r="BC992" i="1"/>
  <c r="BM992" i="1" s="1"/>
  <c r="BC488" i="1"/>
  <c r="BM488" i="1" s="1"/>
  <c r="BC447" i="1"/>
  <c r="BM447" i="1" s="1"/>
  <c r="BC960" i="1"/>
  <c r="BM960" i="1" s="1"/>
  <c r="BC665" i="1"/>
  <c r="BM665" i="1" s="1"/>
  <c r="BC530" i="1"/>
  <c r="BM530" i="1" s="1"/>
  <c r="BC154" i="1"/>
  <c r="BM154" i="1" s="1"/>
  <c r="BC631" i="1"/>
  <c r="BM631" i="1" s="1"/>
  <c r="BC258" i="1"/>
  <c r="BM258" i="1" s="1"/>
  <c r="BC1015" i="1"/>
  <c r="BM1015" i="1" s="1"/>
  <c r="BC975" i="1"/>
  <c r="BM975" i="1" s="1"/>
  <c r="BC253" i="1"/>
  <c r="BM253" i="1" s="1"/>
  <c r="BC62" i="1"/>
  <c r="BM62" i="1" s="1"/>
  <c r="BC39" i="1"/>
  <c r="BM39" i="1" s="1"/>
  <c r="BC80" i="1"/>
  <c r="BM80" i="1" s="1"/>
  <c r="BC485" i="1"/>
  <c r="BM485" i="1" s="1"/>
  <c r="BC844" i="1"/>
  <c r="BM844" i="1" s="1"/>
  <c r="BC736" i="1"/>
  <c r="BM736" i="1" s="1"/>
  <c r="BC428" i="1"/>
  <c r="BM428" i="1" s="1"/>
  <c r="BC769" i="1"/>
  <c r="BM769" i="1" s="1"/>
  <c r="BC525" i="1"/>
  <c r="BM525" i="1" s="1"/>
  <c r="BC1104" i="1"/>
  <c r="BM1104" i="1" s="1"/>
  <c r="BC364" i="1"/>
  <c r="BM364" i="1" s="1"/>
  <c r="BC396" i="1"/>
  <c r="BM396" i="1" s="1"/>
  <c r="BC315" i="1"/>
  <c r="BM315" i="1" s="1"/>
  <c r="BC210" i="1"/>
  <c r="BM210" i="1" s="1"/>
  <c r="BC693" i="1"/>
  <c r="BM693" i="1" s="1"/>
  <c r="BC830" i="1"/>
  <c r="BM830" i="1" s="1"/>
  <c r="BC1108" i="1"/>
  <c r="BM1108" i="1" s="1"/>
  <c r="BC591" i="1"/>
  <c r="BM591" i="1" s="1"/>
  <c r="BC1063" i="1"/>
  <c r="BM1063" i="1" s="1"/>
  <c r="BC865" i="1"/>
  <c r="BM865" i="1" s="1"/>
  <c r="BC1086" i="1"/>
  <c r="BM1086" i="1" s="1"/>
  <c r="BC792" i="1"/>
  <c r="BM792" i="1" s="1"/>
  <c r="BC131" i="1"/>
  <c r="BM131" i="1" s="1"/>
  <c r="BC653" i="1"/>
  <c r="BM653" i="1" s="1"/>
  <c r="BC5" i="1"/>
  <c r="BM5" i="1" s="1"/>
  <c r="BC915" i="1"/>
  <c r="BM915" i="1" s="1"/>
  <c r="BC1069" i="1"/>
  <c r="BM1069" i="1" s="1"/>
  <c r="BC1013" i="1"/>
  <c r="BM1013" i="1" s="1"/>
  <c r="BC928" i="1"/>
  <c r="BM928" i="1" s="1"/>
  <c r="BC502" i="1"/>
  <c r="BM502" i="1" s="1"/>
  <c r="BC528" i="1"/>
  <c r="BM528" i="1" s="1"/>
  <c r="BC730" i="1"/>
  <c r="BM730" i="1" s="1"/>
  <c r="BC196" i="1"/>
  <c r="BM196" i="1" s="1"/>
  <c r="BC1093" i="1"/>
  <c r="BM1093" i="1" s="1"/>
  <c r="BC745" i="1"/>
  <c r="BM745" i="1" s="1"/>
  <c r="BC845" i="1"/>
  <c r="BM845" i="1" s="1"/>
  <c r="BC513" i="1"/>
  <c r="BM513" i="1" s="1"/>
  <c r="BC972" i="1"/>
  <c r="BM972" i="1" s="1"/>
  <c r="BC754" i="1"/>
  <c r="BM754" i="1" s="1"/>
  <c r="BC254" i="1"/>
  <c r="BM254" i="1" s="1"/>
  <c r="BC417" i="1"/>
  <c r="BM417" i="1" s="1"/>
  <c r="BC457" i="1"/>
  <c r="BM457" i="1" s="1"/>
  <c r="BC816" i="1"/>
  <c r="BM816" i="1" s="1"/>
  <c r="BC674" i="1"/>
  <c r="BM674" i="1" s="1"/>
  <c r="BC1035" i="1"/>
  <c r="BM1035" i="1" s="1"/>
  <c r="BC1085" i="1"/>
  <c r="BM1085" i="1" s="1"/>
  <c r="BC8" i="1"/>
  <c r="BM8" i="1" s="1"/>
  <c r="BC604" i="1"/>
  <c r="BM604" i="1" s="1"/>
  <c r="BC825" i="1"/>
  <c r="BM825" i="1" s="1"/>
  <c r="BC195" i="1"/>
  <c r="BM195" i="1" s="1"/>
  <c r="BC316" i="1"/>
  <c r="BM316" i="1" s="1"/>
  <c r="BC478" i="1"/>
  <c r="BM478" i="1" s="1"/>
  <c r="BC688" i="1"/>
  <c r="BM688" i="1" s="1"/>
  <c r="BC996" i="1"/>
  <c r="BM996" i="1" s="1"/>
  <c r="BC393" i="1"/>
  <c r="BM393" i="1" s="1"/>
  <c r="BC835" i="1"/>
  <c r="BM835" i="1" s="1"/>
  <c r="BC667" i="1"/>
  <c r="BM667" i="1" s="1"/>
  <c r="BC92" i="1"/>
  <c r="BM92" i="1" s="1"/>
  <c r="BC798" i="1"/>
  <c r="BM798" i="1" s="1"/>
  <c r="BC129" i="1"/>
  <c r="BM129" i="1" s="1"/>
  <c r="BC141" i="1"/>
  <c r="BM141" i="1" s="1"/>
  <c r="BC563" i="1"/>
  <c r="BM563" i="1" s="1"/>
  <c r="BC732" i="1"/>
  <c r="BM732" i="1" s="1"/>
  <c r="BC621" i="1"/>
  <c r="BM621" i="1" s="1"/>
  <c r="BC721" i="1"/>
  <c r="BM721" i="1" s="1"/>
  <c r="BC136" i="1"/>
  <c r="BM136" i="1" s="1"/>
  <c r="BC877" i="1"/>
  <c r="BM877" i="1" s="1"/>
  <c r="BC96" i="1"/>
  <c r="BM96" i="1" s="1"/>
  <c r="BC890" i="1"/>
  <c r="BM890" i="1" s="1"/>
  <c r="BC857" i="1"/>
  <c r="BM857" i="1" s="1"/>
  <c r="BC27" i="1"/>
  <c r="BM27" i="1" s="1"/>
  <c r="BC481" i="1"/>
  <c r="BM481" i="1" s="1"/>
  <c r="BC17" i="1"/>
  <c r="BM17" i="1" s="1"/>
  <c r="BC1098" i="1"/>
  <c r="BM1098" i="1" s="1"/>
  <c r="BC219" i="1"/>
  <c r="BM219" i="1" s="1"/>
  <c r="BC10" i="1"/>
  <c r="BM10" i="1" s="1"/>
  <c r="BC757" i="1"/>
  <c r="BM757" i="1" s="1"/>
  <c r="BC293" i="1"/>
  <c r="BM293" i="1" s="1"/>
  <c r="BC1096" i="1"/>
  <c r="BM1096" i="1" s="1"/>
  <c r="BC327" i="1"/>
  <c r="BM327" i="1" s="1"/>
  <c r="BC1027" i="1"/>
  <c r="BM1027" i="1" s="1"/>
  <c r="BC358" i="1"/>
  <c r="BM358" i="1" s="1"/>
  <c r="BC568" i="1"/>
  <c r="BM568" i="1" s="1"/>
  <c r="BC33" i="1"/>
  <c r="BM33" i="1" s="1"/>
  <c r="BC342" i="1"/>
  <c r="BM342" i="1" s="1"/>
  <c r="BC28" i="1"/>
  <c r="BM28" i="1" s="1"/>
  <c r="BC544" i="1"/>
  <c r="BM544" i="1" s="1"/>
  <c r="BC412" i="1"/>
  <c r="BM412" i="1" s="1"/>
  <c r="BC1072" i="1"/>
  <c r="BM1072" i="1" s="1"/>
  <c r="BC507" i="1"/>
  <c r="BM507" i="1" s="1"/>
  <c r="BC702" i="1"/>
  <c r="BM702" i="1" s="1"/>
  <c r="BC1092" i="1"/>
  <c r="BM1092" i="1" s="1"/>
  <c r="BC571" i="1"/>
  <c r="BM571" i="1" s="1"/>
  <c r="BC970" i="1"/>
  <c r="BM970" i="1" s="1"/>
  <c r="BC282" i="1"/>
  <c r="BM282" i="1" s="1"/>
  <c r="BC424" i="1"/>
  <c r="BM424" i="1" s="1"/>
  <c r="BC32" i="1"/>
  <c r="BM32" i="1" s="1"/>
  <c r="BC272" i="1"/>
  <c r="BM272" i="1" s="1"/>
  <c r="BC269" i="1"/>
  <c r="BM269" i="1" s="1"/>
  <c r="BC216" i="1"/>
  <c r="BM216" i="1" s="1"/>
  <c r="BC98" i="1"/>
  <c r="BM98" i="1" s="1"/>
  <c r="BC941" i="1"/>
  <c r="BM941" i="1" s="1"/>
  <c r="BC107" i="1"/>
  <c r="BM107" i="1" s="1"/>
  <c r="BC533" i="1"/>
  <c r="BM533" i="1" s="1"/>
  <c r="BC887" i="1"/>
  <c r="BM887" i="1" s="1"/>
  <c r="BC65" i="1"/>
  <c r="BM65" i="1" s="1"/>
  <c r="BC748" i="1"/>
  <c r="BM748" i="1" s="1"/>
  <c r="BC473" i="1"/>
  <c r="BM473" i="1" s="1"/>
  <c r="BC295" i="1"/>
  <c r="BM295" i="1" s="1"/>
  <c r="BC738" i="1"/>
  <c r="BM738" i="1" s="1"/>
  <c r="BC912" i="1"/>
  <c r="BM912" i="1" s="1"/>
  <c r="BC19" i="1"/>
  <c r="BM19" i="1" s="1"/>
  <c r="BC449" i="1"/>
  <c r="BM449" i="1" s="1"/>
  <c r="BC596" i="1"/>
  <c r="BM596" i="1" s="1"/>
  <c r="BC610" i="1"/>
  <c r="BM610" i="1" s="1"/>
  <c r="BC278" i="1"/>
  <c r="BM278" i="1" s="1"/>
  <c r="BC937" i="1"/>
  <c r="BM937" i="1" s="1"/>
  <c r="BC775" i="1"/>
  <c r="BM775" i="1" s="1"/>
  <c r="BC726" i="1"/>
  <c r="BM726" i="1" s="1"/>
  <c r="BC130" i="1"/>
  <c r="BM130" i="1" s="1"/>
  <c r="BC201" i="1"/>
  <c r="BM201" i="1" s="1"/>
  <c r="BC464" i="1"/>
  <c r="BM464" i="1" s="1"/>
  <c r="BC837" i="1"/>
  <c r="BM837" i="1" s="1"/>
  <c r="BC904" i="1"/>
  <c r="BM904" i="1" s="1"/>
  <c r="BC353" i="1"/>
  <c r="BM353" i="1" s="1"/>
  <c r="BC882" i="1"/>
  <c r="BM882" i="1" s="1"/>
  <c r="BC783" i="1"/>
  <c r="BM783" i="1" s="1"/>
  <c r="BC765" i="1"/>
  <c r="BM765" i="1" s="1"/>
  <c r="BC508" i="1"/>
  <c r="BM508" i="1" s="1"/>
  <c r="BC921" i="1"/>
  <c r="BM921" i="1" s="1"/>
  <c r="BC776" i="1"/>
  <c r="BM776" i="1" s="1"/>
  <c r="BC192" i="1"/>
  <c r="BM192" i="1" s="1"/>
  <c r="BC84" i="1"/>
  <c r="BM84" i="1" s="1"/>
  <c r="BC403" i="1"/>
  <c r="BM403" i="1" s="1"/>
  <c r="BC138" i="1"/>
  <c r="BM138" i="1" s="1"/>
  <c r="BC742" i="1"/>
  <c r="BM742" i="1" s="1"/>
  <c r="BC731" i="1"/>
  <c r="BM731" i="1" s="1"/>
  <c r="BC79" i="1"/>
  <c r="BM79" i="1" s="1"/>
  <c r="BC108" i="1"/>
  <c r="BM108" i="1" s="1"/>
  <c r="BC997" i="1"/>
  <c r="BM997" i="1" s="1"/>
  <c r="BC619" i="1"/>
  <c r="BM619" i="1" s="1"/>
  <c r="BC1024" i="1"/>
  <c r="BM1024" i="1" s="1"/>
  <c r="BC152" i="1"/>
  <c r="BM152" i="1" s="1"/>
  <c r="BC145" i="1"/>
  <c r="BM145" i="1" s="1"/>
  <c r="BC876" i="1"/>
  <c r="BM876" i="1" s="1"/>
  <c r="BC902" i="1"/>
  <c r="BM902" i="1" s="1"/>
  <c r="BC421" i="1"/>
  <c r="BM421" i="1" s="1"/>
  <c r="BC94" i="1"/>
  <c r="BM94" i="1" s="1"/>
  <c r="BC52" i="1"/>
  <c r="BM52" i="1" s="1"/>
  <c r="BC592" i="1"/>
  <c r="BM592" i="1" s="1"/>
  <c r="BC1067" i="1"/>
  <c r="BM1067" i="1" s="1"/>
  <c r="BC387" i="1"/>
  <c r="BM387" i="1" s="1"/>
  <c r="BC61" i="1"/>
  <c r="BM61" i="1" s="1"/>
  <c r="BC125" i="1"/>
  <c r="BM125" i="1" s="1"/>
  <c r="BC104" i="1"/>
  <c r="BM104" i="1" s="1"/>
  <c r="BC942" i="1"/>
  <c r="BM942" i="1" s="1"/>
  <c r="BC895" i="1"/>
  <c r="BM895" i="1" s="1"/>
  <c r="BC593" i="1"/>
  <c r="BM593" i="1" s="1"/>
  <c r="BM2" i="1"/>
  <c r="BC133" i="1"/>
  <c r="BM133" i="1" s="1"/>
  <c r="BC299" i="1"/>
  <c r="BM299" i="1" s="1"/>
  <c r="BC475" i="1"/>
  <c r="BM475" i="1" s="1"/>
  <c r="BC1070" i="1"/>
  <c r="BM1070" i="1" s="1"/>
  <c r="BC735" i="1"/>
  <c r="BM735" i="1" s="1"/>
  <c r="BC261" i="1"/>
  <c r="BM261" i="1" s="1"/>
  <c r="BC670" i="1"/>
  <c r="BM670" i="1" s="1"/>
  <c r="BC109" i="1"/>
  <c r="BM109" i="1" s="1"/>
  <c r="BC298" i="1"/>
  <c r="BM298" i="1" s="1"/>
  <c r="BC135" i="1"/>
  <c r="BM135" i="1" s="1"/>
  <c r="BC881" i="1"/>
  <c r="BM881" i="1" s="1"/>
  <c r="BC768" i="1"/>
  <c r="BM768" i="1" s="1"/>
  <c r="BC30" i="1"/>
  <c r="BM30" i="1" s="1"/>
  <c r="BC374" i="1"/>
  <c r="BM374" i="1" s="1"/>
  <c r="BC228" i="1"/>
  <c r="BM228" i="1" s="1"/>
  <c r="BC262" i="1"/>
  <c r="BM262" i="1" s="1"/>
  <c r="BC284" i="1"/>
  <c r="BM284" i="1" s="1"/>
  <c r="BC905" i="1"/>
  <c r="BM905" i="1" s="1"/>
  <c r="BC205" i="1"/>
  <c r="BM205" i="1" s="1"/>
  <c r="BC160" i="1"/>
  <c r="BM160" i="1" s="1"/>
  <c r="BC1062" i="1"/>
  <c r="BM1062" i="1" s="1"/>
  <c r="BC122" i="1"/>
  <c r="BM122" i="1" s="1"/>
  <c r="BC819" i="1"/>
  <c r="BM819" i="1" s="1"/>
  <c r="BC982" i="1"/>
  <c r="BM982" i="1" s="1"/>
  <c r="BC612" i="1"/>
  <c r="BM612" i="1" s="1"/>
  <c r="BC402" i="1"/>
  <c r="BM402" i="1" s="1"/>
  <c r="BC758" i="1"/>
  <c r="BM758" i="1" s="1"/>
  <c r="BC1056" i="1"/>
  <c r="BM1056" i="1" s="1"/>
  <c r="BC917" i="1"/>
  <c r="BM917" i="1" s="1"/>
  <c r="BC42" i="1"/>
  <c r="BM42" i="1" s="1"/>
  <c r="BC416" i="1"/>
  <c r="BM416" i="1" s="1"/>
  <c r="BC321" i="1"/>
  <c r="BM321" i="1" s="1"/>
  <c r="BC720" i="1"/>
  <c r="BM720" i="1" s="1"/>
  <c r="BC289" i="1"/>
  <c r="BM289" i="1" s="1"/>
  <c r="BC953" i="1"/>
  <c r="BM953" i="1" s="1"/>
  <c r="BC862" i="1"/>
  <c r="BM862" i="1" s="1"/>
  <c r="BC297" i="1"/>
  <c r="BM297" i="1" s="1"/>
  <c r="BC317" i="1"/>
  <c r="BM317" i="1" s="1"/>
  <c r="BC858" i="1"/>
  <c r="BM858" i="1" s="1"/>
  <c r="BC234" i="1"/>
  <c r="BM234" i="1" s="1"/>
  <c r="BC1025" i="1"/>
  <c r="BM1025" i="1" s="1"/>
  <c r="BC664" i="1"/>
  <c r="BM664" i="1" s="1"/>
  <c r="BC625" i="1"/>
  <c r="BM625" i="1" s="1"/>
  <c r="BC809" i="1"/>
  <c r="BM809" i="1" s="1"/>
  <c r="BC654" i="1"/>
  <c r="BM654" i="1" s="1"/>
  <c r="BC774" i="1"/>
  <c r="BM774" i="1" s="1"/>
  <c r="BC434" i="1"/>
  <c r="BM434" i="1" s="1"/>
  <c r="BC413" i="1"/>
  <c r="BM413" i="1" s="1"/>
  <c r="BC331" i="1"/>
  <c r="BM331" i="1" s="1"/>
  <c r="BC1095" i="1"/>
  <c r="BM1095" i="1" s="1"/>
  <c r="BC466" i="1"/>
  <c r="BM466" i="1" s="1"/>
  <c r="BC419" i="1"/>
  <c r="BM419" i="1" s="1"/>
  <c r="BC683" i="1"/>
  <c r="BM683" i="1" s="1"/>
  <c r="BC259" i="1"/>
  <c r="BM259" i="1" s="1"/>
  <c r="BC539" i="1"/>
  <c r="BM539" i="1" s="1"/>
  <c r="BC294" i="1"/>
  <c r="BM294" i="1" s="1"/>
  <c r="BC547" i="1"/>
  <c r="BM547" i="1" s="1"/>
  <c r="BC117" i="1"/>
  <c r="BM117" i="1" s="1"/>
  <c r="BC599" i="1"/>
  <c r="BM599" i="1" s="1"/>
  <c r="BC274" i="1"/>
  <c r="BM274" i="1" s="1"/>
  <c r="BC462" i="1"/>
  <c r="BM462" i="1" s="1"/>
  <c r="BC1041" i="1"/>
  <c r="BM1041" i="1" s="1"/>
  <c r="BC1028" i="1"/>
  <c r="BM1028" i="1" s="1"/>
  <c r="BC966" i="1"/>
  <c r="BM966" i="1" s="1"/>
  <c r="BC910" i="1"/>
  <c r="BM910" i="1" s="1"/>
  <c r="BC878" i="1"/>
  <c r="BM878" i="1" s="1"/>
  <c r="BC366" i="1"/>
  <c r="BM366" i="1" s="1"/>
  <c r="BC318" i="1"/>
  <c r="BM318" i="1" s="1"/>
  <c r="BC519" i="1"/>
  <c r="BM519" i="1" s="1"/>
  <c r="BC245" i="1"/>
  <c r="BM245" i="1" s="1"/>
  <c r="BC974" i="1"/>
  <c r="BM974" i="1" s="1"/>
  <c r="BC415" i="1"/>
  <c r="BM415" i="1" s="1"/>
  <c r="BC949" i="1"/>
  <c r="BM949" i="1" s="1"/>
  <c r="BC578" i="1"/>
  <c r="BM578" i="1" s="1"/>
  <c r="BC197" i="1"/>
  <c r="BM197" i="1" s="1"/>
  <c r="BC486" i="1"/>
  <c r="BM486" i="1" s="1"/>
  <c r="BC856" i="1"/>
  <c r="BM856" i="1" s="1"/>
  <c r="BC874" i="1"/>
  <c r="BM874" i="1" s="1"/>
  <c r="BC1059" i="1"/>
  <c r="BM1059" i="1" s="1"/>
  <c r="BC1023" i="1"/>
  <c r="BM1023" i="1" s="1"/>
  <c r="BC276" i="1"/>
  <c r="BM276" i="1" s="1"/>
  <c r="BC1094" i="1"/>
  <c r="BM1094" i="1" s="1"/>
  <c r="BC175" i="1"/>
  <c r="BM175" i="1" s="1"/>
  <c r="BC542" i="1"/>
  <c r="BM542" i="1" s="1"/>
  <c r="BC520" i="1"/>
  <c r="BM520" i="1" s="1"/>
  <c r="BC41" i="1"/>
  <c r="BM41" i="1" s="1"/>
  <c r="BC167" i="1"/>
  <c r="BM167" i="1" s="1"/>
  <c r="BC435" i="1"/>
  <c r="BM435" i="1" s="1"/>
  <c r="BC227" i="1"/>
  <c r="BM227" i="1" s="1"/>
  <c r="BC110" i="1"/>
  <c r="BM110" i="1" s="1"/>
  <c r="BC606" i="1"/>
  <c r="BM606" i="1" s="1"/>
  <c r="BC237" i="1"/>
  <c r="BM237" i="1" s="1"/>
  <c r="BC793" i="1"/>
  <c r="BM793" i="1" s="1"/>
  <c r="BC897" i="1"/>
  <c r="BM897" i="1" s="1"/>
  <c r="BC677" i="1"/>
  <c r="BM677" i="1" s="1"/>
  <c r="BC990" i="1"/>
  <c r="BM990" i="1" s="1"/>
  <c r="BC588" i="1"/>
  <c r="BM588" i="1" s="1"/>
  <c r="BC187" i="1"/>
  <c r="BM187" i="1" s="1"/>
  <c r="BC236" i="1"/>
  <c r="BM236" i="1" s="1"/>
  <c r="BC267" i="1"/>
  <c r="BM267" i="1" s="1"/>
  <c r="BC1008" i="1"/>
  <c r="BM1008" i="1" s="1"/>
  <c r="BC24" i="1"/>
  <c r="BM24" i="1" s="1"/>
  <c r="BC1057" i="1"/>
  <c r="BM1057" i="1" s="1"/>
  <c r="BC356" i="1"/>
  <c r="BM356" i="1" s="1"/>
  <c r="BC340" i="1"/>
  <c r="BM340" i="1" s="1"/>
  <c r="BC300" i="1"/>
  <c r="BM300" i="1" s="1"/>
  <c r="BC995" i="1"/>
  <c r="BM995" i="1" s="1"/>
  <c r="BC88" i="1"/>
  <c r="BM88" i="1" s="1"/>
  <c r="BC938" i="1"/>
  <c r="BM938" i="1" s="1"/>
  <c r="BC740" i="1"/>
  <c r="BM740" i="1" s="1"/>
  <c r="BC99" i="1"/>
  <c r="BM99" i="1" s="1"/>
  <c r="BC266" i="1"/>
  <c r="BM266" i="1" s="1"/>
  <c r="BC962" i="1"/>
  <c r="BM962" i="1" s="1"/>
  <c r="BC1076" i="1"/>
  <c r="BM1076" i="1" s="1"/>
  <c r="BC899" i="1"/>
  <c r="BM899" i="1" s="1"/>
  <c r="BC423" i="1"/>
  <c r="BM423" i="1" s="1"/>
  <c r="BC20" i="1"/>
  <c r="BM20" i="1" s="1"/>
  <c r="BC1043" i="1"/>
  <c r="BM1043" i="1" s="1"/>
  <c r="BC22" i="1"/>
  <c r="BM22" i="1" s="1"/>
  <c r="BC357" i="1"/>
  <c r="BM357" i="1" s="1"/>
  <c r="BC164" i="1"/>
  <c r="BM164" i="1" s="1"/>
  <c r="BC999" i="1"/>
  <c r="BM999" i="1" s="1"/>
  <c r="BC842" i="1"/>
  <c r="BM842" i="1" s="1"/>
  <c r="BC456" i="1"/>
  <c r="BM456" i="1" s="1"/>
  <c r="BC1002" i="1"/>
  <c r="BM1002" i="1" s="1"/>
  <c r="BC629" i="1"/>
  <c r="BM629" i="1" s="1"/>
  <c r="BC529" i="1"/>
  <c r="BM529" i="1" s="1"/>
  <c r="BC307" i="1"/>
  <c r="BM307" i="1" s="1"/>
  <c r="BC572" i="1"/>
  <c r="BM572" i="1" s="1"/>
  <c r="BC682" i="1"/>
  <c r="BM682" i="1" s="1"/>
  <c r="BC380" i="1"/>
  <c r="BM380" i="1" s="1"/>
  <c r="BC334" i="1"/>
  <c r="BM334" i="1" s="1"/>
  <c r="BC373" i="1"/>
  <c r="BM373" i="1" s="1"/>
  <c r="BC737" i="1"/>
  <c r="BM737" i="1" s="1"/>
  <c r="BC963" i="1"/>
  <c r="BM963" i="1" s="1"/>
  <c r="BC12" i="1"/>
  <c r="BM12" i="1" s="1"/>
  <c r="BC1061" i="1"/>
  <c r="BM1061" i="1" s="1"/>
  <c r="BC81" i="1"/>
  <c r="BM81" i="1" s="1"/>
  <c r="BC287" i="1"/>
  <c r="BM287" i="1" s="1"/>
  <c r="BC1106" i="1"/>
  <c r="BM1106" i="1" s="1"/>
  <c r="BC512" i="1"/>
  <c r="BM512" i="1" s="1"/>
  <c r="BC711" i="1"/>
  <c r="BM711" i="1" s="1"/>
  <c r="BC778" i="1"/>
  <c r="BM778" i="1" s="1"/>
  <c r="BC719" i="1"/>
  <c r="BM719" i="1" s="1"/>
  <c r="BC347" i="1"/>
  <c r="BM347" i="1" s="1"/>
  <c r="BC638" i="1"/>
  <c r="BM638" i="1" s="1"/>
  <c r="BC637" i="1"/>
  <c r="BM637" i="1" s="1"/>
  <c r="BC594" i="1"/>
  <c r="BM594" i="1" s="1"/>
  <c r="BC1082" i="1"/>
  <c r="BM1082" i="1" s="1"/>
  <c r="BC381" i="1"/>
  <c r="BM381" i="1" s="1"/>
  <c r="BC308" i="1"/>
  <c r="BM308" i="1" s="1"/>
  <c r="BC873" i="1"/>
  <c r="BM873" i="1" s="1"/>
  <c r="BC504" i="1"/>
  <c r="BM504" i="1" s="1"/>
  <c r="BC739" i="1"/>
  <c r="BM739" i="1" s="1"/>
  <c r="BC247" i="1"/>
  <c r="BM247" i="1" s="1"/>
  <c r="BC908" i="1"/>
  <c r="BM908" i="1" s="1"/>
  <c r="BC574" i="1"/>
  <c r="BM574" i="1" s="1"/>
  <c r="BC156" i="1"/>
  <c r="BM156" i="1" s="1"/>
  <c r="BC70" i="1"/>
  <c r="BM70" i="1" s="1"/>
  <c r="BC763" i="1"/>
  <c r="BM763" i="1" s="1"/>
  <c r="BC605" i="1"/>
  <c r="BM605" i="1" s="1"/>
  <c r="BC828" i="1"/>
  <c r="BM828" i="1" s="1"/>
  <c r="BC1079" i="1"/>
  <c r="BM1079" i="1" s="1"/>
  <c r="BC810" i="1"/>
  <c r="BM810" i="1" s="1"/>
  <c r="BC273" i="1"/>
  <c r="BM273" i="1" s="1"/>
  <c r="BC151" i="1"/>
  <c r="BM151" i="1" s="1"/>
  <c r="BC57" i="1"/>
  <c r="BM57" i="1" s="1"/>
  <c r="BC635" i="1"/>
  <c r="BM635" i="1" s="1"/>
  <c r="BC573" i="1"/>
  <c r="BM573" i="1" s="1"/>
  <c r="BC408" i="1"/>
  <c r="BM408" i="1" s="1"/>
  <c r="BC541" i="1"/>
  <c r="BM541" i="1" s="1"/>
  <c r="BC1087" i="1"/>
  <c r="BM1087" i="1" s="1"/>
  <c r="BC929" i="1"/>
  <c r="BM929" i="1" s="1"/>
  <c r="BC348" i="1"/>
  <c r="BM348" i="1" s="1"/>
  <c r="BC555" i="1"/>
  <c r="BM555" i="1" s="1"/>
  <c r="BC863" i="1"/>
  <c r="BM863" i="1" s="1"/>
  <c r="BC328" i="1"/>
  <c r="BM328" i="1" s="1"/>
  <c r="BC694" i="1"/>
  <c r="BM694" i="1" s="1"/>
  <c r="BC120" i="1"/>
  <c r="BM120" i="1" s="1"/>
  <c r="BC808" i="1"/>
  <c r="BM808" i="1" s="1"/>
  <c r="BC69" i="1"/>
  <c r="BM69" i="1" s="1"/>
  <c r="BC712" i="1"/>
  <c r="BM712" i="1" s="1"/>
  <c r="BC450" i="1"/>
  <c r="BM450" i="1" s="1"/>
  <c r="BC1101" i="1"/>
  <c r="BM1101" i="1" s="1"/>
  <c r="BC552" i="1"/>
  <c r="BM552" i="1" s="1"/>
  <c r="BC1107" i="1"/>
  <c r="BM1107" i="1" s="1"/>
  <c r="BC723" i="1"/>
  <c r="BM723" i="1" s="1"/>
  <c r="BC390" i="1"/>
  <c r="BM390" i="1" s="1"/>
  <c r="BC134" i="1"/>
  <c r="BM134" i="1" s="1"/>
  <c r="BC684" i="1"/>
  <c r="BM684" i="1" s="1"/>
  <c r="BC759" i="1"/>
  <c r="BM759" i="1" s="1"/>
  <c r="BC455" i="1"/>
  <c r="BM455" i="1" s="1"/>
  <c r="BC875" i="1"/>
  <c r="BM875" i="1" s="1"/>
  <c r="BC961" i="1"/>
  <c r="BM961" i="1" s="1"/>
  <c r="BC549" i="1"/>
  <c r="BM549" i="1" s="1"/>
  <c r="BC741" i="1"/>
  <c r="BM741" i="1" s="1"/>
  <c r="BC796" i="1"/>
  <c r="BM796" i="1" s="1"/>
  <c r="BC1100" i="1"/>
  <c r="BM1100" i="1" s="1"/>
  <c r="BC1088" i="1"/>
  <c r="BM1088" i="1" s="1"/>
  <c r="BC691" i="1"/>
  <c r="BM691" i="1" s="1"/>
  <c r="BC969" i="1"/>
  <c r="BM969" i="1" s="1"/>
  <c r="BC286" i="1"/>
  <c r="BM286" i="1" s="1"/>
  <c r="BC78" i="1"/>
  <c r="BM78" i="1" s="1"/>
  <c r="BC461" i="1"/>
  <c r="BC657" i="1"/>
  <c r="BM657" i="1" s="1"/>
  <c r="BC847" i="1"/>
  <c r="BM847" i="1" s="1"/>
  <c r="BC926" i="1"/>
  <c r="BM926" i="1" s="1"/>
  <c r="BC371" i="1"/>
  <c r="BM371" i="1" s="1"/>
  <c r="BC601" i="1"/>
  <c r="BM601" i="1" s="1"/>
  <c r="BC204" i="1"/>
  <c r="BM204" i="1" s="1"/>
  <c r="BC786" i="1"/>
  <c r="BM786" i="1" s="1"/>
  <c r="BC851" i="1"/>
  <c r="BM851" i="1" s="1"/>
  <c r="BC886" i="1"/>
  <c r="BM886" i="1" s="1"/>
  <c r="BC932" i="1"/>
  <c r="BM932" i="1" s="1"/>
  <c r="BC930" i="1"/>
  <c r="BM930" i="1" s="1"/>
  <c r="BC391" i="1"/>
  <c r="BM391" i="1" s="1"/>
  <c r="BC344" i="1"/>
  <c r="BM344" i="1" s="1"/>
  <c r="BC190" i="1"/>
  <c r="BM190" i="1" s="1"/>
  <c r="BC761" i="1"/>
  <c r="BM761" i="1" s="1"/>
  <c r="BC647" i="1"/>
  <c r="BM647" i="1" s="1"/>
  <c r="BC263" i="1"/>
  <c r="BM263" i="1" s="1"/>
  <c r="BC440" i="1"/>
  <c r="BM440" i="1" s="1"/>
  <c r="BC986" i="1"/>
  <c r="BM986" i="1" s="1"/>
  <c r="BC527" i="1"/>
  <c r="BM527" i="1" s="1"/>
  <c r="BC337" i="1"/>
  <c r="BM337" i="1" s="1"/>
  <c r="BC362" i="1"/>
  <c r="BM362" i="1" s="1"/>
  <c r="BC583" i="1"/>
  <c r="BM583" i="1" s="1"/>
  <c r="BC534" i="1"/>
  <c r="BM534" i="1" s="1"/>
  <c r="BC365" i="1"/>
  <c r="BM365" i="1" s="1"/>
  <c r="BC304" i="1"/>
  <c r="BM304" i="1" s="1"/>
  <c r="BC29" i="1"/>
  <c r="BM29" i="1" s="1"/>
  <c r="BC920" i="1"/>
  <c r="BM920" i="1" s="1"/>
  <c r="BC103" i="1"/>
  <c r="BM103" i="1" s="1"/>
  <c r="BC618" i="1"/>
  <c r="BM618" i="1" s="1"/>
  <c r="BC782" i="1"/>
  <c r="BM782" i="1" s="1"/>
  <c r="BC532" i="1"/>
  <c r="BM532" i="1" s="1"/>
  <c r="BC1060" i="1"/>
  <c r="BM1060" i="1" s="1"/>
  <c r="BC265" i="1"/>
  <c r="BM265" i="1" s="1"/>
  <c r="BC229" i="1"/>
  <c r="BM229" i="1" s="1"/>
  <c r="BC806" i="1"/>
  <c r="BM806" i="1" s="1"/>
  <c r="BC460" i="1"/>
  <c r="BM460" i="1" s="1"/>
  <c r="BC49" i="1"/>
  <c r="BM49" i="1" s="1"/>
  <c r="BC476" i="1"/>
  <c r="BM476" i="1" s="1"/>
  <c r="BC359" i="1"/>
  <c r="BM359" i="1" s="1"/>
  <c r="BC149" i="1"/>
  <c r="BM149" i="1" s="1"/>
  <c r="BC191" i="1"/>
  <c r="BM191" i="1" s="1"/>
  <c r="BC934" i="1"/>
  <c r="BM934" i="1" s="1"/>
  <c r="BC35" i="1"/>
  <c r="BM35" i="1" s="1"/>
  <c r="BC53" i="1"/>
  <c r="BM53" i="1" s="1"/>
  <c r="BC171" i="1"/>
  <c r="BM171" i="1" s="1"/>
  <c r="BC655" i="1"/>
  <c r="BM655" i="1" s="1"/>
  <c r="BC708" i="1"/>
  <c r="BM708" i="1" s="1"/>
  <c r="BC556" i="1"/>
  <c r="BM556" i="1" s="1"/>
  <c r="BC325" i="1"/>
  <c r="BM325" i="1" s="1"/>
  <c r="BC67" i="1"/>
  <c r="BM67" i="1" s="1"/>
  <c r="BC998" i="1"/>
  <c r="BM998" i="1" s="1"/>
  <c r="BC537" i="1"/>
  <c r="BM537" i="1" s="1"/>
  <c r="BC1006" i="1"/>
  <c r="BM1006" i="1" s="1"/>
  <c r="BC1047" i="1"/>
  <c r="BM1047" i="1" s="1"/>
  <c r="BC907" i="1"/>
  <c r="BM907" i="1" s="1"/>
  <c r="BC56" i="1"/>
  <c r="BM56" i="1" s="1"/>
  <c r="BC496" i="1"/>
  <c r="BM496" i="1" s="1"/>
  <c r="BC1078" i="1"/>
  <c r="BM1078" i="1" s="1"/>
  <c r="BC673" i="1"/>
  <c r="BM673" i="1" s="1"/>
  <c r="BC280" i="1"/>
  <c r="BM280" i="1" s="1"/>
  <c r="BC163" i="1"/>
  <c r="BM163" i="1" s="1"/>
  <c r="BC256" i="1"/>
  <c r="BM256" i="1" s="1"/>
  <c r="BC813" i="1"/>
  <c r="BM813" i="1" s="1"/>
  <c r="BC166" i="1"/>
  <c r="BM166" i="1" s="1"/>
  <c r="BC1019" i="1"/>
  <c r="BM1019" i="1" s="1"/>
  <c r="BC83" i="1"/>
  <c r="BM83" i="1" s="1"/>
  <c r="BC369" i="1"/>
  <c r="BM369" i="1" s="1"/>
  <c r="BC137" i="1"/>
  <c r="BM137" i="1" s="1"/>
  <c r="BC409" i="1"/>
  <c r="BM409" i="1" s="1"/>
  <c r="BC1050" i="1"/>
  <c r="BM1050" i="1" s="1"/>
  <c r="BC178" i="1"/>
  <c r="BM178" i="1" s="1"/>
  <c r="BC143" i="1"/>
  <c r="BM143" i="1" s="1"/>
  <c r="BC643" i="1"/>
  <c r="BM643" i="1" s="1"/>
  <c r="BC559" i="1"/>
  <c r="BM559" i="1" s="1"/>
  <c r="BC646" i="1"/>
  <c r="BM646" i="1" s="1"/>
  <c r="BC743" i="1"/>
  <c r="BM743" i="1" s="1"/>
  <c r="BC144" i="1"/>
  <c r="BM144" i="1" s="1"/>
  <c r="BC620" i="1"/>
  <c r="BM620" i="1" s="1"/>
  <c r="BC894" i="1"/>
  <c r="BM894" i="1" s="1"/>
  <c r="BC406" i="1"/>
  <c r="BM406" i="1" s="1"/>
  <c r="BC301" i="1"/>
  <c r="BM301" i="1" s="1"/>
  <c r="BC360" i="1"/>
  <c r="BM360" i="1" s="1"/>
  <c r="BC935" i="1"/>
  <c r="BM935" i="1" s="1"/>
  <c r="BC676" i="1"/>
  <c r="BM676" i="1" s="1"/>
  <c r="BC994" i="1"/>
  <c r="BM994" i="1" s="1"/>
  <c r="BC270" i="1"/>
  <c r="BM270" i="1" s="1"/>
  <c r="BC747" i="1"/>
  <c r="BM747" i="1" s="1"/>
  <c r="BC306" i="1"/>
  <c r="BM306" i="1" s="1"/>
  <c r="BC1089" i="1"/>
  <c r="BM1089" i="1" s="1"/>
  <c r="BC753" i="1"/>
  <c r="BM753" i="1" s="1"/>
  <c r="BC330" i="1"/>
  <c r="BM330" i="1" s="1"/>
  <c r="BC436" i="1"/>
  <c r="BM436" i="1" s="1"/>
  <c r="BC377" i="1"/>
  <c r="BM377" i="1" s="1"/>
  <c r="BC382" i="1"/>
  <c r="BM382" i="1" s="1"/>
  <c r="BC901" i="1"/>
  <c r="BM901" i="1" s="1"/>
  <c r="BC375" i="1"/>
  <c r="BM375" i="1" s="1"/>
  <c r="BC521" i="1"/>
  <c r="BM521" i="1" s="1"/>
  <c r="BC332" i="1"/>
  <c r="BM332" i="1" s="1"/>
  <c r="BC981" i="1"/>
  <c r="BM981" i="1" s="1"/>
  <c r="BC1026" i="1"/>
  <c r="BM1026" i="1" s="1"/>
  <c r="BC66" i="1"/>
  <c r="BM66" i="1" s="1"/>
  <c r="BC958" i="1"/>
  <c r="BM958" i="1" s="1"/>
  <c r="BC333" i="1"/>
  <c r="BM333" i="1" s="1"/>
  <c r="BC838" i="1"/>
  <c r="BM838" i="1" s="1"/>
  <c r="BC1053" i="1"/>
  <c r="BM1053" i="1" s="1"/>
  <c r="BC611" i="1"/>
  <c r="BM611" i="1" s="1"/>
  <c r="BC157" i="1"/>
  <c r="BM157" i="1" s="1"/>
  <c r="BC132" i="1"/>
  <c r="BM132" i="1" s="1"/>
  <c r="BC71" i="1"/>
  <c r="BM71" i="1" s="1"/>
  <c r="BC100" i="1"/>
  <c r="BM100" i="1" s="1"/>
  <c r="BC148" i="1"/>
  <c r="BM148" i="1" s="1"/>
  <c r="BC718" i="1"/>
  <c r="BM718" i="1" s="1"/>
  <c r="BC811" i="1"/>
  <c r="BM811" i="1" s="1"/>
  <c r="BC313" i="1"/>
  <c r="BM313" i="1" s="1"/>
  <c r="BC438" i="1"/>
  <c r="BM438" i="1" s="1"/>
  <c r="BC685" i="1"/>
  <c r="BM685" i="1" s="1"/>
  <c r="BC165" i="1"/>
  <c r="BM165" i="1" s="1"/>
  <c r="BC733" i="1"/>
  <c r="BM733" i="1" s="1"/>
  <c r="BC352" i="1"/>
  <c r="BM352" i="1" s="1"/>
  <c r="BC577" i="1"/>
  <c r="BM577" i="1" s="1"/>
  <c r="BC213" i="1"/>
  <c r="BM213" i="1" s="1"/>
  <c r="BC1010" i="1"/>
  <c r="BM1010" i="1" s="1"/>
  <c r="BC492" i="1"/>
  <c r="BM492" i="1" s="1"/>
  <c r="BC249" i="1"/>
  <c r="BM249" i="1" s="1"/>
  <c r="BC760" i="1"/>
  <c r="BM760" i="1" s="1"/>
  <c r="BC977" i="1"/>
  <c r="BM977" i="1" s="1"/>
  <c r="BC346" i="1"/>
  <c r="BM346" i="1" s="1"/>
  <c r="BC384" i="1"/>
  <c r="BM384" i="1" s="1"/>
  <c r="BC186" i="1"/>
  <c r="BM186" i="1" s="1"/>
  <c r="BC717" i="1"/>
  <c r="BM717" i="1" s="1"/>
  <c r="BC903" i="1"/>
  <c r="BM903" i="1" s="1"/>
  <c r="BC238" i="1"/>
  <c r="BM238" i="1" s="1"/>
  <c r="BC376" i="1"/>
  <c r="BM376" i="1" s="1"/>
  <c r="BC335" i="1"/>
  <c r="BM335" i="1" s="1"/>
  <c r="BC602" i="1"/>
  <c r="BM602" i="1" s="1"/>
  <c r="BC174" i="1"/>
  <c r="BM174" i="1" s="1"/>
  <c r="BC102" i="1"/>
  <c r="BM102" i="1" s="1"/>
  <c r="BC918" i="1"/>
  <c r="BM918" i="1" s="1"/>
  <c r="BC283" i="1"/>
  <c r="BM283" i="1" s="1"/>
  <c r="BC6" i="1"/>
  <c r="BM6" i="1" s="1"/>
  <c r="BC448" i="1"/>
  <c r="BM448" i="1" s="1"/>
  <c r="BC690" i="1"/>
  <c r="BM690" i="1" s="1"/>
  <c r="BC698" i="1"/>
  <c r="BM698" i="1" s="1"/>
  <c r="BC326" i="1"/>
  <c r="BM326" i="1" s="1"/>
  <c r="BC233" i="1"/>
  <c r="BM233" i="1" s="1"/>
  <c r="BC490" i="1"/>
  <c r="BM490" i="1" s="1"/>
  <c r="BC123" i="1"/>
  <c r="BM123" i="1" s="1"/>
  <c r="BC746" i="1"/>
  <c r="BM746" i="1" s="1"/>
  <c r="BC290" i="1"/>
  <c r="BM290" i="1" s="1"/>
  <c r="BC410" i="1"/>
  <c r="BM410" i="1" s="1"/>
  <c r="BC561" i="1"/>
  <c r="BM561" i="1" s="1"/>
  <c r="BC853" i="1"/>
  <c r="BM853" i="1" s="1"/>
  <c r="BC59" i="1"/>
  <c r="BM59" i="1" s="1"/>
  <c r="BC891" i="1"/>
  <c r="BM891" i="1" s="1"/>
  <c r="BC86" i="1"/>
  <c r="BM86" i="1" s="1"/>
  <c r="BC194" i="1"/>
  <c r="BM194" i="1" s="1"/>
  <c r="BC829" i="1"/>
  <c r="BM829" i="1" s="1"/>
  <c r="BC21" i="1"/>
  <c r="BM21" i="1" s="1"/>
  <c r="BC251" i="1"/>
  <c r="BM251" i="1" s="1"/>
  <c r="BC710" i="1"/>
  <c r="BM710" i="1" s="1"/>
  <c r="BC45" i="1"/>
  <c r="BM45" i="1" s="1"/>
  <c r="BC697" i="1"/>
  <c r="BM697" i="1" s="1"/>
  <c r="BC467" i="1"/>
  <c r="BM467" i="1" s="1"/>
  <c r="BC675" i="1"/>
  <c r="BM675" i="1" s="1"/>
  <c r="BC978" i="1"/>
  <c r="BM978" i="1" s="1"/>
  <c r="BC1103" i="1"/>
  <c r="BM1103" i="1" s="1"/>
  <c r="BC699" i="1"/>
  <c r="BM699" i="1" s="1"/>
  <c r="BC1090" i="1"/>
  <c r="BM1090" i="1" s="1"/>
  <c r="BC291" i="1"/>
  <c r="BM291" i="1" s="1"/>
  <c r="BC288" i="1"/>
  <c r="BM288" i="1" s="1"/>
  <c r="BC372" i="1"/>
  <c r="BM372" i="1" s="1"/>
  <c r="BC931" i="1"/>
  <c r="BM931" i="1" s="1"/>
  <c r="BC817" i="1"/>
  <c r="BM817" i="1" s="1"/>
  <c r="BC497" i="1"/>
  <c r="BM497" i="1" s="1"/>
  <c r="BC993" i="1"/>
  <c r="BM993" i="1" s="1"/>
  <c r="BC983" i="1"/>
  <c r="BM983" i="1" s="1"/>
  <c r="BC15" i="1"/>
  <c r="BM15" i="1" s="1"/>
  <c r="BC302" i="1"/>
  <c r="BM302" i="1" s="1"/>
  <c r="BC77" i="1"/>
  <c r="BM77" i="1" s="1"/>
  <c r="BC939" i="1"/>
  <c r="BM939" i="1" s="1"/>
  <c r="BC1011" i="1"/>
  <c r="BM1011" i="1" s="1"/>
  <c r="BC487" i="1"/>
  <c r="BM487" i="1" s="1"/>
  <c r="BC14" i="1"/>
  <c r="BM14" i="1" s="1"/>
  <c r="BC553" i="1"/>
  <c r="BM553" i="1" s="1"/>
  <c r="BC979" i="1"/>
  <c r="BM979" i="1" s="1"/>
  <c r="BC38" i="1"/>
  <c r="BM38" i="1" s="1"/>
  <c r="BC292" i="1"/>
  <c r="BM292" i="1" s="1"/>
  <c r="BC105" i="1"/>
  <c r="BM105" i="1" s="1"/>
  <c r="BC445" i="1"/>
  <c r="BM445" i="1" s="1"/>
  <c r="BC991" i="1"/>
  <c r="BM991" i="1" s="1"/>
  <c r="BC1022" i="1"/>
  <c r="BM1022" i="1" s="1"/>
  <c r="BC564" i="1"/>
  <c r="BM564" i="1" s="1"/>
  <c r="BC1014" i="1"/>
  <c r="BM1014" i="1" s="1"/>
  <c r="BC671" i="1"/>
  <c r="BM671" i="1" s="1"/>
  <c r="BC870" i="1"/>
  <c r="BM870" i="1" s="1"/>
  <c r="BC55" i="1"/>
  <c r="BM55" i="1" s="1"/>
  <c r="BC370" i="1"/>
  <c r="BM370" i="1" s="1"/>
  <c r="BC546" i="1"/>
  <c r="BM546" i="1" s="1"/>
  <c r="BC493" i="1"/>
  <c r="BM493" i="1" s="1"/>
  <c r="BC951" i="1"/>
  <c r="BM951" i="1" s="1"/>
  <c r="BC641" i="1"/>
  <c r="BM641" i="1" s="1"/>
  <c r="BC848" i="1"/>
  <c r="BM848" i="1" s="1"/>
  <c r="BC622" i="1"/>
  <c r="BM622" i="1" s="1"/>
  <c r="BC849" i="1"/>
  <c r="BM849" i="1" s="1"/>
  <c r="BC642" i="1"/>
  <c r="BM642" i="1" s="1"/>
  <c r="BC244" i="1"/>
  <c r="BM244" i="1" s="1"/>
  <c r="BC93" i="1"/>
  <c r="BM93" i="1" s="1"/>
  <c r="BC142" i="1"/>
  <c r="BM142" i="1" s="1"/>
  <c r="BC772" i="1"/>
  <c r="BM772" i="1" s="1"/>
  <c r="BC180" i="1"/>
  <c r="BM180" i="1" s="1"/>
  <c r="BC649" i="1"/>
  <c r="BM649" i="1" s="1"/>
  <c r="BC639" i="1"/>
  <c r="BM639" i="1" s="1"/>
  <c r="BC852" i="1"/>
  <c r="BM852" i="1" s="1"/>
  <c r="BC470" i="1"/>
  <c r="BM470" i="1" s="1"/>
  <c r="BC617" i="1"/>
  <c r="BM617" i="1" s="1"/>
  <c r="BC868" i="1"/>
  <c r="BM868" i="1" s="1"/>
  <c r="BC770" i="1"/>
  <c r="BM770" i="1" s="1"/>
  <c r="BC336" i="1"/>
  <c r="BM336" i="1" s="1"/>
  <c r="BC789" i="1"/>
  <c r="BM789" i="1" s="1"/>
  <c r="BC1039" i="1"/>
  <c r="BM1039" i="1" s="1"/>
  <c r="BC725" i="1"/>
  <c r="BM725" i="1" s="1"/>
  <c r="BC25" i="1"/>
  <c r="BM25" i="1" s="1"/>
  <c r="BC820" i="1"/>
  <c r="BM820" i="1" s="1"/>
  <c r="BC76" i="1"/>
  <c r="BM76" i="1" s="1"/>
  <c r="BC494" i="1"/>
  <c r="BM494" i="1" s="1"/>
  <c r="BC548" i="1"/>
  <c r="BM548" i="1" s="1"/>
  <c r="BC222" i="1"/>
  <c r="BM222" i="1" s="1"/>
  <c r="BC799" i="1"/>
  <c r="BM799" i="1" s="1"/>
  <c r="BC696" i="1"/>
  <c r="BM696" i="1" s="1"/>
  <c r="BC1055" i="1"/>
  <c r="BM1055" i="1" s="1"/>
  <c r="BC268" i="1"/>
  <c r="BM268" i="1" s="1"/>
  <c r="BC169" i="1"/>
  <c r="BM169" i="1" s="1"/>
  <c r="BC116" i="1"/>
  <c r="BM116" i="1" s="1"/>
  <c r="BC1080" i="1"/>
  <c r="BM1080" i="1" s="1"/>
  <c r="BC821" i="1"/>
  <c r="BM821" i="1" s="1"/>
  <c r="BC82" i="1"/>
  <c r="BM82" i="1" s="1"/>
  <c r="BC883" i="1"/>
  <c r="BM883" i="1" s="1"/>
  <c r="BC199" i="1"/>
  <c r="BM199" i="1" s="1"/>
  <c r="BC1077" i="1"/>
  <c r="BM1077" i="1" s="1"/>
  <c r="BC800" i="1"/>
  <c r="BM800" i="1" s="1"/>
  <c r="BC871" i="1"/>
  <c r="BM871" i="1" s="1"/>
  <c r="BC404" i="1"/>
  <c r="BM404" i="1" s="1"/>
  <c r="BC439" i="1"/>
  <c r="BM439" i="1" s="1"/>
  <c r="BC176" i="1"/>
  <c r="BM176" i="1" s="1"/>
  <c r="BC426" i="1"/>
  <c r="BM426" i="1" s="1"/>
  <c r="BC595" i="1"/>
  <c r="BM595" i="1" s="1"/>
  <c r="BC47" i="1"/>
  <c r="BM47" i="1" s="1"/>
  <c r="BC451" i="1"/>
  <c r="BM451" i="1" s="1"/>
  <c r="BC427" i="1"/>
  <c r="BM427" i="1" s="1"/>
  <c r="BC687" i="1"/>
  <c r="BM687" i="1" s="1"/>
  <c r="BC971" i="1"/>
  <c r="BM971" i="1" s="1"/>
  <c r="BC1048" i="1"/>
  <c r="BM1048" i="1" s="1"/>
  <c r="BC50" i="1"/>
  <c r="BM50" i="1" s="1"/>
  <c r="BC212" i="1"/>
  <c r="BM212" i="1" s="1"/>
  <c r="BC756" i="1"/>
  <c r="BM756" i="1" s="1"/>
  <c r="BC394" i="1"/>
  <c r="BM394" i="1" s="1"/>
  <c r="BC323" i="1"/>
  <c r="BM323" i="1" s="1"/>
  <c r="BC480" i="1"/>
  <c r="BM480" i="1" s="1"/>
  <c r="BC257" i="1"/>
  <c r="BM257" i="1" s="1"/>
  <c r="BC575" i="1"/>
  <c r="BM575" i="1" s="1"/>
  <c r="BC824" i="1"/>
  <c r="BM824" i="1" s="1"/>
  <c r="BC558" i="1"/>
  <c r="BM558" i="1" s="1"/>
  <c r="BC275" i="1"/>
  <c r="BM275" i="1" s="1"/>
  <c r="BC181" i="1"/>
  <c r="BM181" i="1" s="1"/>
  <c r="BC1018" i="1"/>
  <c r="BM1018" i="1" s="1"/>
  <c r="BC184" i="1"/>
  <c r="BM184" i="1" s="1"/>
  <c r="BC161" i="1"/>
  <c r="BM161" i="1" s="1"/>
  <c r="BC967" i="1"/>
  <c r="BM967" i="1" s="1"/>
  <c r="BC324" i="1"/>
  <c r="BM324" i="1" s="1"/>
  <c r="BC459" i="1"/>
  <c r="BM459" i="1" s="1"/>
  <c r="BC305" i="1"/>
  <c r="BM305" i="1" s="1"/>
  <c r="BC208" i="1"/>
  <c r="BM208" i="1" s="1"/>
  <c r="BC545" i="1"/>
  <c r="BM545" i="1" s="1"/>
  <c r="BC540" i="1"/>
  <c r="BM540" i="1" s="1"/>
  <c r="BC388" i="1"/>
  <c r="BM388" i="1" s="1"/>
  <c r="BC242" i="1"/>
  <c r="BM242" i="1" s="1"/>
  <c r="BC914" i="1"/>
  <c r="BM914" i="1" s="1"/>
  <c r="BC956" i="1"/>
  <c r="BM956" i="1" s="1"/>
  <c r="BC113" i="1"/>
  <c r="BM113" i="1" s="1"/>
  <c r="BC704" i="1"/>
  <c r="BM704" i="1" s="1"/>
  <c r="BC609" i="1"/>
  <c r="BM609" i="1" s="1"/>
  <c r="BC474" i="1"/>
  <c r="BM474" i="1" s="1"/>
  <c r="BC1083" i="1"/>
  <c r="BM1083" i="1" s="1"/>
  <c r="BC128" i="1"/>
  <c r="BM128" i="1" s="1"/>
  <c r="BC1084" i="1"/>
  <c r="BM1084" i="1" s="1"/>
  <c r="BC121" i="1"/>
  <c r="BM121" i="1" s="1"/>
  <c r="BC345" i="1"/>
  <c r="BM345" i="1" s="1"/>
  <c r="BC203" i="1"/>
  <c r="BM203" i="1" s="1"/>
  <c r="BC626" i="1"/>
  <c r="BM626" i="1" s="1"/>
  <c r="BC515" i="1"/>
  <c r="BM515" i="1" s="1"/>
  <c r="BC788" i="1"/>
  <c r="BM788" i="1" s="1"/>
  <c r="BC889" i="1"/>
  <c r="BM889" i="1" s="1"/>
  <c r="BC338" i="1"/>
  <c r="BM338" i="1" s="1"/>
  <c r="BC312" i="1"/>
  <c r="BM312" i="1" s="1"/>
  <c r="BC1009" i="1"/>
  <c r="BM1009" i="1" s="1"/>
  <c r="BC225" i="1"/>
  <c r="BM225" i="1" s="1"/>
  <c r="BC303" i="1"/>
  <c r="BM303" i="1" s="1"/>
  <c r="BC193" i="1"/>
  <c r="BM193" i="1" s="1"/>
  <c r="BC182" i="1"/>
  <c r="BM182" i="1" s="1"/>
  <c r="BC538" i="1"/>
  <c r="BM538" i="1" s="1"/>
  <c r="BC861" i="1"/>
  <c r="BM861" i="1" s="1"/>
  <c r="BC579" i="1"/>
  <c r="BM579" i="1" s="1"/>
  <c r="BC630" i="1"/>
  <c r="BM630" i="1" s="1"/>
  <c r="BC484" i="1"/>
  <c r="BM484" i="1" s="1"/>
  <c r="BC867" i="1"/>
  <c r="BM867" i="1" s="1"/>
  <c r="BC310" i="1"/>
  <c r="BM310" i="1" s="1"/>
  <c r="BC933" i="1"/>
  <c r="BM933" i="1" s="1"/>
  <c r="BC514" i="1"/>
  <c r="BM514" i="1" s="1"/>
  <c r="BC31" i="1"/>
  <c r="BM31" i="1" s="1"/>
  <c r="BC524" i="1"/>
  <c r="BM524" i="1" s="1"/>
  <c r="BC900" i="1"/>
  <c r="BM900" i="1" s="1"/>
  <c r="BC68" i="1"/>
  <c r="BM68" i="1" s="1"/>
  <c r="BC715" i="1"/>
  <c r="BM715" i="1" s="1"/>
  <c r="BC319" i="1"/>
  <c r="BM319" i="1" s="1"/>
  <c r="BC155" i="1"/>
  <c r="BM155" i="1" s="1"/>
  <c r="BC652" i="1"/>
  <c r="BM652" i="1" s="1"/>
  <c r="BC913" i="1"/>
  <c r="BM913" i="1" s="1"/>
  <c r="BC773" i="1"/>
  <c r="BM773" i="1" s="1"/>
  <c r="BC650" i="1"/>
  <c r="BM650" i="1" s="1"/>
  <c r="BC246" i="1"/>
  <c r="BM246" i="1" s="1"/>
  <c r="BC566" i="1"/>
  <c r="BM566" i="1" s="1"/>
  <c r="BC329" i="1"/>
  <c r="BM329" i="1" s="1"/>
  <c r="BC695" i="1"/>
  <c r="BM695" i="1" s="1"/>
  <c r="BC1054" i="1"/>
  <c r="BM1054" i="1" s="1"/>
  <c r="BC214" i="1"/>
  <c r="BM214" i="1" s="1"/>
  <c r="BC367" i="1"/>
  <c r="BM367" i="1" s="1"/>
  <c r="BC44" i="1"/>
  <c r="BM44" i="1" s="1"/>
  <c r="BC777" i="1"/>
  <c r="BM777" i="1" s="1"/>
  <c r="BC271" i="1"/>
  <c r="BM271" i="1" s="1"/>
  <c r="BC511" i="1"/>
  <c r="BM511" i="1" s="1"/>
  <c r="BC1071" i="1"/>
  <c r="BM1071" i="1" s="1"/>
  <c r="BC503" i="1"/>
  <c r="BM503" i="1" s="1"/>
  <c r="BM46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tc={2A920A5B-D0DF-495B-9596-E4381E23015B}</author>
  </authors>
  <commentList>
    <comment ref="CS289" authorId="0" shapeId="0" xr:uid="{2A920A5B-D0DF-495B-9596-E4381E23015B}">
      <text>
        <t>[Threaded comment]
Your version of Excel allows you to read this threaded comment; however, any edits to it will get removed if the file is opened in a newer version of Excel. Learn more: https://go.microsoft.com/fwlink/?linkid=870924
Comment:
    sum of asistencia inicial, primaria, media from censo 2011 -- no data from matricula 2017</t>
      </text>
    </comment>
  </commentList>
</comments>
</file>

<file path=xl/sharedStrings.xml><?xml version="1.0" encoding="utf-8"?>
<sst xmlns="http://schemas.openxmlformats.org/spreadsheetml/2006/main" count="13575" uniqueCount="2885">
  <si>
    <t>INE</t>
  </si>
  <si>
    <t>Estado</t>
  </si>
  <si>
    <t>PCODE1</t>
  </si>
  <si>
    <t>Municipio</t>
  </si>
  <si>
    <t>PCODE2</t>
  </si>
  <si>
    <t>Parroquia</t>
  </si>
  <si>
    <t>PCODE3</t>
  </si>
  <si>
    <t>Poblacion Total 2011</t>
  </si>
  <si>
    <t>x. 2019 Poblacion Parroquial Total</t>
  </si>
  <si>
    <t>x. 2011 personas pobres ref</t>
  </si>
  <si>
    <t>No Pobre</t>
  </si>
  <si>
    <t>Pobre No Extremo</t>
  </si>
  <si>
    <t>Pobre Extremo</t>
  </si>
  <si>
    <t>Pobre</t>
  </si>
  <si>
    <t>% Pobre</t>
  </si>
  <si>
    <t>x. Pobre percentil</t>
  </si>
  <si>
    <t>HAM 2019 x. Pobreza Envelope</t>
  </si>
  <si>
    <t>HAM 2019 x. Mortalidad y Salud Envelope</t>
  </si>
  <si>
    <t>HAM 2019 x. Violencia Envelope</t>
  </si>
  <si>
    <t>HAM 2019 Ambitos_GE</t>
  </si>
  <si>
    <t>HAM 2019 Ambitos2</t>
  </si>
  <si>
    <t>HAM 2019 xx. POBREZA Env Por Parroquia</t>
  </si>
  <si>
    <t>HAM 2019 xx. Poblacion POBRE por Parroquia</t>
  </si>
  <si>
    <t>4W WASH SUMMAX</t>
  </si>
  <si>
    <t>4W NUT SUMMAX</t>
  </si>
  <si>
    <t>4W PROT SUMMAX</t>
  </si>
  <si>
    <t>4W SAL SUMMAX</t>
  </si>
  <si>
    <t>4W all SUMMAX</t>
  </si>
  <si>
    <t>4W no SAL SUMMAX</t>
  </si>
  <si>
    <t>x. 4W EDU % of response</t>
  </si>
  <si>
    <t>x. NoSAL Oversubscribed Poverty</t>
  </si>
  <si>
    <t>xx. NoSAL Oversubscribed Poverty env</t>
  </si>
  <si>
    <t>x. NoSAL Oversubscribed Total</t>
  </si>
  <si>
    <t>x. Estudiantes Pobres</t>
  </si>
  <si>
    <t>x. Estudiantes Pobres env</t>
  </si>
  <si>
    <t>% of ALL Estudiantes Pobres</t>
  </si>
  <si>
    <t>x. Share of ALL Estudiantes Pobres env</t>
  </si>
  <si>
    <t>x. EDU DIFF</t>
  </si>
  <si>
    <t>xx. EDU DIFF normal</t>
  </si>
  <si>
    <t>Estudiantes Pobre sin cobertura</t>
  </si>
  <si>
    <t>xx. % Estudiantes Pobre con cobertura</t>
  </si>
  <si>
    <t>Población urbana (%)</t>
  </si>
  <si>
    <t>xx. EDU Easy Reach</t>
  </si>
  <si>
    <t>Razón de Dependencia de Menores de 15 años</t>
  </si>
  <si>
    <t>x. Razon de dependencia &lt;15 años env</t>
  </si>
  <si>
    <t>% Población 10 años y más analfabeta</t>
  </si>
  <si>
    <t>Matricula 2017 Promedio Estudiantes por plantel</t>
  </si>
  <si>
    <t>Matricula 2017 Numero de Escuelas</t>
  </si>
  <si>
    <t>x. Saneamiento: % SIN Saneamiento Mejorado</t>
  </si>
  <si>
    <t>x. Saneamiento: Personas SIN saneamiento mejorado</t>
  </si>
  <si>
    <t>Servicio Electrico: % No tiene servicio eléctrico</t>
  </si>
  <si>
    <t>x. Abast Agua2: % SIN Agua Segura</t>
  </si>
  <si>
    <t>x. Abast Agua2: Personas SIN Agua Segura</t>
  </si>
  <si>
    <t>Población menor de 15 años</t>
  </si>
  <si>
    <t>Población de 15 a 64 años</t>
  </si>
  <si>
    <t>Población de 65 años y más</t>
  </si>
  <si>
    <t>Población infantil menor de 12 años</t>
  </si>
  <si>
    <t>Población adolescentes de 12 a 17 años</t>
  </si>
  <si>
    <t>Población de 18 años y más</t>
  </si>
  <si>
    <t>Razón de Dependencia Total</t>
  </si>
  <si>
    <t>Promedio de Edad</t>
  </si>
  <si>
    <t>Relación de Masculinidad</t>
  </si>
  <si>
    <t>Población urbana</t>
  </si>
  <si>
    <t>Población rural</t>
  </si>
  <si>
    <t>Población rural (%)</t>
  </si>
  <si>
    <t>Tipo de Ubicacion</t>
  </si>
  <si>
    <t>Número de hogares</t>
  </si>
  <si>
    <t>Promedio de hogares por vivienda</t>
  </si>
  <si>
    <t>Promedio de personas por vivienda</t>
  </si>
  <si>
    <t>Hogares con jefatura Femenina</t>
  </si>
  <si>
    <t>% de hogares con jefatura Femenina</t>
  </si>
  <si>
    <t>Matricula 2017 Educacion Inicial</t>
  </si>
  <si>
    <t>Matricula 2017 Educacion Primaria</t>
  </si>
  <si>
    <t>Matricula 2017 Educacion Media</t>
  </si>
  <si>
    <t>Matricula 2017 Total Estudiantes</t>
  </si>
  <si>
    <t>2011 Asistencia escolar inicial (3 a 6 años)</t>
  </si>
  <si>
    <t>2011 Asistencia escolar primaria (7 a 12 años)</t>
  </si>
  <si>
    <t>2011 Asistencia escolar secundaria (13 a 17 años)</t>
  </si>
  <si>
    <t>2011 Asistencia escolar superior (18 a 24 años)</t>
  </si>
  <si>
    <t>2011 % Asistencia escolar inicial (3 a 6 años)</t>
  </si>
  <si>
    <t>2011 % Asistencia escolar primaria (7 a 12 años)</t>
  </si>
  <si>
    <t>2011 % Asistencia escolar secundaria (13 a 17 años)</t>
  </si>
  <si>
    <t>2011 % Asistencia escolar superior (18 a 24 años)</t>
  </si>
  <si>
    <t>Población 10 años y más analfabeta</t>
  </si>
  <si>
    <t>% Hogares con Déficit en Educación</t>
  </si>
  <si>
    <t>% Hogares con Déficit según Hacinamiento</t>
  </si>
  <si>
    <t>Hogares con Déficit según Calidad de la Vivienda</t>
  </si>
  <si>
    <t>% Hogares con Déficit según Calidad de la Vivienda</t>
  </si>
  <si>
    <t>% Hogares con Déficit de Servicios</t>
  </si>
  <si>
    <t>% Hogares con Déficit de Capacidad Económica y Educativa de el(la) Jefe(a)</t>
  </si>
  <si>
    <t>Lara</t>
  </si>
  <si>
    <t>VE13</t>
  </si>
  <si>
    <t>Iribarren</t>
  </si>
  <si>
    <t>VE1303</t>
  </si>
  <si>
    <t>Juan De Villegas</t>
  </si>
  <si>
    <t>VE130304</t>
  </si>
  <si>
    <t>CIUD PRINC RESTO</t>
  </si>
  <si>
    <t>ciud principales</t>
  </si>
  <si>
    <t>Zona Urbana</t>
  </si>
  <si>
    <t>Carabobo</t>
  </si>
  <si>
    <t>VE08</t>
  </si>
  <si>
    <t>Valencia</t>
  </si>
  <si>
    <t>VE0814</t>
  </si>
  <si>
    <t>Urbana Miguel Peña</t>
  </si>
  <si>
    <t>VE081404</t>
  </si>
  <si>
    <t>CIUD PRINC CENTRO</t>
  </si>
  <si>
    <t>Anzoategui</t>
  </si>
  <si>
    <t>VE03</t>
  </si>
  <si>
    <t>Simon Bolivar</t>
  </si>
  <si>
    <t>VE0318</t>
  </si>
  <si>
    <t>San Cristobal</t>
  </si>
  <si>
    <t>VE031802</t>
  </si>
  <si>
    <t>Portuguesa</t>
  </si>
  <si>
    <t>VE18</t>
  </si>
  <si>
    <t>Guanare</t>
  </si>
  <si>
    <t>VE1804</t>
  </si>
  <si>
    <t>Capital Guanare</t>
  </si>
  <si>
    <t>VE180401</t>
  </si>
  <si>
    <t>CIUD GRAND LLANOS</t>
  </si>
  <si>
    <t>ciud grandes</t>
  </si>
  <si>
    <t>Tamaca</t>
  </si>
  <si>
    <t>VE130306</t>
  </si>
  <si>
    <t>Amazonas</t>
  </si>
  <si>
    <t>VE02</t>
  </si>
  <si>
    <t>Atures</t>
  </si>
  <si>
    <t>VE0203</t>
  </si>
  <si>
    <t>Autonomo Atures</t>
  </si>
  <si>
    <t>VE020300</t>
  </si>
  <si>
    <t>CIUD MED Y PEQ ORIEN</t>
  </si>
  <si>
    <t>ciud med y peq</t>
  </si>
  <si>
    <t>Guarico</t>
  </si>
  <si>
    <t>VE12</t>
  </si>
  <si>
    <t>Francisco De Miranda</t>
  </si>
  <si>
    <t>VE1208</t>
  </si>
  <si>
    <t>Calabozo</t>
  </si>
  <si>
    <t>VE120801</t>
  </si>
  <si>
    <t>Simon Rodriguez</t>
  </si>
  <si>
    <t>VE0319</t>
  </si>
  <si>
    <t>Capital El Tigre</t>
  </si>
  <si>
    <t>VE031900</t>
  </si>
  <si>
    <t>Apure</t>
  </si>
  <si>
    <t>VE04</t>
  </si>
  <si>
    <t>San Fernando</t>
  </si>
  <si>
    <t>VE0407</t>
  </si>
  <si>
    <t>Urbana San Fernando</t>
  </si>
  <si>
    <t>VE040701</t>
  </si>
  <si>
    <t>Juan Antonio Sotillo</t>
  </si>
  <si>
    <t>VE0308</t>
  </si>
  <si>
    <t>Pozuelos</t>
  </si>
  <si>
    <t>VE030802</t>
  </si>
  <si>
    <t>Araure</t>
  </si>
  <si>
    <t>VE1802</t>
  </si>
  <si>
    <t>Capital Araure</t>
  </si>
  <si>
    <t>VE180201</t>
  </si>
  <si>
    <t>Rio Acarigua</t>
  </si>
  <si>
    <t>VE180202</t>
  </si>
  <si>
    <t>Urbana Rafael Urdaneta</t>
  </si>
  <si>
    <t>VE081405</t>
  </si>
  <si>
    <t>Paez</t>
  </si>
  <si>
    <t>VE1808</t>
  </si>
  <si>
    <t>Capital Paez</t>
  </si>
  <si>
    <t>VE180801</t>
  </si>
  <si>
    <t>Monagas</t>
  </si>
  <si>
    <t>VE16</t>
  </si>
  <si>
    <t>Maturin</t>
  </si>
  <si>
    <t>VE1608</t>
  </si>
  <si>
    <t>Alto De Los Godos</t>
  </si>
  <si>
    <t>VE160802</t>
  </si>
  <si>
    <t>CIUD GRAND ORIENTE</t>
  </si>
  <si>
    <t>Sucre</t>
  </si>
  <si>
    <t>VE19</t>
  </si>
  <si>
    <t>VE1914</t>
  </si>
  <si>
    <t>Altagracia</t>
  </si>
  <si>
    <t>VE191401</t>
  </si>
  <si>
    <t>El Carmen</t>
  </si>
  <si>
    <t>VE031801</t>
  </si>
  <si>
    <t>Miranda</t>
  </si>
  <si>
    <t>VE15</t>
  </si>
  <si>
    <t>Guaicaipuro</t>
  </si>
  <si>
    <t>VE1510</t>
  </si>
  <si>
    <t>Los Teques</t>
  </si>
  <si>
    <t>VE151001</t>
  </si>
  <si>
    <t>GRAN CARACAS</t>
  </si>
  <si>
    <t>gran caracas</t>
  </si>
  <si>
    <t>Union</t>
  </si>
  <si>
    <t>VE130307</t>
  </si>
  <si>
    <t>Anaco</t>
  </si>
  <si>
    <t>VE0301</t>
  </si>
  <si>
    <t>Capital Anaco</t>
  </si>
  <si>
    <t>VE030101</t>
  </si>
  <si>
    <t>Lander</t>
  </si>
  <si>
    <t>VE1512</t>
  </si>
  <si>
    <t>Ocumare Del Tuy</t>
  </si>
  <si>
    <t>VE151201</t>
  </si>
  <si>
    <t>CIUD MED Y PEQ CENTR</t>
  </si>
  <si>
    <t>Zulia</t>
  </si>
  <si>
    <t>VE23</t>
  </si>
  <si>
    <t>Maracaibo</t>
  </si>
  <si>
    <t>VE2313</t>
  </si>
  <si>
    <t>Idelfonso Vasquez</t>
  </si>
  <si>
    <t>VE231310</t>
  </si>
  <si>
    <t>Libertador</t>
  </si>
  <si>
    <t>VE0806</t>
  </si>
  <si>
    <t>Urbana Tocuyito</t>
  </si>
  <si>
    <t>VE080601</t>
  </si>
  <si>
    <t>San Francisco</t>
  </si>
  <si>
    <t>VE2317</t>
  </si>
  <si>
    <t>Domitila Flores</t>
  </si>
  <si>
    <t>VE231703</t>
  </si>
  <si>
    <t>Las Cocuizas</t>
  </si>
  <si>
    <t>VE160804</t>
  </si>
  <si>
    <t>Leonardo Infante</t>
  </si>
  <si>
    <t>VE1205</t>
  </si>
  <si>
    <t>Capital Valle De La Pascua</t>
  </si>
  <si>
    <t>VE120501</t>
  </si>
  <si>
    <t>CIUD MED Y PEQ LLANO</t>
  </si>
  <si>
    <t>Juan German Roscio</t>
  </si>
  <si>
    <t>VE1212</t>
  </si>
  <si>
    <t>San Juan De Los Morros</t>
  </si>
  <si>
    <t>VE121201</t>
  </si>
  <si>
    <t>Cojedes</t>
  </si>
  <si>
    <t>VE09</t>
  </si>
  <si>
    <t>San Carlos</t>
  </si>
  <si>
    <t>VE0908</t>
  </si>
  <si>
    <t>San Carlos De Austria</t>
  </si>
  <si>
    <t>VE090801</t>
  </si>
  <si>
    <t>Tinaquillo</t>
  </si>
  <si>
    <t>VE0902</t>
  </si>
  <si>
    <t>VE090201</t>
  </si>
  <si>
    <t>Distrito_Capital</t>
  </si>
  <si>
    <t>VE01</t>
  </si>
  <si>
    <t>VE0101</t>
  </si>
  <si>
    <t>VE010121</t>
  </si>
  <si>
    <t>Rosario De Perija</t>
  </si>
  <si>
    <t>VE2316</t>
  </si>
  <si>
    <t>El Rosario</t>
  </si>
  <si>
    <t>VE231601</t>
  </si>
  <si>
    <t>CIUD MED Y PEQ OCCID</t>
  </si>
  <si>
    <t>Mara</t>
  </si>
  <si>
    <t>VE2312</t>
  </si>
  <si>
    <t>Ricaurte</t>
  </si>
  <si>
    <t>VE231206</t>
  </si>
  <si>
    <t>Urdaneta</t>
  </si>
  <si>
    <t>VE1520</t>
  </si>
  <si>
    <t>Cua</t>
  </si>
  <si>
    <t>VE152001</t>
  </si>
  <si>
    <t>Naguanagua</t>
  </si>
  <si>
    <t>VE0810</t>
  </si>
  <si>
    <t>Urbana Naguanagua</t>
  </si>
  <si>
    <t>VE081001</t>
  </si>
  <si>
    <t>Zamora</t>
  </si>
  <si>
    <t>VE1521</t>
  </si>
  <si>
    <t>Guatire</t>
  </si>
  <si>
    <t>VE152101</t>
  </si>
  <si>
    <t>Francisco Eugenio Bustamante</t>
  </si>
  <si>
    <t>VE231309</t>
  </si>
  <si>
    <t>Yaracuy</t>
  </si>
  <si>
    <t>VE22</t>
  </si>
  <si>
    <t>San Felipe</t>
  </si>
  <si>
    <t>VE2211</t>
  </si>
  <si>
    <t>Capital San Felipe</t>
  </si>
  <si>
    <t>VE221101</t>
  </si>
  <si>
    <t>CIUD GRAND OCCIDENTE</t>
  </si>
  <si>
    <t>Machiques De Perija</t>
  </si>
  <si>
    <t>VE2310</t>
  </si>
  <si>
    <t>Libertad</t>
  </si>
  <si>
    <t>VE231101</t>
  </si>
  <si>
    <t>CIUD GRAND ZULIA</t>
  </si>
  <si>
    <t>Los Guayos</t>
  </si>
  <si>
    <t>VE0807</t>
  </si>
  <si>
    <t>Urbana Los Guayos</t>
  </si>
  <si>
    <t>VE080701</t>
  </si>
  <si>
    <t>Falcon</t>
  </si>
  <si>
    <t>VE11</t>
  </si>
  <si>
    <t>VE1114</t>
  </si>
  <si>
    <t>San Antonio</t>
  </si>
  <si>
    <t>VE111401</t>
  </si>
  <si>
    <t>Aragua</t>
  </si>
  <si>
    <t>VE05</t>
  </si>
  <si>
    <t>Girardot</t>
  </si>
  <si>
    <t>VE0503</t>
  </si>
  <si>
    <t>Urbana Las Delicias</t>
  </si>
  <si>
    <t>VE050303</t>
  </si>
  <si>
    <t>VE0516</t>
  </si>
  <si>
    <t>Capital Zamora</t>
  </si>
  <si>
    <t>VE051601</t>
  </si>
  <si>
    <t>Peña</t>
  </si>
  <si>
    <t>VE2210</t>
  </si>
  <si>
    <t>Capital Peña</t>
  </si>
  <si>
    <t>VE221001</t>
  </si>
  <si>
    <t>Indigena Bolivariano Guajira</t>
  </si>
  <si>
    <t>VE2315</t>
  </si>
  <si>
    <t>Guajira</t>
  </si>
  <si>
    <t>VE231504</t>
  </si>
  <si>
    <t>RESTO</t>
  </si>
  <si>
    <t>resto</t>
  </si>
  <si>
    <t>Los Cortijos</t>
  </si>
  <si>
    <t>VE231705</t>
  </si>
  <si>
    <t>Torres</t>
  </si>
  <si>
    <t>VE1308</t>
  </si>
  <si>
    <t>Trinidad Samuel</t>
  </si>
  <si>
    <t>VE130801</t>
  </si>
  <si>
    <t>No Urbana Choroni</t>
  </si>
  <si>
    <t>VE050302</t>
  </si>
  <si>
    <t>Nueva_Esparta</t>
  </si>
  <si>
    <t>VE17</t>
  </si>
  <si>
    <t>Mariño</t>
  </si>
  <si>
    <t>VE1708</t>
  </si>
  <si>
    <t>Capital Porlamar</t>
  </si>
  <si>
    <t>VE170800</t>
  </si>
  <si>
    <t>Bermudez</t>
  </si>
  <si>
    <t>VE1905</t>
  </si>
  <si>
    <t>Santa Catalina</t>
  </si>
  <si>
    <t>VE190503</t>
  </si>
  <si>
    <t>Pedro Zaraza</t>
  </si>
  <si>
    <t>VE1215</t>
  </si>
  <si>
    <t>Capital Zaraza</t>
  </si>
  <si>
    <t>VE121501</t>
  </si>
  <si>
    <t>Vargas</t>
  </si>
  <si>
    <t>VE24</t>
  </si>
  <si>
    <t>VE2402</t>
  </si>
  <si>
    <t>Maiquetia</t>
  </si>
  <si>
    <t>VE240108</t>
  </si>
  <si>
    <t>Bolivar</t>
  </si>
  <si>
    <t>VE07</t>
  </si>
  <si>
    <t>Caroni</t>
  </si>
  <si>
    <t>VE0701</t>
  </si>
  <si>
    <t>Chirica</t>
  </si>
  <si>
    <t>VE070102</t>
  </si>
  <si>
    <t>Independencia</t>
  </si>
  <si>
    <t>VE1511</t>
  </si>
  <si>
    <t>Santa Teresa Del Tuy</t>
  </si>
  <si>
    <t>VE151101</t>
  </si>
  <si>
    <t>Piar</t>
  </si>
  <si>
    <t>VE0706</t>
  </si>
  <si>
    <t>Seccion Capital Piar</t>
  </si>
  <si>
    <t>VE070601</t>
  </si>
  <si>
    <t>CIUD MED Y PEQ BOLÍV</t>
  </si>
  <si>
    <t>Cristobal Rojas</t>
  </si>
  <si>
    <t>VE1508</t>
  </si>
  <si>
    <t>Charallave</t>
  </si>
  <si>
    <t>VE150801</t>
  </si>
  <si>
    <t>Antonio Borjas Romero</t>
  </si>
  <si>
    <t>VE231301</t>
  </si>
  <si>
    <t>Concepcion</t>
  </si>
  <si>
    <t>VE130302</t>
  </si>
  <si>
    <t>El Cuji</t>
  </si>
  <si>
    <t>VE130303</t>
  </si>
  <si>
    <t>Paz Castillo</t>
  </si>
  <si>
    <t>VE1515</t>
  </si>
  <si>
    <t>Santa Lucia</t>
  </si>
  <si>
    <t>VE151501</t>
  </si>
  <si>
    <t>San Simon</t>
  </si>
  <si>
    <t>VE160805</t>
  </si>
  <si>
    <t>La Sierrita</t>
  </si>
  <si>
    <t>VE231202</t>
  </si>
  <si>
    <t>San Jose de Guanipa</t>
  </si>
  <si>
    <t>VE0315</t>
  </si>
  <si>
    <t>Capital San Jose De Guanipa</t>
  </si>
  <si>
    <t>VE031500</t>
  </si>
  <si>
    <t>Santiago Mariño</t>
  </si>
  <si>
    <t>VE0511</t>
  </si>
  <si>
    <t>No Urbana Saman De Guere</t>
  </si>
  <si>
    <t>VE051104</t>
  </si>
  <si>
    <t>Moran</t>
  </si>
  <si>
    <t>VE1305</t>
  </si>
  <si>
    <t>VE130501</t>
  </si>
  <si>
    <t>Catedral</t>
  </si>
  <si>
    <t>VE130301</t>
  </si>
  <si>
    <t>Jesus Enrique Lossada</t>
  </si>
  <si>
    <t>VE2307</t>
  </si>
  <si>
    <t>La Concepcion</t>
  </si>
  <si>
    <t>VE230701</t>
  </si>
  <si>
    <t>Urbana Los Tacariguas</t>
  </si>
  <si>
    <t>VE050309</t>
  </si>
  <si>
    <t>Venancio Pulgar</t>
  </si>
  <si>
    <t>VE231317</t>
  </si>
  <si>
    <t>Jose Felix Ribas</t>
  </si>
  <si>
    <t>VE0505</t>
  </si>
  <si>
    <t>Capital Jose Felix Ribas</t>
  </si>
  <si>
    <t>VE050501</t>
  </si>
  <si>
    <t>CIUD GRAND CENTRO</t>
  </si>
  <si>
    <t>Guacara</t>
  </si>
  <si>
    <t>VE0804</t>
  </si>
  <si>
    <t>Urbana Guacara</t>
  </si>
  <si>
    <t>VE080402</t>
  </si>
  <si>
    <t>Pedro Maria Freites</t>
  </si>
  <si>
    <t>VE0313</t>
  </si>
  <si>
    <t>Cantaura</t>
  </si>
  <si>
    <t>VE031301</t>
  </si>
  <si>
    <t>San Isidro</t>
  </si>
  <si>
    <t>VE231318</t>
  </si>
  <si>
    <t>Catia La Mar</t>
  </si>
  <si>
    <t>VE240104</t>
  </si>
  <si>
    <t>Carlos Arveledo</t>
  </si>
  <si>
    <t>VE0802</t>
  </si>
  <si>
    <t>No Urbana Tacarigua</t>
  </si>
  <si>
    <t>VE080203</t>
  </si>
  <si>
    <t>Santa Ines</t>
  </si>
  <si>
    <t>VE191403</t>
  </si>
  <si>
    <t>Biruaca</t>
  </si>
  <si>
    <t>VE0402</t>
  </si>
  <si>
    <t>Urbana Biruaca</t>
  </si>
  <si>
    <t>VE040201</t>
  </si>
  <si>
    <t>Barinas</t>
  </si>
  <si>
    <t>VE06</t>
  </si>
  <si>
    <t>Antonio J. de Sucre</t>
  </si>
  <si>
    <t>VE0602</t>
  </si>
  <si>
    <t>Ticoporo</t>
  </si>
  <si>
    <t>VE060201</t>
  </si>
  <si>
    <t>Cedeño</t>
  </si>
  <si>
    <t>VE0702</t>
  </si>
  <si>
    <t>Seccion Capital Cedeño</t>
  </si>
  <si>
    <t>VE070201</t>
  </si>
  <si>
    <t>Urbana Guigue</t>
  </si>
  <si>
    <t>VE080201</t>
  </si>
  <si>
    <t>Diego Ibarra</t>
  </si>
  <si>
    <t>VE0803</t>
  </si>
  <si>
    <t>Urbana Aguas Calientes</t>
  </si>
  <si>
    <t>VE080301</t>
  </si>
  <si>
    <t>Jose Tadeo Monagas</t>
  </si>
  <si>
    <t>VE1209</t>
  </si>
  <si>
    <t>Altagracia De Orituco</t>
  </si>
  <si>
    <t>VE120901</t>
  </si>
  <si>
    <t>VE0513</t>
  </si>
  <si>
    <t>Capital Sucre</t>
  </si>
  <si>
    <t>VE051301</t>
  </si>
  <si>
    <t>Carirubana</t>
  </si>
  <si>
    <t>VE1105</t>
  </si>
  <si>
    <t>Punta Cardon</t>
  </si>
  <si>
    <t>VE110503</t>
  </si>
  <si>
    <t>Tachira</t>
  </si>
  <si>
    <t>VE20</t>
  </si>
  <si>
    <t>VE2023</t>
  </si>
  <si>
    <t>La Concordia</t>
  </si>
  <si>
    <t>VE202301</t>
  </si>
  <si>
    <t>CIUD GRAND ANDES</t>
  </si>
  <si>
    <t>Unare</t>
  </si>
  <si>
    <t>VE070106</t>
  </si>
  <si>
    <t>Norte</t>
  </si>
  <si>
    <t>VE110502</t>
  </si>
  <si>
    <t>San Rafael</t>
  </si>
  <si>
    <t>VE231201</t>
  </si>
  <si>
    <t>San Diego</t>
  </si>
  <si>
    <t>VE0812</t>
  </si>
  <si>
    <t>Urbana San Diego</t>
  </si>
  <si>
    <t>VE081201</t>
  </si>
  <si>
    <t>VE0604</t>
  </si>
  <si>
    <t>Ramon Ignacio Mendez</t>
  </si>
  <si>
    <t>VE060410</t>
  </si>
  <si>
    <t>Once De Abril</t>
  </si>
  <si>
    <t>VE070104</t>
  </si>
  <si>
    <t>Trujillo</t>
  </si>
  <si>
    <t>VE21</t>
  </si>
  <si>
    <t>Valera</t>
  </si>
  <si>
    <t>VE2120</t>
  </si>
  <si>
    <t>Mercedes Diaz</t>
  </si>
  <si>
    <t>VE212003</t>
  </si>
  <si>
    <t>San Juan Bautista</t>
  </si>
  <si>
    <t>VE202303</t>
  </si>
  <si>
    <t>San Joaquin</t>
  </si>
  <si>
    <t>VE0813</t>
  </si>
  <si>
    <t>Urbana San Joaquin</t>
  </si>
  <si>
    <t>VE081301</t>
  </si>
  <si>
    <t>Juan Jose Mora</t>
  </si>
  <si>
    <t>VE0805</t>
  </si>
  <si>
    <t>Urbana Moron</t>
  </si>
  <si>
    <t>VE080501</t>
  </si>
  <si>
    <t>VE231701</t>
  </si>
  <si>
    <t>VE1519</t>
  </si>
  <si>
    <t>Filas De Mariches</t>
  </si>
  <si>
    <t>VE151903</t>
  </si>
  <si>
    <t>Jimenez</t>
  </si>
  <si>
    <t>VE1304</t>
  </si>
  <si>
    <t>Juan Bautista Rodriguez</t>
  </si>
  <si>
    <t>VE130401</t>
  </si>
  <si>
    <t>Lagunillas</t>
  </si>
  <si>
    <t>Alonso De Ojeda</t>
  </si>
  <si>
    <t>VE231001</t>
  </si>
  <si>
    <t>Colon</t>
  </si>
  <si>
    <t>VE2305</t>
  </si>
  <si>
    <t>Santa Barbara</t>
  </si>
  <si>
    <t>VE230503</t>
  </si>
  <si>
    <t>VE1211</t>
  </si>
  <si>
    <t>Capital Tucupido</t>
  </si>
  <si>
    <t>VE121101</t>
  </si>
  <si>
    <t>Bruzual</t>
  </si>
  <si>
    <t>VE2203</t>
  </si>
  <si>
    <t>Capital Bruzual</t>
  </si>
  <si>
    <t>VE220301</t>
  </si>
  <si>
    <t>Palavecino</t>
  </si>
  <si>
    <t>VE1306</t>
  </si>
  <si>
    <t>Jose Gregorio Bastidas</t>
  </si>
  <si>
    <t>VE130602</t>
  </si>
  <si>
    <t>Boqueron</t>
  </si>
  <si>
    <t>VE160803</t>
  </si>
  <si>
    <t>VE070105</t>
  </si>
  <si>
    <t>Francisco L. Alcantara</t>
  </si>
  <si>
    <t>VE0517</t>
  </si>
  <si>
    <t>Capital Francisco Linares Alcantara</t>
  </si>
  <si>
    <t>VE051701</t>
  </si>
  <si>
    <t>Ezequiel Zamora</t>
  </si>
  <si>
    <t>VE1606</t>
  </si>
  <si>
    <t>Capital Ezequiel Zamora</t>
  </si>
  <si>
    <t>VE160601</t>
  </si>
  <si>
    <t>Turen</t>
  </si>
  <si>
    <t>VE1814</t>
  </si>
  <si>
    <t>Capital Turen</t>
  </si>
  <si>
    <t>VE181401</t>
  </si>
  <si>
    <t>Puerto La Cruz</t>
  </si>
  <si>
    <t>VE030801</t>
  </si>
  <si>
    <t>No Urbana Yagua</t>
  </si>
  <si>
    <t>VE080403</t>
  </si>
  <si>
    <t>VE2314</t>
  </si>
  <si>
    <t>VE231401</t>
  </si>
  <si>
    <t>CIUD MED Y PEQ ZULIA</t>
  </si>
  <si>
    <t>Achaguas</t>
  </si>
  <si>
    <t>VE0401</t>
  </si>
  <si>
    <t>Urbana Achaguas</t>
  </si>
  <si>
    <t>VE040101</t>
  </si>
  <si>
    <t>Cartanal</t>
  </si>
  <si>
    <t>VE151102</t>
  </si>
  <si>
    <t>Valentin Valiente</t>
  </si>
  <si>
    <t>VE191404</t>
  </si>
  <si>
    <t>VE0507</t>
  </si>
  <si>
    <t>No Urbana San Martin De Porres</t>
  </si>
  <si>
    <t>VE050702</t>
  </si>
  <si>
    <t>Cristo De Aranza</t>
  </si>
  <si>
    <t>VE231306</t>
  </si>
  <si>
    <t>Francisco de Miranda</t>
  </si>
  <si>
    <t>VE0305</t>
  </si>
  <si>
    <t>Pariaguan</t>
  </si>
  <si>
    <t>VE030501</t>
  </si>
  <si>
    <t>Cabimas</t>
  </si>
  <si>
    <t>VE2303</t>
  </si>
  <si>
    <t>Ambrosio</t>
  </si>
  <si>
    <t>VE230301</t>
  </si>
  <si>
    <t>Plaza</t>
  </si>
  <si>
    <t>VE1517</t>
  </si>
  <si>
    <t>Guarenas</t>
  </si>
  <si>
    <t>VE151701</t>
  </si>
  <si>
    <t>VE110501</t>
  </si>
  <si>
    <t>Vista Al Sol</t>
  </si>
  <si>
    <t>VE070108</t>
  </si>
  <si>
    <t>Mariano Parra Leon</t>
  </si>
  <si>
    <t>VE230703</t>
  </si>
  <si>
    <t>Guanarito</t>
  </si>
  <si>
    <t>VE1805</t>
  </si>
  <si>
    <t>Capital Guanarito</t>
  </si>
  <si>
    <t>VE180501</t>
  </si>
  <si>
    <t>VE0404</t>
  </si>
  <si>
    <t>Urbana Guasdualito</t>
  </si>
  <si>
    <t>VE040401</t>
  </si>
  <si>
    <t>VE1603</t>
  </si>
  <si>
    <t>Capital Caripito</t>
  </si>
  <si>
    <t>VE160300</t>
  </si>
  <si>
    <t>Pedraza</t>
  </si>
  <si>
    <t>VE0609</t>
  </si>
  <si>
    <t>Ciudad Bolivia</t>
  </si>
  <si>
    <t>VE060901</t>
  </si>
  <si>
    <t>Tinaco</t>
  </si>
  <si>
    <t>VE0909</t>
  </si>
  <si>
    <t>General En Jefe Jose Laurencio Silva</t>
  </si>
  <si>
    <t>VE090901</t>
  </si>
  <si>
    <t>Santa Rita</t>
  </si>
  <si>
    <t>VE2318</t>
  </si>
  <si>
    <t>VE231801</t>
  </si>
  <si>
    <t>Junin</t>
  </si>
  <si>
    <t>VE2014</t>
  </si>
  <si>
    <t>VE201401</t>
  </si>
  <si>
    <t>Corazon De Jesus</t>
  </si>
  <si>
    <t>VE060409</t>
  </si>
  <si>
    <t>Heres</t>
  </si>
  <si>
    <t>VE0705</t>
  </si>
  <si>
    <t>Jose Antonio Paez</t>
  </si>
  <si>
    <t>VE070503</t>
  </si>
  <si>
    <t>CIUD GRAND BOLÍVAR</t>
  </si>
  <si>
    <t>VE0607</t>
  </si>
  <si>
    <t>VE060701</t>
  </si>
  <si>
    <t>Tubores</t>
  </si>
  <si>
    <t>VE1710</t>
  </si>
  <si>
    <t>Capital Tubores</t>
  </si>
  <si>
    <t>VE171001</t>
  </si>
  <si>
    <t>El Bajo</t>
  </si>
  <si>
    <t>VE231702</t>
  </si>
  <si>
    <t>German Rios Linares</t>
  </si>
  <si>
    <t>VE230303</t>
  </si>
  <si>
    <t>Nirgua</t>
  </si>
  <si>
    <t>VE2209</t>
  </si>
  <si>
    <t>Capital Nirgua</t>
  </si>
  <si>
    <t>VE220901</t>
  </si>
  <si>
    <t>Cardenas</t>
  </si>
  <si>
    <t>VE2005</t>
  </si>
  <si>
    <t>VE200501</t>
  </si>
  <si>
    <t>Agua Salada</t>
  </si>
  <si>
    <t>VE070501</t>
  </si>
  <si>
    <t>Urbana Pedro Jose Ovalles</t>
  </si>
  <si>
    <t>VE050306</t>
  </si>
  <si>
    <t>Maneiro</t>
  </si>
  <si>
    <t>VE1706</t>
  </si>
  <si>
    <t>Capital Maneiro</t>
  </si>
  <si>
    <t>VE170601</t>
  </si>
  <si>
    <t>Crespo</t>
  </si>
  <si>
    <t>VE1302</t>
  </si>
  <si>
    <t>Freitez</t>
  </si>
  <si>
    <t>VE130201</t>
  </si>
  <si>
    <t>Ospino</t>
  </si>
  <si>
    <t>VE1807</t>
  </si>
  <si>
    <t>Municipio Capital Ospino</t>
  </si>
  <si>
    <t>VE180701</t>
  </si>
  <si>
    <t>San Gabriel</t>
  </si>
  <si>
    <t>VE111402</t>
  </si>
  <si>
    <t>VE0501</t>
  </si>
  <si>
    <t>VE050100</t>
  </si>
  <si>
    <t>Cabudare</t>
  </si>
  <si>
    <t>VE130601</t>
  </si>
  <si>
    <t>Capital Libertador</t>
  </si>
  <si>
    <t>VE050701</t>
  </si>
  <si>
    <t>Luis Hurtado Higuera</t>
  </si>
  <si>
    <t>VE231312</t>
  </si>
  <si>
    <t>Arismendi</t>
  </si>
  <si>
    <t>VE1702</t>
  </si>
  <si>
    <t>Capital La Asuncion</t>
  </si>
  <si>
    <t>VE170200</t>
  </si>
  <si>
    <t>No Urbana Zuata</t>
  </si>
  <si>
    <t>VE050505</t>
  </si>
  <si>
    <t>VE0605</t>
  </si>
  <si>
    <t>Barinitas</t>
  </si>
  <si>
    <t>VE060501</t>
  </si>
  <si>
    <t>San Sebastian</t>
  </si>
  <si>
    <t>VE202304</t>
  </si>
  <si>
    <t>Pedro Gual</t>
  </si>
  <si>
    <t>VE1516</t>
  </si>
  <si>
    <t>Cupira</t>
  </si>
  <si>
    <t>VE151601</t>
  </si>
  <si>
    <t>Brion</t>
  </si>
  <si>
    <t>VE1504</t>
  </si>
  <si>
    <t>Higuerote</t>
  </si>
  <si>
    <t>VE150401</t>
  </si>
  <si>
    <t>Baralt</t>
  </si>
  <si>
    <t>VE2302</t>
  </si>
  <si>
    <t>Pueblo Nuevo</t>
  </si>
  <si>
    <t>VE230206</t>
  </si>
  <si>
    <t>Andres Eloy Blanco</t>
  </si>
  <si>
    <t>VE1301</t>
  </si>
  <si>
    <t>Pio Tamayo</t>
  </si>
  <si>
    <t>VE130101</t>
  </si>
  <si>
    <t>Urbana Jose Casanova Godoy</t>
  </si>
  <si>
    <t>VE050307</t>
  </si>
  <si>
    <t>San Benito</t>
  </si>
  <si>
    <t>VE230307</t>
  </si>
  <si>
    <t>Esteller</t>
  </si>
  <si>
    <t>VE1803</t>
  </si>
  <si>
    <t>Capital Esteller</t>
  </si>
  <si>
    <t>VE180301</t>
  </si>
  <si>
    <t>Acevedo</t>
  </si>
  <si>
    <t>VE1501</t>
  </si>
  <si>
    <t>Caucagua</t>
  </si>
  <si>
    <t>VE150101</t>
  </si>
  <si>
    <t>Puerto Cabello</t>
  </si>
  <si>
    <t>VE0811</t>
  </si>
  <si>
    <t>Urbana Juan Jose Flores</t>
  </si>
  <si>
    <t>VE081105</t>
  </si>
  <si>
    <t>VE1607</t>
  </si>
  <si>
    <t>VE160701</t>
  </si>
  <si>
    <t>La Sabanita</t>
  </si>
  <si>
    <t>VE070504</t>
  </si>
  <si>
    <t>Jorge Hernandez</t>
  </si>
  <si>
    <t>VE230305</t>
  </si>
  <si>
    <t>Garcia De Hevia</t>
  </si>
  <si>
    <t>VE2009</t>
  </si>
  <si>
    <t>VE200901</t>
  </si>
  <si>
    <t>Alberto A. Torrealba</t>
  </si>
  <si>
    <t>VE0601</t>
  </si>
  <si>
    <t>Sabaneta</t>
  </si>
  <si>
    <t>VE060101</t>
  </si>
  <si>
    <t>No Urbana Arevalo Aponte</t>
  </si>
  <si>
    <t>VE051102</t>
  </si>
  <si>
    <t>Sinamaica</t>
  </si>
  <si>
    <t>VE231501</t>
  </si>
  <si>
    <t>El Callao</t>
  </si>
  <si>
    <t>VE0703</t>
  </si>
  <si>
    <t>Capital El Callao</t>
  </si>
  <si>
    <t>VE070300</t>
  </si>
  <si>
    <t>Jose Rafael Revenga</t>
  </si>
  <si>
    <t>VE0506</t>
  </si>
  <si>
    <t>Capital El Consejo</t>
  </si>
  <si>
    <t>VE050600</t>
  </si>
  <si>
    <t>Merida</t>
  </si>
  <si>
    <t>VE14</t>
  </si>
  <si>
    <t>Alberto Adriani</t>
  </si>
  <si>
    <t>VE1401</t>
  </si>
  <si>
    <t>Presidente Paez</t>
  </si>
  <si>
    <t>VE140102</t>
  </si>
  <si>
    <t>VE070502</t>
  </si>
  <si>
    <t>VE0808</t>
  </si>
  <si>
    <t>Urbana Miranda</t>
  </si>
  <si>
    <t>VE080801</t>
  </si>
  <si>
    <t>Santa Ana</t>
  </si>
  <si>
    <t>VE111403</t>
  </si>
  <si>
    <t>Ribero</t>
  </si>
  <si>
    <t>VE1913</t>
  </si>
  <si>
    <t>Cariaco</t>
  </si>
  <si>
    <t>VE191301</t>
  </si>
  <si>
    <t>Torbes</t>
  </si>
  <si>
    <t>VE2027</t>
  </si>
  <si>
    <t>San Josecito</t>
  </si>
  <si>
    <t>VE202700</t>
  </si>
  <si>
    <t>Santos Michelena</t>
  </si>
  <si>
    <t>VE0512</t>
  </si>
  <si>
    <t>Capital Santos Michelena</t>
  </si>
  <si>
    <t>VE051201</t>
  </si>
  <si>
    <t>VE2004</t>
  </si>
  <si>
    <t>Capital Bolivar</t>
  </si>
  <si>
    <t>VE200401</t>
  </si>
  <si>
    <t>Santa Rosa</t>
  </si>
  <si>
    <t>VE130305</t>
  </si>
  <si>
    <t>Ayacucho</t>
  </si>
  <si>
    <t>VE2003</t>
  </si>
  <si>
    <t>VE200301</t>
  </si>
  <si>
    <t>Fernando de Peñalver</t>
  </si>
  <si>
    <t>VE0303</t>
  </si>
  <si>
    <t>Puerto Piritu</t>
  </si>
  <si>
    <t>VE030301</t>
  </si>
  <si>
    <t>Caracciolo Parra Perez</t>
  </si>
  <si>
    <t>VE231304</t>
  </si>
  <si>
    <t>Jose Ramon Yepez</t>
  </si>
  <si>
    <t>VE230702</t>
  </si>
  <si>
    <t>San Juan</t>
  </si>
  <si>
    <t>VE191405</t>
  </si>
  <si>
    <t>Tamare</t>
  </si>
  <si>
    <t>VE231207</t>
  </si>
  <si>
    <t>Bejuma</t>
  </si>
  <si>
    <t>VE0801</t>
  </si>
  <si>
    <t>Urbana Bejuma</t>
  </si>
  <si>
    <t>VE080101</t>
  </si>
  <si>
    <t>Campo Elias</t>
  </si>
  <si>
    <t>VE1406</t>
  </si>
  <si>
    <t>Matriz</t>
  </si>
  <si>
    <t>VE140602</t>
  </si>
  <si>
    <t>Coquivacoa</t>
  </si>
  <si>
    <t>VE231307</t>
  </si>
  <si>
    <t>Santa Cruz</t>
  </si>
  <si>
    <t>VE160806</t>
  </si>
  <si>
    <t>Payara</t>
  </si>
  <si>
    <t>VE180802</t>
  </si>
  <si>
    <t>Urbana Independencia</t>
  </si>
  <si>
    <t>VE080602</t>
  </si>
  <si>
    <t>Macarao</t>
  </si>
  <si>
    <t>VE010113</t>
  </si>
  <si>
    <t>El Recreo</t>
  </si>
  <si>
    <t>VE040702</t>
  </si>
  <si>
    <t>Cocorote</t>
  </si>
  <si>
    <t>VE2204</t>
  </si>
  <si>
    <t>VE220400</t>
  </si>
  <si>
    <t>VE2205</t>
  </si>
  <si>
    <t>VE220500</t>
  </si>
  <si>
    <t>Silva</t>
  </si>
  <si>
    <t>VE1120</t>
  </si>
  <si>
    <t>Tucacas</t>
  </si>
  <si>
    <t>VE112001</t>
  </si>
  <si>
    <t>Julian Mellado</t>
  </si>
  <si>
    <t>VE1207</t>
  </si>
  <si>
    <t>Capital El Sombrero</t>
  </si>
  <si>
    <t>VE120701</t>
  </si>
  <si>
    <t>Mario Briceño Iragorri</t>
  </si>
  <si>
    <t>VE0508</t>
  </si>
  <si>
    <t>Urbana Caña De Azucar</t>
  </si>
  <si>
    <t>VE050802</t>
  </si>
  <si>
    <t>Diaz</t>
  </si>
  <si>
    <t>VE1703</t>
  </si>
  <si>
    <t>Capital Diaz</t>
  </si>
  <si>
    <t>VE170301</t>
  </si>
  <si>
    <t>Marcano</t>
  </si>
  <si>
    <t>VE1707</t>
  </si>
  <si>
    <t>Capital Marcano</t>
  </si>
  <si>
    <t>VE170701</t>
  </si>
  <si>
    <t>Carrizal</t>
  </si>
  <si>
    <t>VE1506</t>
  </si>
  <si>
    <t>VE150601</t>
  </si>
  <si>
    <t>San Jose</t>
  </si>
  <si>
    <t>VE231405</t>
  </si>
  <si>
    <t>Buroz</t>
  </si>
  <si>
    <t>VE1505</t>
  </si>
  <si>
    <t>Mamporal</t>
  </si>
  <si>
    <t>VE150501</t>
  </si>
  <si>
    <t>Alto Barinas</t>
  </si>
  <si>
    <t>VE060411</t>
  </si>
  <si>
    <t>Romulo Gallegos</t>
  </si>
  <si>
    <t>VE0406</t>
  </si>
  <si>
    <t>Urbana Elorza</t>
  </si>
  <si>
    <t>VE040601</t>
  </si>
  <si>
    <t>Francisco Ochoa</t>
  </si>
  <si>
    <t>VE231704</t>
  </si>
  <si>
    <t>Las Parcelas</t>
  </si>
  <si>
    <t>VE231203</t>
  </si>
  <si>
    <t>VE190501</t>
  </si>
  <si>
    <t>VE152102</t>
  </si>
  <si>
    <t>Delta_Amacuro</t>
  </si>
  <si>
    <t>VE10</t>
  </si>
  <si>
    <t>Casacoima</t>
  </si>
  <si>
    <t>VE1002</t>
  </si>
  <si>
    <t>Manuel Piar</t>
  </si>
  <si>
    <t>VE100204</t>
  </si>
  <si>
    <t>Urachiche</t>
  </si>
  <si>
    <t>VE2213</t>
  </si>
  <si>
    <t>VE221300</t>
  </si>
  <si>
    <t>Marhuanta</t>
  </si>
  <si>
    <t>VE070505</t>
  </si>
  <si>
    <t>Tucupita</t>
  </si>
  <si>
    <t>VE1004</t>
  </si>
  <si>
    <t>Juan Millan</t>
  </si>
  <si>
    <t>VE100403</t>
  </si>
  <si>
    <t>Colina</t>
  </si>
  <si>
    <t>VE1106</t>
  </si>
  <si>
    <t>La Vela De Coro</t>
  </si>
  <si>
    <t>VE110601</t>
  </si>
  <si>
    <t>Dabajuro</t>
  </si>
  <si>
    <t>VE1107</t>
  </si>
  <si>
    <t>Capital Dabajuro</t>
  </si>
  <si>
    <t>VE110700</t>
  </si>
  <si>
    <t>Urbana Mariara</t>
  </si>
  <si>
    <t>VE080302</t>
  </si>
  <si>
    <t>Los Salias</t>
  </si>
  <si>
    <t>VE1513</t>
  </si>
  <si>
    <t>San Antonio De Los Altos</t>
  </si>
  <si>
    <t>VE151301</t>
  </si>
  <si>
    <t>El Paraiso</t>
  </si>
  <si>
    <t>VE010108</t>
  </si>
  <si>
    <t>VE2311</t>
  </si>
  <si>
    <t>San Jose De Perija</t>
  </si>
  <si>
    <t>VE231104</t>
  </si>
  <si>
    <t>Raul Leoni</t>
  </si>
  <si>
    <t>VE191406</t>
  </si>
  <si>
    <t>Luis De Vicente</t>
  </si>
  <si>
    <t>VE231204</t>
  </si>
  <si>
    <t>La Cañada De Urdaneta</t>
  </si>
  <si>
    <t>VE2309</t>
  </si>
  <si>
    <t>VE230901</t>
  </si>
  <si>
    <t>Cacique Mara</t>
  </si>
  <si>
    <t>VE231303</t>
  </si>
  <si>
    <t>Urbana Andres Eloy Blanco</t>
  </si>
  <si>
    <t>VE050308</t>
  </si>
  <si>
    <t>VE2206</t>
  </si>
  <si>
    <t>Sabana De Parra</t>
  </si>
  <si>
    <t>VE220600</t>
  </si>
  <si>
    <t>San Carlos Del Zulia</t>
  </si>
  <si>
    <t>VE230501</t>
  </si>
  <si>
    <t>Valdez</t>
  </si>
  <si>
    <t>VE1915</t>
  </si>
  <si>
    <t>Guiria</t>
  </si>
  <si>
    <t>VE191501</t>
  </si>
  <si>
    <t>VE1906</t>
  </si>
  <si>
    <t>Capital Mariguitar</t>
  </si>
  <si>
    <t>VE190600</t>
  </si>
  <si>
    <t>Valmore Rodriguez</t>
  </si>
  <si>
    <t>VE2321</t>
  </si>
  <si>
    <t>La Victoria</t>
  </si>
  <si>
    <t>VE232101</t>
  </si>
  <si>
    <t>Jesus Maria Semprun</t>
  </si>
  <si>
    <t>VE2308</t>
  </si>
  <si>
    <t>Jesus Maria Semprum</t>
  </si>
  <si>
    <t>VE230801</t>
  </si>
  <si>
    <t>Urbana Bartolome Salom</t>
  </si>
  <si>
    <t>VE081101</t>
  </si>
  <si>
    <t>El Valle</t>
  </si>
  <si>
    <t>VE010110</t>
  </si>
  <si>
    <t>Tulio Febres Cordero</t>
  </si>
  <si>
    <t>VE1422</t>
  </si>
  <si>
    <t>Capital Tulio Febres Cordero</t>
  </si>
  <si>
    <t>VE142201</t>
  </si>
  <si>
    <t>Camaguan</t>
  </si>
  <si>
    <t>VE1201</t>
  </si>
  <si>
    <t>Capital Camaguan</t>
  </si>
  <si>
    <t>VE120101</t>
  </si>
  <si>
    <t>Roscio</t>
  </si>
  <si>
    <t>VE0708</t>
  </si>
  <si>
    <t>Seccion Capital Roscio</t>
  </si>
  <si>
    <t>VE070801</t>
  </si>
  <si>
    <t>VE1903</t>
  </si>
  <si>
    <t>Rio Caribe</t>
  </si>
  <si>
    <t>VE190301</t>
  </si>
  <si>
    <t>VE2320</t>
  </si>
  <si>
    <t>VE232006</t>
  </si>
  <si>
    <t>VE220302</t>
  </si>
  <si>
    <t>Venezuela</t>
  </si>
  <si>
    <t>VE231005</t>
  </si>
  <si>
    <t>VE0302</t>
  </si>
  <si>
    <t>Capital Aragua</t>
  </si>
  <si>
    <t>VE030201</t>
  </si>
  <si>
    <t>VE191402</t>
  </si>
  <si>
    <t>Jose Maria Blanco</t>
  </si>
  <si>
    <t>VE130202</t>
  </si>
  <si>
    <t>Leonardo Ruiz Pineda</t>
  </si>
  <si>
    <t>VE100404</t>
  </si>
  <si>
    <t>Aristides Bastidas</t>
  </si>
  <si>
    <t>VE2201</t>
  </si>
  <si>
    <t>San Pablo</t>
  </si>
  <si>
    <t>VE220100</t>
  </si>
  <si>
    <t>Bocono</t>
  </si>
  <si>
    <t>VE2102</t>
  </si>
  <si>
    <t>VE210201</t>
  </si>
  <si>
    <t>Caricuao</t>
  </si>
  <si>
    <t>VE010104</t>
  </si>
  <si>
    <t>Naricual</t>
  </si>
  <si>
    <t>VE031806</t>
  </si>
  <si>
    <t>Romulo Betancourt</t>
  </si>
  <si>
    <t>VE060408</t>
  </si>
  <si>
    <t>No Urbana Bella Vista</t>
  </si>
  <si>
    <t>VE051302</t>
  </si>
  <si>
    <t>VE190504</t>
  </si>
  <si>
    <t>Urbana Goaigoaza</t>
  </si>
  <si>
    <t>VE081104</t>
  </si>
  <si>
    <t>Urbana Democracia</t>
  </si>
  <si>
    <t>VE081102</t>
  </si>
  <si>
    <t>No Urbana Magdaleno</t>
  </si>
  <si>
    <t>VE051602</t>
  </si>
  <si>
    <t>VE1518</t>
  </si>
  <si>
    <t>San Francisco De Yare</t>
  </si>
  <si>
    <t>VE151801</t>
  </si>
  <si>
    <t>Nueva Cua</t>
  </si>
  <si>
    <t>VE152002</t>
  </si>
  <si>
    <t>VE100407</t>
  </si>
  <si>
    <t>Manuel Dagnino</t>
  </si>
  <si>
    <t>VE231313</t>
  </si>
  <si>
    <t>Catuaro</t>
  </si>
  <si>
    <t>VE191302</t>
  </si>
  <si>
    <t>Cecilio Acosta</t>
  </si>
  <si>
    <t>VE231305</t>
  </si>
  <si>
    <t>Jauregui</t>
  </si>
  <si>
    <t>VE2012</t>
  </si>
  <si>
    <t>VE201201</t>
  </si>
  <si>
    <t>Catatumbo</t>
  </si>
  <si>
    <t>VE2304</t>
  </si>
  <si>
    <t>Encontrados</t>
  </si>
  <si>
    <t>VE230401</t>
  </si>
  <si>
    <t>VE1125</t>
  </si>
  <si>
    <t>Puerto Cumarebo</t>
  </si>
  <si>
    <t>VE112501</t>
  </si>
  <si>
    <t>Sifontes</t>
  </si>
  <si>
    <t>VE0709</t>
  </si>
  <si>
    <t>Seccion Capital Sifontes</t>
  </si>
  <si>
    <t>VE070901</t>
  </si>
  <si>
    <t>El Junquito</t>
  </si>
  <si>
    <t>VE010107</t>
  </si>
  <si>
    <t>VE060407</t>
  </si>
  <si>
    <t>Agua Blanca</t>
  </si>
  <si>
    <t>VE1801</t>
  </si>
  <si>
    <t>Capital Agua Blanca</t>
  </si>
  <si>
    <t>VE180100</t>
  </si>
  <si>
    <t>Carlos Soublette</t>
  </si>
  <si>
    <t>VE240111</t>
  </si>
  <si>
    <t>La  Pica</t>
  </si>
  <si>
    <t>VE160810</t>
  </si>
  <si>
    <t>Dalla Costa</t>
  </si>
  <si>
    <t>VE070103</t>
  </si>
  <si>
    <t>Sotillo</t>
  </si>
  <si>
    <t>VE1612</t>
  </si>
  <si>
    <t>Capital Sotillo</t>
  </si>
  <si>
    <t>VE161201</t>
  </si>
  <si>
    <t>Jose Cenovio Urribarri</t>
  </si>
  <si>
    <t>VE231803</t>
  </si>
  <si>
    <t>El Socorro</t>
  </si>
  <si>
    <t>VE1203</t>
  </si>
  <si>
    <t>VE120301</t>
  </si>
  <si>
    <t>San Andres</t>
  </si>
  <si>
    <t>VE221002</t>
  </si>
  <si>
    <t>VE230704</t>
  </si>
  <si>
    <t>Juan Ignacio Montilla</t>
  </si>
  <si>
    <t>VE212001</t>
  </si>
  <si>
    <t>Pedro Cova</t>
  </si>
  <si>
    <t>VE070603</t>
  </si>
  <si>
    <t>Presidente Romulo Gallegos</t>
  </si>
  <si>
    <t>VE140103</t>
  </si>
  <si>
    <t>VE1412</t>
  </si>
  <si>
    <t>Jacinto Plaza</t>
  </si>
  <si>
    <t>VE141207</t>
  </si>
  <si>
    <t>Los Taques</t>
  </si>
  <si>
    <t>VE1112</t>
  </si>
  <si>
    <t>Judibana</t>
  </si>
  <si>
    <t>VE111202</t>
  </si>
  <si>
    <t>VE0907</t>
  </si>
  <si>
    <t>VE090701</t>
  </si>
  <si>
    <t>Panamericano</t>
  </si>
  <si>
    <t>VE2019</t>
  </si>
  <si>
    <t>VE201901</t>
  </si>
  <si>
    <t>Chiquinquira</t>
  </si>
  <si>
    <t>VE231308</t>
  </si>
  <si>
    <t>Cruz Paredes</t>
  </si>
  <si>
    <t>VE0606</t>
  </si>
  <si>
    <t>Barrancas</t>
  </si>
  <si>
    <t>VE060601</t>
  </si>
  <si>
    <t>VE1813</t>
  </si>
  <si>
    <t>VE181301</t>
  </si>
  <si>
    <t>Montalban</t>
  </si>
  <si>
    <t>VE140603</t>
  </si>
  <si>
    <t>San Vicente</t>
  </si>
  <si>
    <t>VE160811</t>
  </si>
  <si>
    <t>Albarico</t>
  </si>
  <si>
    <t>VE221102</t>
  </si>
  <si>
    <t>VE240110</t>
  </si>
  <si>
    <t>La Trinidad</t>
  </si>
  <si>
    <t>VE2207</t>
  </si>
  <si>
    <t>Boraure</t>
  </si>
  <si>
    <t>VE220700</t>
  </si>
  <si>
    <t>VE2117</t>
  </si>
  <si>
    <t>Sabana De Mendoza</t>
  </si>
  <si>
    <t>VE211701</t>
  </si>
  <si>
    <t>Marcial Hernandez</t>
  </si>
  <si>
    <t>VE231706</t>
  </si>
  <si>
    <t>VE230203</t>
  </si>
  <si>
    <t>Presidente Betancourt</t>
  </si>
  <si>
    <t>VE140101</t>
  </si>
  <si>
    <t>VE2319</t>
  </si>
  <si>
    <t>Rafael Maria Baralt</t>
  </si>
  <si>
    <t>VE231902</t>
  </si>
  <si>
    <t>VE231002</t>
  </si>
  <si>
    <t>Cruz Salmeron Acosta</t>
  </si>
  <si>
    <t>VE1908</t>
  </si>
  <si>
    <t>Araya</t>
  </si>
  <si>
    <t>VE190801</t>
  </si>
  <si>
    <t>Pozo Verde</t>
  </si>
  <si>
    <t>VE070109</t>
  </si>
  <si>
    <t>Las Mercedes</t>
  </si>
  <si>
    <t>VE1206</t>
  </si>
  <si>
    <t>Capital Las Mercedes</t>
  </si>
  <si>
    <t>VE120601</t>
  </si>
  <si>
    <t>Pedro Maria Ureña</t>
  </si>
  <si>
    <t>VE2020</t>
  </si>
  <si>
    <t>VE202001</t>
  </si>
  <si>
    <t>Tovar</t>
  </si>
  <si>
    <t>VE1421</t>
  </si>
  <si>
    <t>VE142104</t>
  </si>
  <si>
    <t>Capital Mario Briceño Iragorry</t>
  </si>
  <si>
    <t>VE050801</t>
  </si>
  <si>
    <t>Montes</t>
  </si>
  <si>
    <t>VE1912</t>
  </si>
  <si>
    <t>Cumanacoa</t>
  </si>
  <si>
    <t>VE191201</t>
  </si>
  <si>
    <t>Baruta</t>
  </si>
  <si>
    <t>VE1503</t>
  </si>
  <si>
    <t>VE150301</t>
  </si>
  <si>
    <t>Garcia</t>
  </si>
  <si>
    <t>VE1704</t>
  </si>
  <si>
    <t>Francisco Fajardo</t>
  </si>
  <si>
    <t>VE170402</t>
  </si>
  <si>
    <t>Andres Bello</t>
  </si>
  <si>
    <t>VE1502</t>
  </si>
  <si>
    <t>San Jose De Barlovento</t>
  </si>
  <si>
    <t>VE150201</t>
  </si>
  <si>
    <t>VE0510</t>
  </si>
  <si>
    <t>Capital San Sebastian</t>
  </si>
  <si>
    <t>VE051000</t>
  </si>
  <si>
    <t>Piritu</t>
  </si>
  <si>
    <t>VE0314</t>
  </si>
  <si>
    <t>Capital Piritu</t>
  </si>
  <si>
    <t>VE031401</t>
  </si>
  <si>
    <t>Mauroa</t>
  </si>
  <si>
    <t>VE1113</t>
  </si>
  <si>
    <t>Mene De Mauroa</t>
  </si>
  <si>
    <t>VE111301</t>
  </si>
  <si>
    <t>VE231315</t>
  </si>
  <si>
    <t>Caracciolo Parra</t>
  </si>
  <si>
    <t>VE1407</t>
  </si>
  <si>
    <t>Capital Caracciolo Parra Olmedo</t>
  </si>
  <si>
    <t>VE140701</t>
  </si>
  <si>
    <t>Guasimos</t>
  </si>
  <si>
    <t>VE2010</t>
  </si>
  <si>
    <t>Capital Palmira</t>
  </si>
  <si>
    <t>VE201000</t>
  </si>
  <si>
    <t>VE1901</t>
  </si>
  <si>
    <t>VE190101</t>
  </si>
  <si>
    <t>Capital Garcia</t>
  </si>
  <si>
    <t>VE170401</t>
  </si>
  <si>
    <t>Punceres</t>
  </si>
  <si>
    <t>VE1610</t>
  </si>
  <si>
    <t>Cachipo</t>
  </si>
  <si>
    <t>VE161002</t>
  </si>
  <si>
    <t>VE0809</t>
  </si>
  <si>
    <t>Urbana Montalban</t>
  </si>
  <si>
    <t>VE080901</t>
  </si>
  <si>
    <t>VE1514</t>
  </si>
  <si>
    <t>Rio Chico</t>
  </si>
  <si>
    <t>VE151401</t>
  </si>
  <si>
    <t>Capital Santiago Mariño</t>
  </si>
  <si>
    <t>VE051101</t>
  </si>
  <si>
    <t>Francisco Javier Pulgar</t>
  </si>
  <si>
    <t>VE2306</t>
  </si>
  <si>
    <t>VE230601</t>
  </si>
  <si>
    <t>Monseñor Argimiro Garcia</t>
  </si>
  <si>
    <t>VE100406</t>
  </si>
  <si>
    <t>Muñoz</t>
  </si>
  <si>
    <t>VE0403</t>
  </si>
  <si>
    <t>Mantecal</t>
  </si>
  <si>
    <t>VE040302</t>
  </si>
  <si>
    <t>Jose Angel Lamas</t>
  </si>
  <si>
    <t>VE0504</t>
  </si>
  <si>
    <t>Capital Santa Cruz</t>
  </si>
  <si>
    <t>VE050400</t>
  </si>
  <si>
    <t>Antolin Del Campo</t>
  </si>
  <si>
    <t>VE1701</t>
  </si>
  <si>
    <t>Capital  Plaza  Paraguachi</t>
  </si>
  <si>
    <t>VE170100</t>
  </si>
  <si>
    <t>San Casimiro</t>
  </si>
  <si>
    <t>VE0509</t>
  </si>
  <si>
    <t>Capital San Casimiro</t>
  </si>
  <si>
    <t>VE050901</t>
  </si>
  <si>
    <t>Pulido Mendez</t>
  </si>
  <si>
    <t>VE140107</t>
  </si>
  <si>
    <t>Caraballeda</t>
  </si>
  <si>
    <t>VE240101</t>
  </si>
  <si>
    <t>Cajigal</t>
  </si>
  <si>
    <t>VE1907</t>
  </si>
  <si>
    <t>Yaguaraparo</t>
  </si>
  <si>
    <t>VE190701</t>
  </si>
  <si>
    <t>VE1605</t>
  </si>
  <si>
    <t>Capital Cedeño</t>
  </si>
  <si>
    <t>VE160501</t>
  </si>
  <si>
    <t>VE1420</t>
  </si>
  <si>
    <t>VE142001</t>
  </si>
  <si>
    <t>San Rafael De Onoto</t>
  </si>
  <si>
    <t>VE1811</t>
  </si>
  <si>
    <t>Capital San Rafael De Onoto</t>
  </si>
  <si>
    <t>VE181101</t>
  </si>
  <si>
    <t>VE151003</t>
  </si>
  <si>
    <t>VE2212</t>
  </si>
  <si>
    <t>Guama</t>
  </si>
  <si>
    <t>VE221200</t>
  </si>
  <si>
    <t>Carache</t>
  </si>
  <si>
    <t>VE2105</t>
  </si>
  <si>
    <t>VE210501</t>
  </si>
  <si>
    <t>Coche</t>
  </si>
  <si>
    <t>VE010106</t>
  </si>
  <si>
    <t>Pampan</t>
  </si>
  <si>
    <t>VE2113</t>
  </si>
  <si>
    <t>La Paz</t>
  </si>
  <si>
    <t>VE211303</t>
  </si>
  <si>
    <t>VE2001</t>
  </si>
  <si>
    <t>Capital Cordero</t>
  </si>
  <si>
    <t>VE200100</t>
  </si>
  <si>
    <t>La Dolorita</t>
  </si>
  <si>
    <t>VE151904</t>
  </si>
  <si>
    <t>VE010117</t>
  </si>
  <si>
    <t>Manuel Guanipa Matos</t>
  </si>
  <si>
    <t>VE230204</t>
  </si>
  <si>
    <t>VE1413</t>
  </si>
  <si>
    <t>Capital Miranda</t>
  </si>
  <si>
    <t>VE141301</t>
  </si>
  <si>
    <t>Chaguaramas</t>
  </si>
  <si>
    <t>VE1202</t>
  </si>
  <si>
    <t>VE120201</t>
  </si>
  <si>
    <t>Manuel Palacio Fajardo</t>
  </si>
  <si>
    <t>VE060412</t>
  </si>
  <si>
    <t>Arias</t>
  </si>
  <si>
    <t>VE141202</t>
  </si>
  <si>
    <t>Urbana San Jose</t>
  </si>
  <si>
    <t>VE081407</t>
  </si>
  <si>
    <t>Marizapa</t>
  </si>
  <si>
    <t>VE150106</t>
  </si>
  <si>
    <t>Fernandez Feo</t>
  </si>
  <si>
    <t>VE2007</t>
  </si>
  <si>
    <t>VE200702</t>
  </si>
  <si>
    <t>Cabruta</t>
  </si>
  <si>
    <t>VE120602</t>
  </si>
  <si>
    <t>Obispo Ramos</t>
  </si>
  <si>
    <t>VE1414</t>
  </si>
  <si>
    <t>Capital Obispo Ramos De Lora</t>
  </si>
  <si>
    <t>VE141401</t>
  </si>
  <si>
    <t>El Guapo</t>
  </si>
  <si>
    <t>VE151402</t>
  </si>
  <si>
    <t>Peninsula De Macan</t>
  </si>
  <si>
    <t>VE1709</t>
  </si>
  <si>
    <t>VE170902</t>
  </si>
  <si>
    <t>Candelaria</t>
  </si>
  <si>
    <t>VE2104</t>
  </si>
  <si>
    <t>Chejende</t>
  </si>
  <si>
    <t>VE210401</t>
  </si>
  <si>
    <t>San Juan De Guanaguanare</t>
  </si>
  <si>
    <t>VE180404</t>
  </si>
  <si>
    <t>VE0710</t>
  </si>
  <si>
    <t>Guarataro</t>
  </si>
  <si>
    <t>VE071003</t>
  </si>
  <si>
    <t>Santa Rosalia</t>
  </si>
  <si>
    <t>VE010119</t>
  </si>
  <si>
    <t>Yocoima</t>
  </si>
  <si>
    <t>VE070110</t>
  </si>
  <si>
    <t>Santa Maria</t>
  </si>
  <si>
    <t>VE191305</t>
  </si>
  <si>
    <t>El Cafe</t>
  </si>
  <si>
    <t>VE150105</t>
  </si>
  <si>
    <t>Gomez</t>
  </si>
  <si>
    <t>VE1705</t>
  </si>
  <si>
    <t>Capital Gomez</t>
  </si>
  <si>
    <t>VE170501</t>
  </si>
  <si>
    <t>Camacaro</t>
  </si>
  <si>
    <t>VE130803</t>
  </si>
  <si>
    <t>Juarez</t>
  </si>
  <si>
    <t>VE130310</t>
  </si>
  <si>
    <t>No Urbana San Francisco De Asis</t>
  </si>
  <si>
    <t>VE051603</t>
  </si>
  <si>
    <t>Andres Mata</t>
  </si>
  <si>
    <t>VE1902</t>
  </si>
  <si>
    <t>Tavera Acosta</t>
  </si>
  <si>
    <t>VE190202</t>
  </si>
  <si>
    <t>Simon Planas</t>
  </si>
  <si>
    <t>VE1307</t>
  </si>
  <si>
    <t>Sarare</t>
  </si>
  <si>
    <t>VE130701</t>
  </si>
  <si>
    <t>Federacion</t>
  </si>
  <si>
    <t>VE1110</t>
  </si>
  <si>
    <t>Churuguara</t>
  </si>
  <si>
    <t>VE111001</t>
  </si>
  <si>
    <t>La Rosa</t>
  </si>
  <si>
    <t>VE230304</t>
  </si>
  <si>
    <t>Imataca</t>
  </si>
  <si>
    <t>VE100201</t>
  </si>
  <si>
    <t>Pedro Maria Morantes</t>
  </si>
  <si>
    <t>VE202302</t>
  </si>
  <si>
    <t>Gustavo Vegas Leon</t>
  </si>
  <si>
    <t>VE130703</t>
  </si>
  <si>
    <t>Urbana Joaquin Crespo</t>
  </si>
  <si>
    <t>VE050305</t>
  </si>
  <si>
    <t>Coronel Mariano Peraza</t>
  </si>
  <si>
    <t>VE130408</t>
  </si>
  <si>
    <t>Antonio Pinto Salinas</t>
  </si>
  <si>
    <t>VE1403</t>
  </si>
  <si>
    <t>Capital Antonio Pinto Salinas</t>
  </si>
  <si>
    <t>VE140301</t>
  </si>
  <si>
    <t>Zabala</t>
  </si>
  <si>
    <t>VE170302</t>
  </si>
  <si>
    <t>Juana De Avila</t>
  </si>
  <si>
    <t>VE231311</t>
  </si>
  <si>
    <t>La Guaira</t>
  </si>
  <si>
    <t>VE240106</t>
  </si>
  <si>
    <t>Tacarigua</t>
  </si>
  <si>
    <t>VE150403</t>
  </si>
  <si>
    <t>San Antonio De Yare</t>
  </si>
  <si>
    <t>VE151802</t>
  </si>
  <si>
    <t>Fernando del C. Carvajal</t>
  </si>
  <si>
    <t>VE0304</t>
  </si>
  <si>
    <t>Valle De Guanape</t>
  </si>
  <si>
    <t>VE030401</t>
  </si>
  <si>
    <t>Raul Cuenca</t>
  </si>
  <si>
    <t>VE232103</t>
  </si>
  <si>
    <t>No Urbana Alfredo Pacheco Miranda</t>
  </si>
  <si>
    <t>VE051105</t>
  </si>
  <si>
    <t>Domingo Peña</t>
  </si>
  <si>
    <t>VE141204</t>
  </si>
  <si>
    <t>Manuel Ezequiel Bruzual</t>
  </si>
  <si>
    <t>VE0312</t>
  </si>
  <si>
    <t>Clarines</t>
  </si>
  <si>
    <t>VE031201</t>
  </si>
  <si>
    <t>La Puerta</t>
  </si>
  <si>
    <t>VE212005</t>
  </si>
  <si>
    <t>VE1609</t>
  </si>
  <si>
    <t>La Toscana</t>
  </si>
  <si>
    <t>VE160906</t>
  </si>
  <si>
    <t>Manuel Manrique</t>
  </si>
  <si>
    <t>VE231901</t>
  </si>
  <si>
    <t>Cacique Manaure</t>
  </si>
  <si>
    <t>VE1104</t>
  </si>
  <si>
    <t>Capital Yaracal</t>
  </si>
  <si>
    <t>VE110400</t>
  </si>
  <si>
    <t>VE160702</t>
  </si>
  <si>
    <t>VE2116</t>
  </si>
  <si>
    <t>Campo Alegre</t>
  </si>
  <si>
    <t>VE211603</t>
  </si>
  <si>
    <t>Urbana Madre Maria De San Jose</t>
  </si>
  <si>
    <t>VE050304</t>
  </si>
  <si>
    <t>VE231316</t>
  </si>
  <si>
    <t>VE190102</t>
  </si>
  <si>
    <t>VE0903</t>
  </si>
  <si>
    <t>El Baul</t>
  </si>
  <si>
    <t>VE090301</t>
  </si>
  <si>
    <t>Capital Piar</t>
  </si>
  <si>
    <t>VE160901</t>
  </si>
  <si>
    <t>VE0603</t>
  </si>
  <si>
    <t>VE060301</t>
  </si>
  <si>
    <t>Flor De Patria</t>
  </si>
  <si>
    <t>VE211302</t>
  </si>
  <si>
    <t>Santa Maria De Ipire</t>
  </si>
  <si>
    <t>VE1214</t>
  </si>
  <si>
    <t>Capital Santa Maria De Ipire</t>
  </si>
  <si>
    <t>VE121401</t>
  </si>
  <si>
    <t>VE230306</t>
  </si>
  <si>
    <t>Villalba</t>
  </si>
  <si>
    <t>VE1711</t>
  </si>
  <si>
    <t>Capital Villalba</t>
  </si>
  <si>
    <t>VE171101</t>
  </si>
  <si>
    <t>Carmen Herrera</t>
  </si>
  <si>
    <t>VE230302</t>
  </si>
  <si>
    <t>VE0515</t>
  </si>
  <si>
    <t>Capital Urdaneta</t>
  </si>
  <si>
    <t>VE051501</t>
  </si>
  <si>
    <t>Jose Vidal Marcano</t>
  </si>
  <si>
    <t>VE100402</t>
  </si>
  <si>
    <t>VE070903</t>
  </si>
  <si>
    <t>Chacopata</t>
  </si>
  <si>
    <t>VE190802</t>
  </si>
  <si>
    <t>Cordoba</t>
  </si>
  <si>
    <t>VE2006</t>
  </si>
  <si>
    <t>Capital Santa Ana</t>
  </si>
  <si>
    <t>VE200600</t>
  </si>
  <si>
    <t>Urbana Bruzual</t>
  </si>
  <si>
    <t>VE040301</t>
  </si>
  <si>
    <t>VE0901</t>
  </si>
  <si>
    <t>Juan De Mata Suarez</t>
  </si>
  <si>
    <t>VE090102</t>
  </si>
  <si>
    <t>Guanta</t>
  </si>
  <si>
    <t>VE0306</t>
  </si>
  <si>
    <t>VE030601</t>
  </si>
  <si>
    <t>Ortiz</t>
  </si>
  <si>
    <t>VE1210</t>
  </si>
  <si>
    <t>VE121001</t>
  </si>
  <si>
    <t>Osuna Rodriguez</t>
  </si>
  <si>
    <t>VE141212</t>
  </si>
  <si>
    <t>VE2118</t>
  </si>
  <si>
    <t>VE211805</t>
  </si>
  <si>
    <t>Mariscal Antonio Jose De Sucre</t>
  </si>
  <si>
    <t>VE100405</t>
  </si>
  <si>
    <t>VE0311</t>
  </si>
  <si>
    <t>San Mateo</t>
  </si>
  <si>
    <t>VE031101</t>
  </si>
  <si>
    <t>Milla</t>
  </si>
  <si>
    <t>VE141211</t>
  </si>
  <si>
    <t>Hector Amable Mora</t>
  </si>
  <si>
    <t>VE140105</t>
  </si>
  <si>
    <t>Camatagua</t>
  </si>
  <si>
    <t>VE0502</t>
  </si>
  <si>
    <t>Capital Camatagua</t>
  </si>
  <si>
    <t>VE050201</t>
  </si>
  <si>
    <t>Torunos</t>
  </si>
  <si>
    <t>VE060406</t>
  </si>
  <si>
    <t>Caucaguita</t>
  </si>
  <si>
    <t>VE151902</t>
  </si>
  <si>
    <t>Escuque</t>
  </si>
  <si>
    <t>VE2106</t>
  </si>
  <si>
    <t>VE210601</t>
  </si>
  <si>
    <t>Rojas</t>
  </si>
  <si>
    <t>VE0610</t>
  </si>
  <si>
    <t>VE061001</t>
  </si>
  <si>
    <t>VE111201</t>
  </si>
  <si>
    <t>Caigua</t>
  </si>
  <si>
    <t>VE031804</t>
  </si>
  <si>
    <t>Michelena</t>
  </si>
  <si>
    <t>VE2018</t>
  </si>
  <si>
    <t>VE201800</t>
  </si>
  <si>
    <t>Rivas Davila</t>
  </si>
  <si>
    <t>VE1418</t>
  </si>
  <si>
    <t>Capital Rivas Davila</t>
  </si>
  <si>
    <t>VE141801</t>
  </si>
  <si>
    <t>Las Brisas</t>
  </si>
  <si>
    <t>VE150802</t>
  </si>
  <si>
    <t>Urbana Castor Nieves Rios</t>
  </si>
  <si>
    <t>VE050502</t>
  </si>
  <si>
    <t>VE1123</t>
  </si>
  <si>
    <t>Santa Cruz De Bucaral</t>
  </si>
  <si>
    <t>VE112301</t>
  </si>
  <si>
    <t>VE191205</t>
  </si>
  <si>
    <t>Curiepe</t>
  </si>
  <si>
    <t>VE150402</t>
  </si>
  <si>
    <t>VE151203</t>
  </si>
  <si>
    <t>VE010109</t>
  </si>
  <si>
    <t>VE210202</t>
  </si>
  <si>
    <t>San Silvestre</t>
  </si>
  <si>
    <t>VE060403</t>
  </si>
  <si>
    <t>Antimano</t>
  </si>
  <si>
    <t>VE010102</t>
  </si>
  <si>
    <t>El Tejero</t>
  </si>
  <si>
    <t>VE160602</t>
  </si>
  <si>
    <t>El Blanco</t>
  </si>
  <si>
    <t>VE130807</t>
  </si>
  <si>
    <t>Paracotos</t>
  </si>
  <si>
    <t>VE151005</t>
  </si>
  <si>
    <t>Acosta</t>
  </si>
  <si>
    <t>VE1601</t>
  </si>
  <si>
    <t>Capital Acosta</t>
  </si>
  <si>
    <t>VE160101</t>
  </si>
  <si>
    <t>Gonzalo Picon Febres</t>
  </si>
  <si>
    <t>VE141206</t>
  </si>
  <si>
    <t>Bartolome De Las Casas</t>
  </si>
  <si>
    <t>VE231102</t>
  </si>
  <si>
    <t>VE1909</t>
  </si>
  <si>
    <t>Tunapuy</t>
  </si>
  <si>
    <t>VE190901</t>
  </si>
  <si>
    <t>Caripe</t>
  </si>
  <si>
    <t>VE1604</t>
  </si>
  <si>
    <t>Capital Caripe</t>
  </si>
  <si>
    <t>VE160401</t>
  </si>
  <si>
    <t>San Genaro</t>
  </si>
  <si>
    <t>VE1810</t>
  </si>
  <si>
    <t>Antolin Tovar</t>
  </si>
  <si>
    <t>VE181002</t>
  </si>
  <si>
    <t>Jose Bernardo Dorante</t>
  </si>
  <si>
    <t>VE130407</t>
  </si>
  <si>
    <t>Antonio Romulo</t>
  </si>
  <si>
    <t>VE2002</t>
  </si>
  <si>
    <t>Capital Las Mesas</t>
  </si>
  <si>
    <t>VE200200</t>
  </si>
  <si>
    <t>Urbana Santa Rosa</t>
  </si>
  <si>
    <t>VE081408</t>
  </si>
  <si>
    <t>Agua Viva</t>
  </si>
  <si>
    <t>VE130603</t>
  </si>
  <si>
    <t>San Jose De Guaribe</t>
  </si>
  <si>
    <t>VE1213</t>
  </si>
  <si>
    <t>VE121301</t>
  </si>
  <si>
    <t>Motatan</t>
  </si>
  <si>
    <t>VE2112</t>
  </si>
  <si>
    <t>VE211201</t>
  </si>
  <si>
    <t>Antonio Spinetti Dini</t>
  </si>
  <si>
    <t>VE141201</t>
  </si>
  <si>
    <t>Punta Gorda</t>
  </si>
  <si>
    <t>VE230309</t>
  </si>
  <si>
    <t>VE2015</t>
  </si>
  <si>
    <t>VE201501</t>
  </si>
  <si>
    <t>San Lorenzo</t>
  </si>
  <si>
    <t>VE191206</t>
  </si>
  <si>
    <t>Pampanito</t>
  </si>
  <si>
    <t>VE2114</t>
  </si>
  <si>
    <t>Pampanito Ii</t>
  </si>
  <si>
    <t>VE211403</t>
  </si>
  <si>
    <t>Sabana De Uchire</t>
  </si>
  <si>
    <t>VE031203</t>
  </si>
  <si>
    <t>Nueva Arcadia</t>
  </si>
  <si>
    <t>VE202002</t>
  </si>
  <si>
    <t>VE2119</t>
  </si>
  <si>
    <t>Tuñame</t>
  </si>
  <si>
    <t>VE211906</t>
  </si>
  <si>
    <t>Guardatinajas</t>
  </si>
  <si>
    <t>VE120804</t>
  </si>
  <si>
    <t>Carlos Quevedo</t>
  </si>
  <si>
    <t>VE230602</t>
  </si>
  <si>
    <t>Sir Arthur McGregor</t>
  </si>
  <si>
    <t>VE0320</t>
  </si>
  <si>
    <t>El Chaparro</t>
  </si>
  <si>
    <t>VE032001</t>
  </si>
  <si>
    <t>Diego Bautista Urbaneja</t>
  </si>
  <si>
    <t>VE0321</t>
  </si>
  <si>
    <t>Lecherias</t>
  </si>
  <si>
    <t>VE032101</t>
  </si>
  <si>
    <t>Obispos</t>
  </si>
  <si>
    <t>VE0608</t>
  </si>
  <si>
    <t>Los Guasimitos</t>
  </si>
  <si>
    <t>VE060804</t>
  </si>
  <si>
    <t>VE1611</t>
  </si>
  <si>
    <t>Capital Santa Barbara</t>
  </si>
  <si>
    <t>VE161100</t>
  </si>
  <si>
    <t>Capaya</t>
  </si>
  <si>
    <t>VE150104</t>
  </si>
  <si>
    <t>Bobures</t>
  </si>
  <si>
    <t>VE232001</t>
  </si>
  <si>
    <t>La Ceiba</t>
  </si>
  <si>
    <t>VE2109</t>
  </si>
  <si>
    <t>Tres De Febrero</t>
  </si>
  <si>
    <t>VE210904</t>
  </si>
  <si>
    <t>Florencio  Ramirez</t>
  </si>
  <si>
    <t>VE140702</t>
  </si>
  <si>
    <t>Pedro Camejo</t>
  </si>
  <si>
    <t>VE0405</t>
  </si>
  <si>
    <t>Codazzi</t>
  </si>
  <si>
    <t>VE040502</t>
  </si>
  <si>
    <t>El Furrial</t>
  </si>
  <si>
    <t>VE160808</t>
  </si>
  <si>
    <t>Cocollar</t>
  </si>
  <si>
    <t>VE191204</t>
  </si>
  <si>
    <t>No Urbana Urama</t>
  </si>
  <si>
    <t>VE080502</t>
  </si>
  <si>
    <t>VE2011</t>
  </si>
  <si>
    <t>VE201101</t>
  </si>
  <si>
    <t>Bergantin</t>
  </si>
  <si>
    <t>VE031803</t>
  </si>
  <si>
    <t>VE060401</t>
  </si>
  <si>
    <t>San Juan de Capistrano</t>
  </si>
  <si>
    <t>VE0316</t>
  </si>
  <si>
    <t>Boca De Uchire</t>
  </si>
  <si>
    <t>VE031601</t>
  </si>
  <si>
    <t>VE2103</t>
  </si>
  <si>
    <t>Sabana Grande</t>
  </si>
  <si>
    <t>VE210301</t>
  </si>
  <si>
    <t>Ocumare De La Costa</t>
  </si>
  <si>
    <t>VE0518</t>
  </si>
  <si>
    <t>Capital Ocumare De La Costa</t>
  </si>
  <si>
    <t>VE051800</t>
  </si>
  <si>
    <t>VE061004</t>
  </si>
  <si>
    <t>VE210212</t>
  </si>
  <si>
    <t>Eloy Paredes</t>
  </si>
  <si>
    <t>VE141402</t>
  </si>
  <si>
    <t>Urbana Candelaria</t>
  </si>
  <si>
    <t>VE081401</t>
  </si>
  <si>
    <t>San Rafael De Alcazar</t>
  </si>
  <si>
    <t>VE141403</t>
  </si>
  <si>
    <t>Macuto</t>
  </si>
  <si>
    <t>VE240107</t>
  </si>
  <si>
    <t>San Luis</t>
  </si>
  <si>
    <t>VE212004</t>
  </si>
  <si>
    <t>Monseñor Iturriza</t>
  </si>
  <si>
    <t>VE1115</t>
  </si>
  <si>
    <t>Tocuyo De La Costa</t>
  </si>
  <si>
    <t>VE111503</t>
  </si>
  <si>
    <t>VE0317</t>
  </si>
  <si>
    <t>VE031701</t>
  </si>
  <si>
    <t>VE170505</t>
  </si>
  <si>
    <t>Samuel Dario Maldo</t>
  </si>
  <si>
    <t>VE2022</t>
  </si>
  <si>
    <t>Samuel Dario Maldonado</t>
  </si>
  <si>
    <t>VE202201</t>
  </si>
  <si>
    <t>Capital Peninsula De Macanao</t>
  </si>
  <si>
    <t>VE170901</t>
  </si>
  <si>
    <t>Santos Marquina</t>
  </si>
  <si>
    <t>VE1419</t>
  </si>
  <si>
    <t>Capital Tabay</t>
  </si>
  <si>
    <t>VE141900</t>
  </si>
  <si>
    <t>Araguita</t>
  </si>
  <si>
    <t>VE150102</t>
  </si>
  <si>
    <t>Jusepin</t>
  </si>
  <si>
    <t>VE160809</t>
  </si>
  <si>
    <t>El Morro De Puerto Santo</t>
  </si>
  <si>
    <t>VE190303</t>
  </si>
  <si>
    <t>Urbana Union</t>
  </si>
  <si>
    <t>VE081106</t>
  </si>
  <si>
    <t>VE142006</t>
  </si>
  <si>
    <t>Mucuritas</t>
  </si>
  <si>
    <t>VE040105</t>
  </si>
  <si>
    <t>Santa Cruz Del Zulia</t>
  </si>
  <si>
    <t>VE230504</t>
  </si>
  <si>
    <t>VE2016</t>
  </si>
  <si>
    <t>VE201601</t>
  </si>
  <si>
    <t>Boliv. Angostura</t>
  </si>
  <si>
    <t>VE0707</t>
  </si>
  <si>
    <t>Seccion Capital Raul Leoni</t>
  </si>
  <si>
    <t>VE070701</t>
  </si>
  <si>
    <t>Mendoza</t>
  </si>
  <si>
    <t>VE212006</t>
  </si>
  <si>
    <t>Naiguata</t>
  </si>
  <si>
    <t>VE240109</t>
  </si>
  <si>
    <t>Urbana Fraternidad</t>
  </si>
  <si>
    <t>VE081103</t>
  </si>
  <si>
    <t>Seboruco</t>
  </si>
  <si>
    <t>VE2024</t>
  </si>
  <si>
    <t>VE202400</t>
  </si>
  <si>
    <t>El Llano</t>
  </si>
  <si>
    <t>VE142102</t>
  </si>
  <si>
    <t>Chorreron</t>
  </si>
  <si>
    <t>VE030602</t>
  </si>
  <si>
    <t>VE0307</t>
  </si>
  <si>
    <t>Soledad</t>
  </si>
  <si>
    <t>VE030701</t>
  </si>
  <si>
    <t>Villa Rosa</t>
  </si>
  <si>
    <t>VE181306</t>
  </si>
  <si>
    <t>Aguirre</t>
  </si>
  <si>
    <t>VE170602</t>
  </si>
  <si>
    <t>VE2101</t>
  </si>
  <si>
    <t>Santa Isabel</t>
  </si>
  <si>
    <t>VE210101</t>
  </si>
  <si>
    <t>VE2110</t>
  </si>
  <si>
    <t>Agua Santa</t>
  </si>
  <si>
    <t>VE211002</t>
  </si>
  <si>
    <t>VE070703</t>
  </si>
  <si>
    <t>Donaldo Garcia</t>
  </si>
  <si>
    <t>VE231602</t>
  </si>
  <si>
    <t>Chichiriviche</t>
  </si>
  <si>
    <t>VE111501</t>
  </si>
  <si>
    <t>Universidad</t>
  </si>
  <si>
    <t>VE070107</t>
  </si>
  <si>
    <t>VE1101</t>
  </si>
  <si>
    <t>Capadare</t>
  </si>
  <si>
    <t>VE110102</t>
  </si>
  <si>
    <t>Boca De Aroa</t>
  </si>
  <si>
    <t>VE112002</t>
  </si>
  <si>
    <t>Altagracia De La Montaña</t>
  </si>
  <si>
    <t>VE151002</t>
  </si>
  <si>
    <t>Rangel</t>
  </si>
  <si>
    <t>VE1417</t>
  </si>
  <si>
    <t>Capital Rangel</t>
  </si>
  <si>
    <t>VE141701</t>
  </si>
  <si>
    <t>San Benardino</t>
  </si>
  <si>
    <t>VE010115</t>
  </si>
  <si>
    <t>Canelones</t>
  </si>
  <si>
    <t>VE181402</t>
  </si>
  <si>
    <t>Monte Carmelo</t>
  </si>
  <si>
    <t>VE2111</t>
  </si>
  <si>
    <t>Buena Vista</t>
  </si>
  <si>
    <t>VE211102</t>
  </si>
  <si>
    <t>El Corozo</t>
  </si>
  <si>
    <t>VE160807</t>
  </si>
  <si>
    <t>Tocopero</t>
  </si>
  <si>
    <t>VE1122</t>
  </si>
  <si>
    <t>VE112201</t>
  </si>
  <si>
    <t>San Pedro</t>
  </si>
  <si>
    <t>VE151006</t>
  </si>
  <si>
    <t>Cecilio Zubillaga</t>
  </si>
  <si>
    <t>VE130805</t>
  </si>
  <si>
    <t>Seccion Capital Sucre</t>
  </si>
  <si>
    <t>VE071001</t>
  </si>
  <si>
    <t>VE211401</t>
  </si>
  <si>
    <t>VE0612</t>
  </si>
  <si>
    <t>Santa Cruz De Guacas</t>
  </si>
  <si>
    <t>VE061202</t>
  </si>
  <si>
    <t>No Urbana Pao De Zarate</t>
  </si>
  <si>
    <t>VE050504</t>
  </si>
  <si>
    <t>Carvajal</t>
  </si>
  <si>
    <t>VE211601</t>
  </si>
  <si>
    <t>VE201102</t>
  </si>
  <si>
    <t>VE190703</t>
  </si>
  <si>
    <t>Lima Blanco</t>
  </si>
  <si>
    <t>VE0904</t>
  </si>
  <si>
    <t>La Aguadita</t>
  </si>
  <si>
    <t>VE090402</t>
  </si>
  <si>
    <t>Zea</t>
  </si>
  <si>
    <t>VE1423</t>
  </si>
  <si>
    <t>Capital Zea</t>
  </si>
  <si>
    <t>VE142301</t>
  </si>
  <si>
    <t>Matasiete</t>
  </si>
  <si>
    <t>VE170504</t>
  </si>
  <si>
    <t>El Morro</t>
  </si>
  <si>
    <t>VE032102</t>
  </si>
  <si>
    <t>Cheregue</t>
  </si>
  <si>
    <t>VE210302</t>
  </si>
  <si>
    <t>VE1910</t>
  </si>
  <si>
    <t>Campo Claro</t>
  </si>
  <si>
    <t>VE191002</t>
  </si>
  <si>
    <t>Bramon</t>
  </si>
  <si>
    <t>VE201404</t>
  </si>
  <si>
    <t>VE010101</t>
  </si>
  <si>
    <t>Marcelino Briceño</t>
  </si>
  <si>
    <t>VE230205</t>
  </si>
  <si>
    <t>La Pastora</t>
  </si>
  <si>
    <t>VE010111</t>
  </si>
  <si>
    <t>No Urbana Augusto Mijares</t>
  </si>
  <si>
    <t>VE051605</t>
  </si>
  <si>
    <t>Santa Apolonia</t>
  </si>
  <si>
    <t>VE210901</t>
  </si>
  <si>
    <t>Rafael Urdaneta</t>
  </si>
  <si>
    <t>VE231903</t>
  </si>
  <si>
    <t>Punta De Piedra</t>
  </si>
  <si>
    <t>VE191504</t>
  </si>
  <si>
    <t>El Hatillo</t>
  </si>
  <si>
    <t>VE1509</t>
  </si>
  <si>
    <t>VE150901</t>
  </si>
  <si>
    <t>El Dividive</t>
  </si>
  <si>
    <t>VE211001</t>
  </si>
  <si>
    <t>Puerto Santo</t>
  </si>
  <si>
    <t>VE190304</t>
  </si>
  <si>
    <t>Juan Rodriguez Suarez</t>
  </si>
  <si>
    <t>VE141208</t>
  </si>
  <si>
    <t>Vista Hermosa</t>
  </si>
  <si>
    <t>VE070506</t>
  </si>
  <si>
    <t>Mariano Picon Salas</t>
  </si>
  <si>
    <t>VE141210</t>
  </si>
  <si>
    <t>Urica</t>
  </si>
  <si>
    <t>VE031304</t>
  </si>
  <si>
    <t>VE141205</t>
  </si>
  <si>
    <t>VE090803</t>
  </si>
  <si>
    <t>Adrian</t>
  </si>
  <si>
    <t>VE170702</t>
  </si>
  <si>
    <t>La Mesa</t>
  </si>
  <si>
    <t>VE211904</t>
  </si>
  <si>
    <t>San Agustin</t>
  </si>
  <si>
    <t>VE160405</t>
  </si>
  <si>
    <t>VE211301</t>
  </si>
  <si>
    <t>Amenodoro Rangel Lamus</t>
  </si>
  <si>
    <t>VE200502</t>
  </si>
  <si>
    <t>Diego De Lozada</t>
  </si>
  <si>
    <t>VE130403</t>
  </si>
  <si>
    <t>No Urbana Simon Bolivar</t>
  </si>
  <si>
    <t>VE080103</t>
  </si>
  <si>
    <t>Petit</t>
  </si>
  <si>
    <t>VE1117</t>
  </si>
  <si>
    <t>Cabure</t>
  </si>
  <si>
    <t>VE111701</t>
  </si>
  <si>
    <t>Los Barales</t>
  </si>
  <si>
    <t>VE171002</t>
  </si>
  <si>
    <t>El Carmelo</t>
  </si>
  <si>
    <t>VE230904</t>
  </si>
  <si>
    <t>Urbana San Blas</t>
  </si>
  <si>
    <t>VE081406</t>
  </si>
  <si>
    <t>Parapara</t>
  </si>
  <si>
    <t>VE121203</t>
  </si>
  <si>
    <t>VE1121</t>
  </si>
  <si>
    <t>VE112101</t>
  </si>
  <si>
    <t>Rafael Rangel</t>
  </si>
  <si>
    <t>VE2115</t>
  </si>
  <si>
    <t>Jose Gregorio Hernandez</t>
  </si>
  <si>
    <t>VE211504</t>
  </si>
  <si>
    <t>Sabana Libre</t>
  </si>
  <si>
    <t>VE210603</t>
  </si>
  <si>
    <t>El Mene</t>
  </si>
  <si>
    <t>VE231802</t>
  </si>
  <si>
    <t>Manuel Felipe Rugeles</t>
  </si>
  <si>
    <t>VE201503</t>
  </si>
  <si>
    <t>Cuara</t>
  </si>
  <si>
    <t>VE130402</t>
  </si>
  <si>
    <t>Jose Leonardo Suarez</t>
  </si>
  <si>
    <t>VE211604</t>
  </si>
  <si>
    <t>La Quebrada</t>
  </si>
  <si>
    <t>VE211901</t>
  </si>
  <si>
    <t>Arenas</t>
  </si>
  <si>
    <t>VE191202</t>
  </si>
  <si>
    <t>VE141203</t>
  </si>
  <si>
    <t>Lasso De La Vega</t>
  </si>
  <si>
    <t>VE141209</t>
  </si>
  <si>
    <t>VE142202</t>
  </si>
  <si>
    <t>VE210210</t>
  </si>
  <si>
    <t>San Timoteo</t>
  </si>
  <si>
    <t>VE230201</t>
  </si>
  <si>
    <t>VE140606</t>
  </si>
  <si>
    <t>Cristobal Mendoza</t>
  </si>
  <si>
    <t>VE211803</t>
  </si>
  <si>
    <t>VE231302</t>
  </si>
  <si>
    <t>Olegario Villalobos</t>
  </si>
  <si>
    <t>VE231314</t>
  </si>
  <si>
    <t>VE141705</t>
  </si>
  <si>
    <t>Juan Antonio Rodriguez Dominguez</t>
  </si>
  <si>
    <t>VE060413</t>
  </si>
  <si>
    <t>Taguaya</t>
  </si>
  <si>
    <t>VE160907</t>
  </si>
  <si>
    <t>Lobatera</t>
  </si>
  <si>
    <t>VE2017</t>
  </si>
  <si>
    <t>Constitucion</t>
  </si>
  <si>
    <t>VE201702</t>
  </si>
  <si>
    <t>Antonio Nicolas Briceño</t>
  </si>
  <si>
    <t>VE211602</t>
  </si>
  <si>
    <t>La Pueblita</t>
  </si>
  <si>
    <t>VE211502</t>
  </si>
  <si>
    <t>VE010114</t>
  </si>
  <si>
    <t>Pedro Briceño Mendez</t>
  </si>
  <si>
    <t>VE060703</t>
  </si>
  <si>
    <t>Jose Gregorio Monagas</t>
  </si>
  <si>
    <t>VE0310</t>
  </si>
  <si>
    <t>Mapire</t>
  </si>
  <si>
    <t>VE031001</t>
  </si>
  <si>
    <t>No Urbana Francisco De Miranda</t>
  </si>
  <si>
    <t>VE051702</t>
  </si>
  <si>
    <t>El Batey</t>
  </si>
  <si>
    <t>VE232002</t>
  </si>
  <si>
    <t>No Urbana Canoabo</t>
  </si>
  <si>
    <t>VE080102</t>
  </si>
  <si>
    <t>VE010118</t>
  </si>
  <si>
    <t>Cardenal Quintero</t>
  </si>
  <si>
    <t>VE1408</t>
  </si>
  <si>
    <t>Capital Cardenal Quintero</t>
  </si>
  <si>
    <t>VE140801</t>
  </si>
  <si>
    <t>VE211704</t>
  </si>
  <si>
    <t>VE211802</t>
  </si>
  <si>
    <t>Zuata</t>
  </si>
  <si>
    <t>VE031006</t>
  </si>
  <si>
    <t>Tacata</t>
  </si>
  <si>
    <t>VE151007</t>
  </si>
  <si>
    <t>Gabriel Picon Gonzalez</t>
  </si>
  <si>
    <t>VE140104</t>
  </si>
  <si>
    <t>Juan Vicente Campo</t>
  </si>
  <si>
    <t>VE2108</t>
  </si>
  <si>
    <t>VE210801</t>
  </si>
  <si>
    <t>Benitez</t>
  </si>
  <si>
    <t>VE1904</t>
  </si>
  <si>
    <t>El Rincon</t>
  </si>
  <si>
    <t>VE190402</t>
  </si>
  <si>
    <t>Betijoque</t>
  </si>
  <si>
    <t>VE211501</t>
  </si>
  <si>
    <t>Sagrario</t>
  </si>
  <si>
    <t>VE141213</t>
  </si>
  <si>
    <t>VE210407</t>
  </si>
  <si>
    <t>Los Cedros</t>
  </si>
  <si>
    <t>VE211503</t>
  </si>
  <si>
    <t>VE1109</t>
  </si>
  <si>
    <t>VE110904</t>
  </si>
  <si>
    <t>Tres Esquinas</t>
  </si>
  <si>
    <t>VE211807</t>
  </si>
  <si>
    <t>El Palotal</t>
  </si>
  <si>
    <t>VE200402</t>
  </si>
  <si>
    <t>VE010105</t>
  </si>
  <si>
    <t>Santa Teresa</t>
  </si>
  <si>
    <t>VE010120</t>
  </si>
  <si>
    <t>Puerto Miranda</t>
  </si>
  <si>
    <t>VE120102</t>
  </si>
  <si>
    <t>Jose Felipe Marquez</t>
  </si>
  <si>
    <t>VE2107</t>
  </si>
  <si>
    <t>VE210701</t>
  </si>
  <si>
    <t>VE230603</t>
  </si>
  <si>
    <t>No Urbana  Monseñor Feliciano Gonzalez</t>
  </si>
  <si>
    <t>VE051703</t>
  </si>
  <si>
    <t>Mosquey</t>
  </si>
  <si>
    <t>VE210203</t>
  </si>
  <si>
    <t>Urbana Ciudad Alianza</t>
  </si>
  <si>
    <t>VE080401</t>
  </si>
  <si>
    <t>Fernandez Peña</t>
  </si>
  <si>
    <t>VE140601</t>
  </si>
  <si>
    <t>VE2026</t>
  </si>
  <si>
    <t>VE202601</t>
  </si>
  <si>
    <t>Mucuruba</t>
  </si>
  <si>
    <t>VE141704</t>
  </si>
  <si>
    <t>No Urbana Carmen De Cura</t>
  </si>
  <si>
    <t>VE050202</t>
  </si>
  <si>
    <t>Macarapana</t>
  </si>
  <si>
    <t>VE190502</t>
  </si>
  <si>
    <t>VE211703</t>
  </si>
  <si>
    <t>Cachamay</t>
  </si>
  <si>
    <t>VE070101</t>
  </si>
  <si>
    <t>VE2008</t>
  </si>
  <si>
    <t>Capital San Jose De Bolivar</t>
  </si>
  <si>
    <t>VE200800</t>
  </si>
  <si>
    <t>Viento  Fresco</t>
  </si>
  <si>
    <t>VE160504</t>
  </si>
  <si>
    <t>VE202202</t>
  </si>
  <si>
    <t>Campo Lara</t>
  </si>
  <si>
    <t>VE231003</t>
  </si>
  <si>
    <t>Caño El Tigre</t>
  </si>
  <si>
    <t>VE142302</t>
  </si>
  <si>
    <t>Padre Noguera</t>
  </si>
  <si>
    <t>VE1415</t>
  </si>
  <si>
    <t>Capital Santa Maria De Caparo</t>
  </si>
  <si>
    <t>VE141500</t>
  </si>
  <si>
    <t>VE010103</t>
  </si>
  <si>
    <t>El Guacharo</t>
  </si>
  <si>
    <t>VE160402</t>
  </si>
  <si>
    <t>VE060704</t>
  </si>
  <si>
    <t>Guevara</t>
  </si>
  <si>
    <t>VE170503</t>
  </si>
  <si>
    <t>Almirante Padilla</t>
  </si>
  <si>
    <t>VE2301</t>
  </si>
  <si>
    <t>Isla De Toas</t>
  </si>
  <si>
    <t>VE230101</t>
  </si>
  <si>
    <t>VE232102</t>
  </si>
  <si>
    <t>VE010116</t>
  </si>
  <si>
    <t>Cabimbu</t>
  </si>
  <si>
    <t>VE211902</t>
  </si>
  <si>
    <t>Arzobispo Chacon</t>
  </si>
  <si>
    <t>VE1405</t>
  </si>
  <si>
    <t>Capital Arzobispo Chacon</t>
  </si>
  <si>
    <t>VE140501</t>
  </si>
  <si>
    <t>VE190505</t>
  </si>
  <si>
    <t>San Rafael De Orituco</t>
  </si>
  <si>
    <t>VE120906</t>
  </si>
  <si>
    <t>No Urbana Patanemo</t>
  </si>
  <si>
    <t>VE081108</t>
  </si>
  <si>
    <t>Doradas</t>
  </si>
  <si>
    <t>VE201603</t>
  </si>
  <si>
    <t>San Fernando Del Guapo</t>
  </si>
  <si>
    <t>VE151405</t>
  </si>
  <si>
    <t>Tacarigua De La Laguna</t>
  </si>
  <si>
    <t>VE151403</t>
  </si>
  <si>
    <t>No Urbana Borburata</t>
  </si>
  <si>
    <t>VE081107</t>
  </si>
  <si>
    <t>Hernandez</t>
  </si>
  <si>
    <t>VE202203</t>
  </si>
  <si>
    <t>Cruz Carrillo</t>
  </si>
  <si>
    <t>VE211804</t>
  </si>
  <si>
    <t>No Urbana Las Guacamayas</t>
  </si>
  <si>
    <t>VE050503</t>
  </si>
  <si>
    <t>Monseñor Miguel Antonio Salas</t>
  </si>
  <si>
    <t>VE201203</t>
  </si>
  <si>
    <t>Maria De La Concepcion Palacios Blanco</t>
  </si>
  <si>
    <t>VE142203</t>
  </si>
  <si>
    <t>Beatriz</t>
  </si>
  <si>
    <t>VE212002</t>
  </si>
  <si>
    <t>Las Calderas</t>
  </si>
  <si>
    <t>VE110604</t>
  </si>
  <si>
    <t>Geronimo Maldonado</t>
  </si>
  <si>
    <t>VE141802</t>
  </si>
  <si>
    <t>La Union</t>
  </si>
  <si>
    <t>VE210602</t>
  </si>
  <si>
    <t>VE211402</t>
  </si>
  <si>
    <t>El Cafetal</t>
  </si>
  <si>
    <t>VE150302</t>
  </si>
  <si>
    <t>VE210503</t>
  </si>
  <si>
    <t>Urbana El Socorro</t>
  </si>
  <si>
    <t>VE081403</t>
  </si>
  <si>
    <t>VE210604</t>
  </si>
  <si>
    <t>23 De Enero</t>
  </si>
  <si>
    <t>VE010122</t>
  </si>
  <si>
    <t>VE100401</t>
  </si>
  <si>
    <t>Chacao</t>
  </si>
  <si>
    <t>VE1507</t>
  </si>
  <si>
    <t>VE150701</t>
  </si>
  <si>
    <t>Petare</t>
  </si>
  <si>
    <t>VE151901</t>
  </si>
  <si>
    <t>La Vega</t>
  </si>
  <si>
    <t>VE010112</t>
  </si>
  <si>
    <t>Las Minas De Baruta</t>
  </si>
  <si>
    <t>VE150303</t>
  </si>
  <si>
    <t>Leoncio Martinez</t>
  </si>
  <si>
    <t>VE151905</t>
  </si>
  <si>
    <t>Carayaca</t>
  </si>
  <si>
    <t>VE240102</t>
  </si>
  <si>
    <t>Gran Sabana</t>
  </si>
  <si>
    <t>VE0704</t>
  </si>
  <si>
    <t>Seccion Capital Gran Sabana</t>
  </si>
  <si>
    <t>VE070401</t>
  </si>
  <si>
    <t>VE1309</t>
  </si>
  <si>
    <t>Moroturo</t>
  </si>
  <si>
    <t>VE130902</t>
  </si>
  <si>
    <t>Alfredo Arvelo Larriva</t>
  </si>
  <si>
    <t>VE060402</t>
  </si>
  <si>
    <t>San Camilo</t>
  </si>
  <si>
    <t>VE040404</t>
  </si>
  <si>
    <t>VE110504</t>
  </si>
  <si>
    <t>Capital San Genaro De Boconoito</t>
  </si>
  <si>
    <t>VE181001</t>
  </si>
  <si>
    <t>P. Pedro Chien</t>
  </si>
  <si>
    <t>VE0711</t>
  </si>
  <si>
    <t>Capital El Palmar</t>
  </si>
  <si>
    <t>VE071100</t>
  </si>
  <si>
    <t>VE070602</t>
  </si>
  <si>
    <t>San Javier</t>
  </si>
  <si>
    <t>VE221103</t>
  </si>
  <si>
    <t>No Urbana Belen</t>
  </si>
  <si>
    <t>VE080202</t>
  </si>
  <si>
    <t>Humocaro Bajo</t>
  </si>
  <si>
    <t>VE130506</t>
  </si>
  <si>
    <t>Irapa</t>
  </si>
  <si>
    <t>VE191001</t>
  </si>
  <si>
    <t>Juan Manuel Cajigal</t>
  </si>
  <si>
    <t>VE0309</t>
  </si>
  <si>
    <t>Onoto</t>
  </si>
  <si>
    <t>VE030901</t>
  </si>
  <si>
    <t>Democracia</t>
  </si>
  <si>
    <t>VE1108</t>
  </si>
  <si>
    <t>Pedregal</t>
  </si>
  <si>
    <t>VE110801</t>
  </si>
  <si>
    <t>Uracoa</t>
  </si>
  <si>
    <t>VE1613</t>
  </si>
  <si>
    <t>Capital Uracoa</t>
  </si>
  <si>
    <t>VE161300</t>
  </si>
  <si>
    <t>Virgen De La Coromoto</t>
  </si>
  <si>
    <t>VE180405</t>
  </si>
  <si>
    <t>Urbana San Juan De Payara</t>
  </si>
  <si>
    <t>VE040501</t>
  </si>
  <si>
    <t>Aguasay</t>
  </si>
  <si>
    <t>VE1602</t>
  </si>
  <si>
    <t>Capital Aguasay</t>
  </si>
  <si>
    <t>VE160200</t>
  </si>
  <si>
    <t>Uvencio Antonio Velasquez</t>
  </si>
  <si>
    <t>VE181304</t>
  </si>
  <si>
    <t>VE110901</t>
  </si>
  <si>
    <t>VE181403</t>
  </si>
  <si>
    <t>El Canton</t>
  </si>
  <si>
    <t>VE061201</t>
  </si>
  <si>
    <t>Udon Perez</t>
  </si>
  <si>
    <t>VE230402</t>
  </si>
  <si>
    <t>Salom</t>
  </si>
  <si>
    <t>VE220902</t>
  </si>
  <si>
    <t>Los Barrancos De Fajardo</t>
  </si>
  <si>
    <t>VE161202</t>
  </si>
  <si>
    <t>Uribante</t>
  </si>
  <si>
    <t>VE2028</t>
  </si>
  <si>
    <t>VE202801</t>
  </si>
  <si>
    <t>Santo Domingo</t>
  </si>
  <si>
    <t>VE200703</t>
  </si>
  <si>
    <t>El Progreso</t>
  </si>
  <si>
    <t>VE210902</t>
  </si>
  <si>
    <t>VE090101</t>
  </si>
  <si>
    <t>Papelon</t>
  </si>
  <si>
    <t>VE1809</t>
  </si>
  <si>
    <t>Capital Papelon</t>
  </si>
  <si>
    <t>VE180901</t>
  </si>
  <si>
    <t>Rendon</t>
  </si>
  <si>
    <t>VE191303</t>
  </si>
  <si>
    <t>Chaguaramal</t>
  </si>
  <si>
    <t>VE160903</t>
  </si>
  <si>
    <t>El Amparo</t>
  </si>
  <si>
    <t>VE040403</t>
  </si>
  <si>
    <t>San Judas Tadeo</t>
  </si>
  <si>
    <t>VE2029</t>
  </si>
  <si>
    <t>Umuquena</t>
  </si>
  <si>
    <t>VE202900</t>
  </si>
  <si>
    <t>Capital Punceres</t>
  </si>
  <si>
    <t>VE161001</t>
  </si>
  <si>
    <t>VE230903</t>
  </si>
  <si>
    <t>VE060202</t>
  </si>
  <si>
    <t>San Diego De Cabrutica</t>
  </si>
  <si>
    <t>VE031003</t>
  </si>
  <si>
    <t>VE130806</t>
  </si>
  <si>
    <t>Macapo</t>
  </si>
  <si>
    <t>VE090401</t>
  </si>
  <si>
    <t>Jajo</t>
  </si>
  <si>
    <t>VE211903</t>
  </si>
  <si>
    <t>Potreritos</t>
  </si>
  <si>
    <t>VE230905</t>
  </si>
  <si>
    <t>Aguedo Felipe Alvarado</t>
  </si>
  <si>
    <t>VE130308</t>
  </si>
  <si>
    <t>Zona Rural</t>
  </si>
  <si>
    <t>VE070509</t>
  </si>
  <si>
    <t>VE2202</t>
  </si>
  <si>
    <t>Aroa</t>
  </si>
  <si>
    <t>VE220200</t>
  </si>
  <si>
    <t>Monseñor Jose Vicente</t>
  </si>
  <si>
    <t>VE1806</t>
  </si>
  <si>
    <t>Capital Monseñor Jose Vicente De Unda</t>
  </si>
  <si>
    <t>VE180601</t>
  </si>
  <si>
    <t>Capital Maturin</t>
  </si>
  <si>
    <t>VE160801</t>
  </si>
  <si>
    <t>Barceloneta</t>
  </si>
  <si>
    <t>VE070702</t>
  </si>
  <si>
    <t>Siquisique</t>
  </si>
  <si>
    <t>VE130901</t>
  </si>
  <si>
    <t>Elias Sanchez Rubio</t>
  </si>
  <si>
    <t>VE231503</t>
  </si>
  <si>
    <t>VE231404</t>
  </si>
  <si>
    <t>Alto Orinoco</t>
  </si>
  <si>
    <t>VE0201</t>
  </si>
  <si>
    <t>Autonomo Alto Orinoco</t>
  </si>
  <si>
    <t>VE020100</t>
  </si>
  <si>
    <t>Pao De San Juan Batista</t>
  </si>
  <si>
    <t>VE0905</t>
  </si>
  <si>
    <t>El Pao</t>
  </si>
  <si>
    <t>VE090501</t>
  </si>
  <si>
    <t>El Pilar</t>
  </si>
  <si>
    <t>VE190401</t>
  </si>
  <si>
    <t>San Miguel</t>
  </si>
  <si>
    <t>VE130903</t>
  </si>
  <si>
    <t>Pijiguaos</t>
  </si>
  <si>
    <t>VE070206</t>
  </si>
  <si>
    <t>Cunaviche</t>
  </si>
  <si>
    <t>VE040503</t>
  </si>
  <si>
    <t>VE070902</t>
  </si>
  <si>
    <t>Manuel Monge</t>
  </si>
  <si>
    <t>VE2208</t>
  </si>
  <si>
    <t>Yumare</t>
  </si>
  <si>
    <t>VE220800</t>
  </si>
  <si>
    <t>Peñalver</t>
  </si>
  <si>
    <t>VE040703</t>
  </si>
  <si>
    <t>Santa Fe</t>
  </si>
  <si>
    <t>VE191407</t>
  </si>
  <si>
    <t>No Urbana Negro Primero</t>
  </si>
  <si>
    <t>VE081409</t>
  </si>
  <si>
    <t>Hilario Luna Y Luna</t>
  </si>
  <si>
    <t>VE130504</t>
  </si>
  <si>
    <t>VE040405</t>
  </si>
  <si>
    <t>Montaña Verde</t>
  </si>
  <si>
    <t>VE130812</t>
  </si>
  <si>
    <t>La Estacion</t>
  </si>
  <si>
    <t>VE180703</t>
  </si>
  <si>
    <t>Veroes</t>
  </si>
  <si>
    <t>VE2214</t>
  </si>
  <si>
    <t>El Guayabo</t>
  </si>
  <si>
    <t>VE221402</t>
  </si>
  <si>
    <t>Buria</t>
  </si>
  <si>
    <t>VE130702</t>
  </si>
  <si>
    <t>Yacambu</t>
  </si>
  <si>
    <t>VE130103</t>
  </si>
  <si>
    <t>Uveral</t>
  </si>
  <si>
    <t>VE180302</t>
  </si>
  <si>
    <t>Antonio Diaz</t>
  </si>
  <si>
    <t>VE1001</t>
  </si>
  <si>
    <t>Manuel Renaud</t>
  </si>
  <si>
    <t>VE100104</t>
  </si>
  <si>
    <t>San Geronimo</t>
  </si>
  <si>
    <t>VE1204</t>
  </si>
  <si>
    <t>Capital San Geronimo Guayabal</t>
  </si>
  <si>
    <t>VE120401</t>
  </si>
  <si>
    <t>Urribarri</t>
  </si>
  <si>
    <t>VE230505</t>
  </si>
  <si>
    <t>VE130810</t>
  </si>
  <si>
    <t>Autana</t>
  </si>
  <si>
    <t>VE0204</t>
  </si>
  <si>
    <t>Autonomo Autana</t>
  </si>
  <si>
    <t>VE020400</t>
  </si>
  <si>
    <t>Manapiare</t>
  </si>
  <si>
    <t>VE0206</t>
  </si>
  <si>
    <t>Autonomo Manapiare</t>
  </si>
  <si>
    <t>VE020600</t>
  </si>
  <si>
    <t>Moralito</t>
  </si>
  <si>
    <t>VE230502</t>
  </si>
  <si>
    <t>Aparicion</t>
  </si>
  <si>
    <t>VE180702</t>
  </si>
  <si>
    <t>Quebrada Honda De Guache</t>
  </si>
  <si>
    <t>VE130102</t>
  </si>
  <si>
    <t>Ramon Peraza</t>
  </si>
  <si>
    <t>VE180804</t>
  </si>
  <si>
    <t>VE130503</t>
  </si>
  <si>
    <t>Ascencion Farreras</t>
  </si>
  <si>
    <t>VE070203</t>
  </si>
  <si>
    <t>Padre Barral</t>
  </si>
  <si>
    <t>VE100105</t>
  </si>
  <si>
    <t>Bari</t>
  </si>
  <si>
    <t>VE230802</t>
  </si>
  <si>
    <t>VE060801</t>
  </si>
  <si>
    <t>Alta Guajira</t>
  </si>
  <si>
    <t>VE231502</t>
  </si>
  <si>
    <t>VE0514</t>
  </si>
  <si>
    <t>Capital La Colonia Tovar</t>
  </si>
  <si>
    <t>VE051400</t>
  </si>
  <si>
    <t>VE0906</t>
  </si>
  <si>
    <t>Libertad De Cojedes</t>
  </si>
  <si>
    <t>VE090601</t>
  </si>
  <si>
    <t>Curiapo</t>
  </si>
  <si>
    <t>VE100101</t>
  </si>
  <si>
    <t>Mejia</t>
  </si>
  <si>
    <t>VE1911</t>
  </si>
  <si>
    <t>Capital San Antonio Del Golfo</t>
  </si>
  <si>
    <t>VE191100</t>
  </si>
  <si>
    <t>San Rafael De Atamaica</t>
  </si>
  <si>
    <t>VE040704</t>
  </si>
  <si>
    <t>Atabapo</t>
  </si>
  <si>
    <t>VE0202</t>
  </si>
  <si>
    <t>Autonomo Atabapo</t>
  </si>
  <si>
    <t>VE020200</t>
  </si>
  <si>
    <t>Sixto Zambrano</t>
  </si>
  <si>
    <t>VE231603</t>
  </si>
  <si>
    <t>Sosa</t>
  </si>
  <si>
    <t>VE0611</t>
  </si>
  <si>
    <t>Ciudad De Nutrias</t>
  </si>
  <si>
    <t>VE061101</t>
  </si>
  <si>
    <t>VE1812</t>
  </si>
  <si>
    <t>Capital Santa Rosalia</t>
  </si>
  <si>
    <t>VE181201</t>
  </si>
  <si>
    <t>VE211702</t>
  </si>
  <si>
    <t>VE200701</t>
  </si>
  <si>
    <t>VE1402</t>
  </si>
  <si>
    <t>Capital La Azulita</t>
  </si>
  <si>
    <t>VE140200</t>
  </si>
  <si>
    <t>VE1119</t>
  </si>
  <si>
    <t>Capital Mirimire</t>
  </si>
  <si>
    <t>VE111900</t>
  </si>
  <si>
    <t>Ribas</t>
  </si>
  <si>
    <t>VE150108</t>
  </si>
  <si>
    <t>VE060405</t>
  </si>
  <si>
    <t>General Urdaneta</t>
  </si>
  <si>
    <t>VE230202</t>
  </si>
  <si>
    <t>Capital Veroes</t>
  </si>
  <si>
    <t>VE221401</t>
  </si>
  <si>
    <t>Teresen</t>
  </si>
  <si>
    <t>VE160406</t>
  </si>
  <si>
    <t>Humocaro Alto</t>
  </si>
  <si>
    <t>VE130505</t>
  </si>
  <si>
    <t>Rincon Hondo</t>
  </si>
  <si>
    <t>VE040304</t>
  </si>
  <si>
    <t>Palacios Fajardo</t>
  </si>
  <si>
    <t>VE061003</t>
  </si>
  <si>
    <t>Caño Delgadito</t>
  </si>
  <si>
    <t>VE180902</t>
  </si>
  <si>
    <t>Rio Negro</t>
  </si>
  <si>
    <t>VE231103</t>
  </si>
  <si>
    <t>VE211101</t>
  </si>
  <si>
    <t>Gibraltar</t>
  </si>
  <si>
    <t>VE232003</t>
  </si>
  <si>
    <t>VE130309</t>
  </si>
  <si>
    <t>Rodriguez Dominguez</t>
  </si>
  <si>
    <t>VE060102</t>
  </si>
  <si>
    <t>Cazorla</t>
  </si>
  <si>
    <t>VE120402</t>
  </si>
  <si>
    <t>Guanape</t>
  </si>
  <si>
    <t>VE031202</t>
  </si>
  <si>
    <t>VE030302</t>
  </si>
  <si>
    <t>VE060903</t>
  </si>
  <si>
    <t>Queseras Del Medio</t>
  </si>
  <si>
    <t>VE040106</t>
  </si>
  <si>
    <t>VE070704</t>
  </si>
  <si>
    <t>Maparari</t>
  </si>
  <si>
    <t>VE111005</t>
  </si>
  <si>
    <t>Dominga Ortiz De Paez</t>
  </si>
  <si>
    <t>VE060414</t>
  </si>
  <si>
    <t>Buchivacoa</t>
  </si>
  <si>
    <t>VE1103</t>
  </si>
  <si>
    <t>Zazarida</t>
  </si>
  <si>
    <t>VE110306</t>
  </si>
  <si>
    <t>No Urbana Valles Del Tucutunemo</t>
  </si>
  <si>
    <t>VE051604</t>
  </si>
  <si>
    <t>VE190406</t>
  </si>
  <si>
    <t>San Jose De Aerocuar</t>
  </si>
  <si>
    <t>VE190201</t>
  </si>
  <si>
    <t>VE1118</t>
  </si>
  <si>
    <t>VE111801</t>
  </si>
  <si>
    <t>Pueblo Llano</t>
  </si>
  <si>
    <t>VE1416</t>
  </si>
  <si>
    <t>Capital Pueblo Llano</t>
  </si>
  <si>
    <t>VE141600</t>
  </si>
  <si>
    <t>Aristides Calvani</t>
  </si>
  <si>
    <t>VE230308</t>
  </si>
  <si>
    <t>Tintorero</t>
  </si>
  <si>
    <t>VE130406</t>
  </si>
  <si>
    <t>VE211304</t>
  </si>
  <si>
    <t>Espino</t>
  </si>
  <si>
    <t>VE120502</t>
  </si>
  <si>
    <t>Pedernales</t>
  </si>
  <si>
    <t>VE1003</t>
  </si>
  <si>
    <t>VE100301</t>
  </si>
  <si>
    <t>Moitaco</t>
  </si>
  <si>
    <t>VE071005</t>
  </si>
  <si>
    <t>Moruy</t>
  </si>
  <si>
    <t>VE110906</t>
  </si>
  <si>
    <t>VE160102</t>
  </si>
  <si>
    <t>San Jose De Tiznados</t>
  </si>
  <si>
    <t>VE121003</t>
  </si>
  <si>
    <t>Ignacio Briceño</t>
  </si>
  <si>
    <t>VE060902</t>
  </si>
  <si>
    <t>Luis Beltran Prieto Figueroa</t>
  </si>
  <si>
    <t>VE100302</t>
  </si>
  <si>
    <t>Apurito</t>
  </si>
  <si>
    <t>VE040102</t>
  </si>
  <si>
    <t>Aricagua</t>
  </si>
  <si>
    <t>VE191203</t>
  </si>
  <si>
    <t>Areo</t>
  </si>
  <si>
    <t>VE160502</t>
  </si>
  <si>
    <t>Lezama</t>
  </si>
  <si>
    <t>VE120902</t>
  </si>
  <si>
    <t>VE060904</t>
  </si>
  <si>
    <t>Dolores</t>
  </si>
  <si>
    <t>VE061002</t>
  </si>
  <si>
    <t>Calderas</t>
  </si>
  <si>
    <t>VE060503</t>
  </si>
  <si>
    <t>Castañeda</t>
  </si>
  <si>
    <t>VE130804</t>
  </si>
  <si>
    <t>Jose Maria Vargas</t>
  </si>
  <si>
    <t>VE2013</t>
  </si>
  <si>
    <t>Capital El Cobre</t>
  </si>
  <si>
    <t>VE201300</t>
  </si>
  <si>
    <t>Espinoza De Los Monteros</t>
  </si>
  <si>
    <t>VE130808</t>
  </si>
  <si>
    <t>VE180402</t>
  </si>
  <si>
    <t>Jacura</t>
  </si>
  <si>
    <t>VE1111</t>
  </si>
  <si>
    <t>VE111101</t>
  </si>
  <si>
    <t>El Regalo</t>
  </si>
  <si>
    <t>VE061102</t>
  </si>
  <si>
    <t>Chiguara</t>
  </si>
  <si>
    <t>VE142002</t>
  </si>
  <si>
    <t>San Juan De Las Galdonas</t>
  </si>
  <si>
    <t>VE190305</t>
  </si>
  <si>
    <t>Monseñor Carrillo</t>
  </si>
  <si>
    <t>VE211806</t>
  </si>
  <si>
    <t>Aripao</t>
  </si>
  <si>
    <t>VE071002</t>
  </si>
  <si>
    <t>VE130802</t>
  </si>
  <si>
    <t>Nicolas Pulido</t>
  </si>
  <si>
    <t>VE060203</t>
  </si>
  <si>
    <t>Manicuare</t>
  </si>
  <si>
    <t>VE190803</t>
  </si>
  <si>
    <t>Guzman Guillermo</t>
  </si>
  <si>
    <t>VE111404</t>
  </si>
  <si>
    <t>VE111407</t>
  </si>
  <si>
    <t>Panaquire</t>
  </si>
  <si>
    <t>VE150107</t>
  </si>
  <si>
    <t>VE100205</t>
  </si>
  <si>
    <t>San Jose De Saguaz</t>
  </si>
  <si>
    <t>VE181305</t>
  </si>
  <si>
    <t>Juan Bautista Arismendi</t>
  </si>
  <si>
    <t>VE100203</t>
  </si>
  <si>
    <t>La Palmita</t>
  </si>
  <si>
    <t>VE201902</t>
  </si>
  <si>
    <t>VE111702</t>
  </si>
  <si>
    <t>Monseñor Arturo Celestino Alvarez</t>
  </si>
  <si>
    <t>VE232005</t>
  </si>
  <si>
    <t>Guachara</t>
  </si>
  <si>
    <t>VE040104</t>
  </si>
  <si>
    <t>La Luz</t>
  </si>
  <si>
    <t>VE060803</t>
  </si>
  <si>
    <t>VE060304</t>
  </si>
  <si>
    <t>Trinidad De La Capilla</t>
  </si>
  <si>
    <t>VE180502</t>
  </si>
  <si>
    <t>Xaguas</t>
  </si>
  <si>
    <t>VE130904</t>
  </si>
  <si>
    <t>La Urbana</t>
  </si>
  <si>
    <t>VE070205</t>
  </si>
  <si>
    <t>VE031302</t>
  </si>
  <si>
    <t>Ana Maria Campos</t>
  </si>
  <si>
    <t>VE231402</t>
  </si>
  <si>
    <t>Rivas Berti</t>
  </si>
  <si>
    <t>VE200302</t>
  </si>
  <si>
    <t>Emeterio Ochoa</t>
  </si>
  <si>
    <t>VE201602</t>
  </si>
  <si>
    <t>Pueblo Cumarebo</t>
  </si>
  <si>
    <t>VE112504</t>
  </si>
  <si>
    <t>San Felix</t>
  </si>
  <si>
    <t>VE160503</t>
  </si>
  <si>
    <t>Florida</t>
  </si>
  <si>
    <t>VE181202</t>
  </si>
  <si>
    <t>Santos De Abelgas</t>
  </si>
  <si>
    <t>VE100106</t>
  </si>
  <si>
    <t>Ikabaru</t>
  </si>
  <si>
    <t>VE070402</t>
  </si>
  <si>
    <t>VE181302</t>
  </si>
  <si>
    <t>Divina Pastora</t>
  </si>
  <si>
    <t>VE180503</t>
  </si>
  <si>
    <t>El Pinto</t>
  </si>
  <si>
    <t>VE160904</t>
  </si>
  <si>
    <t>El Yagual</t>
  </si>
  <si>
    <t>VE040103</t>
  </si>
  <si>
    <t>VE130502</t>
  </si>
  <si>
    <t>Paso Real De Macaira</t>
  </si>
  <si>
    <t>VE120904</t>
  </si>
  <si>
    <t>Heras</t>
  </si>
  <si>
    <t>VE232004</t>
  </si>
  <si>
    <t>Guanaguana</t>
  </si>
  <si>
    <t>VE160905</t>
  </si>
  <si>
    <t>Pedro Lucas Urribarri</t>
  </si>
  <si>
    <t>VE231804</t>
  </si>
  <si>
    <t>Tabasca</t>
  </si>
  <si>
    <t>VE160704</t>
  </si>
  <si>
    <t>Monseñor Marcos Sergio Godoy</t>
  </si>
  <si>
    <t>VE231205</t>
  </si>
  <si>
    <t>Mamo</t>
  </si>
  <si>
    <t>VE030702</t>
  </si>
  <si>
    <t>VE040602</t>
  </si>
  <si>
    <t>San Juan De Los Cayos</t>
  </si>
  <si>
    <t>VE110101</t>
  </si>
  <si>
    <t>No Urbana Chuao</t>
  </si>
  <si>
    <t>VE051103</t>
  </si>
  <si>
    <t>Justo Briceño</t>
  </si>
  <si>
    <t>VE1411</t>
  </si>
  <si>
    <t>San Cristobal De Torondoy</t>
  </si>
  <si>
    <t>VE141102</t>
  </si>
  <si>
    <t>VE031805</t>
  </si>
  <si>
    <t>Jalisco</t>
  </si>
  <si>
    <t>VE211203</t>
  </si>
  <si>
    <t>Rio Seco</t>
  </si>
  <si>
    <t>VE111406</t>
  </si>
  <si>
    <t>La Vega De Guaramacal</t>
  </si>
  <si>
    <t>VE210208</t>
  </si>
  <si>
    <t>El Charal</t>
  </si>
  <si>
    <t>VE112302</t>
  </si>
  <si>
    <t>Capatarida</t>
  </si>
  <si>
    <t>VE110301</t>
  </si>
  <si>
    <t>Almirante Luis Brion</t>
  </si>
  <si>
    <t>VE100102</t>
  </si>
  <si>
    <t>La Esperanza</t>
  </si>
  <si>
    <t>VE210104</t>
  </si>
  <si>
    <t>VE130405</t>
  </si>
  <si>
    <t>Andres Linares</t>
  </si>
  <si>
    <t>VE211801</t>
  </si>
  <si>
    <t>La Democracia</t>
  </si>
  <si>
    <t>VE151202</t>
  </si>
  <si>
    <t>Urumaco</t>
  </si>
  <si>
    <t>VE1124</t>
  </si>
  <si>
    <t>VE112401</t>
  </si>
  <si>
    <t>El Jaguito</t>
  </si>
  <si>
    <t>VE210103</t>
  </si>
  <si>
    <t>Casigua</t>
  </si>
  <si>
    <t>VE111302</t>
  </si>
  <si>
    <t>VE230102</t>
  </si>
  <si>
    <t>Antonio Jose De Sucre</t>
  </si>
  <si>
    <t>VE190302</t>
  </si>
  <si>
    <t>Estanquez</t>
  </si>
  <si>
    <t>VE142003</t>
  </si>
  <si>
    <t>El Vinculo</t>
  </si>
  <si>
    <t>VE110909</t>
  </si>
  <si>
    <t>Arevalo Gonzalez</t>
  </si>
  <si>
    <t>VE150103</t>
  </si>
  <si>
    <t>Santa Rita De Manapire</t>
  </si>
  <si>
    <t>VE120603</t>
  </si>
  <si>
    <t>Soublette</t>
  </si>
  <si>
    <t>VE120907</t>
  </si>
  <si>
    <t>VE060602</t>
  </si>
  <si>
    <t>Caruao</t>
  </si>
  <si>
    <t>VE240103</t>
  </si>
  <si>
    <t>El Pauji</t>
  </si>
  <si>
    <t>VE111003</t>
  </si>
  <si>
    <t>No Urbana Taguay</t>
  </si>
  <si>
    <t>VE051504</t>
  </si>
  <si>
    <t>VE110103</t>
  </si>
  <si>
    <t>Virgen Del Valle</t>
  </si>
  <si>
    <t>VE100408</t>
  </si>
  <si>
    <t>Mesa Bolivar</t>
  </si>
  <si>
    <t>VE140302</t>
  </si>
  <si>
    <t>VE060404</t>
  </si>
  <si>
    <t>Uverito</t>
  </si>
  <si>
    <t>VE120103</t>
  </si>
  <si>
    <t>VE130508</t>
  </si>
  <si>
    <t>Reyes Vargas</t>
  </si>
  <si>
    <t>VE130816</t>
  </si>
  <si>
    <t>Araurima</t>
  </si>
  <si>
    <t>VE111103</t>
  </si>
  <si>
    <t>VE200903</t>
  </si>
  <si>
    <t>Santa  Apolonia</t>
  </si>
  <si>
    <t>VE142204</t>
  </si>
  <si>
    <t>Las Vegas Del Tuy</t>
  </si>
  <si>
    <t>VE112303</t>
  </si>
  <si>
    <t>Pueblo Nuevo Del Sur</t>
  </si>
  <si>
    <t>VE142005</t>
  </si>
  <si>
    <t>VE2021</t>
  </si>
  <si>
    <t>Las Delicias</t>
  </si>
  <si>
    <t>VE202100</t>
  </si>
  <si>
    <t>VE031103</t>
  </si>
  <si>
    <t>Aramendi</t>
  </si>
  <si>
    <t>VE040402</t>
  </si>
  <si>
    <t>El Junko</t>
  </si>
  <si>
    <t>VE240105</t>
  </si>
  <si>
    <t>Guaramacal</t>
  </si>
  <si>
    <t>VE210207</t>
  </si>
  <si>
    <t>VE031303</t>
  </si>
  <si>
    <t>VE060303</t>
  </si>
  <si>
    <t>Faria</t>
  </si>
  <si>
    <t>VE231403</t>
  </si>
  <si>
    <t>San Jose De La Costa</t>
  </si>
  <si>
    <t>VE111802</t>
  </si>
  <si>
    <t>Mitare</t>
  </si>
  <si>
    <t>VE111405</t>
  </si>
  <si>
    <t>Cinco De Julio</t>
  </si>
  <si>
    <t>VE100202</t>
  </si>
  <si>
    <t>General Rivas</t>
  </si>
  <si>
    <t>VE210206</t>
  </si>
  <si>
    <t>Jaji</t>
  </si>
  <si>
    <t>VE140605</t>
  </si>
  <si>
    <t>Guaraque</t>
  </si>
  <si>
    <t>VE1409</t>
  </si>
  <si>
    <t>Capital Guaraque</t>
  </si>
  <si>
    <t>VE140901</t>
  </si>
  <si>
    <t>Jadacaquiva</t>
  </si>
  <si>
    <t>VE110905</t>
  </si>
  <si>
    <t>San Lorenzo De Tiznados</t>
  </si>
  <si>
    <t>VE121004</t>
  </si>
  <si>
    <t>Bariro</t>
  </si>
  <si>
    <t>VE110302</t>
  </si>
  <si>
    <t>El Paujil</t>
  </si>
  <si>
    <t>VE190702</t>
  </si>
  <si>
    <t>VE0207</t>
  </si>
  <si>
    <t>Autonomo Rio Negro</t>
  </si>
  <si>
    <t>VE020700</t>
  </si>
  <si>
    <t>Cantagallo</t>
  </si>
  <si>
    <t>VE121202</t>
  </si>
  <si>
    <t>San Francisco De Tiznados</t>
  </si>
  <si>
    <t>VE121002</t>
  </si>
  <si>
    <t>San Francisco De Macaira</t>
  </si>
  <si>
    <t>VE120905</t>
  </si>
  <si>
    <t>Altamira</t>
  </si>
  <si>
    <t>VE060502</t>
  </si>
  <si>
    <t>VE201701</t>
  </si>
  <si>
    <t>VE110104</t>
  </si>
  <si>
    <t>Emilio Constantino Guerrero</t>
  </si>
  <si>
    <t>VE201202</t>
  </si>
  <si>
    <t>VE031402</t>
  </si>
  <si>
    <t>Las Piedras</t>
  </si>
  <si>
    <t>VE140802</t>
  </si>
  <si>
    <t>San Isidro Labrador</t>
  </si>
  <si>
    <t>VE181404</t>
  </si>
  <si>
    <t>Vicente Fuentes</t>
  </si>
  <si>
    <t>VE171102</t>
  </si>
  <si>
    <t>Guajiro</t>
  </si>
  <si>
    <t>VE110304</t>
  </si>
  <si>
    <t>VE210211</t>
  </si>
  <si>
    <t>Palmasola</t>
  </si>
  <si>
    <t>VE1116</t>
  </si>
  <si>
    <t>Capital Palmasola</t>
  </si>
  <si>
    <t>VE111600</t>
  </si>
  <si>
    <t>VE140903</t>
  </si>
  <si>
    <t>Capital Justo Briceño</t>
  </si>
  <si>
    <t>VE141101</t>
  </si>
  <si>
    <t>VE040305</t>
  </si>
  <si>
    <t>El Real</t>
  </si>
  <si>
    <t>VE060802</t>
  </si>
  <si>
    <t>Agua Caliente</t>
  </si>
  <si>
    <t>VE211003</t>
  </si>
  <si>
    <t>Agua Linda</t>
  </si>
  <si>
    <t>VE111102</t>
  </si>
  <si>
    <t>VE202802</t>
  </si>
  <si>
    <t>VE191304</t>
  </si>
  <si>
    <t>General Francisco Antonio Vasquez</t>
  </si>
  <si>
    <t>VE190403</t>
  </si>
  <si>
    <t>Monseñor Jauregui</t>
  </si>
  <si>
    <t>VE210209</t>
  </si>
  <si>
    <t>Boca Del Pao</t>
  </si>
  <si>
    <t>VE030503</t>
  </si>
  <si>
    <t>Peña Blanca</t>
  </si>
  <si>
    <t>VE180602</t>
  </si>
  <si>
    <t>San Rafael De Palo Alzado</t>
  </si>
  <si>
    <t>VE181303</t>
  </si>
  <si>
    <t>VE030402</t>
  </si>
  <si>
    <t>Agua Larga</t>
  </si>
  <si>
    <t>VE111002</t>
  </si>
  <si>
    <t>Temerla</t>
  </si>
  <si>
    <t>VE220903</t>
  </si>
  <si>
    <t>VE090302</t>
  </si>
  <si>
    <t>San Antonio De Irapa</t>
  </si>
  <si>
    <t>VE191004</t>
  </si>
  <si>
    <t>Tomas Alfaro Calatrava</t>
  </si>
  <si>
    <t>VE032002</t>
  </si>
  <si>
    <t>Julio Cesar Salas</t>
  </si>
  <si>
    <t>VE1410</t>
  </si>
  <si>
    <t>Palmira</t>
  </si>
  <si>
    <t>VE141002</t>
  </si>
  <si>
    <t>No Urbana Guiripa</t>
  </si>
  <si>
    <t>VE050902</t>
  </si>
  <si>
    <t>Adicora</t>
  </si>
  <si>
    <t>VE110902</t>
  </si>
  <si>
    <t>Santa Clara</t>
  </si>
  <si>
    <t>VE031004</t>
  </si>
  <si>
    <t>VE142101</t>
  </si>
  <si>
    <t>Puerto Vivas</t>
  </si>
  <si>
    <t>VE061203</t>
  </si>
  <si>
    <t>Santiago</t>
  </si>
  <si>
    <t>VE211905</t>
  </si>
  <si>
    <t>VE070202</t>
  </si>
  <si>
    <t>VE1404</t>
  </si>
  <si>
    <t>Capital Aricagua</t>
  </si>
  <si>
    <t>VE140401</t>
  </si>
  <si>
    <t>El Hato</t>
  </si>
  <si>
    <t>VE110908</t>
  </si>
  <si>
    <t>VE202603</t>
  </si>
  <si>
    <t>Macoruca</t>
  </si>
  <si>
    <t>VE110605</t>
  </si>
  <si>
    <t>San Pedro Del Rio</t>
  </si>
  <si>
    <t>VE200303</t>
  </si>
  <si>
    <t>El Cenizo</t>
  </si>
  <si>
    <t>VE211004</t>
  </si>
  <si>
    <t>Guadarrama</t>
  </si>
  <si>
    <t>VE060302</t>
  </si>
  <si>
    <t>La Petrolea</t>
  </si>
  <si>
    <t>VE201402</t>
  </si>
  <si>
    <t>Puerto De Nutrias</t>
  </si>
  <si>
    <t>VE061103</t>
  </si>
  <si>
    <t>Adaure</t>
  </si>
  <si>
    <t>VE110907</t>
  </si>
  <si>
    <t>Jose Ignacio Del Pumar</t>
  </si>
  <si>
    <t>VE060702</t>
  </si>
  <si>
    <t>Francisco Aniceto Lugo</t>
  </si>
  <si>
    <t>VE100103</t>
  </si>
  <si>
    <t>Baraived</t>
  </si>
  <si>
    <t>VE110903</t>
  </si>
  <si>
    <t>El Pao De Barcelona</t>
  </si>
  <si>
    <t>VE030504</t>
  </si>
  <si>
    <t>Burbusay</t>
  </si>
  <si>
    <t>VE210205</t>
  </si>
  <si>
    <t>Maroa</t>
  </si>
  <si>
    <t>VE0205</t>
  </si>
  <si>
    <t>Autonomo Maroa</t>
  </si>
  <si>
    <t>VE020500</t>
  </si>
  <si>
    <t>VE130817</t>
  </si>
  <si>
    <t>VE031005</t>
  </si>
  <si>
    <t>VE061104</t>
  </si>
  <si>
    <t>Soro</t>
  </si>
  <si>
    <t>VE191005</t>
  </si>
  <si>
    <t>No Urbana Las Peñitas</t>
  </si>
  <si>
    <t>VE051502</t>
  </si>
  <si>
    <t>VE112402</t>
  </si>
  <si>
    <t>Mucuchachi</t>
  </si>
  <si>
    <t>VE140507</t>
  </si>
  <si>
    <t>Mucutuy</t>
  </si>
  <si>
    <t>VE140506</t>
  </si>
  <si>
    <t>San Rafael De Laya</t>
  </si>
  <si>
    <t>VE121102</t>
  </si>
  <si>
    <t>Santa Maria Del Horcon</t>
  </si>
  <si>
    <t>VE211103</t>
  </si>
  <si>
    <t>La Guanota</t>
  </si>
  <si>
    <t>VE160403</t>
  </si>
  <si>
    <t>Boca De Grita</t>
  </si>
  <si>
    <t>VE200902</t>
  </si>
  <si>
    <t>Panapana</t>
  </si>
  <si>
    <t>VE070508</t>
  </si>
  <si>
    <t>VE1102</t>
  </si>
  <si>
    <t>Aracua</t>
  </si>
  <si>
    <t>VE110202</t>
  </si>
  <si>
    <t>Marabal</t>
  </si>
  <si>
    <t>VE191003</t>
  </si>
  <si>
    <t>La Florida</t>
  </si>
  <si>
    <t>VE200503</t>
  </si>
  <si>
    <t>VE230902</t>
  </si>
  <si>
    <t>Potosi</t>
  </si>
  <si>
    <t>VE202804</t>
  </si>
  <si>
    <t>VE141214</t>
  </si>
  <si>
    <t>VE210204</t>
  </si>
  <si>
    <t>VE112505</t>
  </si>
  <si>
    <t>Pimpinela</t>
  </si>
  <si>
    <t>VE180803</t>
  </si>
  <si>
    <t>Orinoco</t>
  </si>
  <si>
    <t>VE070507</t>
  </si>
  <si>
    <t>San Joaquin De Navay</t>
  </si>
  <si>
    <t>VE201604</t>
  </si>
  <si>
    <t>La Soledad</t>
  </si>
  <si>
    <t>VE112503</t>
  </si>
  <si>
    <t>No Urbana Tiara</t>
  </si>
  <si>
    <t>VE051202</t>
  </si>
  <si>
    <t>Borojo</t>
  </si>
  <si>
    <t>VE110303</t>
  </si>
  <si>
    <t>VE030303</t>
  </si>
  <si>
    <t>Aparicio</t>
  </si>
  <si>
    <t>VE160902</t>
  </si>
  <si>
    <t>Mesa De Las Palmas</t>
  </si>
  <si>
    <t>VE140303</t>
  </si>
  <si>
    <t>VE190902</t>
  </si>
  <si>
    <t>Granados</t>
  </si>
  <si>
    <t>VE210303</t>
  </si>
  <si>
    <t>Curimagua</t>
  </si>
  <si>
    <t>VE111703</t>
  </si>
  <si>
    <t>Panamericana</t>
  </si>
  <si>
    <t>VE210504</t>
  </si>
  <si>
    <t>VE030902</t>
  </si>
  <si>
    <t>Piñango</t>
  </si>
  <si>
    <t>VE141304</t>
  </si>
  <si>
    <t>La Candelaria</t>
  </si>
  <si>
    <t>VE130507</t>
  </si>
  <si>
    <t>VE210903</t>
  </si>
  <si>
    <t>Guaniamo</t>
  </si>
  <si>
    <t>VE070204</t>
  </si>
  <si>
    <t>Araguaney</t>
  </si>
  <si>
    <t>VE210102</t>
  </si>
  <si>
    <t>La Trampa</t>
  </si>
  <si>
    <t>VE142004</t>
  </si>
  <si>
    <t>Seque</t>
  </si>
  <si>
    <t>VE110305</t>
  </si>
  <si>
    <t>Chacanta</t>
  </si>
  <si>
    <t>VE140503</t>
  </si>
  <si>
    <t>VE210702</t>
  </si>
  <si>
    <t>Juan Pablo Peñaloza</t>
  </si>
  <si>
    <t>VE202803</t>
  </si>
  <si>
    <t>El Rastro</t>
  </si>
  <si>
    <t>VE120803</t>
  </si>
  <si>
    <t>Cipriano Castro</t>
  </si>
  <si>
    <t>VE201502</t>
  </si>
  <si>
    <t>Arnoldo Gabaldon</t>
  </si>
  <si>
    <t>VE210402</t>
  </si>
  <si>
    <t>Eleazar Lopez Contreras</t>
  </si>
  <si>
    <t>VE231004</t>
  </si>
  <si>
    <t>Juan Angel Bravo</t>
  </si>
  <si>
    <t>VE090802</t>
  </si>
  <si>
    <t>La Peña</t>
  </si>
  <si>
    <t>VE110203</t>
  </si>
  <si>
    <t>El Jarillo</t>
  </si>
  <si>
    <t>VE151004</t>
  </si>
  <si>
    <t>Tunapucito</t>
  </si>
  <si>
    <t>VE190405</t>
  </si>
  <si>
    <t>El Calvario</t>
  </si>
  <si>
    <t>VE120802</t>
  </si>
  <si>
    <t>No Urbana San Francisco De Cara</t>
  </si>
  <si>
    <t>VE051503</t>
  </si>
  <si>
    <t>El Carito</t>
  </si>
  <si>
    <t>VE031102</t>
  </si>
  <si>
    <t>Acurigua</t>
  </si>
  <si>
    <t>VE110602</t>
  </si>
  <si>
    <t>Bolivia</t>
  </si>
  <si>
    <t>VE210403</t>
  </si>
  <si>
    <t>Cuicas</t>
  </si>
  <si>
    <t>VE210502</t>
  </si>
  <si>
    <t>VE140402</t>
  </si>
  <si>
    <t>Sabana De Piedra</t>
  </si>
  <si>
    <t>VE160404</t>
  </si>
  <si>
    <t>Manuel Morillo</t>
  </si>
  <si>
    <t>VE130811</t>
  </si>
  <si>
    <t>VE141302</t>
  </si>
  <si>
    <t>Pecaya</t>
  </si>
  <si>
    <t>VE112102</t>
  </si>
  <si>
    <t>San Jose De La Montaña</t>
  </si>
  <si>
    <t>VE180403</t>
  </si>
  <si>
    <t>Quintero</t>
  </si>
  <si>
    <t>VE040303</t>
  </si>
  <si>
    <t>VE090602</t>
  </si>
  <si>
    <t>Bideau</t>
  </si>
  <si>
    <t>VE191502</t>
  </si>
  <si>
    <t>Valerita</t>
  </si>
  <si>
    <t>VE211005</t>
  </si>
  <si>
    <t>VE031002</t>
  </si>
  <si>
    <t>VE111303</t>
  </si>
  <si>
    <t>Thermo Morles</t>
  </si>
  <si>
    <t>VE181103</t>
  </si>
  <si>
    <t>Quinimari</t>
  </si>
  <si>
    <t>VE201403</t>
  </si>
  <si>
    <t>Jose Nucete Sardi</t>
  </si>
  <si>
    <t>VE140106</t>
  </si>
  <si>
    <t>Boca De Chavez</t>
  </si>
  <si>
    <t>VE031602</t>
  </si>
  <si>
    <t>Dr. Francisco Romero Lobo</t>
  </si>
  <si>
    <t>VE202305</t>
  </si>
  <si>
    <t>Roman Cardenas</t>
  </si>
  <si>
    <t>VE201103</t>
  </si>
  <si>
    <t>VE142103</t>
  </si>
  <si>
    <t>Purureche</t>
  </si>
  <si>
    <t>VE110805</t>
  </si>
  <si>
    <t>Avaria</t>
  </si>
  <si>
    <t>VE110803</t>
  </si>
  <si>
    <t>VE170502</t>
  </si>
  <si>
    <t>La Toma</t>
  </si>
  <si>
    <t>VE141703</t>
  </si>
  <si>
    <t>VE111004</t>
  </si>
  <si>
    <t>El Molino</t>
  </si>
  <si>
    <t>VE140504</t>
  </si>
  <si>
    <t>Paparo</t>
  </si>
  <si>
    <t>VE151404</t>
  </si>
  <si>
    <t>Los Nevados</t>
  </si>
  <si>
    <t>VE141215</t>
  </si>
  <si>
    <t>Las Majadas</t>
  </si>
  <si>
    <t>VE071004</t>
  </si>
  <si>
    <t>Paraiso De San Jose</t>
  </si>
  <si>
    <t>VE130404</t>
  </si>
  <si>
    <t>La Venta</t>
  </si>
  <si>
    <t>VE141303</t>
  </si>
  <si>
    <t>Isaias Medina Angarita</t>
  </si>
  <si>
    <t>VE200404</t>
  </si>
  <si>
    <t>VE2025</t>
  </si>
  <si>
    <t>VE202500</t>
  </si>
  <si>
    <t>VE130814</t>
  </si>
  <si>
    <t>Carrillo</t>
  </si>
  <si>
    <t>VE210404</t>
  </si>
  <si>
    <t>San Jose Del Sur</t>
  </si>
  <si>
    <t>VE140607</t>
  </si>
  <si>
    <t>No Urbana Ollas De Caramacate</t>
  </si>
  <si>
    <t>VE050903</t>
  </si>
  <si>
    <t>Mesa De Quintero</t>
  </si>
  <si>
    <t>VE140902</t>
  </si>
  <si>
    <t>Masparrito</t>
  </si>
  <si>
    <t>VE060603</t>
  </si>
  <si>
    <t>VE130809</t>
  </si>
  <si>
    <t>VE121402</t>
  </si>
  <si>
    <t>VE181102</t>
  </si>
  <si>
    <t>Guaimaral</t>
  </si>
  <si>
    <t>VE140505</t>
  </si>
  <si>
    <t>La Aluhacas</t>
  </si>
  <si>
    <t>VE160703</t>
  </si>
  <si>
    <t>San Jose De Unare</t>
  </si>
  <si>
    <t>VE121502</t>
  </si>
  <si>
    <t>Atapirire</t>
  </si>
  <si>
    <t>VE030502</t>
  </si>
  <si>
    <t>Cristobal Colon</t>
  </si>
  <si>
    <t>VE191503</t>
  </si>
  <si>
    <t>Guaraunos</t>
  </si>
  <si>
    <t>VE190404</t>
  </si>
  <si>
    <t>Boca De Tocuyo</t>
  </si>
  <si>
    <t>VE111502</t>
  </si>
  <si>
    <t>Capuri</t>
  </si>
  <si>
    <t>VE140502</t>
  </si>
  <si>
    <t>Cumbo</t>
  </si>
  <si>
    <t>VE150202</t>
  </si>
  <si>
    <t>VE120702</t>
  </si>
  <si>
    <t>Cegarra</t>
  </si>
  <si>
    <t>VE210405</t>
  </si>
  <si>
    <t>Piedra Grande</t>
  </si>
  <si>
    <t>VE110804</t>
  </si>
  <si>
    <t>Libertad De Orituco</t>
  </si>
  <si>
    <t>VE120903</t>
  </si>
  <si>
    <t>La Cienega</t>
  </si>
  <si>
    <t>VE112502</t>
  </si>
  <si>
    <t>VE210802</t>
  </si>
  <si>
    <t>No Urbana Valle Morin</t>
  </si>
  <si>
    <t>VE050904</t>
  </si>
  <si>
    <t>El Baño</t>
  </si>
  <si>
    <t>VE211202</t>
  </si>
  <si>
    <t>Acequias</t>
  </si>
  <si>
    <t>VE140604</t>
  </si>
  <si>
    <t>General Juan Vicente Gomez</t>
  </si>
  <si>
    <t>VE200403</t>
  </si>
  <si>
    <t>Machurucuto</t>
  </si>
  <si>
    <t>VE151602</t>
  </si>
  <si>
    <t>Manuel Salvador Ulloa</t>
  </si>
  <si>
    <t>VE210406</t>
  </si>
  <si>
    <t>Cacute</t>
  </si>
  <si>
    <t>VE141702</t>
  </si>
  <si>
    <t>VE030202</t>
  </si>
  <si>
    <t>Guaibacoa</t>
  </si>
  <si>
    <t>VE110603</t>
  </si>
  <si>
    <t>Los Caprichos</t>
  </si>
  <si>
    <t>VE210703</t>
  </si>
  <si>
    <t>VE031702</t>
  </si>
  <si>
    <t>Agua Clara</t>
  </si>
  <si>
    <t>VE110802</t>
  </si>
  <si>
    <t>VE210505</t>
  </si>
  <si>
    <t>Montes De Oca</t>
  </si>
  <si>
    <t>VE130813</t>
  </si>
  <si>
    <t>Urbana Catedral</t>
  </si>
  <si>
    <t>VE081402</t>
  </si>
  <si>
    <t>VE202602</t>
  </si>
  <si>
    <t>2011 Poblacion Parroquial</t>
  </si>
  <si>
    <t>2011 Poblacion Municipal</t>
  </si>
  <si>
    <t>2011 % of poblacion municipal</t>
  </si>
  <si>
    <t>INE 2019 Poblacion Municipal</t>
  </si>
  <si>
    <t>x. 2019 Poblacion Parroquial</t>
  </si>
  <si>
    <t>2011 % Pobre</t>
  </si>
  <si>
    <t>x. 2019 Poblacion Pobre Parroquial</t>
  </si>
  <si>
    <t>x. 2019 Poblacion Pobre Municipal</t>
  </si>
  <si>
    <t>x. 2019 % of Pobre en Municipio</t>
  </si>
  <si>
    <t>HAM 2019 Pobreza Env</t>
  </si>
  <si>
    <t>HAM 2019 Poblacion Pobre Municipio</t>
  </si>
  <si>
    <t>HAM 2019 xx. Poblacion Pobre Parr</t>
  </si>
  <si>
    <t>xx. Pobreza Env por Parr</t>
  </si>
  <si>
    <t>x. Dif 2019/2011</t>
  </si>
  <si>
    <t>Row Labels</t>
  </si>
  <si>
    <t>FALSEFALSE</t>
  </si>
  <si>
    <t>FALSETRUE</t>
  </si>
  <si>
    <t>TRUEFALSE</t>
  </si>
  <si>
    <t>TRUETRUE</t>
  </si>
  <si>
    <t>(blank)</t>
  </si>
  <si>
    <t>Grand Total</t>
  </si>
  <si>
    <t>Count of PCODE3</t>
  </si>
  <si>
    <t>Tasa de Pobreza</t>
  </si>
  <si>
    <t>Grupo</t>
  </si>
  <si>
    <t>Número de Parroquias</t>
  </si>
  <si>
    <t>Matrícula 2017 - Total Estudiantes</t>
  </si>
  <si>
    <t>Matrícula 2017 - Número de Escuelas</t>
  </si>
  <si>
    <t>Entidad</t>
  </si>
  <si>
    <t>Total</t>
  </si>
  <si>
    <t>Sum of HAM 2019 xx. Poblacion POBRE por Parroquia</t>
  </si>
  <si>
    <t>Sum of x. 2019 Poblacion Parroquial Total</t>
  </si>
  <si>
    <t>Población Pobre</t>
  </si>
  <si>
    <t>2019 Población Total</t>
  </si>
  <si>
    <t>Tasa de Pobreza en Parroquias Prioritarias</t>
  </si>
  <si>
    <t>Estudiantes Pobre sin Cobertura (Caseload)</t>
  </si>
  <si>
    <t>Porcentaje del Caseload</t>
  </si>
  <si>
    <t>Alcance 4Ws Total (sin vacunación)</t>
  </si>
  <si>
    <t>Alcance 4Ws Educación</t>
  </si>
  <si>
    <t>Tasa de Analfabetismo</t>
  </si>
  <si>
    <t>Tasa de Urbanización</t>
  </si>
  <si>
    <t>Area (km2)</t>
  </si>
  <si>
    <t>VE031501</t>
  </si>
  <si>
    <t>VE050101</t>
  </si>
  <si>
    <t>VE051001</t>
  </si>
  <si>
    <t>VE051401</t>
  </si>
  <si>
    <t>VE051801</t>
  </si>
  <si>
    <t>VE071101</t>
  </si>
  <si>
    <t>VE110401</t>
  </si>
  <si>
    <t>VE110701</t>
  </si>
  <si>
    <t>VE111601</t>
  </si>
  <si>
    <t>VE111901</t>
  </si>
  <si>
    <t>VE140201</t>
  </si>
  <si>
    <t>VE141501</t>
  </si>
  <si>
    <t>VE141601</t>
  </si>
  <si>
    <t>VE160201</t>
  </si>
  <si>
    <t>VE160301</t>
  </si>
  <si>
    <t>VE161101</t>
  </si>
  <si>
    <t>VE161301</t>
  </si>
  <si>
    <t>VE170801</t>
  </si>
  <si>
    <t>VE170101</t>
  </si>
  <si>
    <t>VE180101</t>
  </si>
  <si>
    <t>VE190601</t>
  </si>
  <si>
    <t>VE191101</t>
  </si>
  <si>
    <t>VE200101</t>
  </si>
  <si>
    <t>VE200201</t>
  </si>
  <si>
    <t>VE200601</t>
  </si>
  <si>
    <t>VE200801</t>
  </si>
  <si>
    <t>VE201001</t>
  </si>
  <si>
    <t>VE202401</t>
  </si>
  <si>
    <t>VE202501</t>
  </si>
  <si>
    <t>VE202701</t>
  </si>
  <si>
    <t>VE202901</t>
  </si>
  <si>
    <t>VE220201</t>
  </si>
  <si>
    <t>VE240201</t>
  </si>
  <si>
    <t>VE240202</t>
  </si>
  <si>
    <t>VE240203</t>
  </si>
  <si>
    <t>VE240204</t>
  </si>
  <si>
    <t>VE240205</t>
  </si>
  <si>
    <t>VE240206</t>
  </si>
  <si>
    <t>VE240207</t>
  </si>
  <si>
    <t>VE240208</t>
  </si>
  <si>
    <t>VE240209</t>
  </si>
  <si>
    <t>VE240210</t>
  </si>
  <si>
    <t>VE240211</t>
  </si>
  <si>
    <t>Densidad Poblacional (ppl/km2)</t>
  </si>
  <si>
    <t>Densidad Envelope</t>
  </si>
  <si>
    <t>Número de Escuelas</t>
  </si>
  <si>
    <t>Porcentaje del Alcance de Educación</t>
  </si>
  <si>
    <t>Matricula Total 2017</t>
  </si>
  <si>
    <t>densidad poblacional</t>
  </si>
  <si>
    <t>xx. EDU Index 2</t>
  </si>
  <si>
    <t>xx. Poblacion Pobre sin Cobertura</t>
  </si>
  <si>
    <t>x. 4W All no SAL % of Response</t>
  </si>
  <si>
    <t>x. RESPONSE DIFF</t>
  </si>
  <si>
    <t>x. Share of Poblacion Pobre</t>
  </si>
  <si>
    <t>4W EDU SUMMAX</t>
  </si>
  <si>
    <t>xx. RESPONSE DIFF Normal</t>
  </si>
  <si>
    <t>xx. Response Index</t>
  </si>
  <si>
    <t>xx. Response Easy Reach</t>
  </si>
  <si>
    <t>Field Office</t>
  </si>
  <si>
    <t>Caracas</t>
  </si>
  <si>
    <t>xx. Response Index env</t>
  </si>
  <si>
    <t>UNICEF 4W WASH MAX</t>
  </si>
  <si>
    <t>UNICEF 4W EDU MAX</t>
  </si>
  <si>
    <t>UNICEF 4W NUT MAX</t>
  </si>
  <si>
    <t>UNICEF 4W PROT MAX</t>
  </si>
  <si>
    <t>UNICEF 4W SAL MAX</t>
  </si>
  <si>
    <t>UNICEF 4W ALL MAX</t>
  </si>
  <si>
    <t>CONV UNICEF</t>
  </si>
  <si>
    <t>CONV ALL</t>
  </si>
  <si>
    <t>Sum of xx. Poblacion Pobre sin Cobertura</t>
  </si>
  <si>
    <t xml:space="preserve"> Población urbana</t>
  </si>
  <si>
    <t>Poor People without Coverage</t>
  </si>
  <si>
    <t>Total Population</t>
  </si>
  <si>
    <t xml:space="preserve"> x. 2019 Poblacion Parroquial Total</t>
  </si>
  <si>
    <t xml:space="preserve"> Poblacion Total 2011</t>
  </si>
  <si>
    <t># de parroquias</t>
  </si>
  <si>
    <t>Tasa de urbanizacion</t>
  </si>
  <si>
    <t>Group</t>
  </si>
  <si>
    <t>Personas Pobres</t>
  </si>
  <si>
    <t>4Ws Alcance Total (sin vacunacion)</t>
  </si>
  <si>
    <t>% de la Poblacion Cubierta</t>
  </si>
  <si>
    <t>Number of Parishes</t>
  </si>
  <si>
    <t>Number of Poor People</t>
  </si>
  <si>
    <t>Poor People not Covered (Caseload)</t>
  </si>
  <si>
    <t>Poverty rate in Priority Parishes</t>
  </si>
  <si>
    <t>% of Caseload</t>
  </si>
  <si>
    <t>Sum of UNICEF 4W WASH MAX</t>
  </si>
  <si>
    <t>Sum of UNICEF 4W EDU MAX</t>
  </si>
  <si>
    <t>Sum of UNICEF 4W NUT MAX</t>
  </si>
  <si>
    <t>Sum of UNICEF 4W PROT MAX</t>
  </si>
  <si>
    <t>Sum of UNICEF 4W SAL MAX</t>
  </si>
  <si>
    <t>Sum of UNICEF 4W ALL MAX</t>
  </si>
  <si>
    <t>Distrito Capital</t>
  </si>
  <si>
    <t>Delta Amacuro</t>
  </si>
  <si>
    <t>Nueva Esparta</t>
  </si>
  <si>
    <t>VE2401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</si>
</sst>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(* #,##0_);_(* \(#,##0\);_(* &quot;-&quot;??_);_(@_)"/>
    <numFmt numFmtId="165" formatCode="_(* #,##0.000_);_(* \(#,##0.000\);_(* &quot;-&quot;??_);_(@_)"/>
    <numFmt numFmtId="166" formatCode="0.0%"/>
    <numFmt numFmtId="167" formatCode="0.000"/>
    <numFmt numFmtId="168" formatCode="_(* #,##0.0000_);_(* \(#,##0.0000\);_(* &quot;-&quot;??_);_(@_)"/>
  </numFmts>
  <fonts count="13"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</font>
    <font>
      <b/>
      <sz val="10"/>
      <color theme="1"/>
      <name val="Calibri"/>
      <family val="2"/>
      <scheme val="minor"/>
    </font>
    <font>
      <sz val="10"/>
      <name val="Arial CE"/>
    </font>
    <font>
      <sz val="10"/>
      <name val="Courier New CE"/>
    </font>
    <font>
      <sz val="10"/>
      <name val="Arial"/>
      <family val="2"/>
    </font>
    <font>
      <sz val="11"/>
      <color theme="1"/>
      <name val="Calibri"/>
      <family val="2"/>
    </font>
    <font>
      <b/>
      <sz val="10"/>
      <name val="Courier New CE"/>
    </font>
    <font>
      <sz val="10"/>
      <color theme="1"/>
      <name val="Calibri"/>
      <family val="2"/>
    </font>
    <font>
      <b/>
      <sz val="10"/>
      <color rgb="FF00000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D9E1F2"/>
        <bgColor rgb="FFD9E1F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rgb="FF8EA9DB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9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0" borderId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6">
    <xf numFmtId="0" fontId="0" fillId="0" borderId="0" xfId="0"/>
    <xf numFmtId="1" fontId="3" fillId="0" borderId="0" xfId="0" applyNumberFormat="1" applyFont="1" applyAlignment="1">
      <alignment wrapText="1"/>
    </xf>
    <xf numFmtId="164" fontId="3" fillId="2" borderId="0" xfId="1" applyNumberFormat="1" applyFont="1" applyFill="1" applyAlignment="1">
      <alignment wrapText="1"/>
    </xf>
    <xf numFmtId="164" fontId="3" fillId="3" borderId="0" xfId="1" applyNumberFormat="1" applyFont="1" applyFill="1" applyAlignment="1">
      <alignment wrapText="1"/>
    </xf>
    <xf numFmtId="164" fontId="3" fillId="0" borderId="0" xfId="1" applyNumberFormat="1" applyFont="1" applyFill="1" applyAlignment="1">
      <alignment wrapText="1"/>
    </xf>
    <xf numFmtId="1" fontId="3" fillId="2" borderId="0" xfId="0" applyNumberFormat="1" applyFont="1" applyFill="1" applyAlignment="1">
      <alignment wrapText="1"/>
    </xf>
    <xf numFmtId="2" fontId="3" fillId="2" borderId="0" xfId="0" applyNumberFormat="1" applyFont="1" applyFill="1" applyAlignment="1">
      <alignment wrapText="1"/>
    </xf>
    <xf numFmtId="2" fontId="3" fillId="0" borderId="0" xfId="0" applyNumberFormat="1" applyFont="1" applyAlignment="1">
      <alignment wrapText="1"/>
    </xf>
    <xf numFmtId="165" fontId="4" fillId="4" borderId="0" xfId="1" applyNumberFormat="1" applyFont="1" applyFill="1" applyAlignment="1">
      <alignment wrapText="1"/>
    </xf>
    <xf numFmtId="0" fontId="4" fillId="4" borderId="0" xfId="0" applyFont="1" applyFill="1" applyAlignment="1">
      <alignment wrapText="1"/>
    </xf>
    <xf numFmtId="2" fontId="3" fillId="4" borderId="0" xfId="0" applyNumberFormat="1" applyFont="1" applyFill="1" applyAlignment="1">
      <alignment wrapText="1"/>
    </xf>
    <xf numFmtId="164" fontId="3" fillId="5" borderId="0" xfId="1" applyNumberFormat="1" applyFont="1" applyFill="1" applyAlignment="1">
      <alignment wrapText="1"/>
    </xf>
    <xf numFmtId="2" fontId="3" fillId="2" borderId="0" xfId="2" applyNumberFormat="1" applyFont="1" applyFill="1" applyAlignment="1">
      <alignment wrapText="1"/>
    </xf>
    <xf numFmtId="166" fontId="3" fillId="2" borderId="0" xfId="2" applyNumberFormat="1" applyFont="1" applyFill="1" applyAlignment="1">
      <alignment wrapText="1"/>
    </xf>
    <xf numFmtId="1" fontId="5" fillId="2" borderId="0" xfId="0" applyNumberFormat="1" applyFont="1" applyFill="1" applyBorder="1" applyAlignment="1">
      <alignment wrapText="1"/>
    </xf>
    <xf numFmtId="10" fontId="5" fillId="2" borderId="0" xfId="2" applyNumberFormat="1" applyFont="1" applyFill="1" applyBorder="1" applyAlignment="1">
      <alignment wrapText="1"/>
    </xf>
    <xf numFmtId="167" fontId="5" fillId="6" borderId="0" xfId="2" applyNumberFormat="1" applyFont="1" applyFill="1" applyBorder="1" applyAlignment="1">
      <alignment wrapText="1"/>
    </xf>
    <xf numFmtId="2" fontId="5" fillId="6" borderId="0" xfId="2" applyNumberFormat="1" applyFont="1" applyFill="1" applyBorder="1" applyAlignment="1">
      <alignment wrapText="1"/>
    </xf>
    <xf numFmtId="2" fontId="5" fillId="2" borderId="0" xfId="2" applyNumberFormat="1" applyFont="1" applyFill="1" applyBorder="1" applyAlignment="1">
      <alignment wrapText="1"/>
    </xf>
    <xf numFmtId="167" fontId="5" fillId="2" borderId="0" xfId="2" applyNumberFormat="1" applyFont="1" applyFill="1" applyBorder="1" applyAlignment="1">
      <alignment wrapText="1"/>
    </xf>
    <xf numFmtId="1" fontId="3" fillId="0" borderId="0" xfId="0" applyNumberFormat="1" applyFont="1" applyFill="1" applyAlignment="1">
      <alignment wrapText="1"/>
    </xf>
    <xf numFmtId="0" fontId="5" fillId="4" borderId="0" xfId="0" applyFont="1" applyFill="1" applyBorder="1" applyAlignment="1">
      <alignment wrapText="1"/>
    </xf>
    <xf numFmtId="2" fontId="3" fillId="0" borderId="0" xfId="0" applyNumberFormat="1" applyFont="1" applyFill="1" applyAlignment="1">
      <alignment wrapText="1"/>
    </xf>
    <xf numFmtId="1" fontId="3" fillId="0" borderId="0" xfId="3" applyNumberFormat="1" applyFont="1" applyAlignment="1">
      <alignment wrapText="1"/>
    </xf>
    <xf numFmtId="1" fontId="7" fillId="0" borderId="0" xfId="0" applyNumberFormat="1" applyFont="1"/>
    <xf numFmtId="0" fontId="8" fillId="0" borderId="0" xfId="4" applyFont="1" applyFill="1" applyBorder="1" applyAlignment="1" applyProtection="1"/>
    <xf numFmtId="164" fontId="7" fillId="0" borderId="0" xfId="1" applyNumberFormat="1" applyFont="1" applyFill="1"/>
    <xf numFmtId="164" fontId="7" fillId="0" borderId="0" xfId="1" applyNumberFormat="1" applyFont="1"/>
    <xf numFmtId="2" fontId="7" fillId="0" borderId="0" xfId="0" applyNumberFormat="1" applyFont="1"/>
    <xf numFmtId="165" fontId="7" fillId="0" borderId="0" xfId="1" applyNumberFormat="1" applyFont="1"/>
    <xf numFmtId="10" fontId="7" fillId="0" borderId="0" xfId="2" applyNumberFormat="1" applyFont="1"/>
    <xf numFmtId="2" fontId="7" fillId="0" borderId="0" xfId="2" applyNumberFormat="1" applyFont="1"/>
    <xf numFmtId="166" fontId="7" fillId="0" borderId="0" xfId="2" applyNumberFormat="1" applyFont="1"/>
    <xf numFmtId="167" fontId="7" fillId="0" borderId="0" xfId="2" applyNumberFormat="1" applyFont="1"/>
    <xf numFmtId="1" fontId="6" fillId="0" borderId="0" xfId="3" applyNumberFormat="1"/>
    <xf numFmtId="0" fontId="8" fillId="0" borderId="0" xfId="5" applyFont="1" applyFill="1" applyBorder="1" applyAlignment="1" applyProtection="1"/>
    <xf numFmtId="0" fontId="2" fillId="0" borderId="0" xfId="4" applyFont="1" applyBorder="1"/>
    <xf numFmtId="0" fontId="0" fillId="0" borderId="0" xfId="4" applyFont="1" applyBorder="1"/>
    <xf numFmtId="0" fontId="9" fillId="0" borderId="0" xfId="0" applyFont="1" applyFill="1" applyBorder="1" applyAlignment="1">
      <alignment horizontal="left"/>
    </xf>
    <xf numFmtId="1" fontId="0" fillId="0" borderId="0" xfId="0" applyNumberFormat="1"/>
    <xf numFmtId="1" fontId="7" fillId="2" borderId="0" xfId="0" applyNumberFormat="1" applyFont="1" applyFill="1"/>
    <xf numFmtId="0" fontId="2" fillId="7" borderId="0" xfId="4" applyFont="1" applyFill="1" applyBorder="1"/>
    <xf numFmtId="1" fontId="10" fillId="0" borderId="0" xfId="0" applyNumberFormat="1" applyFont="1"/>
    <xf numFmtId="164" fontId="0" fillId="0" borderId="0" xfId="1" applyNumberFormat="1" applyFont="1" applyFill="1"/>
    <xf numFmtId="164" fontId="0" fillId="0" borderId="0" xfId="1" applyNumberFormat="1" applyFont="1"/>
    <xf numFmtId="2" fontId="0" fillId="0" borderId="0" xfId="0" applyNumberFormat="1"/>
    <xf numFmtId="165" fontId="0" fillId="0" borderId="0" xfId="1" applyNumberFormat="1" applyFont="1"/>
    <xf numFmtId="2" fontId="0" fillId="0" borderId="0" xfId="2" applyNumberFormat="1" applyFont="1"/>
    <xf numFmtId="166" fontId="0" fillId="0" borderId="0" xfId="2" applyNumberFormat="1" applyFont="1"/>
    <xf numFmtId="10" fontId="0" fillId="0" borderId="0" xfId="2" applyNumberFormat="1" applyFont="1"/>
    <xf numFmtId="167" fontId="0" fillId="0" borderId="0" xfId="2" applyNumberFormat="1" applyFont="1"/>
    <xf numFmtId="0" fontId="12" fillId="8" borderId="1" xfId="6" applyFont="1" applyFill="1" applyBorder="1" applyAlignment="1">
      <alignment wrapText="1"/>
    </xf>
    <xf numFmtId="164" fontId="12" fillId="8" borderId="0" xfId="7" applyNumberFormat="1" applyFont="1" applyFill="1" applyBorder="1" applyAlignment="1">
      <alignment wrapText="1"/>
    </xf>
    <xf numFmtId="0" fontId="12" fillId="8" borderId="0" xfId="6" applyFont="1" applyFill="1" applyBorder="1" applyAlignment="1">
      <alignment wrapText="1"/>
    </xf>
    <xf numFmtId="10" fontId="12" fillId="8" borderId="0" xfId="8" applyNumberFormat="1" applyFont="1" applyFill="1" applyBorder="1" applyAlignment="1">
      <alignment wrapText="1"/>
    </xf>
    <xf numFmtId="0" fontId="2" fillId="0" borderId="0" xfId="6" applyFont="1" applyAlignment="1">
      <alignment wrapText="1"/>
    </xf>
    <xf numFmtId="0" fontId="2" fillId="0" borderId="0" xfId="6" applyFont="1"/>
    <xf numFmtId="0" fontId="11" fillId="0" borderId="0" xfId="6" applyFont="1" applyFill="1" applyBorder="1" applyAlignment="1">
      <alignment horizontal="left"/>
    </xf>
    <xf numFmtId="0" fontId="11" fillId="0" borderId="0" xfId="6" applyNumberFormat="1" applyFont="1" applyFill="1" applyBorder="1"/>
    <xf numFmtId="164" fontId="11" fillId="0" borderId="0" xfId="7" applyNumberFormat="1" applyFont="1" applyFill="1" applyBorder="1"/>
    <xf numFmtId="164" fontId="2" fillId="0" borderId="0" xfId="7" applyNumberFormat="1" applyFont="1"/>
    <xf numFmtId="10" fontId="2" fillId="0" borderId="0" xfId="8" applyNumberFormat="1" applyFont="1"/>
    <xf numFmtId="164" fontId="2" fillId="0" borderId="0" xfId="6" applyNumberFormat="1" applyFont="1"/>
    <xf numFmtId="168" fontId="2" fillId="0" borderId="0" xfId="6" applyNumberFormat="1" applyFont="1"/>
    <xf numFmtId="1" fontId="5" fillId="6" borderId="0" xfId="0" applyNumberFormat="1" applyFont="1" applyFill="1" applyBorder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wrapText="1"/>
    </xf>
    <xf numFmtId="164" fontId="5" fillId="0" borderId="0" xfId="1" applyNumberFormat="1" applyFont="1"/>
    <xf numFmtId="0" fontId="5" fillId="9" borderId="3" xfId="0" applyFont="1" applyFill="1" applyBorder="1" applyAlignment="1">
      <alignment horizontal="left"/>
    </xf>
    <xf numFmtId="0" fontId="5" fillId="9" borderId="3" xfId="0" applyNumberFormat="1" applyFont="1" applyFill="1" applyBorder="1"/>
    <xf numFmtId="164" fontId="5" fillId="9" borderId="3" xfId="1" applyNumberFormat="1" applyFont="1" applyFill="1" applyBorder="1"/>
    <xf numFmtId="0" fontId="5" fillId="9" borderId="2" xfId="0" applyFont="1" applyFill="1" applyBorder="1" applyAlignment="1">
      <alignment wrapText="1"/>
    </xf>
    <xf numFmtId="164" fontId="5" fillId="9" borderId="2" xfId="1" applyNumberFormat="1" applyFont="1" applyFill="1" applyBorder="1" applyAlignment="1">
      <alignment wrapText="1"/>
    </xf>
    <xf numFmtId="10" fontId="5" fillId="9" borderId="3" xfId="2" applyNumberFormat="1" applyFont="1" applyFill="1" applyBorder="1"/>
    <xf numFmtId="166" fontId="5" fillId="0" borderId="0" xfId="2" applyNumberFormat="1" applyFont="1"/>
    <xf numFmtId="164" fontId="0" fillId="0" borderId="0" xfId="1" applyNumberFormat="1" applyFont="1" applyAlignment="1">
      <alignment wrapText="1"/>
    </xf>
    <xf numFmtId="0" fontId="5" fillId="0" borderId="0" xfId="0" applyFont="1"/>
    <xf numFmtId="164" fontId="3" fillId="10" borderId="0" xfId="1" applyNumberFormat="1" applyFont="1" applyFill="1" applyAlignment="1">
      <alignment wrapText="1"/>
    </xf>
    <xf numFmtId="10" fontId="5" fillId="10" borderId="0" xfId="2" applyNumberFormat="1" applyFont="1" applyFill="1" applyBorder="1" applyAlignment="1">
      <alignment wrapText="1"/>
    </xf>
    <xf numFmtId="10" fontId="3" fillId="10" borderId="0" xfId="2" applyNumberFormat="1" applyFont="1" applyFill="1" applyAlignment="1">
      <alignment wrapText="1"/>
    </xf>
    <xf numFmtId="164" fontId="3" fillId="11" borderId="0" xfId="1" applyNumberFormat="1" applyFont="1" applyFill="1" applyAlignment="1">
      <alignment wrapText="1"/>
    </xf>
    <xf numFmtId="10" fontId="5" fillId="0" borderId="0" xfId="2" applyNumberFormat="1" applyFont="1"/>
    <xf numFmtId="0" fontId="5" fillId="0" borderId="0" xfId="0" applyFont="1" applyAlignment="1">
      <alignment wrapText="1"/>
    </xf>
    <xf numFmtId="166" fontId="5" fillId="0" borderId="0" xfId="2" applyNumberFormat="1" applyFont="1" applyFill="1"/>
  </cellXfs>
  <cellStyles count="9">
    <cellStyle name="Comma" xfId="1" builtinId="3"/>
    <cellStyle name="Comma 2" xfId="7" xr:uid="{6973C1A2-BEE4-4FC8-9302-59B4BEA01753}"/>
    <cellStyle name="Normal" xfId="0" builtinId="0"/>
    <cellStyle name="Normal 2" xfId="4" xr:uid="{961555AF-7680-4D7C-9111-71545C4F6766}"/>
    <cellStyle name="Normal 2 2" xfId="5" xr:uid="{9F36AEC8-5935-4ABC-8CCA-6A38E8800AF5}"/>
    <cellStyle name="Normal 3" xfId="3" xr:uid="{87E3CE16-9FE4-4756-BA04-A5A3D001AF51}"/>
    <cellStyle name="Normal 4" xfId="6" xr:uid="{7E484EF5-8C09-41E3-9CF3-B9476A421844}"/>
    <cellStyle name="Percent" xfId="2" builtinId="5"/>
    <cellStyle name="Percent 2" xfId="8" xr:uid="{AB9B67FA-D526-4880-8A6B-3AA0F42667B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microsoft.com/office/2017/10/relationships/person" Target="persons/perso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newusername/UNICEF/Anthea%20Moore%20-%20Venezuela%20Funding%20Proposals%20and%20Agreements/7.%20Sitrep%20and%204Ws/4Ws%20-%20Unicef%20forma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Me"/>
      <sheetName val="ingreso_datos"/>
      <sheetName val="fichas_org"/>
      <sheetName val="actividades"/>
      <sheetName val="categorias"/>
      <sheetName val="socios"/>
      <sheetName val="admin_2"/>
      <sheetName val="admin_3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sean ng" id="{EBAE7C7C-6B6D-4F8D-B220-9C4D11DB5988}" userId="96ab6b4915bb0676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Ng" refreshedDate="43791.762441550927" createdVersion="6" refreshedVersion="6" minRefreshableVersion="3" recordCount="1113" xr:uid="{7408B3B6-51F7-4DF9-8D9F-B7A475DBB7E6}">
  <cacheSource type="worksheet">
    <worksheetSource ref="A1:DH1048576" sheet="data"/>
  </cacheSource>
  <cacheFields count="112">
    <cacheField name="INE" numFmtId="1">
      <sharedItems containsString="0" containsBlank="1" containsNumber="1" containsInteger="1" minValue="1" maxValue="1125"/>
    </cacheField>
    <cacheField name="Estado" numFmtId="1">
      <sharedItems containsBlank="1" count="25">
        <s v="Delta_Amacuro"/>
        <s v="Barinas"/>
        <s v="Lara"/>
        <s v="Trujillo"/>
        <s v="Miranda"/>
        <s v="Falcon"/>
        <s v="Portuguesa"/>
        <s v="Bolivar"/>
        <s v="Cojedes"/>
        <s v="Zulia"/>
        <s v="Aragua"/>
        <s v="Amazonas"/>
        <s v="Anzoategui"/>
        <s v="Guarico"/>
        <s v="Carabobo"/>
        <s v="Apure"/>
        <s v="Sucre"/>
        <s v="Monagas"/>
        <s v="Tachira"/>
        <s v="Merida"/>
        <s v="Nueva_Esparta"/>
        <s v="Yaracuy"/>
        <s v="Vargas"/>
        <s v="Distrito_Capital"/>
        <m/>
      </sharedItems>
    </cacheField>
    <cacheField name="PCODE1" numFmtId="1">
      <sharedItems containsBlank="1"/>
    </cacheField>
    <cacheField name="Municipio" numFmtId="0">
      <sharedItems containsBlank="1"/>
    </cacheField>
    <cacheField name="PCODE2" numFmtId="0">
      <sharedItems containsBlank="1"/>
    </cacheField>
    <cacheField name="Parroquia" numFmtId="0">
      <sharedItems containsBlank="1"/>
    </cacheField>
    <cacheField name="PCODE3" numFmtId="0">
      <sharedItems containsBlank="1"/>
    </cacheField>
    <cacheField name="Field Office" numFmtId="0">
      <sharedItems containsBlank="1" count="5">
        <s v="Bolivar"/>
        <s v="Tachira"/>
        <s v="Zulia"/>
        <s v="Caracas"/>
        <m/>
      </sharedItems>
    </cacheField>
    <cacheField name="Poblacion Total 2011" numFmtId="164">
      <sharedItems containsString="0" containsBlank="1" containsNumber="1" containsInteger="1" minValue="53" maxValue="372616"/>
    </cacheField>
    <cacheField name="x. 2019 Poblacion Parroquial Total" numFmtId="164">
      <sharedItems containsString="0" containsBlank="1" containsNumber="1" minValue="71.508306547115552" maxValue="441841.09156143654"/>
    </cacheField>
    <cacheField name="x. 2011 personas pobres ref" numFmtId="164">
      <sharedItems containsString="0" containsBlank="1" containsNumber="1" minValue="23.460599999999999" maxValue="113687.9388"/>
    </cacheField>
    <cacheField name="No Pobre" numFmtId="1">
      <sharedItems containsString="0" containsBlank="1" containsNumber="1" containsInteger="1" minValue="0" maxValue="91069"/>
    </cacheField>
    <cacheField name="Pobre No Extremo" numFmtId="1">
      <sharedItems containsString="0" containsBlank="1" containsNumber="1" containsInteger="1" minValue="3" maxValue="19362"/>
    </cacheField>
    <cacheField name="Pobre Extremo" numFmtId="1">
      <sharedItems containsString="0" containsBlank="1" containsNumber="1" containsInteger="1" minValue="0" maxValue="10417"/>
    </cacheField>
    <cacheField name="Pobre" numFmtId="1">
      <sharedItems containsString="0" containsBlank="1" containsNumber="1" containsInteger="1" minValue="5" maxValue="28361"/>
    </cacheField>
    <cacheField name="% Pobre" numFmtId="2">
      <sharedItems containsString="0" containsBlank="1" containsNumber="1" minValue="2.5100000000000002" maxValue="100"/>
    </cacheField>
    <cacheField name="x. Pobre percentil" numFmtId="2">
      <sharedItems containsString="0" containsBlank="1" containsNumber="1" minValue="0.1983697364609267" maxValue="0.99909537136224502"/>
    </cacheField>
    <cacheField name="HAM 2019 x. Pobreza Envelope" numFmtId="165">
      <sharedItems containsString="0" containsBlank="1" containsNumber="1" minValue="6.9139066220038084E-2" maxValue="1"/>
    </cacheField>
    <cacheField name="HAM 2019 x. Mortalidad y Salud Envelope" numFmtId="165">
      <sharedItems containsString="0" containsBlank="1" containsNumber="1" minValue="1.3210522360844634E-2" maxValue="1"/>
    </cacheField>
    <cacheField name="HAM 2019 x. Violencia Envelope" numFmtId="165">
      <sharedItems containsString="0" containsBlank="1" containsNumber="1" minValue="7.4516380740671184E-2" maxValue="1"/>
    </cacheField>
    <cacheField name="HAM 2019 Ambitos_GE" numFmtId="2">
      <sharedItems containsBlank="1"/>
    </cacheField>
    <cacheField name="HAM 2019 Ambitos2" numFmtId="2">
      <sharedItems containsBlank="1"/>
    </cacheField>
    <cacheField name="HAM 2019 xx. POBREZA Env Por Parroquia" numFmtId="2">
      <sharedItems containsString="0" containsBlank="1" containsNumber="1" minValue="5.4226896027306591E-2" maxValue="0.99909537136224502"/>
    </cacheField>
    <cacheField name="HAM 2019 xx. Poblacion POBRE por Parroquia" numFmtId="164">
      <sharedItems containsString="0" containsBlank="1" containsNumber="1" minValue="42.77537949418938" maxValue="186839.70432384798"/>
    </cacheField>
    <cacheField name="x. Share of Poblacion Pobre" numFmtId="10">
      <sharedItems containsString="0" containsBlank="1" containsNumber="1" minValue="3.4255713151598983E-6" maxValue="1.4962642979045286E-2"/>
    </cacheField>
    <cacheField name="xx. Poblacion Pobre sin Cobertura" numFmtId="164">
      <sharedItems containsString="0" containsBlank="1" containsNumber="1" minValue="-415297.72742221085" maxValue="186839.70432384798"/>
    </cacheField>
    <cacheField name="UNICEF 4W WASH MAX" numFmtId="164">
      <sharedItems containsString="0" containsBlank="1" containsNumber="1" containsInteger="1" minValue="0" maxValue="315074"/>
    </cacheField>
    <cacheField name="UNICEF 4W EDU MAX" numFmtId="164">
      <sharedItems containsString="0" containsBlank="1" containsNumber="1" containsInteger="1" minValue="0" maxValue="25308"/>
    </cacheField>
    <cacheField name="UNICEF 4W NUT MAX" numFmtId="164">
      <sharedItems containsString="0" containsBlank="1" containsNumber="1" containsInteger="1" minValue="0" maxValue="2956"/>
    </cacheField>
    <cacheField name="UNICEF 4W PROT MAX" numFmtId="164">
      <sharedItems containsString="0" containsBlank="1" containsNumber="1" containsInteger="1" minValue="0" maxValue="31275"/>
    </cacheField>
    <cacheField name="UNICEF 4W SAL MAX" numFmtId="164">
      <sharedItems containsString="0" containsBlank="1" containsNumber="1" containsInteger="1" minValue="0" maxValue="231175"/>
    </cacheField>
    <cacheField name="UNICEF 4W ALL MAX" numFmtId="164">
      <sharedItems containsString="0" containsBlank="1" containsNumber="1" containsInteger="1" minValue="0" maxValue="315074"/>
    </cacheField>
    <cacheField name="CONV UNICEF" numFmtId="164">
      <sharedItems containsString="0" containsBlank="1" containsNumber="1" containsInteger="1" minValue="0" maxValue="5"/>
    </cacheField>
    <cacheField name="4W WASH SUMMAX" numFmtId="164">
      <sharedItems containsString="0" containsBlank="1" containsNumber="1" minValue="0" maxValue="399795.20000000001"/>
    </cacheField>
    <cacheField name="4W EDU SUMMAX" numFmtId="164">
      <sharedItems containsString="0" containsBlank="1" containsNumber="1" containsInteger="1" minValue="0" maxValue="36326"/>
    </cacheField>
    <cacheField name="4W NUT SUMMAX" numFmtId="164">
      <sharedItems containsString="0" containsBlank="1" containsNumber="1" containsInteger="1" minValue="0" maxValue="8485"/>
    </cacheField>
    <cacheField name="4W PROT SUMMAX" numFmtId="164">
      <sharedItems containsString="0" containsBlank="1" containsNumber="1" containsInteger="1" minValue="0" maxValue="31275"/>
    </cacheField>
    <cacheField name="4W SAL SUMMAX" numFmtId="164">
      <sharedItems containsString="0" containsBlank="1" containsNumber="1" containsInteger="1" minValue="0" maxValue="231175"/>
    </cacheField>
    <cacheField name="4W all SUMMAX" numFmtId="164">
      <sharedItems containsString="0" containsBlank="1" containsNumber="1" minValue="0" maxValue="541804"/>
    </cacheField>
    <cacheField name="CONV ALL" numFmtId="164">
      <sharedItems containsString="0" containsBlank="1" containsNumber="1" containsInteger="1" minValue="0" maxValue="5"/>
    </cacheField>
    <cacheField name="4W no SAL SUMMAX" numFmtId="164">
      <sharedItems containsString="0" containsBlank="1" containsNumber="1" minValue="0" maxValue="421541.4"/>
    </cacheField>
    <cacheField name="x. 4W All no SAL % of Response" numFmtId="0">
      <sharedItems containsString="0" containsBlank="1" containsNumber="1" minValue="0" maxValue="0.24378163428342356"/>
    </cacheField>
    <cacheField name="x. 4W EDU % of response" numFmtId="0">
      <sharedItems containsString="0" containsBlank="1" containsNumber="1" minValue="0" maxValue="0.11454933605784542"/>
    </cacheField>
    <cacheField name="x. NoSAL Oversubscribed Poverty" numFmtId="2">
      <sharedItems containsString="0" containsBlank="1" containsNumber="1" minValue="0" maxValue="67.514975320705489"/>
    </cacheField>
    <cacheField name="xx. NoSAL Oversubscribed Poverty env" numFmtId="2">
      <sharedItems containsString="0" containsBlank="1" containsNumber="1" minValue="0" maxValue="1"/>
    </cacheField>
    <cacheField name="x. NoSAL Oversubscribed Total" numFmtId="166">
      <sharedItems containsString="0" containsBlank="1" containsNumber="1" minValue="0" maxValue="8.1853736141209925"/>
    </cacheField>
    <cacheField name="x. Estudiantes Pobres" numFmtId="1">
      <sharedItems containsString="0" containsBlank="1" containsNumber="1" minValue="15.216774992192938" maxValue="36009.376849859931"/>
    </cacheField>
    <cacheField name="x. Estudiantes Pobres env" numFmtId="0">
      <sharedItems containsString="0" containsBlank="1" containsNumber="1" minValue="4.2257812612639335E-4" maxValue="1"/>
    </cacheField>
    <cacheField name="% of ALL Estudiantes Pobres" numFmtId="10">
      <sharedItems containsString="0" containsBlank="1" containsNumber="1" minValue="5.4272723811193234E-6" maxValue="1.2843240209494478E-2"/>
    </cacheField>
    <cacheField name="x. Share of ALL Estudiantes Pobres env" numFmtId="167">
      <sharedItems containsString="0" containsBlank="1" containsNumber="1" minValue="4.2257812612639335E-4" maxValue="1"/>
    </cacheField>
    <cacheField name="x. EDU DIFF" numFmtId="10">
      <sharedItems containsString="0" containsBlank="1" containsNumber="1" minValue="-0.10906159214750163" maxValue="1.2843240209494478E-2"/>
    </cacheField>
    <cacheField name="xx. EDU DIFF normal" numFmtId="2">
      <sharedItems containsString="0" containsBlank="1" containsNumber="1" minValue="0" maxValue="1"/>
    </cacheField>
    <cacheField name="Estudiantes Pobre sin cobertura" numFmtId="2">
      <sharedItems containsString="0" containsBlank="1" containsNumber="1" minValue="0" maxValue="36009.376849859931"/>
    </cacheField>
    <cacheField name="xx. % Estudiantes Pobre con cobertura" numFmtId="167">
      <sharedItems containsString="0" containsBlank="1" containsNumber="1" minValue="0" maxValue="7.4541016485317364"/>
    </cacheField>
    <cacheField name="xx. EDU Index 2" numFmtId="2">
      <sharedItems containsString="0" containsBlank="1" containsNumber="1" minValue="0.21704301789912717" maxValue="0.81334087755674789"/>
    </cacheField>
    <cacheField name="x. RESPONSE DIFF" numFmtId="10">
      <sharedItems containsString="0" containsBlank="1" containsNumber="1" minValue="-0.24328162362456709" maxValue="1.4962642979045286E-2"/>
    </cacheField>
    <cacheField name="xx. RESPONSE DIFF Normal" numFmtId="0">
      <sharedItems containsString="0" containsBlank="1" containsNumber="1" minValue="0" maxValue="1"/>
    </cacheField>
    <cacheField name="xx. Response Index" numFmtId="0">
      <sharedItems containsString="0" containsBlank="1" containsNumber="1" minValue="4.0579302504724656E-2" maxValue="0.65890798085706836"/>
    </cacheField>
    <cacheField name="xx. Response Index env" numFmtId="0">
      <sharedItems containsString="0" containsBlank="1" containsNumber="1" minValue="6.1585689783179604E-2" maxValue="1"/>
    </cacheField>
    <cacheField name="Población urbana (%)" numFmtId="1">
      <sharedItems containsString="0" containsBlank="1" containsNumber="1" minValue="0" maxValue="100"/>
    </cacheField>
    <cacheField name="Area (km2)" numFmtId="1">
      <sharedItems containsString="0" containsBlank="1" containsNumber="1" minValue="0.71812196394200001" maxValue="46980.249151999997"/>
    </cacheField>
    <cacheField name="Densidad Poblacional (ppl/km2)" numFmtId="1">
      <sharedItems containsString="0" containsBlank="1" containsNumber="1" minValue="7.3001171647806007E-2" maxValue="46576.017985130013"/>
    </cacheField>
    <cacheField name="Densidad Envelope" numFmtId="0">
      <sharedItems containsString="0" containsBlank="1" containsNumber="1" minValue="0" maxValue="1"/>
    </cacheField>
    <cacheField name="xx. Response Easy Reach" numFmtId="0">
      <sharedItems containsBlank="1" count="5">
        <s v="TRUEFALSE"/>
        <s v="TRUETRUE"/>
        <s v="FALSETRUE"/>
        <s v="FALSEFALSE"/>
        <m/>
      </sharedItems>
    </cacheField>
    <cacheField name="xx. EDU Easy Reach" numFmtId="1">
      <sharedItems containsBlank="1"/>
    </cacheField>
    <cacheField name="Razón de Dependencia de Menores de 15 años" numFmtId="2">
      <sharedItems containsString="0" containsBlank="1" containsNumber="1" minValue="0.1653" maxValue="1.125"/>
    </cacheField>
    <cacheField name="x. Razon de dependencia &lt;15 años env" numFmtId="0">
      <sharedItems containsString="0" containsBlank="1" containsNumber="1" minValue="0.14693333333333333" maxValue="1"/>
    </cacheField>
    <cacheField name="% Población 10 años y más analfabeta" numFmtId="1">
      <sharedItems containsString="0" containsBlank="1" containsNumber="1" minValue="0.55000000000000004" maxValue="90.1"/>
    </cacheField>
    <cacheField name="Matricula 2017 Promedio Estudiantes por plantel" numFmtId="1">
      <sharedItems containsString="0" containsBlank="1" containsNumber="1" minValue="11" maxValue="1576"/>
    </cacheField>
    <cacheField name="Matricula 2017 Numero de Escuelas" numFmtId="1">
      <sharedItems containsString="0" containsBlank="1" containsNumber="1" containsInteger="1" minValue="1" maxValue="330"/>
    </cacheField>
    <cacheField name="x. Saneamiento: % SIN Saneamiento Mejorado" numFmtId="2">
      <sharedItems containsString="0" containsBlank="1" containsNumber="1" minValue="0.03" maxValue="99.25"/>
    </cacheField>
    <cacheField name="x. Saneamiento: Personas SIN saneamiento mejorado" numFmtId="2">
      <sharedItems containsString="0" containsBlank="1" containsNumber="1" minValue="3.2435999999999998" maxValue="26881.707600000002"/>
    </cacheField>
    <cacheField name="Servicio Electrico: % No tiene servicio eléctrico" numFmtId="1">
      <sharedItems containsString="0" containsBlank="1" containsNumber="1" minValue="0.01" maxValue="77.47"/>
    </cacheField>
    <cacheField name="x. Abast Agua2: % SIN Agua Segura" numFmtId="2">
      <sharedItems containsString="0" containsBlank="1" containsNumber="1" minValue="0" maxValue="100.01"/>
    </cacheField>
    <cacheField name="x. Abast Agua2: Personas SIN Agua Segura" numFmtId="2">
      <sharedItems containsString="0" containsBlank="1" containsNumber="1" minValue="0" maxValue="61928.630400000016"/>
    </cacheField>
    <cacheField name="Población menor de 15 años" numFmtId="1">
      <sharedItems containsString="0" containsBlank="1" containsNumber="1" containsInteger="1" minValue="24" maxValue="105419"/>
    </cacheField>
    <cacheField name="Población de 15 a 64 años" numFmtId="1">
      <sharedItems containsString="0" containsBlank="1" containsNumber="1" containsInteger="1" minValue="24" maxValue="260715"/>
    </cacheField>
    <cacheField name="Población de 65 años y más" numFmtId="1">
      <sharedItems containsString="0" containsBlank="1" containsNumber="1" containsInteger="1" minValue="1" maxValue="29516"/>
    </cacheField>
    <cacheField name="Población infantil menor de 12 años" numFmtId="1">
      <sharedItems containsString="0" containsBlank="1" containsNumber="1" containsInteger="1" minValue="19" maxValue="85436"/>
    </cacheField>
    <cacheField name="Población adolescentes de 12 a 17 años" numFmtId="1">
      <sharedItems containsString="0" containsBlank="1" containsNumber="1" containsInteger="1" minValue="7" maxValue="41642"/>
    </cacheField>
    <cacheField name="Población de 18 años y más" numFmtId="1">
      <sharedItems containsString="0" containsBlank="1" containsNumber="1" containsInteger="1" minValue="23" maxValue="272847"/>
    </cacheField>
    <cacheField name="Razón de Dependencia Total" numFmtId="1">
      <sharedItems containsString="0" containsBlank="1" containsNumber="1" minValue="29.24" maxValue="120.83"/>
    </cacheField>
    <cacheField name="Promedio de Edad" numFmtId="1">
      <sharedItems containsString="0" containsBlank="1" containsNumber="1" minValue="20.670956885000393" maxValue="41.88"/>
    </cacheField>
    <cacheField name="Relación de Masculinidad" numFmtId="1">
      <sharedItems containsString="0" containsBlank="1" containsNumber="1" minValue="80.91" maxValue="217.46"/>
    </cacheField>
    <cacheField name="Población urbana" numFmtId="1">
      <sharedItems containsString="0" containsBlank="1" containsNumber="1" containsInteger="1" minValue="0" maxValue="372470"/>
    </cacheField>
    <cacheField name="Población rural" numFmtId="1">
      <sharedItems containsString="0" containsBlank="1" containsNumber="1" containsInteger="1" minValue="0" maxValue="28157"/>
    </cacheField>
    <cacheField name="Población rural (%)" numFmtId="1">
      <sharedItems containsString="0" containsBlank="1" containsNumber="1" minValue="0" maxValue="100"/>
    </cacheField>
    <cacheField name="Tipo de Ubicacion" numFmtId="1">
      <sharedItems containsBlank="1"/>
    </cacheField>
    <cacheField name="Número de hogares" numFmtId="1">
      <sharedItems containsString="0" containsBlank="1" containsNumber="1" containsInteger="1" minValue="11" maxValue="107151"/>
    </cacheField>
    <cacheField name="Promedio de hogares por vivienda" numFmtId="2">
      <sharedItems containsString="0" containsBlank="1" containsNumber="1" minValue="1" maxValue="1.17"/>
    </cacheField>
    <cacheField name="Promedio de personas por vivienda" numFmtId="2">
      <sharedItems containsString="0" containsBlank="1" containsNumber="1" minValue="2.23" maxValue="6.46"/>
    </cacheField>
    <cacheField name="Hogares con jefatura Femenina" numFmtId="1">
      <sharedItems containsString="0" containsBlank="1" containsNumber="1" containsInteger="1" minValue="2" maxValue="45980"/>
    </cacheField>
    <cacheField name="% de hogares con jefatura Femenina" numFmtId="1">
      <sharedItems containsString="0" containsBlank="1" containsNumber="1" minValue="6.12" maxValue="61.35"/>
    </cacheField>
    <cacheField name="Matricula 2017 Educacion Inicial" numFmtId="1">
      <sharedItems containsString="0" containsBlank="1" containsNumber="1" containsInteger="1" minValue="0" maxValue="16389"/>
    </cacheField>
    <cacheField name="Matricula 2017 Educacion Primaria" numFmtId="1">
      <sharedItems containsString="0" containsBlank="1" containsNumber="1" containsInteger="1" minValue="0" maxValue="40387"/>
    </cacheField>
    <cacheField name="Matricula 2017 Educacion Media" numFmtId="1">
      <sharedItems containsString="0" containsBlank="1" containsNumber="1" containsInteger="1" minValue="0" maxValue="24836"/>
    </cacheField>
    <cacheField name="Matricula 2017 Total Estudiantes" numFmtId="1">
      <sharedItems containsString="0" containsBlank="1" containsNumber="1" containsInteger="1" minValue="32" maxValue="100297"/>
    </cacheField>
    <cacheField name="2011 Asistencia escolar inicial (3 a 6 años)" numFmtId="1">
      <sharedItems containsString="0" containsBlank="1" containsNumber="1" containsInteger="1" minValue="2" maxValue="18306"/>
    </cacheField>
    <cacheField name="2011 Asistencia escolar primaria (7 a 12 años)" numFmtId="1">
      <sharedItems containsString="0" containsBlank="1" containsNumber="1" containsInteger="1" minValue="9" maxValue="40034"/>
    </cacheField>
    <cacheField name="2011 Asistencia escolar secundaria (13 a 17 años)" numFmtId="1">
      <sharedItems containsString="0" containsBlank="1" containsNumber="1" containsInteger="1" minValue="5" maxValue="28480"/>
    </cacheField>
    <cacheField name="2011 Asistencia escolar superior (18 a 24 años)" numFmtId="1">
      <sharedItems containsString="0" containsBlank="1" containsNumber="1" containsInteger="1" minValue="0" maxValue="19706"/>
    </cacheField>
    <cacheField name="2011 % Asistencia escolar inicial (3 a 6 años)" numFmtId="1">
      <sharedItems containsString="0" containsBlank="1" containsNumber="1" minValue="3.34" maxValue="87.51"/>
    </cacheField>
    <cacheField name="2011 % Asistencia escolar primaria (7 a 12 años)" numFmtId="1">
      <sharedItems containsString="0" containsBlank="1" containsNumber="1" minValue="7.46" maxValue="100"/>
    </cacheField>
    <cacheField name="2011 % Asistencia escolar secundaria (13 a 17 años)" numFmtId="1">
      <sharedItems containsString="0" containsBlank="1" containsNumber="1" minValue="2.94" maxValue="94.18"/>
    </cacheField>
    <cacheField name="2011 % Asistencia escolar superior (18 a 24 años)" numFmtId="1">
      <sharedItems containsString="0" containsBlank="1" containsNumber="1" minValue="0" maxValue="79.42"/>
    </cacheField>
    <cacheField name="Población 10 años y más analfabeta" numFmtId="1">
      <sharedItems containsString="0" containsBlank="1" containsNumber="1" containsInteger="1" minValue="3" maxValue="12852"/>
    </cacheField>
    <cacheField name="% Hogares con Déficit en Educación" numFmtId="1">
      <sharedItems containsString="0" containsBlank="1" containsNumber="1" minValue="0" maxValue="81.36"/>
    </cacheField>
    <cacheField name="% Hogares con Déficit según Hacinamiento" numFmtId="1">
      <sharedItems containsString="0" containsBlank="1" containsNumber="1" minValue="0.51" maxValue="63.33"/>
    </cacheField>
    <cacheField name="Hogares con Déficit según Calidad de la Vivienda" numFmtId="1">
      <sharedItems containsString="0" containsBlank="1" containsNumber="1" containsInteger="1" minValue="0" maxValue="14261"/>
    </cacheField>
    <cacheField name="% Hogares con Déficit según Calidad de la Vivienda" numFmtId="1">
      <sharedItems containsString="0" containsBlank="1" containsNumber="1" minValue="0" maxValue="90.91"/>
    </cacheField>
    <cacheField name="% Hogares con Déficit de Servicios" numFmtId="1">
      <sharedItems containsString="0" containsBlank="1" containsNumber="1" minValue="0" maxValue="94.44"/>
    </cacheField>
    <cacheField name="% Hogares con Déficit de Capacidad Económica y Educativa de el(la) Jefe(a)" numFmtId="1">
      <sharedItems containsString="0" containsBlank="1" containsNumber="1" minValue="0.35" maxValue="54.5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13">
  <r>
    <n v="324"/>
    <x v="0"/>
    <s v="VE10"/>
    <s v="Antonio Diaz"/>
    <s v="VE1001"/>
    <s v="Padre Barral"/>
    <s v="VE100105"/>
    <x v="0"/>
    <n v="8619"/>
    <n v="10567.854361283062"/>
    <n v="8226.835500000001"/>
    <n v="35"/>
    <n v="217"/>
    <n v="516"/>
    <n v="733"/>
    <n v="95.45"/>
    <n v="0.99909537136224502"/>
    <n v="1"/>
    <n v="0.44120097761403415"/>
    <n v="0.59122502084799811"/>
    <s v="RESTO"/>
    <s v="resto"/>
    <n v="0.99909537136224502"/>
    <n v="10567.854361283062"/>
    <n v="8.4630315828562622E-4"/>
    <n v="10567.854361283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90.1979797535921"/>
    <n v="5.5268881437511838E-2"/>
    <n v="7.0983152041203504E-4"/>
    <n v="5.5268881437511838E-2"/>
    <n v="7.0983152041203504E-4"/>
    <n v="0.90046818936963902"/>
    <n v="1990.1979797535921"/>
    <n v="0"/>
    <n v="0.65191235693571692"/>
    <n v="8.4630315828562622E-4"/>
    <n v="0.94533725760337095"/>
    <n v="0.64842631070796719"/>
    <n v="0.98409236121944188"/>
    <n v="0"/>
    <n v="1868.20513323"/>
    <n v="5.6566884296115587"/>
    <n v="2.8283442148057795E-3"/>
    <x v="0"/>
    <s v="TRUEFALSE"/>
    <n v="0.6895"/>
    <n v="0.61288888888888893"/>
    <n v="56.76"/>
    <n v="166"/>
    <n v="12"/>
    <n v="98.86"/>
    <n v="8520.7434000000012"/>
    <n v="36.020000000000003"/>
    <n v="98.589999999999975"/>
    <n v="8497.4720999999972"/>
    <n v="3411"/>
    <n v="4947"/>
    <n v="261"/>
    <n v="2864"/>
    <n v="1066"/>
    <n v="4689"/>
    <n v="74.23"/>
    <n v="23.26"/>
    <n v="110.37"/>
    <n v="0"/>
    <n v="8619"/>
    <n v="100"/>
    <s v="Zona Rural"/>
    <n v="1587"/>
    <n v="1.01"/>
    <n v="5.46"/>
    <n v="188"/>
    <n v="22.27"/>
    <n v="564"/>
    <n v="1256"/>
    <n v="172"/>
    <n v="1992"/>
    <n v="225"/>
    <n v="677"/>
    <n v="331"/>
    <n v="220"/>
    <n v="22.5"/>
    <n v="52.64"/>
    <n v="39.130000000000003"/>
    <n v="19.489999999999998"/>
    <n v="3500"/>
    <n v="40.19"/>
    <n v="56.4"/>
    <n v="81"/>
    <n v="9.6"/>
    <n v="84.6"/>
    <n v="41.28"/>
  </r>
  <r>
    <n v="323"/>
    <x v="0"/>
    <s v="VE10"/>
    <s v="Antonio Diaz"/>
    <s v="VE1001"/>
    <s v="Manuel Renaud"/>
    <s v="VE100104"/>
    <x v="0"/>
    <n v="6109"/>
    <n v="7490.3146876758574"/>
    <n v="5440.0644999999995"/>
    <n v="38"/>
    <n v="92"/>
    <n v="217"/>
    <n v="309"/>
    <n v="89.05"/>
    <n v="0.99909537136224502"/>
    <n v="1"/>
    <n v="0.44120097761403415"/>
    <n v="0.59122502084799811"/>
    <s v="RESTO"/>
    <s v="resto"/>
    <n v="0.99909537136224502"/>
    <n v="7490.3146876758574"/>
    <n v="5.998452249642522E-4"/>
    <n v="7490.31468767585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0.9890105382706"/>
    <n v="6.1678074013849803E-2"/>
    <n v="7.9214632021885228E-4"/>
    <n v="6.1678074013849803E-2"/>
    <n v="7.9214632021885228E-4"/>
    <n v="0.90114342757156496"/>
    <n v="2220.9890105382706"/>
    <n v="0"/>
    <n v="0.65427383386180493"/>
    <n v="5.998452249642522E-4"/>
    <n v="0.94438289785489427"/>
    <n v="0.64802603814736781"/>
    <n v="0.98348488252404231"/>
    <n v="0"/>
    <n v="1998.91550368"/>
    <n v="3.7471892503140833"/>
    <n v="1.8735946251570417E-3"/>
    <x v="0"/>
    <s v="TRUEFALSE"/>
    <n v="0.78220000000000001"/>
    <n v="0.69528888888888885"/>
    <n v="42.63"/>
    <n v="130.76470588235293"/>
    <n v="17"/>
    <n v="99.25"/>
    <n v="6063.1824999999999"/>
    <n v="67.47"/>
    <n v="97.48"/>
    <n v="5955.0532000000003"/>
    <n v="2622"/>
    <n v="3352"/>
    <n v="135"/>
    <n v="2217"/>
    <n v="778"/>
    <n v="3114"/>
    <n v="82.25"/>
    <n v="22.03"/>
    <n v="108.93"/>
    <n v="0"/>
    <n v="6109"/>
    <n v="100"/>
    <s v="Zona Rural"/>
    <n v="1102"/>
    <n v="1.03"/>
    <n v="5.69"/>
    <n v="62"/>
    <n v="15.9"/>
    <n v="684"/>
    <n v="1285"/>
    <n v="254"/>
    <n v="2223"/>
    <n v="298"/>
    <n v="723"/>
    <n v="355"/>
    <n v="250"/>
    <n v="38.9"/>
    <n v="70.06"/>
    <n v="57.26"/>
    <n v="33.29"/>
    <n v="1806"/>
    <n v="25.82"/>
    <n v="63.33"/>
    <n v="5"/>
    <n v="1.28"/>
    <n v="80"/>
    <n v="18.16"/>
  </r>
  <r>
    <n v="181"/>
    <x v="1"/>
    <s v="VE06"/>
    <s v="Barinas"/>
    <s v="VE0604"/>
    <s v="Santa Lucia"/>
    <s v="VE060405"/>
    <x v="1"/>
    <n v="5780"/>
    <n v="6864.451365122608"/>
    <n v="2844.9159999999997"/>
    <n v="845"/>
    <n v="576"/>
    <n v="243"/>
    <n v="819"/>
    <n v="49.22"/>
    <n v="0.99909537136224502"/>
    <n v="0.38262240969155364"/>
    <n v="0.37680896731238195"/>
    <n v="0.35428997659992389"/>
    <s v="CIUD GRAND LLANOS"/>
    <s v="ciud grandes"/>
    <n v="0.99909537136224502"/>
    <n v="6864.451365122608"/>
    <n v="5.497243500520773E-4"/>
    <n v="6864.451365122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5.5553080655052"/>
    <n v="4.4309439586197992E-2"/>
    <n v="5.690767761536244E-4"/>
    <n v="4.4309439586197992E-2"/>
    <n v="5.690767761536244E-4"/>
    <n v="0.89931356127543671"/>
    <n v="1595.5553080655052"/>
    <n v="0"/>
    <n v="0.44208180351772947"/>
    <n v="5.497243500520773E-4"/>
    <n v="0.94418881464998372"/>
    <n v="0.64794463678742698"/>
    <n v="0.98336134272439546"/>
    <n v="0"/>
    <n v="923.51374177000002"/>
    <n v="7.4329715462232846"/>
    <n v="3.7164857731116423E-3"/>
    <x v="0"/>
    <s v="FALSEFALSE"/>
    <n v="0.54"/>
    <n v="0.48000000000000004"/>
    <n v="13.48"/>
    <n v="72.590909090909093"/>
    <n v="22"/>
    <n v="37.980000000000004"/>
    <n v="2195.2440000000001"/>
    <n v="12.97"/>
    <n v="61.089999999999996"/>
    <n v="3531.0019999999995"/>
    <n v="1925"/>
    <n v="3565"/>
    <n v="290"/>
    <n v="1535"/>
    <n v="762"/>
    <n v="3483"/>
    <n v="62.13"/>
    <n v="26.62"/>
    <n v="123.86"/>
    <n v="0"/>
    <n v="5780"/>
    <n v="100"/>
    <s v="Zona Rural"/>
    <n v="1697"/>
    <n v="1.04"/>
    <n v="3.54"/>
    <n v="261"/>
    <n v="15.43"/>
    <n v="203"/>
    <n v="910"/>
    <n v="484"/>
    <n v="1597"/>
    <n v="232"/>
    <n v="702"/>
    <n v="414"/>
    <n v="185"/>
    <n v="42.73"/>
    <n v="90.35"/>
    <n v="66.56"/>
    <n v="24.6"/>
    <n v="608"/>
    <n v="11.32"/>
    <n v="14.31"/>
    <n v="607"/>
    <n v="35.9"/>
    <n v="1.01"/>
    <n v="12.92"/>
  </r>
  <r>
    <n v="514"/>
    <x v="2"/>
    <s v="VE13"/>
    <s v="Torres"/>
    <s v="VE1308"/>
    <s v="Reyes Vargas"/>
    <s v="VE130816"/>
    <x v="2"/>
    <n v="6056"/>
    <n v="6830.8672837673721"/>
    <n v="4065.9984000000004"/>
    <n v="527"/>
    <n v="538"/>
    <n v="539"/>
    <n v="1077"/>
    <n v="67.14"/>
    <n v="0.99909537136224502"/>
    <n v="0.47540923567380317"/>
    <n v="0.10131017036103637"/>
    <n v="0.38507676560734871"/>
    <s v="CIUD MED Y PEQ OCCID"/>
    <s v="ciud med y peq"/>
    <n v="0.99909537136224502"/>
    <n v="6824.6878856017729"/>
    <n v="5.4653998006054917E-4"/>
    <n v="6824.6878856017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4.49793110604594"/>
    <n v="1.5398709436656159E-2"/>
    <n v="1.9776932421118444E-4"/>
    <n v="1.5398709436656159E-2"/>
    <n v="1.9776932421118444E-4"/>
    <n v="0.89626768159402193"/>
    <n v="554.49793110604594"/>
    <n v="0"/>
    <n v="0.46235854223482709"/>
    <n v="5.4653998006054917E-4"/>
    <n v="0.9441764838051081"/>
    <n v="0.64793946504913791"/>
    <n v="0.98335349377061232"/>
    <n v="0"/>
    <n v="788.67978874699998"/>
    <n v="8.6611415446816284"/>
    <n v="4.3305707723408143E-3"/>
    <x v="0"/>
    <s v="FALSEFALSE"/>
    <n v="0.49590000000000001"/>
    <n v="0.44080000000000003"/>
    <n v="15.99"/>
    <n v="69.375"/>
    <n v="8"/>
    <n v="84.01"/>
    <n v="5087.6456000000007"/>
    <n v="2.02"/>
    <n v="76.760000000000005"/>
    <n v="4648.5856000000003"/>
    <n v="1857"/>
    <n v="3745"/>
    <n v="454"/>
    <n v="1474"/>
    <n v="776"/>
    <n v="3806"/>
    <n v="61.71"/>
    <n v="29.04"/>
    <n v="115.21"/>
    <n v="0"/>
    <n v="6056"/>
    <n v="100"/>
    <s v="Zona Rural"/>
    <n v="1639"/>
    <n v="1.03"/>
    <n v="3.8"/>
    <n v="339"/>
    <n v="20.73"/>
    <n v="94"/>
    <n v="287"/>
    <n v="174"/>
    <n v="555"/>
    <n v="249"/>
    <n v="745"/>
    <n v="374"/>
    <n v="107"/>
    <n v="51.13"/>
    <n v="93.71"/>
    <n v="57.54"/>
    <n v="14.72"/>
    <n v="778"/>
    <n v="8.24"/>
    <n v="16.82"/>
    <n v="649"/>
    <n v="39.69"/>
    <n v="40.24"/>
    <n v="11.6"/>
  </r>
  <r>
    <n v="977"/>
    <x v="3"/>
    <s v="VE21"/>
    <s v="Urdaneta"/>
    <s v="VE2119"/>
    <s v="Tuñame"/>
    <s v="VE211906"/>
    <x v="2"/>
    <n v="4531"/>
    <n v="5653.50740630577"/>
    <n v="3154.0290999999997"/>
    <n v="289"/>
    <n v="486"/>
    <n v="176"/>
    <n v="662"/>
    <n v="69.61"/>
    <n v="0.99909537136224502"/>
    <n v="0.46862073249326314"/>
    <n v="9.779304283969531E-2"/>
    <n v="0.37315093260413168"/>
    <s v="RESTO"/>
    <s v="resto"/>
    <n v="0.99909537136224502"/>
    <n v="5653.50740630577"/>
    <n v="4.527485911309292E-4"/>
    <n v="5653.50740630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9.9135410060562"/>
    <n v="3.3322252312475764E-2"/>
    <n v="4.2796569077050903E-4"/>
    <n v="3.3322252312475764E-2"/>
    <n v="4.2796569077050903E-4"/>
    <n v="0.89815601007213508"/>
    <n v="1199.9135410060562"/>
    <n v="0"/>
    <n v="0.46669966495929133"/>
    <n v="4.527485911309292E-4"/>
    <n v="0.94381329514592449"/>
    <n v="0.64778713836643353"/>
    <n v="0.98312231326114841"/>
    <n v="84.11"/>
    <n v="85.795602108200001"/>
    <n v="65.895072327552683"/>
    <n v="3.2947536163776339E-2"/>
    <x v="1"/>
    <s v="FALSETRUE"/>
    <n v="0.56869999999999998"/>
    <n v="0.50551111111111113"/>
    <n v="14.54"/>
    <n v="171.57142857142858"/>
    <n v="7"/>
    <n v="48.879999999999995"/>
    <n v="2214.7527999999998"/>
    <n v="0.28999999999999998"/>
    <n v="62.559999999999995"/>
    <n v="2834.5935999999997"/>
    <n v="1561"/>
    <n v="2745"/>
    <n v="225"/>
    <n v="1259"/>
    <n v="647"/>
    <n v="2625"/>
    <n v="65.06"/>
    <n v="25.68"/>
    <n v="112.62"/>
    <n v="3811"/>
    <n v="720"/>
    <n v="15.89"/>
    <s v="Zona Urbana"/>
    <n v="1050"/>
    <n v="1.02"/>
    <n v="4.41"/>
    <n v="179"/>
    <n v="17.11"/>
    <n v="173"/>
    <n v="827"/>
    <n v="201"/>
    <n v="1201"/>
    <n v="219"/>
    <n v="555"/>
    <n v="216"/>
    <n v="55"/>
    <n v="48.24"/>
    <n v="93.28"/>
    <n v="40.22"/>
    <n v="9.58"/>
    <n v="508"/>
    <n v="8.9600000000000009"/>
    <n v="16.440000000000001"/>
    <n v="13"/>
    <n v="1.24"/>
    <n v="63.58"/>
    <n v="8.41"/>
  </r>
  <r>
    <n v="904"/>
    <x v="3"/>
    <s v="VE21"/>
    <s v="Bocono"/>
    <s v="VE2102"/>
    <s v="Rafael Rangel"/>
    <s v="VE210210"/>
    <x v="2"/>
    <n v="3507"/>
    <n v="4526.1364937001063"/>
    <n v="2389.3190999999997"/>
    <n v="333"/>
    <n v="559"/>
    <n v="153"/>
    <n v="712"/>
    <n v="68.13"/>
    <n v="0.99909537136224502"/>
    <n v="0.46829130945371483"/>
    <n v="0.15160289571151261"/>
    <n v="0.2726081398707878"/>
    <s v="CIUD MED Y PEQ OCCID"/>
    <s v="ciud med y peq"/>
    <n v="0.99909537136224502"/>
    <n v="4526.1364937001063"/>
    <n v="3.6246559410241193E-4"/>
    <n v="4526.1364937001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4.41651452864801"/>
    <n v="1.7895797453411213E-2"/>
    <n v="2.2984002543461975E-4"/>
    <n v="1.7895797453411213E-2"/>
    <n v="2.2984002543461975E-4"/>
    <n v="0.89653076141295407"/>
    <n v="644.41651452864801"/>
    <n v="0"/>
    <n v="0.46090595610669333"/>
    <n v="3.6246559410241193E-4"/>
    <n v="0.94346369204256852"/>
    <n v="0.64764050966630526"/>
    <n v="0.98289978036674097"/>
    <n v="93.3"/>
    <n v="57.282876446000003"/>
    <n v="79.013778191932275"/>
    <n v="3.9506889095966134E-2"/>
    <x v="1"/>
    <s v="FALSETRUE"/>
    <n v="0.39130000000000004"/>
    <n v="0.34782222222222225"/>
    <n v="15.02"/>
    <n v="58.636363636363633"/>
    <n v="11"/>
    <n v="33.200000000000003"/>
    <n v="1164.3240000000001"/>
    <n v="0.77"/>
    <n v="68.709999999999994"/>
    <n v="2409.6596999999997"/>
    <n v="895"/>
    <n v="2287"/>
    <n v="325"/>
    <n v="666"/>
    <n v="449"/>
    <n v="2392"/>
    <n v="53.34"/>
    <n v="31.87"/>
    <n v="112.93"/>
    <n v="3272"/>
    <n v="235"/>
    <n v="6.7"/>
    <s v="Zona Urbana"/>
    <n v="1054"/>
    <n v="1.01"/>
    <n v="3.38"/>
    <n v="253"/>
    <n v="24"/>
    <n v="159"/>
    <n v="307"/>
    <n v="179"/>
    <n v="645"/>
    <n v="112"/>
    <n v="373"/>
    <n v="243"/>
    <n v="132"/>
    <n v="58.64"/>
    <n v="93.25"/>
    <n v="68.069999999999993"/>
    <n v="29.8"/>
    <n v="448"/>
    <n v="8.56"/>
    <n v="7.02"/>
    <n v="6"/>
    <n v="0.56999999999999995"/>
    <n v="59.49"/>
    <n v="14.83"/>
  </r>
  <r>
    <n v="322"/>
    <x v="0"/>
    <s v="VE10"/>
    <s v="Antonio Diaz"/>
    <s v="VE1001"/>
    <s v="Francisco Aniceto Lugo"/>
    <s v="VE100103"/>
    <x v="0"/>
    <n v="2449"/>
    <n v="3002.7468767585819"/>
    <n v="2260.6718999999998"/>
    <n v="11"/>
    <n v="35"/>
    <n v="97"/>
    <n v="132"/>
    <n v="92.31"/>
    <n v="0.99909537136224502"/>
    <n v="1"/>
    <n v="0.44120097761403415"/>
    <n v="0.59122502084799811"/>
    <s v="RESTO"/>
    <s v="resto"/>
    <n v="0.99909537136224502"/>
    <n v="3002.7468767585819"/>
    <n v="2.4046831820878273E-4"/>
    <n v="3002.74687675858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0.70961420728065"/>
    <n v="8.9062805930930217E-3"/>
    <n v="1.1438550103025263E-4"/>
    <n v="8.9062805930930217E-3"/>
    <n v="1.1438550103025263E-4"/>
    <n v="0.89558367406479833"/>
    <n v="320.70961420728065"/>
    <n v="0"/>
    <n v="0.63482998488596376"/>
    <n v="2.4046831820878273E-4"/>
    <n v="0.9429912816479521"/>
    <n v="0.64744237377613534"/>
    <n v="0.98259907693632842"/>
    <n v="0"/>
    <n v="6723.3978478899999"/>
    <n v="0.44661151172259311"/>
    <n v="2.2330575586129654E-4"/>
    <x v="0"/>
    <s v="TRUEFALSE"/>
    <n v="0.77749999999999997"/>
    <n v="0.69111111111111112"/>
    <n v="90.1"/>
    <n v="107"/>
    <n v="3"/>
    <n v="97.77000000000001"/>
    <n v="2394.3873000000003"/>
    <n v="77.47"/>
    <n v="100.01"/>
    <n v="2449.2449000000001"/>
    <n v="1052"/>
    <n v="1353"/>
    <n v="44"/>
    <n v="908"/>
    <n v="279"/>
    <n v="1262"/>
    <n v="81.010000000000005"/>
    <n v="21.28"/>
    <n v="120.63"/>
    <n v="0"/>
    <n v="2449"/>
    <n v="100"/>
    <s v="Zona Rural"/>
    <n v="537"/>
    <n v="1"/>
    <n v="4.5599999999999996"/>
    <n v="9"/>
    <n v="6.12"/>
    <n v="69"/>
    <n v="252"/>
    <n v="0"/>
    <n v="321"/>
    <n v="11"/>
    <n v="29"/>
    <n v="6"/>
    <n v="16"/>
    <n v="3.34"/>
    <n v="7.46"/>
    <n v="2.94"/>
    <n v="4.92"/>
    <n v="1510"/>
    <n v="81.36"/>
    <n v="47.62"/>
    <n v="10"/>
    <n v="6.8"/>
    <n v="74.150000000000006"/>
    <n v="54.55"/>
  </r>
  <r>
    <n v="901"/>
    <x v="3"/>
    <s v="VE21"/>
    <s v="Bocono"/>
    <s v="VE2102"/>
    <s v="Guaramacal"/>
    <s v="VE210207"/>
    <x v="2"/>
    <n v="2062"/>
    <n v="2661.2185486197945"/>
    <n v="1487.5267999999999"/>
    <n v="129"/>
    <n v="186"/>
    <n v="148"/>
    <n v="334"/>
    <n v="72.14"/>
    <n v="0.99909537136224502"/>
    <n v="0.46829130945371483"/>
    <n v="0.15160289571151261"/>
    <n v="0.2726081398707878"/>
    <s v="CIUD MED Y PEQ OCCID"/>
    <s v="ciud med y peq"/>
    <n v="0.99909537136224502"/>
    <n v="2661.2185486197945"/>
    <n v="2.1311778016514784E-4"/>
    <n v="2661.2185486197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6.5413532806582"/>
    <n v="1.4066929161053465E-2"/>
    <n v="1.8066495022535226E-4"/>
    <n v="1.4066929161053465E-2"/>
    <n v="1.8066495022535226E-4"/>
    <n v="0.89612737235725815"/>
    <n v="506.5413532806582"/>
    <n v="0"/>
    <n v="0.45949520365734214"/>
    <n v="2.1311778016514784E-4"/>
    <n v="0.94288537208254974"/>
    <n v="0.64739795374165332"/>
    <n v="0.9825316623112631"/>
    <n v="0"/>
    <n v="271.144824282"/>
    <n v="9.8147495740211337"/>
    <n v="4.9073747870105669E-3"/>
    <x v="0"/>
    <s v="FALSEFALSE"/>
    <n v="0.61609999999999998"/>
    <n v="0.54764444444444438"/>
    <n v="25.64"/>
    <n v="63.375"/>
    <n v="8"/>
    <n v="89.17"/>
    <n v="1838.6854000000001"/>
    <n v="3.4"/>
    <n v="98.929999999999993"/>
    <n v="2039.9365999999998"/>
    <n v="743"/>
    <n v="1206"/>
    <n v="113"/>
    <n v="570"/>
    <n v="330"/>
    <n v="1162"/>
    <n v="70.98"/>
    <n v="26.47"/>
    <n v="121.48"/>
    <n v="0"/>
    <n v="2062"/>
    <n v="100"/>
    <s v="Zona Rural"/>
    <n v="471"/>
    <n v="1"/>
    <n v="4.38"/>
    <n v="82"/>
    <n v="17.41"/>
    <n v="194"/>
    <n v="256"/>
    <n v="57"/>
    <n v="507"/>
    <n v="97"/>
    <n v="272"/>
    <n v="192"/>
    <n v="62"/>
    <n v="46.63"/>
    <n v="89.47"/>
    <n v="68.819999999999993"/>
    <n v="25.62"/>
    <n v="411"/>
    <n v="10.93"/>
    <n v="12.53"/>
    <n v="13"/>
    <n v="2.76"/>
    <n v="62.42"/>
    <n v="31.53"/>
  </r>
  <r>
    <n v="638"/>
    <x v="4"/>
    <s v="VE15"/>
    <s v="Lander"/>
    <s v="VE1512"/>
    <s v="La Democracia"/>
    <s v="VE151202"/>
    <x v="3"/>
    <n v="2044"/>
    <n v="2486.7794711170291"/>
    <n v="1425.69"/>
    <n v="147"/>
    <n v="174"/>
    <n v="165"/>
    <n v="339"/>
    <n v="69.75"/>
    <n v="0.99909537136224502"/>
    <n v="0.39385762628811072"/>
    <n v="0.10899289579046573"/>
    <n v="0.68813984175635334"/>
    <s v="CIUD MED Y PEQ CENTR"/>
    <s v="ciud med y peq"/>
    <n v="0.99909537136224502"/>
    <n v="2486.7794711170291"/>
    <n v="1.991482138584924E-4"/>
    <n v="2486.7794711170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0.43822561595414"/>
    <n v="1.7229907315609864E-2"/>
    <n v="2.2128783844170368E-4"/>
    <n v="1.7229907315609864E-2"/>
    <n v="2.2128783844170368E-4"/>
    <n v="0.89646060679457218"/>
    <n v="620.43822561595414"/>
    <n v="0"/>
    <n v="0.43584938013276425"/>
    <n v="1.991482138584924E-4"/>
    <n v="0.94283127769164465"/>
    <n v="0.64737526575591609"/>
    <n v="0.98249722960381936"/>
    <n v="0"/>
    <n v="295.45993383400003"/>
    <n v="8.4166385568683939"/>
    <n v="4.208319278434197E-3"/>
    <x v="0"/>
    <s v="FALSEFALSE"/>
    <n v="0.60020000000000007"/>
    <n v="0.53351111111111116"/>
    <n v="21.42"/>
    <n v="69"/>
    <n v="9"/>
    <n v="75.7"/>
    <n v="1547.308"/>
    <n v="1.1299999999999999"/>
    <n v="59.13"/>
    <n v="1208.6171999999999"/>
    <n v="728"/>
    <n v="1213"/>
    <n v="103"/>
    <n v="567"/>
    <n v="322"/>
    <n v="1155"/>
    <n v="68.510000000000005"/>
    <n v="25.72"/>
    <n v="124.37"/>
    <n v="0"/>
    <n v="2044"/>
    <n v="100"/>
    <s v="Zona Rural"/>
    <n v="541"/>
    <n v="1"/>
    <n v="3.79"/>
    <n v="103"/>
    <n v="19.32"/>
    <n v="119"/>
    <n v="450"/>
    <n v="52"/>
    <n v="621"/>
    <n v="86"/>
    <n v="246"/>
    <n v="140"/>
    <n v="62"/>
    <n v="42.57"/>
    <n v="86.62"/>
    <n v="51.85"/>
    <n v="21.31"/>
    <n v="340"/>
    <n v="16.579999999999998"/>
    <n v="21.39"/>
    <n v="254"/>
    <n v="47.65"/>
    <n v="28.71"/>
    <n v="18.93"/>
  </r>
  <r>
    <n v="396"/>
    <x v="5"/>
    <s v="VE11"/>
    <s v="Miranda"/>
    <s v="VE1114"/>
    <s v="Mitare"/>
    <s v="VE111405"/>
    <x v="2"/>
    <n v="1641"/>
    <n v="1943.7755428128412"/>
    <n v="959.98500000000001"/>
    <n v="183"/>
    <n v="148"/>
    <n v="110"/>
    <n v="258"/>
    <n v="58.5"/>
    <n v="0.99909537136224502"/>
    <n v="0.38346238868061328"/>
    <n v="0.23483022299229658"/>
    <n v="0.1948885880728273"/>
    <s v="CIUD GRAND OCCIDENTE"/>
    <s v="ciud grandes"/>
    <n v="0.99909537136224502"/>
    <n v="1943.7755428128412"/>
    <n v="1.5566294960570783E-4"/>
    <n v="1943.7755428128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8.54859030976024"/>
    <n v="1.3844965781786348E-2"/>
    <n v="1.7781422122771357E-4"/>
    <n v="1.3844965781786348E-2"/>
    <n v="1.7781422122771357E-4"/>
    <n v="0.89610398748446418"/>
    <n v="498.54859030976024"/>
    <n v="0"/>
    <n v="0.43113711398228793"/>
    <n v="1.5566294960570783E-4"/>
    <n v="0.94266288958055633"/>
    <n v="0.64730464129746901"/>
    <n v="0.98239004550452336"/>
    <n v="0"/>
    <n v="609.64584789499997"/>
    <n v="3.1883683773527807"/>
    <n v="1.5941841886763903E-3"/>
    <x v="0"/>
    <s v="FALSEFALSE"/>
    <n v="0.4"/>
    <n v="0.35555555555555557"/>
    <n v="14.65"/>
    <n v="62.375"/>
    <n v="8"/>
    <n v="64.47"/>
    <n v="1057.9526999999998"/>
    <n v="1.97"/>
    <n v="62.94"/>
    <n v="1032.8453999999999"/>
    <n v="428"/>
    <n v="1070"/>
    <n v="143"/>
    <n v="339"/>
    <n v="169"/>
    <n v="1133"/>
    <n v="53.36"/>
    <n v="31.58"/>
    <n v="104.36"/>
    <n v="0"/>
    <n v="1641"/>
    <n v="100"/>
    <s v="Zona Rural"/>
    <n v="463"/>
    <n v="1.01"/>
    <n v="3.58"/>
    <n v="105"/>
    <n v="22.83"/>
    <n v="86"/>
    <n v="282"/>
    <n v="131"/>
    <n v="499"/>
    <n v="78"/>
    <n v="169"/>
    <n v="122"/>
    <n v="110"/>
    <n v="71.56"/>
    <n v="95.48"/>
    <n v="85.92"/>
    <n v="51.89"/>
    <n v="199"/>
    <n v="6.15"/>
    <n v="16.96"/>
    <n v="69"/>
    <n v="15"/>
    <n v="44.57"/>
    <n v="11.56"/>
  </r>
  <r>
    <n v="734"/>
    <x v="6"/>
    <s v="VE18"/>
    <s v="Guanare"/>
    <s v="VE1804"/>
    <s v="San Jose De La Montaña"/>
    <s v="VE180403"/>
    <x v="3"/>
    <n v="1591"/>
    <n v="1922.1348653474802"/>
    <n v="1252.4352000000001"/>
    <n v="93"/>
    <n v="240"/>
    <n v="104"/>
    <n v="344"/>
    <n v="78.72"/>
    <n v="0.99909537136224502"/>
    <n v="0.4556856532032062"/>
    <n v="0.22972818988165122"/>
    <n v="0.34967105875166349"/>
    <s v="CIUD GRAND LLANOS"/>
    <s v="ciud grandes"/>
    <n v="0.99909537136224502"/>
    <n v="1922.1348653474802"/>
    <n v="1.5392990398828581E-4"/>
    <n v="1922.1348653474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.82269278700002"/>
    <n v="5.4381027920443374E-3"/>
    <n v="6.9842860442148019E-5"/>
    <n v="5.4381027920443374E-3"/>
    <n v="6.9842860442148019E-5"/>
    <n v="0.89521828542739246"/>
    <n v="195.82269278700002"/>
    <n v="0"/>
    <n v="0.45211401380754768"/>
    <n v="1.5392990398828581E-4"/>
    <n v="0.942656178703137"/>
    <n v="0.64730182665645675"/>
    <n v="0.98238577382912406"/>
    <n v="0"/>
    <n v="45.653545374700002"/>
    <n v="42.102641746037911"/>
    <n v="2.1051320873018954E-2"/>
    <x v="0"/>
    <s v="FALSEFALSE"/>
    <n v="0.46490000000000004"/>
    <n v="0.41324444444444447"/>
    <n v="19.04"/>
    <n v="98"/>
    <n v="2"/>
    <n v="66.09"/>
    <n v="1051.4919"/>
    <n v="2.61"/>
    <n v="53.26"/>
    <n v="847.36660000000006"/>
    <n v="483"/>
    <n v="1039"/>
    <n v="69"/>
    <n v="355"/>
    <n v="260"/>
    <n v="976"/>
    <n v="53.13"/>
    <n v="28.05"/>
    <n v="130.91"/>
    <n v="0"/>
    <n v="1591"/>
    <n v="100"/>
    <s v="Zona Rural"/>
    <n v="462"/>
    <n v="1"/>
    <n v="3.45"/>
    <n v="41"/>
    <n v="8.89"/>
    <n v="2"/>
    <n v="10"/>
    <n v="184"/>
    <n v="196"/>
    <n v="29"/>
    <n v="168"/>
    <n v="139"/>
    <n v="43"/>
    <n v="24.79"/>
    <n v="84.85"/>
    <n v="63.47"/>
    <n v="27.22"/>
    <n v="250"/>
    <n v="16.420000000000002"/>
    <n v="8.24"/>
    <n v="143"/>
    <n v="31.02"/>
    <n v="44.25"/>
    <n v="16.7"/>
  </r>
  <r>
    <n v="234"/>
    <x v="7"/>
    <s v="VE07"/>
    <s v="Cedeño"/>
    <s v="VE0702"/>
    <s v="Guaniamo"/>
    <s v="VE070204"/>
    <x v="0"/>
    <n v="946"/>
    <n v="1501.0337313432835"/>
    <n v="890.65900000000011"/>
    <n v="15"/>
    <n v="89"/>
    <n v="152"/>
    <n v="241"/>
    <n v="94.15"/>
    <n v="0.99909537136224502"/>
    <n v="0.55552471984478802"/>
    <n v="0.23439058205212893"/>
    <n v="0.43079520724985093"/>
    <s v="CIUD MED Y PEQ BOLÍV"/>
    <s v="ciud med y peq"/>
    <n v="0.99909537136224502"/>
    <n v="1501.0337313432835"/>
    <n v="1.2020695442048522E-4"/>
    <n v="1501.03373134328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.77746135511228"/>
    <n v="6.8253739124638111E-3"/>
    <n v="8.7659916677389861E-5"/>
    <n v="6.8253739124638111E-3"/>
    <n v="8.7659916677389861E-5"/>
    <n v="0.89536444088235478"/>
    <n v="245.77746135511228"/>
    <n v="0"/>
    <n v="0.48590484487986885"/>
    <n v="1.2020695442048522E-4"/>
    <n v="0.94252559323066432"/>
    <n v="0.64724705718244324"/>
    <n v="0.98230265224674118"/>
    <n v="0"/>
    <n v="4814.4815780099998"/>
    <n v="0.31177473774107062"/>
    <n v="1.5588736887053531E-4"/>
    <x v="0"/>
    <s v="TRUEFALSE"/>
    <n v="0.64790000000000003"/>
    <n v="0.57591111111111115"/>
    <n v="36.450000000000003"/>
    <n v="35.142857142857146"/>
    <n v="7"/>
    <n v="75.52000000000001"/>
    <n v="714.41920000000005"/>
    <n v="59.1"/>
    <n v="99.110000000000014"/>
    <n v="937.58060000000012"/>
    <n v="333"/>
    <n v="514"/>
    <n v="99"/>
    <n v="272"/>
    <n v="110"/>
    <n v="564"/>
    <n v="84.05"/>
    <n v="30.78"/>
    <n v="133.58000000000001"/>
    <n v="0"/>
    <n v="946"/>
    <n v="100"/>
    <s v="Zona Rural"/>
    <n v="335"/>
    <n v="1"/>
    <n v="2.82"/>
    <n v="39"/>
    <n v="14.29"/>
    <n v="45"/>
    <n v="201"/>
    <n v="0"/>
    <n v="246"/>
    <n v="26"/>
    <n v="92"/>
    <n v="33"/>
    <n v="11"/>
    <n v="26.53"/>
    <n v="65.25"/>
    <n v="37.93"/>
    <n v="14.47"/>
    <n v="261"/>
    <n v="32.14"/>
    <n v="9.52"/>
    <n v="190"/>
    <n v="69.599999999999994"/>
    <n v="67.400000000000006"/>
    <n v="16.41"/>
  </r>
  <r>
    <n v="317"/>
    <x v="8"/>
    <s v="VE09"/>
    <s v="San Carlos"/>
    <s v="VE0908"/>
    <s v="Juan Angel Bravo"/>
    <s v="VE090802"/>
    <x v="3"/>
    <n v="1132"/>
    <n v="1319.6770325964781"/>
    <n v="638.67439999999999"/>
    <n v="129"/>
    <n v="107"/>
    <n v="60"/>
    <n v="167"/>
    <n v="56.42"/>
    <n v="0.99909537136224502"/>
    <n v="0.40423295918022761"/>
    <n v="0.36281959259624791"/>
    <n v="0.39806400524366159"/>
    <s v="CIUD MED Y PEQ LLANO"/>
    <s v="ciud med y peq"/>
    <n v="0.99909537136224502"/>
    <n v="1319.6770325964781"/>
    <n v="1.0568340577204967E-4"/>
    <n v="1319.6770325964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.8027909569694"/>
    <n v="6.0485020850289057E-3"/>
    <n v="7.7682365185654427E-5"/>
    <n v="6.0485020850289057E-3"/>
    <n v="7.7682365185654427E-5"/>
    <n v="0.89528259382757591"/>
    <n v="217.8027909569694"/>
    <n v="0"/>
    <n v="0.43518801836427751"/>
    <n v="1.0568340577204967E-4"/>
    <n v="0.94246935365237872"/>
    <n v="0.64722346947346521"/>
    <n v="0.98226685406298364"/>
    <n v="0"/>
    <n v="299.57141400900002"/>
    <n v="4.4052168227133679"/>
    <n v="2.202608411356684E-3"/>
    <x v="0"/>
    <s v="FALSEFALSE"/>
    <n v="0.50139999999999996"/>
    <n v="0.44568888888888886"/>
    <n v="14.71"/>
    <n v="21.8"/>
    <n v="10"/>
    <n v="48.26"/>
    <n v="546.30319999999995"/>
    <n v="19.87"/>
    <n v="50.47"/>
    <n v="571.32040000000006"/>
    <n v="353"/>
    <n v="704"/>
    <n v="75"/>
    <n v="275"/>
    <n v="167"/>
    <n v="690"/>
    <n v="60.8"/>
    <n v="28.91"/>
    <n v="133.88"/>
    <n v="0"/>
    <n v="1132"/>
    <n v="100"/>
    <s v="Zona Rural"/>
    <n v="317"/>
    <n v="1"/>
    <n v="3.57"/>
    <n v="63"/>
    <n v="19.87"/>
    <n v="33"/>
    <n v="123"/>
    <n v="62"/>
    <n v="218"/>
    <n v="63"/>
    <n v="140"/>
    <n v="98"/>
    <n v="35"/>
    <n v="66.319999999999993"/>
    <n v="95.89"/>
    <n v="69.010000000000005"/>
    <n v="27.56"/>
    <n v="134"/>
    <n v="5.83"/>
    <n v="7.57"/>
    <n v="129"/>
    <n v="40.69"/>
    <n v="23.66"/>
    <n v="11.82"/>
  </r>
  <r>
    <n v="196"/>
    <x v="1"/>
    <s v="VE06"/>
    <s v="Cruz Paredes"/>
    <s v="VE0606"/>
    <s v="Masparrito"/>
    <s v="VE060603"/>
    <x v="1"/>
    <n v="576"/>
    <n v="645.53935949619847"/>
    <n v="503.07840000000004"/>
    <n v="19"/>
    <n v="31"/>
    <n v="100"/>
    <n v="131"/>
    <n v="87.34"/>
    <n v="0.99909537136224502"/>
    <n v="0.48597764430511148"/>
    <n v="7.0884819096735413E-2"/>
    <n v="0.40132618156232908"/>
    <s v="CIUD MED Y PEQ LLANO"/>
    <s v="ciud med y peq"/>
    <n v="0.99909537136224502"/>
    <n v="645.53935949619847"/>
    <n v="5.1696586654415538E-5"/>
    <n v="645.53935949619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.89415844938267"/>
    <n v="3.2462144217815692E-3"/>
    <n v="4.1691911590465912E-5"/>
    <n v="3.2462144217815692E-3"/>
    <n v="4.1691911590465912E-5"/>
    <n v="0.89498735980855204"/>
    <n v="116.89415844938267"/>
    <n v="0"/>
    <n v="0.46140373951181496"/>
    <n v="5.1696586654415538E-5"/>
    <n v="0.94226030034084673"/>
    <n v="0.64713578942991534"/>
    <n v="0.98213378534004026"/>
    <n v="0"/>
    <n v="202.66791856200001"/>
    <n v="3.1852074273842979"/>
    <n v="1.5926037136921489E-3"/>
    <x v="0"/>
    <s v="FALSEFALSE"/>
    <n v="0.59409999999999996"/>
    <n v="0.52808888888888883"/>
    <n v="27.48"/>
    <n v="14.625"/>
    <n v="8"/>
    <n v="98.18"/>
    <n v="565.5168000000001"/>
    <n v="44.24"/>
    <n v="98.17"/>
    <n v="565.45920000000001"/>
    <n v="202"/>
    <n v="340"/>
    <n v="34"/>
    <n v="167"/>
    <n v="69"/>
    <n v="340"/>
    <n v="69.41"/>
    <n v="26.88"/>
    <n v="154.87"/>
    <n v="0"/>
    <n v="576"/>
    <n v="100"/>
    <s v="Zona Rural"/>
    <n v="165"/>
    <n v="1"/>
    <n v="3.49"/>
    <n v="14"/>
    <n v="8.48"/>
    <n v="0"/>
    <n v="117"/>
    <n v="0"/>
    <n v="117"/>
    <n v="10"/>
    <n v="74"/>
    <n v="22"/>
    <n v="25"/>
    <n v="17.86"/>
    <n v="86.05"/>
    <n v="37.29"/>
    <n v="34.72"/>
    <n v="119"/>
    <n v="21.43"/>
    <n v="14.55"/>
    <n v="122"/>
    <n v="73.94"/>
    <n v="72.12"/>
    <n v="18.670000000000002"/>
  </r>
  <r>
    <n v="327"/>
    <x v="0"/>
    <s v="VE10"/>
    <s v="Casacoima"/>
    <s v="VE1002"/>
    <s v="Cinco De Julio"/>
    <s v="VE100202"/>
    <x v="0"/>
    <n v="53"/>
    <n v="71.508306547115552"/>
    <n v="53"/>
    <n v="0"/>
    <n v="5"/>
    <n v="6"/>
    <n v="11"/>
    <n v="100"/>
    <n v="0.99909537136224502"/>
    <n v="0.74510618625116276"/>
    <n v="0.17283315671220756"/>
    <n v="0.61203488733670397"/>
    <s v="RESTO"/>
    <s v="resto"/>
    <n v="0.99909537136224502"/>
    <n v="71.508306547115552"/>
    <n v="5.7265839976179468E-6"/>
    <n v="71.508306547115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5.55130419567354"/>
    <n v="1.376172951456118E-2"/>
    <n v="1.7674519785359908E-4"/>
    <n v="1.376172951456118E-2"/>
    <n v="1.7674519785359908E-4"/>
    <n v="0.89609521815716642"/>
    <n v="495.55130419567354"/>
    <n v="0"/>
    <n v="0.55165437797429684"/>
    <n v="5.7265839976179468E-6"/>
    <n v="0.94208229057024706"/>
    <n v="0.64706112950549655"/>
    <n v="0.98202047676496174"/>
    <n v="0"/>
    <n v="104.286480567"/>
    <n v="0.68569105178666234"/>
    <n v="3.4284552589333115E-4"/>
    <x v="0"/>
    <s v="TRUEFALSE"/>
    <n v="1.125"/>
    <n v="1"/>
    <n v="8.82"/>
    <n v="124"/>
    <n v="4"/>
    <n v="18.18"/>
    <n v="9.6353999999999989"/>
    <m/>
    <n v="100"/>
    <n v="53"/>
    <n v="27"/>
    <n v="24"/>
    <n v="2"/>
    <n v="23"/>
    <n v="7"/>
    <n v="23"/>
    <n v="120.83"/>
    <n v="21.43"/>
    <n v="130.43"/>
    <n v="0"/>
    <n v="53"/>
    <n v="100"/>
    <s v="Zona Rural"/>
    <n v="11"/>
    <n v="1"/>
    <n v="4.82"/>
    <n v="5"/>
    <n v="45.45"/>
    <n v="99"/>
    <n v="329"/>
    <n v="68"/>
    <n v="496"/>
    <n v="2"/>
    <n v="9"/>
    <n v="5"/>
    <n v="0"/>
    <n v="25"/>
    <n v="90"/>
    <n v="71.430000000000007"/>
    <n v="0"/>
    <n v="3"/>
    <n v="14.29"/>
    <n v="54.55"/>
    <n v="10"/>
    <n v="90.91"/>
    <n v="9.09"/>
    <n v="9.09"/>
  </r>
  <r>
    <n v="464"/>
    <x v="2"/>
    <s v="VE13"/>
    <s v="Andres Eloy Blanco"/>
    <s v="VE1301"/>
    <s v="Quebrada Honda De Guache"/>
    <s v="VE130102"/>
    <x v="2"/>
    <n v="7460"/>
    <n v="8594.0400042332531"/>
    <n v="6614.0360000000001"/>
    <n v="173"/>
    <n v="714"/>
    <n v="639"/>
    <n v="1353"/>
    <n v="88.66"/>
    <n v="0.99909537136224502"/>
    <n v="0.58174122047252363"/>
    <n v="0.15354830687175439"/>
    <n v="0.49009755496930468"/>
    <s v="CIUD MED Y PEQ OCCID"/>
    <s v="ciud med y peq"/>
    <n v="0.98331173064750133"/>
    <n v="8450.6203498164596"/>
    <n v="6.767491722562064E-4"/>
    <n v="8418.6203498164596"/>
    <n v="0"/>
    <n v="0"/>
    <n v="0"/>
    <n v="32"/>
    <n v="0"/>
    <n v="32"/>
    <n v="1"/>
    <n v="0"/>
    <n v="0"/>
    <n v="0"/>
    <n v="32"/>
    <n v="0"/>
    <n v="32"/>
    <n v="1"/>
    <n v="32"/>
    <n v="1.8505922068554959E-5"/>
    <n v="0"/>
    <n v="3.7867042507352747E-3"/>
    <n v="3.7867042507352747E-3"/>
    <n v="3.7235107102407527E-3"/>
    <n v="2085.6041807033503"/>
    <n v="5.7918363580664482E-2"/>
    <n v="7.4385945600731061E-4"/>
    <n v="5.7918363580664482E-2"/>
    <n v="7.4385945600731061E-4"/>
    <n v="0.90074732461749873"/>
    <n v="2085.6041807033503"/>
    <n v="0"/>
    <n v="0.51346896955689558"/>
    <n v="6.5824325018765139E-4"/>
    <n v="0.94460903269223817"/>
    <n v="0.64286583750399862"/>
    <n v="0.97565343899431434"/>
    <n v="0"/>
    <n v="186.09747371200001"/>
    <n v="46.180315255290267"/>
    <n v="2.3090157627645134E-2"/>
    <x v="0"/>
    <s v="TRUEFALSE"/>
    <n v="0.72260000000000002"/>
    <n v="0.64231111111111117"/>
    <n v="27.06"/>
    <n v="70.7"/>
    <n v="30"/>
    <n v="87.51"/>
    <n v="6528.246000000001"/>
    <n v="10.11"/>
    <n v="95.15"/>
    <n v="7098.19"/>
    <n v="3035"/>
    <n v="4200"/>
    <n v="225"/>
    <n v="2474"/>
    <n v="1117"/>
    <n v="3869"/>
    <n v="77.62"/>
    <n v="22.9"/>
    <n v="127.23"/>
    <n v="0"/>
    <n v="7460"/>
    <n v="100"/>
    <s v="Zona Rural"/>
    <n v="1781"/>
    <n v="1.01"/>
    <n v="4.21"/>
    <n v="209"/>
    <n v="11.74"/>
    <n v="511"/>
    <n v="1474"/>
    <n v="136"/>
    <n v="2121"/>
    <n v="298"/>
    <n v="1059"/>
    <n v="697"/>
    <n v="383"/>
    <n v="34.29"/>
    <n v="88.47"/>
    <n v="73.06"/>
    <n v="39"/>
    <n v="1472"/>
    <n v="15.66"/>
    <n v="9.66"/>
    <n v="430"/>
    <n v="24.16"/>
    <n v="82.08"/>
    <n v="26.15"/>
  </r>
  <r>
    <n v="398"/>
    <x v="5"/>
    <s v="VE11"/>
    <s v="Miranda"/>
    <s v="VE1114"/>
    <s v="Sabaneta"/>
    <s v="VE111407"/>
    <x v="2"/>
    <n v="4115"/>
    <n v="4874.2451911485941"/>
    <n v="2169.4279999999999"/>
    <n v="505"/>
    <n v="335"/>
    <n v="228"/>
    <n v="563"/>
    <n v="52.72"/>
    <n v="0.88960349652612924"/>
    <n v="0.38346238868061328"/>
    <n v="0.23483022299229658"/>
    <n v="0.1948885880728273"/>
    <s v="CIUD GRAND OCCIDENTE"/>
    <s v="ciud grandes"/>
    <n v="0.9667178534851949"/>
    <n v="4712.0198485477022"/>
    <n v="3.7735164995653033E-4"/>
    <n v="4712.0198485477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1.67842892045667"/>
    <n v="2.3651573657370011E-2"/>
    <n v="3.0376284181415491E-4"/>
    <n v="2.3651573657370011E-2"/>
    <n v="3.0376284181415491E-4"/>
    <n v="0.89713715916561299"/>
    <n v="851.67842892045667"/>
    <n v="0"/>
    <n v="0.43475037383453213"/>
    <n v="3.7735164995653033E-4"/>
    <n v="0.94352133535852623"/>
    <n v="0.63687218016455927"/>
    <n v="0.96655708940746743"/>
    <n v="0"/>
    <n v="441.86409565299999"/>
    <n v="11.031095848476415"/>
    <n v="5.5155479242382077E-3"/>
    <x v="0"/>
    <s v="FALSEFALSE"/>
    <n v="0.41979999999999995"/>
    <n v="0.37315555555555552"/>
    <n v="10.95"/>
    <n v="58.733333333333334"/>
    <n v="15"/>
    <n v="50.32"/>
    <n v="2070.6680000000001"/>
    <n v="3.46"/>
    <n v="80.860000000000014"/>
    <n v="3327.389000000001"/>
    <n v="1122"/>
    <n v="2673"/>
    <n v="320"/>
    <n v="859"/>
    <n v="514"/>
    <n v="2742"/>
    <n v="53.95"/>
    <n v="30.78"/>
    <n v="107.62"/>
    <n v="0"/>
    <n v="4115"/>
    <n v="100"/>
    <s v="Zona Rural"/>
    <n v="1140"/>
    <n v="1.04"/>
    <n v="3.74"/>
    <n v="324"/>
    <n v="28.52"/>
    <n v="273"/>
    <n v="386"/>
    <n v="222"/>
    <n v="881"/>
    <n v="198"/>
    <n v="464"/>
    <n v="362"/>
    <n v="224"/>
    <n v="69.72"/>
    <n v="97.07"/>
    <n v="83.99"/>
    <n v="45.44"/>
    <n v="375"/>
    <n v="4"/>
    <n v="17.96"/>
    <n v="137"/>
    <n v="12.06"/>
    <n v="36.53"/>
    <n v="14.61"/>
  </r>
  <r>
    <n v="1086"/>
    <x v="9"/>
    <s v="VE23"/>
    <s v="Indigena Bolivariano Guajira"/>
    <s v="VE2315"/>
    <s v="Alta Guajira"/>
    <s v="VE231502"/>
    <x v="2"/>
    <n v="4050"/>
    <n v="4682.6638187504768"/>
    <n v="3907.8449999999998"/>
    <n v="25"/>
    <n v="197"/>
    <n v="491"/>
    <n v="688"/>
    <n v="96.49"/>
    <n v="0.87437165965033348"/>
    <n v="0.79173298203012465"/>
    <n v="0.21866572472468315"/>
    <n v="0.48903614833620884"/>
    <s v="RESTO"/>
    <s v="resto"/>
    <n v="0.96436658756364679"/>
    <n v="4515.8045275961522"/>
    <n v="3.6163818153159613E-4"/>
    <n v="4515.8045275961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41.269940765621"/>
    <n v="5.3910123156523659E-2"/>
    <n v="6.9238066142266407E-4"/>
    <n v="5.3910123156523659E-2"/>
    <n v="6.9238066142266407E-4"/>
    <n v="0.90032503787472307"/>
    <n v="1941.269940765621"/>
    <n v="0"/>
    <n v="0.58198938102045716"/>
    <n v="3.6163818153159613E-4"/>
    <n v="0.94346048805054306"/>
    <n v="0.63606290459857384"/>
    <n v="0.9653288821471262"/>
    <n v="0"/>
    <n v="569.06923257100004"/>
    <n v="8.2286364307461373"/>
    <n v="4.1143182153730688E-3"/>
    <x v="0"/>
    <s v="TRUEFALSE"/>
    <n v="0.75980000000000003"/>
    <n v="0.67537777777777785"/>
    <n v="24.97"/>
    <n v="67.099999999999994"/>
    <n v="30"/>
    <n v="94.88"/>
    <n v="3842.64"/>
    <n v="64.88"/>
    <n v="97.64"/>
    <n v="3954.42"/>
    <n v="1635"/>
    <n v="2152"/>
    <n v="263"/>
    <n v="1314"/>
    <n v="625"/>
    <n v="2111"/>
    <n v="88.2"/>
    <n v="25.15"/>
    <n v="104.55"/>
    <n v="0"/>
    <n v="4050"/>
    <n v="100"/>
    <s v="Zona Rural"/>
    <n v="848"/>
    <n v="1.01"/>
    <n v="4.8"/>
    <n v="442"/>
    <n v="58.08"/>
    <n v="469"/>
    <n v="1387"/>
    <n v="157"/>
    <n v="2013"/>
    <n v="236"/>
    <n v="587"/>
    <n v="352"/>
    <n v="150"/>
    <n v="54"/>
    <n v="85.57"/>
    <n v="69.98"/>
    <n v="31.98"/>
    <n v="748"/>
    <n v="18.16"/>
    <n v="51.12"/>
    <n v="194"/>
    <n v="25.49"/>
    <n v="90.54"/>
    <n v="29.17"/>
  </r>
  <r>
    <n v="423"/>
    <x v="5"/>
    <s v="VE11"/>
    <s v="Zamora"/>
    <s v="VE1125"/>
    <s v="Zazarida"/>
    <s v="VE112505"/>
    <x v="2"/>
    <n v="1188"/>
    <n v="1421.4504065040651"/>
    <n v="600.41519999999991"/>
    <n v="136"/>
    <n v="83"/>
    <n v="56"/>
    <n v="139"/>
    <n v="50.54"/>
    <n v="0.84969652685389019"/>
    <n v="0.44231466064631503"/>
    <n v="3.2430525162623076E-2"/>
    <n v="9.0004222444786175E-2"/>
    <s v="CIUD MED Y PEQ OCCID"/>
    <s v="ciud med y peq"/>
    <n v="0.9557194854610791"/>
    <n v="1358.5078511125068"/>
    <n v="1.0879308567730351E-4"/>
    <n v="1358.5078511125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8.114370269174"/>
    <n v="7.723387478454957E-3"/>
    <n v="9.9193320616798868E-5"/>
    <n v="7.723387478454957E-3"/>
    <n v="9.9193320616798868E-5"/>
    <n v="0.89545905078186749"/>
    <n v="278.114370269174"/>
    <n v="0"/>
    <n v="0.44849903296887916"/>
    <n v="1.0879308567730351E-4"/>
    <n v="0.94248139527462327"/>
    <n v="0.63276989127379324"/>
    <n v="0.96033119897974795"/>
    <n v="0"/>
    <n v="348.82491818300002"/>
    <n v="4.0749680782791611"/>
    <n v="2.0374840391395805E-3"/>
    <x v="0"/>
    <s v="FALSEFALSE"/>
    <n v="0.50869999999999993"/>
    <n v="0.45217777777777773"/>
    <n v="9.69"/>
    <n v="58.2"/>
    <n v="5"/>
    <n v="60.400000000000006"/>
    <n v="717.55200000000013"/>
    <n v="4.3600000000000003"/>
    <n v="67.790000000000006"/>
    <n v="805.34520000000009"/>
    <n v="379"/>
    <n v="745"/>
    <n v="64"/>
    <n v="305"/>
    <n v="162"/>
    <n v="721"/>
    <n v="59.46"/>
    <n v="27.57"/>
    <n v="121.23"/>
    <n v="0"/>
    <n v="1188"/>
    <n v="100"/>
    <s v="Zona Rural"/>
    <n v="300"/>
    <n v="1"/>
    <n v="3.96"/>
    <n v="78"/>
    <n v="26.17"/>
    <n v="43"/>
    <n v="174"/>
    <n v="74"/>
    <n v="291"/>
    <n v="81"/>
    <n v="174"/>
    <n v="102"/>
    <n v="46"/>
    <n v="82.65"/>
    <n v="95.6"/>
    <n v="77.86"/>
    <n v="32.17"/>
    <n v="92"/>
    <n v="6.72"/>
    <n v="21.14"/>
    <n v="42"/>
    <n v="14.09"/>
    <n v="32.549999999999997"/>
    <n v="9.4499999999999993"/>
  </r>
  <r>
    <n v="121"/>
    <x v="10"/>
    <s v="VE05"/>
    <s v="Girardot"/>
    <s v="VE0503"/>
    <s v="No Urbana Choroni"/>
    <s v="VE050302"/>
    <x v="3"/>
    <n v="5815"/>
    <n v="6733.7096944552932"/>
    <n v="2444.0445"/>
    <n v="1196"/>
    <n v="707"/>
    <n v="160"/>
    <n v="867"/>
    <n v="42.03"/>
    <n v="0.84283431289780752"/>
    <n v="0.31627402191353299"/>
    <n v="0.55632975061573198"/>
    <n v="0.50256608458435881"/>
    <s v="CIUD PRINC CENTRO"/>
    <s v="ciud principales"/>
    <n v="0.95022268029166401"/>
    <n v="6398.5236741712706"/>
    <n v="5.1241156517594548E-4"/>
    <n v="6398.5236741712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34.3077554771808"/>
    <n v="0.26754997165452632"/>
    <n v="3.4362085540025201E-3"/>
    <n v="0.26754997165452632"/>
    <n v="3.4362085540025201E-3"/>
    <n v="0.92283298804805669"/>
    <n v="9634.3077554771808"/>
    <n v="0"/>
    <n v="0.50221899387203861"/>
    <n v="5.1241156517594548E-4"/>
    <n v="0.94404432824814855"/>
    <n v="0.63159314003499611"/>
    <n v="0.95854528763402935"/>
    <n v="97.04"/>
    <n v="128.730185791"/>
    <n v="52.308707962154372"/>
    <n v="2.6154353981077186E-2"/>
    <x v="1"/>
    <s v="TRUETRUE"/>
    <n v="0.42130000000000001"/>
    <n v="0.37448888888888887"/>
    <n v="5.03"/>
    <n v="274.02702702702703"/>
    <n v="37"/>
    <n v="5.83"/>
    <n v="339.0145"/>
    <n v="0.28000000000000003"/>
    <n v="6.4399999999999995"/>
    <n v="374.48599999999999"/>
    <n v="1604"/>
    <n v="3807"/>
    <n v="404"/>
    <n v="1268"/>
    <n v="630"/>
    <n v="3917"/>
    <n v="52.74"/>
    <n v="30.6"/>
    <n v="105.19"/>
    <n v="5643"/>
    <n v="172"/>
    <n v="2.96"/>
    <s v="Zona Urbana"/>
    <n v="2156"/>
    <n v="1.01"/>
    <n v="2.7"/>
    <n v="857"/>
    <n v="39.79"/>
    <n v="2197"/>
    <n v="4439"/>
    <n v="3359"/>
    <n v="10139"/>
    <n v="275"/>
    <n v="627"/>
    <n v="426"/>
    <n v="202"/>
    <n v="62.36"/>
    <n v="94.86"/>
    <n v="82.56"/>
    <n v="27.79"/>
    <n v="240"/>
    <n v="6.2"/>
    <n v="5.66"/>
    <n v="732"/>
    <n v="33.979999999999997"/>
    <n v="5.9"/>
    <n v="3.49"/>
  </r>
  <r>
    <n v="367"/>
    <x v="5"/>
    <s v="VE11"/>
    <s v="Democracia"/>
    <s v="VE1108"/>
    <s v="Avaria"/>
    <s v="VE110803"/>
    <x v="2"/>
    <n v="1047"/>
    <n v="1236.5213193885761"/>
    <n v="1003.7589"/>
    <n v="10"/>
    <n v="142"/>
    <n v="90"/>
    <n v="232"/>
    <n v="95.87"/>
    <n v="0.84247098708669932"/>
    <n v="0.72807173082847965"/>
    <n v="0.16580549628362795"/>
    <n v="0.49225334979754176"/>
    <s v="RESTO"/>
    <s v="resto"/>
    <n v="0.9493965764566451"/>
    <n v="1173.949107343168"/>
    <n v="9.4013108361051451E-5"/>
    <n v="1173.949107343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.65043511534645"/>
    <n v="4.3502678696300682E-3"/>
    <n v="5.5871535225304771E-5"/>
    <n v="4.3502678696300682E-3"/>
    <n v="5.5871535225304771E-5"/>
    <n v="0.89510367696645854"/>
    <n v="156.65043511534645"/>
    <n v="0"/>
    <n v="0.54250855855485602"/>
    <n v="9.4013108361051451E-5"/>
    <n v="0.94242416272688601"/>
    <n v="0.63063825076396407"/>
    <n v="0.9570960878993563"/>
    <n v="0"/>
    <n v="709.76642954600004"/>
    <n v="1.7421524432756186"/>
    <n v="8.7107622163780927E-4"/>
    <x v="0"/>
    <s v="TRUEFALSE"/>
    <n v="0.4446"/>
    <n v="0.3952"/>
    <n v="19.07"/>
    <n v="11"/>
    <n v="15"/>
    <n v="95.88"/>
    <n v="1003.8636"/>
    <n v="28.84"/>
    <n v="99.990000000000009"/>
    <n v="1046.8953000000001"/>
    <n v="309"/>
    <n v="695"/>
    <n v="43"/>
    <n v="240"/>
    <n v="146"/>
    <n v="661"/>
    <n v="50.65"/>
    <n v="27.19"/>
    <n v="117.67"/>
    <n v="0"/>
    <n v="1047"/>
    <n v="100"/>
    <s v="Zona Rural"/>
    <n v="270"/>
    <n v="1.01"/>
    <n v="3.92"/>
    <n v="31"/>
    <n v="11.48"/>
    <n v="0"/>
    <n v="165"/>
    <n v="0"/>
    <n v="165"/>
    <n v="7"/>
    <n v="105"/>
    <n v="42"/>
    <n v="25"/>
    <n v="9.33"/>
    <n v="82.03"/>
    <n v="33.33"/>
    <n v="15.53"/>
    <n v="164"/>
    <n v="25.56"/>
    <n v="20.37"/>
    <n v="7"/>
    <n v="2.59"/>
    <n v="94.44"/>
    <n v="21.07"/>
  </r>
  <r>
    <n v="475"/>
    <x v="2"/>
    <s v="VE13"/>
    <s v="Iribarren"/>
    <s v="VE1303"/>
    <s v="Aguedo Felipe Alvarado"/>
    <s v="VE130308"/>
    <x v="2"/>
    <n v="23928"/>
    <n v="27838.988522730695"/>
    <n v="16756.778399999999"/>
    <n v="1855"/>
    <n v="2994"/>
    <n v="1341"/>
    <n v="4335"/>
    <n v="70.03"/>
    <n v="0.79721608199952065"/>
    <n v="0.44002263267024355"/>
    <n v="0.25206194964216688"/>
    <n v="0.52502652833724339"/>
    <s v="CIUD PRINC RESTO"/>
    <s v="ciud principales"/>
    <n v="0.93692068937905637"/>
    <n v="26082.92431833248"/>
    <n v="2.0887930958626202E-3"/>
    <n v="26082.92431833248"/>
    <n v="0"/>
    <n v="0"/>
    <n v="2956"/>
    <n v="0"/>
    <n v="0"/>
    <n v="2956"/>
    <n v="1"/>
    <n v="0"/>
    <n v="0"/>
    <n v="2956"/>
    <n v="0"/>
    <n v="0"/>
    <n v="2956"/>
    <n v="1"/>
    <n v="0"/>
    <n v="0"/>
    <n v="0"/>
    <n v="0"/>
    <n v="0"/>
    <n v="0"/>
    <n v="6461.9419946473517"/>
    <n v="0.17945164731925894"/>
    <n v="2.3047406125107283E-3"/>
    <n v="0.17945164731925894"/>
    <n v="2.3047406125107283E-3"/>
    <n v="0.91355142045458904"/>
    <n v="6461.9419946473517"/>
    <n v="0"/>
    <n v="0.5110085668146972"/>
    <n v="2.0887930958626202E-3"/>
    <n v="0.95014855488372507"/>
    <n v="0.62971934578621469"/>
    <n v="0.95570150018081912"/>
    <n v="40.54"/>
    <n v="1188.52794629"/>
    <n v="23.423082822436218"/>
    <n v="1.1711541411218109E-2"/>
    <x v="0"/>
    <s v="TRUEFALSE"/>
    <n v="0.51119999999999999"/>
    <n v="0.45439999999999997"/>
    <n v="9.84"/>
    <n v="135.23529411764707"/>
    <n v="51"/>
    <n v="63.370000000000005"/>
    <n v="15163.1736"/>
    <n v="1.57"/>
    <n v="92.279999999999987"/>
    <n v="22080.758399999999"/>
    <n v="7690"/>
    <n v="15042"/>
    <n v="1196"/>
    <n v="6165"/>
    <n v="3133"/>
    <n v="14630"/>
    <n v="59.07"/>
    <n v="27.08"/>
    <n v="106.42"/>
    <n v="9700"/>
    <n v="14228"/>
    <n v="59.46"/>
    <s v="Zona Rural"/>
    <n v="6253"/>
    <n v="1.03"/>
    <n v="3.94"/>
    <n v="1844"/>
    <n v="29.51"/>
    <n v="1125"/>
    <n v="3367"/>
    <n v="2405"/>
    <n v="6897"/>
    <n v="1238"/>
    <n v="3109"/>
    <n v="1860"/>
    <n v="803"/>
    <n v="59.15"/>
    <n v="97.22"/>
    <n v="71.099999999999994"/>
    <n v="25.64"/>
    <n v="1864"/>
    <n v="3.74"/>
    <n v="15.33"/>
    <n v="910"/>
    <n v="14.56"/>
    <n v="55.94"/>
    <n v="9.4499999999999993"/>
  </r>
  <r>
    <n v="351"/>
    <x v="5"/>
    <s v="VE11"/>
    <s v="Buchivacoa"/>
    <s v="VE1103"/>
    <s v="Guajiro"/>
    <s v="VE110304"/>
    <x v="2"/>
    <n v="2217"/>
    <n v="2589.2917849499936"/>
    <n v="1479.4041"/>
    <n v="180"/>
    <n v="240"/>
    <n v="121"/>
    <n v="361"/>
    <n v="66.73"/>
    <n v="0.81404647496661364"/>
    <n v="0.53378578494190954"/>
    <n v="7.081997205806069E-2"/>
    <n v="0.21916151857629512"/>
    <s v="RESTO"/>
    <s v="resto"/>
    <n v="0.94147442171892781"/>
    <n v="2437.7519858973656"/>
    <n v="1.9522195653456337E-4"/>
    <n v="2437.7519858973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4.0197084124257"/>
    <n v="1.2052963599510719E-2"/>
    <n v="1.5479910674480934E-4"/>
    <n v="1.2052963599510719E-2"/>
    <n v="1.5479910674480934E-4"/>
    <n v="0.89591519173258194"/>
    <n v="434.0197084124257"/>
    <n v="0"/>
    <n v="0.48058464675800067"/>
    <n v="1.9522195653456337E-4"/>
    <n v="0.94281607403436485"/>
    <n v="0.62816190590327581"/>
    <n v="0.95333783191728849"/>
    <n v="0"/>
    <n v="477.83349461400002"/>
    <n v="5.4188159979066697"/>
    <n v="2.709407998953335E-3"/>
    <x v="0"/>
    <s v="TRUEFALSE"/>
    <n v="0.5071"/>
    <n v="0.45075555555555558"/>
    <n v="15.21"/>
    <n v="23.05"/>
    <n v="20"/>
    <n v="77.17"/>
    <n v="1710.8589000000002"/>
    <n v="10.75"/>
    <n v="97.56"/>
    <n v="2162.9052000000001"/>
    <n v="713"/>
    <n v="1406"/>
    <n v="98"/>
    <n v="564"/>
    <n v="315"/>
    <n v="1338"/>
    <n v="57.68"/>
    <n v="27.01"/>
    <n v="120.82"/>
    <n v="0"/>
    <n v="2217"/>
    <n v="100"/>
    <s v="Zona Rural"/>
    <n v="553"/>
    <n v="1.04"/>
    <n v="4.18"/>
    <n v="73"/>
    <n v="13.2"/>
    <n v="29"/>
    <n v="432"/>
    <n v="0"/>
    <n v="461"/>
    <n v="115"/>
    <n v="274"/>
    <n v="185"/>
    <n v="78"/>
    <n v="68.45"/>
    <n v="93.2"/>
    <n v="68.52"/>
    <n v="29.43"/>
    <n v="269"/>
    <n v="7.14"/>
    <n v="12.66"/>
    <n v="36"/>
    <n v="6.51"/>
    <n v="59.67"/>
    <n v="13.86"/>
  </r>
  <r>
    <n v="206"/>
    <x v="1"/>
    <s v="VE06"/>
    <s v="Pedraza"/>
    <s v="VE0609"/>
    <s v="Ignacio Briceño"/>
    <s v="VE060902"/>
    <x v="1"/>
    <n v="6274"/>
    <n v="7259.7635112402513"/>
    <n v="4081.8643999999999"/>
    <n v="530"/>
    <n v="641"/>
    <n v="346"/>
    <n v="987"/>
    <n v="65.06"/>
    <n v="0.80567302928158546"/>
    <n v="0.48283070880344492"/>
    <n v="8.0418432884270502E-2"/>
    <n v="0.29674014915460722"/>
    <s v="CIUD MED Y PEQ LLANO"/>
    <s v="ciud med y peq"/>
    <n v="0.93871058853667189"/>
    <n v="6814.8168782733919"/>
    <n v="5.4574948235005128E-4"/>
    <n v="6814.8168782733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6.0106732705824"/>
    <n v="2.8492874996101838E-2"/>
    <n v="3.6594083783403493E-4"/>
    <n v="2.8492874996101838E-2"/>
    <n v="3.6594083783403493E-4"/>
    <n v="0.89764721274443904"/>
    <n v="1026.0106732705824"/>
    <n v="0"/>
    <n v="0.46965693218132865"/>
    <n v="5.4574948235005128E-4"/>
    <n v="0.94417342275860017"/>
    <n v="0.62780992025920745"/>
    <n v="0.95280363646922228"/>
    <n v="0"/>
    <n v="2263.87283815"/>
    <n v="3.2067894401581372"/>
    <n v="1.6033947200790686E-3"/>
    <x v="0"/>
    <s v="FALSEFALSE"/>
    <n v="0.66390000000000005"/>
    <n v="0.5901333333333334"/>
    <n v="16.48"/>
    <n v="26.023809523809526"/>
    <n v="42"/>
    <n v="70.78"/>
    <n v="4440.7371999999996"/>
    <n v="22.37"/>
    <n v="100"/>
    <n v="6274"/>
    <n v="2439"/>
    <n v="3674"/>
    <n v="161"/>
    <n v="1961"/>
    <n v="908"/>
    <n v="3405"/>
    <n v="70.77"/>
    <n v="24.07"/>
    <n v="125.04"/>
    <n v="0"/>
    <n v="6274"/>
    <n v="100"/>
    <s v="Zona Rural"/>
    <n v="1547"/>
    <n v="1"/>
    <n v="4.0599999999999996"/>
    <n v="208"/>
    <n v="13.45"/>
    <n v="46"/>
    <n v="814"/>
    <n v="233"/>
    <n v="1093"/>
    <n v="129"/>
    <n v="880"/>
    <n v="460"/>
    <n v="252"/>
    <n v="19.55"/>
    <n v="81.78"/>
    <n v="63.1"/>
    <n v="33.6"/>
    <n v="769"/>
    <n v="21.35"/>
    <n v="22.11"/>
    <n v="631"/>
    <n v="40.79"/>
    <n v="0.78"/>
    <n v="23.47"/>
  </r>
  <r>
    <n v="23"/>
    <x v="11"/>
    <s v="VE02"/>
    <s v="Alto Orinoco"/>
    <s v="VE0201"/>
    <s v="Autonomo Alto Orinoco"/>
    <s v="VE020100"/>
    <x v="1"/>
    <n v="12687"/>
    <n v="15734"/>
    <n v="9032.5742581810409"/>
    <n v="312"/>
    <n v="273"/>
    <n v="481"/>
    <n v="754"/>
    <n v="71.195509247111545"/>
    <n v="0.76115601621612849"/>
    <n v="0.92349125025597256"/>
    <n v="0.29985641535014057"/>
    <n v="0.51389974863267063"/>
    <s v="RESTO"/>
    <s v="resto"/>
    <n v="0.92349125025597256"/>
    <n v="14530.211331527473"/>
    <n v="1.1636197207146501E-3"/>
    <n v="14530.211331527473"/>
    <n v="0"/>
    <n v="116"/>
    <n v="0"/>
    <n v="0"/>
    <n v="113"/>
    <n v="116"/>
    <n v="2"/>
    <n v="0"/>
    <n v="116"/>
    <n v="0"/>
    <n v="0"/>
    <n v="113"/>
    <n v="116"/>
    <n v="2"/>
    <n v="0"/>
    <n v="0"/>
    <n v="3.6579097568436024E-4"/>
    <n v="0"/>
    <n v="0"/>
    <n v="0"/>
    <n v="3035.5157395913816"/>
    <n v="8.4297924739099986E-2"/>
    <n v="1.0826584965861481E-3"/>
    <n v="8.4297924739099986E-2"/>
    <n v="7.1686752090178779E-4"/>
    <n v="0.90052590652780007"/>
    <n v="2919.5157395913816"/>
    <n v="3.821426404977727E-2"/>
    <n v="0.63610502717429085"/>
    <n v="1.1636197207146501E-3"/>
    <n v="0.94656600342066377"/>
    <n v="0.62374029113245033"/>
    <n v="0.94662731254389421"/>
    <n v="0"/>
    <n v="46010.878208599999"/>
    <n v="0.34196260998685135"/>
    <n v="1.7098130499342568E-4"/>
    <x v="0"/>
    <s v="TRUEFALSE"/>
    <n v="0.84735985800917024"/>
    <n v="0.75320876267481796"/>
    <n v="54.787601850209455"/>
    <n v="71.456521739130437"/>
    <n v="46"/>
    <n v="96.379000000000005"/>
    <n v="12227.603730000001"/>
    <n v="68.27903928571429"/>
    <n v="97.566085714285705"/>
    <n v="12378.209294571427"/>
    <n v="5729"/>
    <n v="6761"/>
    <n v="197"/>
    <n v="4840"/>
    <n v="1635"/>
    <n v="6212"/>
    <n v="87.649755953261348"/>
    <n v="20.670956885000393"/>
    <n v="104.89258920902869"/>
    <n v="0"/>
    <n v="12687"/>
    <n v="100"/>
    <s v="Zona Rural"/>
    <n v="2800"/>
    <n v="1.0181818181818181"/>
    <n v="4.603272727272727"/>
    <n v="123"/>
    <n v="19.214392857142858"/>
    <n v="328"/>
    <n v="2591"/>
    <n v="368"/>
    <n v="3287"/>
    <n v="525"/>
    <n v="1130"/>
    <n v="618"/>
    <n v="302"/>
    <n v="30.397236043468588"/>
    <n v="52.607598449902902"/>
    <n v="48.546667412344128"/>
    <n v="19.685953173275532"/>
    <n v="4699"/>
    <n v="24.720654630530916"/>
    <n v="22.566351203055589"/>
    <n v="236"/>
    <n v="21.537179740649574"/>
    <n v="49.09684492207279"/>
    <n v="22.702399925005821"/>
  </r>
  <r>
    <n v="84"/>
    <x v="12"/>
    <s v="VE03"/>
    <s v="Simon Bolivar"/>
    <s v="VE0318"/>
    <s v="Caigua"/>
    <s v="VE031804"/>
    <x v="0"/>
    <n v="5276"/>
    <n v="6259.4284521052432"/>
    <n v="2964.0567999999998"/>
    <n v="528"/>
    <n v="381"/>
    <n v="296"/>
    <n v="677"/>
    <n v="56.18"/>
    <n v="0.76343005161635502"/>
    <n v="0.39449358194451961"/>
    <n v="0.29901450294971954"/>
    <n v="0.389655206084008"/>
    <s v="CIUD PRINC RESTO"/>
    <s v="ciud principales"/>
    <n v="0.92506283257452371"/>
    <n v="5790.3646142020425"/>
    <n v="4.6370849683336792E-4"/>
    <n v="5361.3646142020425"/>
    <n v="0"/>
    <n v="0"/>
    <n v="89"/>
    <n v="0"/>
    <n v="0"/>
    <n v="89"/>
    <n v="1"/>
    <n v="0"/>
    <n v="384"/>
    <n v="89"/>
    <n v="0"/>
    <n v="0"/>
    <n v="384"/>
    <n v="2"/>
    <n v="429"/>
    <n v="2.4809501773156496E-4"/>
    <n v="1.2108942643344338E-3"/>
    <n v="7.4088598660573213E-2"/>
    <n v="7.4088598660573213E-2"/>
    <n v="6.8536608938426918E-2"/>
    <n v="1687.3146066159313"/>
    <n v="4.6857645264208304E-2"/>
    <n v="6.0180399377950859E-4"/>
    <n v="4.6857645264208304E-2"/>
    <n v="-6.0909027055492521E-4"/>
    <n v="0.88964891530587986"/>
    <n v="1303.3146066159313"/>
    <n v="0.2275805581806396"/>
    <n v="0.44366671417153597"/>
    <n v="2.1561347910180296E-4"/>
    <n v="0.94289503618456239"/>
    <n v="0.62280719241863991"/>
    <n v="0.94521118352296973"/>
    <n v="70.739999999999995"/>
    <n v="310.52023085600001"/>
    <n v="20.157876460577466"/>
    <n v="1.0078938230288733E-2"/>
    <x v="1"/>
    <s v="FALSETRUE"/>
    <n v="0.51529999999999998"/>
    <n v="0.45804444444444442"/>
    <n v="8.09"/>
    <n v="152"/>
    <n v="12"/>
    <n v="37.489999999999995"/>
    <n v="1977.9723999999997"/>
    <n v="2.91"/>
    <n v="48.01"/>
    <n v="2533.0075999999999"/>
    <n v="1696"/>
    <n v="3291"/>
    <n v="289"/>
    <n v="1330"/>
    <n v="743"/>
    <n v="3203"/>
    <n v="60.32"/>
    <n v="27.42"/>
    <n v="109.45"/>
    <n v="3732"/>
    <n v="1544"/>
    <n v="29.26"/>
    <s v="Zona Urbana"/>
    <n v="1262"/>
    <n v="1.02"/>
    <n v="4.26"/>
    <n v="440"/>
    <n v="34.950000000000003"/>
    <n v="266"/>
    <n v="911"/>
    <n v="647"/>
    <n v="1824"/>
    <n v="244"/>
    <n v="679"/>
    <n v="475"/>
    <n v="215"/>
    <n v="57.96"/>
    <n v="93.01"/>
    <n v="79.83"/>
    <n v="32.92"/>
    <n v="340"/>
    <n v="8.84"/>
    <n v="20.97"/>
    <n v="260"/>
    <n v="20.65"/>
    <n v="35.03"/>
    <n v="8.9600000000000009"/>
  </r>
  <r>
    <n v="432"/>
    <x v="13"/>
    <s v="VE12"/>
    <s v="Leonardo Infante"/>
    <s v="VE1205"/>
    <s v="Espino"/>
    <s v="VE120502"/>
    <x v="3"/>
    <n v="4987"/>
    <n v="6452.0078253604543"/>
    <n v="3248.0331000000001"/>
    <n v="651"/>
    <n v="682"/>
    <n v="534"/>
    <n v="1216"/>
    <n v="65.13"/>
    <n v="0.75133438598901103"/>
    <n v="0.45083785977227081"/>
    <n v="0.35465985674673667"/>
    <n v="0.47797833007954904"/>
    <s v="CIUD MED Y PEQ LLANO"/>
    <s v="ciud med y peq"/>
    <n v="0.91937235575117371"/>
    <n v="5931.7976337266482"/>
    <n v="4.7503484625279857E-4"/>
    <n v="5931.7976337266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3.9400074306338"/>
    <n v="3.0101604144667393E-2"/>
    <n v="3.8660213272107788E-4"/>
    <n v="3.0101604144667393E-2"/>
    <n v="3.8660213272107788E-4"/>
    <n v="0.8978166998311079"/>
    <n v="1083.9400074306338"/>
    <n v="0"/>
    <n v="0.45958538791601539"/>
    <n v="4.7503484625279857E-4"/>
    <n v="0.94389959427432324"/>
    <n v="0.62124899495724994"/>
    <n v="0.94284636551095669"/>
    <n v="0"/>
    <n v="7553.77465536"/>
    <n v="0.85414354011503968"/>
    <n v="4.2707177005751982E-4"/>
    <x v="0"/>
    <s v="FALSEFALSE"/>
    <n v="0.4093"/>
    <n v="0.36382222222222221"/>
    <n v="17.75"/>
    <n v="107.18181818181819"/>
    <n v="11"/>
    <n v="57.94"/>
    <n v="2889.4678000000004"/>
    <n v="25.13"/>
    <n v="61.529999999999994"/>
    <n v="3068.5011"/>
    <n v="1345"/>
    <n v="3286"/>
    <n v="356"/>
    <n v="1079"/>
    <n v="576"/>
    <n v="3332"/>
    <n v="51.77"/>
    <n v="30.8"/>
    <n v="141.85"/>
    <n v="0"/>
    <n v="4987"/>
    <n v="100"/>
    <s v="Zona Rural"/>
    <n v="1918"/>
    <n v="1"/>
    <n v="2.61"/>
    <n v="356"/>
    <n v="18.96"/>
    <n v="156"/>
    <n v="638"/>
    <n v="385"/>
    <n v="1179"/>
    <n v="222"/>
    <n v="553"/>
    <n v="301"/>
    <n v="126"/>
    <n v="64.349999999999994"/>
    <n v="91.56"/>
    <n v="63.24"/>
    <n v="21.39"/>
    <n v="731"/>
    <n v="9.49"/>
    <n v="7.51"/>
    <n v="631"/>
    <n v="33.6"/>
    <n v="42.76"/>
    <n v="12.21"/>
  </r>
  <r>
    <n v="325"/>
    <x v="0"/>
    <s v="VE10"/>
    <s v="Antonio Diaz"/>
    <s v="VE1001"/>
    <s v="Santos De Abelgas"/>
    <s v="VE100106"/>
    <x v="0"/>
    <n v="1836"/>
    <n v="2251.1405740011255"/>
    <n v="1442.5451999999998"/>
    <n v="54"/>
    <n v="97"/>
    <n v="101"/>
    <n v="198"/>
    <n v="78.569999999999993"/>
    <n v="0.75681277379909873"/>
    <n v="1"/>
    <n v="0.44120097761403415"/>
    <n v="0.59122502084799811"/>
    <s v="RESTO"/>
    <s v="resto"/>
    <n v="0.92081900473328815"/>
    <n v="2072.8930228664394"/>
    <n v="1.6600303638430482E-4"/>
    <n v="2072.89302286643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1.13028975823079"/>
    <n v="2.0303886201826198E-2"/>
    <n v="2.6076768767629435E-4"/>
    <n v="2.0303886201826198E-2"/>
    <n v="2.6076768767629435E-4"/>
    <n v="0.89678446474565798"/>
    <n v="731.13028975823079"/>
    <n v="0"/>
    <n v="0.63902945031582803"/>
    <n v="1.6600303638430482E-4"/>
    <n v="0.94270292952767532"/>
    <n v="0.62122931243244928"/>
    <n v="0.94281649407917489"/>
    <n v="0"/>
    <n v="1844.5459730600001"/>
    <n v="1.2204307221828727"/>
    <n v="6.1021536109143637E-4"/>
    <x v="0"/>
    <s v="TRUEFALSE"/>
    <n v="0.7881999999999999"/>
    <n v="0.70062222222222215"/>
    <n v="26.23"/>
    <n v="99.25"/>
    <n v="8"/>
    <n v="93.66"/>
    <n v="1719.5976000000001"/>
    <n v="27.46"/>
    <n v="89.08"/>
    <n v="1635.5088000000001"/>
    <n v="785"/>
    <n v="996"/>
    <n v="55"/>
    <n v="646"/>
    <n v="261"/>
    <n v="929"/>
    <n v="84.34"/>
    <n v="22.23"/>
    <n v="112.25"/>
    <n v="0"/>
    <n v="1836"/>
    <n v="100"/>
    <s v="Zona Rural"/>
    <n v="305"/>
    <n v="1.07"/>
    <n v="6.46"/>
    <n v="82"/>
    <n v="28.18"/>
    <n v="254"/>
    <n v="450"/>
    <n v="90"/>
    <n v="794"/>
    <n v="107"/>
    <n v="241"/>
    <n v="150"/>
    <n v="78"/>
    <n v="52.71"/>
    <n v="75.790000000000006"/>
    <n v="70.09"/>
    <n v="32.1"/>
    <n v="342"/>
    <n v="26.54"/>
    <n v="49.14"/>
    <n v="6"/>
    <n v="2.06"/>
    <n v="61.86"/>
    <n v="20.239999999999998"/>
  </r>
  <r>
    <n v="247"/>
    <x v="7"/>
    <s v="VE07"/>
    <s v="Heres"/>
    <s v="VE0705"/>
    <s v="Panapana"/>
    <s v="VE070508"/>
    <x v="0"/>
    <n v="2341"/>
    <n v="2967.895287483931"/>
    <n v="1252.9032"/>
    <n v="331"/>
    <n v="258"/>
    <n v="123"/>
    <n v="381"/>
    <n v="53.52"/>
    <n v="0.75128704682798531"/>
    <n v="0.39866361981674697"/>
    <n v="0.29879248427493488"/>
    <n v="0.36981229902799539"/>
    <s v="CIUD GRAND BOLÍVAR"/>
    <s v="ciud grandes"/>
    <n v="0.91926229256036318"/>
    <n v="2728.2742260515765"/>
    <n v="2.1848778524389016E-4"/>
    <n v="2420.2742260515765"/>
    <n v="0"/>
    <n v="308"/>
    <n v="0"/>
    <n v="0"/>
    <n v="0"/>
    <n v="308"/>
    <n v="1"/>
    <n v="0"/>
    <n v="308"/>
    <n v="0"/>
    <n v="0"/>
    <n v="0"/>
    <n v="308"/>
    <n v="1"/>
    <n v="308"/>
    <n v="1.7811949990984149E-4"/>
    <n v="9.712381078515772E-4"/>
    <n v="0.11289187760489346"/>
    <n v="0.11289187760489346"/>
    <n v="0.10377724621851828"/>
    <n v="451.35778564713831"/>
    <n v="1.2534451443829803E-2"/>
    <n v="1.6098297078735103E-4"/>
    <n v="1.2534451443829803E-2"/>
    <n v="-8.1025513706422614E-4"/>
    <n v="0.88799873571398136"/>
    <n v="143.35778564713831"/>
    <n v="0.68238548174903468"/>
    <n v="0.43306560232485269"/>
    <n v="4.0368285334048669E-5"/>
    <n v="0.94221643372777786"/>
    <n v="0.62056573802446169"/>
    <n v="0.94180941201723889"/>
    <n v="0"/>
    <n v="1570.4295393499999"/>
    <n v="1.8898621129556323"/>
    <n v="9.4493105647781611E-4"/>
    <x v="0"/>
    <s v="FALSEFALSE"/>
    <n v="0.45530000000000004"/>
    <n v="0.40471111111111113"/>
    <n v="7.26"/>
    <n v="61.375"/>
    <n v="8"/>
    <n v="31.259999999999998"/>
    <n v="731.79660000000001"/>
    <n v="2.84"/>
    <n v="54.53"/>
    <n v="1276.5473"/>
    <n v="683"/>
    <n v="1500"/>
    <n v="158"/>
    <n v="551"/>
    <n v="269"/>
    <n v="1521"/>
    <n v="56.07"/>
    <n v="29.47"/>
    <n v="125.97"/>
    <n v="0"/>
    <n v="2341"/>
    <n v="100"/>
    <s v="Zona Rural"/>
    <n v="742"/>
    <n v="1"/>
    <n v="3.16"/>
    <n v="166"/>
    <n v="22.4"/>
    <n v="87"/>
    <n v="305"/>
    <n v="99"/>
    <n v="491"/>
    <n v="119"/>
    <n v="251"/>
    <n v="143"/>
    <n v="64"/>
    <n v="61.98"/>
    <n v="85.96"/>
    <n v="64.709999999999994"/>
    <n v="22.7"/>
    <n v="137"/>
    <n v="15.17"/>
    <n v="13.36"/>
    <n v="254"/>
    <n v="34.28"/>
    <n v="14.17"/>
    <n v="7.58"/>
  </r>
  <r>
    <n v="766"/>
    <x v="6"/>
    <s v="VE18"/>
    <s v="Turen"/>
    <s v="VE1814"/>
    <s v="Santa Cruz"/>
    <s v="VE181403"/>
    <x v="3"/>
    <n v="5853"/>
    <n v="6972.3291816925348"/>
    <n v="3256.0238999999997"/>
    <n v="560"/>
    <n v="369"/>
    <n v="333"/>
    <n v="702"/>
    <n v="55.629999999999995"/>
    <n v="0.73243091554319617"/>
    <n v="0.44357761483721159"/>
    <n v="5.7540617460297365E-2"/>
    <n v="0.39354403208153715"/>
    <s v="CIUD MED Y PEQ LLANO"/>
    <s v="ciud med y peq"/>
    <n v="0.90995189523924036"/>
    <n v="6344.4841531129841"/>
    <n v="5.0808393008746212E-4"/>
    <n v="6344.4841531129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5.8283239064681"/>
    <n v="3.7652090719579943E-2"/>
    <n v="4.8357484550124304E-4"/>
    <n v="3.7652090719579943E-2"/>
    <n v="4.8357484550124304E-4"/>
    <n v="0.89861217865590282"/>
    <n v="1355.8283239064681"/>
    <n v="0"/>
    <n v="0.45994729473756485"/>
    <n v="5.0808393008746212E-4"/>
    <n v="0.94402757033462203"/>
    <n v="0.61816251650131659"/>
    <n v="0.93816213258981551"/>
    <n v="53.1"/>
    <n v="360.36408962199999"/>
    <n v="19.348013252391723"/>
    <n v="9.6740066261958614E-3"/>
    <x v="0"/>
    <s v="FALSETRUE"/>
    <n v="0.54949999999999999"/>
    <n v="0.48844444444444446"/>
    <n v="14.76"/>
    <n v="149"/>
    <n v="10"/>
    <n v="45.67"/>
    <n v="2673.0650999999998"/>
    <n v="2.08"/>
    <n v="6.51"/>
    <n v="381.03030000000001"/>
    <n v="2002"/>
    <n v="3643"/>
    <n v="208"/>
    <n v="1588"/>
    <n v="877"/>
    <n v="3388"/>
    <n v="60.66"/>
    <n v="25.09"/>
    <n v="113.22"/>
    <n v="3108"/>
    <n v="2745"/>
    <n v="46.9"/>
    <s v="Zona Urbana"/>
    <n v="1365"/>
    <n v="1.01"/>
    <n v="4.33"/>
    <n v="291"/>
    <n v="21.33"/>
    <n v="246"/>
    <n v="868"/>
    <n v="376"/>
    <n v="1490"/>
    <n v="233"/>
    <n v="756"/>
    <n v="488"/>
    <n v="231"/>
    <n v="43.23"/>
    <n v="92.99"/>
    <n v="65.77"/>
    <n v="27.97"/>
    <n v="668"/>
    <n v="8.9"/>
    <n v="17.82"/>
    <n v="475"/>
    <n v="34.82"/>
    <n v="18.399999999999999"/>
    <n v="15.53"/>
  </r>
  <r>
    <n v="505"/>
    <x v="2"/>
    <s v="VE13"/>
    <s v="Torres"/>
    <s v="VE1308"/>
    <s v="Chiquinquira"/>
    <s v="VE130806"/>
    <x v="2"/>
    <n v="4771"/>
    <n v="5381.4510916205636"/>
    <n v="2911.2641999999996"/>
    <n v="493"/>
    <n v="460"/>
    <n v="312"/>
    <n v="772"/>
    <n v="61.019999999999996"/>
    <n v="0.73168319329842157"/>
    <n v="0.47540923567380317"/>
    <n v="0.10131017036103637"/>
    <n v="0.38507676560734871"/>
    <s v="CIUD MED Y PEQ OCCID"/>
    <s v="ciud med y peq"/>
    <n v="0.90802501579571326"/>
    <n v="4886.4922124726208"/>
    <n v="3.9132388193241561E-4"/>
    <n v="4886.4922124726208"/>
    <n v="0"/>
    <n v="0"/>
    <n v="20"/>
    <n v="0"/>
    <n v="0"/>
    <n v="20"/>
    <n v="1"/>
    <n v="0"/>
    <n v="0"/>
    <n v="20"/>
    <n v="0"/>
    <n v="0"/>
    <n v="20"/>
    <n v="1"/>
    <n v="0"/>
    <n v="0"/>
    <n v="0"/>
    <n v="0"/>
    <n v="0"/>
    <n v="0"/>
    <n v="658.31813645189209"/>
    <n v="1.8281853062793361E-2"/>
    <n v="2.3479823036013744E-4"/>
    <n v="1.8281853062793361E-2"/>
    <n v="2.3479823036013744E-4"/>
    <n v="0.8965714341642278"/>
    <n v="658.31813645189209"/>
    <n v="0"/>
    <n v="0.46342084096694142"/>
    <n v="3.9132388193241561E-4"/>
    <n v="0.94357544007170979"/>
    <n v="0.61733059324978512"/>
    <n v="0.93689955378412348"/>
    <n v="56.42"/>
    <n v="346.69428476600001"/>
    <n v="15.522179995706459"/>
    <n v="7.7610899978532294E-3"/>
    <x v="0"/>
    <s v="FALSETRUE"/>
    <n v="0.42349999999999999"/>
    <n v="0.37644444444444441"/>
    <n v="12.12"/>
    <n v="51.785714285714285"/>
    <n v="14"/>
    <n v="52.85"/>
    <n v="2521.4735000000001"/>
    <n v="3.34"/>
    <n v="50.319999999999993"/>
    <n v="2400.7671999999998"/>
    <n v="1300"/>
    <n v="3070"/>
    <n v="401"/>
    <n v="1020"/>
    <n v="583"/>
    <n v="3168"/>
    <n v="55.41"/>
    <n v="30.75"/>
    <n v="111.01"/>
    <n v="2692"/>
    <n v="2079"/>
    <n v="43.58"/>
    <s v="Zona Urbana"/>
    <n v="1281"/>
    <n v="1.04"/>
    <n v="3.85"/>
    <n v="353"/>
    <n v="27.58"/>
    <n v="72"/>
    <n v="408"/>
    <n v="245"/>
    <n v="725"/>
    <n v="159"/>
    <n v="511"/>
    <n v="328"/>
    <n v="140"/>
    <n v="44.41"/>
    <n v="96.6"/>
    <n v="67.08"/>
    <n v="24.48"/>
    <n v="476"/>
    <n v="4.46"/>
    <n v="18.440000000000001"/>
    <n v="278"/>
    <n v="21.72"/>
    <n v="40.86"/>
    <n v="10.039999999999999"/>
  </r>
  <r>
    <n v="902"/>
    <x v="3"/>
    <s v="VE21"/>
    <s v="Bocono"/>
    <s v="VE2102"/>
    <s v="La Vega De Guaramacal"/>
    <s v="VE210208"/>
    <x v="2"/>
    <n v="2053"/>
    <n v="2649.603142733481"/>
    <n v="1053.8048999999999"/>
    <n v="238"/>
    <n v="184"/>
    <n v="67"/>
    <n v="251"/>
    <n v="51.33"/>
    <n v="0.72083357931263414"/>
    <n v="0.46829130945371483"/>
    <n v="0.15160289571151261"/>
    <n v="0.2726081398707878"/>
    <s v="CIUD MED Y PEQ OCCID"/>
    <s v="ciud med y peq"/>
    <n v="0.89902793195384667"/>
    <n v="2382.0672339100943"/>
    <n v="1.9076256677917145E-4"/>
    <n v="2382.0672339100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9.09816687067735"/>
    <n v="1.8025809487819622E-2"/>
    <n v="2.31509801222652E-4"/>
    <n v="1.8025809487819622E-2"/>
    <n v="2.31509801222652E-4"/>
    <n v="0.89654445878454914"/>
    <n v="649.09816687067735"/>
    <n v="0"/>
    <n v="0.46095385924202786"/>
    <n v="1.9076256677917145E-4"/>
    <n v="0.94279880592687093"/>
    <n v="0.61400583348249893"/>
    <n v="0.93185369022824194"/>
    <n v="0"/>
    <n v="91.662388033200003"/>
    <n v="28.906110778761274"/>
    <n v="1.4453055389380636E-2"/>
    <x v="0"/>
    <s v="FALSEFALSE"/>
    <n v="0.5494"/>
    <n v="0.48835555555555554"/>
    <n v="21.12"/>
    <n v="103.14285714285714"/>
    <n v="7"/>
    <n v="96.55"/>
    <n v="1982.1715000000002"/>
    <n v="0.61"/>
    <n v="60.65"/>
    <n v="1245.1444999999999"/>
    <n v="690"/>
    <n v="1256"/>
    <n v="107"/>
    <n v="516"/>
    <n v="321"/>
    <n v="1216"/>
    <n v="63.46"/>
    <n v="27.43"/>
    <n v="128.62"/>
    <n v="0"/>
    <n v="2053"/>
    <n v="100"/>
    <s v="Zona Rural"/>
    <n v="495"/>
    <n v="1"/>
    <n v="4.13"/>
    <n v="183"/>
    <n v="37.04"/>
    <n v="179"/>
    <n v="301"/>
    <n v="242"/>
    <n v="722"/>
    <n v="110"/>
    <n v="266"/>
    <n v="221"/>
    <n v="83"/>
    <n v="62.15"/>
    <n v="92.68"/>
    <n v="81.849999999999994"/>
    <n v="31.56"/>
    <n v="347"/>
    <n v="11.43"/>
    <n v="11.54"/>
    <n v="10"/>
    <n v="2.02"/>
    <n v="35.630000000000003"/>
    <n v="15.95"/>
  </r>
  <r>
    <n v="331"/>
    <x v="0"/>
    <s v="VE10"/>
    <s v="Pedernales"/>
    <s v="VE1003"/>
    <s v="Pedernales"/>
    <s v="VE100301"/>
    <x v="0"/>
    <n v="4682"/>
    <n v="5684.8701460080774"/>
    <n v="3168.7775999999999"/>
    <n v="180"/>
    <n v="97"/>
    <n v="280"/>
    <n v="377"/>
    <n v="67.680000000000007"/>
    <n v="0.70186582473278747"/>
    <n v="0.82612633973619432"/>
    <n v="1"/>
    <n v="0.50356302725527524"/>
    <s v="RESTO"/>
    <s v="resto"/>
    <n v="0.88401966290382406"/>
    <n v="5025.5369901260738"/>
    <n v="4.024589743029498E-4"/>
    <n v="5025.5369901260738"/>
    <n v="0"/>
    <n v="0"/>
    <n v="253"/>
    <n v="0"/>
    <n v="1241"/>
    <n v="1241"/>
    <n v="2"/>
    <n v="0"/>
    <n v="0"/>
    <n v="846"/>
    <n v="0"/>
    <n v="1241"/>
    <n v="1241"/>
    <n v="2"/>
    <n v="0"/>
    <n v="0"/>
    <n v="0"/>
    <n v="0"/>
    <n v="0"/>
    <n v="0"/>
    <n v="1072.3158511023387"/>
    <n v="2.9778794994796191E-2"/>
    <n v="3.8245621726745933E-4"/>
    <n v="2.9778794994796191E-2"/>
    <n v="3.8245621726745933E-4"/>
    <n v="0.89778269038805747"/>
    <n v="1072.3158511023387"/>
    <n v="0"/>
    <n v="0.58456260837301599"/>
    <n v="4.024589743029498E-4"/>
    <n v="0.94361855852121879"/>
    <n v="0.60934689346644866"/>
    <n v="0.92478299120591378"/>
    <n v="0"/>
    <n v="974.21201726899994"/>
    <n v="5.8353521053296227"/>
    <n v="2.9176760526648114E-3"/>
    <x v="0"/>
    <s v="TRUEFALSE"/>
    <n v="0.76349999999999996"/>
    <n v="0.67866666666666664"/>
    <n v="53.57"/>
    <n v="134.77777777777777"/>
    <n v="9"/>
    <n v="72.77"/>
    <n v="3407.0914000000002"/>
    <n v="20.149999999999999"/>
    <n v="84.860000000000014"/>
    <n v="3973.1452000000008"/>
    <n v="1979"/>
    <n v="2592"/>
    <n v="111"/>
    <n v="1601"/>
    <n v="721"/>
    <n v="2360"/>
    <n v="80.63"/>
    <n v="22.14"/>
    <n v="110.33"/>
    <n v="0"/>
    <n v="4682"/>
    <n v="100"/>
    <s v="Zona Rural"/>
    <n v="833"/>
    <n v="1.02"/>
    <n v="5.69"/>
    <n v="168"/>
    <n v="26.5"/>
    <n v="268"/>
    <n v="814"/>
    <n v="131"/>
    <n v="1213"/>
    <n v="129"/>
    <n v="343"/>
    <n v="229"/>
    <n v="94"/>
    <n v="24.11"/>
    <n v="48.51"/>
    <n v="37.79"/>
    <n v="15.99"/>
    <n v="1772"/>
    <n v="49.85"/>
    <n v="49.68"/>
    <n v="150"/>
    <n v="23.66"/>
    <n v="48.26"/>
    <n v="36.450000000000003"/>
  </r>
  <r>
    <n v="1040"/>
    <x v="9"/>
    <s v="VE23"/>
    <s v="La Cañada De Urdaneta"/>
    <s v="VE2309"/>
    <s v="Andres Bello"/>
    <s v="VE230902"/>
    <x v="2"/>
    <n v="11189"/>
    <n v="12799.911130032844"/>
    <n v="7322.0816000000004"/>
    <n v="798"/>
    <n v="816"/>
    <n v="695"/>
    <n v="1511"/>
    <n v="65.44"/>
    <n v="0.70807966944565082"/>
    <n v="0.4860383536870222"/>
    <n v="0.12016417208012525"/>
    <n v="0.54715565730776339"/>
    <s v="CIUD MED Y PEQ ZULIA"/>
    <s v="ciud med y peq"/>
    <n v="0.88903576806784357"/>
    <n v="11379.578822688889"/>
    <n v="9.1130830993327294E-4"/>
    <n v="6167.578822688889"/>
    <n v="0"/>
    <n v="0"/>
    <n v="0"/>
    <n v="0"/>
    <n v="0"/>
    <n v="0"/>
    <n v="0"/>
    <n v="0"/>
    <n v="4970"/>
    <n v="0"/>
    <n v="0"/>
    <n v="0"/>
    <n v="4970"/>
    <n v="1"/>
    <n v="5212"/>
    <n v="3.0141520569158891E-3"/>
    <n v="1.5672251285786813E-2"/>
    <n v="0.45801343628010061"/>
    <n v="0.45801343628010061"/>
    <n v="0.40719032710867159"/>
    <n v="2932.9289988558157"/>
    <n v="8.1449035096735484E-2"/>
    <n v="1.04606952257892E-3"/>
    <n v="8.1449035096735484E-2"/>
    <n v="-1.4626181763207893E-2"/>
    <n v="0.77466502810767446"/>
    <n v="0"/>
    <n v="1.6945517610344061"/>
    <n v="0.44738413896381068"/>
    <n v="-2.102843746982616E-3"/>
    <n v="0.93391726774626804"/>
    <n v="0.60795478137468162"/>
    <n v="0.92267023474793874"/>
    <n v="28.31"/>
    <n v="552.99980441699995"/>
    <n v="23.14632126050596"/>
    <n v="1.1573160630252981E-2"/>
    <x v="0"/>
    <s v="FALSEFALSE"/>
    <n v="0.4743"/>
    <n v="0.42159999999999997"/>
    <n v="22.3"/>
    <n v="274.91666666666669"/>
    <n v="12"/>
    <n v="24.869999999999997"/>
    <n v="2782.7042999999999"/>
    <n v="10.59"/>
    <n v="93.520000000000024"/>
    <n v="10463.952800000003"/>
    <n v="3470"/>
    <n v="7316"/>
    <n v="403"/>
    <n v="2789"/>
    <n v="1463"/>
    <n v="6937"/>
    <n v="52.94"/>
    <n v="26.41"/>
    <n v="128.66999999999999"/>
    <n v="3168"/>
    <n v="8021"/>
    <n v="71.69"/>
    <s v="Zona Rural"/>
    <n v="2538"/>
    <n v="1.02"/>
    <n v="4.2"/>
    <n v="1146"/>
    <n v="45.26"/>
    <n v="562"/>
    <n v="1612"/>
    <n v="1125"/>
    <n v="3299"/>
    <n v="465"/>
    <n v="1144"/>
    <n v="861"/>
    <n v="381"/>
    <n v="48.39"/>
    <n v="81.37"/>
    <n v="70.63"/>
    <n v="23.89"/>
    <n v="1977"/>
    <n v="21.08"/>
    <n v="23.85"/>
    <n v="698"/>
    <n v="27.57"/>
    <n v="40.6"/>
    <n v="15.5"/>
  </r>
  <r>
    <n v="304"/>
    <x v="14"/>
    <s v="VE08"/>
    <s v="Valencia"/>
    <s v="VE0814"/>
    <s v="No Urbana Negro Primero"/>
    <s v="VE081409"/>
    <x v="3"/>
    <n v="8872"/>
    <n v="10007.54578143678"/>
    <n v="4639.1688000000004"/>
    <n v="1115"/>
    <n v="647"/>
    <n v="575"/>
    <n v="1222"/>
    <n v="52.290000000000006"/>
    <n v="0.69481082049506215"/>
    <n v="0.34243080839512691"/>
    <n v="0.28948308736688527"/>
    <n v="0.63239950273779755"/>
    <s v="CIUD PRINC CENTRO"/>
    <s v="ciud principales"/>
    <n v="0.87646555695712658"/>
    <n v="8771.2691871009301"/>
    <n v="7.0242762262250329E-4"/>
    <n v="8771.2691871009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15.5390749738408"/>
    <n v="6.7080835223707475E-2"/>
    <n v="8.6153528023159343E-4"/>
    <n v="6.7080835223707475E-2"/>
    <n v="8.6153528023159343E-4"/>
    <n v="0.90171263355520903"/>
    <n v="2415.5390749738408"/>
    <n v="0"/>
    <n v="0.43707475905801446"/>
    <n v="7.0242762262250329E-4"/>
    <n v="0.94478012796190647"/>
    <n v="0.60731603751388519"/>
    <n v="0.92170083707883543"/>
    <n v="0"/>
    <n v="425.05678078099999"/>
    <n v="23.544021020083246"/>
    <n v="1.1772010510041623E-2"/>
    <x v="0"/>
    <s v="FALSEFALSE"/>
    <n v="0.51"/>
    <n v="0.45333333333333337"/>
    <n v="15.76"/>
    <n v="74.486486486486484"/>
    <n v="37"/>
    <n v="50.010000000000005"/>
    <n v="4436.887200000001"/>
    <n v="5.42"/>
    <n v="71.260000000000005"/>
    <n v="6322.1872000000012"/>
    <n v="2858"/>
    <n v="5604"/>
    <n v="410"/>
    <n v="2205"/>
    <n v="1312"/>
    <n v="5355"/>
    <n v="58.32"/>
    <n v="26.86"/>
    <n v="117.4"/>
    <n v="0"/>
    <n v="8872"/>
    <n v="100"/>
    <s v="Zona Rural"/>
    <n v="2499"/>
    <n v="1.01"/>
    <n v="3.58"/>
    <n v="561"/>
    <n v="22.51"/>
    <n v="501"/>
    <n v="1457"/>
    <n v="798"/>
    <n v="2756"/>
    <n v="471"/>
    <n v="1105"/>
    <n v="812"/>
    <n v="329"/>
    <n v="60.23"/>
    <n v="95.59"/>
    <n v="74.84"/>
    <n v="25.72"/>
    <n v="1115"/>
    <n v="5.68"/>
    <n v="11.72"/>
    <n v="842"/>
    <n v="33.79"/>
    <n v="28.85"/>
    <n v="10.74"/>
  </r>
  <r>
    <n v="116"/>
    <x v="15"/>
    <s v="VE04"/>
    <s v="San Fernando"/>
    <s v="VE0407"/>
    <s v="Peñalver"/>
    <s v="VE040703"/>
    <x v="1"/>
    <n v="11392"/>
    <n v="15664.301813667606"/>
    <n v="7106.3296000000009"/>
    <n v="972"/>
    <n v="729"/>
    <n v="883"/>
    <n v="1612"/>
    <n v="62.38"/>
    <n v="0.68756460183988577"/>
    <n v="0.47009666713873161"/>
    <n v="0.42408905312035949"/>
    <n v="0.31863091138125393"/>
    <s v="CIUD GRAND LLANOS"/>
    <s v="ciud grandes"/>
    <n v="0.872679725321866"/>
    <n v="13669.918604110253"/>
    <n v="1.0947250872940064E-3"/>
    <n v="13560.918604110253"/>
    <n v="0"/>
    <n v="0"/>
    <n v="56"/>
    <n v="80"/>
    <n v="0"/>
    <n v="80"/>
    <n v="2"/>
    <n v="0"/>
    <n v="0"/>
    <n v="56"/>
    <n v="80"/>
    <n v="0"/>
    <n v="80"/>
    <n v="2"/>
    <n v="109"/>
    <n v="6.3035797046015338E-5"/>
    <n v="0"/>
    <n v="7.9737124379969625E-3"/>
    <n v="7.9737124379969625E-3"/>
    <n v="6.9584971801867354E-3"/>
    <n v="2451.3573484291214"/>
    <n v="6.807552817839603E-2"/>
    <n v="8.7431036078335024E-4"/>
    <n v="6.807552817839603E-2"/>
    <n v="8.7431036078335024E-4"/>
    <n v="0.90181742907729578"/>
    <n v="2451.3573484291214"/>
    <n v="0"/>
    <n v="0.4799965414648078"/>
    <n v="1.0316892902479911E-3"/>
    <n v="0.94605512884365262"/>
    <n v="0.60660985975093762"/>
    <n v="0.9206290974984026"/>
    <n v="30.42"/>
    <n v="2656.5811399099998"/>
    <n v="5.8964138449760597"/>
    <n v="2.9482069224880296E-3"/>
    <x v="0"/>
    <s v="FALSEFALSE"/>
    <n v="0.64969999999999994"/>
    <n v="0.57751111111111109"/>
    <n v="29.47"/>
    <n v="82.617647058823536"/>
    <n v="34"/>
    <n v="63"/>
    <n v="7176.96"/>
    <n v="35.9"/>
    <n v="69.52"/>
    <n v="7919.7183999999997"/>
    <n v="4288"/>
    <n v="6600"/>
    <n v="504"/>
    <n v="3424"/>
    <n v="1664"/>
    <n v="6304"/>
    <n v="72.61"/>
    <n v="24.87"/>
    <n v="119.97"/>
    <n v="3465"/>
    <n v="7927"/>
    <n v="69.58"/>
    <s v="Zona Rural"/>
    <n v="3014"/>
    <n v="1.01"/>
    <n v="3.81"/>
    <n v="506"/>
    <n v="16.829999999999998"/>
    <n v="407"/>
    <n v="1772"/>
    <n v="564"/>
    <n v="2809"/>
    <n v="194"/>
    <n v="1118"/>
    <n v="629"/>
    <n v="359"/>
    <n v="17.43"/>
    <n v="62.01"/>
    <n v="47.26"/>
    <n v="23.95"/>
    <n v="2523"/>
    <n v="40.76"/>
    <n v="18.059999999999999"/>
    <n v="1139"/>
    <n v="37.880000000000003"/>
    <n v="29.2"/>
    <n v="17.07"/>
  </r>
  <r>
    <n v="251"/>
    <x v="7"/>
    <s v="VE07"/>
    <s v="Piar"/>
    <s v="VE0706"/>
    <s v="Pedro Cova"/>
    <s v="VE070603"/>
    <x v="0"/>
    <n v="8892"/>
    <n v="11782.076439343062"/>
    <n v="4747.4387999999999"/>
    <n v="901"/>
    <n v="547"/>
    <n v="485"/>
    <n v="1032"/>
    <n v="53.39"/>
    <n v="0.68538784833649335"/>
    <n v="0.41896443903338004"/>
    <n v="8.1303210276357868E-2"/>
    <n v="0.38963571697916299"/>
    <s v="CIUD MED Y PEQ BOLÍV"/>
    <s v="ciud med y peq"/>
    <n v="0.87133312549018138"/>
    <n v="10266.113488657018"/>
    <n v="8.2213891029761E-4"/>
    <n v="10266.113488657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21.1733509058363"/>
    <n v="7.5568465465306184E-2"/>
    <n v="9.7054395423381526E-4"/>
    <n v="7.5568465465306184E-2"/>
    <n v="9.7054395423381526E-4"/>
    <n v="0.90260684481734343"/>
    <n v="2721.1733509058363"/>
    <n v="0"/>
    <n v="0.46571324977200984"/>
    <n v="8.2213891029761E-4"/>
    <n v="0.94524368631791389"/>
    <n v="0.60579965023946425"/>
    <n v="0.91939947282392309"/>
    <n v="76.69"/>
    <n v="10036.3049209"/>
    <n v="1.173945643561267"/>
    <n v="5.8697282178063351E-4"/>
    <x v="1"/>
    <s v="FALSETRUE"/>
    <n v="0.54179999999999995"/>
    <n v="0.48159999999999997"/>
    <n v="8.0500000000000007"/>
    <n v="183.70588235294119"/>
    <n v="17"/>
    <n v="33.47"/>
    <n v="2976.1523999999999"/>
    <n v="9.69"/>
    <n v="45.379999999999995"/>
    <n v="4035.1895999999997"/>
    <n v="2980"/>
    <n v="5500"/>
    <n v="412"/>
    <n v="2395"/>
    <n v="1175"/>
    <n v="5322"/>
    <n v="61.67"/>
    <n v="26.64"/>
    <n v="112.57"/>
    <n v="6819"/>
    <n v="2073"/>
    <n v="23.31"/>
    <s v="Zona Urbana"/>
    <n v="2055"/>
    <n v="1.01"/>
    <n v="4.3499999999999996"/>
    <n v="665"/>
    <n v="33.299999999999997"/>
    <n v="213"/>
    <n v="1550"/>
    <n v="747"/>
    <n v="3123"/>
    <n v="333"/>
    <n v="1125"/>
    <n v="651"/>
    <n v="289"/>
    <n v="40.270000000000003"/>
    <n v="92.67"/>
    <n v="67.53"/>
    <n v="23.86"/>
    <n v="558"/>
    <n v="10.19"/>
    <n v="13.42"/>
    <n v="547"/>
    <n v="27.39"/>
    <n v="35.9"/>
    <n v="8.1199999999999992"/>
  </r>
  <r>
    <n v="85"/>
    <x v="12"/>
    <s v="VE03"/>
    <s v="Simon Bolivar"/>
    <s v="VE0318"/>
    <s v="El Pilar"/>
    <s v="VE031805"/>
    <x v="0"/>
    <n v="3083"/>
    <n v="3657.6607122517939"/>
    <n v="1630.9069999999999"/>
    <n v="341"/>
    <n v="180"/>
    <n v="203"/>
    <n v="383"/>
    <n v="52.9"/>
    <n v="0.68478904955679676"/>
    <n v="0.39449358194451961"/>
    <n v="0.29901450294971954"/>
    <n v="0.389655206084008"/>
    <s v="CIUD PRINC RESTO"/>
    <s v="ciud principales"/>
    <n v="0.87105418019210223"/>
    <n v="3186.020653131347"/>
    <n v="2.5514539176341611E-4"/>
    <n v="3186.020653131347"/>
    <n v="0"/>
    <n v="0"/>
    <n v="198"/>
    <n v="0"/>
    <n v="0"/>
    <n v="198"/>
    <n v="1"/>
    <n v="0"/>
    <n v="0"/>
    <n v="198"/>
    <n v="0"/>
    <n v="0"/>
    <n v="198"/>
    <n v="1"/>
    <n v="0"/>
    <n v="0"/>
    <n v="0"/>
    <n v="0"/>
    <n v="0"/>
    <n v="0"/>
    <n v="659.38801440542136"/>
    <n v="1.8311564156045266E-2"/>
    <n v="2.351798170676584E-4"/>
    <n v="1.8311564156045266E-2"/>
    <n v="2.351798170676584E-4"/>
    <n v="0.8965745643658789"/>
    <n v="659.38801440542136"/>
    <n v="0"/>
    <n v="0.43645990348881458"/>
    <n v="2.5514539176341611E-4"/>
    <n v="0.94304811572116376"/>
    <n v="0.60478581376834317"/>
    <n v="0.91786081112824547"/>
    <n v="0"/>
    <n v="219.12691900199999"/>
    <n v="16.691973441284091"/>
    <n v="8.3459867206420457E-3"/>
    <x v="0"/>
    <s v="FALSEFALSE"/>
    <n v="0.48609999999999998"/>
    <n v="0.43208888888888886"/>
    <n v="11.82"/>
    <n v="84.111111111111114"/>
    <n v="9"/>
    <n v="57.14"/>
    <n v="1761.6262000000002"/>
    <n v="11.19"/>
    <n v="77.5"/>
    <n v="2389.3249999999998"/>
    <n v="945"/>
    <n v="1944"/>
    <n v="194"/>
    <n v="734"/>
    <n v="435"/>
    <n v="1914"/>
    <n v="58.59"/>
    <n v="28.46"/>
    <n v="111.74"/>
    <n v="0"/>
    <n v="3083"/>
    <n v="100"/>
    <s v="Zona Rural"/>
    <n v="745"/>
    <n v="1"/>
    <n v="4.1399999999999997"/>
    <n v="225"/>
    <n v="30.28"/>
    <n v="144"/>
    <n v="367"/>
    <n v="246"/>
    <n v="757"/>
    <n v="135"/>
    <n v="372"/>
    <n v="259"/>
    <n v="122"/>
    <n v="52.12"/>
    <n v="93.7"/>
    <n v="71.94"/>
    <n v="32.36"/>
    <n v="295"/>
    <n v="7.78"/>
    <n v="22.61"/>
    <n v="184"/>
    <n v="24.76"/>
    <n v="30.55"/>
    <n v="13.26"/>
  </r>
  <r>
    <n v="733"/>
    <x v="6"/>
    <s v="VE18"/>
    <s v="Guanare"/>
    <s v="VE1804"/>
    <s v="Cordoba"/>
    <s v="VE180402"/>
    <x v="3"/>
    <n v="3468"/>
    <n v="4189.7949170490638"/>
    <n v="1949.7095999999999"/>
    <n v="380"/>
    <n v="284"/>
    <n v="204"/>
    <n v="488"/>
    <n v="56.22"/>
    <n v="0.68154825674929798"/>
    <n v="0.4556856532032062"/>
    <n v="0.22972818988165122"/>
    <n v="0.34967105875166349"/>
    <s v="CIUD GRAND LLANOS"/>
    <s v="ciud grandes"/>
    <n v="0.86874037526948011"/>
    <n v="3639.844008539364"/>
    <n v="2.9148882779643829E-4"/>
    <n v="3639.844008539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8.23960529103852"/>
    <n v="2.6055424652389896E-2"/>
    <n v="3.3463607757102759E-4"/>
    <n v="2.6055424652389896E-2"/>
    <n v="3.3463607757102759E-4"/>
    <n v="0.89739041603131675"/>
    <n v="938.23960529103852"/>
    <n v="0"/>
    <n v="0.45971049796230429"/>
    <n v="2.9148882779643829E-4"/>
    <n v="0.94318884851074714"/>
    <n v="0.60407357086934121"/>
    <n v="0.91677986671765332"/>
    <n v="0"/>
    <n v="111.521013825"/>
    <n v="37.569555488651993"/>
    <n v="1.8784777744325996E-2"/>
    <x v="0"/>
    <s v="FALSEFALSE"/>
    <n v="0.54210000000000003"/>
    <n v="0.48186666666666667"/>
    <n v="14.46"/>
    <n v="51.428571428571431"/>
    <n v="21"/>
    <n v="70.210000000000008"/>
    <n v="2434.8828000000003"/>
    <n v="4.83"/>
    <n v="48.179999999999993"/>
    <n v="1670.8823999999995"/>
    <n v="1172"/>
    <n v="2162"/>
    <n v="134"/>
    <n v="906"/>
    <n v="573"/>
    <n v="1989"/>
    <n v="60.41"/>
    <n v="25.71"/>
    <n v="126.96"/>
    <n v="0"/>
    <n v="3468"/>
    <n v="100"/>
    <s v="Zona Rural"/>
    <n v="880"/>
    <n v="1.04"/>
    <n v="4.08"/>
    <n v="120"/>
    <n v="13.64"/>
    <n v="157"/>
    <n v="711"/>
    <n v="212"/>
    <n v="1080"/>
    <n v="145"/>
    <n v="420"/>
    <n v="306"/>
    <n v="149"/>
    <n v="44.07"/>
    <n v="90.13"/>
    <n v="63.62"/>
    <n v="31.63"/>
    <n v="397"/>
    <n v="13.36"/>
    <n v="15.68"/>
    <n v="185"/>
    <n v="21.02"/>
    <n v="33.75"/>
    <n v="10.83"/>
  </r>
  <r>
    <n v="744"/>
    <x v="6"/>
    <s v="VE18"/>
    <s v="Ospino"/>
    <s v="VE1807"/>
    <s v="La Estacion"/>
    <s v="VE180703"/>
    <x v="3"/>
    <n v="9538"/>
    <n v="10970.017510359958"/>
    <n v="6819.67"/>
    <n v="727"/>
    <n v="838"/>
    <n v="986"/>
    <n v="1824"/>
    <n v="71.5"/>
    <n v="0.67982162234337007"/>
    <n v="0.58239608560854417"/>
    <n v="0.13761132279067773"/>
    <n v="0.46455333516517971"/>
    <s v="CIUD MED Y PEQ LLANO"/>
    <s v="ciud med y peq"/>
    <n v="0.8661178778462697"/>
    <n v="9501.3282860093859"/>
    <n v="7.6089278499311434E-4"/>
    <n v="9501.32828600938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57.5728634975462"/>
    <n v="6.5471081971992431E-2"/>
    <n v="8.4086083254180223E-4"/>
    <n v="6.5471081971992431E-2"/>
    <n v="8.4086083254180223E-4"/>
    <n v="0.90154303857451745"/>
    <n v="2357.5728634975462"/>
    <n v="0"/>
    <n v="0.51647006871835133"/>
    <n v="7.6089278499311434E-4"/>
    <n v="0.94500652277461439"/>
    <n v="0.60396176446862571"/>
    <n v="0.91661018232474301"/>
    <n v="0"/>
    <n v="357.44136932700002"/>
    <n v="30.690396948217252"/>
    <n v="1.5345198474108626E-2"/>
    <x v="0"/>
    <s v="TRUEFALSE"/>
    <n v="0.51090000000000002"/>
    <n v="0.45413333333333333"/>
    <n v="16.91"/>
    <n v="46.931034482758619"/>
    <n v="58"/>
    <n v="71.150000000000006"/>
    <n v="6786.2870000000003"/>
    <n v="2.82"/>
    <n v="78.100000000000009"/>
    <n v="7449.1780000000008"/>
    <n v="3092"/>
    <n v="6052"/>
    <n v="394"/>
    <n v="2450"/>
    <n v="1314"/>
    <n v="5774"/>
    <n v="57.6"/>
    <n v="26.21"/>
    <n v="127.75"/>
    <n v="0"/>
    <n v="9538"/>
    <n v="100"/>
    <s v="Zona Rural"/>
    <n v="2684"/>
    <n v="1.01"/>
    <n v="3.58"/>
    <n v="424"/>
    <n v="15.82"/>
    <n v="363"/>
    <n v="1871"/>
    <n v="488"/>
    <n v="2722"/>
    <n v="334"/>
    <n v="1124"/>
    <n v="608"/>
    <n v="394"/>
    <n v="39.25"/>
    <n v="90.86"/>
    <n v="55.73"/>
    <n v="27.44"/>
    <n v="1270"/>
    <n v="12.86"/>
    <n v="10.3"/>
    <n v="1095"/>
    <n v="40.86"/>
    <n v="56.49"/>
    <n v="10.74"/>
  </r>
  <r>
    <n v="820"/>
    <x v="16"/>
    <s v="VE19"/>
    <s v="Sucre"/>
    <s v="VE1914"/>
    <s v="Santa Fe"/>
    <s v="VE191407"/>
    <x v="0"/>
    <n v="9954"/>
    <n v="12327.524767426634"/>
    <n v="5375.16"/>
    <n v="1096"/>
    <n v="776"/>
    <n v="511"/>
    <n v="1287"/>
    <n v="54"/>
    <n v="0.67208123471309367"/>
    <n v="0.40580642693106089"/>
    <n v="0.21411873830099945"/>
    <n v="0.53449073748234832"/>
    <s v="CIUD GRAND ORIENTE"/>
    <s v="ciud grandes"/>
    <n v="0.85972416472377655"/>
    <n v="10598.270933787531"/>
    <n v="8.4873900197676038E-4"/>
    <n v="10598.270933787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7.001317015221"/>
    <n v="6.7399147925678735E-2"/>
    <n v="8.656234467247435E-4"/>
    <n v="6.7399147925678735E-2"/>
    <n v="8.656234467247435E-4"/>
    <n v="0.9017461692765919"/>
    <n v="2427.001317015221"/>
    <n v="0"/>
    <n v="0.45831724804444379"/>
    <n v="8.4873900197676038E-4"/>
    <n v="0.94534668992774806"/>
    <n v="0.60197319788450043"/>
    <n v="0.91359220919056017"/>
    <n v="43.75"/>
    <n v="260.61291854699999"/>
    <n v="47.302047942045661"/>
    <n v="2.3651023971022832E-2"/>
    <x v="0"/>
    <s v="FALSEFALSE"/>
    <n v="0.57150000000000001"/>
    <n v="0.50800000000000001"/>
    <n v="12.06"/>
    <m/>
    <m/>
    <n v="31.59"/>
    <n v="3144.4686000000002"/>
    <n v="4.07"/>
    <n v="40.429999999999993"/>
    <n v="4024.4021999999991"/>
    <n v="3457"/>
    <n v="6049"/>
    <n v="448"/>
    <n v="2733"/>
    <n v="1421"/>
    <n v="5800"/>
    <n v="64.56"/>
    <n v="26.17"/>
    <n v="106.81"/>
    <n v="4355"/>
    <n v="5599"/>
    <n v="56.25"/>
    <s v="Zona Rural"/>
    <n v="2456"/>
    <n v="1.02"/>
    <n v="4.12"/>
    <n v="864"/>
    <n v="35.270000000000003"/>
    <m/>
    <m/>
    <m/>
    <n v="2823"/>
    <n v="547"/>
    <n v="1382"/>
    <n v="894"/>
    <n v="438"/>
    <n v="60.31"/>
    <n v="95.57"/>
    <n v="77.14"/>
    <n v="34.090000000000003"/>
    <n v="934"/>
    <n v="5.2"/>
    <n v="12.73"/>
    <n v="529"/>
    <n v="21.59"/>
    <n v="33.14"/>
    <n v="14.6"/>
  </r>
  <r>
    <n v="178"/>
    <x v="1"/>
    <s v="VE06"/>
    <s v="Barinas"/>
    <s v="VE0604"/>
    <s v="Alfredo Arvelo Larriva"/>
    <s v="VE060402"/>
    <x v="1"/>
    <n v="9259"/>
    <n v="10996.186018974089"/>
    <n v="3790.6345999999994"/>
    <n v="1405"/>
    <n v="679"/>
    <n v="295"/>
    <n v="974"/>
    <n v="40.94"/>
    <n v="0.67193083284549404"/>
    <n v="0.38262240969155364"/>
    <n v="0.37680896731238195"/>
    <n v="0.35428997659992389"/>
    <s v="CIUD GRAND LLANOS"/>
    <s v="ciud grandes"/>
    <n v="0.85959782135513718"/>
    <n v="9452.2975451259463"/>
    <n v="7.5696626694657864E-4"/>
    <n v="9452.2975451259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73.9218091659704"/>
    <n v="8.5364482200916719E-2"/>
    <n v="1.0963565502654891E-3"/>
    <n v="8.5364482200916719E-2"/>
    <n v="1.0963565502654891E-3"/>
    <n v="0.90363890067271124"/>
    <n v="3073.9218091659704"/>
    <n v="0"/>
    <n v="0.45720859752172721"/>
    <n v="7.5696626694657864E-4"/>
    <n v="0.94499131810773762"/>
    <n v="0.60178203524327378"/>
    <n v="0.91330208879927577"/>
    <n v="50.41"/>
    <n v="62.204430326299999"/>
    <n v="176.77496540507514"/>
    <n v="8.8387482702537573E-2"/>
    <x v="0"/>
    <s v="FALSETRUE"/>
    <n v="0.51039999999999996"/>
    <n v="0.45368888888888886"/>
    <n v="7.19"/>
    <n v="210.35294117647058"/>
    <n v="17"/>
    <n v="7.4399999999999995"/>
    <n v="688.86959999999999"/>
    <n v="0.99"/>
    <n v="43.43"/>
    <n v="4021.1837"/>
    <n v="2986"/>
    <n v="5850"/>
    <n v="423"/>
    <n v="2394"/>
    <n v="1171"/>
    <n v="5694"/>
    <n v="58.27"/>
    <n v="26.7"/>
    <n v="106.77"/>
    <n v="4667"/>
    <n v="4592"/>
    <n v="49.59"/>
    <s v="Zona Urbana"/>
    <n v="2489"/>
    <n v="1.03"/>
    <n v="3.83"/>
    <n v="788"/>
    <n v="31.68"/>
    <n v="675"/>
    <n v="2322"/>
    <n v="559"/>
    <n v="3576"/>
    <n v="508"/>
    <n v="1165"/>
    <n v="787"/>
    <n v="433"/>
    <n v="64.88"/>
    <n v="96.2"/>
    <n v="81.64"/>
    <n v="33.49"/>
    <n v="521"/>
    <n v="4.3600000000000003"/>
    <n v="15.68"/>
    <n v="538"/>
    <n v="21.63"/>
    <n v="10.66"/>
    <n v="5.88"/>
  </r>
  <r>
    <n v="691"/>
    <x v="17"/>
    <s v="VE16"/>
    <s v="Maturin"/>
    <s v="VE1608"/>
    <s v="San Vicente"/>
    <s v="VE160811"/>
    <x v="0"/>
    <n v="11461"/>
    <n v="13022.481172281143"/>
    <n v="5637.6659"/>
    <n v="1367"/>
    <n v="879"/>
    <n v="444"/>
    <n v="1323"/>
    <n v="49.19"/>
    <n v="0.65458763092093075"/>
    <n v="0.39823367796452686"/>
    <n v="0.25947539499574357"/>
    <n v="0.37179419107453882"/>
    <s v="CIUD GRAND ORIENTE"/>
    <s v="ciud grandes"/>
    <n v="0.8483882557754493"/>
    <n v="11048.120087620227"/>
    <n v="8.8476417289844829E-4"/>
    <n v="11048.120087620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45.2745815078511"/>
    <n v="7.3460715316936695E-2"/>
    <n v="9.4347361277670818E-4"/>
    <n v="7.3460715316936695E-2"/>
    <n v="9.4347361277670818E-4"/>
    <n v="0.90238478355091356"/>
    <n v="2645.2745815078511"/>
    <n v="0"/>
    <n v="0.458026392277459"/>
    <n v="8.8476417289844829E-4"/>
    <n v="0.94548619029844549"/>
    <n v="0.59825307008226447"/>
    <n v="0.90794631035443285"/>
    <n v="77.209999999999994"/>
    <n v="29.390769731599999"/>
    <n v="443.08064372604014"/>
    <n v="0.22154032186302006"/>
    <x v="1"/>
    <s v="FALSETRUE"/>
    <n v="0.50639999999999996"/>
    <n v="0.45013333333333327"/>
    <n v="5.03"/>
    <n v="519.66666666666663"/>
    <n v="6"/>
    <n v="8.76"/>
    <n v="1003.9836"/>
    <n v="1.59"/>
    <n v="61.26"/>
    <n v="7021.0086000000001"/>
    <n v="3696"/>
    <n v="7298"/>
    <n v="467"/>
    <n v="2959"/>
    <n v="1475"/>
    <n v="7027"/>
    <n v="57.04"/>
    <n v="26.41"/>
    <n v="105.8"/>
    <n v="8849"/>
    <n v="2612"/>
    <n v="22.79"/>
    <s v="Zona Urbana"/>
    <n v="2823"/>
    <n v="1.02"/>
    <n v="4.13"/>
    <n v="958"/>
    <n v="33.97"/>
    <n v="495"/>
    <n v="1560"/>
    <n v="1063"/>
    <n v="3118"/>
    <n v="569"/>
    <n v="1406"/>
    <n v="1004"/>
    <n v="588"/>
    <n v="56.62"/>
    <n v="96.3"/>
    <n v="80.13"/>
    <n v="37.64"/>
    <n v="454"/>
    <n v="4.72"/>
    <n v="16.03"/>
    <n v="425"/>
    <n v="15.07"/>
    <n v="32.770000000000003"/>
    <n v="5.0199999999999996"/>
  </r>
  <r>
    <n v="782"/>
    <x v="16"/>
    <s v="VE19"/>
    <s v="Benitez"/>
    <s v="VE1904"/>
    <s v="Union"/>
    <s v="VE190406"/>
    <x v="0"/>
    <n v="3626"/>
    <n v="4319.5915271125969"/>
    <n v="2340.9456"/>
    <n v="286"/>
    <n v="240"/>
    <n v="281"/>
    <n v="521"/>
    <n v="64.56"/>
    <n v="0.66106316868910275"/>
    <n v="0.52709680533827241"/>
    <n v="7.5598869077682831E-2"/>
    <n v="0.25579953652294757"/>
    <s v="RESTO"/>
    <s v="resto"/>
    <n v="0.85113541500757017"/>
    <n v="3676.5573270921641"/>
    <n v="2.9442893241750617E-4"/>
    <n v="3676.5573270921641"/>
    <n v="0"/>
    <n v="0"/>
    <n v="0"/>
    <n v="0"/>
    <n v="0"/>
    <n v="0"/>
    <n v="0"/>
    <n v="0"/>
    <n v="0"/>
    <n v="28"/>
    <n v="0"/>
    <n v="0"/>
    <n v="28"/>
    <n v="1"/>
    <n v="0"/>
    <n v="0"/>
    <n v="0"/>
    <n v="0"/>
    <n v="0"/>
    <n v="0"/>
    <n v="1119.2430707349547"/>
    <n v="3.1081989432963718E-2"/>
    <n v="3.9919345647652205E-4"/>
    <n v="3.1081989432963718E-2"/>
    <n v="3.9919345647652205E-4"/>
    <n v="0.89791998797409611"/>
    <n v="1119.2430707349547"/>
    <n v="0"/>
    <n v="0.48536626091511076"/>
    <n v="2.9442893241750617E-4"/>
    <n v="0.94320023348614168"/>
    <n v="0.59821002580870974"/>
    <n v="0.9078809836702747"/>
    <n v="0"/>
    <n v="1965.9528967399999"/>
    <n v="2.1971999096598238"/>
    <n v="1.098599954829912E-3"/>
    <x v="0"/>
    <s v="TRUEFALSE"/>
    <n v="0.6875"/>
    <n v="0.61111111111111116"/>
    <n v="22.37"/>
    <n v="69.21052631578948"/>
    <n v="19"/>
    <n v="75.449999999999989"/>
    <n v="2735.8169999999996"/>
    <n v="14.37"/>
    <n v="45.629999999999995"/>
    <n v="1654.5437999999997"/>
    <n v="1386"/>
    <n v="2016"/>
    <n v="224"/>
    <n v="1104"/>
    <n v="547"/>
    <n v="1975"/>
    <n v="79.86"/>
    <n v="25.81"/>
    <n v="125.22"/>
    <n v="0"/>
    <n v="3626"/>
    <n v="100"/>
    <s v="Zona Rural"/>
    <n v="852"/>
    <n v="1.02"/>
    <n v="4.34"/>
    <n v="146"/>
    <n v="17.96"/>
    <n v="247"/>
    <n v="637"/>
    <n v="291"/>
    <n v="1315"/>
    <n v="236"/>
    <n v="560"/>
    <n v="306"/>
    <n v="112"/>
    <n v="63.61"/>
    <n v="92.26"/>
    <n v="69.7"/>
    <n v="25.51"/>
    <n v="605"/>
    <n v="7.55"/>
    <n v="18.2"/>
    <n v="399"/>
    <n v="49.08"/>
    <n v="24.35"/>
    <n v="18.46"/>
  </r>
  <r>
    <n v="188"/>
    <x v="1"/>
    <s v="VE06"/>
    <s v="Barinas"/>
    <s v="VE0604"/>
    <s v="Manuel Palacio Fajardo"/>
    <s v="VE060412"/>
    <x v="1"/>
    <n v="9763"/>
    <n v="11594.747176071285"/>
    <n v="3944.252"/>
    <n v="1450"/>
    <n v="657"/>
    <n v="326"/>
    <n v="983"/>
    <n v="40.4"/>
    <n v="0.65454912382292896"/>
    <n v="0.38262240969155364"/>
    <n v="0.37680896731238195"/>
    <n v="0.35428997659992389"/>
    <s v="CIUD GRAND LLANOS"/>
    <s v="ciud grandes"/>
    <n v="0.84825969669632484"/>
    <n v="9835.3567228447973"/>
    <n v="7.8764271088977453E-4"/>
    <n v="9835.3567228447973"/>
    <n v="0"/>
    <n v="0"/>
    <n v="214"/>
    <n v="0"/>
    <n v="0"/>
    <n v="214"/>
    <n v="1"/>
    <n v="0"/>
    <n v="0"/>
    <n v="214"/>
    <n v="0"/>
    <n v="0"/>
    <n v="214"/>
    <n v="1"/>
    <n v="0"/>
    <n v="0"/>
    <n v="0"/>
    <n v="0"/>
    <n v="0"/>
    <n v="0"/>
    <n v="2060.4228032753731"/>
    <n v="5.7219063019786409E-2"/>
    <n v="7.3487817092531926E-4"/>
    <n v="5.7219063019786409E-2"/>
    <n v="7.3487817092531926E-4"/>
    <n v="0.90067365005588917"/>
    <n v="2060.4228032753731"/>
    <n v="0"/>
    <n v="0.44683837425574308"/>
    <n v="7.8764271088977453E-4"/>
    <n v="0.9451101065879105"/>
    <n v="0.59805248199837502"/>
    <n v="0.90764188532132195"/>
    <n v="89.73"/>
    <n v="262.299236791"/>
    <n v="44.204273401336572"/>
    <n v="2.2102136700668285E-2"/>
    <x v="1"/>
    <s v="FALSETRUE"/>
    <n v="0.50159999999999993"/>
    <n v="0.44586666666666663"/>
    <n v="7.31"/>
    <n v="173.5"/>
    <n v="14"/>
    <n v="7.92"/>
    <n v="773.22959999999989"/>
    <n v="0.94"/>
    <n v="39.94"/>
    <n v="3899.3421999999996"/>
    <n v="3127"/>
    <n v="6234"/>
    <n v="402"/>
    <n v="2493"/>
    <n v="1295"/>
    <n v="5975"/>
    <n v="56.61"/>
    <n v="26.27"/>
    <n v="108.26"/>
    <n v="8760"/>
    <n v="1003"/>
    <n v="10.27"/>
    <s v="Zona Urbana"/>
    <n v="2489"/>
    <n v="1.01"/>
    <n v="3.94"/>
    <n v="752"/>
    <n v="30.24"/>
    <n v="507"/>
    <n v="1133"/>
    <n v="789"/>
    <n v="2429"/>
    <n v="450"/>
    <n v="1232"/>
    <n v="902"/>
    <n v="615"/>
    <n v="55.62"/>
    <n v="96.48"/>
    <n v="83.06"/>
    <n v="42.62"/>
    <n v="563"/>
    <n v="4.58"/>
    <n v="13.47"/>
    <n v="308"/>
    <n v="12.38"/>
    <n v="20.99"/>
    <n v="9.4499999999999993"/>
  </r>
  <r>
    <n v="89"/>
    <x v="12"/>
    <s v="VE03"/>
    <s v="Sir Arthur McGregor"/>
    <s v="VE0320"/>
    <s v="Tomas Alfaro Calatrava"/>
    <s v="VE032002"/>
    <x v="0"/>
    <n v="931"/>
    <n v="1119.8115274365275"/>
    <n v="689.40550000000019"/>
    <n v="68"/>
    <n v="107"/>
    <n v="87"/>
    <n v="194"/>
    <n v="74.050000000000011"/>
    <n v="0.65968620277445789"/>
    <n v="0.61219244929747341"/>
    <n v="0.14078882768573928"/>
    <n v="0.42713275470090573"/>
    <s v="RESTO"/>
    <s v="resto"/>
    <n v="0.85072375919411602"/>
    <n v="952.65027220970762"/>
    <n v="7.6290882382566363E-5"/>
    <n v="952.65027220970762"/>
    <n v="0"/>
    <n v="0"/>
    <n v="0"/>
    <n v="0"/>
    <n v="0"/>
    <n v="0"/>
    <n v="0"/>
    <n v="0"/>
    <n v="0"/>
    <n v="63"/>
    <n v="0"/>
    <n v="0"/>
    <n v="63"/>
    <n v="1"/>
    <n v="0"/>
    <n v="0"/>
    <n v="0"/>
    <n v="0"/>
    <n v="0"/>
    <n v="0"/>
    <n v="370.06483524944048"/>
    <n v="1.0276901952300237E-2"/>
    <n v="1.3198872038281469E-4"/>
    <n v="1.0276901952300237E-2"/>
    <n v="1.3198872038281469E-4"/>
    <n v="0.89572807539009613"/>
    <n v="370.06483524944048"/>
    <n v="0"/>
    <n v="0.50606580887995667"/>
    <n v="7.6290882382566363E-5"/>
    <n v="0.94235553690137763"/>
    <n v="0.59771852899262534"/>
    <n v="0.90713505733402799"/>
    <n v="0"/>
    <n v="163.35232554199999"/>
    <n v="6.8551918298133412"/>
    <n v="3.4275959149066707E-3"/>
    <x v="0"/>
    <s v="TRUEFALSE"/>
    <n v="0.4582"/>
    <n v="0.40728888888888887"/>
    <n v="20.71"/>
    <n v="62.142857142857146"/>
    <n v="7"/>
    <n v="80.87"/>
    <n v="752.89970000000005"/>
    <n v="11.19"/>
    <n v="94.95"/>
    <n v="883.98450000000003"/>
    <n v="274"/>
    <n v="598"/>
    <n v="59"/>
    <n v="217"/>
    <n v="113"/>
    <n v="601"/>
    <n v="55.69"/>
    <n v="28.58"/>
    <n v="124.88"/>
    <n v="0"/>
    <n v="931"/>
    <n v="100"/>
    <s v="Zona Rural"/>
    <n v="282"/>
    <n v="1.02"/>
    <n v="3.36"/>
    <n v="79"/>
    <n v="28.01"/>
    <n v="51"/>
    <n v="161"/>
    <n v="143"/>
    <n v="435"/>
    <n v="40"/>
    <n v="110"/>
    <n v="64"/>
    <n v="27"/>
    <n v="61.54"/>
    <n v="88"/>
    <n v="70.33"/>
    <n v="19.57"/>
    <n v="158"/>
    <n v="17.95"/>
    <n v="12.06"/>
    <n v="68"/>
    <n v="24.11"/>
    <n v="62.41"/>
    <n v="14.89"/>
  </r>
  <r>
    <n v="818"/>
    <x v="16"/>
    <s v="VE19"/>
    <s v="Sucre"/>
    <s v="VE1914"/>
    <s v="San Juan"/>
    <s v="VE191405"/>
    <x v="0"/>
    <n v="15049"/>
    <n v="18637.424173699361"/>
    <n v="7986.5043000000005"/>
    <n v="1767"/>
    <n v="975"/>
    <n v="1023"/>
    <n v="1998"/>
    <n v="53.07"/>
    <n v="0.65131621654620586"/>
    <n v="0.40580642693106089"/>
    <n v="0.21411873830099945"/>
    <n v="0.53449073748234832"/>
    <s v="CIUD GRAND ORIENTE"/>
    <s v="ciud grandes"/>
    <n v="0.84491780410908945"/>
    <n v="15747.091507091725"/>
    <n v="1.2610708683769613E-3"/>
    <n v="15747.091507091725"/>
    <n v="0"/>
    <n v="0"/>
    <n v="77"/>
    <n v="0"/>
    <n v="0"/>
    <n v="77"/>
    <n v="1"/>
    <n v="0"/>
    <n v="0"/>
    <n v="77"/>
    <n v="0"/>
    <n v="0"/>
    <n v="77"/>
    <n v="1"/>
    <n v="0"/>
    <n v="0"/>
    <n v="0"/>
    <n v="0"/>
    <n v="0"/>
    <n v="0"/>
    <n v="3818.1835567689754"/>
    <n v="0.10603303613635923"/>
    <n v="1.3618077532412697E-3"/>
    <n v="0.10603303613635923"/>
    <n v="1.3618077532412697E-3"/>
    <n v="0.90581642881366631"/>
    <n v="3818.1835567689754"/>
    <n v="0"/>
    <n v="0.47255196396036214"/>
    <n v="1.2610708683769613E-3"/>
    <n v="0.94694336377388266"/>
    <n v="0.59770741291711638"/>
    <n v="0.907118186881959"/>
    <n v="72.78"/>
    <n v="699.94428859100003"/>
    <n v="26.627010859988324"/>
    <n v="1.3313505429994162E-2"/>
    <x v="1"/>
    <s v="FALSETRUE"/>
    <n v="0.47539999999999999"/>
    <n v="0.42257777777777777"/>
    <n v="15.58"/>
    <n v="132.91176470588235"/>
    <n v="34"/>
    <n v="37.6"/>
    <n v="5658.424"/>
    <n v="7.5"/>
    <n v="25.509999999999998"/>
    <n v="3838.9998999999998"/>
    <n v="4586"/>
    <n v="9646"/>
    <n v="817"/>
    <n v="3554"/>
    <n v="2059"/>
    <n v="9436"/>
    <n v="56.01"/>
    <n v="27.72"/>
    <n v="110.18"/>
    <n v="10952"/>
    <n v="4097"/>
    <n v="27.22"/>
    <s v="Zona Urbana"/>
    <n v="3863"/>
    <n v="1.02"/>
    <n v="3.99"/>
    <n v="1563"/>
    <n v="40.479999999999997"/>
    <n v="800"/>
    <n v="1996"/>
    <n v="1723"/>
    <n v="4519"/>
    <n v="688"/>
    <n v="1834"/>
    <n v="1371"/>
    <n v="727"/>
    <n v="59.52"/>
    <n v="94.44"/>
    <n v="81.459999999999994"/>
    <n v="34.29"/>
    <n v="1900"/>
    <n v="6.2"/>
    <n v="10.93"/>
    <n v="1128"/>
    <n v="29.22"/>
    <n v="34.94"/>
    <n v="12.56"/>
  </r>
  <r>
    <n v="83"/>
    <x v="12"/>
    <s v="VE03"/>
    <s v="Simon Bolivar"/>
    <s v="VE0318"/>
    <s v="Bergantin"/>
    <s v="VE031803"/>
    <x v="0"/>
    <n v="4635"/>
    <n v="5498.948232658795"/>
    <n v="2387.9519999999998"/>
    <n v="525"/>
    <n v="293"/>
    <n v="265"/>
    <n v="558"/>
    <n v="51.519999999999996"/>
    <n v="0.65457048947546459"/>
    <n v="0.39449358194451961"/>
    <n v="0.29901450294971954"/>
    <n v="0.389655206084008"/>
    <s v="CIUD PRINC RESTO"/>
    <s v="ciud principales"/>
    <n v="0.84833102766535151"/>
    <n v="4664.9284052900039"/>
    <n v="3.7358043625555158E-4"/>
    <n v="4664.9284052900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0.8252598779136"/>
    <n v="3.1403633131249595E-2"/>
    <n v="4.0332440375547777E-4"/>
    <n v="3.1403633131249595E-2"/>
    <n v="4.0332440375547777E-4"/>
    <n v="0.89795387463140974"/>
    <n v="1130.8252598779136"/>
    <n v="0"/>
    <n v="0.44128369656905964"/>
    <n v="3.7358043625555158E-4"/>
    <n v="0.94350673207710367"/>
    <n v="0.59740378005957029"/>
    <n v="0.90665737464964824"/>
    <n v="79.89"/>
    <n v="290.21357378499999"/>
    <n v="18.947936035316534"/>
    <n v="9.4739680176582665E-3"/>
    <x v="1"/>
    <s v="FALSETRUE"/>
    <n v="0.58740000000000003"/>
    <n v="0.52213333333333334"/>
    <n v="17.23"/>
    <n v="88.86666666666666"/>
    <n v="15"/>
    <n v="36.160000000000004"/>
    <n v="1676.0160000000001"/>
    <n v="7.3"/>
    <n v="16.96"/>
    <n v="786.096"/>
    <n v="1609"/>
    <n v="2739"/>
    <n v="287"/>
    <n v="1271"/>
    <n v="680"/>
    <n v="2684"/>
    <n v="69.22"/>
    <n v="27.27"/>
    <n v="113.2"/>
    <n v="3703"/>
    <n v="932"/>
    <n v="20.11"/>
    <s v="Zona Urbana"/>
    <n v="1119"/>
    <n v="1.01"/>
    <n v="4.16"/>
    <n v="416"/>
    <n v="37.31"/>
    <n v="194"/>
    <n v="685"/>
    <n v="454"/>
    <n v="1333"/>
    <n v="147"/>
    <n v="625"/>
    <n v="416"/>
    <n v="140"/>
    <n v="34.51"/>
    <n v="92.32"/>
    <n v="74.150000000000006"/>
    <n v="24.35"/>
    <n v="620"/>
    <n v="10.119999999999999"/>
    <n v="15.61"/>
    <n v="200"/>
    <n v="17.940000000000001"/>
    <n v="28.34"/>
    <n v="19.39"/>
  </r>
  <r>
    <n v="412"/>
    <x v="5"/>
    <s v="VE11"/>
    <s v="Sucre"/>
    <s v="VE1121"/>
    <s v="Pecaya"/>
    <s v="VE112102"/>
    <x v="2"/>
    <n v="1484"/>
    <n v="1704.764573603183"/>
    <n v="909.39520000000005"/>
    <n v="170"/>
    <n v="187"/>
    <n v="82"/>
    <n v="269"/>
    <n v="61.28"/>
    <n v="0.65356408891956408"/>
    <n v="0.51880350567496203"/>
    <n v="6.7886467884792162E-2"/>
    <n v="0.23944667839609765"/>
    <s v="RESTO"/>
    <s v="resto"/>
    <n v="0.84607356223665209"/>
    <n v="1442.3562355632923"/>
    <n v="1.1550789742166518E-4"/>
    <n v="1442.3562355632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7.13514000113994"/>
    <n v="5.4745501657273684E-3"/>
    <n v="7.0310962817364393E-5"/>
    <n v="5.4745501657273684E-3"/>
    <n v="7.0310962817364393E-5"/>
    <n v="0.89522212532746992"/>
    <n v="197.13514000113994"/>
    <n v="0"/>
    <n v="0.47316672705605312"/>
    <n v="1.1550789742166518E-4"/>
    <n v="0.94250739705902942"/>
    <n v="0.59623215573103439"/>
    <n v="0.90487924422389154"/>
    <n v="0"/>
    <n v="616.85043912599997"/>
    <n v="2.7636594958392533"/>
    <n v="1.3818297479196266E-3"/>
    <x v="0"/>
    <s v="FALSEFALSE"/>
    <n v="0.3574"/>
    <n v="0.31768888888888891"/>
    <n v="11.04"/>
    <n v="25.888888888888889"/>
    <n v="9"/>
    <n v="53.769999999999996"/>
    <n v="797.94679999999994"/>
    <n v="2.4300000000000002"/>
    <n v="61.269999999999989"/>
    <n v="909.24679999999978"/>
    <n v="336"/>
    <n v="940"/>
    <n v="208"/>
    <n v="242"/>
    <n v="178"/>
    <n v="1064"/>
    <n v="57.87"/>
    <n v="35.65"/>
    <n v="116.33"/>
    <n v="0"/>
    <n v="1484"/>
    <n v="100"/>
    <s v="Zona Rural"/>
    <n v="452"/>
    <n v="1"/>
    <n v="3.28"/>
    <n v="133"/>
    <n v="29.42"/>
    <n v="32"/>
    <n v="136"/>
    <n v="65"/>
    <n v="233"/>
    <n v="35"/>
    <n v="127"/>
    <n v="124"/>
    <n v="66"/>
    <n v="46.67"/>
    <n v="86.99"/>
    <n v="81.58"/>
    <n v="43.42"/>
    <n v="144"/>
    <n v="15.74"/>
    <n v="11.95"/>
    <n v="64"/>
    <n v="14.16"/>
    <n v="37.61"/>
    <n v="15.49"/>
  </r>
  <r>
    <n v="465"/>
    <x v="2"/>
    <s v="VE13"/>
    <s v="Andres Eloy Blanco"/>
    <s v="VE1301"/>
    <s v="Yacambu"/>
    <s v="VE130103"/>
    <x v="2"/>
    <n v="9443"/>
    <n v="10878.48790348185"/>
    <n v="7168.1813000000002"/>
    <n v="488"/>
    <n v="494"/>
    <n v="1043"/>
    <n v="1537"/>
    <n v="75.91"/>
    <n v="0.6487098415346646"/>
    <n v="0.58174122047252363"/>
    <n v="0.15354830687175439"/>
    <n v="0.49009755496930468"/>
    <s v="CIUD MED Y PEQ OCCID"/>
    <s v="ciud med y peq"/>
    <n v="0.84190382893584281"/>
    <n v="9158.640618973619"/>
    <n v="7.3344940386738404E-4"/>
    <n v="9158.640618973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2.0927424033794"/>
    <n v="6.2541841581802871E-2"/>
    <n v="8.0323989457924431E-4"/>
    <n v="6.2541841581802871E-2"/>
    <n v="8.0323989457924431E-4"/>
    <n v="0.90123442949614729"/>
    <n v="2252.0927424033794"/>
    <n v="0"/>
    <n v="0.51517249718349134"/>
    <n v="7.3344940386738404E-4"/>
    <n v="0.94490025369268404"/>
    <n v="0.5958458440107981"/>
    <n v="0.90429295337378857"/>
    <n v="0"/>
    <n v="247.986626653"/>
    <n v="43.867236109888218"/>
    <n v="2.193361805494411E-2"/>
    <x v="0"/>
    <s v="TRUEFALSE"/>
    <n v="0.5857"/>
    <n v="0.52062222222222221"/>
    <n v="23.54"/>
    <n v="62.209302325581397"/>
    <n v="43"/>
    <n v="90.13"/>
    <n v="8510.9758999999995"/>
    <n v="10.039999999999999"/>
    <n v="75.39"/>
    <n v="7119.0776999999998"/>
    <n v="3335"/>
    <n v="5694"/>
    <n v="414"/>
    <n v="2629"/>
    <n v="1455"/>
    <n v="5359"/>
    <n v="65.84"/>
    <n v="25.52"/>
    <n v="129.31"/>
    <n v="0"/>
    <n v="9443"/>
    <n v="100"/>
    <s v="Zona Rural"/>
    <n v="2415"/>
    <n v="1.01"/>
    <n v="3.95"/>
    <n v="276"/>
    <n v="11.43"/>
    <n v="668"/>
    <n v="1620"/>
    <n v="301"/>
    <n v="2675"/>
    <n v="377"/>
    <n v="1137"/>
    <n v="768"/>
    <n v="327"/>
    <n v="41.16"/>
    <n v="85.68"/>
    <n v="62.24"/>
    <n v="25.19"/>
    <n v="1723"/>
    <n v="17.27"/>
    <n v="8.99"/>
    <n v="1113"/>
    <n v="46.11"/>
    <n v="58.49"/>
    <n v="24.2"/>
  </r>
  <r>
    <n v="965"/>
    <x v="3"/>
    <s v="VE21"/>
    <s v="Trujillo"/>
    <s v="VE2118"/>
    <s v="Andres Linares"/>
    <s v="VE211801"/>
    <x v="2"/>
    <n v="3459"/>
    <n v="4475.7787062143771"/>
    <n v="1397.0901000000001"/>
    <n v="518"/>
    <n v="246"/>
    <n v="105"/>
    <n v="351"/>
    <n v="40.39"/>
    <n v="0.64907788940648148"/>
    <n v="0.38259454309002089"/>
    <n v="0.277575412502445"/>
    <n v="0.25714728308107349"/>
    <s v="RESTO"/>
    <s v="resto"/>
    <n v="0.84258698750221395"/>
    <n v="3771.2328967957287"/>
    <n v="3.0201081525894322E-4"/>
    <n v="3752.2328967957287"/>
    <n v="0"/>
    <n v="0"/>
    <n v="126"/>
    <n v="0"/>
    <n v="1743"/>
    <n v="1743"/>
    <n v="2"/>
    <n v="0"/>
    <n v="0"/>
    <n v="145"/>
    <n v="0"/>
    <n v="1743"/>
    <n v="1743"/>
    <n v="2"/>
    <n v="19"/>
    <n v="1.0987891228204507E-5"/>
    <n v="0"/>
    <n v="5.0381401838490453E-3"/>
    <n v="5.0381401838490453E-3"/>
    <n v="4.2450713601232173E-3"/>
    <n v="622.67178376413608"/>
    <n v="1.7291934441419198E-2"/>
    <n v="2.2208446771797746E-4"/>
    <n v="1.7291934441419198E-2"/>
    <n v="2.2208446771797746E-4"/>
    <n v="0.89646714164032737"/>
    <n v="622.67178376413608"/>
    <n v="0"/>
    <n v="0.43211787305725585"/>
    <n v="2.9102292403073869E-4"/>
    <n v="0.94318704439028456"/>
    <n v="0.59535868090258581"/>
    <n v="0.90355360414390273"/>
    <n v="0"/>
    <n v="125.54780407299999"/>
    <n v="35.649995945862401"/>
    <n v="1.78249979729312E-2"/>
    <x v="0"/>
    <s v="FALSEFALSE"/>
    <n v="0.47920000000000001"/>
    <n v="0.42595555555555559"/>
    <n v="13.28"/>
    <n v="35.19047619047619"/>
    <n v="21"/>
    <n v="46.57"/>
    <n v="1610.8562999999999"/>
    <n v="0.67"/>
    <n v="33.78"/>
    <n v="1168.4502"/>
    <n v="1014"/>
    <n v="2116"/>
    <n v="329"/>
    <n v="779"/>
    <n v="430"/>
    <n v="2250"/>
    <n v="63.47"/>
    <n v="31.36"/>
    <n v="110.91"/>
    <n v="0"/>
    <n v="3459"/>
    <n v="100"/>
    <s v="Zona Rural"/>
    <n v="910"/>
    <n v="1.02"/>
    <n v="3.87"/>
    <n v="244"/>
    <n v="26.87"/>
    <n v="154"/>
    <n v="585"/>
    <n v="0"/>
    <n v="739"/>
    <n v="117"/>
    <n v="405"/>
    <n v="255"/>
    <n v="131"/>
    <n v="43.01"/>
    <n v="95.52"/>
    <n v="73.069999999999993"/>
    <n v="33.5"/>
    <n v="377"/>
    <n v="6.06"/>
    <n v="14.32"/>
    <n v="157"/>
    <n v="17.29"/>
    <n v="11.01"/>
    <n v="13.35"/>
  </r>
  <r>
    <n v="260"/>
    <x v="7"/>
    <s v="VE07"/>
    <s v="Sifontes"/>
    <s v="VE0709"/>
    <s v="San Isidro"/>
    <s v="VE070903"/>
    <x v="0"/>
    <n v="8987"/>
    <n v="11758.000638952119"/>
    <n v="6750.1356999999998"/>
    <n v="541"/>
    <n v="893"/>
    <n v="739"/>
    <n v="1632"/>
    <n v="75.11"/>
    <n v="0.64912428876249229"/>
    <n v="0.57672224648931547"/>
    <n v="0.18382967572815043"/>
    <n v="0.65895265850812801"/>
    <s v="CIUD MED Y PEQ BOLÍV"/>
    <s v="ciud med y peq"/>
    <n v="0.8429180014609674"/>
    <n v="9911.0303997622977"/>
    <n v="7.9370286932732808E-4"/>
    <n v="8469.0303997622977"/>
    <n v="0"/>
    <n v="1438"/>
    <n v="0"/>
    <n v="0"/>
    <n v="0"/>
    <n v="1438"/>
    <n v="1"/>
    <n v="0"/>
    <n v="1438"/>
    <n v="0"/>
    <n v="0"/>
    <n v="0"/>
    <n v="1438"/>
    <n v="1"/>
    <n v="1442"/>
    <n v="8.3392311321425793E-4"/>
    <n v="4.5345467502940521E-3"/>
    <n v="0.14549445837988595"/>
    <n v="0.14549445837988595"/>
    <n v="0.12263989808121936"/>
    <n v="2327.2966020337308"/>
    <n v="6.4630293707589756E-2"/>
    <n v="8.3006238689675477E-4"/>
    <n v="6.4630293707589756E-2"/>
    <n v="-3.7044843633972976E-3"/>
    <n v="0.86425702531272874"/>
    <n v="889.29660203373078"/>
    <n v="0.61788428631889447"/>
    <n v="0.50186985516987803"/>
    <n v="-4.0220243886929848E-5"/>
    <n v="0.94190437053938314"/>
    <n v="0.59520535828989263"/>
    <n v="0.90332091214874166"/>
    <n v="66.16"/>
    <n v="7086.4220455499999"/>
    <n v="1.6592295185601724"/>
    <n v="8.2961475928008618E-4"/>
    <x v="1"/>
    <s v="TRUETRUE"/>
    <n v="0.56729999999999992"/>
    <n v="0.50426666666666664"/>
    <n v="5.0999999999999996"/>
    <n v="345.125"/>
    <n v="8"/>
    <n v="22.72"/>
    <n v="2041.8463999999999"/>
    <n v="3.48"/>
    <n v="71.44"/>
    <n v="6420.3128000000006"/>
    <n v="3178"/>
    <n v="5602"/>
    <n v="207"/>
    <n v="2584"/>
    <n v="1254"/>
    <n v="5149"/>
    <n v="60.42"/>
    <n v="24.82"/>
    <n v="108.13"/>
    <n v="5946"/>
    <n v="3041"/>
    <n v="33.840000000000003"/>
    <s v="Zona Urbana"/>
    <n v="2249"/>
    <n v="1.01"/>
    <n v="4.05"/>
    <n v="795"/>
    <n v="35.76"/>
    <n v="353"/>
    <n v="1595"/>
    <n v="813"/>
    <n v="2761"/>
    <n v="361"/>
    <n v="1131"/>
    <n v="727"/>
    <n v="256"/>
    <n v="41.54"/>
    <n v="91.36"/>
    <n v="70.510000000000005"/>
    <n v="21.49"/>
    <n v="347"/>
    <n v="10.87"/>
    <n v="16.73"/>
    <n v="740"/>
    <n v="33.29"/>
    <n v="59.51"/>
    <n v="6.07"/>
  </r>
  <r>
    <n v="326"/>
    <x v="0"/>
    <s v="VE10"/>
    <s v="Casacoima"/>
    <s v="VE1002"/>
    <s v="Imataca"/>
    <s v="VE100201"/>
    <x v="0"/>
    <n v="10955"/>
    <n v="14780.632041955676"/>
    <n v="8787.0055000000011"/>
    <n v="524"/>
    <n v="1296"/>
    <n v="829"/>
    <n v="2125"/>
    <n v="80.210000000000008"/>
    <n v="0.64179043758328147"/>
    <n v="0.74510618625116276"/>
    <n v="0.17283315671220756"/>
    <n v="0.61203488733670397"/>
    <s v="RESTO"/>
    <s v="resto"/>
    <n v="0.8360701602710241"/>
    <n v="12357.645400224916"/>
    <n v="9.8963460070946945E-4"/>
    <n v="12357.645400224916"/>
    <n v="0"/>
    <n v="0"/>
    <n v="544"/>
    <n v="0"/>
    <n v="4168"/>
    <n v="4168"/>
    <n v="2"/>
    <n v="0"/>
    <n v="0"/>
    <n v="544"/>
    <n v="0"/>
    <n v="4168"/>
    <n v="4168"/>
    <n v="2"/>
    <n v="0"/>
    <n v="0"/>
    <n v="0"/>
    <n v="0"/>
    <n v="0"/>
    <n v="0"/>
    <n v="1887.8464218919723"/>
    <n v="5.2426522951599358E-2"/>
    <n v="6.7332642761596599E-4"/>
    <n v="5.2426522951599358E-2"/>
    <n v="6.7332642761596599E-4"/>
    <n v="0.90016873370336026"/>
    <n v="1887.8464218919723"/>
    <n v="0"/>
    <n v="0.56590048096870749"/>
    <n v="9.8963460070946945E-4"/>
    <n v="0.94589228035105444"/>
    <n v="0.59431735840759592"/>
    <n v="0.90197322793775114"/>
    <n v="91.81"/>
    <n v="918.84781664399998"/>
    <n v="16.086050131718721"/>
    <n v="8.0430250658593602E-3"/>
    <x v="1"/>
    <s v="TRUETRUE"/>
    <n v="0.59399999999999997"/>
    <n v="0.52800000000000002"/>
    <n v="7.5"/>
    <n v="376.33333333333331"/>
    <n v="6"/>
    <n v="17.489999999999998"/>
    <n v="1916.0294999999996"/>
    <n v="5.3"/>
    <n v="72.19"/>
    <n v="7908.4144999999999"/>
    <n v="3913"/>
    <n v="6587"/>
    <n v="455"/>
    <n v="3094"/>
    <n v="1602"/>
    <n v="6259"/>
    <n v="66.31"/>
    <n v="25.19"/>
    <n v="109.67"/>
    <n v="10058"/>
    <n v="897"/>
    <n v="8.19"/>
    <s v="Zona Urbana"/>
    <n v="2719"/>
    <n v="1.01"/>
    <n v="4.05"/>
    <n v="841"/>
    <n v="30.96"/>
    <n v="303"/>
    <n v="774"/>
    <n v="1002"/>
    <n v="2258"/>
    <n v="547"/>
    <n v="1522"/>
    <n v="1006"/>
    <n v="438"/>
    <n v="55.14"/>
    <n v="93.78"/>
    <n v="75.87"/>
    <n v="29.28"/>
    <n v="634"/>
    <n v="8.36"/>
    <n v="17.82"/>
    <n v="736"/>
    <n v="27.1"/>
    <n v="66.349999999999994"/>
    <n v="6.53"/>
  </r>
  <r>
    <n v="906"/>
    <x v="3"/>
    <s v="VE21"/>
    <s v="Bocono"/>
    <s v="VE2102"/>
    <s v="San Jose"/>
    <s v="VE210212"/>
    <x v="2"/>
    <n v="4361"/>
    <n v="5628.3094522458396"/>
    <n v="2077.5804000000003"/>
    <n v="586"/>
    <n v="385"/>
    <n v="148"/>
    <n v="533"/>
    <n v="47.64"/>
    <n v="0.6414972576605521"/>
    <n v="0.46829130945371483"/>
    <n v="0.15160289571151261"/>
    <n v="0.2726081398707878"/>
    <s v="CIUD MED Y PEQ OCCID"/>
    <s v="ciud med y peq"/>
    <n v="0.83439880534348843"/>
    <n v="4696.254683057392"/>
    <n v="3.7608913167332743E-4"/>
    <n v="4696.254683057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3.922405133557"/>
    <n v="3.0934231652439439E-2"/>
    <n v="3.9729576780842701E-4"/>
    <n v="3.0934231652439439E-2"/>
    <n v="3.9729576780842701E-4"/>
    <n v="0.89790442100573731"/>
    <n v="1113.922405133557"/>
    <n v="0"/>
    <n v="0.46570998737063052"/>
    <n v="3.7608913167332743E-4"/>
    <n v="0.94351644650542688"/>
    <n v="0.59276378032686283"/>
    <n v="0.8996154205870005"/>
    <n v="90.09"/>
    <n v="106.169536991"/>
    <n v="53.012470542496118"/>
    <n v="2.6506235271248058E-2"/>
    <x v="1"/>
    <s v="FALSETRUE"/>
    <n v="0.40210000000000001"/>
    <n v="0.35742222222222225"/>
    <n v="14.1"/>
    <n v="83.4375"/>
    <n v="16"/>
    <n v="47.84"/>
    <n v="2086.3024"/>
    <n v="0.85"/>
    <n v="35.309999999999995"/>
    <n v="1539.8690999999997"/>
    <n v="1096"/>
    <n v="2726"/>
    <n v="539"/>
    <n v="838"/>
    <n v="530"/>
    <n v="2993"/>
    <n v="59.98"/>
    <n v="33.54"/>
    <n v="107.47"/>
    <n v="3929"/>
    <n v="432"/>
    <n v="9.91"/>
    <s v="Zona Urbana"/>
    <n v="1184"/>
    <n v="1"/>
    <n v="3.69"/>
    <n v="391"/>
    <n v="33.020000000000003"/>
    <n v="242"/>
    <n v="558"/>
    <n v="295"/>
    <n v="1335"/>
    <n v="170"/>
    <n v="435"/>
    <n v="317"/>
    <n v="174"/>
    <n v="62.5"/>
    <n v="97.32"/>
    <n v="71.400000000000006"/>
    <n v="32.04"/>
    <n v="520"/>
    <n v="3.86"/>
    <n v="9.2100000000000009"/>
    <n v="15"/>
    <n v="1.27"/>
    <n v="37.58"/>
    <n v="12.33"/>
  </r>
  <r>
    <n v="738"/>
    <x v="6"/>
    <s v="VE18"/>
    <s v="Guanarito"/>
    <s v="VE1805"/>
    <s v="Trinidad De La Capilla"/>
    <s v="VE180502"/>
    <x v="3"/>
    <n v="3299"/>
    <n v="3829.0819108992623"/>
    <n v="2654.7052999999996"/>
    <n v="175"/>
    <n v="492"/>
    <n v="229"/>
    <n v="721"/>
    <n v="80.47"/>
    <n v="0.6373139523713639"/>
    <n v="0.58344207840179252"/>
    <n v="0.1546660939621306"/>
    <n v="0.3910539241471131"/>
    <s v="CIUD MED Y PEQ LLANO"/>
    <s v="ciud med y peq"/>
    <n v="0.83184678872770212"/>
    <n v="3185.2094913568844"/>
    <n v="2.5508043167330331E-4"/>
    <n v="3185.2094913568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5.26336855895079"/>
    <n v="2.1807191272236785E-2"/>
    <n v="2.8007499580372849E-4"/>
    <n v="2.1807191272236785E-2"/>
    <n v="2.8007499580372849E-4"/>
    <n v="0.89694284491610832"/>
    <n v="785.26336855895079"/>
    <n v="0"/>
    <n v="0.50073070486337923"/>
    <n v="2.5508043167330331E-4"/>
    <n v="0.94304786417602404"/>
    <n v="0.59171657777846642"/>
    <n v="0.89802612044370234"/>
    <n v="0"/>
    <n v="820.70406969700002"/>
    <n v="4.665606096376421"/>
    <n v="2.3328030481882104E-3"/>
    <x v="0"/>
    <s v="TRUEFALSE"/>
    <n v="0.53239999999999998"/>
    <n v="0.47324444444444441"/>
    <n v="13.09"/>
    <n v="47.2"/>
    <n v="20"/>
    <n v="77.919999999999987"/>
    <n v="2570.5807999999997"/>
    <n v="23.23"/>
    <n v="77.599999999999994"/>
    <n v="2560.0239999999999"/>
    <n v="1085"/>
    <n v="2038"/>
    <n v="176"/>
    <n v="848"/>
    <n v="501"/>
    <n v="1950"/>
    <n v="61.87"/>
    <n v="27.25"/>
    <n v="132"/>
    <n v="0"/>
    <n v="3299"/>
    <n v="100"/>
    <s v="Zona Rural"/>
    <n v="966"/>
    <n v="1.01"/>
    <n v="3.44"/>
    <n v="134"/>
    <n v="13.87"/>
    <n v="73"/>
    <n v="533"/>
    <n v="338"/>
    <n v="944"/>
    <n v="86"/>
    <n v="431"/>
    <n v="299"/>
    <n v="77"/>
    <n v="31.39"/>
    <n v="90.93"/>
    <n v="71.53"/>
    <n v="22.06"/>
    <n v="342"/>
    <n v="12.7"/>
    <n v="9.11"/>
    <n v="703"/>
    <n v="72.77"/>
    <n v="9.6300000000000008"/>
    <n v="11.94"/>
  </r>
  <r>
    <n v="320"/>
    <x v="0"/>
    <s v="VE10"/>
    <s v="Antonio Diaz"/>
    <s v="VE1001"/>
    <s v="Curiapo"/>
    <s v="VE100101"/>
    <x v="0"/>
    <n v="6232"/>
    <n v="7641.1263927968484"/>
    <n v="4416.6184000000003"/>
    <n v="178"/>
    <n v="137"/>
    <n v="296"/>
    <n v="433"/>
    <n v="70.87"/>
    <n v="0.63519515644021096"/>
    <n v="1"/>
    <n v="0.44120097761403415"/>
    <n v="0.59122502084799811"/>
    <s v="RESTO"/>
    <s v="resto"/>
    <n v="0.83057710150754938"/>
    <n v="6346.5446115820423"/>
    <n v="5.0824893733020661E-4"/>
    <n v="6346.5446115820423"/>
    <n v="0"/>
    <n v="0"/>
    <n v="530"/>
    <n v="0"/>
    <n v="2341"/>
    <n v="2341"/>
    <n v="2"/>
    <n v="0"/>
    <n v="0"/>
    <n v="530"/>
    <n v="0"/>
    <n v="2341"/>
    <n v="2341"/>
    <n v="2"/>
    <n v="0"/>
    <n v="0"/>
    <n v="0"/>
    <n v="0"/>
    <n v="0"/>
    <n v="0"/>
    <n v="1823.1167378090709"/>
    <n v="5.062894438330616E-2"/>
    <n v="6.5023969426793724E-4"/>
    <n v="5.062894438330616E-2"/>
    <n v="6.5023969426793724E-4"/>
    <n v="0.89997935045331456"/>
    <n v="1823.1167378090709"/>
    <n v="0"/>
    <n v="0.6502027649455403"/>
    <n v="5.0824893733020661E-4"/>
    <n v="0.9440282092926322"/>
    <n v="0.59170451991250395"/>
    <n v="0.8980078206714841"/>
    <n v="0"/>
    <n v="5623.0132352099999"/>
    <n v="1.3589024377445698"/>
    <n v="6.7945121887228485E-4"/>
    <x v="0"/>
    <s v="TRUEFALSE"/>
    <n v="0.85540000000000005"/>
    <n v="0.76035555555555556"/>
    <n v="55.14"/>
    <n v="156.78571428571428"/>
    <n v="14"/>
    <n v="93.46"/>
    <n v="5824.4272000000001"/>
    <n v="27.58"/>
    <n v="82.73"/>
    <n v="5155.7336000000005"/>
    <n v="2816"/>
    <n v="3292"/>
    <n v="124"/>
    <n v="2391"/>
    <n v="831"/>
    <n v="3010"/>
    <n v="89.31"/>
    <n v="21.34"/>
    <n v="106.29"/>
    <n v="0"/>
    <n v="6232"/>
    <n v="100"/>
    <s v="Zona Rural"/>
    <n v="1228"/>
    <n v="1.03"/>
    <n v="5.19"/>
    <n v="120"/>
    <n v="18.989999999999998"/>
    <n v="622"/>
    <n v="1357"/>
    <n v="216"/>
    <n v="2195"/>
    <n v="219"/>
    <n v="610"/>
    <n v="290"/>
    <n v="169"/>
    <n v="25.09"/>
    <n v="56.64"/>
    <n v="45.31"/>
    <n v="26.61"/>
    <n v="2310"/>
    <n v="35.450000000000003"/>
    <n v="44.94"/>
    <n v="48"/>
    <n v="7.59"/>
    <n v="49.84"/>
    <n v="31.75"/>
  </r>
  <r>
    <n v="246"/>
    <x v="7"/>
    <s v="VE07"/>
    <s v="Heres"/>
    <s v="VE0705"/>
    <s v="Orinoco"/>
    <s v="VE070507"/>
    <x v="0"/>
    <n v="1657"/>
    <n v="2100.727249620194"/>
    <n v="801.3252"/>
    <n v="220"/>
    <n v="130"/>
    <n v="76"/>
    <n v="206"/>
    <n v="48.36"/>
    <n v="0.63520776675837887"/>
    <n v="0.39866361981674697"/>
    <n v="0.29879248427493488"/>
    <n v="0.36981229902799539"/>
    <s v="CIUD GRAND BOLÍVAR"/>
    <s v="ciud grandes"/>
    <n v="0.83063386525073191"/>
    <n v="1744.9351951895608"/>
    <n v="1.3973926174673141E-4"/>
    <n v="1512.9351951895608"/>
    <n v="0"/>
    <n v="232"/>
    <n v="0"/>
    <n v="0"/>
    <n v="0"/>
    <n v="232"/>
    <n v="1"/>
    <n v="0"/>
    <n v="232"/>
    <n v="0"/>
    <n v="0"/>
    <n v="0"/>
    <n v="232"/>
    <n v="1"/>
    <n v="232"/>
    <n v="1.3416793499702347E-4"/>
    <n v="7.3158195136872048E-4"/>
    <n v="0.1329562270504818"/>
    <n v="0.1329562270504818"/>
    <n v="0.1104379447840956"/>
    <n v="391.22855053309473"/>
    <n v="1.0864629848061826E-2"/>
    <n v="1.3953705092590151E-4"/>
    <n v="1.0864629848061826E-2"/>
    <n v="-5.9204490044281895E-4"/>
    <n v="0.8897887405267717"/>
    <n v="159.22855053309473"/>
    <n v="0.59300375620305013"/>
    <n v="0.43310566339719347"/>
    <n v="5.5713267497079432E-6"/>
    <n v="0.94208168936716929"/>
    <n v="0.5909517646265493"/>
    <n v="0.89686539212633964"/>
    <n v="0"/>
    <n v="1339.0367668599999"/>
    <n v="1.5688346291986701"/>
    <n v="7.8441731459933501E-4"/>
    <x v="0"/>
    <s v="FALSEFALSE"/>
    <n v="0.5867"/>
    <n v="0.52151111111111115"/>
    <n v="13.96"/>
    <n v="78.5"/>
    <n v="6"/>
    <n v="41.86"/>
    <n v="693.62019999999995"/>
    <n v="5.71"/>
    <n v="39.32"/>
    <n v="651.53239999999994"/>
    <n v="572"/>
    <n v="975"/>
    <n v="110"/>
    <n v="447"/>
    <n v="228"/>
    <n v="982"/>
    <n v="69.95"/>
    <n v="27.73"/>
    <n v="122.72"/>
    <n v="0"/>
    <n v="1657"/>
    <n v="100"/>
    <s v="Zona Rural"/>
    <n v="484"/>
    <n v="1.02"/>
    <n v="3.5"/>
    <n v="174"/>
    <n v="36.020000000000003"/>
    <n v="56"/>
    <n v="273"/>
    <n v="142"/>
    <n v="471"/>
    <n v="93"/>
    <n v="213"/>
    <n v="126"/>
    <n v="55"/>
    <n v="59.62"/>
    <n v="85.89"/>
    <n v="68.48"/>
    <n v="30.56"/>
    <n v="180"/>
    <n v="14.09"/>
    <n v="15.73"/>
    <n v="130"/>
    <n v="26.92"/>
    <n v="13.87"/>
    <n v="11.03"/>
  </r>
  <r>
    <n v="629"/>
    <x v="4"/>
    <s v="VE15"/>
    <s v="Guaicaipuro"/>
    <s v="VE1510"/>
    <s v="Altagracia De La Montaña"/>
    <s v="VE151002"/>
    <x v="3"/>
    <n v="3874"/>
    <n v="4592.8436897899637"/>
    <n v="1814.9690000000001"/>
    <n v="531"/>
    <n v="255"/>
    <n v="213"/>
    <n v="468"/>
    <n v="46.85"/>
    <n v="0.63470864915205871"/>
    <n v="0.34228450873707977"/>
    <n v="0.11015025056545702"/>
    <n v="0.49362808127006852"/>
    <s v="GRAN CARACAS"/>
    <s v="gran caracas"/>
    <n v="0.82855214653697462"/>
    <n v="3805.4104978842734"/>
    <n v="3.0474785257560339E-4"/>
    <n v="3805.4104978842734"/>
    <n v="0"/>
    <n v="0"/>
    <n v="430"/>
    <n v="0"/>
    <n v="0"/>
    <n v="430"/>
    <n v="1"/>
    <n v="0"/>
    <n v="0"/>
    <n v="430"/>
    <n v="0"/>
    <n v="0"/>
    <n v="430"/>
    <n v="1"/>
    <n v="0"/>
    <n v="0"/>
    <n v="0"/>
    <n v="0"/>
    <n v="0"/>
    <n v="0"/>
    <n v="947.03510349176202"/>
    <n v="2.6299680426028971E-2"/>
    <n v="3.3777311314443011E-4"/>
    <n v="2.6299680426028971E-2"/>
    <n v="3.3777311314443011E-4"/>
    <n v="0.8974161495113826"/>
    <n v="947.03510349176202"/>
    <n v="0"/>
    <n v="0.42200011289149714"/>
    <n v="3.0474785257560339E-4"/>
    <n v="0.94324019146969662"/>
    <n v="0.59069902861974899"/>
    <n v="0.89648182414091082"/>
    <n v="79.709999999999994"/>
    <n v="168.78242335600001"/>
    <n v="27.211623097167088"/>
    <n v="1.3605811548583544E-2"/>
    <x v="1"/>
    <s v="FALSETRUE"/>
    <n v="0.46310000000000001"/>
    <n v="0.41164444444444448"/>
    <n v="12.46"/>
    <n v="114.3"/>
    <n v="10"/>
    <n v="23.38"/>
    <n v="905.74119999999994"/>
    <n v="0.81"/>
    <n v="29.779999999999998"/>
    <n v="1153.6771999999999"/>
    <n v="1137"/>
    <n v="2455"/>
    <n v="282"/>
    <n v="877"/>
    <n v="551"/>
    <n v="2446"/>
    <n v="57.8"/>
    <n v="29.68"/>
    <n v="105.52"/>
    <n v="3088"/>
    <n v="786"/>
    <n v="20.29"/>
    <s v="Zona Urbana"/>
    <n v="1121"/>
    <n v="1.01"/>
    <n v="3.49"/>
    <n v="287"/>
    <n v="25.65"/>
    <n v="187"/>
    <n v="610"/>
    <n v="346"/>
    <n v="1143"/>
    <n v="122"/>
    <n v="442"/>
    <n v="343"/>
    <n v="111"/>
    <n v="41.92"/>
    <n v="92.08"/>
    <n v="72.06"/>
    <n v="24.5"/>
    <n v="397"/>
    <n v="9.3800000000000008"/>
    <n v="9.1999999999999993"/>
    <n v="308"/>
    <n v="27.52"/>
    <n v="28.78"/>
    <n v="7.81"/>
  </r>
  <r>
    <n v="239"/>
    <x v="7"/>
    <s v="VE07"/>
    <s v="Gran Sabana"/>
    <s v="VE0704"/>
    <s v="Ikabaru"/>
    <s v="VE070402"/>
    <x v="0"/>
    <n v="1828"/>
    <n v="2550.2045694200351"/>
    <n v="1243.5883999999999"/>
    <n v="133"/>
    <n v="170"/>
    <n v="113"/>
    <n v="283"/>
    <n v="68.03"/>
    <n v="0.62092427506510073"/>
    <n v="0.52120998576447164"/>
    <n v="0.13295552523430251"/>
    <n v="0.34646884890944207"/>
    <s v="RESTO"/>
    <s v="resto"/>
    <n v="0.81382283416229251"/>
    <n v="2075.4147103790419"/>
    <n v="1.6620498013117775E-4"/>
    <n v="2075.4147103790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7.55761374108954"/>
    <n v="2.0204671043728979E-2"/>
    <n v="2.5949344356842875E-4"/>
    <n v="2.0204671043728979E-2"/>
    <n v="2.5949344356842875E-4"/>
    <n v="0.89677401196800166"/>
    <n v="727.55761374108954"/>
    <n v="0"/>
    <n v="0.47939622292540074"/>
    <n v="1.6620498013117775E-4"/>
    <n v="0.94270371151501442"/>
    <n v="0.58556425021914604"/>
    <n v="0.88868896299826095"/>
    <n v="0"/>
    <n v="5428.4466951100003"/>
    <n v="0.46978532030484615"/>
    <n v="2.3489266015242307E-4"/>
    <x v="0"/>
    <s v="FALSEFALSE"/>
    <n v="0.64349999999999996"/>
    <n v="0.57199999999999995"/>
    <n v="12.54"/>
    <n v="59.6"/>
    <n v="15"/>
    <n v="68"/>
    <n v="1243.0400000000002"/>
    <n v="18"/>
    <n v="64.45"/>
    <n v="1178.146"/>
    <n v="695"/>
    <n v="1080"/>
    <n v="53"/>
    <n v="568"/>
    <n v="238"/>
    <n v="1022"/>
    <n v="69.260000000000005"/>
    <n v="25.09"/>
    <n v="115.57"/>
    <n v="0"/>
    <n v="1828"/>
    <n v="100"/>
    <s v="Zona Rural"/>
    <n v="456"/>
    <n v="1.01"/>
    <n v="4.04"/>
    <n v="112"/>
    <n v="25.17"/>
    <n v="212"/>
    <n v="488"/>
    <n v="194"/>
    <n v="894"/>
    <n v="112"/>
    <n v="236"/>
    <n v="110"/>
    <n v="49"/>
    <n v="62.57"/>
    <n v="84.29"/>
    <n v="57.89"/>
    <n v="21.68"/>
    <n v="170"/>
    <n v="20.51"/>
    <n v="24.94"/>
    <n v="115"/>
    <n v="25.84"/>
    <n v="40.450000000000003"/>
    <n v="6.97"/>
  </r>
  <r>
    <n v="810"/>
    <x v="16"/>
    <s v="VE19"/>
    <s v="Ribero"/>
    <s v="VE1913"/>
    <s v="Catuaro"/>
    <s v="VE191302"/>
    <x v="0"/>
    <n v="11232"/>
    <n v="13903.923563376409"/>
    <n v="6442.6752000000006"/>
    <n v="1155"/>
    <n v="747"/>
    <n v="807"/>
    <n v="1554"/>
    <n v="57.36"/>
    <n v="0.61371000168268974"/>
    <n v="0.52752674719049242"/>
    <n v="9.7883169232429679E-2"/>
    <n v="0.3612490861914931"/>
    <s v="CIUD MED Y PEQ ORIEN"/>
    <s v="ciud med y peq"/>
    <n v="0.80575552008746421"/>
    <n v="11203.163162064708"/>
    <n v="8.9718045335490475E-4"/>
    <n v="11203.1631620647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07.9716719956582"/>
    <n v="8.0755956542107432E-2"/>
    <n v="1.0371681482177829E-3"/>
    <n v="8.0755956542107432E-2"/>
    <n v="1.0371681482177829E-3"/>
    <n v="0.90315337109276494"/>
    <n v="2907.9716719956582"/>
    <n v="0"/>
    <n v="0.50381202494178823"/>
    <n v="8.9718045335490475E-4"/>
    <n v="0.9455342698961835"/>
    <n v="0.58406232347900089"/>
    <n v="0.88640954495540836"/>
    <n v="70.41"/>
    <n v="230.347205648"/>
    <n v="60.360721651745948"/>
    <n v="3.0180360825872974E-2"/>
    <x v="1"/>
    <s v="TRUETRUE"/>
    <n v="0.60899999999999999"/>
    <n v="0.54133333333333333"/>
    <n v="17.11"/>
    <n v="150.375"/>
    <n v="24"/>
    <n v="36.33"/>
    <n v="4080.5855999999994"/>
    <n v="2.74"/>
    <n v="32.82"/>
    <n v="3686.3424"/>
    <n v="3917"/>
    <n v="6432"/>
    <n v="883"/>
    <n v="3030"/>
    <n v="1803"/>
    <n v="6399"/>
    <n v="74.63"/>
    <n v="27.72"/>
    <n v="110.61"/>
    <n v="7908"/>
    <n v="3324"/>
    <n v="29.59"/>
    <s v="Zona Urbana"/>
    <n v="2750"/>
    <n v="1.01"/>
    <n v="4.1100000000000003"/>
    <n v="874"/>
    <n v="31.8"/>
    <n v="802"/>
    <n v="1622"/>
    <n v="1185"/>
    <n v="3609"/>
    <n v="563"/>
    <n v="1431"/>
    <n v="1069"/>
    <n v="433"/>
    <n v="53.88"/>
    <n v="89.44"/>
    <n v="71.17"/>
    <n v="32.700000000000003"/>
    <n v="1497"/>
    <n v="12.87"/>
    <n v="11.32"/>
    <n v="852"/>
    <n v="31"/>
    <n v="32.06"/>
    <n v="18.010000000000002"/>
  </r>
  <r>
    <n v="1058"/>
    <x v="9"/>
    <s v="VE23"/>
    <s v="Mara"/>
    <s v="VE2312"/>
    <s v="Monseñor Marcos Sergio Godoy"/>
    <s v="VE231205"/>
    <x v="2"/>
    <n v="4326"/>
    <n v="4768.4723845556191"/>
    <n v="3275.6471999999999"/>
    <n v="235"/>
    <n v="273"/>
    <n v="460"/>
    <n v="733"/>
    <n v="75.72"/>
    <n v="0.61372027802826845"/>
    <n v="0.63241364965258429"/>
    <n v="0.21854482346613704"/>
    <n v="0.46205573142119988"/>
    <s v="CIUD MED Y PEQ OCCID"/>
    <s v="ciud med y peq"/>
    <n v="0.80606168835611547"/>
    <n v="3843.6829011744144"/>
    <n v="3.0781281303704706E-4"/>
    <n v="3843.6829011744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6.28575653078087"/>
    <n v="1.8780823654642374E-2"/>
    <n v="2.4120662952872794E-4"/>
    <n v="1.8780823654642374E-2"/>
    <n v="2.4120662952872794E-4"/>
    <n v="0.89662400303327661"/>
    <n v="676.28575653078087"/>
    <n v="0"/>
    <n v="0.5159394921135011"/>
    <n v="3.0781281303704706E-4"/>
    <n v="0.94325205992471295"/>
    <n v="0.58320718703128849"/>
    <n v="0.88511173635002449"/>
    <n v="0"/>
    <n v="1039.6231406100001"/>
    <n v="4.5867316706299093"/>
    <n v="2.2933658353149547E-3"/>
    <x v="0"/>
    <s v="TRUEFALSE"/>
    <n v="0.61719999999999997"/>
    <n v="0.54862222222222223"/>
    <n v="25.21"/>
    <n v="167.8"/>
    <n v="5"/>
    <n v="68.680000000000007"/>
    <n v="2971.0968000000003"/>
    <n v="26.19"/>
    <n v="82.589999999999989"/>
    <n v="3572.8433999999997"/>
    <n v="1553"/>
    <n v="2516"/>
    <n v="257"/>
    <n v="1198"/>
    <n v="658"/>
    <n v="2470"/>
    <n v="71.94"/>
    <n v="26.18"/>
    <n v="130.22999999999999"/>
    <n v="0"/>
    <n v="4326"/>
    <n v="100"/>
    <s v="Zona Rural"/>
    <n v="1101"/>
    <n v="1"/>
    <n v="3.94"/>
    <n v="407"/>
    <n v="38.729999999999997"/>
    <n v="151"/>
    <n v="688"/>
    <n v="0"/>
    <n v="839"/>
    <n v="182"/>
    <n v="456"/>
    <n v="329"/>
    <n v="128"/>
    <n v="44.5"/>
    <n v="73.790000000000006"/>
    <n v="61.38"/>
    <n v="21.96"/>
    <n v="842"/>
    <n v="28.81"/>
    <n v="30.16"/>
    <n v="411"/>
    <n v="39.11"/>
    <n v="51.09"/>
    <n v="20.04"/>
  </r>
  <r>
    <n v="511"/>
    <x v="2"/>
    <s v="VE13"/>
    <s v="Torres"/>
    <s v="VE1308"/>
    <s v="Montaña Verde"/>
    <s v="VE130812"/>
    <x v="2"/>
    <n v="10017"/>
    <n v="11298.678596680609"/>
    <n v="5406.1749"/>
    <n v="1091"/>
    <n v="761"/>
    <n v="518"/>
    <n v="1279"/>
    <n v="53.97"/>
    <n v="0.61173355620814396"/>
    <n v="0.47540923567380317"/>
    <n v="0.10131017036103637"/>
    <n v="0.38507676560734871"/>
    <s v="CIUD MED Y PEQ OCCID"/>
    <s v="ciud med y peq"/>
    <n v="0.80311553756956167"/>
    <n v="9074.1443349988476"/>
    <n v="7.2668270652783383E-4"/>
    <n v="9074.1443349988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59.5534493793721"/>
    <n v="6.5526083920237302E-2"/>
    <n v="8.4156723577510115E-4"/>
    <n v="6.5526083920237302E-2"/>
    <n v="8.4156723577510115E-4"/>
    <n v="0.90154883328519164"/>
    <n v="2359.5534493793721"/>
    <n v="0"/>
    <n v="0.48082805095974401"/>
    <n v="7.2668270652783383E-4"/>
    <n v="0.94487405099154176"/>
    <n v="0.58290542375587717"/>
    <n v="0.88465376151259911"/>
    <n v="28.03"/>
    <n v="725.55816188400001"/>
    <n v="15.572395419468807"/>
    <n v="7.7861977097344031E-3"/>
    <x v="0"/>
    <s v="TRUEFALSE"/>
    <n v="0.46639999999999998"/>
    <n v="0.41457777777777777"/>
    <n v="10.89"/>
    <n v="94.774193548387103"/>
    <n v="31"/>
    <n v="52.04"/>
    <n v="5212.8467999999993"/>
    <n v="3.69"/>
    <n v="51.259999999999991"/>
    <n v="5134.7141999999994"/>
    <n v="3042"/>
    <n v="6522"/>
    <n v="453"/>
    <n v="2409"/>
    <n v="1358"/>
    <n v="6250"/>
    <n v="53.59"/>
    <n v="27.26"/>
    <n v="117.86"/>
    <n v="2808"/>
    <n v="7209"/>
    <n v="71.97"/>
    <s v="Zona Rural"/>
    <n v="2446"/>
    <n v="1.05"/>
    <n v="4.28"/>
    <n v="647"/>
    <n v="26.51"/>
    <n v="379"/>
    <n v="1582"/>
    <n v="977"/>
    <n v="2938"/>
    <n v="375"/>
    <n v="1181"/>
    <n v="753"/>
    <n v="357"/>
    <n v="45.18"/>
    <n v="95.32"/>
    <n v="65.819999999999993"/>
    <n v="26.82"/>
    <n v="874"/>
    <n v="5.63"/>
    <n v="19.46"/>
    <n v="440"/>
    <n v="18.03"/>
    <n v="34.29"/>
    <n v="9.41"/>
  </r>
  <r>
    <n v="1035"/>
    <x v="9"/>
    <s v="VE23"/>
    <s v="Jesus Enrique Lossada"/>
    <s v="VE2307"/>
    <s v="Mariano Parra Leon"/>
    <s v="VE230703"/>
    <x v="2"/>
    <n v="9522"/>
    <n v="10750.69689110445"/>
    <n v="7121.5037999999986"/>
    <n v="563"/>
    <n v="903"/>
    <n v="767"/>
    <n v="1670"/>
    <n v="74.789999999999992"/>
    <n v="0.61732522313950711"/>
    <n v="0.60660021951130516"/>
    <n v="0.19792456426992469"/>
    <n v="0.58581754383447149"/>
    <s v="CIUD MED Y PEQ OCCID"/>
    <s v="ciud med y peq"/>
    <n v="0.8106494884524903"/>
    <n v="8715.0469352815999"/>
    <n v="6.9792518838618855E-4"/>
    <n v="4855.0469352815999"/>
    <n v="0"/>
    <n v="0"/>
    <n v="0"/>
    <n v="0"/>
    <n v="0"/>
    <n v="0"/>
    <n v="0"/>
    <n v="0"/>
    <n v="3604"/>
    <n v="0"/>
    <n v="0"/>
    <n v="0"/>
    <n v="3604"/>
    <n v="1"/>
    <n v="3860"/>
    <n v="2.2322768495194423E-3"/>
    <n v="1.1364747210055468E-2"/>
    <n v="0.44291212986740802"/>
    <n v="0.44291212986740802"/>
    <n v="0.35904649150641726"/>
    <n v="7230.9934369962139"/>
    <n v="0.20080862457425006"/>
    <n v="2.5790334015452893E-3"/>
    <n v="0.20080862457425006"/>
    <n v="-8.7857138085101778E-3"/>
    <n v="0.82257508910996524"/>
    <n v="3626.9934369962139"/>
    <n v="0.49841007759192729"/>
    <n v="0.54332797773184016"/>
    <n v="-1.5343516611332538E-3"/>
    <n v="0.9361186412494481"/>
    <n v="0.58248868496344153"/>
    <n v="0.88402129263296347"/>
    <n v="63.61"/>
    <n v="230.30519859699999"/>
    <n v="46.6802180610633"/>
    <n v="2.3340109030531651E-2"/>
    <x v="1"/>
    <s v="TRUETRUE"/>
    <n v="0.48849999999999999"/>
    <n v="0.43422222222222223"/>
    <n v="15.2"/>
    <n v="405.45454545454544"/>
    <n v="22"/>
    <n v="34.79"/>
    <n v="3312.7037999999998"/>
    <n v="0.83"/>
    <n v="95.360000000000014"/>
    <n v="9080.1792000000023"/>
    <n v="3022"/>
    <n v="6186"/>
    <n v="314"/>
    <n v="2467"/>
    <n v="1226"/>
    <n v="5829"/>
    <n v="53.93"/>
    <n v="25.84"/>
    <n v="121.39"/>
    <n v="6057"/>
    <n v="3465"/>
    <n v="36.39"/>
    <s v="Zona Urbana"/>
    <n v="2315"/>
    <n v="1.01"/>
    <n v="4.12"/>
    <n v="545"/>
    <n v="23.58"/>
    <n v="2713"/>
    <n v="5172"/>
    <n v="1035"/>
    <n v="8920"/>
    <n v="548"/>
    <n v="1114"/>
    <n v="659"/>
    <n v="266"/>
    <n v="66.260000000000005"/>
    <n v="90.94"/>
    <n v="64.48"/>
    <n v="18.95"/>
    <n v="1138"/>
    <n v="11.25"/>
    <n v="22.89"/>
    <n v="514"/>
    <n v="22.24"/>
    <n v="63.7"/>
    <n v="12.18"/>
  </r>
  <r>
    <n v="1082"/>
    <x v="9"/>
    <s v="VE23"/>
    <s v="Miranda"/>
    <s v="VE2314"/>
    <s v="San Antonio"/>
    <s v="VE231404"/>
    <x v="2"/>
    <n v="11640"/>
    <n v="15827.210765593745"/>
    <n v="7008.4439999999995"/>
    <n v="1124"/>
    <n v="1206"/>
    <n v="495"/>
    <n v="1701"/>
    <n v="60.209999999999994"/>
    <n v="0.60208415881992483"/>
    <n v="0.48195191561939321"/>
    <n v="0.10704638552787354"/>
    <n v="0.42778189180843473"/>
    <s v="CIUD MED Y PEQ ZULIA"/>
    <s v="ciud med y peq"/>
    <n v="0.79539037659106693"/>
    <n v="12588.811131231798"/>
    <n v="1.0081469951417083E-3"/>
    <n v="12588.811131231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69.4114632649271"/>
    <n v="8.5239227439640256E-2"/>
    <n v="1.0947478732790327E-3"/>
    <n v="8.5239227439640256E-2"/>
    <n v="1.0947478732790327E-3"/>
    <n v="0.90362570450193314"/>
    <n v="3069.4114632649271"/>
    <n v="0"/>
    <n v="0.49027228252032223"/>
    <n v="1.0081469951417083E-3"/>
    <n v="0.94596396594808896"/>
    <n v="0.58078749651143247"/>
    <n v="0.88143946254221806"/>
    <n v="33.89"/>
    <n v="626.99046994900004"/>
    <n v="25.243144073435669"/>
    <n v="1.2621572036717835E-2"/>
    <x v="0"/>
    <s v="TRUEFALSE"/>
    <n v="0.48960000000000004"/>
    <n v="0.43520000000000003"/>
    <n v="10.75"/>
    <n v="175.40909090909091"/>
    <n v="22"/>
    <n v="35.31"/>
    <n v="4110.0840000000007"/>
    <n v="4.7300000000000004"/>
    <n v="84.429999999999993"/>
    <n v="9827.652"/>
    <n v="3642"/>
    <n v="7439"/>
    <n v="559"/>
    <n v="2935"/>
    <n v="1494"/>
    <n v="7211"/>
    <n v="56.47"/>
    <n v="27.03"/>
    <n v="111.52"/>
    <n v="3945"/>
    <n v="7695"/>
    <n v="66.11"/>
    <s v="Zona Rural"/>
    <n v="2871"/>
    <n v="1.01"/>
    <n v="4.07"/>
    <n v="744"/>
    <n v="25.97"/>
    <n v="857"/>
    <n v="1828"/>
    <n v="1174"/>
    <n v="3859"/>
    <n v="646"/>
    <n v="1391"/>
    <n v="954"/>
    <n v="588"/>
    <n v="66.12"/>
    <n v="93.11"/>
    <n v="75.47"/>
    <n v="37.17"/>
    <n v="993"/>
    <n v="7.86"/>
    <n v="18.71"/>
    <n v="146"/>
    <n v="5.0999999999999996"/>
    <n v="43.87"/>
    <n v="11.93"/>
  </r>
  <r>
    <n v="133"/>
    <x v="10"/>
    <s v="VE05"/>
    <s v="Jose Felix Ribas"/>
    <s v="VE0505"/>
    <s v="No Urbana Pao De Zarate"/>
    <s v="VE050504"/>
    <x v="3"/>
    <n v="3833"/>
    <n v="4447.1571766050411"/>
    <n v="2100.8672999999999"/>
    <n v="498"/>
    <n v="393"/>
    <n v="211"/>
    <n v="604"/>
    <n v="54.809999999999995"/>
    <n v="0.60395496754440836"/>
    <n v="0.40009277838107116"/>
    <n v="0.12711709354887635"/>
    <n v="0.42626473995434855"/>
    <s v="CIUD GRAND CENTRO"/>
    <s v="ciud grandes"/>
    <n v="0.79724910710123187"/>
    <n v="3545.4920881872044"/>
    <n v="2.839328636948804E-4"/>
    <n v="3545.4920881872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7.77126691845626"/>
    <n v="2.4376185974511543E-2"/>
    <n v="3.1306921186196197E-4"/>
    <n v="2.4376185974511543E-2"/>
    <n v="3.1306921186196197E-4"/>
    <n v="0.89721350043829151"/>
    <n v="877.77126691845626"/>
    <n v="0"/>
    <n v="0.44056082159795801"/>
    <n v="2.839328636948804E-4"/>
    <n v="0.94315958952970191"/>
    <n v="0.58023087649820948"/>
    <n v="0.88059470116522132"/>
    <n v="71.2"/>
    <n v="142.29758143800001"/>
    <n v="31.252514144400244"/>
    <n v="1.5626257072200122E-2"/>
    <x v="1"/>
    <s v="FALSETRUE"/>
    <n v="0.45640000000000003"/>
    <n v="0.40568888888888893"/>
    <n v="9.02"/>
    <n v="157.28571428571428"/>
    <n v="7"/>
    <n v="18.52"/>
    <n v="709.87160000000006"/>
    <n v="1.0900000000000001"/>
    <n v="52.46"/>
    <n v="2010.7918"/>
    <n v="1130"/>
    <n v="2476"/>
    <n v="227"/>
    <n v="920"/>
    <n v="441"/>
    <n v="2472"/>
    <n v="54.81"/>
    <n v="28.56"/>
    <n v="111.53"/>
    <n v="2729"/>
    <n v="1104"/>
    <n v="28.8"/>
    <s v="Zona Urbana"/>
    <n v="1119"/>
    <n v="1.02"/>
    <n v="3.49"/>
    <n v="299"/>
    <n v="26.77"/>
    <n v="220"/>
    <n v="520"/>
    <n v="361"/>
    <n v="1101"/>
    <n v="205"/>
    <n v="434"/>
    <n v="273"/>
    <n v="114"/>
    <n v="63.08"/>
    <n v="95.59"/>
    <n v="74.180000000000007"/>
    <n v="21.84"/>
    <n v="277"/>
    <n v="6.03"/>
    <n v="10.92"/>
    <n v="251"/>
    <n v="22.47"/>
    <n v="35.270000000000003"/>
    <n v="9.44"/>
  </r>
  <r>
    <n v="321"/>
    <x v="0"/>
    <s v="VE10"/>
    <s v="Antonio Diaz"/>
    <s v="VE1001"/>
    <s v="Almirante Luis Brion"/>
    <s v="VE100102"/>
    <x v="0"/>
    <n v="1410"/>
    <n v="1728.8171074845245"/>
    <n v="956.9670000000001"/>
    <n v="89"/>
    <n v="89"/>
    <n v="99"/>
    <n v="188"/>
    <n v="67.87"/>
    <n v="0.60209857435587366"/>
    <n v="1"/>
    <n v="0.44120097761403415"/>
    <n v="0.59122502084799811"/>
    <s v="RESTO"/>
    <s v="resto"/>
    <n v="0.79541791843258602"/>
    <n v="1375.1321049859848"/>
    <n v="1.1012440214669118E-4"/>
    <n v="1375.1321049859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5.53891682763629"/>
    <n v="1.764926173195103E-2"/>
    <n v="2.2667370794368562E-4"/>
    <n v="1.764926173195103E-2"/>
    <n v="2.2667370794368562E-4"/>
    <n v="0.89650478772979725"/>
    <n v="635.53891682763629"/>
    <n v="0"/>
    <n v="0.63805134982058276"/>
    <n v="1.1012440214669118E-4"/>
    <n v="0.94248655053513264"/>
    <n v="0.5793381977899551"/>
    <n v="0.87923991607505858"/>
    <n v="0"/>
    <n v="3454.7262269100002"/>
    <n v="0.5004208709848551"/>
    <n v="2.5021043549242755E-4"/>
    <x v="0"/>
    <s v="TRUEFALSE"/>
    <n v="0.86329999999999996"/>
    <n v="0.76737777777777771"/>
    <n v="29.57"/>
    <n v="99.875"/>
    <n v="8"/>
    <n v="86.83"/>
    <n v="1224.3029999999999"/>
    <n v="22.42"/>
    <n v="70.11"/>
    <n v="988.55100000000004"/>
    <n v="625"/>
    <n v="724"/>
    <n v="61"/>
    <n v="515"/>
    <n v="187"/>
    <n v="708"/>
    <n v="94.75"/>
    <n v="22.71"/>
    <n v="114.94"/>
    <n v="0"/>
    <n v="1410"/>
    <n v="100"/>
    <s v="Zona Rural"/>
    <n v="283"/>
    <n v="1.01"/>
    <n v="5.0199999999999996"/>
    <n v="48"/>
    <n v="17.27"/>
    <n v="286"/>
    <n v="450"/>
    <n v="63"/>
    <n v="799"/>
    <n v="104"/>
    <n v="208"/>
    <n v="104"/>
    <n v="71"/>
    <n v="57.78"/>
    <n v="79.39"/>
    <n v="70.75"/>
    <n v="43.83"/>
    <n v="291"/>
    <n v="21.77"/>
    <n v="34.89"/>
    <n v="2"/>
    <n v="0.72"/>
    <n v="49.64"/>
    <n v="29.24"/>
  </r>
  <r>
    <n v="248"/>
    <x v="7"/>
    <s v="VE07"/>
    <s v="Heres"/>
    <s v="VE0705"/>
    <s v="Zea"/>
    <s v="VE070509"/>
    <x v="0"/>
    <n v="2314"/>
    <n v="2933.6649701998363"/>
    <n v="1069.7622000000001"/>
    <n v="349"/>
    <n v="188"/>
    <n v="112"/>
    <n v="300"/>
    <n v="46.230000000000004"/>
    <n v="0.60127640026381679"/>
    <n v="0.39866361981674697"/>
    <n v="0.29879248427493488"/>
    <n v="0.36981229902799539"/>
    <s v="CIUD GRAND BOLÍVAR"/>
    <s v="ciud grandes"/>
    <n v="0.79404887490780274"/>
    <n v="2329.4733689436125"/>
    <n v="1.865507038497719E-4"/>
    <n v="2106.4733689436125"/>
    <n v="0"/>
    <n v="223"/>
    <n v="0"/>
    <n v="0"/>
    <n v="0"/>
    <n v="223"/>
    <n v="1"/>
    <n v="0"/>
    <n v="223"/>
    <n v="0"/>
    <n v="0"/>
    <n v="0"/>
    <n v="223"/>
    <n v="1"/>
    <n v="223"/>
    <n v="1.2896314441524238E-4"/>
    <n v="7.032016170483822E-4"/>
    <n v="9.5729791537014969E-2"/>
    <n v="9.5729791537014969E-2"/>
    <n v="7.6014133265125239E-2"/>
    <n v="5588.5159816011155"/>
    <n v="0.15519613141050104"/>
    <n v="1.9932211952893358E-3"/>
    <n v="0.15519613141050104"/>
    <n v="1.2900195782409537E-3"/>
    <n v="0.90522754178095155"/>
    <n v="5365.5159816011155"/>
    <n v="3.9903258885574534E-2"/>
    <n v="0.48636243100273319"/>
    <n v="5.758755943452952E-5"/>
    <n v="0.94228311197131431"/>
    <n v="0.57883951252765564"/>
    <n v="0.87848308010283249"/>
    <n v="0"/>
    <n v="1983.57887536"/>
    <n v="1.4789757073145906"/>
    <n v="7.3948785365729529E-4"/>
    <x v="0"/>
    <s v="TRUEFALSE"/>
    <n v="0.55880000000000007"/>
    <n v="0.49671111111111116"/>
    <n v="23.43"/>
    <n v="251.35714285714286"/>
    <n v="28"/>
    <n v="48.32"/>
    <n v="1118.1248000000001"/>
    <n v="4.67"/>
    <n v="40.870000000000005"/>
    <n v="945.73180000000002"/>
    <n v="770"/>
    <n v="1378"/>
    <n v="166"/>
    <n v="630"/>
    <n v="277"/>
    <n v="1407"/>
    <n v="67.92"/>
    <n v="28.67"/>
    <n v="124.44"/>
    <n v="0"/>
    <n v="2314"/>
    <n v="100"/>
    <s v="Zona Rural"/>
    <n v="700"/>
    <n v="1.01"/>
    <n v="3.34"/>
    <n v="250"/>
    <n v="36.229999999999997"/>
    <n v="92"/>
    <n v="409"/>
    <n v="135"/>
    <n v="7038"/>
    <n v="98"/>
    <n v="273"/>
    <n v="136"/>
    <n v="50"/>
    <n v="44.34"/>
    <n v="80.77"/>
    <n v="61.54"/>
    <n v="19.760000000000002"/>
    <n v="425"/>
    <n v="22.22"/>
    <n v="12.03"/>
    <n v="147"/>
    <n v="21.3"/>
    <n v="14.93"/>
    <n v="15.1"/>
  </r>
  <r>
    <n v="854"/>
    <x v="18"/>
    <s v="VE20"/>
    <s v="Junin"/>
    <s v="VE2014"/>
    <s v="La Petrolea"/>
    <s v="VE201402"/>
    <x v="1"/>
    <n v="2539"/>
    <n v="2920.5738101140309"/>
    <n v="782.51979999999992"/>
    <n v="422"/>
    <n v="159"/>
    <n v="29"/>
    <n v="188"/>
    <n v="30.82"/>
    <n v="0.6009735699980927"/>
    <n v="0.35771464410008991"/>
    <n v="3.7072034388442858E-2"/>
    <n v="0.16757685637545369"/>
    <s v="CIUD MED Y PEQ OCCID"/>
    <s v="ciud med y peq"/>
    <n v="0.79310434179149114"/>
    <n v="2316.3197693239558"/>
    <n v="1.8549732702223694E-4"/>
    <n v="2311.3197693239558"/>
    <n v="0"/>
    <n v="0"/>
    <n v="96"/>
    <n v="0"/>
    <n v="0"/>
    <n v="96"/>
    <n v="1"/>
    <n v="0"/>
    <n v="0"/>
    <n v="96"/>
    <n v="0"/>
    <n v="0"/>
    <n v="96"/>
    <n v="1"/>
    <n v="5"/>
    <n v="2.8915503232117124E-6"/>
    <n v="0"/>
    <n v="2.1585966092493815E-3"/>
    <n v="2.1585966092493815E-3"/>
    <n v="1.7119923429720751E-3"/>
    <n v="331.51761486884328"/>
    <n v="9.2064246557527641E-3"/>
    <n v="1.1824032332444525E-4"/>
    <n v="9.2064246557527641E-3"/>
    <n v="1.1824032332444525E-4"/>
    <n v="0.89561529563565534"/>
    <n v="331.51761486884328"/>
    <n v="0"/>
    <n v="0.42084545479716601"/>
    <n v="1.8260577669902524E-4"/>
    <n v="0.94276722036569882"/>
    <n v="0.57868568649473739"/>
    <n v="0.87824962408562335"/>
    <n v="0"/>
    <n v="59.144496565799997"/>
    <n v="49.380313971644114"/>
    <n v="2.4690156985822057E-2"/>
    <x v="0"/>
    <s v="FALSEFALSE"/>
    <n v="0.36590000000000006"/>
    <n v="0.3252444444444445"/>
    <n v="10.210000000000001"/>
    <n v="83.6"/>
    <n v="5"/>
    <n v="12.43"/>
    <n v="315.59769999999997"/>
    <n v="15.91"/>
    <n v="20.45"/>
    <n v="519.22550000000001"/>
    <n v="633"/>
    <n v="1730"/>
    <n v="176"/>
    <n v="487"/>
    <n v="329"/>
    <n v="1723"/>
    <n v="46.76"/>
    <n v="30.56"/>
    <n v="109.83"/>
    <n v="0"/>
    <n v="2539"/>
    <n v="100"/>
    <s v="Zona Rural"/>
    <n v="672"/>
    <n v="1.01"/>
    <n v="3.73"/>
    <n v="228"/>
    <n v="34.130000000000003"/>
    <n v="61"/>
    <n v="179"/>
    <n v="178"/>
    <n v="418"/>
    <n v="95"/>
    <n v="246"/>
    <n v="235"/>
    <n v="159"/>
    <n v="65.97"/>
    <n v="95.72"/>
    <n v="83.04"/>
    <n v="45.04"/>
    <n v="219"/>
    <n v="5.82"/>
    <n v="7.63"/>
    <n v="138"/>
    <n v="20.66"/>
    <n v="2.1"/>
    <n v="5.9"/>
  </r>
  <r>
    <n v="759"/>
    <x v="6"/>
    <s v="VE18"/>
    <s v="Sucre"/>
    <s v="VE1813"/>
    <s v="Concepcion"/>
    <s v="VE181302"/>
    <x v="3"/>
    <n v="3194"/>
    <n v="3754.2361771084634"/>
    <n v="1710.7064"/>
    <n v="379"/>
    <n v="242"/>
    <n v="195"/>
    <n v="437"/>
    <n v="53.56"/>
    <n v="0.5999618500686914"/>
    <n v="0.49414554426152424"/>
    <n v="9.6559850002525108E-2"/>
    <n v="0.22668131472263534"/>
    <s v="CIUD MED Y PEQ LLANO"/>
    <s v="ciud med y peq"/>
    <n v="0.79141604348716399"/>
    <n v="2971.1627416035558"/>
    <n v="2.3793897285450278E-4"/>
    <n v="2971.1627416035558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726.51992792121655"/>
    <n v="2.0175853943555332E-2"/>
    <n v="2.5912333862875757E-4"/>
    <n v="2.0175853943555332E-2"/>
    <n v="2.5912333862875757E-4"/>
    <n v="0.89677097595267297"/>
    <n v="726.51992792121655"/>
    <n v="0"/>
    <n v="0.47036412471925088"/>
    <n v="2.3793897285450278E-4"/>
    <n v="0.94298148725682185"/>
    <n v="0.57821182323894682"/>
    <n v="0.87753045954435582"/>
    <n v="0"/>
    <n v="96.091412791500005"/>
    <n v="39.069424291371782"/>
    <n v="1.953471214568589E-2"/>
    <x v="0"/>
    <s v="FALSEFALSE"/>
    <n v="0.48149999999999998"/>
    <n v="0.42799999999999999"/>
    <n v="18.71"/>
    <n v="57.375"/>
    <n v="16"/>
    <n v="66.78"/>
    <n v="2132.9532000000004"/>
    <n v="0.48"/>
    <n v="42.629999999999995"/>
    <n v="1361.6021999999998"/>
    <n v="977"/>
    <n v="2029"/>
    <n v="188"/>
    <n v="738"/>
    <n v="492"/>
    <n v="1964"/>
    <n v="57.42"/>
    <n v="28.27"/>
    <n v="123.51"/>
    <n v="0"/>
    <n v="3194"/>
    <n v="100"/>
    <s v="Zona Rural"/>
    <n v="831"/>
    <n v="1"/>
    <n v="3.85"/>
    <n v="140"/>
    <n v="16.89"/>
    <n v="164"/>
    <n v="511"/>
    <n v="243"/>
    <n v="918"/>
    <n v="124"/>
    <n v="373"/>
    <n v="337"/>
    <n v="160"/>
    <n v="48.44"/>
    <n v="93.02"/>
    <n v="80.430000000000007"/>
    <n v="38"/>
    <n v="484"/>
    <n v="9.77"/>
    <n v="13.39"/>
    <n v="261"/>
    <n v="31.48"/>
    <n v="20.63"/>
    <n v="15.56"/>
  </r>
  <r>
    <n v="1090"/>
    <x v="9"/>
    <s v="VE23"/>
    <s v="Rosario De Perija"/>
    <s v="VE2316"/>
    <s v="Donaldo Garcia"/>
    <s v="VE231602"/>
    <x v="2"/>
    <n v="6318"/>
    <n v="7271.7276898101309"/>
    <n v="3583.5696000000003"/>
    <n v="467"/>
    <n v="243"/>
    <n v="369"/>
    <n v="612"/>
    <n v="56.72"/>
    <n v="0.59871911294819691"/>
    <n v="0.51724198075335703"/>
    <n v="0.15724568717856416"/>
    <n v="0.33288944031822404"/>
    <s v="CIUD MED Y PEQ OCCID"/>
    <s v="ciud med y peq"/>
    <n v="0.78902150437326468"/>
    <n v="5737.5495212067144"/>
    <n v="4.5947891734835421E-4"/>
    <n v="5737.5495212067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4.69883745783432"/>
    <n v="2.7345622823841356E-2"/>
    <n v="3.5120640260482921E-4"/>
    <n v="2.7345622823841356E-2"/>
    <n v="3.5120640260482921E-4"/>
    <n v="0.89752634440030277"/>
    <n v="984.69883745783432"/>
    <n v="0"/>
    <n v="0.48070464932583373"/>
    <n v="4.5947891734835421E-4"/>
    <n v="0.94383935700706834"/>
    <n v="0.57777344676589382"/>
    <n v="0.87686515196607639"/>
    <n v="79.34"/>
    <n v="567.60739673600006"/>
    <n v="12.811192615927599"/>
    <n v="6.4055963079637998E-3"/>
    <x v="1"/>
    <s v="TRUETRUE"/>
    <n v="0.51450000000000007"/>
    <n v="0.45733333333333337"/>
    <n v="36.340000000000003"/>
    <n v="1248"/>
    <n v="1"/>
    <n v="33.869999999999997"/>
    <n v="2139.9065999999998"/>
    <n v="1.1399999999999999"/>
    <n v="19.82"/>
    <n v="1252.2275999999999"/>
    <n v="2090"/>
    <n v="4062"/>
    <n v="166"/>
    <n v="1696"/>
    <n v="808"/>
    <n v="3814"/>
    <n v="55.54"/>
    <n v="24.96"/>
    <n v="138.15"/>
    <n v="5013"/>
    <n v="1305"/>
    <n v="20.66"/>
    <s v="Zona Urbana"/>
    <n v="1263"/>
    <n v="1.01"/>
    <n v="4.57"/>
    <n v="298"/>
    <n v="23.94"/>
    <n v="98"/>
    <n v="787"/>
    <n v="363"/>
    <n v="1248"/>
    <n v="258"/>
    <n v="665"/>
    <n v="354"/>
    <n v="120"/>
    <n v="42.16"/>
    <n v="78.239999999999995"/>
    <n v="53.56"/>
    <n v="12.85"/>
    <n v="1794"/>
    <n v="26.64"/>
    <n v="29.64"/>
    <n v="318"/>
    <n v="25.54"/>
    <n v="27.87"/>
    <n v="21.13"/>
  </r>
  <r>
    <n v="919"/>
    <x v="3"/>
    <s v="VE21"/>
    <s v="Carache"/>
    <s v="VE2105"/>
    <s v="La Concepcion"/>
    <s v="VE210503"/>
    <x v="2"/>
    <n v="5409"/>
    <n v="6783.8880035090287"/>
    <n v="2561.7024000000001"/>
    <n v="717"/>
    <n v="476"/>
    <n v="169"/>
    <n v="645"/>
    <n v="47.36"/>
    <n v="0.59856289154808517"/>
    <n v="0.49092794702025672"/>
    <n v="0.11004363763746637"/>
    <n v="0.39290388994547509"/>
    <s v="RESTO"/>
    <s v="resto"/>
    <n v="0.78879969362369851"/>
    <n v="5351.1287787454057"/>
    <n v="4.2853326995466923E-4"/>
    <n v="5351.1287787454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.00152892069806"/>
    <n v="5.0820520911460847E-3"/>
    <n v="6.5270015763752883E-5"/>
    <n v="5.0820520911460847E-3"/>
    <n v="6.5270015763752883E-5"/>
    <n v="0.89518077383256911"/>
    <n v="183.00152892069806"/>
    <n v="0"/>
    <n v="0.46373025764799064"/>
    <n v="4.2853326995466923E-4"/>
    <n v="0.94371952608961696"/>
    <n v="0.57764925099442344"/>
    <n v="0.87667666468852234"/>
    <n v="59.38"/>
    <n v="207.952301909"/>
    <n v="32.622327049198333"/>
    <n v="1.6311163524599166E-2"/>
    <x v="1"/>
    <s v="FALSETRUE"/>
    <n v="0.40899999999999997"/>
    <n v="0.36355555555555552"/>
    <n v="15.96"/>
    <n v="232"/>
    <n v="1"/>
    <n v="33.979999999999997"/>
    <n v="1837.9782"/>
    <n v="2.16"/>
    <n v="52.24"/>
    <n v="2825.6616000000004"/>
    <n v="1432"/>
    <n v="3501"/>
    <n v="476"/>
    <n v="1108"/>
    <n v="701"/>
    <n v="3600"/>
    <n v="54.5"/>
    <n v="30.99"/>
    <n v="114.56"/>
    <n v="3212"/>
    <n v="2197"/>
    <n v="40.619999999999997"/>
    <s v="Zona Urbana"/>
    <n v="1415"/>
    <n v="1.01"/>
    <n v="3.87"/>
    <n v="451"/>
    <n v="31.96"/>
    <n v="0"/>
    <n v="0"/>
    <n v="232"/>
    <n v="232"/>
    <n v="194"/>
    <n v="582"/>
    <n v="378"/>
    <n v="167"/>
    <n v="51.73"/>
    <n v="96.68"/>
    <n v="63.64"/>
    <n v="23.19"/>
    <n v="720"/>
    <n v="4.26"/>
    <n v="9.99"/>
    <n v="20"/>
    <n v="1.42"/>
    <n v="36.36"/>
    <n v="11.67"/>
  </r>
  <r>
    <n v="174"/>
    <x v="1"/>
    <s v="VE06"/>
    <s v="Arismendi"/>
    <s v="VE0603"/>
    <s v="Guadarrama"/>
    <s v="VE060302"/>
    <x v="1"/>
    <n v="2165"/>
    <n v="2806.0049732372399"/>
    <n v="1591.4915000000003"/>
    <n v="146"/>
    <n v="179"/>
    <n v="226"/>
    <n v="405"/>
    <n v="73.510000000000005"/>
    <n v="0.59827236683404394"/>
    <n v="0.5777164870225745"/>
    <n v="0.1048778565904967"/>
    <n v="0.47256635558028909"/>
    <s v="RESTO"/>
    <s v="resto"/>
    <n v="0.78838719249041644"/>
    <n v="2212.2183829646538"/>
    <n v="1.7716059857709841E-4"/>
    <n v="2212.2183829646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5.06455680842697"/>
    <n v="9.304925164505597E-3"/>
    <n v="1.195053890191153E-4"/>
    <n v="9.304925164505597E-3"/>
    <n v="1.195053890191153E-4"/>
    <n v="0.89562567312168451"/>
    <n v="335.06455680842697"/>
    <n v="0"/>
    <n v="0.49421569510292152"/>
    <n v="1.7716059857709841E-4"/>
    <n v="0.94274613498714022"/>
    <n v="0.57710349602537792"/>
    <n v="0.87584839278273119"/>
    <n v="0"/>
    <n v="785.16526171999999"/>
    <n v="3.5737762609241588"/>
    <n v="1.7868881304620794E-3"/>
    <x v="0"/>
    <s v="TRUEFALSE"/>
    <n v="0.57140000000000002"/>
    <n v="0.50791111111111109"/>
    <n v="14.27"/>
    <n v="35.416666666666664"/>
    <n v="12"/>
    <n v="77.66"/>
    <n v="1681.3389999999999"/>
    <n v="17.38"/>
    <n v="67.02000000000001"/>
    <n v="1450.9830000000002"/>
    <n v="744"/>
    <n v="1302"/>
    <n v="119"/>
    <n v="580"/>
    <n v="314"/>
    <n v="1271"/>
    <n v="66.28"/>
    <n v="26.77"/>
    <n v="120.24"/>
    <n v="0"/>
    <n v="2165"/>
    <n v="100"/>
    <s v="Zona Rural"/>
    <n v="566"/>
    <n v="1"/>
    <n v="3.84"/>
    <n v="111"/>
    <n v="19.61"/>
    <n v="96"/>
    <n v="329"/>
    <n v="0"/>
    <n v="425"/>
    <n v="85"/>
    <n v="281"/>
    <n v="164"/>
    <n v="53"/>
    <n v="45.7"/>
    <n v="88.36"/>
    <n v="64.569999999999993"/>
    <n v="20.079999999999998"/>
    <n v="241"/>
    <n v="13.95"/>
    <n v="15.37"/>
    <n v="307"/>
    <n v="54.24"/>
    <n v="36.22"/>
    <n v="17.420000000000002"/>
  </r>
  <r>
    <n v="35"/>
    <x v="11"/>
    <s v="VE02"/>
    <s v="Rio Negro"/>
    <s v="VE0207"/>
    <s v="Autonomo Rio Negro"/>
    <s v="VE020700"/>
    <x v="1"/>
    <n v="2300"/>
    <n v="2875"/>
    <n v="1580.79"/>
    <n v="106"/>
    <n v="151"/>
    <n v="82"/>
    <n v="233"/>
    <n v="68.73"/>
    <n v="0.59575618746709869"/>
    <n v="0.78154077251950882"/>
    <n v="0.18825466179093764"/>
    <n v="0.47815523118506503"/>
    <s v="RESTO"/>
    <s v="resto"/>
    <n v="0.78154077251950893"/>
    <n v="2246.929720993588"/>
    <n v="1.7994037903185485E-4"/>
    <n v="2246.929720993588"/>
    <n v="0"/>
    <n v="0"/>
    <n v="0"/>
    <n v="0"/>
    <n v="16"/>
    <n v="16"/>
    <n v="1"/>
    <n v="0"/>
    <n v="0"/>
    <n v="0"/>
    <n v="0"/>
    <n v="16"/>
    <n v="16"/>
    <n v="1"/>
    <n v="0"/>
    <n v="0"/>
    <n v="0"/>
    <n v="0"/>
    <n v="0"/>
    <n v="0"/>
    <n v="475.95833046438094"/>
    <n v="1.3217621966880339E-2"/>
    <n v="1.6975709391893503E-4"/>
    <n v="1.3217621966880339E-2"/>
    <n v="1.6975709391893503E-4"/>
    <n v="0.89603789390020672"/>
    <n v="475.95833046438094"/>
    <n v="0"/>
    <n v="0.563598762795532"/>
    <n v="1.7994037903185485E-4"/>
    <n v="0.94275689913881455"/>
    <n v="0.57482587067911839"/>
    <n v="0.87239172597578651"/>
    <n v="0"/>
    <n v="39382.929549"/>
    <n v="7.3001171647806007E-2"/>
    <n v="3.6500585823903005E-5"/>
    <x v="0"/>
    <s v="TRUEFALSE"/>
    <n v="0.71709999999999996"/>
    <n v="0.63742222222222222"/>
    <n v="22.89"/>
    <n v="33.833333333333336"/>
    <n v="18"/>
    <n v="81.11"/>
    <n v="1865.5300000000002"/>
    <n v="39.11"/>
    <n v="94.62"/>
    <n v="2176.2600000000002"/>
    <n v="933"/>
    <n v="1301"/>
    <n v="66"/>
    <n v="751"/>
    <n v="343"/>
    <n v="1206"/>
    <n v="76.790000000000006"/>
    <n v="23.1"/>
    <n v="116.98"/>
    <n v="0"/>
    <n v="2300"/>
    <n v="100"/>
    <s v="Zona Rural"/>
    <n v="524"/>
    <n v="1.01"/>
    <n v="4.42"/>
    <n v="55"/>
    <n v="14.4"/>
    <n v="95"/>
    <n v="321"/>
    <n v="193"/>
    <n v="609"/>
    <n v="114"/>
    <n v="299"/>
    <n v="215"/>
    <n v="95"/>
    <n v="45.78"/>
    <n v="79.95"/>
    <n v="77.900000000000006"/>
    <n v="34.42"/>
    <n v="383"/>
    <n v="5.08"/>
    <n v="15.71"/>
    <n v="19"/>
    <n v="4.97"/>
    <n v="62.3"/>
    <n v="11.8"/>
  </r>
  <r>
    <n v="757"/>
    <x v="6"/>
    <s v="VE18"/>
    <s v="Santa Rosalia"/>
    <s v="VE1812"/>
    <s v="Florida"/>
    <s v="VE181202"/>
    <x v="3"/>
    <n v="3950"/>
    <n v="4562.4396341116981"/>
    <n v="1976.9749999999999"/>
    <n v="510"/>
    <n v="248"/>
    <n v="263"/>
    <n v="511"/>
    <n v="50.05"/>
    <n v="0.59176937228768556"/>
    <n v="0.49295424704599777"/>
    <n v="7.0219862174731862E-2"/>
    <n v="0.27005356797418412"/>
    <s v="RESTO"/>
    <s v="resto"/>
    <n v="0.77339412354097414"/>
    <n v="3528.5640020324195"/>
    <n v="2.8257721549168293E-4"/>
    <n v="3528.5640020324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8.59138798163031"/>
    <n v="2.0511084961596697E-2"/>
    <n v="2.634287911191362E-4"/>
    <n v="2.0511084961596697E-2"/>
    <n v="2.634287911191362E-4"/>
    <n v="0.89680629409722179"/>
    <n v="738.59138798163031"/>
    <n v="0"/>
    <n v="0.47009054203493877"/>
    <n v="2.8257721549168293E-4"/>
    <n v="0.94315434004935139"/>
    <n v="0.57227701360193906"/>
    <n v="0.86852342091463985"/>
    <n v="0"/>
    <n v="783.41299022700002"/>
    <n v="5.8237988021997129"/>
    <n v="2.9118994010998564E-3"/>
    <x v="0"/>
    <s v="FALSEFALSE"/>
    <n v="0.54159999999999997"/>
    <n v="0.4814222222222222"/>
    <n v="13.77"/>
    <n v="159.16666666666666"/>
    <n v="6"/>
    <n v="63.190000000000005"/>
    <n v="2496.0050000000001"/>
    <n v="9.76"/>
    <n v="38.739999999999995"/>
    <n v="1530.2299999999998"/>
    <n v="1316"/>
    <n v="2430"/>
    <n v="204"/>
    <n v="1051"/>
    <n v="519"/>
    <n v="2380"/>
    <n v="62.55"/>
    <n v="27.01"/>
    <n v="120.67"/>
    <n v="0"/>
    <n v="3950"/>
    <n v="100"/>
    <s v="Zona Rural"/>
    <n v="1046"/>
    <n v="1.01"/>
    <n v="3.8"/>
    <n v="223"/>
    <n v="21.42"/>
    <n v="116"/>
    <n v="472"/>
    <n v="367"/>
    <n v="955"/>
    <n v="160"/>
    <n v="519"/>
    <n v="269"/>
    <n v="130"/>
    <n v="46.78"/>
    <n v="90.42"/>
    <n v="63.59"/>
    <n v="25.24"/>
    <n v="427"/>
    <n v="12.84"/>
    <n v="12.68"/>
    <n v="373"/>
    <n v="35.83"/>
    <n v="20.37"/>
    <n v="13.71"/>
  </r>
  <r>
    <n v="110"/>
    <x v="15"/>
    <s v="VE04"/>
    <s v="Pedro Camejo"/>
    <s v="VE0405"/>
    <s v="Codazzi"/>
    <s v="VE040502"/>
    <x v="1"/>
    <n v="4705"/>
    <n v="6574.9150728440245"/>
    <n v="2534.5835000000002"/>
    <n v="470"/>
    <n v="288"/>
    <n v="261"/>
    <n v="549"/>
    <n v="53.870000000000005"/>
    <n v="0.5920660075557862"/>
    <n v="0.59320036511711205"/>
    <n v="0.13798721579452106"/>
    <n v="0.28244264200794722"/>
    <s v="RESTO"/>
    <s v="resto"/>
    <n v="0.77463843396849197"/>
    <n v="5093.1819155037283"/>
    <n v="4.0787616799544069E-4"/>
    <n v="2022.1819155037283"/>
    <n v="0"/>
    <n v="0"/>
    <n v="0"/>
    <n v="0"/>
    <n v="0"/>
    <n v="0"/>
    <n v="0"/>
    <n v="2153"/>
    <n v="0"/>
    <n v="0"/>
    <n v="0"/>
    <n v="0"/>
    <n v="2153"/>
    <n v="1"/>
    <n v="3071"/>
    <n v="1.7759902085166337E-3"/>
    <n v="0"/>
    <n v="0.60296295144138212"/>
    <n v="0.60296295144138212"/>
    <n v="0.46707827644557209"/>
    <n v="1161.957650952738"/>
    <n v="3.226819658105963E-2"/>
    <n v="4.1442819981773728E-4"/>
    <n v="3.226819658105963E-2"/>
    <n v="4.1442819981773728E-4"/>
    <n v="0.89804496040584192"/>
    <n v="1161.957650952738"/>
    <n v="0"/>
    <n v="0.50783784070133786"/>
    <n v="-1.3681140405211931E-3"/>
    <n v="0.93676236365536392"/>
    <n v="0.57060289126395036"/>
    <n v="0.8659826680528957"/>
    <n v="62.95"/>
    <n v="8920.7026963299995"/>
    <n v="0.73704004007991009"/>
    <n v="3.6852002003995505E-4"/>
    <x v="1"/>
    <s v="TRUETRUE"/>
    <n v="0.62609999999999999"/>
    <n v="0.55653333333333332"/>
    <n v="19.809999999999999"/>
    <n v="93.75"/>
    <n v="16"/>
    <n v="41.230000000000004"/>
    <n v="1939.8715000000002"/>
    <n v="13.65"/>
    <n v="55.699999999999996"/>
    <n v="2620.6849999999995"/>
    <n v="1730"/>
    <n v="2763"/>
    <n v="212"/>
    <n v="1378"/>
    <n v="674"/>
    <n v="2653"/>
    <n v="70.290000000000006"/>
    <n v="25.28"/>
    <n v="107.45"/>
    <n v="2962"/>
    <n v="1743"/>
    <n v="37.049999999999997"/>
    <s v="Zona Urbana"/>
    <n v="1108"/>
    <n v="1.02"/>
    <n v="4.3499999999999996"/>
    <n v="233"/>
    <n v="21.44"/>
    <n v="242"/>
    <n v="814"/>
    <n v="397"/>
    <n v="1500"/>
    <n v="151"/>
    <n v="513"/>
    <n v="396"/>
    <n v="201"/>
    <n v="34.24"/>
    <n v="72.66"/>
    <n v="70.84"/>
    <n v="32.01"/>
    <n v="706"/>
    <n v="29.58"/>
    <n v="19.23"/>
    <n v="241"/>
    <n v="22.17"/>
    <n v="26.77"/>
    <n v="14.62"/>
  </r>
  <r>
    <n v="1078"/>
    <x v="9"/>
    <s v="VE23"/>
    <s v="Maracaibo"/>
    <s v="VE2313"/>
    <s v="San Isidro"/>
    <s v="VE231318"/>
    <x v="2"/>
    <n v="37983"/>
    <n v="45612.506760090117"/>
    <n v="23127.848700000002"/>
    <n v="3433"/>
    <n v="2718"/>
    <n v="2626"/>
    <n v="5344"/>
    <n v="60.89"/>
    <n v="0.58311453475105401"/>
    <n v="0.3194289193013517"/>
    <n v="0.34468220560963225"/>
    <n v="0.62565477329952313"/>
    <s v="CIUD PRINC RESTO"/>
    <s v="ciud principales"/>
    <n v="0.7566832022260791"/>
    <n v="34514.217676783672"/>
    <n v="2.7639945089168727E-3"/>
    <n v="33399.217676783672"/>
    <n v="0"/>
    <n v="1027"/>
    <n v="109"/>
    <n v="0"/>
    <n v="0"/>
    <n v="1027"/>
    <n v="2"/>
    <n v="0"/>
    <n v="1027"/>
    <n v="109"/>
    <n v="0"/>
    <n v="0"/>
    <n v="1027"/>
    <n v="2"/>
    <n v="1115"/>
    <n v="6.4481572207621184E-4"/>
    <n v="3.2385114829986033E-3"/>
    <n v="3.2305527259568041E-2"/>
    <n v="3.2305527259568041E-2"/>
    <n v="2.4445049816371835E-2"/>
    <n v="8358.322651789269"/>
    <n v="0.23211517063011272"/>
    <n v="2.9811108926703351E-3"/>
    <n v="0.23211517063011272"/>
    <n v="-2.5740059032826812E-4"/>
    <n v="0.89253386804669277"/>
    <n v="7331.322651789269"/>
    <n v="0.12287154286633692"/>
    <n v="0.48135931932605242"/>
    <n v="2.119178786840661E-3"/>
    <n v="0.95026621748037299"/>
    <n v="0.56990447140512301"/>
    <n v="0.86492270235340774"/>
    <n v="97.51"/>
    <n v="56.4317881339"/>
    <n v="808.27682886570688"/>
    <n v="0.40413841443285342"/>
    <x v="1"/>
    <s v="TRUETRUE"/>
    <n v="0.59920000000000007"/>
    <n v="0.53262222222222233"/>
    <n v="11.14"/>
    <n v="424.84615384615387"/>
    <n v="26"/>
    <n v="28.830000000000002"/>
    <n v="10950.498900000001"/>
    <n v="1.2"/>
    <n v="41.35"/>
    <n v="15705.970500000001"/>
    <n v="13797"/>
    <n v="23024"/>
    <n v="1162"/>
    <n v="11273"/>
    <n v="5010"/>
    <n v="21700"/>
    <n v="64.97"/>
    <n v="24.62"/>
    <n v="101.78"/>
    <n v="37039"/>
    <n v="944"/>
    <n v="2.4900000000000002"/>
    <s v="Zona Urbana"/>
    <n v="8953"/>
    <n v="1.01"/>
    <n v="4.28"/>
    <n v="2706"/>
    <n v="30.26"/>
    <n v="2671"/>
    <n v="6674"/>
    <n v="1701"/>
    <n v="11046"/>
    <n v="2428"/>
    <n v="4947"/>
    <n v="3019"/>
    <n v="1319"/>
    <n v="61.92"/>
    <n v="92.14"/>
    <n v="73.42"/>
    <n v="26.56"/>
    <n v="3173"/>
    <n v="9.32"/>
    <n v="28.07"/>
    <n v="2331"/>
    <n v="26.07"/>
    <n v="40.19"/>
    <n v="8.2899999999999991"/>
  </r>
  <r>
    <n v="498"/>
    <x v="2"/>
    <s v="VE13"/>
    <s v="Simon Planas"/>
    <s v="VE1307"/>
    <s v="Buria"/>
    <s v="VE130702"/>
    <x v="2"/>
    <n v="7708"/>
    <n v="8737.3265180716153"/>
    <n v="4168.4863999999998"/>
    <n v="985"/>
    <n v="700"/>
    <n v="460"/>
    <n v="1160"/>
    <n v="54.08"/>
    <n v="0.58682845307751541"/>
    <n v="0.47343369267228252"/>
    <n v="7.9536952799234409E-2"/>
    <n v="0.56872409972351234"/>
    <s v="CIUD MED Y PEQ OCCID"/>
    <s v="ciud med y peq"/>
    <n v="0.76384559069774716"/>
    <n v="6673.9683353155033"/>
    <n v="5.3446993943906092E-4"/>
    <n v="6673.9683353155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9.4552572839361"/>
    <n v="6.2746302628470085E-2"/>
    <n v="8.058658369150761E-4"/>
    <n v="6.2746302628470085E-2"/>
    <n v="8.058658369150761E-4"/>
    <n v="0.90125597041692185"/>
    <n v="2259.4552572839361"/>
    <n v="0"/>
    <n v="0.47914532190589149"/>
    <n v="5.3446993943906092E-4"/>
    <n v="0.94412974495285695"/>
    <n v="0.56950326853001443"/>
    <n v="0.86431381175447053"/>
    <n v="32.69"/>
    <n v="272.00229764900001"/>
    <n v="32.122252619154438"/>
    <n v="1.606112630957722E-2"/>
    <x v="0"/>
    <s v="FALSEFALSE"/>
    <n v="0.56119999999999992"/>
    <n v="0.49884444444444437"/>
    <n v="14.33"/>
    <n v="134.45454545454547"/>
    <n v="22"/>
    <n v="33.28"/>
    <n v="2565.2224000000001"/>
    <n v="6.26"/>
    <n v="31.5"/>
    <n v="2428.02"/>
    <n v="2641"/>
    <n v="4706"/>
    <n v="361"/>
    <n v="2077"/>
    <n v="1105"/>
    <n v="4526"/>
    <n v="63.79"/>
    <n v="26.19"/>
    <n v="115.61"/>
    <n v="2520"/>
    <n v="5188"/>
    <n v="67.31"/>
    <s v="Zona Rural"/>
    <n v="2213"/>
    <n v="1.02"/>
    <n v="3.54"/>
    <n v="599"/>
    <n v="27.14"/>
    <n v="691"/>
    <n v="1319"/>
    <n v="948"/>
    <n v="2958"/>
    <n v="392"/>
    <n v="1001"/>
    <n v="665"/>
    <n v="205"/>
    <n v="58.07"/>
    <n v="95.97"/>
    <n v="72.28"/>
    <n v="20.02"/>
    <n v="861"/>
    <n v="5.16"/>
    <n v="13.23"/>
    <n v="789"/>
    <n v="35.75"/>
    <n v="18.21"/>
    <n v="11.56"/>
  </r>
  <r>
    <n v="366"/>
    <x v="5"/>
    <s v="VE11"/>
    <s v="Democracia"/>
    <s v="VE1108"/>
    <s v="Agua Clara"/>
    <s v="VE110802"/>
    <x v="2"/>
    <n v="172"/>
    <n v="203.13435237329043"/>
    <n v="132.92160000000001"/>
    <n v="10"/>
    <n v="17"/>
    <n v="17"/>
    <n v="34"/>
    <n v="77.28"/>
    <n v="0.58707760332962799"/>
    <n v="0.72807173082847965"/>
    <n v="0.16580549628362795"/>
    <n v="0.49225334979754176"/>
    <s v="RESTO"/>
    <s v="resto"/>
    <n v="0.76530058859465455"/>
    <n v="155.45883943507312"/>
    <n v="1.2449576072824196E-5"/>
    <n v="155.458839435073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.254919423623601"/>
    <n v="7.0134286213625039E-4"/>
    <n v="9.0075148476302339E-6"/>
    <n v="7.0134286213625039E-4"/>
    <n v="9.0075148476302339E-6"/>
    <n v="0.89471924577147166"/>
    <n v="25.254919423623601"/>
    <n v="0"/>
    <n v="0.54116410648736257"/>
    <n v="1.2449576072824196E-5"/>
    <n v="0.94210832403137146"/>
    <n v="0.56914045406736624"/>
    <n v="0.86376318181343337"/>
    <n v="0"/>
    <n v="176.06727803699999"/>
    <n v="1.1537314294743761"/>
    <n v="5.7686571473718803E-4"/>
    <x v="0"/>
    <s v="TRUEFALSE"/>
    <n v="0.33329999999999999"/>
    <n v="0.29626666666666668"/>
    <n v="14.47"/>
    <m/>
    <m/>
    <n v="75"/>
    <n v="129"/>
    <m/>
    <n v="97.72"/>
    <n v="168.07839999999999"/>
    <n v="39"/>
    <n v="117"/>
    <n v="16"/>
    <n v="31"/>
    <n v="24"/>
    <n v="117"/>
    <n v="47.01"/>
    <n v="33.1"/>
    <n v="123.38"/>
    <n v="0"/>
    <n v="172"/>
    <n v="100"/>
    <s v="Zona Rural"/>
    <n v="44"/>
    <n v="1"/>
    <n v="3.91"/>
    <n v="6"/>
    <n v="13.64"/>
    <m/>
    <m/>
    <m/>
    <n v="33"/>
    <n v="3"/>
    <n v="17"/>
    <n v="13"/>
    <n v="2"/>
    <n v="50"/>
    <n v="85"/>
    <n v="61.9"/>
    <n v="10.53"/>
    <n v="22"/>
    <n v="13.33"/>
    <n v="31.82"/>
    <n v="0"/>
    <n v="0"/>
    <n v="75"/>
    <n v="6.82"/>
  </r>
  <r>
    <n v="807"/>
    <x v="16"/>
    <s v="VE19"/>
    <s v="Montes"/>
    <s v="VE1912"/>
    <s v="San Fernando"/>
    <s v="VE191205"/>
    <x v="0"/>
    <n v="6283"/>
    <n v="7394.3502941231045"/>
    <n v="3259.6203999999998"/>
    <n v="629"/>
    <n v="356"/>
    <n v="322"/>
    <n v="678"/>
    <n v="51.879999999999995"/>
    <n v="0.5850241968124924"/>
    <n v="0.49422914406612262"/>
    <n v="7.128818965933921E-2"/>
    <n v="0.37892720344780173"/>
    <s v="CIUD MED Y PEQ ORIEN"/>
    <s v="ciud med y peq"/>
    <n v="0.76154031683733237"/>
    <n v="5631.0958657927304"/>
    <n v="4.5095381265747482E-4"/>
    <n v="5631.09586579273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4.8419328026489"/>
    <n v="3.9568636212270115E-2"/>
    <n v="5.0818949963628681E-4"/>
    <n v="3.9568636212270115E-2"/>
    <n v="5.0818949963628681E-4"/>
    <n v="0.89881409562391079"/>
    <n v="1424.8419328026489"/>
    <n v="0"/>
    <n v="0.47753729196743455"/>
    <n v="4.5095381265747482E-4"/>
    <n v="0.94380634522019313"/>
    <n v="0.56859920529006092"/>
    <n v="0.86294174878631891"/>
    <n v="65.81"/>
    <n v="251.43050509400001"/>
    <n v="29.409121583551077"/>
    <n v="1.4704560791775538E-2"/>
    <x v="1"/>
    <s v="FALSETRUE"/>
    <n v="0.4763"/>
    <n v="0.4233777777777778"/>
    <n v="16.5"/>
    <n v="110.05882352941177"/>
    <n v="17"/>
    <n v="37.43"/>
    <n v="2351.7269000000001"/>
    <n v="0.88"/>
    <n v="19.2"/>
    <n v="1206.336"/>
    <n v="1879"/>
    <n v="3945"/>
    <n v="459"/>
    <n v="1452"/>
    <n v="893"/>
    <n v="3938"/>
    <n v="59.26"/>
    <n v="28.7"/>
    <n v="109.15"/>
    <n v="4135"/>
    <n v="2148"/>
    <n v="34.19"/>
    <s v="Zona Urbana"/>
    <n v="1380"/>
    <n v="1.01"/>
    <n v="4.6100000000000003"/>
    <n v="528"/>
    <n v="38.32"/>
    <n v="413"/>
    <n v="837"/>
    <n v="621"/>
    <n v="1871"/>
    <n v="252"/>
    <n v="634"/>
    <n v="527"/>
    <n v="286"/>
    <n v="50.1"/>
    <n v="87.09"/>
    <n v="70.36"/>
    <n v="33.65"/>
    <n v="840"/>
    <n v="13.64"/>
    <n v="12.92"/>
    <n v="373"/>
    <n v="27.07"/>
    <n v="26.2"/>
    <n v="18.36"/>
  </r>
  <r>
    <n v="762"/>
    <x v="6"/>
    <s v="VE18"/>
    <s v="Sucre"/>
    <s v="VE1813"/>
    <s v="San Jose De Saguaz"/>
    <s v="VE181305"/>
    <x v="3"/>
    <n v="2246"/>
    <n v="2639.9544313668152"/>
    <n v="1156.9146000000001"/>
    <n v="241"/>
    <n v="135"/>
    <n v="121"/>
    <n v="256"/>
    <n v="51.510000000000005"/>
    <n v="0.58449082394512331"/>
    <n v="0.49414554426152424"/>
    <n v="9.6559850002525108E-2"/>
    <n v="0.22668131472263534"/>
    <s v="CIUD MED Y PEQ LLANO"/>
    <s v="ciud med y peq"/>
    <n v="0.76112472740895853"/>
    <n v="2009.3345969461393"/>
    <n v="1.6091310092975505E-4"/>
    <n v="2009.3345969461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2.67045178540059"/>
    <n v="2.3123711783661134E-2"/>
    <n v="2.9698338497267793E-4"/>
    <n v="2.3123711783661134E-2"/>
    <n v="2.9698338497267793E-4"/>
    <n v="0.89708154646585037"/>
    <n v="832.67045178540059"/>
    <n v="0"/>
    <n v="0.47145026750367852"/>
    <n v="1.6091310092975505E-4"/>
    <n v="0.94268321975629688"/>
    <n v="0.56798962008872833"/>
    <n v="0.86201660412417702"/>
    <n v="0"/>
    <n v="28.579712641"/>
    <n v="92.371622644644049"/>
    <n v="4.6185811322322023E-2"/>
    <x v="0"/>
    <s v="FALSEFALSE"/>
    <n v="0.55640000000000001"/>
    <n v="0.49457777777777778"/>
    <n v="16.22"/>
    <n v="68.375"/>
    <n v="16"/>
    <n v="51.32"/>
    <n v="1152.6471999999999"/>
    <n v="1.23"/>
    <n v="38.49"/>
    <n v="864.48540000000003"/>
    <n v="740"/>
    <n v="1330"/>
    <n v="176"/>
    <n v="574"/>
    <n v="320"/>
    <n v="1352"/>
    <n v="68.87"/>
    <n v="28.51"/>
    <n v="113.3"/>
    <n v="0"/>
    <n v="2246"/>
    <n v="100"/>
    <s v="Zona Rural"/>
    <n v="569"/>
    <n v="1"/>
    <n v="3.95"/>
    <n v="119"/>
    <n v="20.91"/>
    <n v="269"/>
    <n v="658"/>
    <n v="167"/>
    <n v="1094"/>
    <n v="144"/>
    <n v="301"/>
    <n v="181"/>
    <n v="97"/>
    <n v="71.64"/>
    <n v="97.73"/>
    <n v="69.349999999999994"/>
    <n v="33.799999999999997"/>
    <n v="289"/>
    <n v="2.96"/>
    <n v="15.29"/>
    <n v="226"/>
    <n v="39.72"/>
    <n v="23.2"/>
    <n v="7.85"/>
  </r>
  <r>
    <n v="45"/>
    <x v="12"/>
    <s v="VE03"/>
    <s v="Fernando del C. Carvajal"/>
    <s v="VE0304"/>
    <s v="Santa Barbara"/>
    <s v="VE030402"/>
    <x v="0"/>
    <n v="1178"/>
    <n v="1302.8504743056028"/>
    <n v="645.54399999999998"/>
    <n v="113"/>
    <n v="78"/>
    <n v="59"/>
    <n v="137"/>
    <n v="54.8"/>
    <n v="0.58342386893596121"/>
    <n v="0.46855405169673831"/>
    <n v="9.3981355888441961E-2"/>
    <n v="0.2801144435599276"/>
    <s v="RESTO"/>
    <s v="resto"/>
    <n v="0.75830904906983743"/>
    <n v="987.9633042508683"/>
    <n v="7.911884816666781E-5"/>
    <n v="987.96330425086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6.73761502561706"/>
    <n v="1.0739914123982442E-2"/>
    <n v="1.3793529692364897E-4"/>
    <n v="1.0739914123982442E-2"/>
    <n v="1.3793529692364897E-4"/>
    <n v="0.89577685587259104"/>
    <n v="386.73761502561706"/>
    <n v="0"/>
    <n v="0.45835694056443727"/>
    <n v="7.911884816666781E-5"/>
    <n v="0.94236648764123843"/>
    <n v="0.56691821851974755"/>
    <n v="0.86039057803235897"/>
    <n v="0"/>
    <n v="19.1189443821"/>
    <n v="68.144477449570331"/>
    <n v="3.4072238724785167E-2"/>
    <x v="0"/>
    <s v="FALSEFALSE"/>
    <n v="0.623"/>
    <n v="0.55377777777777781"/>
    <n v="14.75"/>
    <n v="170"/>
    <n v="3"/>
    <n v="35.61"/>
    <n v="419.48579999999998"/>
    <n v="4.17"/>
    <n v="20.090000000000003"/>
    <n v="236.66020000000003"/>
    <n v="428"/>
    <n v="687"/>
    <n v="63"/>
    <n v="338"/>
    <n v="191"/>
    <n v="649"/>
    <n v="71.47"/>
    <n v="25.35"/>
    <n v="110.36"/>
    <n v="0"/>
    <n v="1178"/>
    <n v="100"/>
    <s v="Zona Rural"/>
    <n v="266"/>
    <n v="1.01"/>
    <n v="4.46"/>
    <n v="51"/>
    <n v="19.170000000000002"/>
    <n v="55"/>
    <n v="259"/>
    <n v="196"/>
    <n v="510"/>
    <n v="42"/>
    <n v="128"/>
    <n v="126"/>
    <n v="32"/>
    <n v="30.43"/>
    <n v="87.07"/>
    <n v="78.260000000000005"/>
    <n v="20.51"/>
    <n v="132"/>
    <n v="16.829999999999998"/>
    <n v="20.3"/>
    <n v="65"/>
    <n v="24.44"/>
    <n v="11.65"/>
    <n v="20.8"/>
  </r>
  <r>
    <n v="914"/>
    <x v="3"/>
    <s v="VE21"/>
    <s v="Candelaria"/>
    <s v="VE2104"/>
    <s v="Cegarra"/>
    <s v="VE210405"/>
    <x v="2"/>
    <n v="1131"/>
    <n v="1406.8060479666319"/>
    <n v="523.53989999999999"/>
    <n v="188"/>
    <n v="112"/>
    <n v="50"/>
    <n v="162"/>
    <n v="46.29"/>
    <n v="0.5833579205521926"/>
    <n v="0.48114876035378762"/>
    <n v="6.8331604336711885E-2"/>
    <n v="0.31125353561647323"/>
    <s v="RESTO"/>
    <s v="resto"/>
    <n v="0.75787089434217425"/>
    <n v="1066.1773577384511"/>
    <n v="8.5382447022777102E-5"/>
    <n v="1066.1773577384511"/>
    <n v="0"/>
    <n v="0"/>
    <n v="23"/>
    <n v="0"/>
    <n v="0"/>
    <n v="23"/>
    <n v="1"/>
    <n v="0"/>
    <n v="0"/>
    <n v="23"/>
    <n v="0"/>
    <n v="0"/>
    <n v="23"/>
    <n v="1"/>
    <n v="0"/>
    <n v="0"/>
    <n v="0"/>
    <n v="0"/>
    <n v="0"/>
    <n v="0"/>
    <n v="88.670894638034383"/>
    <n v="2.462439019918205E-3"/>
    <n v="3.1625695834041662E-5"/>
    <n v="2.462439019918205E-3"/>
    <n v="3.1625695834041662E-5"/>
    <n v="0.89490478543014718"/>
    <n v="88.670894638034383"/>
    <n v="0"/>
    <n v="0.45950532826795093"/>
    <n v="8.5382447022777102E-5"/>
    <n v="0.94239074219270813"/>
    <n v="0.56678233966063507"/>
    <n v="0.86018435976962715"/>
    <n v="0"/>
    <n v="20.717143140099999"/>
    <n v="67.905407538726962"/>
    <n v="3.3952703769363483E-2"/>
    <x v="0"/>
    <s v="FALSEFALSE"/>
    <n v="0.41240000000000004"/>
    <n v="0.36657777777777784"/>
    <n v="10.41"/>
    <n v="117"/>
    <n v="1"/>
    <n v="35.39"/>
    <n v="400.26089999999999"/>
    <n v="0.28999999999999998"/>
    <n v="12.379999999999999"/>
    <n v="140.01779999999999"/>
    <n v="285"/>
    <n v="691"/>
    <n v="155"/>
    <n v="214"/>
    <n v="145"/>
    <n v="772"/>
    <n v="63.68"/>
    <n v="34.86"/>
    <n v="100.18"/>
    <n v="0"/>
    <n v="1131"/>
    <n v="100"/>
    <s v="Zona Rural"/>
    <n v="353"/>
    <n v="1.04"/>
    <n v="3.34"/>
    <n v="121"/>
    <n v="34.28"/>
    <n v="25"/>
    <n v="92"/>
    <n v="0"/>
    <n v="117"/>
    <n v="53"/>
    <n v="121"/>
    <n v="95"/>
    <n v="60"/>
    <n v="80.3"/>
    <n v="96.03"/>
    <n v="79.83"/>
    <n v="52.17"/>
    <n v="101"/>
    <n v="5.15"/>
    <n v="10.76"/>
    <n v="106"/>
    <n v="30.03"/>
    <n v="3.68"/>
    <n v="18.57"/>
  </r>
  <r>
    <n v="365"/>
    <x v="5"/>
    <s v="VE11"/>
    <s v="Democracia"/>
    <s v="VE1108"/>
    <s v="Pedregal"/>
    <s v="VE110801"/>
    <x v="2"/>
    <n v="6978"/>
    <n v="8241.1134352373301"/>
    <n v="5292.8129999999992"/>
    <n v="437"/>
    <n v="1079"/>
    <n v="293"/>
    <n v="1372"/>
    <n v="75.849999999999994"/>
    <n v="0.57634130900761338"/>
    <n v="0.72807173082847965"/>
    <n v="0.16580549628362795"/>
    <n v="0.49225334979754176"/>
    <s v="RESTO"/>
    <s v="resto"/>
    <n v="0.75113935875911675"/>
    <n v="6190.2246612053095"/>
    <n v="4.9573040109909036E-4"/>
    <n v="6190.2246612053095"/>
    <n v="0"/>
    <n v="0"/>
    <n v="0"/>
    <n v="0"/>
    <n v="2132"/>
    <n v="2132"/>
    <n v="1"/>
    <n v="0"/>
    <n v="0"/>
    <n v="0"/>
    <n v="0"/>
    <n v="2132"/>
    <n v="2132"/>
    <n v="1"/>
    <n v="0"/>
    <n v="0"/>
    <n v="0"/>
    <n v="0"/>
    <n v="0"/>
    <n v="0"/>
    <n v="1710.3443198945088"/>
    <n v="4.7497192940209453E-2"/>
    <n v="6.1001785820781528E-4"/>
    <n v="4.7497192940209453E-2"/>
    <n v="6.1001785820781528E-4"/>
    <n v="0.89964940589506825"/>
    <n v="1710.3443198945088"/>
    <n v="0"/>
    <n v="0.55840610988791906"/>
    <n v="4.9573040109909036E-4"/>
    <n v="0.94397973372957034"/>
    <n v="0.56520494096326201"/>
    <n v="0.8577904007598709"/>
    <n v="52.85"/>
    <n v="704.24087192399998"/>
    <n v="11.702123185100639"/>
    <n v="5.8510615925503199E-3"/>
    <x v="0"/>
    <s v="TRUETRUE"/>
    <n v="0.40360000000000001"/>
    <n v="0.35875555555555555"/>
    <n v="8.8699999999999992"/>
    <n v="81.321428571428569"/>
    <n v="28"/>
    <n v="29.04"/>
    <n v="2026.4112"/>
    <n v="0.6"/>
    <n v="95.18"/>
    <n v="6641.6604000000007"/>
    <n v="1857"/>
    <n v="4601"/>
    <n v="520"/>
    <n v="1452"/>
    <n v="843"/>
    <n v="4683"/>
    <n v="51.66"/>
    <n v="30.34"/>
    <n v="103.68"/>
    <n v="3688"/>
    <n v="3290"/>
    <n v="47.15"/>
    <s v="Zona Urbana"/>
    <n v="1845"/>
    <n v="1.01"/>
    <n v="3.82"/>
    <n v="447"/>
    <n v="24.24"/>
    <n v="642"/>
    <n v="850"/>
    <n v="785"/>
    <n v="2277"/>
    <n v="300"/>
    <n v="732"/>
    <n v="581"/>
    <n v="467"/>
    <n v="63.69"/>
    <n v="95.31"/>
    <n v="81.37"/>
    <n v="52.41"/>
    <n v="514"/>
    <n v="5.78"/>
    <n v="11.71"/>
    <n v="44"/>
    <n v="2.39"/>
    <n v="69.09"/>
    <n v="9.4"/>
  </r>
  <r>
    <n v="460"/>
    <x v="13"/>
    <s v="VE12"/>
    <s v="Santa Maria De Ipire"/>
    <s v="VE1214"/>
    <s v="Altamira"/>
    <s v="VE121402"/>
    <x v="3"/>
    <n v="834"/>
    <n v="1005.6033736038295"/>
    <n v="536.26199999999994"/>
    <n v="131"/>
    <n v="123"/>
    <n v="113"/>
    <n v="236"/>
    <n v="64.3"/>
    <n v="0.57681633059950921"/>
    <n v="0.60581995466838712"/>
    <n v="0.14310353723572186"/>
    <n v="0.41724578189685596"/>
    <s v="RESTO"/>
    <s v="resto"/>
    <n v="0.75152684427995164"/>
    <n v="755.73792996175916"/>
    <n v="6.0521594554339144E-5"/>
    <n v="755.73792996175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.9774997977128"/>
    <n v="3.1096761342080366E-3"/>
    <n v="3.9938317565366001E-5"/>
    <n v="3.1096761342080366E-3"/>
    <n v="3.9938317565366001E-5"/>
    <n v="0.89497297486587835"/>
    <n v="111.9774997977128"/>
    <n v="0"/>
    <n v="0.50130086855615785"/>
    <n v="6.0521594554339144E-5"/>
    <n v="0.94229447344376205"/>
    <n v="0.56462727977275595"/>
    <n v="0.85691370597503214"/>
    <n v="0"/>
    <n v="676.308643534"/>
    <n v="1.4869000761976434"/>
    <n v="7.4345003809882172E-4"/>
    <x v="0"/>
    <s v="TRUEFALSE"/>
    <n v="0.36590000000000006"/>
    <n v="0.3252444444444445"/>
    <n v="21.51"/>
    <m/>
    <m/>
    <n v="69.27"/>
    <n v="577.71180000000004"/>
    <n v="39.35"/>
    <n v="83.29"/>
    <n v="694.6386"/>
    <n v="206"/>
    <n v="563"/>
    <n v="65"/>
    <n v="153"/>
    <n v="88"/>
    <n v="593"/>
    <n v="48.13"/>
    <n v="31.68"/>
    <n v="181.76"/>
    <n v="0"/>
    <n v="834"/>
    <n v="100"/>
    <s v="Zona Rural"/>
    <n v="371"/>
    <n v="1"/>
    <n v="2.25"/>
    <n v="73"/>
    <n v="19.68"/>
    <m/>
    <m/>
    <m/>
    <n v="149"/>
    <n v="23"/>
    <n v="83"/>
    <n v="43"/>
    <n v="24"/>
    <n v="45.1"/>
    <n v="89.25"/>
    <n v="68.25"/>
    <n v="23.3"/>
    <n v="154"/>
    <n v="15"/>
    <n v="2.4300000000000002"/>
    <n v="92"/>
    <n v="24.8"/>
    <n v="51.75"/>
    <n v="18.260000000000002"/>
  </r>
  <r>
    <n v="763"/>
    <x v="6"/>
    <s v="VE18"/>
    <s v="Sucre"/>
    <s v="VE1813"/>
    <s v="Villa Rosa"/>
    <s v="VE181306"/>
    <x v="3"/>
    <n v="5673"/>
    <n v="6668.0594341691649"/>
    <n v="2876.7782999999999"/>
    <n v="727"/>
    <n v="457"/>
    <n v="291"/>
    <n v="748"/>
    <n v="50.71"/>
    <n v="0.57422488686715834"/>
    <n v="0.49414554426152424"/>
    <n v="9.6559850002525108E-2"/>
    <n v="0.22668131472263534"/>
    <s v="CIUD MED Y PEQ LLANO"/>
    <s v="ciud med y peq"/>
    <n v="0.74930372601258532"/>
    <n v="4996.4017792963268"/>
    <n v="4.0012574561720376E-4"/>
    <n v="4996.4017792963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2.5683854048392"/>
    <n v="2.7841869899193742E-2"/>
    <n v="3.5757982299683904E-4"/>
    <n v="2.7841869899193742E-2"/>
    <n v="3.5757982299683904E-4"/>
    <n v="0.89757862633424068"/>
    <n v="1002.5683854048392"/>
    <n v="0"/>
    <n v="0.47318868016498622"/>
    <n v="4.0012574561720376E-4"/>
    <n v="0.9436095235532157"/>
    <n v="0.56443779177047271"/>
    <n v="0.85662612712064212"/>
    <n v="72.430000000000007"/>
    <n v="66.195317481199993"/>
    <n v="100.73309847124682"/>
    <n v="5.0366549235623406E-2"/>
    <x v="1"/>
    <s v="FALSETRUE"/>
    <n v="0.46110000000000001"/>
    <n v="0.40986666666666666"/>
    <n v="15.04"/>
    <n v="55.75"/>
    <n v="24"/>
    <n v="37.54"/>
    <n v="2129.6442000000002"/>
    <n v="0.66"/>
    <n v="35.879999999999995"/>
    <n v="2035.4723999999997"/>
    <n v="1679"/>
    <n v="3641"/>
    <n v="353"/>
    <n v="1317"/>
    <n v="746"/>
    <n v="3610"/>
    <n v="55.81"/>
    <n v="28.48"/>
    <n v="108.87"/>
    <n v="4109"/>
    <n v="1564"/>
    <n v="27.57"/>
    <s v="Zona Urbana"/>
    <n v="1522"/>
    <n v="1.01"/>
    <n v="3.77"/>
    <n v="299"/>
    <n v="19.66"/>
    <n v="251"/>
    <n v="679"/>
    <n v="408"/>
    <n v="1338"/>
    <n v="215"/>
    <n v="616"/>
    <n v="446"/>
    <n v="322"/>
    <n v="46.24"/>
    <n v="90.19"/>
    <n v="72.64"/>
    <n v="39.61"/>
    <n v="689"/>
    <n v="11.48"/>
    <n v="9.1999999999999993"/>
    <n v="263"/>
    <n v="17.29"/>
    <n v="34.06"/>
    <n v="12.95"/>
  </r>
  <r>
    <n v="253"/>
    <x v="7"/>
    <s v="VE07"/>
    <s v="Boliv. Angostura"/>
    <s v="VE0707"/>
    <s v="Barceloneta"/>
    <s v="VE070702"/>
    <x v="0"/>
    <n v="16191"/>
    <n v="21525.757861558384"/>
    <n v="11209.0293"/>
    <n v="898"/>
    <n v="955"/>
    <n v="1065"/>
    <n v="2020"/>
    <n v="69.22999999999999"/>
    <n v="0.57163946555695477"/>
    <n v="0.5174499850290839"/>
    <n v="0.13072214925825093"/>
    <n v="0.45182694970140735"/>
    <s v="RESTO"/>
    <s v="resto"/>
    <n v="0.74447087876476614"/>
    <n v="16025.299871271944"/>
    <n v="1.2833505676629203E-3"/>
    <n v="16025.299871271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16.3986267937125"/>
    <n v="0.10320641321534473"/>
    <n v="1.3255047560850176E-3"/>
    <n v="0.10320641321534473"/>
    <n v="1.3255047560850176E-3"/>
    <n v="0.90551863096222485"/>
    <n v="3716.3986267937125"/>
    <n v="0"/>
    <n v="0.50872500973555113"/>
    <n v="1.2833505676629203E-3"/>
    <n v="0.94702963751609959"/>
    <n v="0.56426128894950955"/>
    <n v="0.85635825539030808"/>
    <n v="49.08"/>
    <n v="46980.249151999997"/>
    <n v="0.45818739257669544"/>
    <n v="2.2909369628834771E-4"/>
    <x v="0"/>
    <s v="TRUEFALSE"/>
    <n v="0.69200000000000006"/>
    <n v="0.61511111111111116"/>
    <n v="14.55"/>
    <n v="108.52173913043478"/>
    <n v="46"/>
    <n v="49.010000000000005"/>
    <n v="7935.2091000000009"/>
    <n v="16.68"/>
    <n v="60.269999999999996"/>
    <n v="9758.3156999999992"/>
    <n v="6400"/>
    <n v="9249"/>
    <n v="542"/>
    <n v="5195"/>
    <n v="2333"/>
    <n v="8663"/>
    <n v="75.06"/>
    <n v="23.95"/>
    <n v="115.56"/>
    <n v="7946"/>
    <n v="8245"/>
    <n v="50.92"/>
    <s v="Zona Rural"/>
    <n v="3691"/>
    <n v="1"/>
    <n v="4.4000000000000004"/>
    <n v="931"/>
    <n v="29.67"/>
    <n v="762"/>
    <n v="2964"/>
    <n v="1266"/>
    <n v="4992"/>
    <n v="720"/>
    <n v="2083"/>
    <n v="1174"/>
    <n v="522"/>
    <n v="39.979999999999997"/>
    <n v="82.01"/>
    <n v="61.72"/>
    <n v="24.89"/>
    <n v="1724"/>
    <n v="17.28"/>
    <n v="22.24"/>
    <n v="1112"/>
    <n v="35.44"/>
    <n v="47.67"/>
    <n v="11.24"/>
  </r>
  <r>
    <n v="571"/>
    <x v="19"/>
    <s v="VE14"/>
    <s v="Libertador"/>
    <s v="VE1412"/>
    <s v="El Morro"/>
    <s v="VE141214"/>
    <x v="1"/>
    <n v="1479"/>
    <n v="2003.0412527524054"/>
    <n v="270.95279999999997"/>
    <n v="339"/>
    <n v="68"/>
    <n v="8"/>
    <n v="76"/>
    <n v="18.32"/>
    <n v="0.57408168055945985"/>
    <n v="0.33216495143760305"/>
    <n v="0.39592015898146893"/>
    <n v="0.12130522398773623"/>
    <s v="CIUD GRAND ANDES"/>
    <s v="ciud grandes"/>
    <n v="0.7490838438259334"/>
    <n v="1500.4458409536849"/>
    <n v="1.2015987452361742E-4"/>
    <n v="1500.4458409536849"/>
    <n v="0"/>
    <n v="0"/>
    <n v="132"/>
    <n v="0"/>
    <n v="0"/>
    <n v="132"/>
    <n v="1"/>
    <n v="0"/>
    <n v="0"/>
    <n v="132"/>
    <n v="0"/>
    <n v="0"/>
    <n v="132"/>
    <n v="1"/>
    <n v="0"/>
    <n v="0"/>
    <n v="0"/>
    <n v="0"/>
    <n v="0"/>
    <n v="0"/>
    <n v="279.40827374707317"/>
    <n v="7.7593198824866642E-3"/>
    <n v="9.9654809113082691E-5"/>
    <n v="7.7593198824866642E-3"/>
    <n v="9.9654809113082691E-5"/>
    <n v="0.8954628364275008"/>
    <n v="279.40827374707317"/>
    <n v="0"/>
    <n v="0.41179570258253023"/>
    <n v="1.2015987452361742E-4"/>
    <n v="0.9425254109230472"/>
    <n v="0.56390980487450137"/>
    <n v="0.85582482115484626"/>
    <n v="0"/>
    <n v="497.115383587"/>
    <n v="4.0293286405646986"/>
    <n v="2.0146643202823495E-3"/>
    <x v="0"/>
    <s v="FALSEFALSE"/>
    <n v="0.42149999999999999"/>
    <n v="0.37466666666666665"/>
    <n v="21.38"/>
    <n v="28.692307692307693"/>
    <n v="13"/>
    <n v="14.479999999999999"/>
    <n v="214.15919999999997"/>
    <n v="0.7"/>
    <n v="11.450000000000001"/>
    <n v="169.34550000000002"/>
    <n v="389"/>
    <n v="923"/>
    <n v="167"/>
    <n v="297"/>
    <n v="175"/>
    <n v="1007"/>
    <n v="60.24"/>
    <n v="32.869999999999997"/>
    <n v="117.5"/>
    <n v="0"/>
    <n v="1479"/>
    <n v="100"/>
    <s v="Zona Rural"/>
    <n v="435"/>
    <n v="1.02"/>
    <n v="3.46"/>
    <n v="93"/>
    <n v="21.38"/>
    <n v="89"/>
    <n v="189"/>
    <n v="95"/>
    <n v="373"/>
    <n v="63"/>
    <n v="159"/>
    <n v="85"/>
    <n v="37"/>
    <n v="66.319999999999993"/>
    <n v="91.91"/>
    <n v="61.59"/>
    <n v="22.7"/>
    <n v="267"/>
    <n v="8.73"/>
    <n v="5.29"/>
    <n v="3"/>
    <n v="0.69"/>
    <n v="0.46"/>
    <n v="11.33"/>
  </r>
  <r>
    <n v="179"/>
    <x v="1"/>
    <s v="VE06"/>
    <s v="Barinas"/>
    <s v="VE0604"/>
    <s v="San Silvestre"/>
    <s v="VE060403"/>
    <x v="1"/>
    <n v="6905"/>
    <n v="8200.5253765002781"/>
    <n v="2447.8225000000002"/>
    <n v="1626"/>
    <n v="648"/>
    <n v="245"/>
    <n v="893"/>
    <n v="35.450000000000003"/>
    <n v="0.57160937626913744"/>
    <n v="0.38262240969155364"/>
    <n v="0.37680896731238195"/>
    <n v="0.35428997659992389"/>
    <s v="CIUD GRAND LLANOS"/>
    <s v="ciud grandes"/>
    <n v="0.7443268873238793"/>
    <n v="6103.8715279109356"/>
    <n v="4.8881500210356372E-4"/>
    <n v="6103.8715279109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0.4994514787513"/>
    <n v="3.9170337697311132E-2"/>
    <n v="5.0307405613358373E-4"/>
    <n v="3.9170337697311132E-2"/>
    <n v="5.0307405613358373E-4"/>
    <n v="0.89877213302567915"/>
    <n v="1410.4994514787513"/>
    <n v="0"/>
    <n v="0.44018829347151467"/>
    <n v="4.8881500210356372E-4"/>
    <n v="0.9439529552105872"/>
    <n v="0.56292288584552341"/>
    <n v="0.85432701105442188"/>
    <n v="62.62"/>
    <n v="822.45980000400004"/>
    <n v="9.9707309420598964"/>
    <n v="4.985365471029948E-3"/>
    <x v="1"/>
    <s v="FALSETRUE"/>
    <n v="0.4012"/>
    <n v="0.35662222222222223"/>
    <n v="12.1"/>
    <n v="94.75"/>
    <n v="20"/>
    <n v="21.32"/>
    <n v="1472.146"/>
    <n v="8.1999999999999993"/>
    <n v="50.240000000000009"/>
    <n v="3469.0720000000006"/>
    <n v="1865"/>
    <n v="4648"/>
    <n v="392"/>
    <n v="1462"/>
    <n v="815"/>
    <n v="4628"/>
    <n v="48.56"/>
    <n v="29.31"/>
    <n v="128.63999999999999"/>
    <n v="4324"/>
    <n v="2581"/>
    <n v="37.380000000000003"/>
    <s v="Zona Urbana"/>
    <n v="2544"/>
    <n v="1.07"/>
    <n v="2.9"/>
    <n v="796"/>
    <n v="31.31"/>
    <n v="292"/>
    <n v="1064"/>
    <n v="539"/>
    <n v="1895"/>
    <n v="237"/>
    <n v="753"/>
    <n v="515"/>
    <n v="239"/>
    <n v="49.89"/>
    <n v="95.44"/>
    <n v="75.849999999999994"/>
    <n v="27.41"/>
    <n v="695"/>
    <n v="6.08"/>
    <n v="7.4"/>
    <n v="564"/>
    <n v="22.19"/>
    <n v="5.51"/>
    <n v="10.84"/>
  </r>
  <r>
    <n v="34"/>
    <x v="11"/>
    <s v="VE02"/>
    <s v="Manapiare"/>
    <s v="VE0206"/>
    <s v="Autonomo Manapiare"/>
    <s v="VE020600"/>
    <x v="1"/>
    <n v="7715"/>
    <n v="9822"/>
    <n v="5416.7015000000001"/>
    <n v="311"/>
    <n v="344"/>
    <n v="389"/>
    <n v="733"/>
    <n v="70.210000000000008"/>
    <n v="0.56943658781568018"/>
    <n v="0.74324310489154233"/>
    <n v="0.30193921430418474"/>
    <n v="0.44435212841240174"/>
    <s v="RESTO"/>
    <s v="resto"/>
    <n v="0.74324310489154233"/>
    <n v="7300.1337762447283"/>
    <n v="5.8461500883074161E-4"/>
    <n v="7263.1337762447283"/>
    <n v="0"/>
    <n v="29"/>
    <n v="0"/>
    <n v="0"/>
    <n v="21"/>
    <n v="29"/>
    <n v="2"/>
    <n v="0"/>
    <n v="29"/>
    <n v="0"/>
    <n v="0"/>
    <n v="21"/>
    <n v="29"/>
    <n v="2"/>
    <n v="37"/>
    <n v="2.1397472391766673E-5"/>
    <n v="9.1447743921090061E-5"/>
    <n v="5.06840026965002E-3"/>
    <n v="5.06840026965002E-3"/>
    <n v="3.7670535532478111E-3"/>
    <n v="2142.0266282974248"/>
    <n v="5.9485245668886293E-2"/>
    <n v="7.6398329904629769E-4"/>
    <n v="5.9485245668886293E-2"/>
    <n v="6.7253555512520767E-4"/>
    <n v="0.90016224608120876"/>
    <n v="2113.0266282974248"/>
    <n v="1.353858052784827E-2"/>
    <n v="0.56763019888054578"/>
    <n v="5.6321753643897492E-4"/>
    <n v="0.94424106435358557"/>
    <n v="0.56268959475131952"/>
    <n v="0.85397295388561889"/>
    <n v="0"/>
    <n v="35205.032470799997"/>
    <n v="0.27899420368797079"/>
    <n v="1.394971018439854E-4"/>
    <x v="0"/>
    <s v="TRUEFALSE"/>
    <n v="0.85860000000000003"/>
    <n v="0.76319999999999999"/>
    <n v="35"/>
    <n v="53.370370370370374"/>
    <n v="54"/>
    <n v="88.3"/>
    <n v="6812.3450000000003"/>
    <n v="36.85"/>
    <n v="85.86999999999999"/>
    <n v="6624.8704999999991"/>
    <n v="3468"/>
    <n v="4039"/>
    <n v="208"/>
    <n v="2829"/>
    <n v="1182"/>
    <n v="3704"/>
    <n v="91.01"/>
    <n v="21.34"/>
    <n v="103.94"/>
    <n v="0"/>
    <n v="7715"/>
    <n v="100"/>
    <s v="Zona Rural"/>
    <n v="1558"/>
    <n v="1"/>
    <n v="4.95"/>
    <n v="216"/>
    <n v="19.71"/>
    <n v="403"/>
    <n v="2154"/>
    <n v="250"/>
    <n v="2882"/>
    <n v="284"/>
    <n v="888"/>
    <n v="571"/>
    <n v="333"/>
    <n v="28.51"/>
    <n v="68.150000000000006"/>
    <n v="59.98"/>
    <n v="33.1"/>
    <n v="1847"/>
    <n v="31.15"/>
    <n v="37.86"/>
    <n v="118"/>
    <n v="10.77"/>
    <n v="38.69"/>
    <n v="25.96"/>
  </r>
  <r>
    <n v="503"/>
    <x v="2"/>
    <s v="VE13"/>
    <s v="Torres"/>
    <s v="VE1308"/>
    <s v="Castañeda"/>
    <s v="VE130804"/>
    <x v="2"/>
    <n v="3965"/>
    <n v="4472.3231142895693"/>
    <n v="1984.086"/>
    <n v="557"/>
    <n v="311"/>
    <n v="247"/>
    <n v="558"/>
    <n v="50.04"/>
    <n v="0.57167356981856909"/>
    <n v="0.47540923567380317"/>
    <n v="0.10131017036103637"/>
    <n v="0.38507676560734871"/>
    <s v="CIUD MED Y PEQ OCCID"/>
    <s v="ciud med y peq"/>
    <n v="0.74463408374987694"/>
    <n v="3330.2442244424096"/>
    <n v="2.6669521632827372E-4"/>
    <n v="3330.2442244424096"/>
    <n v="0"/>
    <n v="0"/>
    <n v="27"/>
    <n v="0"/>
    <n v="0"/>
    <n v="27"/>
    <n v="1"/>
    <n v="0"/>
    <n v="0"/>
    <n v="27"/>
    <n v="0"/>
    <n v="0"/>
    <n v="27"/>
    <n v="1"/>
    <n v="0"/>
    <n v="0"/>
    <n v="0"/>
    <n v="0"/>
    <n v="0"/>
    <n v="0"/>
    <n v="944.9406522785938"/>
    <n v="2.6241516375540095E-2"/>
    <n v="3.3702609827244436E-4"/>
    <n v="2.6241516375540095E-2"/>
    <n v="3.3702609827244436E-4"/>
    <n v="0.89741002165855244"/>
    <n v="944.9406522785938"/>
    <n v="0"/>
    <n v="0.46635359123596526"/>
    <n v="2.6669521632827372E-4"/>
    <n v="0.94309284013931538"/>
    <n v="0.56266453970184027"/>
    <n v="0.85393492877405985"/>
    <n v="0"/>
    <n v="398.45054796199997"/>
    <n v="11.224286519781854"/>
    <n v="5.6121432598909273E-3"/>
    <x v="0"/>
    <s v="FALSEFALSE"/>
    <n v="0.42219999999999996"/>
    <n v="0.37528888888888884"/>
    <n v="9.84"/>
    <n v="79.3125"/>
    <n v="16"/>
    <n v="53.76"/>
    <n v="2131.5839999999998"/>
    <n v="1.52"/>
    <n v="45.8"/>
    <n v="1815.97"/>
    <n v="1075"/>
    <n v="2546"/>
    <n v="344"/>
    <n v="867"/>
    <n v="452"/>
    <n v="2646"/>
    <n v="55.73"/>
    <n v="31.01"/>
    <n v="105.76"/>
    <n v="0"/>
    <n v="3965"/>
    <n v="100"/>
    <s v="Zona Rural"/>
    <n v="1136"/>
    <n v="1.02"/>
    <n v="3.54"/>
    <n v="319"/>
    <n v="28.16"/>
    <n v="259"/>
    <n v="577"/>
    <n v="433"/>
    <n v="1269"/>
    <n v="184"/>
    <n v="443"/>
    <n v="292"/>
    <n v="159"/>
    <n v="64.790000000000006"/>
    <n v="94.86"/>
    <n v="77.25"/>
    <n v="34.869999999999997"/>
    <n v="321"/>
    <n v="6.36"/>
    <n v="11.83"/>
    <n v="294"/>
    <n v="25.95"/>
    <n v="31.42"/>
    <n v="7.89"/>
  </r>
  <r>
    <n v="385"/>
    <x v="5"/>
    <s v="VE11"/>
    <s v="Jacura"/>
    <s v="VE1111"/>
    <s v="Agua Linda"/>
    <s v="VE111102"/>
    <x v="2"/>
    <n v="2048"/>
    <n v="2395.1680911680915"/>
    <n v="1195.8271999999999"/>
    <n v="176"/>
    <n v="142"/>
    <n v="105"/>
    <n v="247"/>
    <n v="58.39"/>
    <n v="0.571579101815753"/>
    <n v="0.52680122031487098"/>
    <n v="8.4423561849197623E-2"/>
    <n v="0.31425785608642248"/>
    <s v="RESTO"/>
    <s v="resto"/>
    <n v="0.74418200977837745"/>
    <n v="1782.4410038425103"/>
    <n v="1.4274283117832165E-4"/>
    <n v="1782.4410038425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3.0210154269995"/>
    <n v="1.1469818462815362E-2"/>
    <n v="1.4730963367723239E-4"/>
    <n v="1.1469818462815362E-2"/>
    <n v="1.4730963367723239E-4"/>
    <n v="0.89585375468433082"/>
    <n v="413.0210154269995"/>
    <n v="0"/>
    <n v="0.4780415978206724"/>
    <n v="1.4274283117832165E-4"/>
    <n v="0.94261285896962621"/>
    <n v="0.56231253719306062"/>
    <n v="0.85340070773105203"/>
    <n v="0"/>
    <n v="1034.4883832099999"/>
    <n v="2.3153165661811741"/>
    <n v="1.157658283090587E-3"/>
    <x v="0"/>
    <s v="FALSEFALSE"/>
    <n v="0.59009999999999996"/>
    <n v="0.5245333333333333"/>
    <n v="14.22"/>
    <n v="50.454545454545453"/>
    <n v="11"/>
    <n v="69.75"/>
    <n v="1428.48"/>
    <n v="4.51"/>
    <n v="34.32"/>
    <n v="702.87360000000001"/>
    <n v="724"/>
    <n v="1227"/>
    <n v="97"/>
    <n v="558"/>
    <n v="319"/>
    <n v="1171"/>
    <n v="66.91"/>
    <n v="25.86"/>
    <n v="117.41"/>
    <n v="0"/>
    <n v="2048"/>
    <n v="100"/>
    <s v="Zona Rural"/>
    <n v="445"/>
    <n v="1"/>
    <n v="4.5999999999999996"/>
    <n v="88"/>
    <n v="19.86"/>
    <n v="125"/>
    <n v="304"/>
    <n v="126"/>
    <n v="555"/>
    <n v="115"/>
    <n v="303"/>
    <n v="174"/>
    <n v="93"/>
    <n v="62.84"/>
    <n v="95.89"/>
    <n v="66.67"/>
    <n v="32.979999999999997"/>
    <n v="229"/>
    <n v="6.19"/>
    <n v="20.09"/>
    <n v="120"/>
    <n v="27.09"/>
    <n v="23.02"/>
    <n v="19.86"/>
  </r>
  <r>
    <n v="1056"/>
    <x v="9"/>
    <s v="VE23"/>
    <s v="Mara"/>
    <s v="VE2312"/>
    <s v="Las Parcelas"/>
    <s v="VE231203"/>
    <x v="2"/>
    <n v="16288"/>
    <n v="17953.97091993572"/>
    <n v="11315.273599999999"/>
    <n v="1002"/>
    <n v="1005"/>
    <n v="1275"/>
    <n v="2280"/>
    <n v="69.47"/>
    <n v="0.56800734898543925"/>
    <n v="0.63241364965258429"/>
    <n v="0.21854482346613704"/>
    <n v="0.46205573142119988"/>
    <s v="CIUD MED Y PEQ OCCID"/>
    <s v="ciud med y peq"/>
    <n v="0.7395285986542437"/>
    <n v="13277.474954699106"/>
    <n v="1.0632971087667297E-3"/>
    <n v="13277.474954699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96.4912144372643"/>
    <n v="9.7099464648216061E-2"/>
    <n v="1.247071748690356E-3"/>
    <n v="9.7099464648216061E-2"/>
    <n v="1.247071748690356E-3"/>
    <n v="0.90487523557027705"/>
    <n v="3496.4912144372643"/>
    <n v="0"/>
    <n v="0.54479611662369243"/>
    <n v="1.0632971087667297E-3"/>
    <n v="0.9461775238882143"/>
    <n v="0.56225647321707495"/>
    <n v="0.85331562153143925"/>
    <n v="85.39"/>
    <n v="341.28886096799999"/>
    <n v="52.606378271510962"/>
    <n v="2.6303189135755481E-2"/>
    <x v="1"/>
    <s v="TRUETRUE"/>
    <n v="0.63419999999999999"/>
    <n v="0.56373333333333331"/>
    <n v="15.04"/>
    <n v="236.4"/>
    <n v="20"/>
    <n v="58.83"/>
    <n v="9582.2303999999986"/>
    <n v="1.7"/>
    <n v="32.949999999999996"/>
    <n v="5366.8959999999997"/>
    <n v="6055"/>
    <n v="9547"/>
    <n v="686"/>
    <n v="4813"/>
    <n v="2416"/>
    <n v="9059"/>
    <n v="70.61"/>
    <n v="24.88"/>
    <n v="103.32"/>
    <n v="13908"/>
    <n v="2380"/>
    <n v="14.61"/>
    <s v="Zona Urbana"/>
    <n v="3457"/>
    <n v="1.03"/>
    <n v="4.84"/>
    <n v="1230"/>
    <n v="35.99"/>
    <n v="987"/>
    <n v="3565"/>
    <n v="176"/>
    <n v="4728"/>
    <n v="1024"/>
    <n v="2282"/>
    <n v="1484"/>
    <n v="818"/>
    <n v="62.94"/>
    <n v="91.39"/>
    <n v="74.459999999999994"/>
    <n v="36.450000000000003"/>
    <n v="1861"/>
    <n v="9.94"/>
    <n v="35.049999999999997"/>
    <n v="815"/>
    <n v="23.84"/>
    <n v="53.19"/>
    <n v="13.13"/>
  </r>
  <r>
    <n v="660"/>
    <x v="4"/>
    <s v="VE15"/>
    <s v="Zamora"/>
    <s v="VE1521"/>
    <s v="Bolivar"/>
    <s v="VE152102"/>
    <x v="3"/>
    <n v="35935"/>
    <n v="43335.986850193774"/>
    <n v="13838.568500000001"/>
    <n v="5523"/>
    <n v="2373"/>
    <n v="1086"/>
    <n v="3459"/>
    <n v="38.510000000000005"/>
    <n v="0.56551017091844658"/>
    <n v="0.34453971298969727"/>
    <n v="0.1923828902191117"/>
    <n v="0.49697271149384942"/>
    <s v="GRAN CARACAS"/>
    <s v="gran caracas"/>
    <n v="0.73230987187348928"/>
    <n v="31735.37097777662"/>
    <n v="2.5414567394357532E-3"/>
    <n v="31727.37097777662"/>
    <n v="0"/>
    <n v="0"/>
    <n v="0"/>
    <n v="0"/>
    <n v="0"/>
    <n v="0"/>
    <n v="0"/>
    <n v="0"/>
    <n v="0"/>
    <n v="7"/>
    <n v="0"/>
    <n v="0"/>
    <n v="7"/>
    <n v="1"/>
    <n v="8"/>
    <n v="4.6264805171387398E-6"/>
    <n v="0"/>
    <n v="2.5208465360629227E-4"/>
    <n v="2.5208465360629227E-4"/>
    <n v="1.8460408038369682E-4"/>
    <n v="3486.5272999896824"/>
    <n v="9.6822761319271325E-2"/>
    <n v="1.2435179813699521E-3"/>
    <n v="9.6822761319271325E-2"/>
    <n v="1.2435179813699521E-3"/>
    <n v="0.90484608358957463"/>
    <n v="3486.5272999896824"/>
    <n v="0"/>
    <n v="0.44873618596618109"/>
    <n v="2.5368302589186143E-3"/>
    <n v="0.95188349045053744"/>
    <n v="0.56224493968782074"/>
    <n v="0.85329811752543339"/>
    <n v="86.8"/>
    <n v="217.21238896899999"/>
    <n v="199.50973816865749"/>
    <n v="9.9754869084328748E-2"/>
    <x v="1"/>
    <s v="FALSETRUE"/>
    <n v="0.46179999999999999"/>
    <n v="0.4104888888888889"/>
    <n v="5.48"/>
    <n v="183.11538461538461"/>
    <n v="26"/>
    <n v="11.760000000000002"/>
    <n v="4225.9560000000001"/>
    <n v="1.5"/>
    <n v="22.21"/>
    <n v="7981.1634999999997"/>
    <n v="10865"/>
    <n v="23525"/>
    <n v="1545"/>
    <n v="8767"/>
    <n v="4301"/>
    <n v="22867"/>
    <n v="52.75"/>
    <n v="27.31"/>
    <n v="108.94"/>
    <n v="31192"/>
    <n v="4743"/>
    <n v="13.2"/>
    <s v="Zona Urbana"/>
    <n v="9327"/>
    <n v="1.01"/>
    <n v="3.71"/>
    <n v="3633"/>
    <n v="39.01"/>
    <n v="848"/>
    <n v="2773"/>
    <n v="1140"/>
    <n v="4761"/>
    <n v="1804"/>
    <n v="4212"/>
    <n v="2649"/>
    <n v="1263"/>
    <n v="61.84"/>
    <n v="94.57"/>
    <n v="74.540000000000006"/>
    <n v="24.23"/>
    <n v="1573"/>
    <n v="6.7"/>
    <n v="11.63"/>
    <n v="2209"/>
    <n v="23.72"/>
    <n v="10.98"/>
    <n v="5.19"/>
  </r>
  <r>
    <n v="470"/>
    <x v="2"/>
    <s v="VE13"/>
    <s v="Iribarren"/>
    <s v="VE1303"/>
    <s v="El Cuji"/>
    <s v="VE130303"/>
    <x v="2"/>
    <n v="55931"/>
    <n v="65072.821258143202"/>
    <n v="30359.346800000003"/>
    <n v="6313"/>
    <n v="5018"/>
    <n v="2477"/>
    <n v="7495"/>
    <n v="54.28"/>
    <n v="0.56120674886177857"/>
    <n v="0.44002263267024355"/>
    <n v="0.25206194964216688"/>
    <n v="0.52502652833724339"/>
    <s v="CIUD PRINC RESTO"/>
    <s v="ciud principales"/>
    <n v="0.72620384148929273"/>
    <n v="47256.132774209706"/>
    <n v="3.784402495335197E-3"/>
    <n v="47020.132774209706"/>
    <n v="0"/>
    <n v="0"/>
    <n v="70"/>
    <n v="187"/>
    <n v="0"/>
    <n v="187"/>
    <n v="2"/>
    <n v="0"/>
    <n v="0"/>
    <n v="70"/>
    <n v="187"/>
    <n v="0"/>
    <n v="187"/>
    <n v="2"/>
    <n v="236"/>
    <n v="1.3648117525559282E-4"/>
    <n v="0"/>
    <n v="4.9940607947673256E-3"/>
    <n v="4.9940607947673256E-3"/>
    <n v="3.6267061337911027E-3"/>
    <n v="9125.4774721544527"/>
    <n v="0.25341947766002371"/>
    <n v="3.2547272253523035E-3"/>
    <n v="0.25341947766002371"/>
    <n v="3.2547272253523035E-3"/>
    <n v="0.92134427488434267"/>
    <n v="9125.4774721544527"/>
    <n v="0"/>
    <n v="0.53826212840486998"/>
    <n v="3.647921320079604E-3"/>
    <n v="0.95618597149212603"/>
    <n v="0.56205807182558465"/>
    <n v="0.85301451515960225"/>
    <n v="98.13"/>
    <n v="88.664145526400006"/>
    <n v="733.92486750766216"/>
    <n v="0.36696243375383109"/>
    <x v="1"/>
    <s v="TRUETRUE"/>
    <n v="0.38919999999999999"/>
    <n v="0.34595555555555557"/>
    <n v="3.49"/>
    <n v="330.68421052631578"/>
    <n v="38"/>
    <n v="10.199999999999999"/>
    <n v="5704.9619999999995"/>
    <n v="0.89"/>
    <n v="49.49"/>
    <n v="27680.251899999999"/>
    <n v="15045"/>
    <n v="38658"/>
    <n v="2228"/>
    <n v="12107"/>
    <n v="6055"/>
    <n v="37769"/>
    <n v="44.68"/>
    <n v="28.27"/>
    <n v="112.25"/>
    <n v="54885"/>
    <n v="1046"/>
    <n v="1.87"/>
    <s v="Zona Urbana"/>
    <n v="14069"/>
    <n v="1.02"/>
    <n v="3.79"/>
    <n v="4976"/>
    <n v="35.44"/>
    <n v="1908"/>
    <n v="6340"/>
    <n v="4318"/>
    <n v="12566"/>
    <n v="2597"/>
    <n v="5937"/>
    <n v="4266"/>
    <n v="3307"/>
    <n v="61.61"/>
    <n v="97.5"/>
    <n v="85.73"/>
    <n v="39.340000000000003"/>
    <n v="1603"/>
    <n v="3.07"/>
    <n v="11.17"/>
    <n v="2083"/>
    <n v="14.84"/>
    <n v="47.62"/>
    <n v="2.14"/>
  </r>
  <r>
    <n v="430"/>
    <x v="13"/>
    <s v="VE12"/>
    <s v="San Geronimo"/>
    <s v="VE1204"/>
    <s v="Cazorla"/>
    <s v="VE120402"/>
    <x v="3"/>
    <n v="7458"/>
    <n v="8872.7537365139069"/>
    <n v="5741.9142000000002"/>
    <n v="581"/>
    <n v="985"/>
    <n v="958"/>
    <n v="1943"/>
    <n v="76.990000000000009"/>
    <n v="0.56715000468258814"/>
    <n v="0.63493756756283937"/>
    <n v="0.14242649018786371"/>
    <n v="0.35679657531537062"/>
    <s v="RESTO"/>
    <s v="resto"/>
    <n v="0.73490716842507953"/>
    <n v="6520.6503246344791"/>
    <n v="5.2219180688485079E-4"/>
    <n v="6520.6503246344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8.4760852487818"/>
    <n v="3.3837744272253951E-2"/>
    <n v="4.3458627783600338E-4"/>
    <n v="3.3837744272253951E-2"/>
    <n v="4.3458627783600338E-4"/>
    <n v="0.89821031954401975"/>
    <n v="1218.4760852487818"/>
    <n v="0"/>
    <n v="0.52232854379303773"/>
    <n v="5.2219180688485079E-4"/>
    <n v="0.94408220030562939"/>
    <n v="0.55983718684586459"/>
    <n v="0.84964396108491758"/>
    <n v="0"/>
    <n v="2173.8447589500001"/>
    <n v="4.0815949252970487"/>
    <n v="2.0407974626485245E-3"/>
    <x v="0"/>
    <s v="TRUEFALSE"/>
    <n v="0.56119999999999992"/>
    <n v="0.49884444444444437"/>
    <n v="24.76"/>
    <n v="57.172413793103445"/>
    <n v="29"/>
    <n v="75.040000000000006"/>
    <n v="5596.4832000000006"/>
    <n v="34.450000000000003"/>
    <n v="79.38"/>
    <n v="5920.1603999999988"/>
    <n v="2527"/>
    <n v="4503"/>
    <n v="428"/>
    <n v="2028"/>
    <n v="998"/>
    <n v="4432"/>
    <n v="65.62"/>
    <n v="27.23"/>
    <n v="115.8"/>
    <n v="0"/>
    <n v="7458"/>
    <n v="100"/>
    <s v="Zona Rural"/>
    <n v="2638"/>
    <n v="1"/>
    <n v="2.84"/>
    <n v="772"/>
    <n v="29.29"/>
    <n v="251"/>
    <n v="874"/>
    <n v="400"/>
    <n v="1658"/>
    <n v="243"/>
    <n v="930"/>
    <n v="545"/>
    <n v="307"/>
    <n v="38.51"/>
    <n v="82.01"/>
    <n v="65.66"/>
    <n v="31.91"/>
    <n v="1450"/>
    <n v="20.55"/>
    <n v="15.29"/>
    <n v="1508"/>
    <n v="57.21"/>
    <n v="28.34"/>
    <n v="27.73"/>
  </r>
  <r>
    <n v="1101"/>
    <x v="9"/>
    <s v="VE23"/>
    <s v="Santa Rita"/>
    <s v="VE2318"/>
    <s v="Jose Cenovio Urribarri"/>
    <s v="VE231803"/>
    <x v="2"/>
    <n v="15136"/>
    <n v="16804.433902381985"/>
    <n v="8286.9599999999991"/>
    <n v="1651"/>
    <n v="1385"/>
    <n v="612"/>
    <n v="1997"/>
    <n v="54.75"/>
    <n v="0.56392625917841721"/>
    <n v="0.50941843237302797"/>
    <n v="0.1146477773833719"/>
    <n v="0.54119648871093284"/>
    <s v="CIUD MED Y PEQ ZULIA"/>
    <s v="ciud grandes"/>
    <n v="0.73074535127344542"/>
    <n v="12279.761954947518"/>
    <n v="9.8339747787799759E-4"/>
    <n v="12279.761954947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71.7171173801785"/>
    <n v="7.6972093378254614E-2"/>
    <n v="9.8857108468456312E-4"/>
    <n v="7.6972093378254614E-2"/>
    <n v="9.8857108468456312E-4"/>
    <n v="0.90275472353635877"/>
    <n v="2771.7171173801785"/>
    <n v="0"/>
    <n v="0.49638174976254712"/>
    <n v="9.8339747787799759E-4"/>
    <n v="0.94586812832276923"/>
    <n v="0.55919895902469763"/>
    <n v="0.84867534658986044"/>
    <n v="94.75"/>
    <n v="61.455775529199997"/>
    <n v="273.43945719792526"/>
    <n v="0.13671972859896264"/>
    <x v="1"/>
    <s v="TRUETRUE"/>
    <n v="0.43290000000000001"/>
    <n v="0.38480000000000003"/>
    <n v="6.65"/>
    <n v="180.61904761904762"/>
    <n v="21"/>
    <n v="5.1899999999999995"/>
    <n v="785.55839999999989"/>
    <n v="0.98"/>
    <n v="42.23"/>
    <n v="6391.9327999999987"/>
    <n v="4346"/>
    <n v="10040"/>
    <n v="750"/>
    <n v="3465"/>
    <n v="1833"/>
    <n v="9838"/>
    <n v="50.76"/>
    <n v="28.49"/>
    <n v="103.52"/>
    <n v="14341"/>
    <n v="795"/>
    <n v="5.25"/>
    <s v="Zona Urbana"/>
    <n v="3796"/>
    <n v="1.01"/>
    <n v="4.0199999999999996"/>
    <n v="1206"/>
    <n v="31.84"/>
    <n v="1531"/>
    <n v="1873"/>
    <n v="389"/>
    <n v="3793"/>
    <n v="818"/>
    <n v="1640"/>
    <n v="1182"/>
    <n v="848"/>
    <n v="69.260000000000005"/>
    <n v="91.57"/>
    <n v="77.97"/>
    <n v="40.97"/>
    <n v="819"/>
    <n v="9.44"/>
    <n v="18.14"/>
    <n v="418"/>
    <n v="11.03"/>
    <n v="39.1"/>
    <n v="4.8499999999999996"/>
  </r>
  <r>
    <n v="630"/>
    <x v="4"/>
    <s v="VE15"/>
    <s v="Guaicaipuro"/>
    <s v="VE1510"/>
    <s v="Cecilio Acosta"/>
    <s v="VE151003"/>
    <x v="3"/>
    <n v="19350"/>
    <n v="22940.507330262208"/>
    <n v="7970.2650000000003"/>
    <n v="3195"/>
    <n v="1511"/>
    <n v="727"/>
    <n v="2238"/>
    <n v="41.19"/>
    <n v="0.56278665794024574"/>
    <n v="0.34228450873707977"/>
    <n v="0.11015025056545702"/>
    <n v="0.49362808127006852"/>
    <s v="GRAN CARACAS"/>
    <s v="gran caracas"/>
    <n v="0.72845385092546378"/>
    <n v="16711.100906913336"/>
    <n v="1.3382714212796421E-3"/>
    <n v="16594.100906913336"/>
    <n v="0"/>
    <n v="0"/>
    <n v="94"/>
    <n v="0"/>
    <n v="0"/>
    <n v="94"/>
    <n v="1"/>
    <n v="15"/>
    <n v="0"/>
    <n v="98"/>
    <n v="0"/>
    <n v="0"/>
    <n v="98"/>
    <n v="2"/>
    <n v="117"/>
    <n v="6.7662277563154078E-5"/>
    <n v="0"/>
    <n v="7.0013340624134118E-3"/>
    <n v="7.0013340624134118E-3"/>
    <n v="5.1001487593806717E-3"/>
    <n v="2210.1289837078571"/>
    <n v="6.1376485156156041E-2"/>
    <n v="7.8827294207498423E-4"/>
    <n v="6.1376485156156041E-2"/>
    <n v="7.8827294207498423E-4"/>
    <n v="0.90111165378484137"/>
    <n v="2210.1289837078571"/>
    <n v="0"/>
    <n v="0.43492421589269242"/>
    <n v="1.2706091437164879E-3"/>
    <n v="0.94698029886431068"/>
    <n v="0.55892414040368477"/>
    <n v="0.8482582646467105"/>
    <n v="99.85"/>
    <n v="83.688505945900005"/>
    <n v="274.11777843294249"/>
    <n v="0.13705888921647125"/>
    <x v="1"/>
    <s v="FALSETRUE"/>
    <n v="0.36119999999999997"/>
    <n v="0.32106666666666661"/>
    <n v="4.53"/>
    <n v="303.39999999999998"/>
    <n v="10"/>
    <n v="21.67"/>
    <n v="4193.1450000000004"/>
    <n v="0.28999999999999998"/>
    <n v="26.47"/>
    <n v="5121.9449999999997"/>
    <n v="4771"/>
    <n v="13209"/>
    <n v="1370"/>
    <n v="3837"/>
    <n v="1934"/>
    <n v="13579"/>
    <n v="46.49"/>
    <n v="31.34"/>
    <n v="103.43"/>
    <n v="19321"/>
    <n v="29"/>
    <n v="0.15"/>
    <s v="Zona Urbana"/>
    <n v="5561"/>
    <n v="1.02"/>
    <n v="3.49"/>
    <n v="1483"/>
    <n v="26.88"/>
    <n v="505"/>
    <n v="1653"/>
    <n v="876"/>
    <n v="3034"/>
    <n v="817"/>
    <n v="1761"/>
    <n v="1355"/>
    <n v="902"/>
    <n v="61.34"/>
    <n v="97.08"/>
    <n v="82.67"/>
    <n v="37.35"/>
    <n v="731"/>
    <n v="3.6"/>
    <n v="7.72"/>
    <n v="982"/>
    <n v="17.8"/>
    <n v="26.64"/>
    <n v="3.98"/>
  </r>
  <r>
    <n v="613"/>
    <x v="4"/>
    <s v="VE15"/>
    <s v="Acevedo"/>
    <s v="VE1501"/>
    <s v="Ribas"/>
    <s v="VE150108"/>
    <x v="3"/>
    <n v="8500"/>
    <n v="9628.1317599661215"/>
    <n v="4697.1000000000004"/>
    <n v="928"/>
    <n v="580"/>
    <n v="566"/>
    <n v="1146"/>
    <n v="55.26"/>
    <n v="0.56550670141357873"/>
    <n v="0.49601260656422075"/>
    <n v="0.14359813329341045"/>
    <n v="1"/>
    <s v="CIUD MED Y PEQ ORIEN"/>
    <s v="ciud med y peq"/>
    <n v="0.73176401620095499"/>
    <n v="7045.5203651847787"/>
    <n v="5.6422485898997962E-4"/>
    <n v="7045.5203651847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2.0761276907037"/>
    <n v="4.4768231741754629E-2"/>
    <n v="5.7496915401367003E-4"/>
    <n v="4.4768231741754629E-2"/>
    <n v="5.7496915401367003E-4"/>
    <n v="0.8993618971596351"/>
    <n v="1612.0761276907037"/>
    <n v="0"/>
    <n v="0.4800475784885368"/>
    <n v="5.6422485898997962E-4"/>
    <n v="0.94424496501153343"/>
    <n v="0.55885773535715944"/>
    <n v="0.84815748419108616"/>
    <n v="0"/>
    <n v="650.03063705800002"/>
    <n v="14.811812260945842"/>
    <n v="7.405906130472921E-3"/>
    <x v="0"/>
    <s v="TRUEFALSE"/>
    <n v="0.52310000000000001"/>
    <n v="0.46497777777777777"/>
    <n v="12.57"/>
    <n v="53.731707317073173"/>
    <n v="41"/>
    <n v="50.75"/>
    <n v="4313.75"/>
    <n v="21.08"/>
    <n v="41.82"/>
    <n v="3554.7"/>
    <n v="2769"/>
    <n v="5293"/>
    <n v="438"/>
    <n v="2237"/>
    <n v="1087"/>
    <n v="5176"/>
    <n v="60.59"/>
    <n v="27.3"/>
    <n v="108.9"/>
    <n v="0"/>
    <n v="8500"/>
    <n v="100"/>
    <s v="Zona Rural"/>
    <n v="2165"/>
    <n v="1.01"/>
    <n v="3.81"/>
    <n v="775"/>
    <n v="35.909999999999997"/>
    <n v="437"/>
    <n v="1321"/>
    <n v="445"/>
    <n v="2203"/>
    <n v="488"/>
    <n v="1026"/>
    <n v="587"/>
    <n v="261"/>
    <n v="61.62"/>
    <n v="92.93"/>
    <n v="65.81"/>
    <n v="23.47"/>
    <n v="835"/>
    <n v="8.91"/>
    <n v="13.9"/>
    <n v="800"/>
    <n v="37.07"/>
    <n v="28.96"/>
    <n v="7.86"/>
  </r>
  <r>
    <n v="71"/>
    <x v="12"/>
    <s v="VE03"/>
    <s v="Pedro Maria Freites"/>
    <s v="VE0313"/>
    <s v="Libertador"/>
    <s v="VE031302"/>
    <x v="0"/>
    <n v="2732"/>
    <n v="3190.552755022497"/>
    <n v="1435.9392"/>
    <n v="379"/>
    <n v="239"/>
    <n v="181"/>
    <n v="420"/>
    <n v="52.56"/>
    <n v="0.56550947970436738"/>
    <n v="0.45179925752515188"/>
    <n v="6.827005460508842E-2"/>
    <n v="0.27599474662808093"/>
    <s v="CIUD MED Y PEQ ORIEN"/>
    <s v="ciud med y peq"/>
    <n v="0.73220112346689081"/>
    <n v="2336.1263117078561"/>
    <n v="1.8708349000302367E-4"/>
    <n v="2336.1263117078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6.13319087490424"/>
    <n v="2.1553641267133543E-2"/>
    <n v="2.7681859218306898E-4"/>
    <n v="2.1553641267133543E-2"/>
    <n v="2.7681859218306898E-4"/>
    <n v="0.89691613224559563"/>
    <n v="776.13319087490424"/>
    <n v="0"/>
    <n v="0.45675634367929369"/>
    <n v="1.8708349000302367E-4"/>
    <n v="0.94278455942752148"/>
    <n v="0.55839092212813846"/>
    <n v="0.8474490192117824"/>
    <n v="0"/>
    <n v="382.62564638999999"/>
    <n v="8.3385752761864076"/>
    <n v="4.169287638093204E-3"/>
    <x v="0"/>
    <s v="FALSEFALSE"/>
    <n v="0.49450000000000005"/>
    <n v="0.43955555555555559"/>
    <n v="23.2"/>
    <n v="106"/>
    <n v="10"/>
    <n v="49.769999999999996"/>
    <n v="1359.7164"/>
    <n v="32.409999999999997"/>
    <n v="48.26"/>
    <n v="1318.4632000000001"/>
    <n v="851"/>
    <n v="1721"/>
    <n v="160"/>
    <n v="679"/>
    <n v="338"/>
    <n v="1715"/>
    <n v="58.74"/>
    <n v="27.95"/>
    <n v="140.07"/>
    <n v="0"/>
    <n v="2732"/>
    <n v="100"/>
    <s v="Zona Rural"/>
    <n v="873"/>
    <n v="1"/>
    <n v="3.14"/>
    <n v="185"/>
    <n v="21.19"/>
    <n v="199"/>
    <n v="510"/>
    <n v="351"/>
    <n v="1060"/>
    <n v="134"/>
    <n v="302"/>
    <n v="167"/>
    <n v="90"/>
    <n v="58.52"/>
    <n v="87.79"/>
    <n v="60.95"/>
    <n v="24.93"/>
    <n v="504"/>
    <n v="14.93"/>
    <n v="10.31"/>
    <n v="259"/>
    <n v="29.67"/>
    <n v="26.92"/>
    <n v="12.64"/>
  </r>
  <r>
    <n v="214"/>
    <x v="1"/>
    <s v="VE06"/>
    <s v="Sosa"/>
    <s v="VE0611"/>
    <s v="El Regalo"/>
    <s v="VE061102"/>
    <x v="1"/>
    <n v="5454"/>
    <n v="6181.6668875818077"/>
    <n v="3502.5588000000002"/>
    <n v="458"/>
    <n v="553"/>
    <n v="269"/>
    <n v="822"/>
    <n v="64.22"/>
    <n v="0.56421219380547638"/>
    <n v="0.52089449602568982"/>
    <n v="7.4670127591578719E-2"/>
    <n v="0.28453547203591589"/>
    <s v="RESTO"/>
    <s v="resto"/>
    <n v="0.73088772062550278"/>
    <n v="4518.1044211308135"/>
    <n v="3.6182236340007791E-4"/>
    <n v="4518.1044211308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2.14787534062748"/>
    <n v="2.5330843106333163E-2"/>
    <n v="3.253301027236541E-4"/>
    <n v="2.5330843106333163E-2"/>
    <n v="3.253301027236541E-4"/>
    <n v="0.89731407800051466"/>
    <n v="912.14787534062748"/>
    <n v="0"/>
    <n v="0.4811798057108459"/>
    <n v="3.6182236340007791E-4"/>
    <n v="0.94346120125851041"/>
    <n v="0.55823691474913772"/>
    <n v="0.84721528797240597"/>
    <n v="0"/>
    <n v="983.80593291800005"/>
    <n v="6.2834210292336667"/>
    <n v="3.1417105146168333E-3"/>
    <x v="0"/>
    <s v="TRUEFALSE"/>
    <n v="0.55189999999999995"/>
    <n v="0.49057777777777772"/>
    <n v="18.260000000000002"/>
    <n v="54.260869565217391"/>
    <n v="23"/>
    <n v="59.11"/>
    <n v="3223.8593999999998"/>
    <n v="7.42"/>
    <n v="80.05"/>
    <n v="4365.9269999999997"/>
    <n v="1857"/>
    <n v="3365"/>
    <n v="232"/>
    <n v="1430"/>
    <n v="822"/>
    <n v="3202"/>
    <n v="62.08"/>
    <n v="26.13"/>
    <n v="124.17"/>
    <n v="0"/>
    <n v="5454"/>
    <n v="100"/>
    <s v="Zona Rural"/>
    <n v="1392"/>
    <n v="1"/>
    <n v="3.92"/>
    <n v="254"/>
    <n v="18.260000000000002"/>
    <n v="139"/>
    <n v="804"/>
    <n v="305"/>
    <n v="1248"/>
    <n v="142"/>
    <n v="689"/>
    <n v="471"/>
    <n v="195"/>
    <n v="31.77"/>
    <n v="84.02"/>
    <n v="71.36"/>
    <n v="27.9"/>
    <n v="788"/>
    <n v="19.37"/>
    <n v="15.6"/>
    <n v="752"/>
    <n v="54.06"/>
    <n v="2.2999999999999998"/>
    <n v="16.48"/>
  </r>
  <r>
    <n v="233"/>
    <x v="7"/>
    <s v="VE07"/>
    <s v="Cedeño"/>
    <s v="VE0702"/>
    <s v="Ascencion Farreras"/>
    <s v="VE070203"/>
    <x v="0"/>
    <n v="7040"/>
    <n v="11170.483582089551"/>
    <n v="4560.5119999999997"/>
    <n v="424"/>
    <n v="344"/>
    <n v="436"/>
    <n v="780"/>
    <n v="64.78"/>
    <n v="0.56175679397534806"/>
    <n v="0.55552471984478802"/>
    <n v="0.23439058205212893"/>
    <n v="0.43079520724985093"/>
    <s v="CIUD MED Y PEQ BOLÍV"/>
    <s v="ciud med y peq"/>
    <n v="0.72686936148209624"/>
    <n v="8119.4822687596716"/>
    <n v="6.5023071408614353E-4"/>
    <n v="8119.4822687596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31.599865342459"/>
    <n v="5.6418634341081679E-2"/>
    <n v="7.2459807313414611E-4"/>
    <n v="5.6418634341081679E-2"/>
    <n v="7.2459807313414611E-4"/>
    <n v="0.90058932117743196"/>
    <n v="2031.599865342459"/>
    <n v="0"/>
    <n v="0.50417755845443379"/>
    <n v="6.5023071408614353E-4"/>
    <n v="0.94457800572615336"/>
    <n v="0.55736586597411186"/>
    <n v="0.84589332982296472"/>
    <n v="0"/>
    <n v="16168.2274373"/>
    <n v="0.6908910469875823"/>
    <n v="3.4544552349379117E-4"/>
    <x v="0"/>
    <s v="TRUEFALSE"/>
    <n v="0.70730000000000004"/>
    <n v="0.62871111111111111"/>
    <n v="18.28"/>
    <n v="59.468085106382979"/>
    <n v="47"/>
    <n v="68.38"/>
    <n v="4813.9519999999993"/>
    <n v="31.56"/>
    <n v="76.669999999999987"/>
    <n v="5397.5679999999993"/>
    <n v="2762"/>
    <n v="3905"/>
    <n v="373"/>
    <n v="2171"/>
    <n v="1129"/>
    <n v="3740"/>
    <n v="80.28"/>
    <n v="25.12"/>
    <n v="106.21"/>
    <n v="0"/>
    <n v="7040"/>
    <n v="100"/>
    <s v="Zona Rural"/>
    <n v="1536"/>
    <n v="1.01"/>
    <n v="4.62"/>
    <n v="371"/>
    <n v="28.43"/>
    <n v="453"/>
    <n v="1660"/>
    <n v="682"/>
    <n v="2795"/>
    <n v="313"/>
    <n v="975"/>
    <n v="656"/>
    <n v="215"/>
    <n v="43.23"/>
    <n v="84.49"/>
    <n v="70.239999999999995"/>
    <n v="28.03"/>
    <n v="962"/>
    <n v="12.52"/>
    <n v="16.02"/>
    <n v="398"/>
    <n v="30.5"/>
    <n v="50.27"/>
    <n v="17.52"/>
  </r>
  <r>
    <n v="329"/>
    <x v="0"/>
    <s v="VE10"/>
    <s v="Casacoima"/>
    <s v="VE1002"/>
    <s v="Manuel Piar"/>
    <s v="VE100204"/>
    <x v="0"/>
    <n v="12413"/>
    <n v="16747.785078666893"/>
    <n v="8655.5849000000017"/>
    <n v="954"/>
    <n v="1374"/>
    <n v="823"/>
    <n v="2197"/>
    <n v="69.73"/>
    <n v="0.56172568384478239"/>
    <n v="0.74510618625116276"/>
    <n v="0.17283315671220756"/>
    <n v="0.61203488733670397"/>
    <s v="RESTO"/>
    <s v="resto"/>
    <n v="0.72683172018075681"/>
    <n v="12172.821437945069"/>
    <n v="9.7483338395752813E-4"/>
    <n v="11400.821437945069"/>
    <n v="0"/>
    <n v="0"/>
    <n v="1941"/>
    <n v="0"/>
    <n v="0"/>
    <n v="1941"/>
    <n v="1"/>
    <n v="0"/>
    <n v="742"/>
    <n v="1941"/>
    <n v="0"/>
    <n v="0"/>
    <n v="1941"/>
    <n v="2"/>
    <n v="772"/>
    <n v="4.464553699038884E-4"/>
    <n v="2.3398008961878903E-3"/>
    <n v="6.3419972430838814E-2"/>
    <n v="6.3419972430838814E-2"/>
    <n v="4.609564765572275E-2"/>
    <n v="3856.5691072790955"/>
    <n v="0.1070990237725843"/>
    <n v="1.3754984885136596E-3"/>
    <n v="0.1070990237725843"/>
    <n v="-9.6430240767423074E-4"/>
    <n v="0.88673506742756869"/>
    <n v="3114.5691072790955"/>
    <n v="0.1923989897132945"/>
    <n v="0.57964675915043851"/>
    <n v="5.2837801405363968E-4"/>
    <n v="0.94410615517305063"/>
    <n v="0.55730423624592162"/>
    <n v="0.84579979668938499"/>
    <n v="88.54"/>
    <n v="138.04014240699999"/>
    <n v="121.32546943690791"/>
    <n v="6.0662734718453952E-2"/>
    <x v="1"/>
    <s v="TRUETRUE"/>
    <n v="0.5655"/>
    <n v="0.50266666666666671"/>
    <n v="4.83"/>
    <n v="312.11764705882354"/>
    <n v="17"/>
    <n v="15.44"/>
    <n v="1916.5671999999997"/>
    <n v="2.72"/>
    <n v="61.04"/>
    <n v="7576.8951999999999"/>
    <n v="4297"/>
    <n v="7599"/>
    <n v="517"/>
    <n v="3428"/>
    <n v="1753"/>
    <n v="7232"/>
    <n v="63.35"/>
    <n v="25.85"/>
    <n v="114.16"/>
    <n v="10990"/>
    <n v="1423"/>
    <n v="11.46"/>
    <s v="Zona Urbana"/>
    <n v="3204"/>
    <n v="1.01"/>
    <n v="3.92"/>
    <n v="1049"/>
    <n v="32.799999999999997"/>
    <n v="1452"/>
    <n v="2671"/>
    <n v="1127"/>
    <n v="5306"/>
    <n v="753"/>
    <n v="1711"/>
    <n v="1158"/>
    <n v="529"/>
    <n v="66.52"/>
    <n v="95.96"/>
    <n v="80.03"/>
    <n v="32.69"/>
    <n v="464"/>
    <n v="5.47"/>
    <n v="16.850000000000001"/>
    <n v="734"/>
    <n v="22.95"/>
    <n v="56.29"/>
    <n v="4.7"/>
  </r>
  <r>
    <n v="961"/>
    <x v="3"/>
    <s v="VE21"/>
    <s v="Sucre"/>
    <s v="VE2117"/>
    <s v="Sabana De Mendoza"/>
    <s v="VE211701"/>
    <x v="2"/>
    <n v="9525"/>
    <n v="11711.889142112974"/>
    <n v="5593.08"/>
    <n v="973"/>
    <n v="1122"/>
    <n v="262"/>
    <n v="1384"/>
    <n v="58.72"/>
    <n v="0.55975763574047188"/>
    <n v="0.51954396108711876"/>
    <n v="9.9046019519173065E-2"/>
    <n v="0.55502175985557978"/>
    <s v="RESTO"/>
    <s v="resto"/>
    <n v="0.72460504371124623"/>
    <n v="8486.4939437620415"/>
    <n v="6.7962202939610323E-4"/>
    <n v="8231.4939437620415"/>
    <n v="0"/>
    <n v="0"/>
    <n v="49"/>
    <n v="0"/>
    <n v="5145"/>
    <n v="5145"/>
    <n v="2"/>
    <n v="0"/>
    <n v="0"/>
    <n v="361"/>
    <n v="0"/>
    <n v="5145"/>
    <n v="5145"/>
    <n v="2"/>
    <n v="255"/>
    <n v="1.4746906648379734E-4"/>
    <n v="0"/>
    <n v="3.0047744296976323E-2"/>
    <n v="3.0047744296976323E-2"/>
    <n v="2.177274706973488E-2"/>
    <n v="2543.3637034264743"/>
    <n v="7.0630594748444464E-2"/>
    <n v="9.0712569449373135E-4"/>
    <n v="7.0630594748444464E-2"/>
    <n v="9.0712569449373135E-4"/>
    <n v="0.90208661720606731"/>
    <n v="2543.3637034264743"/>
    <n v="0"/>
    <n v="0.49742039101387681"/>
    <n v="5.3215296291230592E-4"/>
    <n v="0.9441207729181349"/>
    <n v="0.55646847955292567"/>
    <n v="0.84453140001294946"/>
    <n v="99.35"/>
    <n v="43.5786928351"/>
    <n v="268.75264906247384"/>
    <n v="0.13437632453123691"/>
    <x v="1"/>
    <s v="TRUETRUE"/>
    <n v="0.42"/>
    <n v="0.37333333333333329"/>
    <n v="5.96"/>
    <n v="438.75"/>
    <n v="8"/>
    <n v="3.39"/>
    <n v="322.89749999999998"/>
    <n v="0.17"/>
    <n v="48.64"/>
    <n v="4632.96"/>
    <n v="2650"/>
    <n v="6310"/>
    <n v="565"/>
    <n v="2094"/>
    <n v="1198"/>
    <n v="6233"/>
    <n v="50.95"/>
    <n v="29.32"/>
    <n v="96.07"/>
    <n v="9463"/>
    <n v="62"/>
    <n v="0.65"/>
    <s v="Zona Urbana"/>
    <n v="2468"/>
    <n v="1.03"/>
    <n v="3.97"/>
    <n v="945"/>
    <n v="38.409999999999997"/>
    <n v="405"/>
    <n v="1284"/>
    <n v="1759"/>
    <n v="3510"/>
    <n v="412"/>
    <n v="1082"/>
    <n v="825"/>
    <n v="667"/>
    <n v="60.15"/>
    <n v="97.3"/>
    <n v="82.5"/>
    <n v="52.44"/>
    <n v="467"/>
    <n v="3.34"/>
    <n v="10.89"/>
    <n v="123"/>
    <n v="5"/>
    <n v="48.86"/>
    <n v="5.6"/>
  </r>
  <r>
    <n v="250"/>
    <x v="7"/>
    <s v="VE07"/>
    <s v="Piar"/>
    <s v="VE0706"/>
    <s v="Andres Eloy Blanco"/>
    <s v="VE070602"/>
    <x v="0"/>
    <n v="5634"/>
    <n v="7465.1617925392275"/>
    <n v="2500.3692000000001"/>
    <n v="837"/>
    <n v="430"/>
    <n v="238"/>
    <n v="668"/>
    <n v="44.38"/>
    <n v="0.55930294899570643"/>
    <n v="0.41896443903338004"/>
    <n v="8.1303210276357868E-2"/>
    <n v="0.38963571697916299"/>
    <s v="CIUD MED Y PEQ BOLÍV"/>
    <s v="ciud med y peq"/>
    <n v="0.72428852049549075"/>
    <n v="5406.9309899777027"/>
    <n v="4.3300206617296613E-4"/>
    <n v="5406.9309899777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5.2703214502103"/>
    <n v="6.3740906459455668E-2"/>
    <n v="8.1863977282970726E-4"/>
    <n v="6.3740906459455668E-2"/>
    <n v="8.1863977282970726E-4"/>
    <n v="0.90136075654941272"/>
    <n v="2295.2703214502103"/>
    <n v="0"/>
    <n v="0.46135536734741617"/>
    <n v="4.3300206617296613E-4"/>
    <n v="0.9437368306217836"/>
    <n v="0.55615278439448235"/>
    <n v="0.84405228127768595"/>
    <n v="50.51"/>
    <n v="804.426985511"/>
    <n v="9.280098662773101"/>
    <n v="4.6400493313865504E-3"/>
    <x v="0"/>
    <s v="FALSETRUE"/>
    <n v="0.46850000000000003"/>
    <n v="0.41644444444444445"/>
    <n v="7.34"/>
    <n v="121.88461538461539"/>
    <n v="26"/>
    <n v="22.22"/>
    <n v="1251.8747999999998"/>
    <n v="3.97"/>
    <n v="47.809999999999995"/>
    <n v="2693.6153999999997"/>
    <n v="1701"/>
    <n v="3631"/>
    <n v="302"/>
    <n v="1353"/>
    <n v="716"/>
    <n v="3565"/>
    <n v="55.16"/>
    <n v="28.12"/>
    <n v="112.36"/>
    <n v="2846"/>
    <n v="2788"/>
    <n v="49.49"/>
    <s v="Zona Urbana"/>
    <n v="1565"/>
    <n v="1"/>
    <n v="3.61"/>
    <n v="447"/>
    <n v="28.56"/>
    <n v="487"/>
    <n v="1597"/>
    <n v="1085"/>
    <n v="3169"/>
    <n v="231"/>
    <n v="605"/>
    <n v="421"/>
    <n v="215"/>
    <n v="53.47"/>
    <n v="87.05"/>
    <n v="70.05"/>
    <n v="29.09"/>
    <n v="332"/>
    <n v="13.29"/>
    <n v="8.3699999999999992"/>
    <n v="437"/>
    <n v="27.92"/>
    <n v="18.53"/>
    <n v="7.04"/>
  </r>
  <r>
    <n v="318"/>
    <x v="8"/>
    <s v="VE09"/>
    <s v="San Carlos"/>
    <s v="VE0908"/>
    <s v="Manuel Manrique"/>
    <s v="VE090803"/>
    <x v="3"/>
    <n v="4282"/>
    <n v="4991.9231922068193"/>
    <n v="1680.6849999999999"/>
    <n v="667"/>
    <n v="265"/>
    <n v="166"/>
    <n v="431"/>
    <n v="39.25"/>
    <n v="0.55785791828654518"/>
    <n v="0.40423295918022761"/>
    <n v="0.36281959259624791"/>
    <n v="0.39806400524366159"/>
    <s v="CIUD MED Y PEQ LLANO"/>
    <s v="ciud med y peq"/>
    <n v="0.72202035318282831"/>
    <n v="3604.2701462987193"/>
    <n v="2.8863997400479499E-4"/>
    <n v="3604.2701462987193"/>
    <n v="0"/>
    <n v="0"/>
    <n v="35"/>
    <n v="0"/>
    <n v="0"/>
    <n v="35"/>
    <n v="1"/>
    <n v="0"/>
    <n v="0"/>
    <n v="35"/>
    <n v="0"/>
    <n v="0"/>
    <n v="35"/>
    <n v="1"/>
    <n v="0"/>
    <n v="0"/>
    <n v="0"/>
    <n v="0"/>
    <n v="0"/>
    <n v="0"/>
    <n v="761.00945225470105"/>
    <n v="2.1133646811709858E-2"/>
    <n v="2.7142450250540679E-4"/>
    <n v="2.1133646811709858E-2"/>
    <n v="2.7142450250540679E-4"/>
    <n v="0.89687188387928096"/>
    <n v="761.00945225470105"/>
    <n v="0"/>
    <n v="0.44074616329040611"/>
    <n v="2.8863997400479499E-4"/>
    <n v="0.94317781688619595"/>
    <n v="0.55516227001434304"/>
    <n v="0.84254901464726673"/>
    <n v="72.510000000000005"/>
    <n v="143.756290941"/>
    <n v="34.724902538391092"/>
    <n v="1.7362451269195545E-2"/>
    <x v="1"/>
    <s v="FALSETRUE"/>
    <n v="0.49209999999999998"/>
    <n v="0.43742222222222221"/>
    <n v="9.0299999999999994"/>
    <n v="52.7"/>
    <n v="20"/>
    <n v="20.61"/>
    <n v="882.52020000000005"/>
    <n v="0.81"/>
    <n v="29.97"/>
    <n v="1283.3154"/>
    <n v="1334"/>
    <n v="2711"/>
    <n v="237"/>
    <n v="1059"/>
    <n v="554"/>
    <n v="2669"/>
    <n v="57.95"/>
    <n v="27.68"/>
    <n v="107.46"/>
    <n v="3105"/>
    <n v="1177"/>
    <n v="27.49"/>
    <s v="Zona Urbana"/>
    <n v="1127"/>
    <n v="1.01"/>
    <n v="3.83"/>
    <n v="358"/>
    <n v="31.96"/>
    <n v="306"/>
    <n v="405"/>
    <n v="314"/>
    <n v="1054"/>
    <n v="258"/>
    <n v="565"/>
    <n v="390"/>
    <n v="224"/>
    <n v="74.569999999999993"/>
    <n v="98.6"/>
    <n v="85.34"/>
    <n v="41.03"/>
    <n v="309"/>
    <n v="1.75"/>
    <n v="10.45"/>
    <n v="237"/>
    <n v="21.16"/>
    <n v="14.73"/>
    <n v="11.02"/>
  </r>
  <r>
    <n v="335"/>
    <x v="0"/>
    <s v="VE10"/>
    <s v="Tucupita"/>
    <s v="VE1004"/>
    <s v="Juan Millan"/>
    <s v="VE100403"/>
    <x v="0"/>
    <n v="10880"/>
    <n v="13286.508743450917"/>
    <n v="5511.8079999999991"/>
    <n v="1008"/>
    <n v="424"/>
    <n v="611"/>
    <n v="1035"/>
    <n v="50.66"/>
    <n v="0.55666162272830944"/>
    <n v="0.47565704938029113"/>
    <n v="0.38395642989715723"/>
    <n v="0.28090150356328264"/>
    <s v="CIUD MED Y PEQ ORIEN"/>
    <s v="ciud med y peq"/>
    <n v="0.71834841941109373"/>
    <n v="9544.3425553496436"/>
    <n v="7.6433748727131544E-4"/>
    <n v="9544.3425553496436"/>
    <n v="0"/>
    <n v="21"/>
    <n v="511"/>
    <n v="0"/>
    <n v="0"/>
    <n v="511"/>
    <n v="2"/>
    <n v="0"/>
    <n v="21"/>
    <n v="511"/>
    <n v="0"/>
    <n v="0"/>
    <n v="511"/>
    <n v="2"/>
    <n v="0"/>
    <n v="0"/>
    <n v="6.6220780080789352E-5"/>
    <n v="0"/>
    <n v="0"/>
    <n v="0"/>
    <n v="3397.7880238144735"/>
    <n v="9.4358423306836262E-2"/>
    <n v="1.2118678963188604E-3"/>
    <n v="9.4358423306836262E-2"/>
    <n v="1.1456471162380711E-3"/>
    <n v="0.90404323711302748"/>
    <n v="3376.7880238144735"/>
    <n v="6.1804915000037812E-3"/>
    <n v="0.49135290326671832"/>
    <n v="7.6433748727131544E-4"/>
    <n v="0.94501986170493602"/>
    <n v="0.55471087286776699"/>
    <n v="0.84186394607974246"/>
    <n v="77.64"/>
    <n v="7213.3110916899996"/>
    <n v="1.8419431207892123"/>
    <n v="9.2097156039460618E-4"/>
    <x v="1"/>
    <s v="TRUETRUE"/>
    <n v="0.64959999999999996"/>
    <n v="0.57742222222222217"/>
    <n v="13.5"/>
    <n v="225.23809523809524"/>
    <n v="21"/>
    <n v="39.519999999999996"/>
    <n v="4299.7759999999989"/>
    <n v="13.19"/>
    <n v="36.629999999999995"/>
    <n v="3985.3439999999996"/>
    <n v="4122"/>
    <n v="6345"/>
    <n v="413"/>
    <n v="3382"/>
    <n v="1509"/>
    <n v="5989"/>
    <n v="71.47"/>
    <n v="24.12"/>
    <n v="109.31"/>
    <n v="8447"/>
    <n v="2433"/>
    <n v="22.36"/>
    <s v="Zona Urbana"/>
    <n v="2199"/>
    <n v="1.03"/>
    <n v="5.07"/>
    <n v="808"/>
    <n v="37.99"/>
    <n v="1315"/>
    <n v="2215"/>
    <n v="1200"/>
    <n v="4730"/>
    <n v="829"/>
    <n v="1427"/>
    <n v="935"/>
    <n v="656"/>
    <n v="70.73"/>
    <n v="87.33"/>
    <n v="74.319999999999993"/>
    <n v="42.96"/>
    <n v="1087"/>
    <n v="12.12"/>
    <n v="23.98"/>
    <n v="529"/>
    <n v="24.87"/>
    <n v="37"/>
    <n v="13.46"/>
  </r>
  <r>
    <n v="33"/>
    <x v="11"/>
    <s v="VE02"/>
    <s v="Maroa"/>
    <s v="VE0205"/>
    <s v="Autonomo Maroa"/>
    <s v="VE020500"/>
    <x v="1"/>
    <n v="2029"/>
    <n v="2578"/>
    <n v="1174.5880999999999"/>
    <n v="168"/>
    <n v="132"/>
    <n v="99"/>
    <n v="231"/>
    <n v="57.89"/>
    <n v="0.55783962812761023"/>
    <n v="0.7209329046572418"/>
    <n v="0.27692144660394563"/>
    <n v="0.32341023955400766"/>
    <s v="RESTO"/>
    <s v="resto"/>
    <n v="0.7209329046572418"/>
    <n v="1858.5650282063693"/>
    <n v="1.4883905469144774E-4"/>
    <n v="1858.5650282063693"/>
    <n v="0"/>
    <n v="0"/>
    <n v="0"/>
    <n v="0"/>
    <n v="486"/>
    <n v="486"/>
    <n v="1"/>
    <n v="0"/>
    <n v="0"/>
    <n v="0"/>
    <n v="0"/>
    <n v="486"/>
    <n v="486"/>
    <n v="1"/>
    <n v="0"/>
    <n v="0"/>
    <n v="0"/>
    <n v="0"/>
    <n v="0"/>
    <n v="0"/>
    <n v="315.0476793352147"/>
    <n v="8.7490455791222662E-3"/>
    <n v="1.1236609397648298E-4"/>
    <n v="8.7490455791222662E-3"/>
    <n v="1.1236609397648298E-4"/>
    <n v="0.89556710862588396"/>
    <n v="315.0476793352147"/>
    <n v="0"/>
    <n v="0.54174968628741604"/>
    <n v="1.4883905469144774E-4"/>
    <n v="0.94263646539308454"/>
    <n v="0.55457273636833926"/>
    <n v="0.84165430148073783"/>
    <n v="0"/>
    <n v="15381.0001237"/>
    <n v="0.16760938685824842"/>
    <n v="8.3804693429124206E-5"/>
    <x v="0"/>
    <s v="TRUEFALSE"/>
    <n v="0.60719999999999996"/>
    <n v="0.53973333333333329"/>
    <n v="17.96"/>
    <n v="23"/>
    <n v="19"/>
    <n v="74.27"/>
    <n v="1506.9382999999998"/>
    <n v="25.06"/>
    <n v="54.180000000000007"/>
    <n v="1099.3122000000001"/>
    <n v="739"/>
    <n v="1217"/>
    <n v="73"/>
    <n v="587"/>
    <n v="279"/>
    <n v="1163"/>
    <n v="66.72"/>
    <n v="25.25"/>
    <n v="109.82"/>
    <n v="0"/>
    <n v="2029"/>
    <n v="100"/>
    <s v="Zona Rural"/>
    <n v="455"/>
    <n v="1.03"/>
    <n v="4.58"/>
    <n v="69"/>
    <n v="16.59"/>
    <n v="71"/>
    <n v="238"/>
    <n v="120"/>
    <n v="437"/>
    <n v="97"/>
    <n v="236"/>
    <n v="174"/>
    <n v="101"/>
    <n v="47.78"/>
    <n v="82.23"/>
    <n v="79.09"/>
    <n v="42.08"/>
    <n v="276"/>
    <n v="19.350000000000001"/>
    <n v="21.15"/>
    <n v="28"/>
    <n v="6.73"/>
    <n v="42.31"/>
    <n v="15.79"/>
  </r>
  <r>
    <n v="594"/>
    <x v="19"/>
    <s v="VE14"/>
    <s v="Sucre"/>
    <s v="VE1420"/>
    <s v="Pueblo Nuevo Del Sur"/>
    <s v="VE142005"/>
    <x v="1"/>
    <n v="3516"/>
    <n v="4408.7265042979943"/>
    <n v="1149.0288"/>
    <n v="548"/>
    <n v="209"/>
    <n v="57"/>
    <n v="266"/>
    <n v="32.68"/>
    <n v="0.55743285049457281"/>
    <n v="0.4254673095482091"/>
    <n v="5.3870714712248066E-2"/>
    <n v="0.21668790142289374"/>
    <s v="CIUD MED Y PEQ OCCID"/>
    <s v="ciud med y peq"/>
    <n v="0.71962572005581948"/>
    <n v="3172.6329851846203"/>
    <n v="2.5407327009348632E-4"/>
    <n v="3172.6329851846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0.36415568113898"/>
    <n v="1.4728501353757861E-2"/>
    <n v="1.8916168081217682E-4"/>
    <n v="1.4728501353757861E-2"/>
    <n v="1.8916168081217682E-4"/>
    <n v="0.89619707206007171"/>
    <n v="530.36415568113898"/>
    <n v="0"/>
    <n v="0.44546429432067952"/>
    <n v="2.5407327009348632E-4"/>
    <n v="0.94304396414140546"/>
    <n v="0.55430791915577282"/>
    <n v="0.84125239830114362"/>
    <n v="0"/>
    <n v="239.50294252399999"/>
    <n v="18.407817698758365"/>
    <n v="9.2039088493791818E-3"/>
    <x v="0"/>
    <s v="FALSEFALSE"/>
    <n v="0.47450000000000003"/>
    <n v="0.42177777777777781"/>
    <n v="19.22"/>
    <n v="28.346153846153847"/>
    <n v="26"/>
    <n v="69.569999999999993"/>
    <n v="2446.0812000000001"/>
    <n v="0.23"/>
    <n v="63.5"/>
    <n v="2232.66"/>
    <n v="1024"/>
    <n v="2158"/>
    <n v="334"/>
    <n v="796"/>
    <n v="436"/>
    <n v="2284"/>
    <n v="62.93"/>
    <n v="30.87"/>
    <n v="116.77"/>
    <n v="0"/>
    <n v="3516"/>
    <n v="100"/>
    <s v="Zona Rural"/>
    <n v="887"/>
    <n v="1.01"/>
    <n v="4.01"/>
    <n v="249"/>
    <n v="28.17"/>
    <n v="114"/>
    <n v="434"/>
    <n v="189"/>
    <n v="737"/>
    <n v="160"/>
    <n v="422"/>
    <n v="207"/>
    <n v="109"/>
    <n v="60.15"/>
    <n v="93.36"/>
    <n v="60.7"/>
    <n v="25.95"/>
    <n v="553"/>
    <n v="9.76"/>
    <n v="11.76"/>
    <n v="5"/>
    <n v="0.56999999999999995"/>
    <n v="14.03"/>
    <n v="11.43"/>
  </r>
  <r>
    <n v="746"/>
    <x v="6"/>
    <s v="VE18"/>
    <s v="Paez"/>
    <s v="VE1808"/>
    <s v="Payara"/>
    <s v="VE180802"/>
    <x v="3"/>
    <n v="10591"/>
    <n v="12712.308406942288"/>
    <n v="3552.2214000000004"/>
    <n v="1583"/>
    <n v="516"/>
    <n v="283"/>
    <n v="799"/>
    <n v="33.54"/>
    <n v="0.55620424205604446"/>
    <n v="0.37843147186817672"/>
    <n v="8.3702550707322715E-2"/>
    <n v="0.45364543309963512"/>
    <s v="CIUD GRAND LLANOS"/>
    <s v="ciud grandes"/>
    <n v="0.71679376768138425"/>
    <n v="9112.1034389398974"/>
    <n v="7.2972257710635893E-4"/>
    <n v="9112.1034389398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72.1344718317314"/>
    <n v="0.1019771735329548"/>
    <n v="1.309717335569041E-3"/>
    <n v="0.1019771735329548"/>
    <n v="1.309717335569041E-3"/>
    <n v="0.90538912485315004"/>
    <n v="3672.1344718317314"/>
    <n v="0"/>
    <n v="0.46193259008476056"/>
    <n v="7.2972257710635893E-4"/>
    <n v="0.94488582229093387"/>
    <n v="0.55413643751647479"/>
    <n v="0.84099214703043512"/>
    <n v="63.76"/>
    <n v="196.13423295800001"/>
    <n v="64.814327490012872"/>
    <n v="3.2407163745006434E-2"/>
    <x v="1"/>
    <s v="FALSETRUE"/>
    <n v="0.56000000000000005"/>
    <n v="0.49777777777777782"/>
    <n v="12.78"/>
    <n v="301.35294117647061"/>
    <n v="17"/>
    <n v="26.380000000000003"/>
    <n v="2793.9058000000005"/>
    <n v="0.37"/>
    <n v="19.049999999999997"/>
    <n v="2017.5854999999997"/>
    <n v="3652"/>
    <n v="6522"/>
    <n v="417"/>
    <n v="2926"/>
    <n v="1478"/>
    <n v="6187"/>
    <n v="62.39"/>
    <n v="25.73"/>
    <n v="108.4"/>
    <n v="6753"/>
    <n v="3838"/>
    <n v="36.24"/>
    <s v="Zona Urbana"/>
    <n v="2480"/>
    <n v="1.02"/>
    <n v="4.37"/>
    <n v="664"/>
    <n v="26.8"/>
    <n v="625"/>
    <n v="3107"/>
    <n v="1391"/>
    <n v="5123"/>
    <n v="531"/>
    <n v="1503"/>
    <n v="871"/>
    <n v="379"/>
    <n v="54.91"/>
    <n v="94.89"/>
    <n v="70.989999999999995"/>
    <n v="27.77"/>
    <n v="1052"/>
    <n v="6.5"/>
    <n v="13.88"/>
    <n v="314"/>
    <n v="12.67"/>
    <n v="9.89"/>
    <n v="9.32"/>
  </r>
  <r>
    <n v="532"/>
    <x v="19"/>
    <s v="VE14"/>
    <s v="Aricagua"/>
    <s v="VE1404"/>
    <s v="San Antonio"/>
    <s v="VE140402"/>
    <x v="1"/>
    <n v="1146"/>
    <n v="1347.8062234794909"/>
    <n v="597.18060000000003"/>
    <n v="113"/>
    <n v="87"/>
    <n v="36"/>
    <n v="123"/>
    <n v="52.11"/>
    <n v="0.55747252878231468"/>
    <n v="0.50820424473481374"/>
    <n v="8.7808797088488405E-2"/>
    <n v="0.49109149931639873"/>
    <s v="RESTO"/>
    <s v="resto"/>
    <n v="0.71967555068973543"/>
    <n v="969.98318610565525"/>
    <n v="7.7678950316789139E-5"/>
    <n v="969.98318610565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.78947864243619"/>
    <n v="5.5760331393576229E-3"/>
    <n v="7.161433302487155E-5"/>
    <n v="5.5760331393576229E-3"/>
    <n v="7.161433302487155E-5"/>
    <n v="0.89523281703002444"/>
    <n v="200.78947864243619"/>
    <n v="0"/>
    <n v="0.46967103163473195"/>
    <n v="7.7678950316789139E-5"/>
    <n v="0.942360911920744"/>
    <n v="0.55403804718693206"/>
    <n v="0.84084282370699515"/>
    <n v="0"/>
    <n v="302.16469704399998"/>
    <n v="4.4605019602380249"/>
    <n v="2.2302509801190125E-3"/>
    <x v="0"/>
    <s v="FALSEFALSE"/>
    <n v="0.72849999999999993"/>
    <n v="0.64755555555555544"/>
    <n v="16.059999999999999"/>
    <n v="34.875"/>
    <n v="8"/>
    <n v="62.98"/>
    <n v="721.75079999999991"/>
    <n v="0.85"/>
    <n v="46.81"/>
    <n v="536.44259999999997"/>
    <n v="448"/>
    <n v="615"/>
    <n v="83"/>
    <n v="350"/>
    <n v="177"/>
    <n v="619"/>
    <n v="86.34"/>
    <n v="25.91"/>
    <n v="124.27"/>
    <n v="0"/>
    <n v="1146"/>
    <n v="100"/>
    <s v="Zona Rural"/>
    <n v="238"/>
    <n v="1.01"/>
    <n v="4.88"/>
    <n v="28"/>
    <n v="11.76"/>
    <n v="35"/>
    <n v="182"/>
    <n v="62"/>
    <n v="279"/>
    <n v="50"/>
    <n v="169"/>
    <n v="66"/>
    <n v="21"/>
    <n v="42.74"/>
    <n v="88.02"/>
    <n v="46.48"/>
    <n v="16.03"/>
    <n v="137"/>
    <n v="15.45"/>
    <n v="24.37"/>
    <n v="7"/>
    <n v="2.94"/>
    <n v="15.97"/>
    <n v="22.88"/>
  </r>
  <r>
    <n v="60"/>
    <x v="12"/>
    <s v="VE03"/>
    <s v="Jose Gregorio Monagas"/>
    <s v="VE0310"/>
    <s v="San Diego De Cabrutica"/>
    <s v="VE031003"/>
    <x v="0"/>
    <n v="4625"/>
    <n v="5174.7034333295314"/>
    <n v="2638.0999999999995"/>
    <n v="565"/>
    <n v="428"/>
    <n v="322"/>
    <n v="750"/>
    <n v="57.039999999999992"/>
    <n v="0.55670923823078278"/>
    <n v="0.57683769383852268"/>
    <n v="0.15076318151579243"/>
    <n v="0.38458204217666836"/>
    <s v="RESTO"/>
    <s v="resto"/>
    <n v="0.71847875023976382"/>
    <n v="3717.9144556400165"/>
    <n v="2.9774092625382381E-4"/>
    <n v="3717.9144556400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8.17118901302092"/>
    <n v="2.188794302937477E-2"/>
    <n v="2.8111211001799041E-4"/>
    <n v="2.188794302937477E-2"/>
    <n v="2.8111211001799041E-4"/>
    <n v="0.89695135248873059"/>
    <n v="788.17118901302092"/>
    <n v="0"/>
    <n v="0.49855899645220941"/>
    <n v="2.9774092625382381E-4"/>
    <n v="0.94321305852919046"/>
    <n v="0.55399651656506943"/>
    <n v="0.84077979423540095"/>
    <n v="54.75"/>
    <n v="2316.2828358699999"/>
    <n v="2.2340550787641198"/>
    <n v="1.1170275393820599E-3"/>
    <x v="0"/>
    <s v="TRUETRUE"/>
    <n v="0.51800000000000002"/>
    <n v="0.46044444444444443"/>
    <n v="11.1"/>
    <n v="121.88888888888889"/>
    <n v="9"/>
    <n v="35.700000000000003"/>
    <n v="1651.1250000000002"/>
    <n v="9.39"/>
    <n v="64.09"/>
    <n v="2964.1624999999999"/>
    <n v="1494"/>
    <n v="2884"/>
    <n v="247"/>
    <n v="1204"/>
    <n v="544"/>
    <n v="2877"/>
    <n v="60.37"/>
    <n v="27.47"/>
    <n v="114.82"/>
    <n v="2532"/>
    <n v="2093"/>
    <n v="45.25"/>
    <s v="Zona Urbana"/>
    <n v="1362"/>
    <n v="1.02"/>
    <n v="3.46"/>
    <n v="490"/>
    <n v="36.14"/>
    <n v="202"/>
    <n v="596"/>
    <n v="299"/>
    <n v="1097"/>
    <n v="208"/>
    <n v="581"/>
    <n v="332"/>
    <n v="141"/>
    <n v="50.36"/>
    <n v="92.52"/>
    <n v="75.97"/>
    <n v="24.74"/>
    <n v="403"/>
    <n v="9.6199999999999992"/>
    <n v="13.64"/>
    <n v="284"/>
    <n v="20.94"/>
    <n v="41.37"/>
    <n v="10.65"/>
  </r>
  <r>
    <n v="924"/>
    <x v="3"/>
    <s v="VE21"/>
    <s v="Escuque"/>
    <s v="VE2106"/>
    <s v="Sabana Libre"/>
    <s v="VE210603"/>
    <x v="2"/>
    <n v="7168"/>
    <n v="8987.2155706281337"/>
    <n v="3105.8944000000001"/>
    <n v="1177"/>
    <n v="640"/>
    <n v="260"/>
    <n v="900"/>
    <n v="43.33"/>
    <n v="0.55434527846641213"/>
    <n v="0.42935569569780146"/>
    <n v="4.7605831314859307E-2"/>
    <n v="0.18540638898478864"/>
    <s v="CIUD MED Y PEQ OCCID"/>
    <s v="ciud med y peq"/>
    <n v="0.71453906621385455"/>
    <n v="6421.7166216992409"/>
    <n v="5.1426892089564437E-4"/>
    <n v="6421.7166216992409"/>
    <n v="0"/>
    <n v="0"/>
    <n v="62"/>
    <n v="0"/>
    <n v="0"/>
    <n v="62"/>
    <n v="1"/>
    <n v="0"/>
    <n v="0"/>
    <n v="62"/>
    <n v="0"/>
    <n v="0"/>
    <n v="62"/>
    <n v="1"/>
    <n v="0"/>
    <n v="0"/>
    <n v="0"/>
    <n v="0"/>
    <n v="0"/>
    <n v="0"/>
    <n v="678.09757383694796"/>
    <n v="1.883113880765714E-2"/>
    <n v="2.4185283912507406E-4"/>
    <n v="1.883113880765714E-2"/>
    <n v="2.4185283912507406E-4"/>
    <n v="0.89662930396830809"/>
    <n v="678.09757383694796"/>
    <n v="0"/>
    <n v="0.44827204615792221"/>
    <n v="5.1426892089564437E-4"/>
    <n v="0.94405152049192664"/>
    <n v="0.55303495187555896"/>
    <n v="0.83932046346775757"/>
    <n v="97.82"/>
    <n v="13.612414685499999"/>
    <n v="660.22199428007093"/>
    <n v="0.33011099714003544"/>
    <x v="1"/>
    <s v="FALSETRUE"/>
    <n v="0.43119999999999997"/>
    <n v="0.38328888888888885"/>
    <n v="3.69"/>
    <n v="189.8"/>
    <n v="5"/>
    <n v="7.52"/>
    <n v="539.03359999999998"/>
    <n v="0.77"/>
    <n v="36.260000000000005"/>
    <n v="2599.1168000000007"/>
    <n v="2020"/>
    <n v="4685"/>
    <n v="463"/>
    <n v="1562"/>
    <n v="878"/>
    <n v="4728"/>
    <n v="53"/>
    <n v="30.05"/>
    <n v="94.84"/>
    <n v="7012"/>
    <n v="156"/>
    <n v="2.1800000000000002"/>
    <s v="Zona Urbana"/>
    <n v="2118"/>
    <n v="1.02"/>
    <n v="3.43"/>
    <n v="781"/>
    <n v="37"/>
    <n v="297"/>
    <n v="652"/>
    <n v="0"/>
    <n v="949"/>
    <n v="345"/>
    <n v="826"/>
    <n v="583"/>
    <n v="433"/>
    <n v="69"/>
    <n v="96.61"/>
    <n v="81.31"/>
    <n v="50.7"/>
    <n v="217"/>
    <n v="3.96"/>
    <n v="5.21"/>
    <n v="243"/>
    <n v="11.51"/>
    <n v="37.14"/>
    <n v="2.99"/>
  </r>
  <r>
    <n v="259"/>
    <x v="7"/>
    <s v="VE07"/>
    <s v="Sifontes"/>
    <s v="VE0709"/>
    <s v="Dalla Costa"/>
    <s v="VE070902"/>
    <x v="0"/>
    <n v="11189"/>
    <n v="14638.952837346751"/>
    <n v="7108.3717000000006"/>
    <n v="861"/>
    <n v="832"/>
    <n v="668"/>
    <n v="1500"/>
    <n v="63.53"/>
    <n v="0.55269608906036816"/>
    <n v="0.57672224648931547"/>
    <n v="0.18382967572815043"/>
    <n v="0.65895265850812801"/>
    <s v="CIUD MED Y PEQ BOLÍV"/>
    <s v="ciud med y peq"/>
    <n v="0.71296206407689067"/>
    <n v="10437.018030838995"/>
    <n v="8.3582542118896619E-4"/>
    <n v="10437.018030838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59.5338100360377"/>
    <n v="7.1079647412615354E-2"/>
    <n v="9.1289298572639168E-4"/>
    <n v="7.1079647412615354E-2"/>
    <n v="9.1289298572639168E-4"/>
    <n v="0.90213392698961858"/>
    <n v="2559.5338100360377"/>
    <n v="0"/>
    <n v="0.51664527363051649"/>
    <n v="8.3582542118896619E-4"/>
    <n v="0.94529668463253802"/>
    <n v="0.55303152471020589"/>
    <n v="0.83931526218707408"/>
    <n v="44.16"/>
    <n v="7212.3906382900004"/>
    <n v="2.029694947418645"/>
    <n v="1.0148474737093226E-3"/>
    <x v="0"/>
    <s v="TRUEFALSE"/>
    <n v="0.59929999999999994"/>
    <n v="0.53271111111111102"/>
    <n v="9.9499999999999993"/>
    <n v="199.44444444444446"/>
    <n v="18"/>
    <n v="44.35"/>
    <n v="4962.3215"/>
    <n v="13.73"/>
    <n v="67.19"/>
    <n v="7517.8891000000003"/>
    <n v="4070"/>
    <n v="6791"/>
    <n v="328"/>
    <n v="3296"/>
    <n v="1595"/>
    <n v="6298"/>
    <n v="64.760000000000005"/>
    <n v="24.62"/>
    <n v="115.21"/>
    <n v="4941"/>
    <n v="6248"/>
    <n v="55.84"/>
    <s v="Zona Rural"/>
    <n v="2597"/>
    <n v="1.01"/>
    <n v="4.34"/>
    <n v="741"/>
    <n v="29.99"/>
    <n v="511"/>
    <n v="2147"/>
    <n v="932"/>
    <n v="3590"/>
    <n v="467"/>
    <n v="1329"/>
    <n v="850"/>
    <n v="320"/>
    <n v="41.85"/>
    <n v="84.54"/>
    <n v="64.05"/>
    <n v="20.34"/>
    <n v="842"/>
    <n v="17.71"/>
    <n v="20.03"/>
    <n v="736"/>
    <n v="29.79"/>
    <n v="39.979999999999997"/>
    <n v="6.82"/>
  </r>
  <r>
    <n v="108"/>
    <x v="15"/>
    <s v="VE04"/>
    <s v="Paez"/>
    <s v="VE0404"/>
    <s v="Urdaneta"/>
    <s v="VE040405"/>
    <x v="1"/>
    <n v="13895"/>
    <n v="17766.448838951314"/>
    <n v="7171.2094999999999"/>
    <n v="1777"/>
    <n v="1327"/>
    <n v="568"/>
    <n v="1895"/>
    <n v="51.61"/>
    <n v="0.55016419868396826"/>
    <n v="0.49735119867356348"/>
    <n v="9.1432537537820102E-2"/>
    <n v="0.32788823618261975"/>
    <s v="CIUD MED Y PEQ LLANO"/>
    <s v="ciud grandes"/>
    <n v="0.7088571140770612"/>
    <n v="12593.873651376784"/>
    <n v="1.008552415829874E-3"/>
    <n v="11948.873651376784"/>
    <n v="0"/>
    <n v="480"/>
    <n v="101"/>
    <n v="0"/>
    <n v="0"/>
    <n v="480"/>
    <n v="2"/>
    <n v="15"/>
    <n v="608"/>
    <n v="101"/>
    <n v="0"/>
    <n v="0"/>
    <n v="608"/>
    <n v="3"/>
    <n v="645"/>
    <n v="3.7300999169431092E-4"/>
    <n v="1.9172492518628537E-3"/>
    <n v="5.1215378036565222E-2"/>
    <n v="5.1215378036565222E-2"/>
    <n v="3.6304385071365332E-2"/>
    <n v="2697.2013190632179"/>
    <n v="7.4902749089747422E-2"/>
    <n v="9.6199399891111991E-4"/>
    <n v="7.4902749089747422E-2"/>
    <n v="-9.5525525295173379E-4"/>
    <n v="0.88680928232576073"/>
    <n v="2089.2013190632179"/>
    <n v="0.2254188427474032"/>
    <n v="0.48635441002969054"/>
    <n v="6.3554242413556305E-4"/>
    <n v="0.94452112821966017"/>
    <n v="0.55146226490418371"/>
    <n v="0.83693365526833408"/>
    <n v="23.38"/>
    <n v="1766.5094758400001"/>
    <n v="10.057375339299053"/>
    <n v="5.0286876696495264E-3"/>
    <x v="0"/>
    <s v="TRUEFALSE"/>
    <n v="0.53069999999999995"/>
    <n v="0.47173333333333328"/>
    <n v="11.6"/>
    <n v="57.651515151515149"/>
    <n v="66"/>
    <n v="36.33"/>
    <n v="5048.0534999999991"/>
    <n v="9.8000000000000007"/>
    <n v="74.37"/>
    <n v="10333.711499999999"/>
    <n v="4598"/>
    <n v="8664"/>
    <n v="633"/>
    <n v="3604"/>
    <n v="2051"/>
    <n v="8240"/>
    <n v="60.38"/>
    <n v="26.79"/>
    <n v="117.62"/>
    <n v="3249"/>
    <n v="10646"/>
    <n v="76.62"/>
    <s v="Zona Rural"/>
    <n v="3911"/>
    <n v="1.02"/>
    <n v="3.64"/>
    <n v="850"/>
    <n v="21.79"/>
    <n v="509"/>
    <n v="2272"/>
    <n v="1024"/>
    <n v="3805"/>
    <n v="532"/>
    <n v="1738"/>
    <n v="1133"/>
    <n v="414"/>
    <n v="42.53"/>
    <n v="90.71"/>
    <n v="66.569999999999993"/>
    <n v="24.22"/>
    <n v="1270"/>
    <n v="11.79"/>
    <n v="9.23"/>
    <n v="1473"/>
    <n v="37.770000000000003"/>
    <n v="4.51"/>
    <n v="14.9"/>
  </r>
  <r>
    <n v="467"/>
    <x v="2"/>
    <s v="VE13"/>
    <s v="Crespo"/>
    <s v="VE1302"/>
    <s v="Jose Maria Blanco"/>
    <s v="VE130202"/>
    <x v="2"/>
    <n v="17617"/>
    <n v="20773.79939148885"/>
    <n v="9388.0993000000017"/>
    <n v="2174"/>
    <n v="1737"/>
    <n v="744"/>
    <n v="2481"/>
    <n v="53.290000000000006"/>
    <n v="0.54889268110195288"/>
    <n v="0.51822626892892576"/>
    <n v="9.6274083391416146E-2"/>
    <n v="0.42125154252345504"/>
    <s v="CIUD MED Y PEQ OCCID"/>
    <s v="ciud med y peq"/>
    <n v="0.70525163756180187"/>
    <n v="14650.756039227874"/>
    <n v="1.1732732760489498E-3"/>
    <n v="14650.756039227874"/>
    <n v="0"/>
    <n v="0"/>
    <n v="317"/>
    <n v="0"/>
    <n v="0"/>
    <n v="317"/>
    <n v="1"/>
    <n v="0"/>
    <n v="0"/>
    <n v="317"/>
    <n v="0"/>
    <n v="0"/>
    <n v="317"/>
    <n v="1"/>
    <n v="0"/>
    <n v="0"/>
    <n v="0"/>
    <n v="0"/>
    <n v="0"/>
    <n v="0"/>
    <n v="3057.265848830411"/>
    <n v="8.4901937114257586E-2"/>
    <n v="1.0904159726098045E-3"/>
    <n v="8.4901937114257586E-2"/>
    <n v="1.0904159726098045E-3"/>
    <n v="0.90359016939979264"/>
    <n v="3057.265848830411"/>
    <n v="0"/>
    <n v="0.50223945848099205"/>
    <n v="1.1732732760489498E-3"/>
    <n v="0.94660338491013973"/>
    <n v="0.55100943191599683"/>
    <n v="0.83624640757769619"/>
    <n v="79.48"/>
    <n v="310.32644530599998"/>
    <n v="66.941763119816201"/>
    <n v="3.34708815599081E-2"/>
    <x v="1"/>
    <s v="TRUETRUE"/>
    <n v="0.46909999999999996"/>
    <n v="0.41697777777777773"/>
    <n v="8.4499999999999993"/>
    <n v="206.42857142857142"/>
    <n v="21"/>
    <n v="36.770000000000003"/>
    <n v="6477.7709000000004"/>
    <n v="1.2"/>
    <n v="55.390000000000008"/>
    <n v="9758.056300000002"/>
    <n v="5294"/>
    <n v="11286"/>
    <n v="1037"/>
    <n v="4189"/>
    <n v="2277"/>
    <n v="11151"/>
    <n v="56.1"/>
    <n v="28.65"/>
    <n v="105.28"/>
    <n v="14002"/>
    <n v="3615"/>
    <n v="20.52"/>
    <s v="Zona Urbana"/>
    <n v="4752"/>
    <n v="1.01"/>
    <n v="3.76"/>
    <n v="1481"/>
    <n v="31.22"/>
    <n v="853"/>
    <n v="1848"/>
    <n v="1422"/>
    <n v="4335"/>
    <n v="1023"/>
    <n v="2125"/>
    <n v="1532"/>
    <n v="739"/>
    <n v="71.09"/>
    <n v="96.5"/>
    <n v="80.25"/>
    <n v="36.08"/>
    <n v="1204"/>
    <n v="4.32"/>
    <n v="9.5500000000000007"/>
    <n v="486"/>
    <n v="10.25"/>
    <n v="44.19"/>
    <n v="7.63"/>
  </r>
  <r>
    <n v="610"/>
    <x v="4"/>
    <s v="VE15"/>
    <s v="Acevedo"/>
    <s v="VE1501"/>
    <s v="El Cafe"/>
    <s v="VE150105"/>
    <x v="3"/>
    <n v="6477"/>
    <n v="7336.6364010941843"/>
    <n v="3465.8426999999997"/>
    <n v="781"/>
    <n v="476"/>
    <n v="423"/>
    <n v="899"/>
    <n v="53.51"/>
    <n v="0.55012219225682457"/>
    <n v="0.49601260656422075"/>
    <n v="0.14359813329341045"/>
    <n v="1"/>
    <s v="CIUD MED Y PEQ ORIEN"/>
    <s v="ciud med y peq"/>
    <n v="0.70859016480117809"/>
    <n v="5198.6683965376506"/>
    <n v="4.163238186730004E-4"/>
    <n v="5198.6683965376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3.5830843568481"/>
    <n v="5.4252065857797453E-2"/>
    <n v="6.9677231367300675E-4"/>
    <n v="5.4252065857797453E-2"/>
    <n v="6.9677231367300675E-4"/>
    <n v="0.90036106312626918"/>
    <n v="1953.5830843568481"/>
    <n v="0"/>
    <n v="0.48354191184942907"/>
    <n v="4.163238186730004E-4"/>
    <n v="0.94367224739707412"/>
    <n v="0.55089291200564172"/>
    <n v="0.83606956966748669"/>
    <n v="83.36"/>
    <n v="89.201194795600003"/>
    <n v="82.248185328747141"/>
    <n v="4.1124092664373571E-2"/>
    <x v="1"/>
    <s v="TRUETRUE"/>
    <n v="0.54869999999999997"/>
    <n v="0.4877333333333333"/>
    <n v="6.25"/>
    <n v="162.1764705882353"/>
    <n v="17"/>
    <n v="27.92"/>
    <n v="1808.3784000000001"/>
    <n v="4.9400000000000004"/>
    <n v="32.620000000000005"/>
    <n v="2112.7974000000004"/>
    <n v="2147"/>
    <n v="3913"/>
    <n v="417"/>
    <n v="1726"/>
    <n v="841"/>
    <n v="3910"/>
    <n v="65.53"/>
    <n v="28.15"/>
    <n v="102.85"/>
    <n v="5399"/>
    <n v="1078"/>
    <n v="16.64"/>
    <s v="Zona Urbana"/>
    <n v="1728"/>
    <n v="1.01"/>
    <n v="3.78"/>
    <n v="665"/>
    <n v="38.57"/>
    <n v="323"/>
    <n v="1109"/>
    <n v="1325"/>
    <n v="2757"/>
    <n v="332"/>
    <n v="804"/>
    <n v="486"/>
    <n v="223"/>
    <n v="56.56"/>
    <n v="90.64"/>
    <n v="70.430000000000007"/>
    <n v="29.27"/>
    <n v="318"/>
    <n v="12.02"/>
    <n v="12.53"/>
    <n v="508"/>
    <n v="29.47"/>
    <n v="32.950000000000003"/>
    <n v="7.8"/>
  </r>
  <r>
    <n v="235"/>
    <x v="7"/>
    <s v="VE07"/>
    <s v="Cedeño"/>
    <s v="VE0702"/>
    <s v="La Urbana"/>
    <s v="VE070205"/>
    <x v="0"/>
    <n v="4710"/>
    <n v="7473.4343283582084"/>
    <n v="2973.8940000000002"/>
    <n v="313"/>
    <n v="246"/>
    <n v="290"/>
    <n v="536"/>
    <n v="63.14"/>
    <n v="0.55010290665082318"/>
    <n v="0.55552471984478802"/>
    <n v="0.23439058205212893"/>
    <n v="0.43079520724985093"/>
    <s v="CIUD MED Y PEQ BOLÍV"/>
    <s v="ciud med y peq"/>
    <n v="0.70846760549520782"/>
    <n v="5294.6861234376265"/>
    <n v="4.2401318519422773E-4"/>
    <n v="5294.6861234376265"/>
    <n v="0"/>
    <n v="0"/>
    <n v="0"/>
    <n v="0"/>
    <n v="0"/>
    <n v="0"/>
    <n v="0"/>
    <n v="0"/>
    <n v="0"/>
    <n v="390"/>
    <n v="0"/>
    <n v="0"/>
    <n v="390"/>
    <n v="1"/>
    <n v="0"/>
    <n v="0"/>
    <n v="0"/>
    <n v="0"/>
    <n v="0"/>
    <n v="0"/>
    <n v="778.60589843923344"/>
    <n v="2.1622309702431355E-2"/>
    <n v="2.7770051739240895E-4"/>
    <n v="2.1622309702431355E-2"/>
    <n v="2.7770051739240895E-4"/>
    <n v="0.89692336678414752"/>
    <n v="778.60589843923344"/>
    <n v="0"/>
    <n v="0.49135679877712235"/>
    <n v="4.2401318519422773E-4"/>
    <n v="0.94370202295268424"/>
    <n v="0.55086454721102873"/>
    <n v="0.83602652147951961"/>
    <n v="0"/>
    <n v="6063.7300369499999"/>
    <n v="1.2324813741406728"/>
    <n v="6.1624068707033638E-4"/>
    <x v="0"/>
    <s v="TRUEFALSE"/>
    <n v="0.67799999999999994"/>
    <n v="0.60266666666666657"/>
    <n v="28.73"/>
    <n v="47.782608695652172"/>
    <n v="23"/>
    <n v="65.540000000000006"/>
    <n v="3086.9340000000007"/>
    <n v="14.04"/>
    <n v="76.210000000000008"/>
    <n v="3589.4910000000004"/>
    <n v="1821"/>
    <n v="2686"/>
    <n v="203"/>
    <n v="1444"/>
    <n v="698"/>
    <n v="2568"/>
    <n v="75.349999999999994"/>
    <n v="25.06"/>
    <n v="111.5"/>
    <n v="0"/>
    <n v="4710"/>
    <n v="100"/>
    <s v="Zona Rural"/>
    <n v="1078"/>
    <n v="1.01"/>
    <n v="4.3899999999999997"/>
    <n v="193"/>
    <n v="21.66"/>
    <n v="133"/>
    <n v="691"/>
    <n v="275"/>
    <n v="1099"/>
    <n v="209"/>
    <n v="668"/>
    <n v="370"/>
    <n v="149"/>
    <n v="43.63"/>
    <n v="80.39"/>
    <n v="66.67"/>
    <n v="26.33"/>
    <n v="1020"/>
    <n v="17.98"/>
    <n v="25.93"/>
    <n v="184"/>
    <n v="20.65"/>
    <n v="40.630000000000003"/>
    <n v="19.2"/>
  </r>
  <r>
    <n v="383"/>
    <x v="5"/>
    <s v="VE11"/>
    <s v="Federacion"/>
    <s v="VE1110"/>
    <s v="Maparari"/>
    <s v="VE111005"/>
    <x v="2"/>
    <n v="6776"/>
    <n v="8066.5232641619095"/>
    <n v="3248.4144000000001"/>
    <n v="845"/>
    <n v="457"/>
    <n v="321"/>
    <n v="778"/>
    <n v="47.94"/>
    <n v="0.54901586932645607"/>
    <n v="0.48804076805430646"/>
    <n v="0.10409089930759664"/>
    <n v="0.20433780559882062"/>
    <s v="CIUD MED Y PEQ OCCID"/>
    <s v="ciud med y peq"/>
    <n v="0.70618961447628936"/>
    <n v="5696.4949540825182"/>
    <n v="4.5619115347203239E-4"/>
    <n v="5696.4949540825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4.0271754515888"/>
    <n v="3.1770257514357372E-2"/>
    <n v="4.0803304877438864E-4"/>
    <n v="3.1770257514357372E-2"/>
    <n v="4.0803304877438864E-4"/>
    <n v="0.89799250021275767"/>
    <n v="1144.0271754515888"/>
    <n v="0"/>
    <n v="0.47260117526047379"/>
    <n v="4.5619115347203239E-4"/>
    <n v="0.94382662578976173"/>
    <n v="0.55015747713984109"/>
    <n v="0.83495342767624237"/>
    <n v="37.28"/>
    <n v="454.74763308299998"/>
    <n v="17.738461241621497"/>
    <n v="8.8692306208107488E-3"/>
    <x v="0"/>
    <s v="FALSEFALSE"/>
    <n v="0.48770000000000002"/>
    <n v="0.43351111111111112"/>
    <n v="10.84"/>
    <n v="95.294117647058826"/>
    <n v="17"/>
    <n v="47.2"/>
    <n v="3198.2720000000004"/>
    <n v="4.66"/>
    <n v="41.98"/>
    <n v="2844.5647999999997"/>
    <n v="2041"/>
    <n v="4185"/>
    <n v="550"/>
    <n v="1614"/>
    <n v="884"/>
    <n v="4278"/>
    <n v="61.91"/>
    <n v="29.39"/>
    <n v="103.91"/>
    <n v="2526"/>
    <n v="4250"/>
    <n v="62.72"/>
    <s v="Zona Rural"/>
    <n v="1643"/>
    <n v="1.03"/>
    <n v="4.24"/>
    <n v="488"/>
    <n v="29.72"/>
    <n v="286"/>
    <n v="727"/>
    <n v="607"/>
    <n v="1620"/>
    <n v="322"/>
    <n v="844"/>
    <n v="561"/>
    <n v="404"/>
    <n v="63.26"/>
    <n v="95.15"/>
    <n v="77.81"/>
    <n v="44.15"/>
    <n v="592"/>
    <n v="6.38"/>
    <n v="14.19"/>
    <n v="365"/>
    <n v="22.23"/>
    <n v="23.69"/>
    <n v="10.039999999999999"/>
  </r>
  <r>
    <n v="1052"/>
    <x v="9"/>
    <s v="VE23"/>
    <s v="Machiques De Perija"/>
    <s v="VE2311"/>
    <s v="Rio Negro"/>
    <s v="VE231103"/>
    <x v="2"/>
    <n v="9940"/>
    <n v="31274.052757793765"/>
    <n v="5347.72"/>
    <n v="1192"/>
    <n v="651"/>
    <n v="737"/>
    <n v="1388"/>
    <n v="53.8"/>
    <n v="0.54559914986256541"/>
    <n v="0.50682882890201708"/>
    <n v="0.16649133615028944"/>
    <n v="0.42854496522121133"/>
    <s v="CIUD MED Y PEQ OCCID"/>
    <s v="ciud med y peq"/>
    <n v="0.69699337384700855"/>
    <n v="21797.807545524018"/>
    <n v="1.745629031098748E-3"/>
    <n v="21797.807545524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0.2596880586402"/>
    <n v="3.8885973892216548E-2"/>
    <n v="4.9942190347786804E-4"/>
    <n v="3.8885973892216548E-2"/>
    <n v="4.9942190347786804E-4"/>
    <n v="0.8987421739782393"/>
    <n v="1400.2596880586402"/>
    <n v="0"/>
    <n v="0.48148565892415762"/>
    <n v="1.745629031098748E-3"/>
    <n v="0.94881971971043311"/>
    <n v="0.54918624086284684"/>
    <n v="0.83347941870198328"/>
    <n v="0"/>
    <n v="2413.17459818"/>
    <n v="12.959714055245088"/>
    <n v="6.4798570276225443E-3"/>
    <x v="0"/>
    <s v="TRUEFALSE"/>
    <n v="0.44979999999999998"/>
    <n v="0.39982222222222219"/>
    <n v="30.74"/>
    <n v="80.36"/>
    <n v="25"/>
    <n v="59.19"/>
    <n v="5883.4859999999999"/>
    <n v="15.84"/>
    <n v="78.13"/>
    <n v="7766.1219999999994"/>
    <n v="2972"/>
    <n v="6608"/>
    <n v="360"/>
    <n v="2388"/>
    <n v="1176"/>
    <n v="6376"/>
    <n v="50.42"/>
    <n v="26.92"/>
    <n v="173.38"/>
    <n v="0"/>
    <n v="9940"/>
    <n v="100"/>
    <s v="Zona Rural"/>
    <n v="2835"/>
    <n v="1.01"/>
    <n v="3.52"/>
    <n v="563"/>
    <n v="20.43"/>
    <n v="482"/>
    <n v="1303"/>
    <n v="224"/>
    <n v="2009"/>
    <n v="383"/>
    <n v="954"/>
    <n v="608"/>
    <n v="363"/>
    <n v="46.88"/>
    <n v="79.77"/>
    <n v="62.81"/>
    <n v="24.83"/>
    <n v="2449"/>
    <n v="25.9"/>
    <n v="22.64"/>
    <n v="726"/>
    <n v="26.34"/>
    <n v="21.55"/>
    <n v="18.989999999999998"/>
  </r>
  <r>
    <n v="819"/>
    <x v="16"/>
    <s v="VE19"/>
    <s v="Sucre"/>
    <s v="VE1914"/>
    <s v="Raul Leoni"/>
    <s v="VE191406"/>
    <x v="0"/>
    <n v="16617"/>
    <n v="20579.312744658266"/>
    <n v="7299.8480999999992"/>
    <n v="2096"/>
    <n v="1048"/>
    <n v="594"/>
    <n v="1642"/>
    <n v="43.93"/>
    <n v="0.54704914024178231"/>
    <n v="0.40580642693106089"/>
    <n v="0.21411873830099945"/>
    <n v="0.53449073748234832"/>
    <s v="CIUD GRAND ORIENTE"/>
    <s v="ciud grandes"/>
    <n v="0.69940152882065765"/>
    <n v="14393.202795692436"/>
    <n v="1.1526476962501492E-3"/>
    <n v="14393.202795692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06.0710267352488"/>
    <n v="9.1811392363711747E-2"/>
    <n v="1.1791557660952969E-3"/>
    <n v="9.1811392363711747E-2"/>
    <n v="1.1791557660952969E-3"/>
    <n v="0.90431811259752914"/>
    <n v="3306.0710267352488"/>
    <n v="0"/>
    <n v="0.4673119772974339"/>
    <n v="1.1526476962501492E-3"/>
    <n v="0.94652351641946597"/>
    <n v="0.54902589764545795"/>
    <n v="0.83323607179763959"/>
    <n v="75.31"/>
    <n v="153.884435983"/>
    <n v="133.73225572293558"/>
    <n v="6.6866127861467783E-2"/>
    <x v="1"/>
    <s v="FALSETRUE"/>
    <n v="0.55110000000000003"/>
    <n v="0.48986666666666667"/>
    <n v="9.6199999999999992"/>
    <n v="262.61111111111109"/>
    <n v="18"/>
    <n v="23.05"/>
    <n v="3830.2184999999999"/>
    <n v="2.5099999999999998"/>
    <n v="29.449999999999996"/>
    <n v="4893.7064999999993"/>
    <n v="5606"/>
    <n v="10172"/>
    <n v="839"/>
    <n v="4378"/>
    <n v="2455"/>
    <n v="9784"/>
    <n v="63.36"/>
    <n v="26.41"/>
    <n v="104.11"/>
    <n v="12515"/>
    <n v="4102"/>
    <n v="24.69"/>
    <s v="Zona Urbana"/>
    <n v="4003"/>
    <n v="1.02"/>
    <n v="4.2300000000000004"/>
    <n v="1619"/>
    <n v="41.17"/>
    <n v="580"/>
    <n v="2291"/>
    <n v="1856"/>
    <n v="4727"/>
    <n v="703"/>
    <n v="2260"/>
    <n v="1611"/>
    <n v="682"/>
    <n v="49.3"/>
    <n v="96.21"/>
    <n v="79.790000000000006"/>
    <n v="31.81"/>
    <n v="1259"/>
    <n v="5.28"/>
    <n v="12.77"/>
    <n v="485"/>
    <n v="12.33"/>
    <n v="26.5"/>
    <n v="10.19"/>
  </r>
  <r>
    <n v="426"/>
    <x v="13"/>
    <s v="VE12"/>
    <s v="Camaguan"/>
    <s v="VE1201"/>
    <s v="Uverito"/>
    <s v="VE120103"/>
    <x v="3"/>
    <n v="2433"/>
    <n v="3069.5041613709977"/>
    <n v="1280.9745"/>
    <n v="339"/>
    <n v="261"/>
    <n v="116"/>
    <n v="377"/>
    <n v="52.650000000000006"/>
    <n v="0.54832730876222857"/>
    <n v="0.51808992162856893"/>
    <n v="9.6567543718978036E-2"/>
    <n v="0.21996956684640623"/>
    <s v="RESTO"/>
    <s v="resto"/>
    <n v="0.70349740885295498"/>
    <n v="2159.3882239878594"/>
    <n v="1.7292981256640207E-4"/>
    <n v="2159.3882239878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6.46645040268743"/>
    <n v="1.5453376289260945E-2"/>
    <n v="1.9847142373068471E-4"/>
    <n v="1.5453376289260945E-2"/>
    <n v="1.9847142373068471E-4"/>
    <n v="0.8962734410008143"/>
    <n v="556.46645040268743"/>
    <n v="0"/>
    <n v="0.47660557963954808"/>
    <n v="1.7292981256640207E-4"/>
    <n v="0.94272975210256993"/>
    <n v="0.54880003025603041"/>
    <n v="0.83289328130793605"/>
    <n v="0"/>
    <n v="217.63145442300001"/>
    <n v="14.104138436739696"/>
    <n v="7.0520692183698476E-3"/>
    <x v="0"/>
    <s v="FALSEFALSE"/>
    <n v="0.54449999999999998"/>
    <n v="0.48399999999999999"/>
    <n v="14.65"/>
    <n v="87.888888888888886"/>
    <n v="9"/>
    <n v="43.82"/>
    <n v="1066.1405999999999"/>
    <n v="6.59"/>
    <n v="42.21"/>
    <n v="1026.9693"/>
    <n v="802"/>
    <n v="1473"/>
    <n v="158"/>
    <n v="653"/>
    <n v="320"/>
    <n v="1460"/>
    <n v="65.17"/>
    <n v="27.4"/>
    <n v="107.95"/>
    <n v="0"/>
    <n v="2433"/>
    <n v="100"/>
    <s v="Zona Rural"/>
    <n v="748"/>
    <n v="1"/>
    <n v="3.26"/>
    <n v="283"/>
    <n v="37.94"/>
    <n v="206"/>
    <n v="366"/>
    <n v="219"/>
    <n v="791"/>
    <n v="135"/>
    <n v="326"/>
    <n v="228"/>
    <n v="146"/>
    <n v="64.900000000000006"/>
    <n v="94.77"/>
    <n v="83.82"/>
    <n v="46.95"/>
    <n v="279"/>
    <n v="6.42"/>
    <n v="12.06"/>
    <n v="304"/>
    <n v="40.75"/>
    <n v="5.76"/>
    <n v="11.45"/>
  </r>
  <r>
    <n v="457"/>
    <x v="13"/>
    <s v="VE12"/>
    <s v="Juan German Roscio"/>
    <s v="VE1212"/>
    <s v="Parapara"/>
    <s v="VE121203"/>
    <x v="3"/>
    <n v="3754"/>
    <n v="4913.4801629444119"/>
    <n v="1720.8336000000002"/>
    <n v="664"/>
    <n v="324"/>
    <n v="238"/>
    <n v="562"/>
    <n v="45.84"/>
    <n v="0.5481811021099765"/>
    <n v="0.41012774064018048"/>
    <n v="0.50602603424175152"/>
    <n v="0.37144488634924033"/>
    <s v="CIUD MED Y PEQ LLANO"/>
    <s v="ciud med y peq"/>
    <n v="0.70294225526075271"/>
    <n v="3453.8928269191156"/>
    <n v="2.7659734018579203E-4"/>
    <n v="3453.8928269191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2.94225526075275"/>
    <n v="1.9521089137189192E-2"/>
    <n v="2.5071403693987409E-4"/>
    <n v="1.9521089137189192E-2"/>
    <n v="2.5071403693987409E-4"/>
    <n v="0.89670199343962331"/>
    <n v="702.94225526075275"/>
    <n v="0"/>
    <n v="0.44211694107233096"/>
    <n v="2.7659734018579203E-4"/>
    <n v="0.9431311841613832"/>
    <n v="0.54878334558744057"/>
    <n v="0.83286795961040838"/>
    <n v="78.319999999999993"/>
    <n v="997.80234337299999"/>
    <n v="4.9243020880615909"/>
    <n v="2.4621510440307956E-3"/>
    <x v="1"/>
    <s v="FALSETRUE"/>
    <n v="0.40880000000000005"/>
    <n v="0.3633777777777778"/>
    <n v="8.9700000000000006"/>
    <n v="166.66666666666666"/>
    <n v="6"/>
    <n v="16.77"/>
    <n v="629.54579999999999"/>
    <n v="8.8000000000000007"/>
    <n v="43.269999999999996"/>
    <n v="1624.3557999999998"/>
    <n v="1029"/>
    <n v="2517"/>
    <n v="208"/>
    <n v="814"/>
    <n v="467"/>
    <n v="2473"/>
    <n v="49.15"/>
    <n v="29.4"/>
    <n v="117.5"/>
    <n v="2940"/>
    <n v="814"/>
    <n v="21.68"/>
    <s v="Zona Urbana"/>
    <n v="1237"/>
    <n v="1.02"/>
    <n v="3.1"/>
    <n v="454"/>
    <n v="36.94"/>
    <n v="161"/>
    <n v="523"/>
    <n v="316"/>
    <n v="1000"/>
    <n v="193"/>
    <n v="402"/>
    <n v="324"/>
    <n v="191"/>
    <n v="68.44"/>
    <n v="97.34"/>
    <n v="82.65"/>
    <n v="38.049999999999997"/>
    <n v="276"/>
    <n v="3.54"/>
    <n v="6.35"/>
    <n v="337"/>
    <n v="27.42"/>
    <n v="24.49"/>
    <n v="9.0500000000000007"/>
  </r>
  <r>
    <n v="353"/>
    <x v="5"/>
    <s v="VE11"/>
    <s v="Buchivacoa"/>
    <s v="VE1103"/>
    <s v="Zazarida"/>
    <s v="VE110306"/>
    <x v="2"/>
    <n v="5457"/>
    <n v="6373.3717954317153"/>
    <n v="2715.9488999999994"/>
    <n v="661"/>
    <n v="434"/>
    <n v="221"/>
    <n v="655"/>
    <n v="49.769999999999996"/>
    <n v="0.5478024794622145"/>
    <n v="0.53378578494190954"/>
    <n v="7.081997205806069E-2"/>
    <n v="0.21916151857629512"/>
    <s v="RESTO"/>
    <s v="resto"/>
    <n v="0.70219064841826817"/>
    <n v="4475.3220736448984"/>
    <n v="3.5839623406876803E-4"/>
    <n v="4475.3220736448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4.7400878439214"/>
    <n v="3.1512350035247425E-2"/>
    <n v="4.0472068106835445E-4"/>
    <n v="3.1512350035247425E-2"/>
    <n v="4.0472068106835445E-4"/>
    <n v="0.8979653284621224"/>
    <n v="1134.7400878439214"/>
    <n v="0"/>
    <n v="0.48775448781309311"/>
    <n v="3.5839623406876803E-4"/>
    <n v="0.94344793424826334"/>
    <n v="0.54866565963353342"/>
    <n v="0.83268935203950889"/>
    <n v="0"/>
    <n v="615.17900987300004"/>
    <n v="10.360190600045764"/>
    <n v="5.1800953000228816E-3"/>
    <x v="0"/>
    <s v="TRUEFALSE"/>
    <n v="0.4511"/>
    <n v="0.40097777777777777"/>
    <n v="10.83"/>
    <n v="52.12903225806452"/>
    <n v="31"/>
    <n v="48.25"/>
    <n v="2633.0025000000001"/>
    <n v="6.04"/>
    <n v="50.63"/>
    <n v="2762.8791000000001"/>
    <n v="1601"/>
    <n v="3549"/>
    <n v="307"/>
    <n v="1253"/>
    <n v="722"/>
    <n v="3482"/>
    <n v="53.76"/>
    <n v="28.47"/>
    <n v="109.24"/>
    <n v="0"/>
    <n v="5457"/>
    <n v="100"/>
    <s v="Zona Rural"/>
    <n v="1349"/>
    <n v="1.01"/>
    <n v="4.07"/>
    <n v="279"/>
    <n v="20.68"/>
    <n v="388"/>
    <n v="777"/>
    <n v="436"/>
    <n v="1616"/>
    <n v="275"/>
    <n v="657"/>
    <n v="501"/>
    <n v="399"/>
    <n v="64.709999999999994"/>
    <n v="96.05"/>
    <n v="84.77"/>
    <n v="56.36"/>
    <n v="480"/>
    <n v="5.41"/>
    <n v="24.91"/>
    <n v="32"/>
    <n v="2.37"/>
    <n v="28.61"/>
    <n v="12.61"/>
  </r>
  <r>
    <n v="672"/>
    <x v="17"/>
    <s v="VE16"/>
    <s v="Cedeño"/>
    <s v="VE1605"/>
    <s v="Areo"/>
    <s v="VE160502"/>
    <x v="0"/>
    <n v="5886"/>
    <n v="6757.3800887908765"/>
    <n v="2632.2192"/>
    <n v="874"/>
    <n v="393"/>
    <n v="314"/>
    <n v="707"/>
    <n v="44.72"/>
    <n v="0.54751630608870294"/>
    <n v="0.45891917421677819"/>
    <n v="6.4087970161743821E-2"/>
    <n v="0.25565111949374347"/>
    <s v="CIUD MED Y PEQ ORIEN"/>
    <s v="ciud med y peq"/>
    <n v="0.70160721484419297"/>
    <n v="4741.026623740172"/>
    <n v="3.7967459315936303E-4"/>
    <n v="4741.026623740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2.77420900453308"/>
    <n v="2.7569880288233723E-2"/>
    <n v="3.5408659508879257E-4"/>
    <n v="2.7569880288233723E-2"/>
    <n v="3.5408659508879257E-4"/>
    <n v="0.89754997096561817"/>
    <n v="992.77420900453308"/>
    <n v="0"/>
    <n v="0.46134634182354334"/>
    <n v="3.7967459315936303E-4"/>
    <n v="0.94353033049802493"/>
    <n v="0.54850573997845908"/>
    <n v="0.83244664795984924"/>
    <n v="0"/>
    <n v="1236.95956017"/>
    <n v="5.4628949129607633"/>
    <n v="2.7314474564803818E-3"/>
    <x v="0"/>
    <s v="FALSEFALSE"/>
    <n v="0.51439999999999997"/>
    <n v="0.4572444444444444"/>
    <n v="12.1"/>
    <n v="83.235294117647058"/>
    <n v="17"/>
    <n v="32.22"/>
    <n v="1896.4692"/>
    <n v="11.31"/>
    <n v="44.53"/>
    <n v="2621.0358000000001"/>
    <n v="1878"/>
    <n v="3651"/>
    <n v="357"/>
    <n v="1471"/>
    <n v="817"/>
    <n v="3598"/>
    <n v="61.22"/>
    <n v="27.94"/>
    <n v="134.6"/>
    <n v="0"/>
    <n v="5886"/>
    <n v="100"/>
    <s v="Zona Rural"/>
    <n v="1617"/>
    <n v="1.02"/>
    <n v="3.71"/>
    <n v="432"/>
    <n v="26.78"/>
    <n v="158"/>
    <n v="816"/>
    <n v="441"/>
    <n v="1415"/>
    <n v="261"/>
    <n v="717"/>
    <n v="474"/>
    <n v="243"/>
    <n v="50.88"/>
    <n v="92.28"/>
    <n v="70.64"/>
    <n v="34.369999999999997"/>
    <n v="565"/>
    <n v="9.35"/>
    <n v="11.72"/>
    <n v="428"/>
    <n v="26.53"/>
    <n v="17.11"/>
    <n v="11.26"/>
  </r>
  <r>
    <n v="397"/>
    <x v="5"/>
    <s v="VE11"/>
    <s v="Miranda"/>
    <s v="VE1114"/>
    <s v="Rio Seco"/>
    <s v="VE111406"/>
    <x v="2"/>
    <n v="2272"/>
    <n v="2691.1992890132697"/>
    <n v="869.49439999999993"/>
    <n v="321"/>
    <n v="147"/>
    <n v="52"/>
    <n v="199"/>
    <n v="38.269999999999996"/>
    <n v="0.54755061887698087"/>
    <n v="0.38346238868061328"/>
    <n v="0.23483022299229658"/>
    <n v="0.1948885880728273"/>
    <s v="CIUD GRAND OCCIDENTE"/>
    <s v="ciud grandes"/>
    <n v="0.70175061177690456"/>
    <n v="1888.5507474786325"/>
    <n v="1.5124039445787706E-4"/>
    <n v="1888.5507474786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1.92631834074439"/>
    <n v="1.8104348793897006E-2"/>
    <n v="2.3251850039649087E-4"/>
    <n v="1.8104348793897006E-2"/>
    <n v="2.3251850039649087E-4"/>
    <n v="0.89655273326517748"/>
    <n v="651.92631834074439"/>
    <n v="0"/>
    <n v="0.43270649024656255"/>
    <n v="1.5124039445787706E-4"/>
    <n v="0.94264576410781686"/>
    <n v="0.54818253875972645"/>
    <n v="0.83195613755760423"/>
    <n v="0"/>
    <n v="60.267288740799998"/>
    <n v="44.654394535445071"/>
    <n v="2.2327197267722535E-2"/>
    <x v="0"/>
    <s v="FALSEFALSE"/>
    <n v="0.43130000000000002"/>
    <n v="0.38337777777777782"/>
    <n v="17.489999999999998"/>
    <n v="116.125"/>
    <n v="8"/>
    <n v="55.309999999999995"/>
    <n v="1256.6431999999998"/>
    <n v="1.1200000000000001"/>
    <n v="13.959999999999999"/>
    <n v="317.1712"/>
    <n v="653"/>
    <n v="1514"/>
    <n v="105"/>
    <n v="497"/>
    <n v="318"/>
    <n v="1457"/>
    <n v="50.07"/>
    <n v="28.07"/>
    <n v="117.62"/>
    <n v="0"/>
    <n v="2272"/>
    <n v="100"/>
    <s v="Zona Rural"/>
    <n v="538"/>
    <n v="1"/>
    <n v="4.22"/>
    <n v="108"/>
    <n v="20.11"/>
    <n v="465"/>
    <n v="211"/>
    <n v="253"/>
    <n v="929"/>
    <n v="142"/>
    <n v="237"/>
    <n v="204"/>
    <n v="87"/>
    <n v="84.52"/>
    <n v="94.8"/>
    <n v="76.98"/>
    <n v="29.1"/>
    <n v="324"/>
    <n v="6.91"/>
    <n v="20.67"/>
    <n v="11"/>
    <n v="2.0499999999999998"/>
    <n v="8.01"/>
    <n v="16.920000000000002"/>
  </r>
  <r>
    <n v="1083"/>
    <x v="9"/>
    <s v="VE23"/>
    <s v="Miranda"/>
    <s v="VE2314"/>
    <s v="San Jose"/>
    <s v="VE231405"/>
    <x v="2"/>
    <n v="18772"/>
    <n v="25524.776674546887"/>
    <n v="9879.7036000000007"/>
    <n v="2071"/>
    <n v="1489"/>
    <n v="812"/>
    <n v="2301"/>
    <n v="52.63"/>
    <n v="0.54081046768751595"/>
    <n v="0.48195191561939321"/>
    <n v="0.10704638552787354"/>
    <n v="0.42778189180843473"/>
    <s v="CIUD MED Y PEQ ZULIA"/>
    <s v="ciud med y peq"/>
    <n v="0.69525652748692668"/>
    <n v="17746.267595624773"/>
    <n v="1.4211704477100366E-3"/>
    <n v="17746.2675956247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59.0181642055777"/>
    <n v="9.8835872085340504E-2"/>
    <n v="1.2693728465068979E-3"/>
    <n v="9.8835872085340504E-2"/>
    <n v="1.2693728465068979E-3"/>
    <n v="0.90505817415757794"/>
    <n v="3559.0181642055777"/>
    <n v="0"/>
    <n v="0.49528198728743722"/>
    <n v="1.4211704477100366E-3"/>
    <n v="0.94756331782528791"/>
    <n v="0.54808033858664151"/>
    <n v="0.83180103217710488"/>
    <n v="91.46"/>
    <n v="60.872044929700003"/>
    <n v="419.31853454282634"/>
    <n v="0.20965926727141318"/>
    <x v="1"/>
    <s v="TRUETRUE"/>
    <n v="0.46539999999999998"/>
    <n v="0.41368888888888888"/>
    <n v="9.02"/>
    <n v="284.38888888888891"/>
    <n v="18"/>
    <n v="22.54"/>
    <n v="4231.2087999999994"/>
    <n v="0.94"/>
    <n v="30.750000000000004"/>
    <n v="5772.3900000000012"/>
    <n v="5648"/>
    <n v="12136"/>
    <n v="988"/>
    <n v="4539"/>
    <n v="2255"/>
    <n v="11978"/>
    <n v="54.68"/>
    <n v="28.39"/>
    <n v="108.58"/>
    <n v="17169"/>
    <n v="1603"/>
    <n v="8.5399999999999991"/>
    <s v="Zona Urbana"/>
    <n v="4448"/>
    <n v="1.02"/>
    <n v="4.3"/>
    <n v="1076"/>
    <n v="24.25"/>
    <n v="1388"/>
    <n v="2568"/>
    <n v="984"/>
    <n v="5119"/>
    <n v="991"/>
    <n v="2100"/>
    <n v="1434"/>
    <n v="911"/>
    <n v="64.02"/>
    <n v="92.67"/>
    <n v="76.28"/>
    <n v="36.51"/>
    <n v="1353"/>
    <n v="8.23"/>
    <n v="19.899999999999999"/>
    <n v="436"/>
    <n v="9.82"/>
    <n v="37.020000000000003"/>
    <n v="9.26"/>
  </r>
  <r>
    <n v="452"/>
    <x v="13"/>
    <s v="VE12"/>
    <s v="Ortiz"/>
    <s v="VE1210"/>
    <s v="San Lorenzo De Tiznados"/>
    <s v="VE121004"/>
    <x v="3"/>
    <n v="3145"/>
    <n v="3839.6670174700062"/>
    <n v="1775.3525"/>
    <n v="371"/>
    <n v="216"/>
    <n v="265"/>
    <n v="481"/>
    <n v="56.45"/>
    <n v="0.54713849204462373"/>
    <n v="0.51847905881425882"/>
    <n v="8.6250269955594136E-2"/>
    <n v="0.5072164848327535"/>
    <s v="RESTO"/>
    <s v="resto"/>
    <n v="0.70019217526763766"/>
    <n v="2688.5048012657262"/>
    <n v="2.1530293913901052E-4"/>
    <n v="2688.5048012657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4.53298528520526"/>
    <n v="1.3455744799624046E-2"/>
    <n v="1.7281536265922775E-4"/>
    <n v="1.3455744799624046E-2"/>
    <n v="1.7281536265922775E-4"/>
    <n v="0.89606298124646822"/>
    <n v="484.53298528520526"/>
    <n v="0"/>
    <n v="0.47599926162011702"/>
    <n v="2.1530293913901052E-4"/>
    <n v="0.94289383367979107"/>
    <n v="0.54776710396218931"/>
    <n v="0.83132564770225792"/>
    <n v="0"/>
    <n v="608.53945793299999"/>
    <n v="6.3096434707981617"/>
    <n v="3.154821735399081E-3"/>
    <x v="0"/>
    <s v="FALSEFALSE"/>
    <n v="0.54170000000000007"/>
    <n v="0.48151111111111117"/>
    <n v="19.079999999999998"/>
    <n v="40.705882352941174"/>
    <n v="17"/>
    <n v="42.28"/>
    <n v="1329.7060000000001"/>
    <n v="19.59"/>
    <n v="55.550000000000004"/>
    <n v="1747.0474999999999"/>
    <n v="1052"/>
    <n v="1942"/>
    <n v="151"/>
    <n v="822"/>
    <n v="442"/>
    <n v="1881"/>
    <n v="61.95"/>
    <n v="27.23"/>
    <n v="119.47"/>
    <n v="0"/>
    <n v="3145"/>
    <n v="100"/>
    <s v="Zona Rural"/>
    <n v="869"/>
    <n v="1"/>
    <n v="3.62"/>
    <n v="248"/>
    <n v="28.54"/>
    <n v="148"/>
    <n v="372"/>
    <n v="172"/>
    <n v="692"/>
    <n v="148"/>
    <n v="431"/>
    <n v="242"/>
    <n v="107"/>
    <n v="56.49"/>
    <n v="89.79"/>
    <n v="68.75"/>
    <n v="28.53"/>
    <n v="476"/>
    <n v="10.94"/>
    <n v="13.69"/>
    <n v="326"/>
    <n v="37.51"/>
    <n v="28.65"/>
    <n v="18.190000000000001"/>
  </r>
  <r>
    <n v="1036"/>
    <x v="9"/>
    <s v="VE23"/>
    <s v="Jesus Enrique Lossada"/>
    <s v="VE2307"/>
    <s v="San Jose"/>
    <s v="VE230704"/>
    <x v="2"/>
    <n v="14578"/>
    <n v="16459.1114554212"/>
    <n v="9348.8713999999982"/>
    <n v="1183"/>
    <n v="1052"/>
    <n v="1063"/>
    <n v="2115"/>
    <n v="64.13"/>
    <n v="0.54075579347606406"/>
    <n v="0.60660021951130516"/>
    <n v="0.19792456426992469"/>
    <n v="0.58581754383447149"/>
    <s v="CIUD MED Y PEQ OCCID"/>
    <s v="ciud med y peq"/>
    <n v="0.69510565175101235"/>
    <n v="11440.821395463106"/>
    <n v="9.1621278542928695E-4"/>
    <n v="10479.821395463106"/>
    <n v="0"/>
    <n v="0"/>
    <n v="0"/>
    <n v="0"/>
    <n v="0"/>
    <n v="0"/>
    <n v="0"/>
    <n v="0"/>
    <n v="883"/>
    <n v="0"/>
    <n v="0"/>
    <n v="0"/>
    <n v="883"/>
    <n v="1"/>
    <n v="961"/>
    <n v="5.5575597212129113E-4"/>
    <n v="2.7844261338731903E-3"/>
    <n v="8.399746546004884E-2"/>
    <n v="8.399746546004884E-2"/>
    <n v="5.8387112974040395E-2"/>
    <n v="3223.9000128211951"/>
    <n v="8.9529458570281689E-2"/>
    <n v="1.1498483422441117E-3"/>
    <n v="8.9529458570281689E-2"/>
    <n v="-1.6345777916290786E-3"/>
    <n v="0.88123671784621682"/>
    <n v="2340.9000128211951"/>
    <n v="0.27389186900598"/>
    <n v="0.5257887986426012"/>
    <n v="3.6045681330799581E-4"/>
    <n v="0.94345591343504764"/>
    <n v="0.5464925926571631"/>
    <n v="0.82939136956015924"/>
    <n v="90.24"/>
    <n v="179.47373379800001"/>
    <n v="91.707633797523485"/>
    <n v="4.5853816898761744E-2"/>
    <x v="1"/>
    <s v="TRUETRUE"/>
    <n v="0.5403"/>
    <n v="0.48026666666666668"/>
    <n v="14.71"/>
    <n v="331.28571428571428"/>
    <n v="14"/>
    <n v="48.540000000000006"/>
    <n v="7076.1612000000005"/>
    <n v="1.68"/>
    <n v="33.550000000000004"/>
    <n v="4890.9190000000008"/>
    <n v="4889"/>
    <n v="9048"/>
    <n v="641"/>
    <n v="3891"/>
    <n v="1999"/>
    <n v="8688"/>
    <n v="61.12"/>
    <n v="26.24"/>
    <n v="106.78"/>
    <n v="13155"/>
    <n v="1423"/>
    <n v="9.76"/>
    <s v="Zona Urbana"/>
    <n v="3448"/>
    <n v="1.01"/>
    <n v="4.28"/>
    <n v="1135"/>
    <n v="33.06"/>
    <n v="930"/>
    <n v="2105"/>
    <n v="1603"/>
    <n v="4638"/>
    <n v="882"/>
    <n v="1858"/>
    <n v="1238"/>
    <n v="534"/>
    <n v="67.69"/>
    <n v="93.55"/>
    <n v="73.78"/>
    <n v="27"/>
    <n v="1674"/>
    <n v="7.25"/>
    <n v="26.68"/>
    <n v="854"/>
    <n v="24.88"/>
    <n v="47.39"/>
    <n v="13.07"/>
  </r>
  <r>
    <n v="836"/>
    <x v="18"/>
    <s v="VE20"/>
    <s v="Cardenas"/>
    <s v="VE2005"/>
    <s v="La Florida"/>
    <s v="VE200503"/>
    <x v="1"/>
    <n v="2129"/>
    <n v="2394.8175628620352"/>
    <n v="502.44399999999996"/>
    <n v="489"/>
    <n v="139"/>
    <n v="12"/>
    <n v="151"/>
    <n v="23.599999999999998"/>
    <n v="0.54677845773899303"/>
    <n v="0.33016651801339486"/>
    <n v="2.3066173137052521E-2"/>
    <n v="0.2199110995318713"/>
    <s v="CIUD MED Y PEQ OCCID"/>
    <s v="ciud med y peq"/>
    <n v="0.69833949004977292"/>
    <n v="1672.3956756113137"/>
    <n v="1.3393009534257413E-4"/>
    <n v="-1.6043243886863365"/>
    <n v="0"/>
    <n v="0"/>
    <n v="0"/>
    <n v="0"/>
    <n v="0"/>
    <n v="0"/>
    <n v="0"/>
    <n v="1578"/>
    <n v="0"/>
    <n v="0"/>
    <n v="0"/>
    <n v="0"/>
    <n v="1578"/>
    <n v="1"/>
    <n v="1674"/>
    <n v="9.6809104821128135E-4"/>
    <n v="0"/>
    <n v="1.0009592971400743"/>
    <n v="1"/>
    <n v="0.69900940512537857"/>
    <n v="291.20756735075531"/>
    <n v="8.086992689846785E-3"/>
    <n v="1.0386318968812812E-4"/>
    <n v="8.086992689846785E-3"/>
    <n v="1.0386318968812812E-4"/>
    <n v="0.8954973582794542"/>
    <n v="291.20756735075531"/>
    <n v="0"/>
    <n v="0.41125028966089866"/>
    <n v="-8.3416095286870725E-4"/>
    <n v="0.93882999169866943"/>
    <n v="0.54576780394792834"/>
    <n v="0.82829138484257847"/>
    <n v="0"/>
    <n v="182.14234720499999"/>
    <n v="13.148054802251362"/>
    <n v="6.5740274011256809E-3"/>
    <x v="0"/>
    <s v="FALSEFALSE"/>
    <n v="0.47049999999999997"/>
    <n v="0.41822222222222222"/>
    <n v="18.64"/>
    <n v="24.529411764705884"/>
    <n v="17"/>
    <n v="4.82"/>
    <n v="102.6178"/>
    <n v="0.15"/>
    <n v="5.84"/>
    <n v="124.3336"/>
    <n v="613"/>
    <n v="1303"/>
    <n v="213"/>
    <n v="450"/>
    <n v="305"/>
    <n v="1374"/>
    <n v="63.39"/>
    <n v="31.58"/>
    <n v="120.17"/>
    <n v="0"/>
    <n v="2129"/>
    <n v="100"/>
    <s v="Zona Rural"/>
    <n v="689"/>
    <n v="1.01"/>
    <n v="3.11"/>
    <n v="144"/>
    <n v="20.9"/>
    <n v="45"/>
    <n v="239"/>
    <n v="133"/>
    <n v="417"/>
    <n v="66"/>
    <n v="228"/>
    <n v="204"/>
    <n v="69"/>
    <n v="40"/>
    <n v="90.84"/>
    <n v="79.69"/>
    <n v="32.549999999999997"/>
    <n v="331"/>
    <n v="10.33"/>
    <n v="3.19"/>
    <n v="25"/>
    <n v="3.63"/>
    <n v="0.87"/>
    <n v="16.25"/>
  </r>
  <r>
    <n v="99"/>
    <x v="15"/>
    <s v="VE04"/>
    <s v="Muñoz"/>
    <s v="VE0403"/>
    <s v="Urbana Bruzual"/>
    <s v="VE040301"/>
    <x v="1"/>
    <n v="5943"/>
    <n v="7567.1725727979083"/>
    <n v="3147.4128000000001"/>
    <n v="626"/>
    <n v="482"/>
    <n v="223"/>
    <n v="705"/>
    <n v="52.96"/>
    <n v="0.53965052886538711"/>
    <n v="0.55495644022067314"/>
    <n v="8.1049317633411055E-2"/>
    <n v="0.28566883844074714"/>
    <s v="RESTO"/>
    <s v="resto"/>
    <n v="0.6927131580150836"/>
    <n v="5241.8800101479637"/>
    <n v="4.1978432482900937E-4"/>
    <n v="5241.8800101479637"/>
    <n v="0"/>
    <n v="0"/>
    <n v="0"/>
    <n v="0"/>
    <n v="6380"/>
    <n v="6380"/>
    <n v="1"/>
    <n v="0"/>
    <n v="0"/>
    <n v="15"/>
    <n v="0"/>
    <n v="6380"/>
    <n v="6380"/>
    <n v="2"/>
    <n v="0"/>
    <n v="0"/>
    <n v="0"/>
    <n v="0"/>
    <n v="0"/>
    <n v="0"/>
    <n v="1562.7608844820286"/>
    <n v="4.3398720588748746E-2"/>
    <n v="5.5738019330603373E-4"/>
    <n v="4.3398720588748746E-2"/>
    <n v="5.5738019330603373E-4"/>
    <n v="0.89921761279971635"/>
    <n v="1562.7608844820286"/>
    <n v="0"/>
    <n v="0.49919092453637942"/>
    <n v="4.1978432482900937E-4"/>
    <n v="0.94368564752479633"/>
    <n v="0.54560619662156962"/>
    <n v="0.82804611944732776"/>
    <n v="90.04"/>
    <n v="1723.22133867"/>
    <n v="4.3912946079453326"/>
    <n v="2.1956473039726663E-3"/>
    <x v="1"/>
    <s v="TRUETRUE"/>
    <n v="0.58820000000000006"/>
    <n v="0.52284444444444444"/>
    <n v="9.66"/>
    <n v="94"/>
    <n v="24"/>
    <n v="24.410000000000004"/>
    <n v="1450.6863000000003"/>
    <n v="3.16"/>
    <n v="22.99"/>
    <n v="1366.2956999999997"/>
    <n v="2115"/>
    <n v="3596"/>
    <n v="232"/>
    <n v="1677"/>
    <n v="838"/>
    <n v="3428"/>
    <n v="65.27"/>
    <n v="25.27"/>
    <n v="104.37"/>
    <n v="5351"/>
    <n v="592"/>
    <n v="9.9600000000000009"/>
    <s v="Zona Urbana"/>
    <n v="1338"/>
    <n v="1.06"/>
    <n v="4.6900000000000004"/>
    <n v="442"/>
    <n v="33.08"/>
    <n v="555"/>
    <n v="964"/>
    <n v="703"/>
    <n v="2256"/>
    <n v="360"/>
    <n v="891"/>
    <n v="577"/>
    <n v="377"/>
    <n v="69.099999999999994"/>
    <n v="96.22"/>
    <n v="83.14"/>
    <n v="45.37"/>
    <n v="445"/>
    <n v="5.17"/>
    <n v="15.94"/>
    <n v="161"/>
    <n v="12.05"/>
    <n v="31.36"/>
    <n v="12.77"/>
  </r>
  <r>
    <n v="509"/>
    <x v="2"/>
    <s v="VE13"/>
    <s v="Torres"/>
    <s v="VE1308"/>
    <s v="Las Mercedes"/>
    <s v="VE130810"/>
    <x v="2"/>
    <n v="9825"/>
    <n v="11082.112130616651"/>
    <n v="4566.6600000000008"/>
    <n v="1368"/>
    <n v="772"/>
    <n v="416"/>
    <n v="1188"/>
    <n v="46.480000000000004"/>
    <n v="0.53857654112092002"/>
    <n v="0.47540923567380317"/>
    <n v="0.10131017036103637"/>
    <n v="0.38507676560734871"/>
    <s v="CIUD MED Y PEQ OCCID"/>
    <s v="ciud med y peq"/>
    <n v="0.6916585174399339"/>
    <n v="7665.0372463654203"/>
    <n v="6.1383749323248838E-4"/>
    <n v="7665.0372463654203"/>
    <n v="0"/>
    <n v="0"/>
    <n v="20"/>
    <n v="0"/>
    <n v="0"/>
    <n v="20"/>
    <n v="1"/>
    <n v="0"/>
    <n v="0"/>
    <n v="20"/>
    <n v="0"/>
    <n v="0"/>
    <n v="20"/>
    <n v="1"/>
    <n v="0"/>
    <n v="0"/>
    <n v="0"/>
    <n v="0"/>
    <n v="0"/>
    <n v="0"/>
    <n v="2180.1076469706718"/>
    <n v="6.0542776290202646E-2"/>
    <n v="7.7756541884475947E-4"/>
    <n v="6.0542776290202646E-2"/>
    <n v="7.7756541884475947E-4"/>
    <n v="0.90102381868410586"/>
    <n v="2180.1076469706718"/>
    <n v="0"/>
    <n v="0.47899194354937058"/>
    <n v="6.1383749323248838E-4"/>
    <n v="0.94443708015466898"/>
    <n v="0.54556981169594509"/>
    <n v="0.82799089940646986"/>
    <n v="0"/>
    <n v="1236.30645121"/>
    <n v="8.9638876508088643"/>
    <n v="4.4819438254044318E-3"/>
    <x v="0"/>
    <s v="FALSEFALSE"/>
    <n v="0.47450000000000003"/>
    <n v="0.42177777777777781"/>
    <n v="9.44"/>
    <n v="92.705882352941174"/>
    <n v="34"/>
    <n v="46.13"/>
    <n v="4532.2725"/>
    <n v="1.57"/>
    <n v="41.199999999999996"/>
    <n v="4047.8999999999996"/>
    <n v="2990"/>
    <n v="6301"/>
    <n v="534"/>
    <n v="2336"/>
    <n v="1353"/>
    <n v="6136"/>
    <n v="55.93"/>
    <n v="28.02"/>
    <n v="108.33"/>
    <n v="0"/>
    <n v="9825"/>
    <n v="100"/>
    <s v="Zona Rural"/>
    <n v="2639"/>
    <n v="1.03"/>
    <n v="3.85"/>
    <n v="733"/>
    <n v="27.81"/>
    <n v="646"/>
    <n v="1703"/>
    <n v="803"/>
    <n v="3152"/>
    <n v="367"/>
    <n v="1155"/>
    <n v="867"/>
    <n v="389"/>
    <n v="47.11"/>
    <n v="95.06"/>
    <n v="75.2"/>
    <n v="29.95"/>
    <n v="748"/>
    <n v="5.96"/>
    <n v="15.4"/>
    <n v="754"/>
    <n v="28.6"/>
    <n v="12.06"/>
    <n v="9.43"/>
  </r>
  <r>
    <n v="1055"/>
    <x v="9"/>
    <s v="VE23"/>
    <s v="Mara"/>
    <s v="VE2312"/>
    <s v="La Sierrita"/>
    <s v="VE231202"/>
    <x v="2"/>
    <n v="45227"/>
    <n v="49852.912745329864"/>
    <n v="28940.757300000001"/>
    <n v="3244"/>
    <n v="2572"/>
    <n v="3191"/>
    <n v="5763"/>
    <n v="63.989999999999995"/>
    <n v="0.53340004546871767"/>
    <n v="0.63241364965258429"/>
    <n v="0.21854482346613704"/>
    <n v="0.46205573142119988"/>
    <s v="CIUD MED Y PEQ OCCID"/>
    <s v="ciud med y peq"/>
    <n v="0.6811923856036427"/>
    <n v="33959.424562281492"/>
    <n v="2.7195651338567392E-3"/>
    <n v="33134.424562281492"/>
    <n v="0"/>
    <n v="88"/>
    <n v="57"/>
    <n v="0"/>
    <n v="0"/>
    <n v="88"/>
    <n v="2"/>
    <n v="0"/>
    <n v="695"/>
    <n v="57"/>
    <n v="0"/>
    <n v="0"/>
    <n v="695"/>
    <n v="2"/>
    <n v="825"/>
    <n v="4.7710580332993254E-4"/>
    <n v="2.191592483626124E-3"/>
    <n v="2.429369786543209E-2"/>
    <n v="2.429369786543209E-2"/>
    <n v="1.6548682004087809E-2"/>
    <n v="9224.026093458926"/>
    <n v="0.25615622652728037"/>
    <n v="3.289875948447543E-3"/>
    <n v="0.25615622652728037"/>
    <n v="1.098283464821419E-3"/>
    <n v="0.90365470738454268"/>
    <n v="8529.026093458926"/>
    <n v="7.53467079297237E-2"/>
    <n v="0.59740819452146909"/>
    <n v="2.2424593305268069E-3"/>
    <n v="0.95074359707647216"/>
    <n v="0.54488518260465713"/>
    <n v="0.82695186343911453"/>
    <n v="88.64"/>
    <n v="389.68006604499999"/>
    <n v="127.93293034284407"/>
    <n v="6.3966465171422043E-2"/>
    <x v="1"/>
    <s v="TRUETRUE"/>
    <n v="0.59750000000000003"/>
    <n v="0.53111111111111109"/>
    <n v="15.56"/>
    <n v="520.80769230769226"/>
    <n v="26"/>
    <n v="49.56"/>
    <n v="22414.501200000002"/>
    <n v="1.86"/>
    <n v="16.649999999999995"/>
    <n v="7530.2954999999984"/>
    <n v="16227"/>
    <n v="27157"/>
    <n v="1843"/>
    <n v="13083"/>
    <n v="6343"/>
    <n v="25801"/>
    <n v="66.540000000000006"/>
    <n v="25.04"/>
    <n v="104.32"/>
    <n v="40089"/>
    <n v="5138"/>
    <n v="11.36"/>
    <s v="Zona Urbana"/>
    <n v="9578"/>
    <n v="1.01"/>
    <n v="4.74"/>
    <n v="3983"/>
    <n v="41.78"/>
    <n v="1825"/>
    <n v="7128"/>
    <n v="4588"/>
    <n v="13541"/>
    <n v="2387"/>
    <n v="5704"/>
    <n v="3796"/>
    <n v="2178"/>
    <n v="53.22"/>
    <n v="89.45"/>
    <n v="71.56"/>
    <n v="33.97"/>
    <n v="5346"/>
    <n v="12.09"/>
    <n v="33.53"/>
    <n v="2442"/>
    <n v="25.61"/>
    <n v="38.39"/>
    <n v="19"/>
  </r>
  <r>
    <n v="879"/>
    <x v="18"/>
    <s v="VE20"/>
    <s v="San Cristobal"/>
    <s v="VE2023"/>
    <s v="Dr. Francisco Romero Lobo"/>
    <s v="VE202305"/>
    <x v="1"/>
    <n v="1077"/>
    <n v="1178.2261179458987"/>
    <n v="245.12520000000001"/>
    <n v="190"/>
    <n v="51"/>
    <n v="5"/>
    <n v="56"/>
    <n v="22.76"/>
    <n v="0.53914576362685318"/>
    <n v="0.31979118512127797"/>
    <n v="0.65740210365791996"/>
    <n v="0.33197944903815457"/>
    <s v="CIUD GRAND ANDES"/>
    <s v="ciud grandes"/>
    <n v="0.69226185592542533"/>
    <n v="815.6409991090369"/>
    <n v="6.5318798875783668E-5"/>
    <n v="815.64099910903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.83510727802749"/>
    <n v="4.6331017605120385E-3"/>
    <n v="5.9504038825287865E-5"/>
    <n v="4.6331017605120385E-3"/>
    <n v="5.9504038825287865E-5"/>
    <n v="0.89513347483033123"/>
    <n v="166.83510727802749"/>
    <n v="0"/>
    <n v="0.40651925390404037"/>
    <n v="6.5318798875783668E-5"/>
    <n v="0.94231304967155027"/>
    <n v="0.54488007479861711"/>
    <n v="0.8269441115129148"/>
    <n v="0"/>
    <n v="52.270860172100001"/>
    <n v="22.540783030289344"/>
    <n v="1.1270391515144671E-2"/>
    <x v="0"/>
    <s v="FALSEFALSE"/>
    <n v="0.45159999999999995"/>
    <n v="0.40142222222222218"/>
    <n v="14.3"/>
    <n v="34.428571428571431"/>
    <n v="7"/>
    <n v="8.1300000000000008"/>
    <n v="87.560100000000006"/>
    <n v="0.71"/>
    <n v="5.9999999999999991"/>
    <n v="64.61999999999999"/>
    <n v="303"/>
    <n v="671"/>
    <n v="103"/>
    <n v="229"/>
    <n v="152"/>
    <n v="696"/>
    <n v="60.51"/>
    <n v="31.16"/>
    <n v="118.02"/>
    <n v="0"/>
    <n v="1077"/>
    <n v="100"/>
    <s v="Zona Rural"/>
    <n v="285"/>
    <n v="1"/>
    <n v="3.78"/>
    <n v="51"/>
    <n v="18.02"/>
    <n v="37"/>
    <n v="91"/>
    <n v="113"/>
    <n v="241"/>
    <n v="34"/>
    <n v="148"/>
    <n v="102"/>
    <n v="55"/>
    <n v="57.63"/>
    <n v="97.37"/>
    <n v="78.459999999999994"/>
    <n v="36.67"/>
    <n v="129"/>
    <n v="4.26"/>
    <n v="6.01"/>
    <n v="13"/>
    <n v="4.59"/>
    <n v="0.35"/>
    <n v="12.6"/>
  </r>
  <r>
    <n v="32"/>
    <x v="11"/>
    <s v="VE02"/>
    <s v="Autana"/>
    <s v="VE0204"/>
    <s v="Autonomo Autana"/>
    <s v="VE020400"/>
    <x v="1"/>
    <n v="8352"/>
    <n v="11078"/>
    <n v="5740.3296"/>
    <n v="379"/>
    <n v="429"/>
    <n v="404"/>
    <n v="833"/>
    <n v="68.72999999999999"/>
    <n v="0.53706921543903785"/>
    <n v="0.68795875315780608"/>
    <n v="0.18354281001469105"/>
    <n v="0.35586109828281159"/>
    <s v="RESTO"/>
    <s v="resto"/>
    <n v="0.68795875315780608"/>
    <n v="7621.2070674821762"/>
    <n v="6.1032745064967125E-4"/>
    <n v="7621.2070674821762"/>
    <n v="0"/>
    <n v="0"/>
    <n v="0"/>
    <n v="0"/>
    <n v="1102"/>
    <n v="1102"/>
    <n v="1"/>
    <n v="0"/>
    <n v="0"/>
    <n v="0"/>
    <n v="0"/>
    <n v="1102"/>
    <n v="1102"/>
    <n v="1"/>
    <n v="0"/>
    <n v="0"/>
    <n v="0"/>
    <n v="0"/>
    <n v="0"/>
    <n v="0"/>
    <n v="2149.1831448649864"/>
    <n v="5.9683986030248291E-2"/>
    <n v="7.6653576924659149E-4"/>
    <n v="5.9683986030248291E-2"/>
    <n v="7.6653576924659149E-4"/>
    <n v="0.90093334114203549"/>
    <n v="2149.1831448649864"/>
    <n v="0"/>
    <n v="0.54952536011002995"/>
    <n v="6.1032745064967125E-4"/>
    <n v="0.94442348820690203"/>
    <n v="0.5443308562717859"/>
    <n v="0.82611058309500618"/>
    <n v="0"/>
    <n v="11863.864874000001"/>
    <n v="0.93375979224761352"/>
    <n v="4.6687989612380674E-4"/>
    <x v="0"/>
    <s v="TRUEFALSE"/>
    <n v="0.83719999999999994"/>
    <n v="0.74417777777777772"/>
    <n v="15.9"/>
    <n v="55.785714285714285"/>
    <n v="56"/>
    <n v="86.07"/>
    <n v="7188.5663999999988"/>
    <n v="17.5"/>
    <n v="72.460000000000008"/>
    <n v="6051.8592000000008"/>
    <n v="3667"/>
    <n v="4380"/>
    <n v="305"/>
    <n v="2978"/>
    <n v="1309"/>
    <n v="4065"/>
    <n v="90.68"/>
    <n v="22.21"/>
    <n v="108.38"/>
    <n v="0"/>
    <n v="8352"/>
    <n v="100"/>
    <s v="Zona Rural"/>
    <n v="1558"/>
    <n v="1.02"/>
    <n v="5.42"/>
    <n v="249"/>
    <n v="19.47"/>
    <n v="746"/>
    <n v="1710"/>
    <n v="612"/>
    <n v="3124"/>
    <n v="615"/>
    <n v="1332"/>
    <n v="911"/>
    <n v="526"/>
    <n v="64.13"/>
    <n v="93.15"/>
    <n v="86.19"/>
    <n v="50.48"/>
    <n v="929"/>
    <n v="8.42"/>
    <n v="34.64"/>
    <n v="189"/>
    <n v="14.78"/>
    <n v="50.35"/>
    <n v="12.95"/>
  </r>
  <r>
    <n v="501"/>
    <x v="2"/>
    <s v="VE13"/>
    <s v="Torres"/>
    <s v="VE1308"/>
    <s v="Antonio Diaz"/>
    <s v="VE130802"/>
    <x v="2"/>
    <n v="4479"/>
    <n v="5052.089591148293"/>
    <n v="2067.0585000000005"/>
    <n v="699"/>
    <n v="388"/>
    <n v="211"/>
    <n v="599"/>
    <n v="46.150000000000006"/>
    <n v="0.53623832781500769"/>
    <n v="0.47540923567380317"/>
    <n v="0.10131017036103637"/>
    <n v="0.38507676560734871"/>
    <s v="CIUD MED Y PEQ OCCID"/>
    <s v="ciud med y peq"/>
    <n v="0.68674786101232688"/>
    <n v="3469.511720363731"/>
    <n v="2.778481445969062E-4"/>
    <n v="3469.511720363731"/>
    <n v="0"/>
    <n v="0"/>
    <n v="24"/>
    <n v="0"/>
    <n v="0"/>
    <n v="24"/>
    <n v="1"/>
    <n v="0"/>
    <n v="0"/>
    <n v="24"/>
    <n v="0"/>
    <n v="0"/>
    <n v="24"/>
    <n v="1"/>
    <n v="0"/>
    <n v="0"/>
    <n v="0"/>
    <n v="0"/>
    <n v="0"/>
    <n v="0"/>
    <n v="896.20595862108655"/>
    <n v="2.4888127399643481E-2"/>
    <n v="3.1964419855812237E-4"/>
    <n v="2.4888127399643481E-2"/>
    <n v="3.1964419855812237E-4"/>
    <n v="0.89726743584486268"/>
    <n v="896.20595862108655"/>
    <n v="0"/>
    <n v="0.46585493297276975"/>
    <n v="2.778481445969062E-4"/>
    <n v="0.94313602765482285"/>
    <n v="0.54338724560391549"/>
    <n v="0.82467850047454216"/>
    <n v="0"/>
    <n v="372.60232468599997"/>
    <n v="13.558932020635668"/>
    <n v="6.7794660103178339E-3"/>
    <x v="0"/>
    <s v="FALSEFALSE"/>
    <n v="0.43060000000000004"/>
    <n v="0.38275555555555557"/>
    <n v="15.84"/>
    <n v="72.5"/>
    <n v="18"/>
    <n v="40.43"/>
    <n v="1810.8597"/>
    <n v="3.59"/>
    <n v="20.769999999999996"/>
    <n v="930.28829999999982"/>
    <n v="1209"/>
    <n v="2808"/>
    <n v="462"/>
    <n v="952"/>
    <n v="518"/>
    <n v="3009"/>
    <n v="59.51"/>
    <n v="31.87"/>
    <n v="111.57"/>
    <n v="0"/>
    <n v="4479"/>
    <n v="100"/>
    <s v="Zona Rural"/>
    <n v="1316"/>
    <n v="1.03"/>
    <n v="3.5"/>
    <n v="363"/>
    <n v="27.58"/>
    <n v="319"/>
    <n v="659"/>
    <n v="327"/>
    <n v="1305"/>
    <n v="216"/>
    <n v="422"/>
    <n v="294"/>
    <n v="120"/>
    <n v="63.34"/>
    <n v="91.54"/>
    <n v="68.37"/>
    <n v="23.35"/>
    <n v="584"/>
    <n v="9.73"/>
    <n v="12.92"/>
    <n v="307"/>
    <n v="23.33"/>
    <n v="12.31"/>
    <n v="15.25"/>
  </r>
  <r>
    <n v="642"/>
    <x v="4"/>
    <s v="VE15"/>
    <s v="Paez"/>
    <s v="VE1514"/>
    <s v="El Guapo"/>
    <s v="VE151402"/>
    <x v="3"/>
    <n v="7466"/>
    <n v="8521.6369913556809"/>
    <n v="2944.5903999999996"/>
    <n v="1055"/>
    <n v="408"/>
    <n v="279"/>
    <n v="687"/>
    <n v="39.44"/>
    <n v="0.53549063082369908"/>
    <n v="0.42239302625768155"/>
    <n v="4.9258881249889606E-2"/>
    <n v="0.33783367630120453"/>
    <s v="RESTO"/>
    <s v="resto"/>
    <n v="0.68508977546876815"/>
    <n v="5838.0863730342126"/>
    <n v="4.6753018795797071E-4"/>
    <n v="5838.0863730342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94.9814261650529"/>
    <n v="5.5401720348648938E-2"/>
    <n v="7.1153760245693638E-4"/>
    <n v="5.5401720348648938E-2"/>
    <n v="7.1153760245693638E-4"/>
    <n v="0.90048218456582529"/>
    <n v="1994.9814261650529"/>
    <n v="0"/>
    <n v="0.45942564372405198"/>
    <n v="4.6753018795797071E-4"/>
    <n v="0.94387053396489795"/>
    <n v="0.54314261320720802"/>
    <n v="0.82430723103508374"/>
    <n v="65.010000000000005"/>
    <n v="668.33845253799996"/>
    <n v="12.750481375110111"/>
    <n v="6.3752406875550553E-3"/>
    <x v="1"/>
    <s v="FALSETRUE"/>
    <n v="0.58090000000000008"/>
    <n v="0.51635555555555568"/>
    <n v="9.93"/>
    <n v="145.6"/>
    <n v="20"/>
    <n v="26.65"/>
    <n v="1989.6889999999996"/>
    <n v="9.23"/>
    <n v="16.579999999999998"/>
    <n v="1237.8627999999999"/>
    <n v="2593"/>
    <n v="4464"/>
    <n v="409"/>
    <n v="2057"/>
    <n v="1085"/>
    <n v="4324"/>
    <n v="67.25"/>
    <n v="26.62"/>
    <n v="107.16"/>
    <n v="4854"/>
    <n v="2612"/>
    <n v="34.99"/>
    <s v="Zona Urbana"/>
    <n v="1861"/>
    <n v="1.02"/>
    <n v="4.0999999999999996"/>
    <n v="766"/>
    <n v="41.2"/>
    <n v="458"/>
    <n v="1460"/>
    <n v="994"/>
    <n v="2912"/>
    <n v="431"/>
    <n v="1043"/>
    <n v="689"/>
    <n v="207"/>
    <n v="64.62"/>
    <n v="94.3"/>
    <n v="76.47"/>
    <n v="22.04"/>
    <n v="574"/>
    <n v="7.61"/>
    <n v="11.62"/>
    <n v="355"/>
    <n v="19.100000000000001"/>
    <n v="20.059999999999999"/>
    <n v="8.5500000000000007"/>
  </r>
  <r>
    <n v="725"/>
    <x v="20"/>
    <s v="VE17"/>
    <s v="Villalba"/>
    <s v="VE1711"/>
    <s v="Capital Villalba"/>
    <s v="VE171101"/>
    <x v="0"/>
    <n v="5082"/>
    <n v="6285.051085141904"/>
    <n v="2382.4416000000001"/>
    <n v="510"/>
    <n v="402"/>
    <n v="48"/>
    <n v="450"/>
    <n v="46.88"/>
    <n v="0.53417028498963937"/>
    <n v="0.50208653046259866"/>
    <n v="0.15794691447813153"/>
    <n v="0.28872113209185329"/>
    <s v="RESTO"/>
    <s v="resto"/>
    <n v="0.6827740050805261"/>
    <n v="4291.2695015380441"/>
    <n v="3.4365679238651986E-4"/>
    <n v="4291.2695015380441"/>
    <n v="0"/>
    <n v="0"/>
    <n v="123"/>
    <n v="0"/>
    <n v="1385"/>
    <n v="1385"/>
    <n v="2"/>
    <n v="0"/>
    <n v="0"/>
    <n v="123"/>
    <n v="0"/>
    <n v="1385"/>
    <n v="1385"/>
    <n v="2"/>
    <n v="0"/>
    <n v="0"/>
    <n v="0"/>
    <n v="0"/>
    <n v="0"/>
    <n v="0"/>
    <n v="1646.1681262491484"/>
    <n v="4.5714985102708092E-2"/>
    <n v="5.871285348475416E-4"/>
    <n v="4.5714985102708092E-2"/>
    <n v="5.871285348475416E-4"/>
    <n v="0.89946164202289269"/>
    <n v="1646.1681262491484"/>
    <n v="0"/>
    <n v="0.48242105252939976"/>
    <n v="3.4365679238651986E-4"/>
    <n v="0.94339085866677563"/>
    <n v="0.54216950684656273"/>
    <n v="0.82283038390480689"/>
    <n v="97.01"/>
    <n v="21.305730326199999"/>
    <n v="294.99345898568311"/>
    <n v="0.14749672949284157"/>
    <x v="1"/>
    <s v="TRUETRUE"/>
    <n v="0.43530000000000002"/>
    <n v="0.38693333333333335"/>
    <n v="8.91"/>
    <n v="602.75"/>
    <n v="4"/>
    <n v="3.95"/>
    <n v="200.739"/>
    <n v="0.1"/>
    <n v="32.82"/>
    <n v="1667.9123999999999"/>
    <n v="1432"/>
    <n v="3290"/>
    <n v="360"/>
    <n v="1113"/>
    <n v="668"/>
    <n v="3301"/>
    <n v="54.47"/>
    <n v="29.77"/>
    <n v="111.84"/>
    <n v="4930"/>
    <n v="152"/>
    <n v="2.99"/>
    <s v="Zona Urbana"/>
    <n v="1030"/>
    <n v="1.02"/>
    <n v="4.99"/>
    <n v="429"/>
    <n v="41.69"/>
    <n v="542"/>
    <n v="809"/>
    <n v="1060"/>
    <n v="2411"/>
    <n v="292"/>
    <n v="556"/>
    <n v="466"/>
    <n v="234"/>
    <n v="79.78"/>
    <n v="95.21"/>
    <n v="83.21"/>
    <n v="39.130000000000003"/>
    <n v="373"/>
    <n v="4.83"/>
    <n v="9.91"/>
    <n v="8"/>
    <n v="0.78"/>
    <n v="34.01"/>
    <n v="5.52"/>
  </r>
  <r>
    <n v="900"/>
    <x v="3"/>
    <s v="VE21"/>
    <s v="Bocono"/>
    <s v="VE2102"/>
    <s v="General Rivas"/>
    <s v="VE210206"/>
    <x v="2"/>
    <n v="4329"/>
    <n v="5587.0102313167263"/>
    <n v="1686.5783999999999"/>
    <n v="600"/>
    <n v="280"/>
    <n v="103"/>
    <n v="383"/>
    <n v="38.96"/>
    <n v="0.53397285119318016"/>
    <n v="0.46829130945371483"/>
    <n v="0.15160289571151261"/>
    <n v="0.2726081398707878"/>
    <s v="CIUD MED Y PEQ OCCID"/>
    <s v="ciud med y peq"/>
    <n v="0.68237148312725249"/>
    <n v="3812.4164577907286"/>
    <n v="3.0530890932307123E-4"/>
    <n v="3812.41645779072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2.67221081787631"/>
    <n v="1.368177552397141E-2"/>
    <n v="1.7571832954674699E-4"/>
    <n v="1.368177552397141E-2"/>
    <n v="1.7571832954674699E-4"/>
    <n v="0.89608679463295493"/>
    <n v="492.67221081787631"/>
    <n v="0"/>
    <n v="0.45935329320354706"/>
    <n v="3.0530890932307123E-4"/>
    <n v="0.94324236405131789"/>
    <n v="0.5419730520292978"/>
    <n v="0.82253223177587176"/>
    <n v="0"/>
    <n v="157.593930648"/>
    <n v="35.451937827452305"/>
    <n v="1.7725968913726152E-2"/>
    <x v="0"/>
    <s v="FALSEFALSE"/>
    <n v="0.49810000000000004"/>
    <n v="0.44275555555555557"/>
    <n v="17.07"/>
    <n v="72.2"/>
    <n v="10"/>
    <n v="36.22"/>
    <n v="1567.9637999999998"/>
    <n v="0.1"/>
    <n v="37.43"/>
    <n v="1620.3447000000001"/>
    <n v="1346"/>
    <n v="2702"/>
    <n v="281"/>
    <n v="1066"/>
    <n v="583"/>
    <n v="2680"/>
    <n v="60.21"/>
    <n v="27.8"/>
    <n v="116.99"/>
    <n v="0"/>
    <n v="4329"/>
    <n v="100"/>
    <s v="Zona Rural"/>
    <n v="1011"/>
    <n v="1.03"/>
    <n v="4.4000000000000004"/>
    <n v="183"/>
    <n v="18.12"/>
    <n v="151"/>
    <n v="571"/>
    <n v="0"/>
    <n v="722"/>
    <n v="175"/>
    <n v="457"/>
    <n v="225"/>
    <n v="95"/>
    <n v="47.55"/>
    <n v="84.47"/>
    <n v="47.47"/>
    <n v="16.07"/>
    <n v="591"/>
    <n v="19.11"/>
    <n v="14.16"/>
    <n v="0"/>
    <n v="0"/>
    <n v="11.09"/>
    <n v="19.53"/>
  </r>
  <r>
    <n v="117"/>
    <x v="15"/>
    <s v="VE04"/>
    <s v="San Fernando"/>
    <s v="VE0407"/>
    <s v="San Rafael De Atamaica"/>
    <s v="VE040704"/>
    <x v="1"/>
    <n v="5362"/>
    <n v="7372.8920580131407"/>
    <n v="2607.0044000000003"/>
    <n v="561"/>
    <n v="224"/>
    <n v="307"/>
    <n v="531"/>
    <n v="48.620000000000005"/>
    <n v="0.53291368631084879"/>
    <n v="0.47009666713873161"/>
    <n v="0.42408905312035949"/>
    <n v="0.31863091138125393"/>
    <s v="CIUD GRAND LLANOS"/>
    <s v="ciud grandes"/>
    <n v="0.68018095936436584"/>
    <n v="5014.9007933092917"/>
    <n v="4.0160719809082028E-4"/>
    <n v="5014.9007933092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0.4389994374765"/>
    <n v="4.9999171242100508E-2"/>
    <n v="6.4215136653794516E-4"/>
    <n v="4.9999171242100508E-2"/>
    <n v="6.4215136653794516E-4"/>
    <n v="0.89991300092824977"/>
    <n v="1800.4389994374765"/>
    <n v="0"/>
    <n v="0.473336279769694"/>
    <n v="4.0160719809082028E-4"/>
    <n v="0.94361526018579656"/>
    <n v="0.54139927558275103"/>
    <n v="0.82166143272165415"/>
    <n v="0"/>
    <n v="2322.492878"/>
    <n v="3.1745595983752852"/>
    <n v="1.5872797991876425E-3"/>
    <x v="0"/>
    <s v="FALSEFALSE"/>
    <n v="0.62740000000000007"/>
    <n v="0.5576888888888889"/>
    <n v="17.02"/>
    <n v="69.65789473684211"/>
    <n v="38"/>
    <n v="52.39"/>
    <n v="2809.1518000000001"/>
    <n v="20.94"/>
    <n v="68.03"/>
    <n v="3647.7685999999999"/>
    <n v="1990"/>
    <n v="3172"/>
    <n v="200"/>
    <n v="1612"/>
    <n v="793"/>
    <n v="2957"/>
    <n v="69.040000000000006"/>
    <n v="24.49"/>
    <n v="109.04"/>
    <n v="0"/>
    <n v="5362"/>
    <n v="100"/>
    <s v="Zona Rural"/>
    <n v="1207"/>
    <n v="1.03"/>
    <n v="4.5599999999999996"/>
    <n v="187"/>
    <n v="15.58"/>
    <n v="372"/>
    <n v="1763"/>
    <n v="486"/>
    <n v="2647"/>
    <n v="128"/>
    <n v="648"/>
    <n v="403"/>
    <n v="283"/>
    <n v="23.7"/>
    <n v="79.900000000000006"/>
    <n v="60.6"/>
    <n v="39.200000000000003"/>
    <n v="689"/>
    <n v="21.31"/>
    <n v="21.5"/>
    <n v="353"/>
    <n v="29.42"/>
    <n v="25.92"/>
    <n v="11.72"/>
  </r>
  <r>
    <n v="443"/>
    <x v="13"/>
    <s v="VE12"/>
    <s v="Jose Tadeo Monagas"/>
    <s v="VE1209"/>
    <s v="Lezama"/>
    <s v="VE120902"/>
    <x v="3"/>
    <n v="5471"/>
    <n v="6877.3652409501201"/>
    <n v="2905.1009999999997"/>
    <n v="742"/>
    <n v="445"/>
    <n v="395"/>
    <n v="840"/>
    <n v="53.099999999999994"/>
    <n v="0.53264241919851674"/>
    <n v="0.47331426437999913"/>
    <n v="0.10374468206721463"/>
    <n v="0.3855370083140725"/>
    <s v="CIUD MED Y PEQ LLANO"/>
    <s v="ciud med y peq"/>
    <n v="0.67970520891425734"/>
    <n v="4674.5809778796529"/>
    <n v="3.7435344110487367E-4"/>
    <n v="4674.5809778796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9.65078417915868"/>
    <n v="2.7483141080321367E-2"/>
    <n v="3.5297258260599286E-4"/>
    <n v="2.7483141080321367E-2"/>
    <n v="3.5297258260599286E-4"/>
    <n v="0.8975408325872517"/>
    <n v="989.65078417915868"/>
    <n v="0"/>
    <n v="0.46611274601585739"/>
    <n v="3.7435344110487367E-4"/>
    <n v="0.94350972538595612"/>
    <n v="0.54119642924710609"/>
    <n v="0.82135358042431039"/>
    <n v="48.55"/>
    <n v="1094.95063026"/>
    <n v="6.2809820378084664"/>
    <n v="3.1404910189042332E-3"/>
    <x v="0"/>
    <s v="FALSEFALSE"/>
    <n v="0.51790000000000003"/>
    <n v="0.46035555555555557"/>
    <n v="12.06"/>
    <n v="112"/>
    <n v="13"/>
    <n v="42.56"/>
    <n v="2328.4576000000002"/>
    <n v="8.92"/>
    <n v="39.56"/>
    <n v="2164.3276000000001"/>
    <n v="1762"/>
    <n v="3402"/>
    <n v="307"/>
    <n v="1404"/>
    <n v="745"/>
    <n v="3322"/>
    <n v="60.82"/>
    <n v="27.7"/>
    <n v="117.62"/>
    <n v="2656"/>
    <n v="2815"/>
    <n v="51.45"/>
    <s v="Zona Rural"/>
    <n v="1640"/>
    <n v="1.01"/>
    <n v="3.36"/>
    <n v="470"/>
    <n v="28.69"/>
    <n v="274"/>
    <n v="790"/>
    <n v="392"/>
    <n v="1456"/>
    <n v="274"/>
    <n v="712"/>
    <n v="417"/>
    <n v="228"/>
    <n v="58.3"/>
    <n v="94.68"/>
    <n v="66.930000000000007"/>
    <n v="32.619999999999997"/>
    <n v="523"/>
    <n v="7.61"/>
    <n v="10.07"/>
    <n v="571"/>
    <n v="34.86"/>
    <n v="24.91"/>
    <n v="12.01"/>
  </r>
  <r>
    <n v="263"/>
    <x v="7"/>
    <s v="VE07"/>
    <s v="Sucre"/>
    <s v="VE0710"/>
    <s v="Guarataro"/>
    <s v="VE071003"/>
    <x v="0"/>
    <n v="7240"/>
    <n v="9026.2625865710488"/>
    <n v="3840.82"/>
    <n v="784"/>
    <n v="481"/>
    <n v="405"/>
    <n v="886"/>
    <n v="53.05"/>
    <n v="0.53236007891803094"/>
    <n v="0.61466859589081502"/>
    <n v="0.14378717889768253"/>
    <n v="0.38361058525824171"/>
    <s v="RESTO"/>
    <s v="resto"/>
    <n v="0.67898284579885071"/>
    <n v="6128.6774579577059"/>
    <n v="4.9080152994782577E-4"/>
    <n v="6059.6774579577059"/>
    <n v="0"/>
    <n v="0"/>
    <n v="0"/>
    <n v="0"/>
    <n v="0"/>
    <n v="0"/>
    <n v="0"/>
    <n v="0"/>
    <n v="0"/>
    <n v="0"/>
    <n v="0"/>
    <n v="0"/>
    <n v="0"/>
    <n v="0"/>
    <n v="69"/>
    <n v="3.9903394460321632E-5"/>
    <n v="0"/>
    <n v="1.1258546476517181E-2"/>
    <n v="1.1258546476517181E-2"/>
    <n v="7.6443599261842585E-3"/>
    <n v="1968.3712699708683"/>
    <n v="5.4662741823551575E-2"/>
    <n v="7.0204672374945306E-4"/>
    <n v="5.4662741823551575E-2"/>
    <n v="7.0204672374945306E-4"/>
    <n v="0.90040432974642248"/>
    <n v="1968.3712699708683"/>
    <n v="0"/>
    <n v="0.52324522248692962"/>
    <n v="4.5089813548750412E-4"/>
    <n v="0.94380612962133126"/>
    <n v="0.54109325898337657"/>
    <n v="0.82119700277352026"/>
    <n v="90.52"/>
    <n v="902.79094701700001"/>
    <n v="9.9981757863164304"/>
    <n v="4.9990878931582151E-3"/>
    <x v="1"/>
    <s v="TRUETRUE"/>
    <n v="0.65170000000000006"/>
    <n v="0.57928888888888896"/>
    <n v="15.34"/>
    <n v="181.1875"/>
    <n v="16"/>
    <n v="19.68"/>
    <n v="1424.8320000000001"/>
    <n v="2.13"/>
    <n v="22.679999999999996"/>
    <n v="1642.0319999999999"/>
    <n v="2760"/>
    <n v="4235"/>
    <n v="245"/>
    <n v="2180"/>
    <n v="1093"/>
    <n v="3967"/>
    <n v="70.959999999999994"/>
    <n v="24.07"/>
    <n v="111.51"/>
    <n v="6554"/>
    <n v="686"/>
    <n v="9.48"/>
    <s v="Zona Urbana"/>
    <n v="1838"/>
    <n v="1"/>
    <n v="3.94"/>
    <n v="514"/>
    <n v="28.06"/>
    <n v="413"/>
    <n v="1644"/>
    <n v="842"/>
    <n v="2899"/>
    <n v="347"/>
    <n v="992"/>
    <n v="549"/>
    <n v="213"/>
    <n v="46.77"/>
    <n v="89.69"/>
    <n v="62.74"/>
    <n v="21.62"/>
    <n v="835"/>
    <n v="12.85"/>
    <n v="15.17"/>
    <n v="484"/>
    <n v="26.42"/>
    <n v="24.95"/>
    <n v="16.59"/>
  </r>
  <r>
    <n v="330"/>
    <x v="0"/>
    <s v="VE10"/>
    <s v="Casacoima"/>
    <s v="VE1002"/>
    <s v="Romulo Gallegos"/>
    <s v="VE100205"/>
    <x v="0"/>
    <n v="2644"/>
    <n v="3567.3200473693119"/>
    <n v="1724.6812000000002"/>
    <n v="193"/>
    <n v="146"/>
    <n v="216"/>
    <n v="362"/>
    <n v="65.23"/>
    <n v="0.53276828784481545"/>
    <n v="0.74510618625116276"/>
    <n v="0.17283315671220756"/>
    <n v="0.61203488733670397"/>
    <s v="RESTO"/>
    <s v="resto"/>
    <n v="0.67992590143970699"/>
    <n v="2425.5132989315175"/>
    <n v="1.9424184845601023E-4"/>
    <n v="2425.5132989315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3.10811778523669"/>
    <n v="2.3413571451140404E-2"/>
    <n v="3.0070612230915838E-4"/>
    <n v="2.3413571451140404E-2"/>
    <n v="3.0070612230915838E-4"/>
    <n v="0.89711208452791491"/>
    <n v="843.10811778523669"/>
    <n v="0"/>
    <n v="0.55521061407673933"/>
    <n v="1.9424184845601023E-4"/>
    <n v="0.94281227875909523"/>
    <n v="0.54097747401575269"/>
    <n v="0.8210212802584077"/>
    <n v="0"/>
    <n v="824.34913917899996"/>
    <n v="4.3274383120265512"/>
    <n v="2.1637191560132758E-3"/>
    <x v="0"/>
    <s v="TRUEFALSE"/>
    <n v="0.69900000000000007"/>
    <n v="0.6213333333333334"/>
    <n v="15.47"/>
    <n v="95.384615384615387"/>
    <n v="13"/>
    <n v="68.44"/>
    <n v="1809.5536"/>
    <n v="14.41"/>
    <n v="58.66"/>
    <n v="1550.9703999999997"/>
    <n v="1029"/>
    <n v="1472"/>
    <n v="143"/>
    <n v="795"/>
    <n v="398"/>
    <n v="1451"/>
    <n v="79.62"/>
    <n v="25.78"/>
    <n v="123.31"/>
    <n v="0"/>
    <n v="2644"/>
    <n v="100"/>
    <s v="Zona Rural"/>
    <n v="602"/>
    <n v="1.03"/>
    <n v="4.49"/>
    <n v="142"/>
    <n v="24.57"/>
    <n v="482"/>
    <n v="560"/>
    <n v="198"/>
    <n v="1240"/>
    <n v="154"/>
    <n v="416"/>
    <n v="247"/>
    <n v="109"/>
    <n v="59.69"/>
    <n v="91.83"/>
    <n v="76"/>
    <n v="35.159999999999997"/>
    <n v="310"/>
    <n v="10.74"/>
    <n v="23.88"/>
    <n v="221"/>
    <n v="38.24"/>
    <n v="39.270000000000003"/>
    <n v="13.33"/>
  </r>
  <r>
    <n v="928"/>
    <x v="3"/>
    <s v="VE21"/>
    <s v="Jose Felipe Marquez"/>
    <s v="VE2107"/>
    <s v="Los Caprichos"/>
    <s v="VE210703"/>
    <x v="2"/>
    <n v="344"/>
    <n v="427.07097341243679"/>
    <n v="153.90559999999996"/>
    <n v="42"/>
    <n v="19"/>
    <n v="15"/>
    <n v="34"/>
    <n v="44.739999999999995"/>
    <n v="0.53267065432160043"/>
    <n v="0.48101340828919981"/>
    <n v="5.437740089579126E-2"/>
    <n v="0.27629757733413374"/>
    <s v="RESTO"/>
    <s v="resto"/>
    <n v="0.67975471513207208"/>
    <n v="290.30350787314768"/>
    <n v="2.324831202013386E-5"/>
    <n v="290.30350787314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.909207465811171"/>
    <n v="8.3059497503988361E-4"/>
    <n v="1.0667530781236295E-5"/>
    <n v="8.3059497503988361E-4"/>
    <n v="1.0667530781236295E-5"/>
    <n v="0.89473286308180722"/>
    <n v="29.909207465811171"/>
    <n v="0"/>
    <n v="0.45885895544868233"/>
    <n v="2.324831202013386E-5"/>
    <n v="0.94215014000695663"/>
    <n v="0.54064270115034962"/>
    <n v="0.82051320800077987"/>
    <n v="0"/>
    <n v="234.080333403"/>
    <n v="1.8244632823432376"/>
    <n v="9.1223164117161884E-4"/>
    <x v="0"/>
    <s v="FALSEFALSE"/>
    <n v="0.52310000000000001"/>
    <n v="0.46497777777777777"/>
    <n v="11.03"/>
    <n v="44"/>
    <n v="1"/>
    <n v="71.8"/>
    <n v="246.99199999999999"/>
    <n v="7.69"/>
    <n v="28.21"/>
    <n v="97.042400000000001"/>
    <n v="113"/>
    <n v="216"/>
    <n v="15"/>
    <n v="86"/>
    <n v="58"/>
    <n v="200"/>
    <n v="59.26"/>
    <n v="26.62"/>
    <n v="142.25"/>
    <n v="0"/>
    <n v="344"/>
    <n v="100"/>
    <s v="Zona Rural"/>
    <n v="79"/>
    <n v="1.01"/>
    <n v="4.41"/>
    <n v="17"/>
    <n v="21.52"/>
    <n v="17"/>
    <n v="27"/>
    <n v="0"/>
    <n v="44"/>
    <n v="11"/>
    <n v="52"/>
    <n v="25"/>
    <n v="11"/>
    <n v="39.29"/>
    <n v="96.3"/>
    <n v="55.56"/>
    <n v="25.58"/>
    <n v="31"/>
    <n v="5.71"/>
    <n v="15.19"/>
    <n v="24"/>
    <n v="30.38"/>
    <n v="13.92"/>
    <n v="11.84"/>
  </r>
  <r>
    <n v="813"/>
    <x v="16"/>
    <s v="VE19"/>
    <s v="Ribero"/>
    <s v="VE1913"/>
    <s v="Santa Maria"/>
    <s v="VE191305"/>
    <x v="0"/>
    <n v="7163"/>
    <n v="8866.9697724773159"/>
    <n v="3443.2540999999997"/>
    <n v="915"/>
    <n v="551"/>
    <n v="296"/>
    <n v="847"/>
    <n v="48.07"/>
    <n v="0.53115177471217911"/>
    <n v="0.52752674719049242"/>
    <n v="9.7883169232429679E-2"/>
    <n v="0.3612490861914931"/>
    <s v="CIUD MED Y PEQ ORIEN"/>
    <s v="ciud med y peq"/>
    <n v="0.67525571566604614"/>
    <n v="5987.4720195033688"/>
    <n v="4.7949340585322917E-4"/>
    <n v="5987.4720195033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2.29310972553"/>
    <n v="5.4493948004356065E-2"/>
    <n v="6.9987886418364708E-4"/>
    <n v="5.4493948004356065E-2"/>
    <n v="6.9987886418364708E-4"/>
    <n v="0.90038654653369909"/>
    <n v="1962.29310972553"/>
    <n v="0"/>
    <n v="0.4941357472428492"/>
    <n v="4.7949340585322917E-4"/>
    <n v="0.9439168591672058"/>
    <n v="0.53988402274636837"/>
    <n v="0.81936179016092547"/>
    <n v="67.709999999999994"/>
    <n v="194.63357052500001"/>
    <n v="45.557247645202011"/>
    <n v="2.2778623822601006E-2"/>
    <x v="1"/>
    <s v="TRUETRUE"/>
    <n v="0.59840000000000004"/>
    <n v="0.53191111111111111"/>
    <n v="16.47"/>
    <n v="107.62962962962963"/>
    <n v="27"/>
    <n v="26.36"/>
    <n v="1888.1668"/>
    <n v="4.93"/>
    <n v="17.12"/>
    <n v="1226.3056000000001"/>
    <n v="2475"/>
    <n v="4136"/>
    <n v="552"/>
    <n v="1953"/>
    <n v="1060"/>
    <n v="4150"/>
    <n v="73.19"/>
    <n v="28.13"/>
    <n v="109.63"/>
    <n v="4850"/>
    <n v="2313"/>
    <n v="32.29"/>
    <s v="Zona Urbana"/>
    <n v="1783"/>
    <n v="1.01"/>
    <n v="4.05"/>
    <n v="569"/>
    <n v="31.97"/>
    <n v="460"/>
    <n v="1272"/>
    <n v="734"/>
    <n v="2906"/>
    <n v="417"/>
    <n v="1001"/>
    <n v="670"/>
    <n v="305"/>
    <n v="60.26"/>
    <n v="97.66"/>
    <n v="76.48"/>
    <n v="37.94"/>
    <n v="915"/>
    <n v="3.45"/>
    <n v="10"/>
    <n v="313"/>
    <n v="17.579999999999998"/>
    <n v="21.57"/>
    <n v="19.07"/>
  </r>
  <r>
    <n v="572"/>
    <x v="19"/>
    <s v="VE14"/>
    <s v="Libertador"/>
    <s v="VE1412"/>
    <s v="Los Nevados"/>
    <s v="VE141215"/>
    <x v="1"/>
    <n v="516"/>
    <n v="698.82980826250241"/>
    <n v="85.39800000000001"/>
    <n v="121"/>
    <n v="21"/>
    <n v="3"/>
    <n v="24"/>
    <n v="16.55"/>
    <n v="0.53159257368818758"/>
    <n v="0.33216495143760305"/>
    <n v="0.39592015898146893"/>
    <n v="0.12130522398773623"/>
    <s v="CIUD GRAND ANDES"/>
    <s v="ciud grandes"/>
    <n v="0.67671056852179023"/>
    <n v="472.9055168492917"/>
    <n v="3.787158857397997E-5"/>
    <n v="472.9055168492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.04895597844521"/>
    <n v="3.8336946666429799E-3"/>
    <n v="4.9237061493553647E-5"/>
    <n v="3.8336946666429799E-3"/>
    <n v="4.9237061493553647E-5"/>
    <n v="0.89504925358058063"/>
    <n v="138.04895597844521"/>
    <n v="0"/>
    <n v="0.41034929989494223"/>
    <n v="3.787158857397997E-5"/>
    <n v="0.94220676576189077"/>
    <n v="0.53965173529075161"/>
    <n v="0.81900925617687115"/>
    <n v="0"/>
    <n v="125.64160101500001"/>
    <n v="5.5620893288288409"/>
    <n v="2.7810446644144205E-3"/>
    <x v="0"/>
    <s v="FALSEFALSE"/>
    <n v="0.47600000000000003"/>
    <n v="0.42311111111111116"/>
    <n v="22.86"/>
    <n v="40.799999999999997"/>
    <n v="5"/>
    <n v="26.8"/>
    <n v="138.28800000000001"/>
    <n v="1.96"/>
    <n v="5.88"/>
    <n v="30.340799999999998"/>
    <n v="149"/>
    <n v="313"/>
    <n v="54"/>
    <n v="120"/>
    <n v="50"/>
    <n v="346"/>
    <n v="64.86"/>
    <n v="32.479999999999997"/>
    <n v="120.51"/>
    <n v="0"/>
    <n v="516"/>
    <n v="100"/>
    <s v="Zona Rural"/>
    <n v="155"/>
    <n v="1.01"/>
    <n v="3.35"/>
    <n v="26"/>
    <n v="16.88"/>
    <n v="41"/>
    <n v="138"/>
    <n v="25"/>
    <n v="204"/>
    <n v="27"/>
    <n v="65"/>
    <n v="21"/>
    <n v="10"/>
    <n v="64.290000000000006"/>
    <n v="98.48"/>
    <n v="52.5"/>
    <n v="17.239999999999998"/>
    <n v="96"/>
    <n v="2.5"/>
    <n v="5.84"/>
    <n v="0"/>
    <n v="0"/>
    <n v="1.95"/>
    <n v="10.34"/>
  </r>
  <r>
    <n v="95"/>
    <x v="15"/>
    <s v="VE04"/>
    <s v="Achaguas"/>
    <s v="VE0401"/>
    <s v="Guachara"/>
    <s v="VE040104"/>
    <x v="1"/>
    <n v="4885"/>
    <n v="6593.2807266388681"/>
    <n v="2566.0905000000002"/>
    <n v="516"/>
    <n v="305"/>
    <n v="266"/>
    <n v="571"/>
    <n v="52.53"/>
    <n v="0.52973189786576746"/>
    <n v="0.57030198054331582"/>
    <n v="0.10331053663879909"/>
    <n v="0.33587127335950606"/>
    <s v="CIUD MED Y PEQ LLANO"/>
    <s v="ciud med y peq"/>
    <n v="0.6728385757032177"/>
    <n v="4436.2136133231725"/>
    <n v="3.552643198358067E-4"/>
    <n v="4436.2136133231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9.42480657097087"/>
    <n v="2.2478167560239782E-2"/>
    <n v="2.8869250544542592E-4"/>
    <n v="2.2478167560239782E-2"/>
    <n v="2.8869250544542592E-4"/>
    <n v="0.89701353538403394"/>
    <n v="809.42480657097087"/>
    <n v="0"/>
    <n v="0.49659789449586317"/>
    <n v="3.552643198358067E-4"/>
    <n v="0.9434358065279691"/>
    <n v="0.53887654885034086"/>
    <n v="0.81783278470751297"/>
    <n v="0"/>
    <n v="6428.1997157100004"/>
    <n v="1.025680753279246"/>
    <n v="5.12840376639623E-4"/>
    <x v="0"/>
    <s v="TRUEFALSE"/>
    <n v="0.65959999999999996"/>
    <n v="0.58631111111111112"/>
    <n v="29.94"/>
    <n v="70.764705882352942"/>
    <n v="17"/>
    <n v="54.71"/>
    <n v="2672.5835000000002"/>
    <n v="35.159999999999997"/>
    <n v="79.550000000000011"/>
    <n v="3886.0175000000004"/>
    <n v="1862"/>
    <n v="2823"/>
    <n v="200"/>
    <n v="1548"/>
    <n v="671"/>
    <n v="2666"/>
    <n v="73.040000000000006"/>
    <n v="24.34"/>
    <n v="108.23"/>
    <n v="0"/>
    <n v="4885"/>
    <n v="100"/>
    <s v="Zona Rural"/>
    <n v="1135"/>
    <n v="1.02"/>
    <n v="4.37"/>
    <n v="270"/>
    <n v="24.15"/>
    <n v="155"/>
    <n v="726"/>
    <n v="322"/>
    <n v="1203"/>
    <n v="115"/>
    <n v="521"/>
    <n v="328"/>
    <n v="150"/>
    <n v="20.28"/>
    <n v="68.64"/>
    <n v="59.21"/>
    <n v="24.04"/>
    <n v="1078"/>
    <n v="31.72"/>
    <n v="23.7"/>
    <n v="147"/>
    <n v="13.15"/>
    <n v="18.52"/>
    <n v="24.56"/>
  </r>
  <r>
    <n v="773"/>
    <x v="16"/>
    <s v="VE19"/>
    <s v="Arismendi"/>
    <s v="VE1903"/>
    <s v="Antonio Jose De Sucre"/>
    <s v="VE190302"/>
    <x v="0"/>
    <n v="2858"/>
    <n v="3388.9703813559322"/>
    <n v="1288.9580000000001"/>
    <n v="448"/>
    <n v="247"/>
    <n v="121"/>
    <n v="368"/>
    <n v="45.1"/>
    <n v="0.52998706385369609"/>
    <n v="0.47422689558019782"/>
    <n v="8.56259798205561E-2"/>
    <n v="0.36045003289284894"/>
    <s v="CIUD MED Y PEQ ORIEN"/>
    <s v="ciud med y peq"/>
    <n v="0.67357412899419755"/>
    <n v="2282.7227728089556"/>
    <n v="1.8280678613403871E-4"/>
    <n v="2282.7227728089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1.60530912673141"/>
    <n v="1.6984612415727223E-2"/>
    <n v="2.18137457120347E-4"/>
    <n v="1.6984612415727223E-2"/>
    <n v="2.18137457120347E-4"/>
    <n v="0.8964347638377308"/>
    <n v="611.60530912673141"/>
    <n v="0"/>
    <n v="0.46254875727788525"/>
    <n v="1.8280678613403871E-4"/>
    <n v="0.94276799873509942"/>
    <n v="0.53884164483847696"/>
    <n v="0.8177798121940848"/>
    <n v="0"/>
    <n v="311.87338842000003"/>
    <n v="10.86649424795425"/>
    <n v="5.433247123977125E-3"/>
    <x v="0"/>
    <s v="FALSEFALSE"/>
    <n v="0.59189999999999998"/>
    <n v="0.52613333333333334"/>
    <n v="16.55"/>
    <n v="64.857142857142861"/>
    <n v="14"/>
    <n v="46.44"/>
    <n v="1327.2551999999998"/>
    <n v="15.72"/>
    <n v="34.1"/>
    <n v="974.57799999999997"/>
    <n v="995"/>
    <n v="1681"/>
    <n v="182"/>
    <n v="815"/>
    <n v="345"/>
    <n v="1698"/>
    <n v="70.02"/>
    <n v="27.05"/>
    <n v="116.52"/>
    <n v="0"/>
    <n v="2858"/>
    <n v="100"/>
    <s v="Zona Rural"/>
    <n v="840"/>
    <n v="1.02"/>
    <n v="3.46"/>
    <n v="230"/>
    <n v="27.38"/>
    <n v="185"/>
    <n v="497"/>
    <n v="226"/>
    <n v="908"/>
    <n v="167"/>
    <n v="371"/>
    <n v="194"/>
    <n v="76"/>
    <n v="55.67"/>
    <n v="94.4"/>
    <n v="69.78"/>
    <n v="20.49"/>
    <n v="361"/>
    <n v="6.56"/>
    <n v="7.38"/>
    <n v="104"/>
    <n v="12.38"/>
    <n v="26.55"/>
    <n v="14.09"/>
  </r>
  <r>
    <n v="332"/>
    <x v="0"/>
    <s v="VE10"/>
    <s v="Pedernales"/>
    <s v="VE1003"/>
    <s v="Luis Beltran Prieto Figueroa"/>
    <s v="VE100302"/>
    <x v="0"/>
    <n v="1756"/>
    <n v="2132.129853991923"/>
    <n v="903.11080000000004"/>
    <n v="136"/>
    <n v="59"/>
    <n v="85"/>
    <n v="144"/>
    <n v="51.43"/>
    <n v="0.52962694466498761"/>
    <n v="0.82612633973619432"/>
    <n v="1"/>
    <n v="0.50356302725527524"/>
    <s v="RESTO"/>
    <s v="resto"/>
    <n v="0.67176612386441603"/>
    <n v="1432.2926075917574"/>
    <n v="1.1470197411453441E-4"/>
    <n v="1432.2926075917574"/>
    <n v="0"/>
    <n v="0"/>
    <n v="158"/>
    <n v="0"/>
    <n v="0"/>
    <n v="158"/>
    <n v="1"/>
    <n v="0"/>
    <n v="0"/>
    <n v="158"/>
    <n v="0"/>
    <n v="0"/>
    <n v="158"/>
    <n v="1"/>
    <n v="0"/>
    <n v="0"/>
    <n v="0"/>
    <n v="0"/>
    <n v="0"/>
    <n v="0"/>
    <n v="1015.710379282997"/>
    <n v="2.820683022419334E-2"/>
    <n v="3.6226709611774402E-4"/>
    <n v="2.820683022419334E-2"/>
    <n v="3.6226709611774402E-4"/>
    <n v="0.89761707659933909"/>
    <n v="1015.710379282997"/>
    <n v="0"/>
    <n v="0.58398341551990895"/>
    <n v="1.1470197411453441E-4"/>
    <n v="0.94250427627994027"/>
    <n v="0.53812836737282366"/>
    <n v="0.8166972976603778"/>
    <n v="0"/>
    <n v="1216.1007617099999"/>
    <n v="1.7532509814350119"/>
    <n v="8.7662549071750593E-4"/>
    <x v="0"/>
    <s v="TRUEFALSE"/>
    <n v="0.74060000000000004"/>
    <n v="0.65831111111111118"/>
    <n v="39.9"/>
    <n v="116.30769230769231"/>
    <n v="13"/>
    <n v="52.94"/>
    <n v="929.62639999999999"/>
    <n v="12.04"/>
    <n v="68.91"/>
    <n v="1210.0595999999998"/>
    <n v="725"/>
    <n v="979"/>
    <n v="52"/>
    <n v="602"/>
    <n v="219"/>
    <n v="935"/>
    <n v="79.37"/>
    <n v="22.91"/>
    <n v="106.59"/>
    <n v="0"/>
    <n v="1756"/>
    <n v="100"/>
    <s v="Zona Rural"/>
    <n v="371"/>
    <n v="1.04"/>
    <n v="4.91"/>
    <n v="111"/>
    <n v="37.25"/>
    <n v="343"/>
    <n v="1075"/>
    <n v="94"/>
    <n v="1512"/>
    <n v="72"/>
    <n v="174"/>
    <n v="102"/>
    <n v="51"/>
    <n v="34.950000000000003"/>
    <n v="62.37"/>
    <n v="57.3"/>
    <n v="25.89"/>
    <n v="494"/>
    <n v="34.11"/>
    <n v="27.85"/>
    <n v="51"/>
    <n v="17.11"/>
    <n v="27.85"/>
    <n v="26.43"/>
  </r>
  <r>
    <n v="102"/>
    <x v="15"/>
    <s v="VE04"/>
    <s v="Muñoz"/>
    <s v="VE0403"/>
    <s v="Rincon Hondo"/>
    <s v="VE040304"/>
    <x v="1"/>
    <n v="5385"/>
    <n v="6856.6758042262727"/>
    <n v="2750.6579999999999"/>
    <n v="629"/>
    <n v="382"/>
    <n v="275"/>
    <n v="657"/>
    <n v="51.08"/>
    <n v="0.52712146717276775"/>
    <n v="0.55495644022067314"/>
    <n v="8.1049317633411055E-2"/>
    <n v="0.28566883844074714"/>
    <s v="RESTO"/>
    <s v="resto"/>
    <n v="0.66812288730004654"/>
    <n v="4581.1020356000263"/>
    <n v="3.6686738751444148E-4"/>
    <n v="4581.10203560002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5.861614736302"/>
    <n v="4.0707775112248407E-2"/>
    <n v="5.2281973416068732E-4"/>
    <n v="4.0707775112248407E-2"/>
    <n v="5.2281973416068732E-4"/>
    <n v="0.89893410919713446"/>
    <n v="1465.861614736302"/>
    <n v="0"/>
    <n v="0.49819944151001866"/>
    <n v="3.6686738751444148E-4"/>
    <n v="0.94348073711957992"/>
    <n v="0.53732349726904693"/>
    <n v="0.81547577640527047"/>
    <n v="0"/>
    <n v="1480.8872494499999"/>
    <n v="4.6301133369693304"/>
    <n v="2.315056668484665E-3"/>
    <x v="0"/>
    <s v="TRUEFALSE"/>
    <n v="0.60150000000000003"/>
    <n v="0.53466666666666673"/>
    <n v="24.98"/>
    <n v="70.774193548387103"/>
    <n v="31"/>
    <n v="66.84"/>
    <n v="3599.3339999999998"/>
    <n v="41.54"/>
    <n v="77.829999999999984"/>
    <n v="4191.1454999999996"/>
    <n v="1920"/>
    <n v="3192"/>
    <n v="273"/>
    <n v="1517"/>
    <n v="803"/>
    <n v="3065"/>
    <n v="68.7"/>
    <n v="26.52"/>
    <n v="112.59"/>
    <n v="0"/>
    <n v="5385"/>
    <n v="100"/>
    <s v="Zona Rural"/>
    <n v="1359"/>
    <n v="1.02"/>
    <n v="4.03"/>
    <n v="382"/>
    <n v="28.13"/>
    <n v="362"/>
    <n v="819"/>
    <n v="968"/>
    <n v="2194"/>
    <n v="186"/>
    <n v="626"/>
    <n v="411"/>
    <n v="161"/>
    <n v="35.29"/>
    <n v="74.790000000000006"/>
    <n v="62.94"/>
    <n v="24.85"/>
    <n v="1037"/>
    <n v="28.09"/>
    <n v="15.24"/>
    <n v="364"/>
    <n v="26.8"/>
    <n v="5.23"/>
    <n v="24.73"/>
  </r>
  <r>
    <n v="850"/>
    <x v="18"/>
    <s v="VE20"/>
    <s v="Jauregui"/>
    <s v="VE2012"/>
    <s v="Emilio Constantino Guerrero"/>
    <s v="VE201202"/>
    <x v="1"/>
    <n v="3603"/>
    <n v="3902.2247560975607"/>
    <n v="809.95440000000008"/>
    <n v="645"/>
    <n v="138"/>
    <n v="49"/>
    <n v="187"/>
    <n v="22.48"/>
    <n v="0.5261374550687169"/>
    <n v="0.37731581257109631"/>
    <n v="5.5428142742791904E-2"/>
    <n v="0.22554494999398186"/>
    <s v="CIUD MED Y PEQ OCCID"/>
    <s v="ciud med y peq"/>
    <n v="0.6668574342361151"/>
    <n v="2602.2275886638695"/>
    <n v="2.0839362008361745E-4"/>
    <n v="2602.2275886638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3.46305528055825"/>
    <n v="1.2592915927739031E-2"/>
    <n v="1.6173384419792137E-4"/>
    <n v="1.2592915927739031E-2"/>
    <n v="1.6173384419792137E-4"/>
    <n v="0.89597207821787572"/>
    <n v="453.46305528055825"/>
    <n v="0"/>
    <n v="0.42862693557223702"/>
    <n v="2.0839362008361745E-4"/>
    <n v="0.94286707870417719"/>
    <n v="0.53664430218679193"/>
    <n v="0.81444498743019766"/>
    <n v="0"/>
    <n v="165.53550713800001"/>
    <n v="23.573339784101059"/>
    <n v="1.1786669892050529E-2"/>
    <x v="0"/>
    <s v="FALSEFALSE"/>
    <n v="0.47460000000000002"/>
    <n v="0.42186666666666667"/>
    <n v="14.91"/>
    <n v="85"/>
    <n v="8"/>
    <n v="24.13"/>
    <n v="869.40389999999991"/>
    <n v="0.42"/>
    <n v="18.649999999999999"/>
    <n v="671.95949999999993"/>
    <n v="1091"/>
    <n v="2299"/>
    <n v="213"/>
    <n v="852"/>
    <n v="448"/>
    <n v="2303"/>
    <n v="56.72"/>
    <n v="28.5"/>
    <n v="112.82"/>
    <n v="0"/>
    <n v="3603"/>
    <n v="100"/>
    <s v="Zona Rural"/>
    <n v="955"/>
    <n v="1.01"/>
    <n v="3.79"/>
    <n v="251"/>
    <n v="26.31"/>
    <n v="132"/>
    <n v="367"/>
    <n v="181"/>
    <n v="680"/>
    <n v="115"/>
    <n v="377"/>
    <n v="239"/>
    <n v="164"/>
    <n v="38.46"/>
    <n v="88.92"/>
    <n v="64.25"/>
    <n v="32.869999999999997"/>
    <n v="435"/>
    <n v="12.75"/>
    <n v="5.35"/>
    <n v="62"/>
    <n v="6.5"/>
    <n v="2.73"/>
    <n v="12.14"/>
  </r>
  <r>
    <n v="535"/>
    <x v="19"/>
    <s v="VE14"/>
    <s v="Arzobispo Chacon"/>
    <s v="VE1405"/>
    <s v="Chacanta"/>
    <s v="VE140503"/>
    <x v="1"/>
    <n v="1912"/>
    <n v="2252.3690285102807"/>
    <n v="730.19280000000003"/>
    <n v="327"/>
    <n v="170"/>
    <n v="32"/>
    <n v="202"/>
    <n v="38.19"/>
    <n v="0.52581786514751849"/>
    <n v="0.5092452613492171"/>
    <n v="0.10069137573775043"/>
    <n v="0.31828310581786656"/>
    <s v="RESTO"/>
    <s v="resto"/>
    <n v="0.66655109982753991"/>
    <n v="1501.3190531710152"/>
    <n v="1.2022980378570942E-4"/>
    <n v="1501.3190531710152"/>
    <n v="0"/>
    <n v="0"/>
    <n v="48"/>
    <n v="0"/>
    <n v="0"/>
    <n v="48"/>
    <n v="1"/>
    <n v="0"/>
    <n v="0"/>
    <n v="48"/>
    <n v="0"/>
    <n v="0"/>
    <n v="48"/>
    <n v="1"/>
    <n v="0"/>
    <n v="0"/>
    <n v="0"/>
    <n v="0"/>
    <n v="0"/>
    <n v="0"/>
    <n v="238.62529373825927"/>
    <n v="6.6267543238307238E-3"/>
    <n v="8.5108997590264138E-5"/>
    <n v="6.6267543238307238E-3"/>
    <n v="8.5108997590264138E-5"/>
    <n v="0.89534351538631163"/>
    <n v="238.62529373825927"/>
    <n v="0"/>
    <n v="0.47040517701978651"/>
    <n v="1.2022980378570942E-4"/>
    <n v="0.94252568171032547"/>
    <n v="0.53639900378055039"/>
    <n v="0.81407270721297753"/>
    <n v="0"/>
    <n v="156.55510875300001"/>
    <n v="14.387068211640965"/>
    <n v="7.1935341058204823E-3"/>
    <x v="0"/>
    <s v="FALSEFALSE"/>
    <n v="0.36159999999999998"/>
    <n v="0.32142222222222222"/>
    <n v="23.29"/>
    <n v="27.53846153846154"/>
    <n v="13"/>
    <n v="32.49"/>
    <n v="621.2088"/>
    <n v="0.72"/>
    <n v="23.64"/>
    <n v="451.99680000000001"/>
    <n v="469"/>
    <n v="1297"/>
    <n v="146"/>
    <n v="353"/>
    <n v="254"/>
    <n v="1305"/>
    <n v="47.42"/>
    <n v="31.03"/>
    <n v="126.27"/>
    <n v="0"/>
    <n v="1912"/>
    <n v="100"/>
    <s v="Zona Rural"/>
    <n v="556"/>
    <n v="1"/>
    <n v="3.45"/>
    <n v="91"/>
    <n v="16.399999999999999"/>
    <n v="65"/>
    <n v="220"/>
    <n v="73"/>
    <n v="358"/>
    <n v="34"/>
    <n v="160"/>
    <n v="127"/>
    <n v="63"/>
    <n v="28.1"/>
    <n v="85.56"/>
    <n v="58.53"/>
    <n v="25.2"/>
    <n v="379"/>
    <n v="16.55"/>
    <n v="6.13"/>
    <n v="4"/>
    <n v="0.72"/>
    <n v="8.11"/>
    <n v="24.76"/>
  </r>
  <r>
    <n v="887"/>
    <x v="18"/>
    <s v="VE20"/>
    <s v="Uribante"/>
    <s v="VE2028"/>
    <s v="Cardenas"/>
    <s v="VE202802"/>
    <x v="1"/>
    <n v="3273"/>
    <n v="3501.0875945085559"/>
    <n v="901.05690000000004"/>
    <n v="716"/>
    <n v="236"/>
    <n v="36"/>
    <n v="272"/>
    <n v="27.53"/>
    <n v="0.52504220809702062"/>
    <n v="0.42781308025580805"/>
    <n v="6.4549593148919837E-2"/>
    <n v="0.23354297878997968"/>
    <s v="RESTO"/>
    <s v="resto"/>
    <n v="0.66533019825074935"/>
    <n v="2329.3793033476168"/>
    <n v="1.8654317081532085E-4"/>
    <n v="2329.3793033476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8.5127417259601"/>
    <n v="1.1344621247661195E-2"/>
    <n v="1.4570169576944765E-4"/>
    <n v="1.1344621247661195E-2"/>
    <n v="1.4570169576944765E-4"/>
    <n v="0.89584056457630401"/>
    <n v="408.5127417259601"/>
    <n v="0"/>
    <n v="0.4449994220265911"/>
    <n v="1.8654317081532085E-4"/>
    <n v="0.94278246714801106"/>
    <n v="0.53609973618985862"/>
    <n v="0.81361851998291468"/>
    <n v="0"/>
    <n v="430.92831524000002"/>
    <n v="8.1245243598315646"/>
    <n v="4.0622621799157824E-3"/>
    <x v="0"/>
    <s v="FALSEFALSE"/>
    <n v="0.42119999999999996"/>
    <n v="0.37439999999999996"/>
    <n v="16.87"/>
    <n v="32.315789473684212"/>
    <n v="19"/>
    <n v="17.48"/>
    <n v="572.12040000000002"/>
    <n v="0.21"/>
    <n v="13.110000000000001"/>
    <n v="429.09030000000007"/>
    <n v="884"/>
    <n v="2099"/>
    <n v="290"/>
    <n v="651"/>
    <n v="466"/>
    <n v="2156"/>
    <n v="55.93"/>
    <n v="31.25"/>
    <n v="120.11"/>
    <n v="0"/>
    <n v="3273"/>
    <n v="100"/>
    <s v="Zona Rural"/>
    <n v="1092"/>
    <n v="1.1399999999999999"/>
    <n v="3.4"/>
    <n v="281"/>
    <n v="25.76"/>
    <n v="93"/>
    <n v="292"/>
    <n v="185"/>
    <n v="614"/>
    <n v="109"/>
    <n v="345"/>
    <n v="299"/>
    <n v="185"/>
    <n v="46.98"/>
    <n v="92.99"/>
    <n v="77.260000000000005"/>
    <n v="46.48"/>
    <n v="466"/>
    <n v="8.86"/>
    <n v="3.21"/>
    <n v="47"/>
    <n v="4.3099999999999996"/>
    <n v="0.46"/>
    <n v="21.15"/>
  </r>
  <r>
    <n v="1096"/>
    <x v="9"/>
    <s v="VE23"/>
    <s v="San Francisco"/>
    <s v="VE2317"/>
    <s v="Los Cortijos"/>
    <s v="VE231705"/>
    <x v="2"/>
    <n v="32197"/>
    <n v="43479.518152665631"/>
    <n v="17631.077200000003"/>
    <n v="3587"/>
    <n v="2547"/>
    <n v="1794"/>
    <n v="4341"/>
    <n v="54.760000000000005"/>
    <n v="0.51788672430604632"/>
    <n v="0.42865803542371284"/>
    <n v="0.14779560516966092"/>
    <n v="0.51110830915410499"/>
    <s v="CIUD PRINC RESTO"/>
    <s v="ciud principales"/>
    <n v="0.65527539462459539"/>
    <n v="28491.058415575229"/>
    <n v="2.2816431695292681E-3"/>
    <n v="28326.058415575229"/>
    <n v="0"/>
    <n v="35"/>
    <n v="23"/>
    <n v="0"/>
    <n v="0"/>
    <n v="35"/>
    <n v="2"/>
    <n v="0"/>
    <n v="157"/>
    <n v="23"/>
    <n v="0"/>
    <n v="0"/>
    <n v="157"/>
    <n v="2"/>
    <n v="165"/>
    <n v="9.5421160665986517E-5"/>
    <n v="4.9507916536590136E-4"/>
    <n v="5.7912906426038323E-3"/>
    <n v="5.7912906426038323E-3"/>
    <n v="3.7948902612179531E-3"/>
    <n v="9876.9660231765265"/>
    <n v="0.27428872386096137"/>
    <n v="3.5227559673020265E-3"/>
    <n v="0.27428872386096137"/>
    <n v="3.0276768019361251E-3"/>
    <n v="0.9194817529561613"/>
    <n v="9719.9660231765265"/>
    <n v="1.5895569513107152E-2"/>
    <n v="0.5408095040802785"/>
    <n v="2.1862220088632815E-3"/>
    <n v="0.9505258291376012"/>
    <n v="0.53602762231057532"/>
    <n v="0.81350907544531847"/>
    <n v="96.41"/>
    <n v="42.349300133299998"/>
    <n v="1026.6879975774834"/>
    <n v="0.51334399878874171"/>
    <x v="1"/>
    <s v="TRUETRUE"/>
    <n v="0.56940000000000002"/>
    <n v="0.50613333333333332"/>
    <n v="8.06"/>
    <n v="502.43333333333334"/>
    <n v="30"/>
    <n v="14.52"/>
    <n v="4675.0043999999998"/>
    <n v="0.23"/>
    <n v="35.979999999999997"/>
    <n v="11584.480599999999"/>
    <n v="11368"/>
    <n v="19964"/>
    <n v="865"/>
    <n v="9225"/>
    <n v="4279"/>
    <n v="18693"/>
    <n v="61.28"/>
    <n v="24.87"/>
    <n v="104.63"/>
    <n v="31041"/>
    <n v="1156"/>
    <n v="3.59"/>
    <s v="Zona Urbana"/>
    <n v="8308"/>
    <n v="1.02"/>
    <n v="3.92"/>
    <n v="2566"/>
    <n v="30.9"/>
    <n v="4491"/>
    <n v="7203"/>
    <n v="3379"/>
    <n v="15073"/>
    <n v="2066"/>
    <n v="4277"/>
    <n v="2584"/>
    <n v="977"/>
    <n v="65.67"/>
    <n v="92.34"/>
    <n v="73.45"/>
    <n v="22.22"/>
    <n v="1982"/>
    <n v="9.0299999999999994"/>
    <n v="26.17"/>
    <n v="2165"/>
    <n v="26.07"/>
    <n v="21.79"/>
    <n v="6.67"/>
  </r>
  <r>
    <n v="537"/>
    <x v="19"/>
    <s v="VE14"/>
    <s v="Arzobispo Chacon"/>
    <s v="VE1405"/>
    <s v="Guaimaral"/>
    <s v="VE140505"/>
    <x v="1"/>
    <n v="772"/>
    <n v="909.42933577925555"/>
    <n v="294.36359999999996"/>
    <n v="159"/>
    <n v="73"/>
    <n v="25"/>
    <n v="98"/>
    <n v="38.129999999999995"/>
    <n v="0.5250490755530286"/>
    <n v="0.5092452613492171"/>
    <n v="0.10069137573775043"/>
    <n v="0.31828310581786656"/>
    <s v="RESTO"/>
    <s v="resto"/>
    <n v="0.66550388678774808"/>
    <n v="605.22875771989459"/>
    <n v="4.8468401591545484E-5"/>
    <n v="605.22875771989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.14263743319069"/>
    <n v="3.0309504629379676E-3"/>
    <n v="3.8927224858590801E-5"/>
    <n v="3.0309504629379676E-3"/>
    <n v="3.8927224858590801E-5"/>
    <n v="0.89496468075081148"/>
    <n v="109.14263743319069"/>
    <n v="0"/>
    <n v="0.46908029752098884"/>
    <n v="4.8468401591545484E-5"/>
    <n v="0.94224779983074702"/>
    <n v="0.53593338500669552"/>
    <n v="0.81336605501360781"/>
    <n v="0"/>
    <n v="150.95773252000001"/>
    <n v="6.024397164675003"/>
    <n v="3.0121985823375014E-3"/>
    <x v="0"/>
    <s v="FALSEFALSE"/>
    <n v="0.46649999999999997"/>
    <n v="0.41466666666666663"/>
    <n v="24.07"/>
    <n v="11.714285714285714"/>
    <n v="14"/>
    <n v="44.57"/>
    <n v="344.0804"/>
    <m/>
    <n v="25.84"/>
    <n v="199.48480000000001"/>
    <n v="230"/>
    <n v="493"/>
    <n v="49"/>
    <n v="189"/>
    <n v="80"/>
    <n v="503"/>
    <n v="56.59"/>
    <n v="28.98"/>
    <n v="126.39"/>
    <n v="0"/>
    <n v="772"/>
    <n v="100"/>
    <s v="Zona Rural"/>
    <n v="267"/>
    <n v="1"/>
    <n v="2.89"/>
    <n v="38"/>
    <n v="14.23"/>
    <n v="14"/>
    <n v="123"/>
    <n v="27"/>
    <n v="164"/>
    <n v="15"/>
    <n v="77"/>
    <n v="20"/>
    <n v="13"/>
    <n v="20.55"/>
    <n v="84.62"/>
    <n v="31.75"/>
    <n v="12.62"/>
    <n v="149"/>
    <n v="18.18"/>
    <n v="7.49"/>
    <n v="5"/>
    <n v="1.87"/>
    <n v="13.48"/>
    <n v="22.96"/>
  </r>
  <r>
    <n v="812"/>
    <x v="16"/>
    <s v="VE19"/>
    <s v="Ribero"/>
    <s v="VE1913"/>
    <s v="Santa Cruz"/>
    <s v="VE191304"/>
    <x v="0"/>
    <n v="2448"/>
    <n v="3030.3423150948583"/>
    <n v="1158.3936000000001"/>
    <n v="324"/>
    <n v="168"/>
    <n v="123"/>
    <n v="291"/>
    <n v="47.32"/>
    <n v="0.52499493336543679"/>
    <n v="0.52752674719049242"/>
    <n v="9.7883169232429679E-2"/>
    <n v="0.3612490861914931"/>
    <s v="CIUD MED Y PEQ ORIEN"/>
    <s v="ciud med y peq"/>
    <n v="0.66472020938875187"/>
    <n v="2014.3297782094494"/>
    <n v="1.6131312893305876E-4"/>
    <n v="2014.3297782094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4.81460751774989"/>
    <n v="1.1241922047293761E-2"/>
    <n v="1.4438270526980569E-4"/>
    <n v="1.1241922047293761E-2"/>
    <n v="1.4438270526980569E-4"/>
    <n v="0.89582974473861454"/>
    <n v="404.81460751774989"/>
    <n v="0"/>
    <n v="0.47819947132546692"/>
    <n v="1.6131312893305876E-4"/>
    <n v="0.94268476878585927"/>
    <n v="0.53585543043451478"/>
    <n v="0.81324774627483776"/>
    <n v="0"/>
    <n v="180.707505911"/>
    <n v="16.769321782280191"/>
    <n v="8.3846608911400961E-3"/>
    <x v="0"/>
    <s v="FALSEFALSE"/>
    <n v="0.66150000000000009"/>
    <n v="0.58800000000000008"/>
    <n v="16.59"/>
    <n v="121.8"/>
    <n v="5"/>
    <n v="34.85"/>
    <n v="853.12800000000004"/>
    <n v="0.49"/>
    <n v="21.97"/>
    <n v="537.82560000000001"/>
    <n v="895"/>
    <n v="1353"/>
    <n v="200"/>
    <n v="698"/>
    <n v="386"/>
    <n v="1364"/>
    <n v="80.930000000000007"/>
    <n v="27.77"/>
    <n v="102.48"/>
    <n v="0"/>
    <n v="2448"/>
    <n v="100"/>
    <s v="Zona Rural"/>
    <n v="617"/>
    <n v="1"/>
    <n v="3.99"/>
    <n v="222"/>
    <n v="36.04"/>
    <n v="121"/>
    <n v="266"/>
    <n v="222"/>
    <n v="609"/>
    <n v="157"/>
    <n v="345"/>
    <n v="274"/>
    <n v="87"/>
    <n v="63.56"/>
    <n v="98.29"/>
    <n v="84.31"/>
    <n v="35.08"/>
    <n v="310"/>
    <n v="2.69"/>
    <n v="12.5"/>
    <n v="165"/>
    <n v="26.79"/>
    <n v="14.61"/>
    <n v="19.190000000000001"/>
  </r>
  <r>
    <n v="1020"/>
    <x v="9"/>
    <s v="VE23"/>
    <s v="Cabimas"/>
    <s v="VE2303"/>
    <s v="Aristides Calvani"/>
    <s v="VE230308"/>
    <x v="2"/>
    <n v="5336"/>
    <n v="6257.105863390304"/>
    <n v="2484.4416000000001"/>
    <n v="715"/>
    <n v="395"/>
    <n v="228"/>
    <n v="623"/>
    <n v="46.56"/>
    <n v="0.52483948131259095"/>
    <n v="0.39039122010458621"/>
    <n v="0.1842418391095576"/>
    <n v="0.25568709937961115"/>
    <s v="CIUD GRAND ZULIA"/>
    <s v="ciud grandes"/>
    <n v="0.66335268927299551"/>
    <n v="4150.6680015457869"/>
    <n v="3.3239703336305267E-4"/>
    <n v="4150.6680015457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0.4524018429945"/>
    <n v="3.0837867771858259E-2"/>
    <n v="3.9605814334260387E-4"/>
    <n v="3.0837867771858259E-2"/>
    <n v="3.9605814334260387E-4"/>
    <n v="0.89789426862340838"/>
    <n v="1110.4524018429945"/>
    <n v="0"/>
    <n v="0.43970778549995093"/>
    <n v="3.3239703336305267E-4"/>
    <n v="0.94334725747023573"/>
    <n v="0.5356774479255314"/>
    <n v="0.81297762887733427"/>
    <n v="0"/>
    <n v="358.47117508999997"/>
    <n v="17.454976294312523"/>
    <n v="8.7274881471562614E-3"/>
    <x v="0"/>
    <s v="FALSEFALSE"/>
    <n v="0.55420000000000003"/>
    <n v="0.49262222222222224"/>
    <n v="11.97"/>
    <n v="167.4"/>
    <n v="10"/>
    <n v="41.22"/>
    <n v="2199.4992000000002"/>
    <n v="4.97"/>
    <n v="85.99"/>
    <n v="4588.4263999999994"/>
    <n v="1815"/>
    <n v="3275"/>
    <n v="246"/>
    <n v="1452"/>
    <n v="726"/>
    <n v="3158"/>
    <n v="62.93"/>
    <n v="26.37"/>
    <n v="117.18"/>
    <n v="0"/>
    <n v="5336"/>
    <n v="100"/>
    <s v="Zona Rural"/>
    <n v="1349"/>
    <n v="1.01"/>
    <n v="4.01"/>
    <n v="344"/>
    <n v="25.58"/>
    <n v="362"/>
    <n v="824"/>
    <n v="465"/>
    <n v="1674"/>
    <n v="350"/>
    <n v="718"/>
    <n v="417"/>
    <n v="218"/>
    <n v="71.569999999999993"/>
    <n v="94.6"/>
    <n v="69.97"/>
    <n v="29.78"/>
    <n v="496"/>
    <n v="7.32"/>
    <n v="19.329999999999998"/>
    <n v="147"/>
    <n v="10.93"/>
    <n v="22.83"/>
    <n v="12.71"/>
  </r>
  <r>
    <n v="435"/>
    <x v="13"/>
    <s v="VE12"/>
    <s v="Las Mercedes"/>
    <s v="VE1206"/>
    <s v="Santa Rita De Manapire"/>
    <s v="VE120603"/>
    <x v="3"/>
    <n v="1879"/>
    <n v="2350.1012869038605"/>
    <n v="979.52269999999987"/>
    <n v="292"/>
    <n v="151"/>
    <n v="167"/>
    <n v="318"/>
    <n v="52.129999999999995"/>
    <n v="0.52483913093993562"/>
    <n v="0.54331317695881454"/>
    <n v="0.10100791721467112"/>
    <n v="0.53866290508108527"/>
    <s v="CIUD MED Y PEQ LLANO"/>
    <s v="ciud med y peq"/>
    <n v="0.6633050021802892"/>
    <n v="1558.8339392336657"/>
    <n v="1.2483575576604589E-4"/>
    <n v="1558.8339392336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6.92407699496459"/>
    <n v="1.6854612050786581E-2"/>
    <n v="2.1646783120609243E-4"/>
    <n v="1.6854612050786581E-2"/>
    <n v="2.1646783120609243E-4"/>
    <n v="0.89642106769556829"/>
    <n v="606.92407699496459"/>
    <n v="0"/>
    <n v="0.48552961890172314"/>
    <n v="1.2483575576604589E-4"/>
    <n v="0.94254351735113528"/>
    <n v="0.53532445176239685"/>
    <n v="0.81244189980227377"/>
    <n v="0"/>
    <n v="3194.0164876600002"/>
    <n v="0.73578245321632363"/>
    <n v="3.6789122660816183E-4"/>
    <x v="0"/>
    <s v="TRUEFALSE"/>
    <n v="0.46990000000000004"/>
    <n v="0.41768888888888894"/>
    <n v="21.55"/>
    <n v="183"/>
    <n v="5"/>
    <n v="41.18"/>
    <n v="773.7722"/>
    <n v="23.88"/>
    <n v="33"/>
    <n v="620.07000000000005"/>
    <n v="546"/>
    <n v="1162"/>
    <n v="171"/>
    <n v="447"/>
    <n v="199"/>
    <n v="1233"/>
    <n v="61.7"/>
    <n v="30.96"/>
    <n v="128.03"/>
    <n v="0"/>
    <n v="1879"/>
    <n v="100"/>
    <s v="Zona Rural"/>
    <n v="624"/>
    <n v="1"/>
    <n v="3.01"/>
    <n v="201"/>
    <n v="32.21"/>
    <n v="74"/>
    <n v="235"/>
    <n v="120"/>
    <n v="915"/>
    <n v="72"/>
    <n v="205"/>
    <n v="98"/>
    <n v="49"/>
    <n v="46.15"/>
    <n v="87.23"/>
    <n v="62.42"/>
    <n v="23.9"/>
    <n v="326"/>
    <n v="13.94"/>
    <n v="8.9700000000000006"/>
    <n v="183"/>
    <n v="29.33"/>
    <n v="29.33"/>
    <n v="18.850000000000001"/>
  </r>
  <r>
    <n v="1005"/>
    <x v="9"/>
    <s v="VE23"/>
    <s v="Almirante Padilla"/>
    <s v="VE2301"/>
    <s v="Isla De Toas"/>
    <s v="VE230101"/>
    <x v="2"/>
    <n v="7678"/>
    <n v="9082.4258529633662"/>
    <n v="4287.3951999999999"/>
    <n v="874"/>
    <n v="867"/>
    <n v="238"/>
    <n v="1105"/>
    <n v="55.84"/>
    <n v="0.52475939601982591"/>
    <n v="0.6005044004260085"/>
    <n v="0.18480457951297216"/>
    <n v="0.44405079686826004"/>
    <s v="RESTO"/>
    <s v="resto"/>
    <n v="0.66178546380896219"/>
    <n v="6010.6174056138707"/>
    <n v="4.8134695272238569E-4"/>
    <n v="5743.6174056138707"/>
    <n v="0"/>
    <n v="0"/>
    <n v="0"/>
    <n v="267"/>
    <n v="3153"/>
    <n v="3153"/>
    <n v="2"/>
    <n v="0"/>
    <n v="0"/>
    <n v="0"/>
    <n v="267"/>
    <n v="3153"/>
    <n v="3153"/>
    <n v="2"/>
    <n v="267"/>
    <n v="1.5440878725950545E-4"/>
    <n v="0"/>
    <n v="4.4421393341493344E-2"/>
    <n v="4.4421393341493344E-2"/>
    <n v="2.9397432395540522E-2"/>
    <n v="360.01129231207545"/>
    <n v="9.9977095913970481E-3"/>
    <n v="1.2840298582707916E-4"/>
    <n v="9.9977095913970481E-3"/>
    <n v="1.2840298582707916E-4"/>
    <n v="0.89569866117831787"/>
    <n v="360.01129231207545"/>
    <n v="0"/>
    <n v="0.50206692373190787"/>
    <n v="3.2693816546288025E-4"/>
    <n v="0.9433261190807104"/>
    <n v="0.53519764328079833"/>
    <n v="0.81224944731227122"/>
    <n v="100"/>
    <n v="6.5133237170599996"/>
    <n v="1394.4379624759406"/>
    <n v="0.69721898123797033"/>
    <x v="1"/>
    <s v="TRUETRUE"/>
    <n v="0.38579999999999998"/>
    <n v="0.34293333333333331"/>
    <n v="10.36"/>
    <n v="77.714285714285708"/>
    <n v="7"/>
    <n v="12.58"/>
    <n v="965.89239999999995"/>
    <n v="0.25"/>
    <n v="43.87"/>
    <n v="3368.3386"/>
    <n v="1994"/>
    <n v="5169"/>
    <n v="515"/>
    <n v="1587"/>
    <n v="847"/>
    <n v="5244"/>
    <n v="48.54"/>
    <n v="31.13"/>
    <n v="98.14"/>
    <n v="7678"/>
    <n v="0"/>
    <n v="0"/>
    <s v="Zona Urbana"/>
    <n v="2042"/>
    <n v="1.03"/>
    <n v="3.85"/>
    <n v="786"/>
    <n v="38.57"/>
    <n v="70"/>
    <n v="393"/>
    <n v="52"/>
    <n v="544"/>
    <n v="428"/>
    <n v="763"/>
    <n v="545"/>
    <n v="420"/>
    <n v="77.959999999999994"/>
    <n v="94.9"/>
    <n v="78.08"/>
    <n v="44.92"/>
    <n v="659"/>
    <n v="5.54"/>
    <n v="13.59"/>
    <n v="30"/>
    <n v="1.47"/>
    <n v="47.15"/>
    <n v="6.57"/>
  </r>
  <r>
    <n v="654"/>
    <x v="4"/>
    <s v="VE15"/>
    <s v="Sucre"/>
    <s v="VE1519"/>
    <s v="Filas De Mariches"/>
    <s v="VE151903"/>
    <x v="3"/>
    <n v="32303"/>
    <n v="38304.293913060857"/>
    <n v="13499.423699999999"/>
    <n v="4777"/>
    <n v="2303"/>
    <n v="1127"/>
    <n v="3430"/>
    <n v="41.79"/>
    <n v="0.51747464615282401"/>
    <n v="0.22384249510082654"/>
    <n v="0.25793555260280648"/>
    <n v="0.97418293272804501"/>
    <s v="GRAN CARACAS"/>
    <s v="gran caracas"/>
    <n v="0.65439578056262393"/>
    <n v="25066.168314137623"/>
    <n v="2.0073684482341961E-3"/>
    <n v="23652.168314137623"/>
    <n v="0"/>
    <n v="1362"/>
    <n v="0"/>
    <n v="0"/>
    <n v="0"/>
    <n v="1362"/>
    <n v="1"/>
    <n v="0"/>
    <n v="1408"/>
    <n v="0"/>
    <n v="0"/>
    <n v="0"/>
    <n v="1408"/>
    <n v="1"/>
    <n v="1414"/>
    <n v="8.1773043140427224E-4"/>
    <n v="4.4399456358929241E-3"/>
    <n v="5.6410695973923022E-2"/>
    <n v="5.6410695973923022E-2"/>
    <n v="3.6914921423936223E-2"/>
    <n v="7104.1205937878458"/>
    <n v="0.19728529664393454"/>
    <n v="2.5337824545994259E-3"/>
    <n v="0.19728529664393454"/>
    <n v="-1.9061631812934982E-3"/>
    <n v="0.87900887023416252"/>
    <n v="5696.1205937878458"/>
    <n v="0.19819483374637767"/>
    <n v="0.4333788873263078"/>
    <n v="1.189638016829924E-3"/>
    <n v="0.94666675414189927"/>
    <n v="0.53435663438425252"/>
    <n v="0.81097307956293552"/>
    <n v="100"/>
    <n v="34.518199250599999"/>
    <n v="1109.6840143651193"/>
    <n v="0.5548420071825596"/>
    <x v="1"/>
    <s v="FALSETRUE"/>
    <n v="0.48710000000000003"/>
    <n v="0.43297777777777779"/>
    <n v="3.63"/>
    <n v="350.19354838709677"/>
    <n v="31"/>
    <n v="6.03"/>
    <n v="1947.8708999999999"/>
    <n v="1.0900000000000001"/>
    <n v="8.77"/>
    <n v="2832.9731000000002"/>
    <n v="10258"/>
    <n v="21059"/>
    <n v="986"/>
    <n v="8285"/>
    <n v="4045"/>
    <n v="19973"/>
    <n v="53.39"/>
    <n v="26.03"/>
    <n v="100.22"/>
    <n v="32303"/>
    <n v="0"/>
    <n v="0"/>
    <s v="Zona Urbana"/>
    <n v="8411"/>
    <n v="1.02"/>
    <n v="3.8"/>
    <n v="3300"/>
    <n v="39.270000000000003"/>
    <n v="1916"/>
    <n v="5351"/>
    <n v="3589"/>
    <n v="10856"/>
    <n v="1632"/>
    <n v="3819"/>
    <n v="2439"/>
    <n v="1688"/>
    <n v="57.16"/>
    <n v="92.83"/>
    <n v="72.59"/>
    <n v="33.19"/>
    <n v="925"/>
    <n v="8.26"/>
    <n v="15.41"/>
    <n v="2149"/>
    <n v="25.57"/>
    <n v="10.94"/>
    <n v="3.91"/>
  </r>
  <r>
    <n v="502"/>
    <x v="2"/>
    <s v="VE13"/>
    <s v="Torres"/>
    <s v="VE1308"/>
    <s v="Camacaro"/>
    <s v="VE130803"/>
    <x v="2"/>
    <n v="7233"/>
    <n v="8158.4648387532052"/>
    <n v="3202.0490999999997"/>
    <n v="1012"/>
    <n v="549"/>
    <n v="255"/>
    <n v="804"/>
    <n v="44.269999999999996"/>
    <n v="0.52198418773925592"/>
    <n v="0.47540923567380317"/>
    <n v="0.10131017036103637"/>
    <n v="0.38507676560734871"/>
    <s v="CIUD MED Y PEQ OCCID"/>
    <s v="ciud med y peq"/>
    <n v="0.65877200015201942"/>
    <n v="5374.5681999953713"/>
    <n v="4.304103639752784E-4"/>
    <n v="5374.5681999953713"/>
    <n v="0"/>
    <n v="0"/>
    <n v="20"/>
    <n v="0"/>
    <n v="0"/>
    <n v="20"/>
    <n v="1"/>
    <n v="0"/>
    <n v="0"/>
    <n v="20"/>
    <n v="0"/>
    <n v="0"/>
    <n v="20"/>
    <n v="1"/>
    <n v="0"/>
    <n v="0"/>
    <n v="0"/>
    <n v="0"/>
    <n v="0"/>
    <n v="0"/>
    <n v="1947.3300324493694"/>
    <n v="5.4078415201926605E-2"/>
    <n v="6.9454207658712123E-4"/>
    <n v="5.4078415201926605E-2"/>
    <n v="6.9454207658712123E-4"/>
    <n v="0.9003427682232471"/>
    <n v="1947.3300324493694"/>
    <n v="0"/>
    <n v="0.47661013969965893"/>
    <n v="4.304103639752784E-4"/>
    <n v="0.94372679476607313"/>
    <n v="0.53430973509402258"/>
    <n v="0.81090190226414349"/>
    <n v="80.42"/>
    <n v="116.710812895"/>
    <n v="69.903247491670257"/>
    <n v="3.4951623745835131E-2"/>
    <x v="1"/>
    <s v="FALSETRUE"/>
    <n v="0.44979999999999998"/>
    <n v="0.39982222222222219"/>
    <n v="10.14"/>
    <n v="109.48148148148148"/>
    <n v="27"/>
    <n v="44.07"/>
    <n v="3187.5830999999998"/>
    <n v="1.3"/>
    <n v="29.230000000000004"/>
    <n v="2114.2059000000004"/>
    <n v="2099"/>
    <n v="4667"/>
    <n v="467"/>
    <n v="1696"/>
    <n v="838"/>
    <n v="4699"/>
    <n v="54.98"/>
    <n v="29.17"/>
    <n v="109.05"/>
    <n v="5817"/>
    <n v="1416"/>
    <n v="19.579999999999998"/>
    <s v="Zona Urbana"/>
    <n v="1863"/>
    <n v="1.05"/>
    <n v="4.08"/>
    <n v="517"/>
    <n v="27.78"/>
    <n v="451"/>
    <n v="1686"/>
    <n v="819"/>
    <n v="2956"/>
    <n v="280"/>
    <n v="818"/>
    <n v="524"/>
    <n v="272"/>
    <n v="48.87"/>
    <n v="96.35"/>
    <n v="74.33"/>
    <n v="30.43"/>
    <n v="593"/>
    <n v="4.58"/>
    <n v="12.52"/>
    <n v="230"/>
    <n v="12.36"/>
    <n v="27.3"/>
    <n v="8.59"/>
  </r>
  <r>
    <n v="592"/>
    <x v="19"/>
    <s v="VE14"/>
    <s v="Sucre"/>
    <s v="VE1420"/>
    <s v="Estanquez"/>
    <s v="VE142003"/>
    <x v="1"/>
    <n v="4284"/>
    <n v="5371.7247851002867"/>
    <n v="1273.6332"/>
    <n v="709"/>
    <n v="243"/>
    <n v="57"/>
    <n v="300"/>
    <n v="29.729999999999997"/>
    <n v="0.51756543316082193"/>
    <n v="0.4254673095482091"/>
    <n v="5.3870714712248066E-2"/>
    <n v="0.21668790142289374"/>
    <s v="CIUD MED Y PEQ OCCID"/>
    <s v="ciud med y peq"/>
    <n v="0.65466562598713329"/>
    <n v="3516.6835690682783"/>
    <n v="2.8162579738961395E-4"/>
    <n v="3516.6835690682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0.80302904599534"/>
    <n v="1.6962332661093281E-2"/>
    <n v="2.1785131287977466E-4"/>
    <n v="1.6962332661093281E-2"/>
    <n v="2.1785131287977466E-4"/>
    <n v="0.89643241656211392"/>
    <n v="610.80302904599534"/>
    <n v="0"/>
    <n v="0.44628735292380545"/>
    <n v="2.8162579738961395E-4"/>
    <n v="0.9431506558703584"/>
    <n v="0.53269930255162712"/>
    <n v="0.80845780902323194"/>
    <n v="0"/>
    <n v="262.39870555900001"/>
    <n v="20.471613126507826"/>
    <n v="1.0235806563253912E-2"/>
    <x v="0"/>
    <s v="FALSEFALSE"/>
    <n v="0.47499999999999998"/>
    <n v="0.42222222222222222"/>
    <n v="16.739999999999998"/>
    <n v="51.833333333333336"/>
    <n v="18"/>
    <n v="69.17"/>
    <n v="2963.2428"/>
    <n v="0.37"/>
    <n v="59.35"/>
    <n v="2542.5540000000001"/>
    <n v="1274"/>
    <n v="2682"/>
    <n v="328"/>
    <n v="1000"/>
    <n v="528"/>
    <n v="2756"/>
    <n v="59.73"/>
    <n v="29.73"/>
    <n v="126.43"/>
    <n v="0"/>
    <n v="4284"/>
    <n v="100"/>
    <s v="Zona Rural"/>
    <n v="1083"/>
    <n v="1.01"/>
    <n v="3.99"/>
    <n v="219"/>
    <n v="20.28"/>
    <n v="188"/>
    <n v="665"/>
    <n v="80"/>
    <n v="933"/>
    <n v="199"/>
    <n v="499"/>
    <n v="259"/>
    <n v="105"/>
    <n v="55.74"/>
    <n v="96.33"/>
    <n v="58.73"/>
    <n v="19.77"/>
    <n v="580"/>
    <n v="5.51"/>
    <n v="10.37"/>
    <n v="20"/>
    <n v="1.85"/>
    <n v="11.76"/>
    <n v="11.2"/>
  </r>
  <r>
    <n v="311"/>
    <x v="8"/>
    <s v="VE09"/>
    <s v="Lima Blanco"/>
    <s v="VE0904"/>
    <s v="La Aguadita"/>
    <s v="VE090402"/>
    <x v="3"/>
    <n v="3946"/>
    <n v="4354.2068965517237"/>
    <n v="1576.8216"/>
    <n v="625"/>
    <n v="281"/>
    <n v="135"/>
    <n v="416"/>
    <n v="39.96"/>
    <n v="0.5171346190462679"/>
    <n v="0.46125300209514886"/>
    <n v="4.8952231694122675E-2"/>
    <n v="0.22724200127740632"/>
    <s v="RESTO"/>
    <s v="resto"/>
    <n v="0.65353766051068907"/>
    <n v="2845.6381885519213"/>
    <n v="2.2788661765937572E-4"/>
    <n v="2845.6381885519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5.02419504032093"/>
    <n v="2.3466781959699697E-2"/>
    <n v="3.0138951765225477E-4"/>
    <n v="2.3466781959699697E-2"/>
    <n v="3.0138951765225477E-4"/>
    <n v="0.89711769050209889"/>
    <n v="845.02419504032093"/>
    <n v="0"/>
    <n v="0.46061249151898248"/>
    <n v="2.2788661765937572E-4"/>
    <n v="0.94294256149352285"/>
    <n v="0.53223603620729043"/>
    <n v="0.80775472701816331"/>
    <n v="78.84"/>
    <n v="51.805892999999998"/>
    <n v="84.048486463725737"/>
    <n v="4.2024243231862872E-2"/>
    <x v="1"/>
    <s v="FALSETRUE"/>
    <n v="0.38670000000000004"/>
    <n v="0.34373333333333339"/>
    <n v="6"/>
    <n v="76.058823529411768"/>
    <n v="17"/>
    <n v="12.030000000000001"/>
    <n v="474.70380000000006"/>
    <n v="1.1499999999999999"/>
    <n v="37.15"/>
    <n v="1465.9389999999999"/>
    <n v="1050"/>
    <n v="2715"/>
    <n v="181"/>
    <n v="845"/>
    <n v="444"/>
    <n v="2657"/>
    <n v="45.34"/>
    <n v="28.7"/>
    <n v="108.89"/>
    <n v="3111"/>
    <n v="835"/>
    <n v="21.16"/>
    <s v="Zona Urbana"/>
    <n v="1062"/>
    <n v="1.02"/>
    <n v="3.78"/>
    <n v="301"/>
    <n v="28.45"/>
    <n v="381"/>
    <n v="415"/>
    <n v="429"/>
    <n v="1293"/>
    <n v="225"/>
    <n v="413"/>
    <n v="307"/>
    <n v="269"/>
    <n v="79.510000000000005"/>
    <n v="97.41"/>
    <n v="82.31"/>
    <n v="44.98"/>
    <n v="195"/>
    <n v="2.93"/>
    <n v="7.66"/>
    <n v="146"/>
    <n v="13.8"/>
    <n v="27.5"/>
    <n v="6.05"/>
  </r>
  <r>
    <n v="422"/>
    <x v="5"/>
    <s v="VE11"/>
    <s v="Zamora"/>
    <s v="VE1125"/>
    <s v="Pueblo Cumarebo"/>
    <s v="VE112504"/>
    <x v="2"/>
    <n v="2455"/>
    <n v="2937.4248720264977"/>
    <n v="848.69350000000009"/>
    <n v="439"/>
    <n v="175"/>
    <n v="57"/>
    <n v="232"/>
    <n v="34.57"/>
    <n v="0.51721593063129401"/>
    <n v="0.44231466064631503"/>
    <n v="3.2430525162623076E-2"/>
    <n v="9.0004222444786175E-2"/>
    <s v="CIUD MED Y PEQ OCCID"/>
    <s v="ciud med y peq"/>
    <n v="0.65372423055776641"/>
    <n v="1920.2658142867676"/>
    <n v="1.5378022518295774E-4"/>
    <n v="1920.26581428676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2.24245283035566"/>
    <n v="2.1167887908988367E-2"/>
    <n v="2.7186426914279136E-4"/>
    <n v="2.1167887908988367E-2"/>
    <n v="2.7186426914279136E-4"/>
    <n v="0.89687549133789346"/>
    <n v="762.24245283035566"/>
    <n v="0"/>
    <n v="0.45345267996439897"/>
    <n v="1.5378022518295774E-4"/>
    <n v="0.942655599101478"/>
    <n v="0.53217786996147576"/>
    <n v="0.80766645028225392"/>
    <n v="0"/>
    <n v="152.208393148"/>
    <n v="19.298704961495055"/>
    <n v="9.6493524807475268E-3"/>
    <x v="0"/>
    <s v="FALSEFALSE"/>
    <n v="0.38240000000000002"/>
    <n v="0.33991111111111111"/>
    <n v="9.69"/>
    <n v="166.57142857142858"/>
    <n v="7"/>
    <n v="42.82"/>
    <n v="1051.231"/>
    <n v="0.44"/>
    <n v="64.149999999999991"/>
    <n v="1574.8824999999997"/>
    <n v="611"/>
    <n v="1598"/>
    <n v="246"/>
    <n v="471"/>
    <n v="271"/>
    <n v="1713"/>
    <n v="53.63"/>
    <n v="32.69"/>
    <n v="105.78"/>
    <n v="0"/>
    <n v="2455"/>
    <n v="100"/>
    <s v="Zona Rural"/>
    <n v="693"/>
    <n v="1.03"/>
    <n v="3.63"/>
    <n v="215"/>
    <n v="31.07"/>
    <n v="120"/>
    <n v="556"/>
    <n v="490"/>
    <n v="1166"/>
    <n v="138"/>
    <n v="263"/>
    <n v="190"/>
    <n v="173"/>
    <n v="85.71"/>
    <n v="98.13"/>
    <n v="84.07"/>
    <n v="54.75"/>
    <n v="201"/>
    <n v="2.5299999999999998"/>
    <n v="12.43"/>
    <n v="50"/>
    <n v="7.23"/>
    <n v="13.15"/>
    <n v="11.18"/>
  </r>
  <r>
    <n v="771"/>
    <x v="16"/>
    <s v="VE19"/>
    <s v="Andres Mata"/>
    <s v="VE1902"/>
    <s v="Tavera Acosta"/>
    <s v="VE190202"/>
    <x v="0"/>
    <n v="8911"/>
    <n v="10417.253325362426"/>
    <n v="4301.3396999999995"/>
    <n v="1290"/>
    <n v="755"/>
    <n v="449"/>
    <n v="1204"/>
    <n v="48.269999999999996"/>
    <n v="0.51635665519115215"/>
    <n v="0.52537703792939194"/>
    <n v="0.1045151528148584"/>
    <n v="0.26658600647368874"/>
    <s v="RESTO"/>
    <s v="resto"/>
    <n v="0.65155057594436772"/>
    <n v="6787.367403898269"/>
    <n v="5.4355125212632153E-4"/>
    <n v="6787.3674038982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22.0741990358847"/>
    <n v="5.3377046957794307E-2"/>
    <n v="6.8553423575241869E-4"/>
    <n v="5.3377046957794307E-2"/>
    <n v="6.8553423575241869E-4"/>
    <n v="0.90026887582160453"/>
    <n v="1922.0741990358847"/>
    <n v="0"/>
    <n v="0.49300765356959692"/>
    <n v="5.4355125212632153E-4"/>
    <n v="0.94416491054552121"/>
    <n v="0.53208634591400505"/>
    <n v="0.80752754765832213"/>
    <n v="63.16"/>
    <n v="215.122701291"/>
    <n v="48.424704890958196"/>
    <n v="2.4212352445479098E-2"/>
    <x v="1"/>
    <s v="TRUETRUE"/>
    <n v="0.49659999999999999"/>
    <n v="0.44142222222222222"/>
    <n v="15.29"/>
    <n v="105.35714285714286"/>
    <n v="28"/>
    <n v="23.07"/>
    <n v="2055.7677000000003"/>
    <n v="0.32"/>
    <n v="40.319999999999993"/>
    <n v="3592.9151999999995"/>
    <n v="2642"/>
    <n v="5320"/>
    <n v="949"/>
    <n v="2025"/>
    <n v="1259"/>
    <n v="5627"/>
    <n v="67.5"/>
    <n v="31.13"/>
    <n v="112.07"/>
    <n v="5628"/>
    <n v="3283"/>
    <n v="36.840000000000003"/>
    <s v="Zona Urbana"/>
    <n v="2505"/>
    <n v="1.01"/>
    <n v="3.58"/>
    <n v="734"/>
    <n v="29.35"/>
    <n v="584"/>
    <n v="1505"/>
    <n v="861"/>
    <n v="2950"/>
    <n v="484"/>
    <n v="1067"/>
    <n v="815"/>
    <n v="417"/>
    <n v="70.86"/>
    <n v="96.13"/>
    <n v="78.209999999999994"/>
    <n v="41.49"/>
    <n v="1113"/>
    <n v="5.19"/>
    <n v="7.36"/>
    <n v="490"/>
    <n v="19.59"/>
    <n v="27.15"/>
    <n v="16.16"/>
  </r>
  <r>
    <n v="743"/>
    <x v="6"/>
    <s v="VE18"/>
    <s v="Ospino"/>
    <s v="VE1807"/>
    <s v="Aparicion"/>
    <s v="VE180702"/>
    <x v="3"/>
    <n v="10482"/>
    <n v="12055.747907694808"/>
    <n v="5623.5929999999989"/>
    <n v="1143"/>
    <n v="775"/>
    <n v="548"/>
    <n v="1323"/>
    <n v="53.65"/>
    <n v="0.5155483986209749"/>
    <n v="0.58239608560854417"/>
    <n v="0.13761132279067773"/>
    <n v="0.46455333516517971"/>
    <s v="CIUD MED Y PEQ LLANO"/>
    <s v="ciud med y peq"/>
    <n v="0.64989124680352961"/>
    <n v="7834.9250388808223"/>
    <n v="6.2744257998375034E-4"/>
    <n v="7834.9250388808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3.6979659030253"/>
    <n v="5.8420837846606843E-2"/>
    <n v="7.5031285370389777E-4"/>
    <n v="5.8420837846606843E-2"/>
    <n v="7.5031285370389777E-4"/>
    <n v="0.90080026261488422"/>
    <n v="2103.6979659030253"/>
    <n v="0"/>
    <n v="0.51387239535667839"/>
    <n v="6.2744257998375034E-4"/>
    <n v="0.94448976317036659"/>
    <n v="0.53166948418462667"/>
    <n v="0.80689489220188615"/>
    <n v="45.58"/>
    <n v="395.01208988100001"/>
    <n v="30.519946646004382"/>
    <n v="1.5259973323002191E-2"/>
    <x v="0"/>
    <s v="TRUEFALSE"/>
    <n v="0.57999999999999996"/>
    <n v="0.51555555555555554"/>
    <n v="12.01"/>
    <n v="104.41935483870968"/>
    <n v="31"/>
    <n v="41.38"/>
    <n v="4337.4516000000003"/>
    <n v="2.04"/>
    <n v="31.63"/>
    <n v="3315.4565999999995"/>
    <n v="3709"/>
    <n v="6395"/>
    <n v="378"/>
    <n v="2954"/>
    <n v="1520"/>
    <n v="6008"/>
    <n v="63.91"/>
    <n v="24.95"/>
    <n v="113.79"/>
    <n v="4778"/>
    <n v="5704"/>
    <n v="54.42"/>
    <s v="Zona Rural"/>
    <n v="2542"/>
    <n v="1.01"/>
    <n v="4.1500000000000004"/>
    <n v="711"/>
    <n v="28.14"/>
    <n v="652"/>
    <n v="1691"/>
    <n v="894"/>
    <n v="3237"/>
    <n v="491"/>
    <n v="1539"/>
    <n v="829"/>
    <n v="491"/>
    <n v="50.57"/>
    <n v="94.59"/>
    <n v="67.069999999999993"/>
    <n v="32.67"/>
    <n v="971"/>
    <n v="7.44"/>
    <n v="15.04"/>
    <n v="701"/>
    <n v="27.74"/>
    <n v="24.77"/>
    <n v="11.68"/>
  </r>
  <r>
    <n v="193"/>
    <x v="1"/>
    <s v="VE06"/>
    <s v="Bolivar"/>
    <s v="VE0605"/>
    <s v="Calderas"/>
    <s v="VE060503"/>
    <x v="1"/>
    <n v="5964"/>
    <n v="6838.7696323195642"/>
    <n v="1830.3516"/>
    <n v="1159"/>
    <n v="385"/>
    <n v="128"/>
    <n v="513"/>
    <n v="30.69"/>
    <n v="0.51506873940142561"/>
    <n v="0.41563836109328856"/>
    <n v="4.811141839605209E-2"/>
    <n v="0.23060312228220989"/>
    <s v="CIUD MED Y PEQ LLANO"/>
    <s v="ciud med y peq"/>
    <n v="0.64835791570133616"/>
    <n v="4433.9704247723057"/>
    <n v="3.550846790600799E-4"/>
    <n v="4433.9704247723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5.95419900824947"/>
    <n v="2.6269663120036164E-2"/>
    <n v="3.3738759367312263E-4"/>
    <n v="2.6269663120036164E-2"/>
    <n v="3.3738759367312263E-4"/>
    <n v="0.89741298704879724"/>
    <n v="945.95419900824947"/>
    <n v="0"/>
    <n v="0.44644033708737396"/>
    <n v="3.550846790600799E-4"/>
    <n v="0.94343511090448784"/>
    <n v="0.5307160370949614"/>
    <n v="0.80544788121193722"/>
    <n v="0"/>
    <n v="346.02246590800002"/>
    <n v="19.763946870830772"/>
    <n v="9.8819734354153865E-3"/>
    <x v="0"/>
    <s v="FALSEFALSE"/>
    <n v="0.47139999999999999"/>
    <n v="0.41902222222222218"/>
    <n v="11.81"/>
    <n v="54.037037037037038"/>
    <n v="27"/>
    <n v="40.51"/>
    <n v="2416.0164"/>
    <n v="1.1000000000000001"/>
    <n v="6.86"/>
    <n v="409.13040000000001"/>
    <n v="1746"/>
    <n v="3704"/>
    <n v="514"/>
    <n v="1345"/>
    <n v="825"/>
    <n v="3794"/>
    <n v="61.02"/>
    <n v="30.36"/>
    <n v="111.79"/>
    <n v="0"/>
    <n v="5964"/>
    <n v="100"/>
    <s v="Zona Rural"/>
    <n v="1736"/>
    <n v="1.01"/>
    <n v="3.46"/>
    <n v="547"/>
    <n v="31.53"/>
    <n v="246"/>
    <n v="700"/>
    <n v="513"/>
    <n v="1459"/>
    <n v="248"/>
    <n v="706"/>
    <n v="545"/>
    <n v="280"/>
    <n v="55.73"/>
    <n v="95.41"/>
    <n v="77.97"/>
    <n v="38.78"/>
    <n v="576"/>
    <n v="6.19"/>
    <n v="7.95"/>
    <n v="297"/>
    <n v="17.12"/>
    <n v="5.07"/>
    <n v="8.73"/>
  </r>
  <r>
    <n v="995"/>
    <x v="21"/>
    <s v="VE22"/>
    <s v="Nirgua"/>
    <s v="VE2209"/>
    <s v="Temerla"/>
    <s v="VE220903"/>
    <x v="3"/>
    <n v="2539"/>
    <n v="3027.4813344193308"/>
    <n v="1168.1939000000002"/>
    <n v="365"/>
    <n v="209"/>
    <n v="102"/>
    <n v="311"/>
    <n v="46.010000000000005"/>
    <n v="0.51529065737575175"/>
    <n v="0.4620263002876836"/>
    <n v="7.5010849320208628E-2"/>
    <n v="0.38368854167762156"/>
    <s v="CIUD MED Y PEQ OCCID"/>
    <s v="ciud med y peq"/>
    <n v="0.64916987901283163"/>
    <n v="1965.3496915786029"/>
    <n v="1.5739066741990104E-4"/>
    <n v="1965.3496915786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4.57102019040383"/>
    <n v="1.0402041161449891E-2"/>
    <n v="1.3359591330554989E-4"/>
    <n v="1.0402041161449891E-2"/>
    <n v="1.3359591330554989E-4"/>
    <n v="0.89574125938692106"/>
    <n v="374.57102019040383"/>
    <n v="0"/>
    <n v="0.4560565336120182"/>
    <n v="1.5739066741990104E-4"/>
    <n v="0.94266957982710819"/>
    <n v="0.53066561650245325"/>
    <n v="0.80537135976437091"/>
    <n v="0"/>
    <n v="192.486492715"/>
    <n v="15.72827938063109"/>
    <n v="7.8641396903155452E-3"/>
    <x v="0"/>
    <s v="FALSEFALSE"/>
    <n v="0.4133"/>
    <n v="0.3673777777777778"/>
    <n v="14.05"/>
    <n v="82.428571428571431"/>
    <n v="7"/>
    <n v="28.330000000000002"/>
    <n v="719.29869999999994"/>
    <n v="12.88"/>
    <n v="29.04"/>
    <n v="737.32560000000001"/>
    <n v="694"/>
    <n v="1679"/>
    <n v="166"/>
    <n v="537"/>
    <n v="341"/>
    <n v="1661"/>
    <n v="51.22"/>
    <n v="29.29"/>
    <n v="121.17"/>
    <n v="0"/>
    <n v="2539"/>
    <n v="100"/>
    <s v="Zona Rural"/>
    <n v="725"/>
    <n v="1.03"/>
    <n v="3.62"/>
    <n v="152"/>
    <n v="21.08"/>
    <n v="114"/>
    <n v="305"/>
    <n v="158"/>
    <n v="577"/>
    <n v="109"/>
    <n v="249"/>
    <n v="219"/>
    <n v="80"/>
    <n v="59.89"/>
    <n v="95.04"/>
    <n v="76.31"/>
    <n v="23.19"/>
    <n v="293"/>
    <n v="6.45"/>
    <n v="10.68"/>
    <n v="239"/>
    <n v="33.15"/>
    <n v="9.57"/>
    <n v="9.32"/>
  </r>
  <r>
    <n v="86"/>
    <x v="12"/>
    <s v="VE03"/>
    <s v="Simon Bolivar"/>
    <s v="VE0318"/>
    <s v="Naricual"/>
    <s v="VE031806"/>
    <x v="0"/>
    <n v="23306"/>
    <n v="27650.159117658226"/>
    <n v="9094.0011999999988"/>
    <n v="3797"/>
    <n v="1567"/>
    <n v="863"/>
    <n v="2430"/>
    <n v="39.019999999999996"/>
    <n v="0.51216418262147201"/>
    <n v="0.39449358194451961"/>
    <n v="0.29901450294971954"/>
    <n v="0.389655206084008"/>
    <s v="CIUD PRINC RESTO"/>
    <s v="ciud principales"/>
    <n v="0.64250537072014802"/>
    <n v="17765.375734362078"/>
    <n v="1.4227006805850833E-3"/>
    <n v="17765.375734362078"/>
    <n v="0"/>
    <n v="0"/>
    <n v="20"/>
    <n v="0"/>
    <n v="0"/>
    <n v="20"/>
    <n v="1"/>
    <n v="0"/>
    <n v="0"/>
    <n v="20"/>
    <n v="0"/>
    <n v="0"/>
    <n v="20"/>
    <n v="1"/>
    <n v="0"/>
    <n v="0"/>
    <n v="0"/>
    <n v="0"/>
    <n v="0"/>
    <n v="0"/>
    <n v="3015.2777047896548"/>
    <n v="8.3735903494297312E-2"/>
    <n v="1.0754403227363084E-3"/>
    <n v="8.3735903494297312E-2"/>
    <n v="1.0754403227363084E-3"/>
    <n v="0.90346732234292082"/>
    <n v="3015.2777047896548"/>
    <n v="0"/>
    <n v="0.4605656025939126"/>
    <n v="1.4227006805850833E-3"/>
    <n v="0.94756924335035442"/>
    <n v="0.53049910491702912"/>
    <n v="0.80511865135855143"/>
    <n v="65.53"/>
    <n v="364.95528547499998"/>
    <n v="75.763142001548857"/>
    <n v="3.7881571000774432E-2"/>
    <x v="1"/>
    <s v="FALSETRUE"/>
    <n v="0.50979999999999992"/>
    <n v="0.45315555555555548"/>
    <n v="8.4700000000000006"/>
    <n v="234.65"/>
    <n v="20"/>
    <n v="17.71"/>
    <n v="4127.4926000000005"/>
    <n v="1.0900000000000001"/>
    <n v="26.509999999999998"/>
    <n v="6178.4205999999995"/>
    <n v="7567"/>
    <n v="14844"/>
    <n v="895"/>
    <n v="6128"/>
    <n v="2948"/>
    <n v="14230"/>
    <n v="57.01"/>
    <n v="26.29"/>
    <n v="105.09"/>
    <n v="15272"/>
    <n v="8034"/>
    <n v="34.47"/>
    <s v="Zona Urbana"/>
    <n v="6486"/>
    <n v="1.02"/>
    <n v="3.67"/>
    <n v="2258"/>
    <n v="34.89"/>
    <n v="573"/>
    <n v="2212"/>
    <n v="1908"/>
    <n v="4693"/>
    <n v="1196"/>
    <n v="2929"/>
    <n v="1861"/>
    <n v="950"/>
    <n v="59.03"/>
    <n v="94.67"/>
    <n v="77.16"/>
    <n v="30.5"/>
    <n v="1546"/>
    <n v="6.73"/>
    <n v="12.86"/>
    <n v="1175"/>
    <n v="18.16"/>
    <n v="16.329999999999998"/>
    <n v="7.72"/>
  </r>
  <r>
    <n v="1105"/>
    <x v="9"/>
    <s v="VE23"/>
    <s v="Simon Bolivar"/>
    <s v="VE2319"/>
    <s v="Rafael Urdaneta"/>
    <s v="VE231903"/>
    <x v="2"/>
    <n v="5493"/>
    <n v="6207.4622071136873"/>
    <n v="3183.1935000000003"/>
    <n v="563"/>
    <n v="524"/>
    <n v="252"/>
    <n v="776"/>
    <n v="57.95"/>
    <n v="0.51436980528223519"/>
    <n v="0.4724245236024881"/>
    <n v="0.10745525160222945"/>
    <n v="0.36240943751072507"/>
    <s v="CIUD MED Y PEQ ZULIA"/>
    <s v="ciud grandes"/>
    <n v="0.64662988364080587"/>
    <n v="4013.9305646906237"/>
    <n v="3.2144671925857671E-4"/>
    <n v="4013.9305646906237"/>
    <n v="0"/>
    <n v="0"/>
    <n v="60"/>
    <n v="0"/>
    <n v="0"/>
    <n v="60"/>
    <n v="1"/>
    <n v="0"/>
    <n v="0"/>
    <n v="60"/>
    <n v="0"/>
    <n v="0"/>
    <n v="60"/>
    <n v="1"/>
    <n v="0"/>
    <n v="0"/>
    <n v="0"/>
    <n v="0"/>
    <n v="0"/>
    <n v="0"/>
    <n v="793.41486722726881"/>
    <n v="2.2033562828243029E-2"/>
    <n v="2.8298234007411371E-4"/>
    <n v="2.2033562828243029E-2"/>
    <n v="2.8298234007411371E-4"/>
    <n v="0.89696669421079323"/>
    <n v="793.41486722726881"/>
    <n v="0"/>
    <n v="0.46380826021384142"/>
    <n v="3.2144671925857671E-4"/>
    <n v="0.94330485453812618"/>
    <n v="0.53008539496606355"/>
    <n v="0.80449077923833912"/>
    <n v="86.05"/>
    <n v="146.39042019499999"/>
    <n v="42.403472842314478"/>
    <n v="2.120173642115724E-2"/>
    <x v="1"/>
    <s v="FALSETRUE"/>
    <n v="0.55940000000000001"/>
    <n v="0.49724444444444443"/>
    <n v="8.1300000000000008"/>
    <n v="245.4"/>
    <n v="5"/>
    <n v="22.45"/>
    <n v="1233.1785"/>
    <n v="0.15"/>
    <n v="51.74"/>
    <n v="2842.0781999999999"/>
    <n v="1898"/>
    <n v="3393"/>
    <n v="202"/>
    <n v="1528"/>
    <n v="730"/>
    <n v="3235"/>
    <n v="61.89"/>
    <n v="25.71"/>
    <n v="115.41"/>
    <n v="4727"/>
    <n v="766"/>
    <n v="13.95"/>
    <s v="Zona Urbana"/>
    <n v="1365"/>
    <n v="1.02"/>
    <n v="4.1100000000000003"/>
    <n v="428"/>
    <n v="31.42"/>
    <n v="336"/>
    <n v="703"/>
    <n v="188"/>
    <n v="1227"/>
    <n v="367"/>
    <n v="753"/>
    <n v="481"/>
    <n v="290"/>
    <n v="73.989999999999995"/>
    <n v="96.17"/>
    <n v="79.239999999999995"/>
    <n v="40.28"/>
    <n v="345"/>
    <n v="5.61"/>
    <n v="21.51"/>
    <n v="158"/>
    <n v="11.6"/>
    <n v="39.43"/>
    <n v="7.92"/>
  </r>
  <r>
    <n v="545"/>
    <x v="19"/>
    <s v="VE14"/>
    <s v="Campo Elias"/>
    <s v="VE1406"/>
    <s v="La Mesa"/>
    <s v="VE140606"/>
    <x v="1"/>
    <n v="4297"/>
    <n v="5589.7183723328626"/>
    <n v="947.91820000000007"/>
    <n v="922"/>
    <n v="223"/>
    <n v="38"/>
    <n v="261"/>
    <n v="22.060000000000002"/>
    <n v="0.51361392287864926"/>
    <n v="0.3777716305533112"/>
    <n v="2.6285443921430011E-2"/>
    <n v="0.14093075256663171"/>
    <s v="CIUD MED Y PEQ OCCID"/>
    <s v="ciud med y peq"/>
    <n v="0.6455848692141839"/>
    <n v="3608.6376043466321"/>
    <n v="2.8898973218779663E-4"/>
    <n v="3608.6376043466321"/>
    <n v="0"/>
    <n v="0"/>
    <n v="20"/>
    <n v="0"/>
    <n v="0"/>
    <n v="20"/>
    <n v="1"/>
    <n v="0"/>
    <n v="0"/>
    <n v="20"/>
    <n v="0"/>
    <n v="0"/>
    <n v="20"/>
    <n v="1"/>
    <n v="0"/>
    <n v="0"/>
    <n v="0"/>
    <n v="0"/>
    <n v="0"/>
    <n v="0"/>
    <n v="641.71135999889884"/>
    <n v="1.7820673839330683E-2"/>
    <n v="2.2887519481357816E-4"/>
    <n v="1.7820673839330683E-2"/>
    <n v="2.2887519481357816E-4"/>
    <n v="0.89652284679133987"/>
    <n v="641.71135999889884"/>
    <n v="0"/>
    <n v="0.43070505039466056"/>
    <n v="2.8898973218779663E-4"/>
    <n v="0.94317917125579187"/>
    <n v="0.52968434340072124"/>
    <n v="0.8038821182765753"/>
    <n v="74.069999999999993"/>
    <n v="39.683661637100002"/>
    <n v="140.85692049916761"/>
    <n v="7.042846024958381E-2"/>
    <x v="1"/>
    <s v="FALSETRUE"/>
    <n v="0.40250000000000002"/>
    <n v="0.35777777777777781"/>
    <n v="8.41"/>
    <n v="110.44444444444444"/>
    <n v="9"/>
    <n v="7.11"/>
    <n v="305.51669999999996"/>
    <n v="0.51"/>
    <n v="3.18"/>
    <n v="136.6446"/>
    <n v="1125"/>
    <n v="2795"/>
    <n v="377"/>
    <n v="914"/>
    <n v="453"/>
    <n v="2930"/>
    <n v="53.74"/>
    <n v="30.98"/>
    <n v="105.99"/>
    <n v="3183"/>
    <n v="1114"/>
    <n v="25.93"/>
    <s v="Zona Urbana"/>
    <n v="1200"/>
    <n v="1.02"/>
    <n v="3.67"/>
    <n v="431"/>
    <n v="36.01"/>
    <n v="210"/>
    <n v="587"/>
    <n v="182"/>
    <n v="994"/>
    <n v="221"/>
    <n v="403"/>
    <n v="320"/>
    <n v="249"/>
    <n v="70.61"/>
    <n v="94.82"/>
    <n v="83.55"/>
    <n v="42.49"/>
    <n v="297"/>
    <n v="6.77"/>
    <n v="8.6"/>
    <n v="25"/>
    <n v="2.09"/>
    <n v="4.43"/>
    <n v="9.2100000000000009"/>
  </r>
  <r>
    <n v="927"/>
    <x v="3"/>
    <s v="VE21"/>
    <s v="Jose Felipe Marquez"/>
    <s v="VE2107"/>
    <s v="Antonio Jose De Sucre"/>
    <s v="VE210702"/>
    <x v="2"/>
    <n v="327"/>
    <n v="405.96572181938041"/>
    <n v="139.2039"/>
    <n v="58"/>
    <n v="25"/>
    <n v="18"/>
    <n v="43"/>
    <n v="42.57"/>
    <n v="0.51446655355226634"/>
    <n v="0.48101340828919981"/>
    <n v="5.437740089579126E-2"/>
    <n v="0.27629757733413374"/>
    <s v="RESTO"/>
    <s v="resto"/>
    <n v="0.64678494016925159"/>
    <n v="262.57251509771498"/>
    <n v="2.1027537020222223E-5"/>
    <n v="262.57251509771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.37007304211534"/>
    <n v="6.5918961617087426E-3"/>
    <n v="8.466130584087004E-5"/>
    <n v="6.5918961617087426E-3"/>
    <n v="8.466130584087004E-5"/>
    <n v="0.89533984291705226"/>
    <n v="237.37007304211534"/>
    <n v="0"/>
    <n v="0.46098171578932029"/>
    <n v="2.1027537020222223E-5"/>
    <n v="0.94214154049367749"/>
    <n v="0.52964916939998308"/>
    <n v="0.80382873601112992"/>
    <n v="0"/>
    <n v="82.147666550899999"/>
    <n v="4.9419020510806302"/>
    <n v="2.470951025540315E-3"/>
    <x v="0"/>
    <s v="FALSEFALSE"/>
    <n v="0.441"/>
    <n v="0.39200000000000002"/>
    <n v="19.420000000000002"/>
    <n v="52.428571428571431"/>
    <n v="7"/>
    <n v="40.19"/>
    <n v="131.4213"/>
    <n v="1.96"/>
    <n v="23.53"/>
    <n v="76.943100000000001"/>
    <n v="86"/>
    <n v="195"/>
    <n v="46"/>
    <n v="62"/>
    <n v="44"/>
    <n v="221"/>
    <n v="67.69"/>
    <n v="33.68"/>
    <n v="130.28"/>
    <n v="0"/>
    <n v="327"/>
    <n v="100"/>
    <s v="Zona Rural"/>
    <n v="103"/>
    <n v="1.01"/>
    <n v="3.21"/>
    <n v="27"/>
    <n v="26.21"/>
    <n v="113"/>
    <n v="254"/>
    <n v="0"/>
    <n v="367"/>
    <n v="13"/>
    <n v="33"/>
    <n v="33"/>
    <n v="13"/>
    <n v="81.25"/>
    <n v="94.29"/>
    <n v="86.84"/>
    <n v="40.630000000000003"/>
    <n v="54"/>
    <n v="4.17"/>
    <n v="12.62"/>
    <n v="21"/>
    <n v="20.39"/>
    <n v="12.62"/>
    <n v="18.809999999999999"/>
  </r>
  <r>
    <n v="378"/>
    <x v="5"/>
    <s v="VE11"/>
    <s v="Falcon"/>
    <s v="VE1109"/>
    <s v="El Vinculo"/>
    <s v="VE110909"/>
    <x v="2"/>
    <n v="3553"/>
    <n v="4407.2883479389811"/>
    <n v="1335.5727000000002"/>
    <n v="591"/>
    <n v="257"/>
    <n v="99"/>
    <n v="356"/>
    <n v="37.590000000000003"/>
    <n v="0.5134083762403413"/>
    <n v="0.41628825005046377"/>
    <n v="6.0440049460702902E-2"/>
    <n v="0.20279366883033367"/>
    <s v="CIUD MED Y PEQ OCCID"/>
    <s v="ciud med y peq"/>
    <n v="0.64535937559147649"/>
    <n v="2844.2848562774907"/>
    <n v="2.2777823904826836E-4"/>
    <n v="2844.2848562774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8.57389118276228"/>
    <n v="1.6900428289003549E-2"/>
    <n v="2.1705626015900833E-4"/>
    <n v="1.6900428289003549E-2"/>
    <n v="2.1705626015900833E-4"/>
    <n v="0.89642589464903311"/>
    <n v="608.57389118276228"/>
    <n v="0"/>
    <n v="0.44320485766283352"/>
    <n v="2.2777823904826836E-4"/>
    <n v="0.94294214181872216"/>
    <n v="0.52950976521641568"/>
    <n v="0.80361716749531675"/>
    <n v="0"/>
    <n v="320.84592182099999"/>
    <n v="13.736463667435387"/>
    <n v="6.8682318337176937E-3"/>
    <x v="0"/>
    <s v="FALSEFALSE"/>
    <n v="0.42349999999999999"/>
    <n v="0.37644444444444441"/>
    <n v="8.5"/>
    <n v="72.538461538461533"/>
    <n v="13"/>
    <n v="26.189999999999998"/>
    <n v="930.53069999999991"/>
    <n v="9.8800000000000008"/>
    <n v="78.339999999999989"/>
    <n v="2783.4201999999996"/>
    <n v="972"/>
    <n v="2295"/>
    <n v="286"/>
    <n v="773"/>
    <n v="426"/>
    <n v="2354"/>
    <n v="54.81"/>
    <n v="30.6"/>
    <n v="118.51"/>
    <n v="0"/>
    <n v="3553"/>
    <n v="100"/>
    <s v="Zona Rural"/>
    <n v="964"/>
    <n v="1.01"/>
    <n v="3.72"/>
    <n v="251"/>
    <n v="26.12"/>
    <n v="214"/>
    <n v="384"/>
    <n v="345"/>
    <n v="943"/>
    <n v="221"/>
    <n v="399"/>
    <n v="305"/>
    <n v="174"/>
    <n v="80.069999999999993"/>
    <n v="97.79"/>
    <n v="84.96"/>
    <n v="39.46"/>
    <n v="247"/>
    <n v="2.68"/>
    <n v="14.36"/>
    <n v="31"/>
    <n v="3.23"/>
    <n v="23.62"/>
    <n v="9.08"/>
  </r>
  <r>
    <n v="111"/>
    <x v="15"/>
    <s v="VE04"/>
    <s v="Pedro Camejo"/>
    <s v="VE0405"/>
    <s v="Cunaviche"/>
    <s v="VE040503"/>
    <x v="1"/>
    <n v="13031"/>
    <n v="18209.929503555893"/>
    <n v="5813.1291000000001"/>
    <n v="1558"/>
    <n v="694"/>
    <n v="561"/>
    <n v="1255"/>
    <n v="44.61"/>
    <n v="0.51208270784282905"/>
    <n v="0.59320036511711205"/>
    <n v="0.13798721579452106"/>
    <n v="0.28244264200794722"/>
    <s v="RESTO"/>
    <s v="resto"/>
    <n v="0.6414817252521704"/>
    <n v="11681.336994661433"/>
    <n v="9.3547394330105286E-4"/>
    <n v="11681.336994661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06.9817314248203"/>
    <n v="7.2397302022041546E-2"/>
    <n v="9.2981594038839981E-4"/>
    <n v="7.2397302022041546E-2"/>
    <n v="9.2981594038839981E-4"/>
    <n v="0.90227274802185176"/>
    <n v="2606.9817314248203"/>
    <n v="0"/>
    <n v="0.52262347172033508"/>
    <n v="9.3547394330105286E-4"/>
    <n v="0.94568255388501998"/>
    <n v="0.52936658436016382"/>
    <n v="0.80339986726461443"/>
    <n v="20.23"/>
    <n v="11422.407676500001"/>
    <n v="1.5942286441955897"/>
    <n v="7.9711432209779486E-4"/>
    <x v="0"/>
    <s v="TRUEFALSE"/>
    <n v="0.61580000000000001"/>
    <n v="0.54737777777777774"/>
    <n v="20.54"/>
    <n v="53.473684210526315"/>
    <n v="76"/>
    <n v="44.34"/>
    <n v="5777.9454000000005"/>
    <n v="23.81"/>
    <n v="99.050000000000026"/>
    <n v="12907.205500000004"/>
    <n v="4750"/>
    <n v="7714"/>
    <n v="567"/>
    <n v="3771"/>
    <n v="1906"/>
    <n v="7354"/>
    <n v="68.930000000000007"/>
    <n v="25.21"/>
    <n v="114.15"/>
    <n v="2636"/>
    <n v="10395"/>
    <n v="79.77"/>
    <s v="Zona Rural"/>
    <n v="3010"/>
    <n v="1.02"/>
    <n v="4.43"/>
    <n v="497"/>
    <n v="17.239999999999998"/>
    <n v="692"/>
    <n v="2322"/>
    <n v="1011"/>
    <n v="4064"/>
    <n v="428"/>
    <n v="1529"/>
    <n v="1001"/>
    <n v="531"/>
    <n v="33.83"/>
    <n v="79.89"/>
    <n v="63.96"/>
    <n v="30.02"/>
    <n v="2038"/>
    <n v="19.62"/>
    <n v="22.59"/>
    <n v="480"/>
    <n v="16.66"/>
    <n v="15.82"/>
    <n v="14.82"/>
  </r>
  <r>
    <n v="747"/>
    <x v="6"/>
    <s v="VE18"/>
    <s v="Paez"/>
    <s v="VE1808"/>
    <s v="Pimpinela"/>
    <s v="VE180803"/>
    <x v="3"/>
    <n v="5487"/>
    <n v="6586.0104077889091"/>
    <n v="1647.1974"/>
    <n v="1005"/>
    <n v="307"/>
    <n v="124"/>
    <n v="431"/>
    <n v="30.02"/>
    <n v="0.51208697105935996"/>
    <n v="0.37843147186817672"/>
    <n v="8.3702550707322715E-2"/>
    <n v="0.45364543309963512"/>
    <s v="CIUD GRAND LLANOS"/>
    <s v="ciud grandes"/>
    <n v="0.64156675330337387"/>
    <n v="4225.36531454736"/>
    <n v="3.3837900186370546E-4"/>
    <n v="4225.36531454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7.79840418036088"/>
    <n v="7.7146129281446159E-3"/>
    <n v="9.9080626959432863E-5"/>
    <n v="7.7146129281446159E-3"/>
    <n v="9.9080626959432863E-5"/>
    <n v="0.89545812634224364"/>
    <n v="277.79840418036088"/>
    <n v="0"/>
    <n v="0.42720140371285503"/>
    <n v="3.3837900186370546E-4"/>
    <n v="0.94337042146368788"/>
    <n v="0.52842518458964183"/>
    <n v="0.80197114004037062"/>
    <n v="46.25"/>
    <n v="168.56654163600001"/>
    <n v="39.070685937252236"/>
    <n v="1.9535342968626117E-2"/>
    <x v="0"/>
    <s v="FALSEFALSE"/>
    <n v="0.50740000000000007"/>
    <n v="0.45102222222222227"/>
    <n v="11.76"/>
    <n v="216.5"/>
    <n v="2"/>
    <n v="30.04"/>
    <n v="1648.2947999999999"/>
    <n v="0.49"/>
    <n v="12.440000000000001"/>
    <n v="682.58280000000013"/>
    <n v="1759"/>
    <n v="3467"/>
    <n v="261"/>
    <n v="1376"/>
    <n v="774"/>
    <n v="3337"/>
    <n v="58.26"/>
    <n v="26.98"/>
    <n v="111.94"/>
    <n v="2538"/>
    <n v="2949"/>
    <n v="53.75"/>
    <s v="Zona Rural"/>
    <n v="1460"/>
    <n v="1.01"/>
    <n v="3.8"/>
    <n v="442"/>
    <n v="30.38"/>
    <n v="40"/>
    <n v="295"/>
    <n v="98"/>
    <n v="433"/>
    <n v="296"/>
    <n v="757"/>
    <n v="473"/>
    <n v="190"/>
    <n v="68.2"/>
    <n v="98.31"/>
    <n v="73.33"/>
    <n v="26.57"/>
    <n v="515"/>
    <n v="2.29"/>
    <n v="8.93"/>
    <n v="176"/>
    <n v="12.1"/>
    <n v="7.97"/>
    <n v="11.07"/>
  </r>
  <r>
    <n v="506"/>
    <x v="2"/>
    <s v="VE13"/>
    <s v="Torres"/>
    <s v="VE1308"/>
    <s v="El Blanco"/>
    <s v="VE130807"/>
    <x v="2"/>
    <n v="7291"/>
    <n v="8223.8859587100269"/>
    <n v="3138.0464000000002"/>
    <n v="991"/>
    <n v="489"/>
    <n v="260"/>
    <n v="749"/>
    <n v="43.04"/>
    <n v="0.5120154527027948"/>
    <n v="0.47540923567380317"/>
    <n v="0.10131017036103637"/>
    <n v="0.38507676560734871"/>
    <s v="CIUD MED Y PEQ OCCID"/>
    <s v="ciud med y peq"/>
    <n v="0.64046864437639295"/>
    <n v="5267.141091481064"/>
    <n v="4.2180730245370451E-4"/>
    <n v="5267.1410914810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4.6932091417616"/>
    <n v="3.8453684297709463E-2"/>
    <n v="4.938699043755486E-4"/>
    <n v="3.8453684297709463E-2"/>
    <n v="4.938699043755486E-4"/>
    <n v="0.89869663026192415"/>
    <n v="1384.6932091417616"/>
    <n v="0"/>
    <n v="0.47085318341114557"/>
    <n v="4.2180730245370451E-4"/>
    <n v="0.943693481106743"/>
    <n v="0.52819464426186313"/>
    <n v="0.80162125760689518"/>
    <n v="64.64"/>
    <n v="617.72362823900005"/>
    <n v="13.313212548068776"/>
    <n v="6.6566062740343879E-3"/>
    <x v="1"/>
    <s v="FALSETRUE"/>
    <n v="0.46189999999999998"/>
    <n v="0.41057777777777776"/>
    <n v="10.039999999999999"/>
    <n v="69.741935483870961"/>
    <n v="31"/>
    <n v="37.33"/>
    <n v="2721.7302999999997"/>
    <n v="6.37"/>
    <n v="30.28"/>
    <n v="2207.7148000000002"/>
    <n v="2184"/>
    <n v="4728"/>
    <n v="379"/>
    <n v="1736"/>
    <n v="952"/>
    <n v="4603"/>
    <n v="54.21"/>
    <n v="28.04"/>
    <n v="110.72"/>
    <n v="4713"/>
    <n v="2578"/>
    <n v="35.36"/>
    <s v="Zona Urbana"/>
    <n v="1815"/>
    <n v="1.03"/>
    <n v="4.1399999999999997"/>
    <n v="566"/>
    <n v="31.24"/>
    <n v="334"/>
    <n v="1263"/>
    <n v="565"/>
    <n v="2162"/>
    <n v="304"/>
    <n v="892"/>
    <n v="514"/>
    <n v="239"/>
    <n v="52.78"/>
    <n v="96.64"/>
    <n v="64.739999999999995"/>
    <n v="24.77"/>
    <n v="592"/>
    <n v="4.5999999999999996"/>
    <n v="17.11"/>
    <n v="248"/>
    <n v="13.69"/>
    <n v="21.47"/>
    <n v="9.08"/>
  </r>
  <r>
    <n v="418"/>
    <x v="5"/>
    <s v="VE11"/>
    <s v="Urumaco"/>
    <s v="VE1124"/>
    <s v="Bruzual"/>
    <s v="VE112402"/>
    <x v="2"/>
    <n v="2316"/>
    <n v="2607.2684153790874"/>
    <n v="955.35"/>
    <n v="366"/>
    <n v="183"/>
    <n v="74"/>
    <n v="257"/>
    <n v="41.25"/>
    <n v="0.51209677512736251"/>
    <n v="0.51764903218288949"/>
    <n v="6.5222243787376316E-2"/>
    <n v="0.17477433271089615"/>
    <s v="RESTO"/>
    <s v="resto"/>
    <n v="0.64176229129448226"/>
    <n v="1673.2465522734171"/>
    <n v="1.3399823591130565E-4"/>
    <n v="1673.2465522734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1.89647356911837"/>
    <n v="8.6615348793610564E-3"/>
    <n v="1.1124217303854882E-4"/>
    <n v="8.6615348793610564E-3"/>
    <n v="1.1124217303854882E-4"/>
    <n v="0.89555788896726829"/>
    <n v="311.89647356911837"/>
    <n v="0"/>
    <n v="0.47395615200983965"/>
    <n v="1.3399823591130565E-4"/>
    <n v="0.94257899724877547"/>
    <n v="0.52815842892638976"/>
    <n v="0.80156629494666709"/>
    <n v="0"/>
    <n v="418.40988588300002"/>
    <n v="6.2313738354359964"/>
    <n v="3.1156869177179983E-3"/>
    <x v="0"/>
    <s v="FALSEFALSE"/>
    <n v="0.35770000000000002"/>
    <n v="0.31795555555555555"/>
    <n v="16.68"/>
    <n v="23.142857142857142"/>
    <n v="21"/>
    <n v="76.740000000000009"/>
    <n v="1777.2984000000001"/>
    <n v="3.8"/>
    <n v="62.980000000000004"/>
    <n v="1458.6168000000002"/>
    <n v="562"/>
    <n v="1571"/>
    <n v="183"/>
    <n v="431"/>
    <n v="274"/>
    <n v="1611"/>
    <n v="47.42"/>
    <n v="31.52"/>
    <n v="108.27"/>
    <n v="0"/>
    <n v="2316"/>
    <n v="100"/>
    <s v="Zona Rural"/>
    <n v="640"/>
    <n v="1.01"/>
    <n v="3.62"/>
    <n v="105"/>
    <n v="16.43"/>
    <n v="110"/>
    <n v="194"/>
    <n v="182"/>
    <n v="486"/>
    <n v="96"/>
    <n v="235"/>
    <n v="187"/>
    <n v="167"/>
    <n v="66.67"/>
    <n v="94.76"/>
    <n v="80.260000000000005"/>
    <n v="53.35"/>
    <n v="329"/>
    <n v="5.26"/>
    <n v="13.3"/>
    <n v="28"/>
    <n v="4.38"/>
    <n v="17.059999999999999"/>
    <n v="21.67"/>
  </r>
  <r>
    <n v="134"/>
    <x v="10"/>
    <s v="VE05"/>
    <s v="Jose Felix Ribas"/>
    <s v="VE0505"/>
    <s v="No Urbana Zuata"/>
    <s v="VE050505"/>
    <x v="3"/>
    <n v="32673"/>
    <n v="37908.157169636448"/>
    <n v="14199.685800000001"/>
    <n v="4759"/>
    <n v="1921"/>
    <n v="1737"/>
    <n v="3658"/>
    <n v="43.46"/>
    <n v="0.50714466834073857"/>
    <n v="0.40009277838107116"/>
    <n v="0.12711709354887635"/>
    <n v="0.42626473995434855"/>
    <s v="CIUD GRAND CENTRO"/>
    <s v="ciud grandes"/>
    <n v="0.63215555910635912"/>
    <n v="23963.852290263265"/>
    <n v="1.91909191635356E-3"/>
    <n v="23963.852290263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19.5189353737514"/>
    <n v="0.1199553925463321"/>
    <n v="1.5406159208967464E-3"/>
    <n v="0.1199553925463321"/>
    <n v="1.5406159208967464E-3"/>
    <n v="0.90728321371626841"/>
    <n v="4319.5189353737514"/>
    <n v="0"/>
    <n v="0.47577712821455725"/>
    <n v="1.91909191635356E-3"/>
    <n v="0.94949142052894941"/>
    <n v="0.52785535718388743"/>
    <n v="0.80110633429767319"/>
    <n v="93.39"/>
    <n v="66.890389442499995"/>
    <n v="566.72053318246685"/>
    <n v="0.28336026659123342"/>
    <x v="1"/>
    <s v="FALSETRUE"/>
    <n v="0.45079999999999998"/>
    <n v="0.40071111111111107"/>
    <n v="3.25"/>
    <n v="427.0625"/>
    <n v="16"/>
    <n v="3.19"/>
    <n v="1042.2686999999999"/>
    <n v="0.04"/>
    <n v="37.42"/>
    <n v="12226.236600000002"/>
    <n v="9787"/>
    <n v="21708"/>
    <n v="1178"/>
    <n v="7831"/>
    <n v="4138"/>
    <n v="20704"/>
    <n v="50.51"/>
    <n v="27.31"/>
    <n v="98.84"/>
    <n v="30514"/>
    <n v="2159"/>
    <n v="6.61"/>
    <s v="Zona Urbana"/>
    <n v="8552"/>
    <n v="1.03"/>
    <n v="3.91"/>
    <n v="3855"/>
    <n v="45.12"/>
    <n v="1071"/>
    <n v="3926"/>
    <n v="1806"/>
    <n v="6833"/>
    <n v="1715"/>
    <n v="3825"/>
    <n v="2768"/>
    <n v="1648"/>
    <n v="64.739999999999995"/>
    <n v="96.35"/>
    <n v="80.58"/>
    <n v="35.17"/>
    <n v="852"/>
    <n v="4.5599999999999996"/>
    <n v="12.89"/>
    <n v="1870"/>
    <n v="21.89"/>
    <n v="29.94"/>
    <n v="3.62"/>
  </r>
  <r>
    <n v="441"/>
    <x v="13"/>
    <s v="VE12"/>
    <s v="Francisco De Miranda"/>
    <s v="VE1208"/>
    <s v="Guardatinajas"/>
    <s v="VE120804"/>
    <x v="3"/>
    <n v="5266"/>
    <n v="6605.5779472768627"/>
    <n v="2319.6729999999998"/>
    <n v="794"/>
    <n v="372"/>
    <n v="253"/>
    <n v="625"/>
    <n v="44.05"/>
    <n v="0.51132127161050955"/>
    <n v="0.45470236026340655"/>
    <n v="0.10661663650885969"/>
    <n v="0.41841812651137711"/>
    <s v="CIUD GRAND LLANOS"/>
    <s v="ciud grandes"/>
    <n v="0.63836827510119176"/>
    <n v="4216.7914002496018"/>
    <n v="3.3769237896931291E-4"/>
    <n v="4216.7914002496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8.8556206400381"/>
    <n v="3.3292873287939201E-2"/>
    <n v="4.275883689012654E-4"/>
    <n v="3.3292873287939201E-2"/>
    <n v="4.275883689012654E-4"/>
    <n v="0.89815291485546522"/>
    <n v="1198.8556206400381"/>
    <n v="0"/>
    <n v="0.46204938280227031"/>
    <n v="3.3769237896931291E-4"/>
    <n v="0.94336776265192246"/>
    <n v="0.52735791004402788"/>
    <n v="0.80035137737756956"/>
    <n v="60.16"/>
    <n v="2585.1723842900001"/>
    <n v="2.5551789069923241"/>
    <n v="1.277589453496162E-3"/>
    <x v="1"/>
    <s v="FALSETRUE"/>
    <n v="0.45390000000000003"/>
    <n v="0.4034666666666667"/>
    <n v="12.59"/>
    <n v="187.8"/>
    <n v="10"/>
    <n v="33.340000000000003"/>
    <n v="1755.6844000000001"/>
    <n v="7.73"/>
    <n v="39.010000000000005"/>
    <n v="2054.2666000000004"/>
    <n v="1550"/>
    <n v="3415"/>
    <n v="301"/>
    <n v="1187"/>
    <n v="696"/>
    <n v="3383"/>
    <n v="54.2"/>
    <n v="28.78"/>
    <n v="116.62"/>
    <n v="3168"/>
    <n v="2098"/>
    <n v="39.840000000000003"/>
    <s v="Zona Urbana"/>
    <n v="1516"/>
    <n v="1.01"/>
    <n v="3.5"/>
    <n v="426"/>
    <n v="28.21"/>
    <n v="459"/>
    <n v="1081"/>
    <n v="338"/>
    <n v="1878"/>
    <n v="259"/>
    <n v="649"/>
    <n v="410"/>
    <n v="246"/>
    <n v="70.569999999999993"/>
    <n v="94.33"/>
    <n v="72.95"/>
    <n v="34.26"/>
    <n v="542"/>
    <n v="6.26"/>
    <n v="11.46"/>
    <n v="324"/>
    <n v="21.46"/>
    <n v="22.45"/>
    <n v="13.39"/>
  </r>
  <r>
    <n v="1034"/>
    <x v="9"/>
    <s v="VE23"/>
    <s v="Jesus Enrique Lossada"/>
    <s v="VE2307"/>
    <s v="Jose Ramon Yepez"/>
    <s v="VE230702"/>
    <x v="2"/>
    <n v="25372"/>
    <n v="28645.944289130657"/>
    <n v="14822.322399999999"/>
    <n v="2554"/>
    <n v="2195"/>
    <n v="1394"/>
    <n v="3589"/>
    <n v="58.42"/>
    <n v="0.50725231444228469"/>
    <n v="0.60660021951130516"/>
    <n v="0.19792456426992469"/>
    <n v="0.58581754383447149"/>
    <s v="CIUD MED Y PEQ OCCID"/>
    <s v="ciud med y peq"/>
    <n v="0.63321490995312879"/>
    <n v="18139.039033564211"/>
    <n v="1.4526246764539853E-3"/>
    <n v="17230.039033564211"/>
    <n v="0"/>
    <n v="0"/>
    <n v="0"/>
    <n v="0"/>
    <n v="0"/>
    <n v="0"/>
    <n v="0"/>
    <n v="0"/>
    <n v="850"/>
    <n v="0"/>
    <n v="0"/>
    <n v="0"/>
    <n v="850"/>
    <n v="1"/>
    <n v="909"/>
    <n v="5.2568384875988929E-4"/>
    <n v="2.6803649080319502E-3"/>
    <n v="5.0112908314382025E-2"/>
    <n v="5.0112908314382025E-2"/>
    <n v="3.1732240725780805E-2"/>
    <n v="4290.0310149324478"/>
    <n v="0.11913649694132752"/>
    <n v="1.5300986479351735E-3"/>
    <n v="0.11913649694132752"/>
    <n v="-1.1502662600967766E-3"/>
    <n v="0.88520958358228552"/>
    <n v="3440.0310149324478"/>
    <n v="0.19813376570970651"/>
    <n v="0.53698210001163937"/>
    <n v="9.26940827694096E-4"/>
    <n v="0.94564951107745188"/>
    <n v="0.52677234856901156"/>
    <n v="0.7994626926263928"/>
    <n v="71.89"/>
    <n v="2547.81809316"/>
    <n v="11.243323990058393"/>
    <n v="5.6216619950291962E-3"/>
    <x v="1"/>
    <s v="TRUETRUE"/>
    <n v="0.48759999999999998"/>
    <n v="0.43342222222222221"/>
    <n v="18.559999999999999"/>
    <n v="338.75"/>
    <n v="20"/>
    <n v="31.8"/>
    <n v="8068.2960000000003"/>
    <n v="4.8899999999999997"/>
    <n v="51.95"/>
    <n v="13180.754000000001"/>
    <n v="8034"/>
    <n v="16476"/>
    <n v="862"/>
    <n v="6557"/>
    <n v="3014"/>
    <n v="15801"/>
    <n v="53.99"/>
    <n v="26.04"/>
    <n v="128.62"/>
    <n v="18240"/>
    <n v="7132"/>
    <n v="28.11"/>
    <s v="Zona Urbana"/>
    <n v="6297"/>
    <n v="1.01"/>
    <n v="4.0199999999999996"/>
    <n v="1569"/>
    <n v="25"/>
    <n v="1273"/>
    <n v="3521"/>
    <n v="1981"/>
    <n v="6775"/>
    <n v="1195"/>
    <n v="2743"/>
    <n v="1692"/>
    <n v="880"/>
    <n v="53.52"/>
    <n v="87.3"/>
    <n v="67.489999999999995"/>
    <n v="22.17"/>
    <n v="3690"/>
    <n v="14.97"/>
    <n v="17.8"/>
    <n v="924"/>
    <n v="14.73"/>
    <n v="41.61"/>
    <n v="11.67"/>
  </r>
  <r>
    <n v="262"/>
    <x v="7"/>
    <s v="VE07"/>
    <s v="Sucre"/>
    <s v="VE0710"/>
    <s v="Aripao"/>
    <s v="VE071002"/>
    <x v="0"/>
    <n v="4507"/>
    <n v="5618.9731322756525"/>
    <n v="2242.2325000000001"/>
    <n v="102"/>
    <n v="44"/>
    <n v="57"/>
    <n v="101"/>
    <n v="49.75"/>
    <n v="0.51103890952752939"/>
    <n v="0.61466859589081502"/>
    <n v="0.14378717889768253"/>
    <n v="0.38361058525824171"/>
    <s v="RESTO"/>
    <s v="resto"/>
    <n v="0.63674640110259795"/>
    <n v="3577.8609198687141"/>
    <n v="2.8652504972863564E-4"/>
    <n v="3577.8609198687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9.08591835686832"/>
    <n v="2.496810544946616E-2"/>
    <n v="3.2067137586348196E-4"/>
    <n v="2.496810544946616E-2"/>
    <n v="3.2067137586348196E-4"/>
    <n v="0.89727586190382613"/>
    <n v="899.08591835686832"/>
    <n v="0"/>
    <n v="0.51230418774803577"/>
    <n v="2.8652504972863564E-4"/>
    <n v="0.94316962725897224"/>
    <n v="0.52673418447043296"/>
    <n v="0.79940477240128194"/>
    <n v="0"/>
    <n v="37082.074239900001"/>
    <n v="0.15152801582576211"/>
    <n v="7.5764007912881059E-5"/>
    <x v="0"/>
    <s v="TRUEFALSE"/>
    <n v="0.82590000000000008"/>
    <n v="0.73413333333333342"/>
    <n v="41.23"/>
    <n v="32.090909090909093"/>
    <n v="44"/>
    <n v="88.8"/>
    <n v="4002.2159999999999"/>
    <n v="43.5"/>
    <n v="84.99"/>
    <n v="3830.4992999999999"/>
    <n v="1987"/>
    <n v="2406"/>
    <n v="114"/>
    <n v="1669"/>
    <n v="627"/>
    <n v="2211"/>
    <n v="87.32"/>
    <n v="21.78"/>
    <n v="104.03"/>
    <n v="0"/>
    <n v="4507"/>
    <n v="100"/>
    <s v="Zona Rural"/>
    <n v="841"/>
    <n v="1"/>
    <n v="5.37"/>
    <n v="37"/>
    <n v="16.89"/>
    <n v="413"/>
    <n v="961"/>
    <n v="38"/>
    <n v="1412"/>
    <n v="209"/>
    <n v="462"/>
    <n v="245"/>
    <n v="122"/>
    <n v="36.54"/>
    <n v="57.61"/>
    <n v="48.42"/>
    <n v="21.37"/>
    <n v="1276"/>
    <n v="27.27"/>
    <n v="21.46"/>
    <n v="53"/>
    <n v="24.2"/>
    <n v="27.85"/>
    <n v="12.81"/>
  </r>
  <r>
    <n v="761"/>
    <x v="6"/>
    <s v="VE18"/>
    <s v="Sucre"/>
    <s v="VE1813"/>
    <s v="Uvencio Antonio Velasquez"/>
    <s v="VE181304"/>
    <x v="3"/>
    <n v="5971"/>
    <n v="7018.3294344128471"/>
    <n v="2566.3358000000003"/>
    <n v="974"/>
    <n v="435"/>
    <n v="299"/>
    <n v="734"/>
    <n v="42.980000000000004"/>
    <n v="0.5107516567907463"/>
    <n v="0.49414554426152424"/>
    <n v="9.6559850002525108E-2"/>
    <n v="0.22668131472263534"/>
    <s v="CIUD MED Y PEQ LLANO"/>
    <s v="ciud med y peq"/>
    <n v="0.63508330002013269"/>
    <n v="4457.2238178353427"/>
    <n v="3.5694687542627929E-4"/>
    <n v="4457.2238178353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1.0040077456811"/>
    <n v="4.0017465832688698E-2"/>
    <n v="5.1395392626445884E-4"/>
    <n v="4.0017465832688698E-2"/>
    <n v="5.1395392626445884E-4"/>
    <n v="0.89886138190876697"/>
    <n v="1441.0040077456811"/>
    <n v="0"/>
    <n v="0.47767479733432666"/>
    <n v="3.5694687542627929E-4"/>
    <n v="0.94344232189271493"/>
    <n v="0.52629418959609131"/>
    <n v="0.79873700863589348"/>
    <n v="56.51"/>
    <n v="104.463121978"/>
    <n v="67.184756701900142"/>
    <n v="3.3592378350950074E-2"/>
    <x v="0"/>
    <s v="FALSETRUE"/>
    <n v="0.50880000000000003"/>
    <n v="0.45226666666666671"/>
    <n v="14.56"/>
    <n v="70.90625"/>
    <n v="32"/>
    <n v="37.78"/>
    <n v="2255.8438000000001"/>
    <n v="1.58"/>
    <n v="27.509999999999998"/>
    <n v="1642.6220999999998"/>
    <n v="1878"/>
    <n v="3691"/>
    <n v="402"/>
    <n v="1475"/>
    <n v="839"/>
    <n v="3657"/>
    <n v="61.77"/>
    <n v="28.4"/>
    <n v="105.61"/>
    <n v="3374"/>
    <n v="2597"/>
    <n v="43.49"/>
    <s v="Zona Urbana"/>
    <n v="1728"/>
    <n v="1.01"/>
    <n v="3.48"/>
    <n v="454"/>
    <n v="26.29"/>
    <n v="300"/>
    <n v="1227"/>
    <n v="742"/>
    <n v="2269"/>
    <n v="230"/>
    <n v="746"/>
    <n v="540"/>
    <n v="302"/>
    <n v="46.46"/>
    <n v="92.67"/>
    <n v="77.92"/>
    <n v="40.65"/>
    <n v="696"/>
    <n v="9.02"/>
    <n v="10.08"/>
    <n v="330"/>
    <n v="19.11"/>
    <n v="21.13"/>
    <n v="13.23"/>
  </r>
  <r>
    <n v="748"/>
    <x v="6"/>
    <s v="VE18"/>
    <s v="Paez"/>
    <s v="VE1808"/>
    <s v="Ramon Peraza"/>
    <s v="VE180804"/>
    <x v="3"/>
    <n v="6186"/>
    <n v="7425.0155608861296"/>
    <n v="1837.2420000000002"/>
    <n v="1191"/>
    <n v="355"/>
    <n v="148"/>
    <n v="503"/>
    <n v="29.700000000000003"/>
    <n v="0.51066187263306173"/>
    <n v="0.37843147186817672"/>
    <n v="8.3702550707322715E-2"/>
    <n v="0.45364543309963512"/>
    <s v="CIUD GRAND LLANOS"/>
    <s v="ciud grandes"/>
    <n v="0.6347279338144638"/>
    <n v="4712.8647855014951"/>
    <n v="3.7741931485690659E-4"/>
    <n v="4712.8647855014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52.7101379559758"/>
    <n v="5.7004878104797319E-2"/>
    <n v="7.3212734261286425E-4"/>
    <n v="5.7004878104797319E-2"/>
    <n v="7.3212734261286425E-4"/>
    <n v="0.90065108468042976"/>
    <n v="2052.7101379559758"/>
    <n v="0"/>
    <n v="0.44536247821780123"/>
    <n v="3.7741931485690659E-4"/>
    <n v="0.94352159737751029"/>
    <n v="0.52620898350227696"/>
    <n v="0.7986076945339402"/>
    <n v="43.15"/>
    <n v="67.999141136199995"/>
    <n v="109.19278445023406"/>
    <n v="5.459639222511703E-2"/>
    <x v="0"/>
    <s v="FALSEFALSE"/>
    <n v="0.49469999999999997"/>
    <n v="0.43973333333333331"/>
    <n v="10.89"/>
    <n v="89.833333333333329"/>
    <n v="36"/>
    <n v="16.52"/>
    <n v="1021.9271999999999"/>
    <n v="0.72"/>
    <n v="99.52000000000001"/>
    <n v="6156.3072000000011"/>
    <n v="1947"/>
    <n v="3936"/>
    <n v="303"/>
    <n v="1523"/>
    <n v="801"/>
    <n v="3862"/>
    <n v="57.16"/>
    <n v="27.16"/>
    <n v="110.41"/>
    <n v="2669"/>
    <n v="3517"/>
    <n v="56.85"/>
    <s v="Zona Rural"/>
    <n v="1706"/>
    <n v="1.02"/>
    <n v="3.68"/>
    <n v="436"/>
    <n v="25.68"/>
    <n v="1258"/>
    <n v="1218"/>
    <n v="758"/>
    <n v="3234"/>
    <n v="317"/>
    <n v="783"/>
    <n v="484"/>
    <n v="265"/>
    <n v="61.32"/>
    <n v="97.27"/>
    <n v="75.040000000000006"/>
    <n v="28.68"/>
    <n v="536"/>
    <n v="3.6"/>
    <n v="9.25"/>
    <n v="138"/>
    <n v="8.1300000000000008"/>
    <n v="9.07"/>
    <n v="12.63"/>
  </r>
  <r>
    <n v="987"/>
    <x v="21"/>
    <s v="VE22"/>
    <s v="Bruzual"/>
    <s v="VE2203"/>
    <s v="Campo Elias"/>
    <s v="VE220302"/>
    <x v="3"/>
    <n v="12929"/>
    <n v="15736.846842195835"/>
    <n v="4911.7271000000001"/>
    <n v="1988"/>
    <n v="820"/>
    <n v="398"/>
    <n v="1218"/>
    <n v="37.989999999999995"/>
    <n v="0.50713315963578265"/>
    <n v="0.44150851967340238"/>
    <n v="7.4609676962305679E-2"/>
    <n v="0.41341392405195049"/>
    <s v="CIUD MED Y PEQ OCCID"/>
    <s v="ciud med y peq"/>
    <n v="0.63206072778107691"/>
    <n v="9946.642868057641"/>
    <n v="7.965548147991653E-4"/>
    <n v="9946.642868057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21.1158737829578"/>
    <n v="8.6675087069580825E-2"/>
    <n v="1.1131889634134753E-3"/>
    <n v="8.6675087069580825E-2"/>
    <n v="1.1131889634134753E-3"/>
    <n v="0.90377697898201637"/>
    <n v="3121.1158737829578"/>
    <n v="0"/>
    <n v="0.47732019524166652"/>
    <n v="7.965548147991653E-4"/>
    <n v="0.94514461695294827"/>
    <n v="0.52600063318294143"/>
    <n v="0.79829148904639313"/>
    <n v="77.510000000000005"/>
    <n v="118.485836303"/>
    <n v="132.81627014010778"/>
    <n v="6.6408135070053886E-2"/>
    <x v="1"/>
    <s v="FALSETRUE"/>
    <n v="0.48469999999999996"/>
    <n v="0.43084444444444442"/>
    <n v="9.25"/>
    <n v="246.9"/>
    <n v="20"/>
    <n v="15.8"/>
    <n v="2042.7819999999999"/>
    <n v="3.02"/>
    <n v="20.689999999999998"/>
    <n v="2675.0100999999995"/>
    <n v="3991"/>
    <n v="8234"/>
    <n v="704"/>
    <n v="3075"/>
    <n v="1841"/>
    <n v="8013"/>
    <n v="57.02"/>
    <n v="27.77"/>
    <n v="104.7"/>
    <n v="10021"/>
    <n v="2908"/>
    <n v="22.49"/>
    <s v="Zona Urbana"/>
    <n v="3236"/>
    <n v="1.01"/>
    <n v="4.03"/>
    <n v="1219"/>
    <n v="37.68"/>
    <n v="1487"/>
    <n v="1670"/>
    <n v="1781"/>
    <n v="4938"/>
    <n v="629"/>
    <n v="1577"/>
    <n v="1229"/>
    <n v="620"/>
    <n v="62.22"/>
    <n v="95.63"/>
    <n v="80.48"/>
    <n v="36.729999999999997"/>
    <n v="966"/>
    <n v="5.66"/>
    <n v="10.17"/>
    <n v="365"/>
    <n v="11.28"/>
    <n v="21.98"/>
    <n v="8.89"/>
  </r>
  <r>
    <n v="344"/>
    <x v="5"/>
    <s v="VE11"/>
    <s v="Acosta"/>
    <s v="VE1101"/>
    <s v="Libertador"/>
    <s v="VE110104"/>
    <x v="2"/>
    <n v="1333"/>
    <n v="1568.3835127330008"/>
    <n v="526.26840000000004"/>
    <n v="184"/>
    <n v="69"/>
    <n v="51"/>
    <n v="120"/>
    <n v="39.480000000000004"/>
    <n v="0.51076774998922525"/>
    <n v="0.46731597840006739"/>
    <n v="4.5603266832395739E-2"/>
    <n v="0.30508298519017008"/>
    <s v="RESTO"/>
    <s v="resto"/>
    <n v="0.6352022224957895"/>
    <n v="996.2406930137555"/>
    <n v="7.9781724471819586E-5"/>
    <n v="996.2406930137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3.53438686199371"/>
    <n v="1.2594896844591129E-2"/>
    <n v="1.6175928558888791E-4"/>
    <n v="1.2594896844591129E-2"/>
    <n v="1.6175928558888791E-4"/>
    <n v="0.89597228691666542"/>
    <n v="453.53438686199371"/>
    <n v="0"/>
    <n v="0.45862772072044128"/>
    <n v="7.9781724471819586E-5"/>
    <n v="0.94236905449901942"/>
    <n v="0.52588368623976034"/>
    <n v="0.79811400304443436"/>
    <n v="0"/>
    <n v="105.226534253"/>
    <n v="14.904829127623637"/>
    <n v="7.4524145638118185E-3"/>
    <x v="0"/>
    <s v="FALSEFALSE"/>
    <n v="0.52590000000000003"/>
    <n v="0.4674666666666667"/>
    <n v="13.03"/>
    <n v="178.5"/>
    <n v="4"/>
    <n v="62.459999999999994"/>
    <n v="832.59179999999992"/>
    <n v="1"/>
    <n v="30.22"/>
    <n v="402.83260000000001"/>
    <n v="426"/>
    <n v="810"/>
    <n v="97"/>
    <n v="352"/>
    <n v="150"/>
    <n v="831"/>
    <n v="64.569999999999993"/>
    <n v="28.81"/>
    <n v="110.25"/>
    <n v="0"/>
    <n v="1333"/>
    <n v="100"/>
    <s v="Zona Rural"/>
    <n v="314"/>
    <n v="1.02"/>
    <n v="4.34"/>
    <n v="70"/>
    <n v="22.73"/>
    <n v="145"/>
    <n v="357"/>
    <n v="212"/>
    <n v="714"/>
    <n v="107"/>
    <n v="165"/>
    <n v="94"/>
    <n v="34"/>
    <n v="80.45"/>
    <n v="98.8"/>
    <n v="72.87"/>
    <n v="21.79"/>
    <n v="135"/>
    <n v="1.85"/>
    <n v="11.69"/>
    <n v="79"/>
    <n v="25.65"/>
    <n v="11.36"/>
    <n v="10.53"/>
  </r>
  <r>
    <n v="544"/>
    <x v="19"/>
    <s v="VE14"/>
    <s v="Campo Elias"/>
    <s v="VE1406"/>
    <s v="Jaji"/>
    <s v="VE140605"/>
    <x v="1"/>
    <n v="2880"/>
    <n v="3746.4251599531403"/>
    <n v="624.38400000000001"/>
    <n v="690"/>
    <n v="176"/>
    <n v="15"/>
    <n v="191"/>
    <n v="21.68"/>
    <n v="0.51059523633542636"/>
    <n v="0.3777716305533112"/>
    <n v="2.6285443921430011E-2"/>
    <n v="0.14093075256663171"/>
    <s v="CIUD MED Y PEQ OCCID"/>
    <s v="ciud med y peq"/>
    <n v="0.63446418697024043"/>
    <n v="2376.9725931545222"/>
    <n v="1.9035457378320742E-4"/>
    <n v="2376.9725931545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1.07528071496608"/>
    <n v="1.3637427905583883E-2"/>
    <n v="1.7514876243107698E-4"/>
    <n v="1.3637427905583883E-2"/>
    <n v="1.7514876243107698E-4"/>
    <n v="0.89608212240540941"/>
    <n v="491.07528071496608"/>
    <n v="0"/>
    <n v="0.42916372695476818"/>
    <n v="1.9035457378320742E-4"/>
    <n v="0.94279722605444505"/>
    <n v="0.52581725586615624"/>
    <n v="0.79801318415084965"/>
    <n v="0"/>
    <n v="165.556555847"/>
    <n v="22.629276991093121"/>
    <n v="1.1314638495546561E-2"/>
    <x v="0"/>
    <s v="FALSEFALSE"/>
    <n v="0.39909999999999995"/>
    <n v="0.35475555555555549"/>
    <n v="11.54"/>
    <n v="70.36363636363636"/>
    <n v="11"/>
    <n v="3.6"/>
    <n v="103.68"/>
    <n v="0.22"/>
    <n v="3.9300000000000006"/>
    <n v="113.18400000000001"/>
    <n v="740"/>
    <n v="1854"/>
    <n v="286"/>
    <n v="569"/>
    <n v="325"/>
    <n v="1986"/>
    <n v="55.34"/>
    <n v="32.799999999999997"/>
    <n v="109"/>
    <n v="0"/>
    <n v="2880"/>
    <n v="100"/>
    <s v="Zona Rural"/>
    <n v="898"/>
    <n v="1.01"/>
    <n v="3.19"/>
    <n v="264"/>
    <n v="29.5"/>
    <n v="123"/>
    <n v="372"/>
    <n v="279"/>
    <n v="774"/>
    <n v="127"/>
    <n v="292"/>
    <n v="226"/>
    <n v="111"/>
    <n v="63.82"/>
    <n v="95.42"/>
    <n v="84.33"/>
    <n v="37.25"/>
    <n v="278"/>
    <n v="6.16"/>
    <n v="3.91"/>
    <n v="9"/>
    <n v="1.01"/>
    <n v="0.11"/>
    <n v="17.03"/>
  </r>
  <r>
    <n v="515"/>
    <x v="2"/>
    <s v="VE13"/>
    <s v="Torres"/>
    <s v="VE1308"/>
    <s v="Altagracia"/>
    <s v="VE130817"/>
    <x v="2"/>
    <n v="1246"/>
    <n v="1405.4261287275672"/>
    <n v="531.41899999999998"/>
    <n v="234"/>
    <n v="109"/>
    <n v="65"/>
    <n v="174"/>
    <n v="42.65"/>
    <n v="0.51064600795422344"/>
    <n v="0.47540923567380317"/>
    <n v="0.10131017036103637"/>
    <n v="0.38507676560734871"/>
    <s v="CIUD MED Y PEQ OCCID"/>
    <s v="ciud med y peq"/>
    <n v="0.63466514132558471"/>
    <n v="891.97497261155081"/>
    <n v="7.1431835699639496E-5"/>
    <n v="891.97497261155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4.79391009749003"/>
    <n v="8.7419982692289906E-3"/>
    <n v="1.1227558368269291E-4"/>
    <n v="8.7419982692289906E-3"/>
    <n v="1.1227558368269291E-4"/>
    <n v="0.89556636615905938"/>
    <n v="314.79391009749003"/>
    <n v="0"/>
    <n v="0.45990586670069716"/>
    <n v="7.1431835699639496E-5"/>
    <n v="0.94233672120123901"/>
    <n v="0.52569109812084114"/>
    <n v="0.7978217192589675"/>
    <n v="0"/>
    <n v="264.32966345400001"/>
    <n v="5.3169444184312917"/>
    <n v="2.6584722092156459E-3"/>
    <x v="0"/>
    <s v="FALSEFALSE"/>
    <n v="0.41770000000000002"/>
    <n v="0.37128888888888889"/>
    <n v="11.52"/>
    <n v="45.090909090909093"/>
    <n v="11"/>
    <n v="52.94"/>
    <n v="659.63239999999996"/>
    <n v="3.06"/>
    <n v="94.35"/>
    <n v="1175.6009999999999"/>
    <n v="330"/>
    <n v="790"/>
    <n v="126"/>
    <n v="263"/>
    <n v="138"/>
    <n v="845"/>
    <n v="57.72"/>
    <n v="32.549999999999997"/>
    <n v="115.57"/>
    <n v="0"/>
    <n v="1246"/>
    <n v="100"/>
    <s v="Zona Rural"/>
    <n v="427"/>
    <n v="1"/>
    <n v="2.93"/>
    <n v="121"/>
    <n v="28.34"/>
    <n v="70"/>
    <n v="256"/>
    <n v="170"/>
    <n v="496"/>
    <n v="36"/>
    <n v="133"/>
    <n v="81"/>
    <n v="61"/>
    <n v="45"/>
    <n v="91.72"/>
    <n v="72.97"/>
    <n v="45.86"/>
    <n v="120"/>
    <n v="8.65"/>
    <n v="11.01"/>
    <n v="88"/>
    <n v="20.61"/>
    <n v="26.93"/>
    <n v="8.09"/>
  </r>
  <r>
    <n v="1011"/>
    <x v="9"/>
    <s v="VE23"/>
    <s v="Baralt"/>
    <s v="VE2302"/>
    <s v="Marcelino Briceño"/>
    <s v="VE230205"/>
    <x v="2"/>
    <n v="5931"/>
    <n v="6893.5902033456878"/>
    <n v="2797.6527000000001"/>
    <n v="812"/>
    <n v="466"/>
    <n v="259"/>
    <n v="725"/>
    <n v="47.17"/>
    <n v="0.50725174869317513"/>
    <n v="0.46747720659465003"/>
    <n v="0.10165968490846963"/>
    <n v="0.42278668432047506"/>
    <s v="RESTO"/>
    <s v="resto"/>
    <n v="0.63320893133206857"/>
    <n v="4365.0828857017405"/>
    <n v="3.4956797340831262E-4"/>
    <n v="4365.0828857017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9.74288027240266"/>
    <n v="2.2209295195718265E-2"/>
    <n v="2.8523931308218134E-4"/>
    <n v="2.2209295195718265E-2"/>
    <n v="2.8523931308218134E-4"/>
    <n v="0.89698520843180007"/>
    <n v="799.74288027240266"/>
    <n v="0"/>
    <n v="0.46222390340738945"/>
    <n v="3.4956797340831262E-4"/>
    <n v="0.9434137485496743"/>
    <n v="0.525657415951717"/>
    <n v="0.79777060109056963"/>
    <n v="79.33"/>
    <n v="130.93696616400001"/>
    <n v="52.648158921838686"/>
    <n v="2.6324079460919345E-2"/>
    <x v="1"/>
    <s v="FALSETRUE"/>
    <n v="0.53380000000000005"/>
    <n v="0.47448888888888896"/>
    <n v="17.670000000000002"/>
    <n v="140.33333333333334"/>
    <n v="9"/>
    <n v="26.689999999999998"/>
    <n v="1582.9838999999997"/>
    <n v="0.89"/>
    <n v="12.030000000000001"/>
    <n v="713.49930000000006"/>
    <n v="1944"/>
    <n v="3642"/>
    <n v="345"/>
    <n v="1508"/>
    <n v="886"/>
    <n v="3537"/>
    <n v="62.85"/>
    <n v="27.23"/>
    <n v="107.96"/>
    <n v="4705"/>
    <n v="1226"/>
    <n v="20.67"/>
    <s v="Zona Urbana"/>
    <n v="1578"/>
    <n v="1"/>
    <n v="3.77"/>
    <n v="544"/>
    <n v="34.56"/>
    <n v="359"/>
    <n v="646"/>
    <n v="258"/>
    <n v="1263"/>
    <n v="262"/>
    <n v="721"/>
    <n v="425"/>
    <n v="158"/>
    <n v="55.51"/>
    <n v="84.53"/>
    <n v="58.54"/>
    <n v="19.73"/>
    <n v="831"/>
    <n v="17.2"/>
    <n v="16.010000000000002"/>
    <n v="135"/>
    <n v="8.58"/>
    <n v="21.54"/>
    <n v="17.63"/>
  </r>
  <r>
    <n v="93"/>
    <x v="15"/>
    <s v="VE04"/>
    <s v="Achaguas"/>
    <s v="VE0401"/>
    <s v="Apurito"/>
    <s v="VE040102"/>
    <x v="1"/>
    <n v="5041"/>
    <n v="6803.833806138492"/>
    <n v="2485.7171000000003"/>
    <n v="552"/>
    <n v="289"/>
    <n v="248"/>
    <n v="537"/>
    <n v="49.31"/>
    <n v="0.50707660395842546"/>
    <n v="0.57030198054331582"/>
    <n v="0.10331053663879909"/>
    <n v="0.33587127335950606"/>
    <s v="CIUD MED Y PEQ LLANO"/>
    <s v="ciud med y peq"/>
    <n v="0.63159471098278452"/>
    <n v="4297.2654463629397"/>
    <n v="3.4413696431818519E-4"/>
    <n v="4297.2654463629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1.183132283438"/>
    <n v="2.8081106110209492E-2"/>
    <n v="3.6065239112172365E-4"/>
    <n v="2.8081106110209492E-2"/>
    <n v="3.6065239112172365E-4"/>
    <n v="0.89760383098007368"/>
    <n v="1011.183132283438"/>
    <n v="0"/>
    <n v="0.49866230587786636"/>
    <n v="3.4413696431818519E-4"/>
    <n v="0.94339271803789726"/>
    <n v="0.52511052199499997"/>
    <n v="0.79694060058578653"/>
    <n v="0"/>
    <n v="802.26921132799998"/>
    <n v="8.4807365284230141"/>
    <n v="4.2403682642115073E-3"/>
    <x v="0"/>
    <s v="TRUEFALSE"/>
    <n v="0.60070000000000001"/>
    <n v="0.53395555555555552"/>
    <n v="13.77"/>
    <n v="88.944444444444443"/>
    <n v="18"/>
    <n v="52.97"/>
    <n v="2670.2176999999997"/>
    <n v="13.22"/>
    <n v="84"/>
    <n v="4234.4399999999996"/>
    <n v="1798"/>
    <n v="2993"/>
    <n v="250"/>
    <n v="1406"/>
    <n v="790"/>
    <n v="2845"/>
    <n v="68.430000000000007"/>
    <n v="25.73"/>
    <n v="104.67"/>
    <n v="0"/>
    <n v="5041"/>
    <n v="100"/>
    <s v="Zona Rural"/>
    <n v="1125"/>
    <n v="1.01"/>
    <n v="4.5"/>
    <n v="366"/>
    <n v="32.65"/>
    <n v="306"/>
    <n v="714"/>
    <n v="557"/>
    <n v="1601"/>
    <n v="161"/>
    <n v="686"/>
    <n v="517"/>
    <n v="296"/>
    <n v="34.85"/>
    <n v="92.7"/>
    <n v="78.69"/>
    <n v="43.53"/>
    <n v="538"/>
    <n v="10.24"/>
    <n v="19.89"/>
    <n v="282"/>
    <n v="25.16"/>
    <n v="13.38"/>
    <n v="18.18"/>
  </r>
  <r>
    <n v="678"/>
    <x v="17"/>
    <s v="VE16"/>
    <s v="Libertador"/>
    <s v="VE1607"/>
    <s v="Chaguaramas"/>
    <s v="VE160702"/>
    <x v="0"/>
    <n v="6461"/>
    <n v="7051.5291778945966"/>
    <n v="3046.3614999999995"/>
    <n v="842"/>
    <n v="456"/>
    <n v="295"/>
    <n v="751"/>
    <n v="47.15"/>
    <n v="0.50697122383297577"/>
    <n v="0.44456488872008737"/>
    <n v="6.2532740335900824E-2"/>
    <n v="0.39050822921145367"/>
    <s v="CIUD MED Y PEQ ORIEN"/>
    <s v="ciud med y peq"/>
    <n v="0.63076302598281941"/>
    <n v="4447.8438820549391"/>
    <n v="3.5619570409063379E-4"/>
    <n v="4447.8438820549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7.9365534141177"/>
    <n v="4.8818855176077723E-2"/>
    <n v="6.26992283778889E-4"/>
    <n v="4.8818855176077723E-2"/>
    <n v="6.26992283778889E-4"/>
    <n v="0.8997886491493583"/>
    <n v="1757.9365534141177"/>
    <n v="0"/>
    <n v="0.46439079768184116"/>
    <n v="3.5619570409063379E-4"/>
    <n v="0.94343941312983892"/>
    <n v="0.52485287827224969"/>
    <n v="0.79654958434340439"/>
    <n v="99.15"/>
    <n v="1061.5849149799999"/>
    <n v="6.6424542006867595"/>
    <n v="3.3212271003433798E-3"/>
    <x v="1"/>
    <s v="FALSETRUE"/>
    <n v="0.6341"/>
    <n v="0.56364444444444439"/>
    <n v="5.95"/>
    <n v="398.14285714285717"/>
    <n v="7"/>
    <n v="14.93"/>
    <n v="964.62729999999988"/>
    <n v="0.12"/>
    <n v="39.17"/>
    <n v="2530.7737000000002"/>
    <n v="2450"/>
    <n v="3864"/>
    <n v="147"/>
    <n v="2037"/>
    <n v="883"/>
    <n v="3541"/>
    <n v="67.209999999999994"/>
    <n v="23.44"/>
    <n v="109.7"/>
    <n v="6406"/>
    <n v="55"/>
    <n v="0.85"/>
    <s v="Zona Urbana"/>
    <n v="1652"/>
    <n v="1.01"/>
    <n v="3.95"/>
    <n v="610"/>
    <n v="36.92"/>
    <n v="528"/>
    <n v="1517"/>
    <n v="742"/>
    <n v="2787"/>
    <n v="329"/>
    <n v="944"/>
    <n v="520"/>
    <n v="163"/>
    <n v="48.38"/>
    <n v="95.55"/>
    <n v="70.180000000000007"/>
    <n v="19.47"/>
    <n v="285"/>
    <n v="5.47"/>
    <n v="16.04"/>
    <n v="572"/>
    <n v="34.619999999999997"/>
    <n v="12.89"/>
    <n v="4.96"/>
  </r>
  <r>
    <n v="921"/>
    <x v="3"/>
    <s v="VE21"/>
    <s v="Carache"/>
    <s v="VE2105"/>
    <s v="Santa Cruz"/>
    <s v="VE210505"/>
    <x v="2"/>
    <n v="3382"/>
    <n v="4241.6545069083995"/>
    <n v="1280.4252000000001"/>
    <n v="645"/>
    <n v="317"/>
    <n v="76"/>
    <n v="393"/>
    <n v="37.86"/>
    <n v="0.50694172973406204"/>
    <n v="0.49092794702025672"/>
    <n v="0.11004363763746637"/>
    <n v="0.39290388994547509"/>
    <s v="RESTO"/>
    <s v="resto"/>
    <n v="0.63057340372874215"/>
    <n v="2674.674519862589"/>
    <n v="2.1419537175292543E-4"/>
    <n v="2674.6745198625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.178348919319749"/>
    <n v="5.6036373535295542E-4"/>
    <n v="7.1968860578275988E-6"/>
    <n v="5.6036373535295542E-4"/>
    <n v="7.1968860578275988E-6"/>
    <n v="0.89470439296576421"/>
    <n v="20.178348919319749"/>
    <n v="0"/>
    <n v="0.46206423457379131"/>
    <n v="2.1419537175292543E-4"/>
    <n v="0.94288954484348642"/>
    <n v="0.52455904798132724"/>
    <n v="0.79610364909985154"/>
    <n v="0"/>
    <n v="209.134455016"/>
    <n v="20.281949746558443"/>
    <n v="1.0140974873279222E-2"/>
    <x v="0"/>
    <s v="FALSEFALSE"/>
    <n v="0.40039999999999998"/>
    <n v="0.35591111111111107"/>
    <n v="17.43"/>
    <n v="32"/>
    <n v="1"/>
    <n v="30.51"/>
    <n v="1031.8482000000001"/>
    <n v="3.91"/>
    <n v="18.7"/>
    <n v="632.43399999999997"/>
    <n v="868"/>
    <n v="2168"/>
    <n v="346"/>
    <n v="669"/>
    <n v="395"/>
    <n v="2318"/>
    <n v="56"/>
    <n v="32.67"/>
    <n v="105.97"/>
    <n v="0"/>
    <n v="3382"/>
    <n v="100"/>
    <s v="Zona Rural"/>
    <n v="1053"/>
    <n v="1"/>
    <n v="3.22"/>
    <n v="350"/>
    <n v="33.24"/>
    <n v="10"/>
    <n v="22"/>
    <n v="0"/>
    <n v="32"/>
    <n v="111"/>
    <n v="349"/>
    <n v="224"/>
    <n v="105"/>
    <n v="48.05"/>
    <n v="92.82"/>
    <n v="68.290000000000006"/>
    <n v="27.42"/>
    <n v="496"/>
    <n v="9.51"/>
    <n v="6.84"/>
    <n v="118"/>
    <n v="11.21"/>
    <n v="5.22"/>
    <n v="21.1"/>
  </r>
  <r>
    <n v="27"/>
    <x v="11"/>
    <s v="VE02"/>
    <s v="Atabapo"/>
    <s v="VE0202"/>
    <s v="Autonomo Atabapo"/>
    <s v="VE020200"/>
    <x v="1"/>
    <n v="9169"/>
    <n v="11655"/>
    <n v="4138.8866000000007"/>
    <n v="801"/>
    <n v="450"/>
    <n v="209"/>
    <n v="659"/>
    <n v="45.14"/>
    <n v="0.50593516469351463"/>
    <n v="0.62805949316308685"/>
    <n v="0.2077912060696368"/>
    <n v="0.23791303576098879"/>
    <s v="RESTO"/>
    <s v="resto"/>
    <n v="0.62805949316308685"/>
    <n v="7320.033392815777"/>
    <n v="5.862086254512025E-4"/>
    <n v="7303.033392815777"/>
    <n v="0"/>
    <n v="17"/>
    <n v="0"/>
    <n v="0"/>
    <n v="199"/>
    <n v="199"/>
    <n v="2"/>
    <n v="0"/>
    <n v="17"/>
    <n v="0"/>
    <n v="0"/>
    <n v="199"/>
    <n v="199"/>
    <n v="2"/>
    <n v="17"/>
    <n v="9.8312710989198221E-6"/>
    <n v="5.3607298160638998E-5"/>
    <n v="2.3223937771492402E-3"/>
    <n v="2.3223937771492402E-3"/>
    <n v="1.4586014586014586E-3"/>
    <n v="1806.2991023370378"/>
    <n v="5.0161909490085047E-2"/>
    <n v="6.4424145294808294E-4"/>
    <n v="5.0161909490085047E-2"/>
    <n v="5.9063415478744397E-4"/>
    <n v="0.89949039904484251"/>
    <n v="1789.2991023370378"/>
    <n v="9.4115088569799703E-3"/>
    <n v="0.52590393389933821"/>
    <n v="5.7637735435228264E-4"/>
    <n v="0.94429202315350935"/>
    <n v="0.5243125749806824"/>
    <n v="0.7957295862446343"/>
    <n v="45.81"/>
    <n v="25115.557019200001"/>
    <n v="0.46405500746370637"/>
    <n v="2.3202750373185318E-4"/>
    <x v="0"/>
    <s v="TRUEFALSE"/>
    <n v="0.72360000000000002"/>
    <n v="0.64319999999999999"/>
    <n v="11.83"/>
    <n v="51.357142857142854"/>
    <n v="56"/>
    <n v="70.23"/>
    <n v="6439.3887000000004"/>
    <n v="8.6199999999999992"/>
    <n v="62.48"/>
    <n v="5728.7911999999997"/>
    <n v="3733"/>
    <n v="5159"/>
    <n v="277"/>
    <n v="3018"/>
    <n v="1363"/>
    <n v="4788"/>
    <n v="77.73"/>
    <n v="23.18"/>
    <n v="111.8"/>
    <n v="4200"/>
    <n v="4969"/>
    <n v="54.19"/>
    <s v="Zona Rural"/>
    <n v="1847"/>
    <n v="1.01"/>
    <n v="4.95"/>
    <n v="249"/>
    <n v="16.73"/>
    <n v="449"/>
    <n v="1660"/>
    <n v="726"/>
    <n v="2876"/>
    <n v="535"/>
    <n v="1315"/>
    <n v="947"/>
    <n v="490"/>
    <n v="50.95"/>
    <n v="90.75"/>
    <n v="86.09"/>
    <n v="43.95"/>
    <n v="787"/>
    <n v="8.2200000000000006"/>
    <n v="15.12"/>
    <n v="201"/>
    <n v="13.51"/>
    <n v="26.08"/>
    <n v="7.53"/>
  </r>
  <r>
    <n v="404"/>
    <x v="5"/>
    <s v="VE11"/>
    <s v="Petit"/>
    <s v="VE1117"/>
    <s v="Colina"/>
    <s v="VE111702"/>
    <x v="2"/>
    <n v="3469"/>
    <n v="4088.9968670309654"/>
    <n v="1597.1276"/>
    <n v="402"/>
    <n v="225"/>
    <n v="118"/>
    <n v="343"/>
    <n v="46.04"/>
    <n v="0.50596789328956204"/>
    <n v="0.46445865650718804"/>
    <n v="9.1739187093587027E-2"/>
    <n v="0.19274478653987945"/>
    <s v="RESTO"/>
    <s v="resto"/>
    <n v="0.62871345581684668"/>
    <n v="2570.8073510952972"/>
    <n v="2.0587740010373319E-4"/>
    <n v="2570.8073510952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6.070065650267"/>
    <n v="2.2662710022804556E-2"/>
    <n v="2.9106262862099697E-4"/>
    <n v="2.2662710022804556E-2"/>
    <n v="2.9106262862099697E-4"/>
    <n v="0.89703297778947222"/>
    <n v="816.070065650267"/>
    <n v="0"/>
    <n v="0.46138478143982159"/>
    <n v="2.0587740010373319E-4"/>
    <n v="0.94285733513847103"/>
    <n v="0.5239255561184738"/>
    <n v="0.79514222219160646"/>
    <n v="0"/>
    <n v="241.622608141"/>
    <n v="16.923072300605298"/>
    <n v="8.4615361503026492E-3"/>
    <x v="0"/>
    <s v="FALSEFALSE"/>
    <n v="0.48049999999999998"/>
    <n v="0.42711111111111111"/>
    <n v="13"/>
    <n v="92.714285714285708"/>
    <n v="14"/>
    <n v="44.62"/>
    <n v="1547.8678"/>
    <n v="0.51"/>
    <n v="36.76"/>
    <n v="1275.2043999999999"/>
    <n v="1036"/>
    <n v="2156"/>
    <n v="277"/>
    <n v="790"/>
    <n v="495"/>
    <n v="2184"/>
    <n v="60.9"/>
    <n v="29.1"/>
    <n v="103.7"/>
    <n v="0"/>
    <n v="3469"/>
    <n v="100"/>
    <s v="Zona Rural"/>
    <n v="797"/>
    <n v="1.01"/>
    <n v="4.3899999999999997"/>
    <n v="271"/>
    <n v="34.090000000000003"/>
    <n v="202"/>
    <n v="702"/>
    <n v="394"/>
    <n v="1298"/>
    <n v="202"/>
    <n v="417"/>
    <n v="328"/>
    <n v="255"/>
    <n v="75.66"/>
    <n v="95.21"/>
    <n v="81.8"/>
    <n v="53.8"/>
    <n v="366"/>
    <n v="6.45"/>
    <n v="10.31"/>
    <n v="138"/>
    <n v="17.36"/>
    <n v="21.38"/>
    <n v="14.63"/>
  </r>
  <r>
    <n v="1104"/>
    <x v="9"/>
    <s v="VE23"/>
    <s v="Simon Bolivar"/>
    <s v="VE2319"/>
    <s v="Rafael Maria Baralt"/>
    <s v="VE231902"/>
    <x v="2"/>
    <n v="17336"/>
    <n v="19590.854691884739"/>
    <n v="9690.8240000000005"/>
    <n v="1889"/>
    <n v="1904"/>
    <n v="491"/>
    <n v="2395"/>
    <n v="55.9"/>
    <n v="0.50496358021322774"/>
    <n v="0.4724245236024881"/>
    <n v="0.10745525160222945"/>
    <n v="0.36240943751072507"/>
    <s v="CIUD MED Y PEQ ZULIA"/>
    <s v="ciud grandes"/>
    <n v="0.62375514228681705"/>
    <n v="12219.896355856923"/>
    <n v="9.7860327426286739E-4"/>
    <n v="12219.896355856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30.574612257617"/>
    <n v="7.0275434723815838E-2"/>
    <n v="9.0256428898461609E-4"/>
    <n v="7.0275434723815838E-2"/>
    <n v="9.0256428898461609E-4"/>
    <n v="0.90204919944812523"/>
    <n v="2530.574612257617"/>
    <n v="0"/>
    <n v="0.48158305259147638"/>
    <n v="9.7860327426286739E-4"/>
    <n v="0.94584956371462447"/>
    <n v="0.52352776975856818"/>
    <n v="0.79453851671001818"/>
    <n v="99.01"/>
    <n v="43.476092633599997"/>
    <n v="450.61212968214562"/>
    <n v="0.22530606484107282"/>
    <x v="1"/>
    <s v="TRUETRUE"/>
    <n v="0.4864"/>
    <n v="0.43235555555555555"/>
    <n v="2.99"/>
    <n v="312.07692307692309"/>
    <n v="13"/>
    <n v="9.42"/>
    <n v="1633.0512000000001"/>
    <n v="0.16"/>
    <n v="37.750000000000007"/>
    <n v="6544.3400000000011"/>
    <n v="5455"/>
    <n v="11216"/>
    <n v="665"/>
    <n v="4402"/>
    <n v="2135"/>
    <n v="10799"/>
    <n v="54.56"/>
    <n v="26.82"/>
    <n v="100.16"/>
    <n v="17165"/>
    <n v="171"/>
    <n v="0.99"/>
    <s v="Zona Urbana"/>
    <n v="4363"/>
    <n v="1.01"/>
    <n v="4.0199999999999996"/>
    <n v="1626"/>
    <n v="37.369999999999997"/>
    <n v="1234"/>
    <n v="1907"/>
    <n v="775"/>
    <n v="4057"/>
    <n v="1192"/>
    <n v="2113"/>
    <n v="1562"/>
    <n v="1171"/>
    <n v="80.98"/>
    <n v="97.24"/>
    <n v="87.17"/>
    <n v="52.04"/>
    <n v="408"/>
    <n v="3.61"/>
    <n v="14.71"/>
    <n v="430"/>
    <n v="9.8800000000000008"/>
    <n v="40.909999999999997"/>
    <n v="3.78"/>
  </r>
  <r>
    <n v="216"/>
    <x v="1"/>
    <s v="VE06"/>
    <s v="Sosa"/>
    <s v="VE0611"/>
    <s v="Santa Catalina"/>
    <s v="VE061104"/>
    <x v="1"/>
    <n v="1183"/>
    <n v="1340.8346035953939"/>
    <n v="652.54279999999994"/>
    <n v="152"/>
    <n v="135"/>
    <n v="52"/>
    <n v="187"/>
    <n v="55.16"/>
    <n v="0.50592012213313609"/>
    <n v="0.52089449602568982"/>
    <n v="7.4670127591578719E-2"/>
    <n v="0.28453547203591589"/>
    <s v="RESTO"/>
    <s v="resto"/>
    <n v="0.62777587464501294"/>
    <n v="841.7436160263976"/>
    <n v="6.7409169009726358E-5"/>
    <n v="841.7436160263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4.51571319715151"/>
    <n v="8.7342725898455782E-3"/>
    <n v="1.121763609265902E-4"/>
    <n v="8.7342725898455782E-3"/>
    <n v="1.121763609265902E-4"/>
    <n v="0.8955655522228585"/>
    <n v="314.51571319715151"/>
    <n v="0"/>
    <n v="0.47506477361279797"/>
    <n v="6.7409169009726358E-5"/>
    <n v="0.94232114421770008"/>
    <n v="0.52338814267724088"/>
    <n v="0.79432660991061099"/>
    <n v="0"/>
    <n v="762.80267019600001"/>
    <n v="1.7577738725676855"/>
    <n v="8.7888693628384272E-4"/>
    <x v="0"/>
    <s v="FALSEFALSE"/>
    <n v="0.52"/>
    <n v="0.46222222222222226"/>
    <n v="23.59"/>
    <n v="62.625"/>
    <n v="8"/>
    <n v="80.289999999999992"/>
    <n v="949.83069999999998"/>
    <n v="28.53"/>
    <n v="67.940000000000012"/>
    <n v="803.7302000000002"/>
    <n v="377"/>
    <n v="725"/>
    <n v="81"/>
    <n v="294"/>
    <n v="164"/>
    <n v="725"/>
    <n v="63.17"/>
    <n v="28.85"/>
    <n v="128.82"/>
    <n v="0"/>
    <n v="1183"/>
    <n v="100"/>
    <s v="Zona Rural"/>
    <n v="340"/>
    <n v="1"/>
    <n v="3.48"/>
    <n v="67"/>
    <n v="19.71"/>
    <n v="48"/>
    <n v="282"/>
    <n v="171"/>
    <n v="501"/>
    <n v="36"/>
    <n v="146"/>
    <n v="85"/>
    <n v="36"/>
    <n v="39.56"/>
    <n v="84.39"/>
    <n v="61.59"/>
    <n v="26.47"/>
    <n v="226"/>
    <n v="19.420000000000002"/>
    <n v="20"/>
    <n v="46"/>
    <n v="13.53"/>
    <n v="2.65"/>
    <n v="33.33"/>
  </r>
  <r>
    <n v="482"/>
    <x v="2"/>
    <s v="VE13"/>
    <s v="Jimenez"/>
    <s v="VE1304"/>
    <s v="San Miguel"/>
    <s v="VE130405"/>
    <x v="2"/>
    <n v="3443"/>
    <n v="3961.6471083299502"/>
    <n v="1267.7125999999998"/>
    <n v="568"/>
    <n v="240"/>
    <n v="91"/>
    <n v="331"/>
    <n v="36.82"/>
    <n v="0.50582082237975601"/>
    <n v="0.44430811789167818"/>
    <n v="8.2684781930834644E-2"/>
    <n v="0.56896696395311896"/>
    <s v="CIUD MED Y PEQ OCCID"/>
    <s v="ciud med y peq"/>
    <n v="0.62684626935230769"/>
    <n v="2483.3437103469869"/>
    <n v="1.9887306858383253E-4"/>
    <n v="2483.3437103469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4.33888427489842"/>
    <n v="1.7338230730236225E-2"/>
    <n v="2.226790620760627E-4"/>
    <n v="1.7338230730236225E-2"/>
    <n v="2.226790620760627E-4"/>
    <n v="0.89647201916935215"/>
    <n v="624.33888427489842"/>
    <n v="0"/>
    <n v="0.45270612259708881"/>
    <n v="1.9887306858383253E-4"/>
    <n v="0.94283021224582364"/>
    <n v="0.52329178488890504"/>
    <n v="0.79418037129894548"/>
    <n v="0"/>
    <n v="45.044532752599999"/>
    <n v="87.949566045865609"/>
    <n v="4.3974783022932805E-2"/>
    <x v="0"/>
    <s v="FALSEFALSE"/>
    <n v="0.42899999999999999"/>
    <n v="0.3813333333333333"/>
    <n v="13.37"/>
    <n v="110.66666666666667"/>
    <n v="9"/>
    <n v="26.230000000000004"/>
    <n v="903.09890000000007"/>
    <n v="0.56999999999999995"/>
    <n v="10.039999999999999"/>
    <n v="345.67719999999991"/>
    <n v="969"/>
    <n v="2259"/>
    <n v="215"/>
    <n v="781"/>
    <n v="417"/>
    <n v="2245"/>
    <n v="52.41"/>
    <n v="29.03"/>
    <n v="104.33"/>
    <n v="0"/>
    <n v="3443"/>
    <n v="100"/>
    <s v="Zona Rural"/>
    <n v="945"/>
    <n v="1.08"/>
    <n v="3.92"/>
    <n v="236"/>
    <n v="25.03"/>
    <n v="186"/>
    <n v="519"/>
    <n v="291"/>
    <n v="996"/>
    <n v="161"/>
    <n v="352"/>
    <n v="250"/>
    <n v="162"/>
    <n v="55.71"/>
    <n v="93.37"/>
    <n v="70.819999999999993"/>
    <n v="35.76"/>
    <n v="375"/>
    <n v="7.99"/>
    <n v="9.23"/>
    <n v="229"/>
    <n v="24.28"/>
    <n v="4.9800000000000004"/>
    <n v="8.7899999999999991"/>
  </r>
  <r>
    <n v="63"/>
    <x v="12"/>
    <s v="VE03"/>
    <s v="Jose Gregorio Monagas"/>
    <s v="VE0310"/>
    <s v="Zuata"/>
    <s v="VE031006"/>
    <x v="0"/>
    <n v="3572"/>
    <n v="3996.5493327249915"/>
    <n v="1768.8543999999997"/>
    <n v="476"/>
    <n v="314"/>
    <n v="153"/>
    <n v="467"/>
    <n v="49.519999999999996"/>
    <n v="0.50496370127943524"/>
    <n v="0.57683769383852268"/>
    <n v="0.15076318151579243"/>
    <n v="0.38458204217666836"/>
    <s v="RESTO"/>
    <s v="resto"/>
    <n v="0.62375644656159024"/>
    <n v="2492.8734102886351"/>
    <n v="1.9963623344988887E-4"/>
    <n v="2492.8734102886351"/>
    <n v="0"/>
    <n v="0"/>
    <n v="184"/>
    <n v="0"/>
    <n v="0"/>
    <n v="184"/>
    <n v="1"/>
    <n v="0"/>
    <n v="0"/>
    <n v="184"/>
    <n v="0"/>
    <n v="0"/>
    <n v="184"/>
    <n v="1"/>
    <n v="0"/>
    <n v="0"/>
    <n v="0"/>
    <n v="0"/>
    <n v="0"/>
    <n v="0"/>
    <n v="555.76699388637689"/>
    <n v="1.5433952000992172E-2"/>
    <n v="1.9822195293055041E-4"/>
    <n v="1.5433952000992172E-2"/>
    <n v="1.9822195293055041E-4"/>
    <n v="0.89627139456183968"/>
    <n v="555.76699388637689"/>
    <n v="0"/>
    <n v="0.49618101346711824"/>
    <n v="1.9963623344988887E-4"/>
    <n v="0.94283316745128132"/>
    <n v="0.52226308341544048"/>
    <n v="0.79261914954514845"/>
    <n v="84.71"/>
    <n v="2516.3903242400002"/>
    <n v="1.5882072404375616"/>
    <n v="7.9410362021878074E-4"/>
    <x v="1"/>
    <s v="TRUETRUE"/>
    <n v="0.55330000000000001"/>
    <n v="0.49182222222222222"/>
    <n v="13.17"/>
    <n v="222.75"/>
    <n v="4"/>
    <n v="29.310000000000002"/>
    <n v="1046.9532000000002"/>
    <n v="12.47"/>
    <n v="34.790000000000006"/>
    <n v="1242.6988000000001"/>
    <n v="1194"/>
    <n v="2158"/>
    <n v="220"/>
    <n v="928"/>
    <n v="506"/>
    <n v="2138"/>
    <n v="65.52"/>
    <n v="27.75"/>
    <n v="114.53"/>
    <n v="3026"/>
    <n v="546"/>
    <n v="15.29"/>
    <s v="Zona Urbana"/>
    <n v="989"/>
    <n v="1"/>
    <n v="3.62"/>
    <n v="320"/>
    <n v="32.450000000000003"/>
    <n v="202"/>
    <n v="468"/>
    <n v="221"/>
    <n v="891"/>
    <n v="110"/>
    <n v="457"/>
    <n v="308"/>
    <n v="106"/>
    <n v="34.380000000000003"/>
    <n v="93.27"/>
    <n v="74.22"/>
    <n v="25.98"/>
    <n v="372"/>
    <n v="9.0299999999999994"/>
    <n v="12.58"/>
    <n v="63"/>
    <n v="6.39"/>
    <n v="35.4"/>
    <n v="15.91"/>
  </r>
  <r>
    <n v="113"/>
    <x v="15"/>
    <s v="VE04"/>
    <s v="Romulo Gallegos"/>
    <s v="VE0406"/>
    <s v="La Trinidad"/>
    <s v="VE040602"/>
    <x v="1"/>
    <n v="4418"/>
    <n v="6093.6121713490047"/>
    <n v="1813.5889999999999"/>
    <n v="639"/>
    <n v="294"/>
    <n v="151"/>
    <n v="445"/>
    <n v="41.05"/>
    <n v="0.50473600904670413"/>
    <n v="0.53840765985327554"/>
    <n v="0.12039608267606368"/>
    <n v="0.3052478930003969"/>
    <s v="RESTO"/>
    <s v="resto"/>
    <n v="0.62249514905735848"/>
    <n v="3793.2440169016322"/>
    <n v="3.0377352695293449E-4"/>
    <n v="3738.2440169016322"/>
    <n v="0"/>
    <n v="0"/>
    <n v="104"/>
    <n v="0"/>
    <n v="0"/>
    <n v="104"/>
    <n v="1"/>
    <n v="0"/>
    <n v="0"/>
    <n v="104"/>
    <n v="0"/>
    <n v="0"/>
    <n v="104"/>
    <n v="1"/>
    <n v="55"/>
    <n v="3.1807053555328834E-5"/>
    <n v="0"/>
    <n v="1.4499462664393699E-2"/>
    <n v="1.4499462664393699E-2"/>
    <n v="9.0258451725233595E-3"/>
    <n v="673.53975128006186"/>
    <n v="1.8704565593799821E-2"/>
    <n v="2.4022722893541682E-4"/>
    <n v="1.8704565593799821E-2"/>
    <n v="2.4022722893541682E-4"/>
    <n v="0.89661596889242778"/>
    <n v="673.53975128006186"/>
    <n v="0"/>
    <n v="0.48457606477983434"/>
    <n v="2.7196647339760563E-4"/>
    <n v="0.94311325204289287"/>
    <n v="0.5219707248757347"/>
    <n v="0.79217544792337491"/>
    <n v="0"/>
    <n v="1830.67693996"/>
    <n v="3.3286114214571083"/>
    <n v="1.6643057107285542E-3"/>
    <x v="0"/>
    <s v="TRUEFALSE"/>
    <n v="0.5605"/>
    <n v="0.49822222222222223"/>
    <n v="14.33"/>
    <n v="63.647058823529413"/>
    <n v="17"/>
    <n v="42.48"/>
    <n v="1876.7663999999997"/>
    <n v="19.760000000000002"/>
    <n v="54.800000000000004"/>
    <n v="2421.0640000000003"/>
    <n v="1505"/>
    <n v="2685"/>
    <n v="228"/>
    <n v="1216"/>
    <n v="601"/>
    <n v="2601"/>
    <n v="64.540000000000006"/>
    <n v="26.71"/>
    <n v="114.78"/>
    <n v="0"/>
    <n v="4418"/>
    <n v="100"/>
    <s v="Zona Rural"/>
    <n v="1148"/>
    <n v="1"/>
    <n v="3.86"/>
    <n v="380"/>
    <n v="33.130000000000003"/>
    <n v="166"/>
    <n v="632"/>
    <n v="284"/>
    <n v="1082"/>
    <n v="191"/>
    <n v="538"/>
    <n v="350"/>
    <n v="165"/>
    <n v="44.21"/>
    <n v="85.4"/>
    <n v="70.42"/>
    <n v="31.07"/>
    <n v="488"/>
    <n v="16.43"/>
    <n v="18.22"/>
    <n v="282"/>
    <n v="24.59"/>
    <n v="1.22"/>
    <n v="11.81"/>
  </r>
  <r>
    <n v="434"/>
    <x v="13"/>
    <s v="VE12"/>
    <s v="Las Mercedes"/>
    <s v="VE1206"/>
    <s v="Cabruta"/>
    <s v="VE120602"/>
    <x v="3"/>
    <n v="11401"/>
    <n v="14259.449053747161"/>
    <n v="5534.0454"/>
    <n v="1227"/>
    <n v="548"/>
    <n v="609"/>
    <n v="1157"/>
    <n v="48.54"/>
    <n v="0.50276259240760568"/>
    <n v="0.54331317695881454"/>
    <n v="0.10100791721467112"/>
    <n v="0.53866290508108527"/>
    <s v="CIUD MED Y PEQ LLANO"/>
    <s v="ciud med y peq"/>
    <n v="0.617625643695209"/>
    <n v="8807.0014005596295"/>
    <n v="7.0528915761994076E-4"/>
    <n v="8807.0014005596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4.1952137909532"/>
    <n v="5.5657592247357904E-2"/>
    <n v="7.1482382671491512E-4"/>
    <n v="5.5657592247357904E-2"/>
    <n v="7.1482382671491512E-4"/>
    <n v="0.90050914185861219"/>
    <n v="2004.1952137909532"/>
    <n v="0"/>
    <n v="0.49982663702159486"/>
    <n v="7.0528915761994076E-4"/>
    <n v="0.94479120869192645"/>
    <n v="0.52104071384825179"/>
    <n v="0.79076400496851318"/>
    <n v="89.46"/>
    <n v="2397.3069204600001"/>
    <n v="5.9481115797267332"/>
    <n v="2.9740557898633667E-3"/>
    <x v="1"/>
    <s v="TRUETRUE"/>
    <n v="0.64890000000000003"/>
    <n v="0.57679999999999998"/>
    <n v="14.86"/>
    <n v="324.5"/>
    <n v="10"/>
    <n v="23.169999999999998"/>
    <n v="2641.6116999999999"/>
    <n v="3.32"/>
    <n v="14.59"/>
    <n v="1663.4059"/>
    <n v="4316"/>
    <n v="6651"/>
    <n v="434"/>
    <n v="3470"/>
    <n v="1585"/>
    <n v="6346"/>
    <n v="71.42"/>
    <n v="24.45"/>
    <n v="108.39"/>
    <n v="10199"/>
    <n v="1202"/>
    <n v="10.54"/>
    <s v="Zona Urbana"/>
    <n v="2558"/>
    <n v="1.01"/>
    <n v="4.4800000000000004"/>
    <n v="889"/>
    <n v="34.82"/>
    <n v="247"/>
    <n v="2053"/>
    <n v="945"/>
    <n v="3245"/>
    <n v="409"/>
    <n v="1543"/>
    <n v="885"/>
    <n v="489"/>
    <n v="33.75"/>
    <n v="86.49"/>
    <n v="70.569999999999993"/>
    <n v="31.41"/>
    <n v="1268"/>
    <n v="15.28"/>
    <n v="21.03"/>
    <n v="623"/>
    <n v="24.4"/>
    <n v="23.42"/>
    <n v="18.079999999999998"/>
  </r>
  <r>
    <n v="843"/>
    <x v="18"/>
    <s v="VE20"/>
    <s v="Garcia De Hevia"/>
    <s v="VE2009"/>
    <s v="Boca De Grita"/>
    <s v="VE200902"/>
    <x v="1"/>
    <n v="2758"/>
    <n v="2958.2673487911543"/>
    <n v="981.84800000000007"/>
    <n v="398"/>
    <n v="160"/>
    <n v="60"/>
    <n v="220"/>
    <n v="35.6"/>
    <n v="0.50383364677490916"/>
    <n v="0.40490673379585962"/>
    <n v="5.4265292456048511E-2"/>
    <n v="0.35079093269929434"/>
    <s v="CIUD MED Y PEQ OCCID"/>
    <s v="ciud med y peq"/>
    <n v="0.62010290930670653"/>
    <n v="1834.4301894924324"/>
    <n v="1.4690626970690533E-4"/>
    <n v="1614.4301894924324"/>
    <n v="0"/>
    <n v="0"/>
    <n v="0"/>
    <n v="0"/>
    <n v="0"/>
    <n v="0"/>
    <n v="0"/>
    <n v="209"/>
    <n v="0"/>
    <n v="0"/>
    <n v="0"/>
    <n v="0"/>
    <n v="209"/>
    <n v="1"/>
    <n v="220"/>
    <n v="1.2722821422131534E-4"/>
    <n v="0"/>
    <n v="0.11992824870641258"/>
    <n v="0.11992824870641258"/>
    <n v="7.4367855930904711E-2"/>
    <n v="298.88960228583255"/>
    <n v="8.300326982386955E-3"/>
    <n v="1.0660309325214409E-4"/>
    <n v="8.300326982386955E-3"/>
    <n v="1.0660309325214409E-4"/>
    <n v="0.89551983403788837"/>
    <n v="298.88960228583255"/>
    <n v="0"/>
    <n v="0.43624229827204503"/>
    <n v="1.9678055485589996E-5"/>
    <n v="0.94213631489253491"/>
    <n v="0.52079537682298283"/>
    <n v="0.79039166614063949"/>
    <n v="0"/>
    <n v="65.609320295900005"/>
    <n v="45.089132694094069"/>
    <n v="2.2544566347047035E-2"/>
    <x v="0"/>
    <s v="FALSEFALSE"/>
    <n v="0.55330000000000001"/>
    <n v="0.49182222222222222"/>
    <n v="14.33"/>
    <n v="120.5"/>
    <n v="4"/>
    <n v="10.77"/>
    <n v="297.03659999999996"/>
    <n v="0.78"/>
    <n v="58.819999999999986"/>
    <n v="1622.2555999999997"/>
    <n v="939"/>
    <n v="1697"/>
    <n v="122"/>
    <n v="743"/>
    <n v="370"/>
    <n v="1645"/>
    <n v="62.52"/>
    <n v="26.37"/>
    <n v="107.06"/>
    <n v="0"/>
    <n v="2758"/>
    <n v="100"/>
    <s v="Zona Rural"/>
    <n v="677"/>
    <n v="1.05"/>
    <n v="4.29"/>
    <n v="218"/>
    <n v="32.299999999999997"/>
    <n v="98"/>
    <n v="290"/>
    <n v="94"/>
    <n v="482"/>
    <n v="105"/>
    <n v="361"/>
    <n v="213"/>
    <n v="74"/>
    <n v="41.34"/>
    <n v="93.77"/>
    <n v="70.3"/>
    <n v="19.53"/>
    <n v="308"/>
    <n v="9.1300000000000008"/>
    <n v="19.850000000000001"/>
    <n v="81"/>
    <n v="12"/>
    <n v="0.3"/>
    <n v="12.78"/>
  </r>
  <r>
    <n v="518"/>
    <x v="2"/>
    <s v="VE13"/>
    <s v="Urdaneta"/>
    <s v="VE1309"/>
    <s v="San Miguel"/>
    <s v="VE130903"/>
    <x v="2"/>
    <n v="13276"/>
    <n v="14961.103142666298"/>
    <n v="6717.6559999999999"/>
    <n v="1651"/>
    <n v="1062"/>
    <n v="629"/>
    <n v="1691"/>
    <n v="50.6"/>
    <n v="0.50240147196683604"/>
    <n v="0.55433541310079959"/>
    <n v="0.103305041127047"/>
    <n v="0.37501888834542751"/>
    <s v="CIUD MED Y PEQ OCCID"/>
    <s v="ciud med y peq"/>
    <n v="0.61669319655818244"/>
    <n v="9226.4105210875477"/>
    <n v="7.3887660604437936E-4"/>
    <n v="9226.4105210875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18.9046014674518"/>
    <n v="7.8282515502025876E-2"/>
    <n v="1.0054011507959935E-3"/>
    <n v="7.8282515502025876E-2"/>
    <n v="1.0054011507959935E-3"/>
    <n v="0.90289278259264083"/>
    <n v="2818.9046014674518"/>
    <n v="0"/>
    <n v="0.51183690373182211"/>
    <n v="7.3887660604437936E-4"/>
    <n v="0.94492126946294053"/>
    <n v="0.52078444754238917"/>
    <n v="0.79037507918022742"/>
    <n v="48.52"/>
    <n v="420.67184197799997"/>
    <n v="35.564783875999773"/>
    <n v="1.7782391937999888E-2"/>
    <x v="0"/>
    <s v="TRUEFALSE"/>
    <n v="0.50439999999999996"/>
    <n v="0.44835555555555551"/>
    <n v="13.63"/>
    <n v="120.28947368421052"/>
    <n v="38"/>
    <n v="60.81"/>
    <n v="8073.1355999999996"/>
    <n v="5.98"/>
    <n v="24.26"/>
    <n v="3220.7575999999999"/>
    <n v="4115"/>
    <n v="8159"/>
    <n v="1002"/>
    <n v="3228"/>
    <n v="1776"/>
    <n v="8272"/>
    <n v="62.72"/>
    <n v="28.87"/>
    <n v="107.96"/>
    <n v="6441"/>
    <n v="6835"/>
    <n v="51.48"/>
    <s v="Zona Rural"/>
    <n v="3378"/>
    <n v="1.03"/>
    <n v="4.0599999999999996"/>
    <n v="1021"/>
    <n v="30.3"/>
    <n v="721"/>
    <n v="2126"/>
    <n v="1724"/>
    <n v="4571"/>
    <n v="531"/>
    <n v="1559"/>
    <n v="1046"/>
    <n v="473"/>
    <n v="47.58"/>
    <n v="91.12"/>
    <n v="72.239999999999995"/>
    <n v="28.58"/>
    <n v="1450"/>
    <n v="10.66"/>
    <n v="16.739999999999998"/>
    <n v="658"/>
    <n v="19.53"/>
    <n v="22.05"/>
    <n v="13.79"/>
  </r>
  <r>
    <n v="490"/>
    <x v="2"/>
    <s v="VE13"/>
    <s v="Moran"/>
    <s v="VE1305"/>
    <s v="Humocaro Alto"/>
    <s v="VE130505"/>
    <x v="2"/>
    <n v="9296"/>
    <n v="10459.500807232807"/>
    <n v="3838.3183999999997"/>
    <n v="1385"/>
    <n v="714"/>
    <n v="260"/>
    <n v="974"/>
    <n v="41.29"/>
    <n v="0.50268125784410467"/>
    <n v="0.48240773360160805"/>
    <n v="9.4220960200833315E-2"/>
    <n v="0.42052594815845734"/>
    <s v="CIUD MED Y PEQ OCCID"/>
    <s v="ciud med y peq"/>
    <n v="0.61746308546615714"/>
    <n v="6458.3556408697305"/>
    <n v="5.1720307541560772E-4"/>
    <n v="6458.3556408697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1.4145326658524"/>
    <n v="4.0861982666372525E-2"/>
    <n v="5.2480025882042187E-4"/>
    <n v="4.0861982666372525E-2"/>
    <n v="5.2480025882042187E-4"/>
    <n v="0.89895035567909454"/>
    <n v="1471.4145326658524"/>
    <n v="0"/>
    <n v="0.47407335731569172"/>
    <n v="5.1720307541560772E-4"/>
    <n v="0.94406288242672798"/>
    <n v="0.52068105698943357"/>
    <n v="0.79021816720471738"/>
    <n v="37.82"/>
    <n v="276.67395066699999"/>
    <n v="37.804429300327165"/>
    <n v="1.8902214650163583E-2"/>
    <x v="0"/>
    <s v="FALSEFALSE"/>
    <n v="0.52590000000000003"/>
    <n v="0.4674666666666667"/>
    <n v="15.79"/>
    <n v="99.291666666666671"/>
    <n v="24"/>
    <n v="41.2"/>
    <n v="3829.9520000000002"/>
    <n v="6.27"/>
    <n v="19.569999999999997"/>
    <n v="1819.2271999999998"/>
    <n v="2984"/>
    <n v="5674"/>
    <n v="638"/>
    <n v="2387"/>
    <n v="1173"/>
    <n v="5736"/>
    <n v="63.84"/>
    <n v="28.44"/>
    <n v="117.25"/>
    <n v="3516"/>
    <n v="5780"/>
    <n v="62.18"/>
    <s v="Zona Rural"/>
    <n v="2447"/>
    <n v="1.04"/>
    <n v="3.91"/>
    <n v="498"/>
    <n v="20.37"/>
    <n v="387"/>
    <n v="1401"/>
    <n v="595"/>
    <n v="2383"/>
    <n v="364"/>
    <n v="1178"/>
    <n v="569"/>
    <n v="257"/>
    <n v="44.01"/>
    <n v="94.09"/>
    <n v="60.02"/>
    <n v="22.37"/>
    <n v="1162"/>
    <n v="7.71"/>
    <n v="13.87"/>
    <n v="240"/>
    <n v="9.82"/>
    <n v="15.91"/>
    <n v="14.24"/>
  </r>
  <r>
    <n v="791"/>
    <x v="16"/>
    <s v="VE19"/>
    <s v="Cajigal"/>
    <s v="VE1907"/>
    <s v="Libertad"/>
    <s v="VE190703"/>
    <x v="0"/>
    <n v="5913"/>
    <n v="7096.4481472627294"/>
    <n v="2314.3481999999999"/>
    <n v="941"/>
    <n v="347"/>
    <n v="258"/>
    <n v="605"/>
    <n v="39.14"/>
    <n v="0.50273014786810666"/>
    <n v="0.49942527001621778"/>
    <n v="6.5514605012587782E-2"/>
    <n v="0.3412817486968549"/>
    <s v="RESTO"/>
    <s v="resto"/>
    <n v="0.61756079885365145"/>
    <n v="4382.4881868470857"/>
    <n v="3.5096183831472016E-4"/>
    <n v="4382.4881868470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5.44073363064888"/>
    <n v="2.3478349463132615E-2"/>
    <n v="3.0153808187746787E-4"/>
    <n v="2.3478349463132615E-2"/>
    <n v="3.0153808187746787E-4"/>
    <n v="0.89711890919230453"/>
    <n v="845.44073363064888"/>
    <n v="0"/>
    <n v="0.47334084289055167"/>
    <n v="3.5096183831472016E-4"/>
    <n v="0.94341914601667221"/>
    <n v="0.52044363556954609"/>
    <n v="0.78985784159509487"/>
    <n v="66.55"/>
    <n v="134.30181408999999"/>
    <n v="52.839555409930426"/>
    <n v="2.6419777704965213E-2"/>
    <x v="1"/>
    <s v="FALSETRUE"/>
    <n v="0.56569999999999998"/>
    <n v="0.50284444444444443"/>
    <n v="13.13"/>
    <n v="80.529411764705884"/>
    <n v="17"/>
    <n v="23.97"/>
    <n v="1417.3461"/>
    <n v="1.1599999999999999"/>
    <n v="26.359999999999996"/>
    <n v="1558.6667999999997"/>
    <n v="1981"/>
    <n v="3502"/>
    <n v="430"/>
    <n v="1552"/>
    <n v="867"/>
    <n v="3494"/>
    <n v="68.849999999999994"/>
    <n v="27.53"/>
    <n v="108.72"/>
    <n v="3935"/>
    <n v="1978"/>
    <n v="33.450000000000003"/>
    <s v="Zona Urbana"/>
    <n v="1561"/>
    <n v="1.01"/>
    <n v="3.81"/>
    <n v="622"/>
    <n v="39.9"/>
    <n v="299"/>
    <n v="623"/>
    <n v="447"/>
    <n v="1369"/>
    <n v="396"/>
    <n v="745"/>
    <n v="579"/>
    <n v="340"/>
    <n v="68.16"/>
    <n v="97.51"/>
    <n v="79.64"/>
    <n v="43.98"/>
    <n v="608"/>
    <n v="3.46"/>
    <n v="6.03"/>
    <n v="325"/>
    <n v="20.85"/>
    <n v="19.559999999999999"/>
    <n v="13.2"/>
  </r>
  <r>
    <n v="695"/>
    <x v="17"/>
    <s v="VE16"/>
    <s v="Piar"/>
    <s v="VE1609"/>
    <s v="El Pinto"/>
    <s v="VE160904"/>
    <x v="0"/>
    <n v="3358"/>
    <n v="3649.4925552456557"/>
    <n v="1429.1648"/>
    <n v="467"/>
    <n v="261"/>
    <n v="85"/>
    <n v="346"/>
    <n v="42.56"/>
    <n v="0.50227693134310925"/>
    <n v="0.47116455511889871"/>
    <n v="5.6603083155389894E-2"/>
    <n v="0.26572998502242079"/>
    <s v="RESTO"/>
    <s v="resto"/>
    <n v="0.61605477882525483"/>
    <n v="2248.2873289462764"/>
    <n v="1.8004910005116443E-4"/>
    <n v="2248.2873289462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5.99877653374199"/>
    <n v="1.9605970397026967E-2"/>
    <n v="2.5180418734925515E-4"/>
    <n v="1.9605970397026967E-2"/>
    <n v="2.5180418734925515E-4"/>
    <n v="0.89671093607453201"/>
    <n v="705.99877653374199"/>
    <n v="0"/>
    <n v="0.46249382053015253"/>
    <n v="1.8004910005116443E-4"/>
    <n v="0.94275732013952351"/>
    <n v="0.51966404935494326"/>
    <n v="0.78867469275299285"/>
    <n v="0"/>
    <n v="119.738804086"/>
    <n v="30.47877906500954"/>
    <n v="1.523938953250477E-2"/>
    <x v="0"/>
    <s v="FALSEFALSE"/>
    <n v="0.63380000000000003"/>
    <n v="0.56337777777777776"/>
    <n v="11.05"/>
    <n v="143.25"/>
    <n v="8"/>
    <n v="24.450000000000003"/>
    <n v="821.03100000000006"/>
    <n v="0.61"/>
    <n v="6.7200000000000006"/>
    <n v="225.65760000000003"/>
    <n v="1239"/>
    <n v="1955"/>
    <n v="164"/>
    <n v="972"/>
    <n v="490"/>
    <n v="1896"/>
    <n v="71.760000000000005"/>
    <n v="25.89"/>
    <n v="115.81"/>
    <n v="0"/>
    <n v="3358"/>
    <n v="100"/>
    <s v="Zona Rural"/>
    <n v="821"/>
    <n v="1"/>
    <n v="4.0999999999999996"/>
    <n v="260"/>
    <n v="31.75"/>
    <n v="217"/>
    <n v="756"/>
    <n v="173"/>
    <n v="1146"/>
    <n v="215"/>
    <n v="470"/>
    <n v="298"/>
    <n v="135"/>
    <n v="60.22"/>
    <n v="96.11"/>
    <n v="73.95"/>
    <n v="33.090000000000003"/>
    <n v="281"/>
    <n v="6.02"/>
    <n v="11.6"/>
    <n v="227"/>
    <n v="27.72"/>
    <n v="1.47"/>
    <n v="12.42"/>
  </r>
  <r>
    <n v="153"/>
    <x v="10"/>
    <s v="VE05"/>
    <s v="Sucre"/>
    <s v="VE0513"/>
    <s v="No Urbana Bella Vista"/>
    <s v="VE051302"/>
    <x v="3"/>
    <n v="8067"/>
    <n v="9611.9380398047306"/>
    <n v="2184.5436"/>
    <n v="1540"/>
    <n v="417"/>
    <n v="155"/>
    <n v="572"/>
    <n v="27.08"/>
    <n v="0.50173038781845547"/>
    <n v="0.30555433744533239"/>
    <n v="8.5639169048761135E-2"/>
    <n v="0.56669573365772319"/>
    <s v="CIUD PRINC CENTRO"/>
    <s v="ciud principales"/>
    <n v="0.61422207926646821"/>
    <n v="5903.8645685893225"/>
    <n v="4.7279788873633952E-4"/>
    <n v="5903.8645685893225"/>
    <n v="0"/>
    <n v="0"/>
    <n v="155"/>
    <n v="0"/>
    <n v="0"/>
    <n v="155"/>
    <n v="1"/>
    <n v="0"/>
    <n v="0"/>
    <n v="155"/>
    <n v="0"/>
    <n v="0"/>
    <n v="155"/>
    <n v="1"/>
    <n v="0"/>
    <n v="0"/>
    <n v="0"/>
    <n v="0"/>
    <n v="0"/>
    <n v="0"/>
    <n v="2972.2206415704395"/>
    <n v="8.2540185406790811E-2"/>
    <n v="1.0600834281156251E-3"/>
    <n v="8.2540185406790811E-2"/>
    <n v="1.0600834281156251E-3"/>
    <n v="0.9033413478895399"/>
    <n v="2972.2206415704395"/>
    <n v="0"/>
    <n v="0.43047862358055439"/>
    <n v="4.7279788873633952E-4"/>
    <n v="0.94389093209743979"/>
    <n v="0.51952860308421478"/>
    <n v="0.78846913101347293"/>
    <n v="99.21"/>
    <n v="24.889196210400002"/>
    <n v="386.18917053610443"/>
    <n v="0.1930945852680522"/>
    <x v="1"/>
    <s v="FALSETRUE"/>
    <n v="0.40310000000000001"/>
    <n v="0.35831111111111114"/>
    <n v="2.91"/>
    <n v="537.66666666666663"/>
    <n v="9"/>
    <n v="3.4"/>
    <n v="274.27800000000002"/>
    <n v="0.05"/>
    <n v="9.15"/>
    <n v="738.13049999999998"/>
    <n v="2180"/>
    <n v="5408"/>
    <n v="479"/>
    <n v="1707"/>
    <n v="1001"/>
    <n v="5359"/>
    <n v="49.17"/>
    <n v="29.53"/>
    <n v="98.65"/>
    <n v="8003"/>
    <n v="64"/>
    <n v="0.79"/>
    <s v="Zona Urbana"/>
    <n v="2152"/>
    <n v="1.05"/>
    <n v="3.95"/>
    <n v="818"/>
    <n v="38.119999999999997"/>
    <n v="325"/>
    <n v="2134"/>
    <n v="2380"/>
    <n v="4839"/>
    <n v="429"/>
    <n v="856"/>
    <n v="709"/>
    <n v="409"/>
    <n v="74.87"/>
    <n v="98.05"/>
    <n v="83.91"/>
    <n v="37.94"/>
    <n v="194"/>
    <n v="2.59"/>
    <n v="11.88"/>
    <n v="246"/>
    <n v="11.46"/>
    <n v="9.3699999999999992"/>
    <n v="2.5099999999999998"/>
  </r>
  <r>
    <n v="192"/>
    <x v="1"/>
    <s v="VE06"/>
    <s v="Bolivar"/>
    <s v="VE0605"/>
    <s v="Altamira"/>
    <s v="VE060502"/>
    <x v="1"/>
    <n v="3045"/>
    <n v="3491.625340444848"/>
    <n v="887.00850000000003"/>
    <n v="601"/>
    <n v="182"/>
    <n v="65"/>
    <n v="247"/>
    <n v="29.130000000000003"/>
    <n v="0.50225870017136054"/>
    <n v="0.41563836109328856"/>
    <n v="4.811141839605209E-2"/>
    <n v="0.23060312228220989"/>
    <s v="CIUD MED Y PEQ LLANO"/>
    <s v="ciud med y peq"/>
    <n v="0.61540130610556942"/>
    <n v="2148.7507949410628"/>
    <n v="1.720779376738671E-4"/>
    <n v="2148.75079494106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0.93557827307149"/>
    <n v="1.2800431959567898E-2"/>
    <n v="1.6439902244202062E-4"/>
    <n v="1.2800431959567898E-2"/>
    <n v="1.6439902244202062E-4"/>
    <n v="0.89599394099552421"/>
    <n v="460.93557827307149"/>
    <n v="0"/>
    <n v="0.44147757801612686"/>
    <n v="1.720779376738671E-4"/>
    <n v="0.94272645338502736"/>
    <n v="0.51943327914275683"/>
    <n v="0.7883244614325492"/>
    <n v="0"/>
    <n v="245.18522682899999"/>
    <n v="14.240765586093078"/>
    <n v="7.1203827930465388E-3"/>
    <x v="0"/>
    <s v="FALSEFALSE"/>
    <n v="0.4113"/>
    <n v="0.36559999999999998"/>
    <n v="11.4"/>
    <n v="49.93333333333333"/>
    <n v="15"/>
    <n v="46.15"/>
    <n v="1405.2674999999999"/>
    <n v="4.32"/>
    <n v="26.870000000000005"/>
    <n v="818.19150000000013"/>
    <n v="800"/>
    <n v="1945"/>
    <n v="300"/>
    <n v="620"/>
    <n v="368"/>
    <n v="2057"/>
    <n v="56.56"/>
    <n v="32.130000000000003"/>
    <n v="117.81"/>
    <n v="0"/>
    <n v="3045"/>
    <n v="100"/>
    <s v="Zona Rural"/>
    <n v="864"/>
    <n v="1.01"/>
    <n v="3.56"/>
    <n v="244"/>
    <n v="28.24"/>
    <n v="145"/>
    <n v="322"/>
    <n v="282"/>
    <n v="749"/>
    <n v="116"/>
    <n v="318"/>
    <n v="252"/>
    <n v="199"/>
    <n v="55.77"/>
    <n v="95.21"/>
    <n v="83.44"/>
    <n v="52.93"/>
    <n v="289"/>
    <n v="6.96"/>
    <n v="7.64"/>
    <n v="132"/>
    <n v="15.28"/>
    <n v="6.94"/>
    <n v="6.72"/>
  </r>
  <r>
    <n v="169"/>
    <x v="1"/>
    <s v="VE06"/>
    <s v="Alberto A. Torrealba"/>
    <s v="VE0601"/>
    <s v="Rodriguez Dominguez"/>
    <s v="VE060102"/>
    <x v="1"/>
    <n v="7084"/>
    <n v="8095.7791036088474"/>
    <n v="2391.5584000000003"/>
    <n v="1140"/>
    <n v="317"/>
    <n v="264"/>
    <n v="581"/>
    <n v="33.760000000000005"/>
    <n v="0.50127745468627016"/>
    <n v="0.44794172368439938"/>
    <n v="6.7092915987789589E-2"/>
    <n v="0.23978698814992924"/>
    <s v="CIUD MED Y PEQ LLANO"/>
    <s v="ciud med y peq"/>
    <n v="0.61369825030335556"/>
    <n v="4968.3654707272181"/>
    <n v="3.978805200796873E-4"/>
    <n v="4968.3654707272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7.6485428667218"/>
    <n v="3.4647879302903709E-2"/>
    <n v="4.4499103663676436E-4"/>
    <n v="3.4647879302903709E-2"/>
    <n v="4.4499103663676436E-4"/>
    <n v="0.89829567103173025"/>
    <n v="1247.6485428667218"/>
    <n v="0"/>
    <n v="0.46029509133967778"/>
    <n v="3.978805200796873E-4"/>
    <n v="0.94360082936005107"/>
    <n v="0.51923232006116216"/>
    <n v="0.78801947335009603"/>
    <n v="44.99"/>
    <n v="371.33211728600003"/>
    <n v="21.801989988852696"/>
    <n v="1.0900994994426347E-2"/>
    <x v="0"/>
    <s v="FALSEFALSE"/>
    <n v="0.47499999999999998"/>
    <n v="0.42222222222222222"/>
    <n v="11.6"/>
    <n v="119.58823529411765"/>
    <n v="17"/>
    <n v="18.920000000000002"/>
    <n v="1340.2927999999999"/>
    <n v="8.8000000000000007"/>
    <n v="30.309999999999995"/>
    <n v="2147.1603999999998"/>
    <n v="2169"/>
    <n v="4566"/>
    <n v="349"/>
    <n v="1729"/>
    <n v="963"/>
    <n v="4392"/>
    <n v="55.15"/>
    <n v="26.86"/>
    <n v="113.82"/>
    <n v="3187"/>
    <n v="3897"/>
    <n v="55.01"/>
    <s v="Zona Rural"/>
    <n v="1782"/>
    <n v="1.02"/>
    <n v="3.94"/>
    <n v="631"/>
    <n v="35.47"/>
    <n v="386"/>
    <n v="1094"/>
    <n v="553"/>
    <n v="2033"/>
    <n v="299"/>
    <n v="796"/>
    <n v="628"/>
    <n v="482"/>
    <n v="52.09"/>
    <n v="95.1"/>
    <n v="75.569999999999993"/>
    <n v="43.9"/>
    <n v="655"/>
    <n v="6.75"/>
    <n v="8.2100000000000009"/>
    <n v="288"/>
    <n v="16.190000000000001"/>
    <n v="15.85"/>
    <n v="13.77"/>
  </r>
  <r>
    <n v="182"/>
    <x v="1"/>
    <s v="VE06"/>
    <s v="Barinas"/>
    <s v="VE0604"/>
    <s v="Torunos"/>
    <s v="VE060406"/>
    <x v="1"/>
    <n v="4882"/>
    <n v="5797.9673987073656"/>
    <n v="1427.0086000000001"/>
    <n v="990"/>
    <n v="286"/>
    <n v="123"/>
    <n v="409"/>
    <n v="29.23"/>
    <n v="0.5013036003774165"/>
    <n v="0.38262240969155364"/>
    <n v="0.37680896731238195"/>
    <n v="0.35428997659992389"/>
    <s v="CIUD GRAND LLANOS"/>
    <s v="ciud grandes"/>
    <n v="0.61372848847607875"/>
    <n v="3558.3777678422539"/>
    <n v="2.8496478474677133E-4"/>
    <n v="3558.3777678422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0.5661543240126"/>
    <n v="4.1671539071075299E-2"/>
    <n v="5.3519758618915446E-4"/>
    <n v="4.1671539071075299E-2"/>
    <n v="5.3519758618915446E-4"/>
    <n v="0.89903564620587439"/>
    <n v="1500.5661543240126"/>
    <n v="0"/>
    <n v="0.44110986498950111"/>
    <n v="2.8496478474677133E-4"/>
    <n v="0.94316358544049395"/>
    <n v="0.51905901290043988"/>
    <n v="0.7877564515537947"/>
    <n v="83.67"/>
    <n v="454.17110853499997"/>
    <n v="12.766041894231488"/>
    <n v="6.383020947115744E-3"/>
    <x v="1"/>
    <s v="FALSETRUE"/>
    <n v="0.46950000000000003"/>
    <n v="0.41733333333333333"/>
    <n v="9.6199999999999992"/>
    <n v="128.68421052631578"/>
    <n v="19"/>
    <n v="15.64"/>
    <n v="763.54480000000001"/>
    <n v="1.82"/>
    <n v="38.69"/>
    <n v="1888.8457999999998"/>
    <n v="1471"/>
    <n v="3133"/>
    <n v="278"/>
    <n v="1175"/>
    <n v="610"/>
    <n v="3097"/>
    <n v="55.83"/>
    <n v="27.85"/>
    <n v="115.92"/>
    <n v="4085"/>
    <n v="797"/>
    <n v="16.329999999999998"/>
    <s v="Zona Urbana"/>
    <n v="1419"/>
    <n v="1.03"/>
    <n v="3.55"/>
    <n v="546"/>
    <n v="38.479999999999997"/>
    <n v="361"/>
    <n v="643"/>
    <n v="483"/>
    <n v="2445"/>
    <n v="251"/>
    <n v="586"/>
    <n v="419"/>
    <n v="302"/>
    <n v="62.13"/>
    <n v="96.22"/>
    <n v="82.97"/>
    <n v="43.14"/>
    <n v="377"/>
    <n v="4.5199999999999996"/>
    <n v="8.81"/>
    <n v="133"/>
    <n v="9.3699999999999992"/>
    <n v="11.06"/>
    <n v="10.58"/>
  </r>
  <r>
    <n v="61"/>
    <x v="12"/>
    <s v="VE03"/>
    <s v="Jose Gregorio Monagas"/>
    <s v="VE0310"/>
    <s v="Santa Clara"/>
    <s v="VE031004"/>
    <x v="0"/>
    <n v="1774"/>
    <n v="1984.8484088057489"/>
    <n v="863.93799999999999"/>
    <n v="277"/>
    <n v="155"/>
    <n v="108"/>
    <n v="263"/>
    <n v="48.7"/>
    <n v="0.5010355299192929"/>
    <n v="0.57683769383852268"/>
    <n v="0.15076318151579243"/>
    <n v="0.38458204217666836"/>
    <s v="RESTO"/>
    <s v="resto"/>
    <n v="0.61342768472434261"/>
    <n v="1217.5609639425061"/>
    <n v="9.7505667088387888E-5"/>
    <n v="1217.56096394250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5.78805714011872"/>
    <n v="9.8804280513813628E-3"/>
    <n v="1.268967108365183E-4"/>
    <n v="9.8804280513813628E-3"/>
    <n v="1.268967108365183E-4"/>
    <n v="0.89568630502342694"/>
    <n v="355.78805714011872"/>
    <n v="0"/>
    <n v="0.49413480897111034"/>
    <n v="9.7505667088387888E-5"/>
    <n v="0.94243768697187036"/>
    <n v="0.51865429245443384"/>
    <n v="0.78714222246906029"/>
    <n v="0"/>
    <n v="1532.76028494"/>
    <n v="1.294950311740003"/>
    <n v="6.4747515587000148E-4"/>
    <x v="0"/>
    <s v="TRUEFALSE"/>
    <n v="0.49859999999999999"/>
    <n v="0.44319999999999998"/>
    <n v="15.7"/>
    <n v="44.615384615384613"/>
    <n v="13"/>
    <n v="40.1"/>
    <n v="711.37400000000002"/>
    <n v="23.26"/>
    <n v="67.719999999999985"/>
    <n v="1201.3527999999997"/>
    <n v="548"/>
    <n v="1099"/>
    <n v="127"/>
    <n v="440"/>
    <n v="200"/>
    <n v="1134"/>
    <n v="61.42"/>
    <n v="30.18"/>
    <n v="123.14"/>
    <n v="0"/>
    <n v="1774"/>
    <n v="100"/>
    <s v="Zona Rural"/>
    <n v="578"/>
    <n v="1"/>
    <n v="3.07"/>
    <n v="195"/>
    <n v="33.85"/>
    <n v="100"/>
    <n v="299"/>
    <n v="181"/>
    <n v="580"/>
    <n v="97"/>
    <n v="216"/>
    <n v="118"/>
    <n v="59"/>
    <n v="65.540000000000006"/>
    <n v="94.32"/>
    <n v="73.290000000000006"/>
    <n v="34.299999999999997"/>
    <n v="224"/>
    <n v="8.11"/>
    <n v="12.5"/>
    <n v="140"/>
    <n v="24.31"/>
    <n v="23.44"/>
    <n v="11.67"/>
  </r>
  <r>
    <n v="439"/>
    <x v="13"/>
    <s v="VE12"/>
    <s v="Francisco De Miranda"/>
    <s v="VE1208"/>
    <s v="El Calvario"/>
    <s v="VE120802"/>
    <x v="3"/>
    <n v="1807"/>
    <n v="2266.669075337883"/>
    <n v="763.63819999999987"/>
    <n v="347"/>
    <n v="143"/>
    <n v="111"/>
    <n v="254"/>
    <n v="42.26"/>
    <n v="0.5002010344575839"/>
    <n v="0.45470236026340655"/>
    <n v="0.10661663650885969"/>
    <n v="0.41841812651137711"/>
    <s v="CIUD GRAND LLANOS"/>
    <s v="ciud grandes"/>
    <n v="0.61242777084622846"/>
    <n v="1388.1710890552615"/>
    <n v="1.1116860024229448E-4"/>
    <n v="1388.1710890552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.45029762941013"/>
    <n v="5.8165487979063664E-3"/>
    <n v="7.4703333401757814E-5"/>
    <n v="5.8165487979063664E-3"/>
    <n v="7.4703333401757814E-5"/>
    <n v="0.89525815647159668"/>
    <n v="209.45029762941013"/>
    <n v="0"/>
    <n v="0.45192568851096987"/>
    <n v="1.1116860024229448E-4"/>
    <n v="0.94249059398635548"/>
    <n v="0.51834317781094208"/>
    <n v="0.78667005541003165"/>
    <n v="0"/>
    <n v="4992.4301231500003"/>
    <n v="0.45402119196967672"/>
    <n v="2.2701059598483837E-4"/>
    <x v="0"/>
    <s v="FALSEFALSE"/>
    <n v="0.39039999999999997"/>
    <n v="0.34702222222222218"/>
    <n v="14.58"/>
    <m/>
    <m/>
    <n v="35.269999999999996"/>
    <n v="637.32889999999998"/>
    <n v="21.47"/>
    <n v="55.8"/>
    <n v="1008.3059999999999"/>
    <n v="470"/>
    <n v="1204"/>
    <n v="133"/>
    <n v="385"/>
    <n v="211"/>
    <n v="1211"/>
    <n v="50.08"/>
    <n v="30.52"/>
    <n v="142.22999999999999"/>
    <n v="0"/>
    <n v="1807"/>
    <n v="100"/>
    <s v="Zona Rural"/>
    <n v="638"/>
    <n v="1"/>
    <n v="2.83"/>
    <n v="149"/>
    <n v="23.35"/>
    <m/>
    <m/>
    <m/>
    <n v="342"/>
    <n v="49"/>
    <n v="167"/>
    <n v="126"/>
    <n v="59"/>
    <n v="36.299999999999997"/>
    <n v="89.78"/>
    <n v="70.39"/>
    <n v="26.58"/>
    <n v="215"/>
    <n v="9.23"/>
    <n v="10.19"/>
    <n v="107"/>
    <n v="16.77"/>
    <n v="22.1"/>
    <n v="15.81"/>
  </r>
  <r>
    <n v="489"/>
    <x v="2"/>
    <s v="VE13"/>
    <s v="Moran"/>
    <s v="VE1305"/>
    <s v="Hilario Luna Y Luna"/>
    <s v="VE130504"/>
    <x v="2"/>
    <n v="10514"/>
    <n v="11829.947449144332"/>
    <n v="4286.5577999999996"/>
    <n v="1496"/>
    <n v="741"/>
    <n v="289"/>
    <n v="1030"/>
    <n v="40.769999999999996"/>
    <n v="0.49938083486935408"/>
    <n v="0.48240773360160805"/>
    <n v="9.4220960200833315E-2"/>
    <n v="0.42052594815845734"/>
    <s v="CIUD MED Y PEQ OCCID"/>
    <s v="ciud med y peq"/>
    <n v="0.6096868489817201"/>
    <n v="7212.5633838881458"/>
    <n v="5.7760212834525682E-4"/>
    <n v="7212.5633838881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7.898377045105"/>
    <n v="6.6590943437957115E-2"/>
    <n v="8.5524348235054318E-4"/>
    <n v="6.6590943437957115E-2"/>
    <n v="8.5524348235054318E-4"/>
    <n v="0.90166102118054425"/>
    <n v="2397.898377045105"/>
    <n v="0"/>
    <n v="0.48355323274003648"/>
    <n v="5.7760212834525682E-4"/>
    <n v="0.94429676584928757"/>
    <n v="0.51818707231978423"/>
    <n v="0.78643313994430186"/>
    <n v="0"/>
    <n v="347.29376903999997"/>
    <n v="34.063229760341031"/>
    <n v="1.7031614880170517E-2"/>
    <x v="0"/>
    <s v="TRUEFALSE"/>
    <n v="0.6139"/>
    <n v="0.54568888888888889"/>
    <n v="21.47"/>
    <n v="74.20754716981132"/>
    <n v="53"/>
    <n v="74.460000000000008"/>
    <n v="7828.7244000000001"/>
    <n v="8.48"/>
    <n v="37.67"/>
    <n v="3960.6237999999998"/>
    <n v="3826"/>
    <n v="6232"/>
    <n v="456"/>
    <n v="3011"/>
    <n v="1605"/>
    <n v="5898"/>
    <n v="68.709999999999994"/>
    <n v="25.42"/>
    <n v="120.42"/>
    <n v="0"/>
    <n v="10514"/>
    <n v="100"/>
    <s v="Zona Rural"/>
    <n v="2911"/>
    <n v="1.01"/>
    <n v="3.63"/>
    <n v="494"/>
    <n v="17.010000000000002"/>
    <n v="671"/>
    <n v="2147"/>
    <n v="1115"/>
    <n v="3933"/>
    <n v="479"/>
    <n v="1381"/>
    <n v="827"/>
    <n v="266"/>
    <n v="47.05"/>
    <n v="89.21"/>
    <n v="63.03"/>
    <n v="20.51"/>
    <n v="1723"/>
    <n v="14.11"/>
    <n v="10.02"/>
    <n v="301"/>
    <n v="10.36"/>
    <n v="20.76"/>
    <n v="12.31"/>
  </r>
  <r>
    <n v="760"/>
    <x v="6"/>
    <s v="VE18"/>
    <s v="Sucre"/>
    <s v="VE1813"/>
    <s v="San Rafael De Palo Alzado"/>
    <s v="VE181303"/>
    <x v="3"/>
    <n v="2641"/>
    <n v="3104.2384920925019"/>
    <n v="1090.7329999999999"/>
    <n v="462"/>
    <n v="245"/>
    <n v="80"/>
    <n v="325"/>
    <n v="41.3"/>
    <n v="0.49959718150157845"/>
    <n v="0.49414554426152424"/>
    <n v="9.6559850002525108E-2"/>
    <n v="0.22668131472263534"/>
    <s v="CIUD MED Y PEQ LLANO"/>
    <s v="ciud med y peq"/>
    <n v="0.61025919708774945"/>
    <n v="1894.3900897532565"/>
    <n v="1.5170802522192605E-4"/>
    <n v="1894.39008975325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6.90433095363318"/>
    <n v="1.0744543916069965E-2"/>
    <n v="1.3799475845554902E-4"/>
    <n v="1.0744543916069965E-2"/>
    <n v="1.3799475845554902E-4"/>
    <n v="0.89577734364268802"/>
    <n v="386.90433095363318"/>
    <n v="0"/>
    <n v="0.46688914394009401"/>
    <n v="1.5170802522192605E-4"/>
    <n v="0.94264757491574003"/>
    <n v="0.51768616000957046"/>
    <n v="0.78567292406474576"/>
    <n v="0"/>
    <n v="73.360512619299996"/>
    <n v="42.314841885058279"/>
    <n v="2.1157420942529138E-2"/>
    <x v="0"/>
    <s v="FALSEFALSE"/>
    <n v="0.41659999999999997"/>
    <n v="0.37031111111111109"/>
    <n v="18.25"/>
    <n v="52.833333333333336"/>
    <n v="12"/>
    <n v="43.29"/>
    <n v="1143.2889"/>
    <n v="1.27"/>
    <n v="24.180000000000003"/>
    <n v="638.5938000000001"/>
    <n v="714"/>
    <n v="1714"/>
    <n v="213"/>
    <n v="557"/>
    <n v="330"/>
    <n v="1754"/>
    <n v="54.08"/>
    <n v="30.79"/>
    <n v="115.77"/>
    <n v="0"/>
    <n v="2641"/>
    <n v="100"/>
    <s v="Zona Rural"/>
    <n v="795"/>
    <n v="1.01"/>
    <n v="3.34"/>
    <n v="174"/>
    <n v="21.89"/>
    <n v="104"/>
    <n v="367"/>
    <n v="163"/>
    <n v="634"/>
    <n v="88"/>
    <n v="280"/>
    <n v="180"/>
    <n v="113"/>
    <n v="47.06"/>
    <n v="93.65"/>
    <n v="66.91"/>
    <n v="35.090000000000003"/>
    <n v="397"/>
    <n v="8.6"/>
    <n v="7.42"/>
    <n v="183"/>
    <n v="23.02"/>
    <n v="9.43"/>
    <n v="11.18"/>
  </r>
  <r>
    <n v="491"/>
    <x v="2"/>
    <s v="VE13"/>
    <s v="Moran"/>
    <s v="VE1305"/>
    <s v="Humocaro Bajo"/>
    <s v="VE130506"/>
    <x v="2"/>
    <n v="11615"/>
    <n v="13068.750201808201"/>
    <n v="4713.3669999999993"/>
    <n v="1732"/>
    <n v="851"/>
    <n v="332"/>
    <n v="1183"/>
    <n v="40.58"/>
    <n v="0.4985151961096958"/>
    <n v="0.48240773360160805"/>
    <n v="9.4220960200833315E-2"/>
    <n v="0.42052594815845734"/>
    <s v="CIUD MED Y PEQ OCCID"/>
    <s v="ciud med y peq"/>
    <n v="0.60684553180471434"/>
    <n v="7930.7126662392657"/>
    <n v="6.351135194939628E-4"/>
    <n v="7930.7126662392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81.3506613423924"/>
    <n v="5.5023186588414943E-2"/>
    <n v="7.06676002446848E-4"/>
    <n v="5.5023186588414943E-2"/>
    <n v="7.06676002446848E-4"/>
    <n v="0.90044230427629057"/>
    <n v="1981.3506613423924"/>
    <n v="0"/>
    <n v="0.47929107482210459"/>
    <n v="6.351135194939628E-4"/>
    <n v="0.94451946737101"/>
    <n v="0.51733337089840614"/>
    <n v="0.78513750922471692"/>
    <n v="53.5"/>
    <n v="225.063725404"/>
    <n v="58.066888292856518"/>
    <n v="2.903344414642826E-2"/>
    <x v="0"/>
    <s v="FALSETRUE"/>
    <n v="0.49329999999999996"/>
    <n v="0.43848888888888887"/>
    <n v="11.18"/>
    <n v="125.57692307692308"/>
    <n v="26"/>
    <n v="34.340000000000003"/>
    <n v="3988.5910000000003"/>
    <n v="5.01"/>
    <n v="30.689999999999998"/>
    <n v="3564.6434999999997"/>
    <n v="3557"/>
    <n v="7211"/>
    <n v="847"/>
    <n v="2815"/>
    <n v="1481"/>
    <n v="7319"/>
    <n v="61.07"/>
    <n v="29.34"/>
    <n v="110.91"/>
    <n v="6214"/>
    <n v="5401"/>
    <n v="46.5"/>
    <s v="Zona Urbana"/>
    <n v="2993"/>
    <n v="1.0900000000000001"/>
    <n v="4.2300000000000004"/>
    <n v="866"/>
    <n v="28.99"/>
    <n v="563"/>
    <n v="1595"/>
    <n v="1064"/>
    <n v="3265"/>
    <n v="567"/>
    <n v="1437"/>
    <n v="922"/>
    <n v="418"/>
    <n v="58.7"/>
    <n v="97.23"/>
    <n v="74.84"/>
    <n v="30.58"/>
    <n v="1044"/>
    <n v="3.69"/>
    <n v="13.36"/>
    <n v="272"/>
    <n v="9.11"/>
    <n v="22.13"/>
    <n v="8.75"/>
  </r>
  <r>
    <n v="806"/>
    <x v="16"/>
    <s v="VE19"/>
    <s v="Montes"/>
    <s v="VE1912"/>
    <s v="Cocollar"/>
    <s v="VE191204"/>
    <x v="0"/>
    <n v="6379"/>
    <n v="7507.3309766371613"/>
    <n v="2640.9059999999999"/>
    <n v="811"/>
    <n v="379"/>
    <n v="194"/>
    <n v="573"/>
    <n v="41.4"/>
    <n v="0.49877450743925955"/>
    <n v="0.49422914406612262"/>
    <n v="7.128818965933921E-2"/>
    <n v="0.37892720344780173"/>
    <s v="CIUD MED Y PEQ ORIEN"/>
    <s v="ciud med y peq"/>
    <n v="0.60770564990488751"/>
    <n v="4562.2474502083796"/>
    <n v="3.6535745989625093E-4"/>
    <n v="4562.2474502083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9.448093571664"/>
    <n v="3.164309391752488E-2"/>
    <n v="4.0639985615436566E-4"/>
    <n v="3.164309391752488E-2"/>
    <n v="4.0639985615436566E-4"/>
    <n v="0.89797910293728922"/>
    <n v="1139.448093571664"/>
    <n v="0"/>
    <n v="0.47461711364031228"/>
    <n v="3.6535745989625093E-4"/>
    <n v="0.94347489022261666"/>
    <n v="0.51718196586246679"/>
    <n v="0.78490772746407955"/>
    <n v="74.209999999999994"/>
    <n v="131.869055226"/>
    <n v="56.930194606846442"/>
    <n v="2.8465097303423222E-2"/>
    <x v="1"/>
    <s v="FALSETRUE"/>
    <n v="0.45409999999999995"/>
    <n v="0.40364444444444442"/>
    <n v="12.87"/>
    <n v="144.23076923076923"/>
    <n v="13"/>
    <n v="22.44"/>
    <n v="1431.4476000000002"/>
    <n v="4.04"/>
    <n v="17.82"/>
    <n v="1136.7377999999999"/>
    <n v="1859"/>
    <n v="4094"/>
    <n v="426"/>
    <n v="1383"/>
    <n v="952"/>
    <n v="4044"/>
    <n v="55.81"/>
    <n v="28.31"/>
    <n v="121.88"/>
    <n v="4734"/>
    <n v="1645"/>
    <n v="25.79"/>
    <s v="Zona Urbana"/>
    <n v="1390"/>
    <n v="1"/>
    <n v="4.37"/>
    <n v="405"/>
    <n v="29.14"/>
    <n v="409"/>
    <n v="786"/>
    <n v="680"/>
    <n v="1875"/>
    <n v="263"/>
    <n v="750"/>
    <n v="631"/>
    <n v="383"/>
    <n v="55.14"/>
    <n v="96.28"/>
    <n v="81.209999999999994"/>
    <n v="40.020000000000003"/>
    <n v="678"/>
    <n v="5.36"/>
    <n v="11.37"/>
    <n v="170"/>
    <n v="12.23"/>
    <n v="18.420000000000002"/>
    <n v="16.690000000000001"/>
  </r>
  <r>
    <n v="68"/>
    <x v="12"/>
    <s v="VE03"/>
    <s v="Manuel Ezequiel Bruzual"/>
    <s v="VE0312"/>
    <s v="Guanape"/>
    <s v="VE031202"/>
    <x v="0"/>
    <n v="7461"/>
    <n v="8305.6889297197977"/>
    <n v="3048.5646000000002"/>
    <n v="1029"/>
    <n v="491"/>
    <n v="220"/>
    <n v="711"/>
    <n v="40.86"/>
    <n v="0.4981141313517477"/>
    <n v="0.47811428649402121"/>
    <n v="8.0282144192818539E-2"/>
    <n v="0.32560201426811242"/>
    <s v="CIUD MED Y PEQ ORIEN"/>
    <s v="ciud med y peq"/>
    <n v="0.60532031023138932"/>
    <n v="5027.602199623404"/>
    <n v="4.0262436202124726E-4"/>
    <n v="5027.602199623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9.4299798423158"/>
    <n v="3.3586529000071273E-2"/>
    <n v="4.3135985975106773E-4"/>
    <n v="3.3586529000071273E-2"/>
    <n v="4.3135985975106773E-4"/>
    <n v="0.89818385284846258"/>
    <n v="1209.4299798423158"/>
    <n v="0"/>
    <n v="0.469961556114185"/>
    <n v="4.0262436202124726E-4"/>
    <n v="0.94361919895254553"/>
    <n v="0.51644737784865202"/>
    <n v="0.78379287070842263"/>
    <n v="42.53"/>
    <n v="744.08473348799998"/>
    <n v="11.162289126381795"/>
    <n v="5.5811445631908973E-3"/>
    <x v="0"/>
    <s v="FALSEFALSE"/>
    <n v="0.48700000000000004"/>
    <n v="0.43288888888888893"/>
    <n v="9.94"/>
    <n v="68.896551724137936"/>
    <n v="29"/>
    <n v="24.15"/>
    <n v="1801.8315"/>
    <n v="3.77"/>
    <n v="35.04"/>
    <n v="2614.3344000000002"/>
    <n v="2283"/>
    <n v="4688"/>
    <n v="490"/>
    <n v="1767"/>
    <n v="1026"/>
    <n v="4668"/>
    <n v="59.15"/>
    <n v="28.69"/>
    <n v="105.42"/>
    <n v="3173"/>
    <n v="4288"/>
    <n v="57.47"/>
    <s v="Zona Rural"/>
    <n v="1832"/>
    <n v="1.05"/>
    <n v="4.26"/>
    <n v="735"/>
    <n v="40.159999999999997"/>
    <n v="292"/>
    <n v="1066"/>
    <n v="609"/>
    <n v="1998"/>
    <n v="400"/>
    <n v="858"/>
    <n v="675"/>
    <n v="352"/>
    <n v="64.209999999999994"/>
    <n v="95.76"/>
    <n v="79.599999999999994"/>
    <n v="36.78"/>
    <n v="597"/>
    <n v="5.79"/>
    <n v="11.48"/>
    <n v="211"/>
    <n v="11.53"/>
    <n v="20"/>
    <n v="10.75"/>
  </r>
  <r>
    <n v="982"/>
    <x v="3"/>
    <s v="VE21"/>
    <s v="Valera"/>
    <s v="VE2120"/>
    <s v="La Puerta"/>
    <s v="VE212005"/>
    <x v="2"/>
    <n v="10781"/>
    <n v="13459.20285905281"/>
    <n v="3389.5464000000002"/>
    <n v="1906"/>
    <n v="690"/>
    <n v="184"/>
    <n v="874"/>
    <n v="31.44"/>
    <n v="0.49599881103136162"/>
    <n v="0.35543754466055383"/>
    <n v="0.51381427349682107"/>
    <n v="0.32245677257851479"/>
    <s v="CIUD GRAND ANDES"/>
    <s v="ciud grandes"/>
    <n v="0.60304014397841343"/>
    <n v="8116.4396299578802"/>
    <n v="6.4998705111166957E-4"/>
    <n v="8116.4396299578802"/>
    <n v="0"/>
    <n v="0"/>
    <n v="61"/>
    <n v="0"/>
    <n v="0"/>
    <n v="61"/>
    <n v="1"/>
    <n v="0"/>
    <n v="0"/>
    <n v="61"/>
    <n v="0"/>
    <n v="0"/>
    <n v="61"/>
    <n v="1"/>
    <n v="0"/>
    <n v="0"/>
    <n v="0"/>
    <n v="0"/>
    <n v="0"/>
    <n v="0"/>
    <n v="1784.9988261761039"/>
    <n v="4.9570389224412453E-2"/>
    <n v="6.3664441608726578E-4"/>
    <n v="4.9570389224412453E-2"/>
    <n v="6.3664441608726578E-4"/>
    <n v="0.8998678267514415"/>
    <n v="1784.9988261761039"/>
    <n v="0"/>
    <n v="0.43495858687880262"/>
    <n v="6.4998705111166957E-4"/>
    <n v="0.9445770621893318"/>
    <n v="0.51608906440628566"/>
    <n v="0.78324907179753334"/>
    <n v="85.41"/>
    <n v="106.234301565"/>
    <n v="126.69356941004341"/>
    <n v="6.3346784705021711E-2"/>
    <x v="1"/>
    <s v="FALSETRUE"/>
    <n v="0.44549999999999995"/>
    <n v="0.39599999999999996"/>
    <n v="6.27"/>
    <n v="185"/>
    <n v="16"/>
    <n v="13.059999999999999"/>
    <n v="1407.9985999999999"/>
    <n v="0.28999999999999998"/>
    <n v="6.98"/>
    <n v="752.51380000000006"/>
    <n v="3116"/>
    <n v="6994"/>
    <n v="671"/>
    <n v="2522"/>
    <n v="1257"/>
    <n v="7002"/>
    <n v="54.15"/>
    <n v="28.84"/>
    <n v="101.74"/>
    <n v="9208"/>
    <n v="1573"/>
    <n v="14.59"/>
    <s v="Zona Urbana"/>
    <n v="2842"/>
    <n v="1.02"/>
    <n v="3.85"/>
    <n v="869"/>
    <n v="30.62"/>
    <n v="485"/>
    <n v="1423"/>
    <n v="1052"/>
    <n v="2960"/>
    <n v="569"/>
    <n v="1257"/>
    <n v="818"/>
    <n v="570"/>
    <n v="68.31"/>
    <n v="97.67"/>
    <n v="77.39"/>
    <n v="39.67"/>
    <n v="546"/>
    <n v="3.19"/>
    <n v="10.89"/>
    <n v="250"/>
    <n v="8.81"/>
    <n v="13.5"/>
    <n v="5.22"/>
  </r>
  <r>
    <n v="287"/>
    <x v="14"/>
    <s v="VE08"/>
    <s v="Puerto Cabello"/>
    <s v="VE0811"/>
    <s v="Urbana Democracia"/>
    <s v="VE081102"/>
    <x v="3"/>
    <n v="8878"/>
    <n v="9701.1802754078235"/>
    <n v="3443.7761999999998"/>
    <n v="1431"/>
    <n v="632"/>
    <n v="275"/>
    <n v="907"/>
    <n v="38.79"/>
    <n v="0.4961474141218753"/>
    <n v="0.32237879812075076"/>
    <n v="0.29905626883903547"/>
    <n v="0.5562150927368571"/>
    <s v="CIUD GRAND CENTRO"/>
    <s v="ciud grandes"/>
    <n v="0.6040066679942333"/>
    <n v="5859.5775737604581"/>
    <n v="4.6925126306254507E-4"/>
    <n v="5528.5775737604581"/>
    <n v="0"/>
    <n v="0"/>
    <n v="11"/>
    <n v="0"/>
    <n v="0"/>
    <n v="11"/>
    <n v="1"/>
    <n v="108"/>
    <n v="0"/>
    <n v="200"/>
    <n v="0"/>
    <n v="0"/>
    <n v="200"/>
    <n v="2"/>
    <n v="331"/>
    <n v="1.9142063139661536E-4"/>
    <n v="0"/>
    <n v="5.6488713705615569E-2"/>
    <n v="5.6488713705615569E-2"/>
    <n v="3.4119559744609042E-2"/>
    <n v="2946.9485331438641"/>
    <n v="8.1838365196684235E-2"/>
    <n v="1.0510697825733485E-3"/>
    <n v="8.1838365196684235E-2"/>
    <n v="1.0510697825733485E-3"/>
    <n v="0.90326740787118287"/>
    <n v="2946.9485331438641"/>
    <n v="0"/>
    <n v="0.43582819039620596"/>
    <n v="2.778306316659297E-4"/>
    <n v="0.94313595983945087"/>
    <n v="0.51587062636558223"/>
    <n v="0.7829175565525377"/>
    <n v="92.35"/>
    <n v="118.178106911"/>
    <n v="82.089487883858112"/>
    <n v="4.1044743941929057E-2"/>
    <x v="1"/>
    <s v="FALSETRUE"/>
    <n v="0.41159999999999997"/>
    <n v="0.36586666666666662"/>
    <n v="4.47"/>
    <n v="375.30769230769232"/>
    <n v="13"/>
    <n v="10.149999999999999"/>
    <n v="901.11699999999985"/>
    <n v="3.7"/>
    <n v="21.74"/>
    <n v="1930.0771999999997"/>
    <n v="2448"/>
    <n v="5948"/>
    <n v="482"/>
    <n v="1954"/>
    <n v="1006"/>
    <n v="5918"/>
    <n v="49.26"/>
    <n v="29.33"/>
    <n v="104.23"/>
    <n v="8199"/>
    <n v="679"/>
    <n v="7.65"/>
    <s v="Zona Urbana"/>
    <n v="2569"/>
    <n v="1.02"/>
    <n v="3.52"/>
    <n v="890"/>
    <n v="34.770000000000003"/>
    <n v="1146"/>
    <n v="2602"/>
    <n v="1030"/>
    <n v="4879"/>
    <n v="390"/>
    <n v="867"/>
    <n v="633"/>
    <n v="379"/>
    <n v="57.18"/>
    <n v="90.5"/>
    <n v="76.91"/>
    <n v="32.840000000000003"/>
    <n v="325"/>
    <n v="10.57"/>
    <n v="11.13"/>
    <n v="247"/>
    <n v="9.65"/>
    <n v="24.8"/>
    <n v="3.21"/>
  </r>
  <r>
    <n v="453"/>
    <x v="13"/>
    <s v="VE12"/>
    <s v="Jose Felix Ribas"/>
    <s v="VE1211"/>
    <s v="Capital Tucupido"/>
    <s v="VE121101"/>
    <x v="3"/>
    <n v="35150"/>
    <n v="41926.862893147263"/>
    <n v="19325.47"/>
    <n v="3841"/>
    <n v="2647"/>
    <n v="2043"/>
    <n v="4690"/>
    <n v="54.980000000000004"/>
    <n v="0.49234490214334176"/>
    <n v="0.57940440688684591"/>
    <n v="0.13487235973343337"/>
    <n v="0.40074300757889081"/>
    <s v="CIUD MED Y PEQ LLANO"/>
    <s v="ciud med y peq"/>
    <n v="0.59295318454561652"/>
    <n v="24860.66687049911"/>
    <n v="1.9909113212869607E-3"/>
    <n v="24860.66687049911"/>
    <n v="0"/>
    <n v="0"/>
    <n v="40"/>
    <n v="0"/>
    <n v="6965"/>
    <n v="6965"/>
    <n v="2"/>
    <n v="0"/>
    <n v="0"/>
    <n v="40"/>
    <n v="0"/>
    <n v="6965"/>
    <n v="6965"/>
    <n v="2"/>
    <n v="0"/>
    <n v="0"/>
    <n v="0"/>
    <n v="0"/>
    <n v="0"/>
    <n v="0"/>
    <n v="6157.2258683216824"/>
    <n v="0.1709895145921036"/>
    <n v="2.1960594092112476E-3"/>
    <n v="0.1709895145921036"/>
    <n v="2.1960594092112476E-3"/>
    <n v="0.91265989547401072"/>
    <n v="6157.2258683216824"/>
    <n v="0"/>
    <n v="0.55435127231765335"/>
    <n v="1.9909113212869607E-3"/>
    <n v="0.94976952701269812"/>
    <n v="0.51490454095986715"/>
    <n v="0.78145136486298117"/>
    <n v="64.900000000000006"/>
    <n v="1868.6107863499999"/>
    <n v="22.437450965936016"/>
    <n v="1.1218725482968008E-2"/>
    <x v="1"/>
    <s v="TRUETRUE"/>
    <n v="0.43130000000000002"/>
    <n v="0.38337777777777782"/>
    <n v="8.69"/>
    <n v="116.67415730337079"/>
    <n v="89"/>
    <n v="30.73"/>
    <n v="10801.595000000001"/>
    <n v="7.83"/>
    <n v="46.55"/>
    <n v="16362.325000000001"/>
    <n v="9985"/>
    <n v="23149"/>
    <n v="2016"/>
    <n v="7805"/>
    <n v="4557"/>
    <n v="22788"/>
    <n v="51.84"/>
    <n v="28.93"/>
    <n v="107.36"/>
    <n v="22814"/>
    <n v="12336"/>
    <n v="35.1"/>
    <s v="Zona Urbana"/>
    <n v="8970"/>
    <n v="1.04"/>
    <n v="4.08"/>
    <n v="3418"/>
    <n v="38.14"/>
    <n v="2446"/>
    <n v="5184"/>
    <n v="2567"/>
    <n v="10384"/>
    <n v="1808"/>
    <n v="4076"/>
    <n v="3022"/>
    <n v="2447"/>
    <n v="70.989999999999995"/>
    <n v="96.31"/>
    <n v="78.489999999999995"/>
    <n v="49.41"/>
    <n v="2506"/>
    <n v="4.88"/>
    <n v="14.17"/>
    <n v="2132"/>
    <n v="23.79"/>
    <n v="38.020000000000003"/>
    <n v="8.86"/>
  </r>
  <r>
    <n v="147"/>
    <x v="10"/>
    <s v="VE05"/>
    <s v="Santiago Mariño"/>
    <s v="VE0511"/>
    <s v="No Urbana Chuao"/>
    <s v="VE051103"/>
    <x v="3"/>
    <n v="1853"/>
    <n v="2141.7381640680537"/>
    <n v="558.49419999999998"/>
    <n v="394"/>
    <n v="145"/>
    <n v="25"/>
    <n v="170"/>
    <n v="30.14"/>
    <n v="0.49576530843208694"/>
    <n v="0.36064760391141543"/>
    <n v="5.1362563148591715E-2"/>
    <n v="0.42735163233993401"/>
    <s v="CIUD PRINC CENTRO"/>
    <s v="ciud principales"/>
    <n v="0.60213917857394661"/>
    <n v="1289.6244588324103"/>
    <n v="1.0327671211204597E-4"/>
    <n v="1289.6244588324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9.57876657422867"/>
    <n v="1.8594566892007551E-2"/>
    <n v="2.3881448918556614E-4"/>
    <n v="1.8594566892007551E-2"/>
    <n v="2.3881448918556614E-4"/>
    <n v="0.89660438001836484"/>
    <n v="669.57876657422867"/>
    <n v="0"/>
    <n v="0.42528218360726261"/>
    <n v="1.0327671211204597E-4"/>
    <n v="0.9424600342057492"/>
    <n v="0.5149008298306027"/>
    <n v="0.78144573262088934"/>
    <n v="0"/>
    <n v="266.33030622899997"/>
    <n v="8.041661478159055"/>
    <n v="4.0208307390795272E-3"/>
    <x v="0"/>
    <s v="FALSEFALSE"/>
    <n v="0.43689999999999996"/>
    <n v="0.38835555555555551"/>
    <n v="7.51"/>
    <n v="370.66666666666669"/>
    <n v="3"/>
    <n v="12.440000000000001"/>
    <n v="230.51320000000001"/>
    <n v="2.76"/>
    <n v="11.22"/>
    <n v="207.9066"/>
    <n v="537"/>
    <n v="1229"/>
    <n v="87"/>
    <n v="450"/>
    <n v="196"/>
    <n v="1207"/>
    <n v="50.77"/>
    <n v="28.24"/>
    <n v="108.67"/>
    <n v="0"/>
    <n v="1853"/>
    <n v="100"/>
    <s v="Zona Rural"/>
    <n v="597"/>
    <n v="1.03"/>
    <n v="3.19"/>
    <n v="195"/>
    <n v="32.770000000000003"/>
    <n v="126"/>
    <n v="780"/>
    <n v="206"/>
    <n v="1112"/>
    <n v="92"/>
    <n v="222"/>
    <n v="122"/>
    <n v="65"/>
    <n v="57.14"/>
    <n v="97.8"/>
    <n v="75.31"/>
    <n v="26.21"/>
    <n v="111"/>
    <n v="2.48"/>
    <n v="7.39"/>
    <n v="127"/>
    <n v="21.34"/>
    <n v="1.34"/>
    <n v="4.79"/>
  </r>
  <r>
    <n v="894"/>
    <x v="3"/>
    <s v="VE21"/>
    <s v="Andres Bello"/>
    <s v="VE2101"/>
    <s v="La Esperanza"/>
    <s v="VE210104"/>
    <x v="2"/>
    <n v="2950"/>
    <n v="4025.9201306211307"/>
    <n v="1226.3150000000001"/>
    <n v="402"/>
    <n v="206"/>
    <n v="80"/>
    <n v="286"/>
    <n v="41.57"/>
    <n v="0.49563563389130066"/>
    <n v="0.4785153665089395"/>
    <n v="6.916032750892788E-2"/>
    <n v="0.61618906499250703"/>
    <s v="RESTO"/>
    <s v="resto"/>
    <n v="0.60166764259062377"/>
    <n v="2422.2658742489521"/>
    <n v="1.9398178565885259E-4"/>
    <n v="2422.26587424895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9.94602179238314"/>
    <n v="1.7493943991836489E-2"/>
    <n v="2.2467892489859873E-4"/>
    <n v="1.7493943991836489E-2"/>
    <n v="2.2467892489859873E-4"/>
    <n v="0.8964884242845873"/>
    <n v="629.94602179238314"/>
    <n v="0"/>
    <n v="0.46416591159512111"/>
    <n v="1.9398178565885259E-4"/>
    <n v="0.94281127171719425"/>
    <n v="0.5148909653644923"/>
    <n v="0.78143076168959547"/>
    <n v="0"/>
    <n v="180.77947593600001"/>
    <n v="22.269785382309642"/>
    <n v="1.1134892691154821E-2"/>
    <x v="0"/>
    <s v="FALSEFALSE"/>
    <n v="0.62939999999999996"/>
    <n v="0.55946666666666667"/>
    <n v="13.1"/>
    <n v="209.4"/>
    <n v="5"/>
    <n v="36.78"/>
    <n v="1085.01"/>
    <n v="0.88"/>
    <n v="16.36"/>
    <n v="482.62"/>
    <n v="1080"/>
    <n v="1716"/>
    <n v="154"/>
    <n v="844"/>
    <n v="450"/>
    <n v="1656"/>
    <n v="71.91"/>
    <n v="25.98"/>
    <n v="107.16"/>
    <n v="0"/>
    <n v="2950"/>
    <n v="100"/>
    <s v="Zona Rural"/>
    <n v="706"/>
    <n v="1.02"/>
    <n v="4.28"/>
    <n v="267"/>
    <n v="38.14"/>
    <n v="138"/>
    <n v="546"/>
    <n v="363"/>
    <n v="1047"/>
    <n v="182"/>
    <n v="419"/>
    <n v="283"/>
    <n v="88"/>
    <n v="64.08"/>
    <n v="96.1"/>
    <n v="76.900000000000006"/>
    <n v="25.88"/>
    <n v="296"/>
    <n v="5.04"/>
    <n v="20.14"/>
    <n v="89"/>
    <n v="12.71"/>
    <n v="4"/>
    <n v="15.84"/>
  </r>
  <r>
    <n v="1116"/>
    <x v="22"/>
    <s v="VE24"/>
    <s v="Vargas"/>
    <s v="VE2402"/>
    <s v="Carayaca"/>
    <s v="VE240202"/>
    <x v="3"/>
    <n v="41075"/>
    <n v="44108.139450867049"/>
    <n v="13953.1775"/>
    <n v="6908"/>
    <n v="2507"/>
    <n v="1046"/>
    <n v="3553"/>
    <n v="33.97"/>
    <n v="0.49180618169009888"/>
    <n v="0.33435447012946468"/>
    <n v="0.14822865149572603"/>
    <n v="0.57568320931508155"/>
    <s v="GRAN CARACAS"/>
    <s v="gran caracas"/>
    <n v="0.59234806364447856"/>
    <n v="26127.370994681733"/>
    <n v="2.0923525092765185E-3"/>
    <n v="26127.370994681733"/>
    <n v="0"/>
    <n v="0"/>
    <n v="813"/>
    <n v="0"/>
    <n v="1487"/>
    <n v="1487"/>
    <n v="2"/>
    <n v="21"/>
    <n v="0"/>
    <n v="894"/>
    <n v="0"/>
    <n v="1487"/>
    <n v="1487"/>
    <n v="3"/>
    <n v="0"/>
    <n v="0"/>
    <n v="0"/>
    <n v="0"/>
    <n v="0"/>
    <n v="0"/>
    <n v="5982.7154428092335"/>
    <n v="0.16614326506548543"/>
    <n v="2.1338178624257416E-3"/>
    <n v="0.16614326506548543"/>
    <n v="2.1338178624257416E-3"/>
    <n v="0.91214932058061171"/>
    <n v="5982.7154428092335"/>
    <n v="0"/>
    <n v="0.47088235192518729"/>
    <n v="2.0923525092765185E-3"/>
    <n v="0.95016233801030014"/>
    <n v="0.51486758472135175"/>
    <n v="0.78139527776191531"/>
    <n v="51.62"/>
    <n v="474.423382199"/>
    <n v="92.972102779634085"/>
    <n v="4.648605138981704E-2"/>
    <x v="0"/>
    <s v="FALSETRUE"/>
    <n v="0.45729999999999998"/>
    <n v="0.4064888888888889"/>
    <n v="9.82"/>
    <n v="177.19298245614036"/>
    <n v="57"/>
    <n v="15.42"/>
    <n v="6333.7650000000003"/>
    <n v="1.25"/>
    <n v="40.33"/>
    <n v="16565.547500000001"/>
    <n v="12102"/>
    <n v="26462"/>
    <n v="2511"/>
    <n v="9507"/>
    <n v="5242"/>
    <n v="26326"/>
    <n v="55.22"/>
    <n v="28.89"/>
    <n v="104.98"/>
    <n v="21204"/>
    <n v="19871"/>
    <n v="48.38"/>
    <s v="Zona Urbana"/>
    <n v="10998"/>
    <n v="1.02"/>
    <n v="3.74"/>
    <n v="3771"/>
    <n v="34.33"/>
    <n v="1611"/>
    <n v="5153"/>
    <n v="3253"/>
    <n v="10100"/>
    <n v="1651"/>
    <n v="4701"/>
    <n v="3363"/>
    <n v="1554"/>
    <n v="52.7"/>
    <n v="93.83"/>
    <n v="77.42"/>
    <n v="29.17"/>
    <n v="3273"/>
    <n v="7.65"/>
    <n v="11.4"/>
    <n v="1140"/>
    <n v="10.38"/>
    <n v="14.75"/>
    <n v="8.3800000000000008"/>
  </r>
  <r>
    <n v="1106"/>
    <x v="9"/>
    <s v="VE23"/>
    <s v="Sucre"/>
    <s v="VE2320"/>
    <s v="Bobures"/>
    <s v="VE232001"/>
    <x v="2"/>
    <n v="5264"/>
    <n v="5870.815370196814"/>
    <n v="2024.0080000000003"/>
    <n v="810"/>
    <n v="300"/>
    <n v="206"/>
    <n v="506"/>
    <n v="38.450000000000003"/>
    <n v="0.49554627387072908"/>
    <n v="0.44215542292327059"/>
    <n v="9.7467708543971271E-2"/>
    <n v="0.45484176430473477"/>
    <s v="RESTO"/>
    <s v="resto"/>
    <n v="0.60102176051375922"/>
    <n v="3528.4877894469259"/>
    <n v="2.8257111217594834E-4"/>
    <n v="3528.4877894469259"/>
    <n v="0"/>
    <n v="0"/>
    <n v="0"/>
    <n v="0"/>
    <n v="10597"/>
    <n v="10597"/>
    <n v="1"/>
    <n v="0"/>
    <n v="0"/>
    <n v="0"/>
    <n v="0"/>
    <n v="10597"/>
    <n v="10597"/>
    <n v="1"/>
    <n v="0"/>
    <n v="0"/>
    <n v="0"/>
    <n v="0"/>
    <n v="0"/>
    <n v="0"/>
    <n v="1164.1791501151515"/>
    <n v="3.2329888822268803E-2"/>
    <n v="4.1522052809064874E-4"/>
    <n v="3.2329888822268803E-2"/>
    <n v="4.1522052809064874E-4"/>
    <n v="0.89805145996994928"/>
    <n v="1164.1791501151515"/>
    <n v="0"/>
    <n v="0.4575122572384962"/>
    <n v="2.8257111217594834E-4"/>
    <n v="0.94315431641546466"/>
    <n v="0.51481954934713325"/>
    <n v="0.78132237627094236"/>
    <n v="74.45"/>
    <n v="55.175779652000003"/>
    <n v="106.40203740164114"/>
    <n v="5.3201018700820571E-2"/>
    <x v="1"/>
    <s v="FALSETRUE"/>
    <n v="0.50229999999999997"/>
    <n v="0.44648888888888888"/>
    <n v="10.41"/>
    <n v="322.83333333333331"/>
    <n v="6"/>
    <n v="27.86"/>
    <n v="1466.5504000000001"/>
    <n v="1.8"/>
    <n v="11.3"/>
    <n v="594.83199999999999"/>
    <n v="1653"/>
    <n v="3291"/>
    <n v="320"/>
    <n v="1320"/>
    <n v="690"/>
    <n v="3254"/>
    <n v="59.95"/>
    <n v="28.1"/>
    <n v="99.09"/>
    <n v="3919"/>
    <n v="1345"/>
    <n v="25.55"/>
    <s v="Zona Urbana"/>
    <n v="1361"/>
    <n v="1.01"/>
    <n v="3.9"/>
    <n v="579"/>
    <n v="42.98"/>
    <n v="294"/>
    <n v="823"/>
    <n v="820"/>
    <n v="1937"/>
    <n v="222"/>
    <n v="661"/>
    <n v="447"/>
    <n v="264"/>
    <n v="49.78"/>
    <n v="92.58"/>
    <n v="78.42"/>
    <n v="37.93"/>
    <n v="437"/>
    <n v="8.57"/>
    <n v="13.44"/>
    <n v="302"/>
    <n v="22.42"/>
    <n v="12.32"/>
    <n v="10.33"/>
  </r>
  <r>
    <n v="195"/>
    <x v="1"/>
    <s v="VE06"/>
    <s v="Cruz Paredes"/>
    <s v="VE0606"/>
    <s v="El Socorro"/>
    <s v="VE060602"/>
    <x v="1"/>
    <n v="4345"/>
    <n v="4869.5633975885112"/>
    <n v="1744.9519999999998"/>
    <n v="663"/>
    <n v="243"/>
    <n v="202"/>
    <n v="445"/>
    <n v="40.159999999999997"/>
    <n v="0.49553608199939997"/>
    <n v="0.48597764430511148"/>
    <n v="7.0884819096735413E-2"/>
    <n v="0.40132618156232908"/>
    <s v="CIUD MED Y PEQ LLANO"/>
    <s v="ciud med y peq"/>
    <n v="0.60094809505375713"/>
    <n v="2926.3548475243169"/>
    <n v="2.3435063212052016E-4"/>
    <n v="2926.3548475243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3.95283552902595"/>
    <n v="1.6772099057620189E-2"/>
    <n v="2.1540809701445202E-4"/>
    <n v="1.6772099057620189E-2"/>
    <n v="2.1540809701445202E-4"/>
    <n v="0.89641237456855161"/>
    <n v="603.95283552902595"/>
    <n v="0"/>
    <n v="0.46638737264376112"/>
    <n v="2.3435063212052016E-4"/>
    <n v="0.94296759211490366"/>
    <n v="0.5147166792669271"/>
    <n v="0.781166254197459"/>
    <n v="0"/>
    <n v="332.20241636600002"/>
    <n v="14.658422569158944"/>
    <n v="7.3292112845794715E-3"/>
    <x v="0"/>
    <s v="FALSEFALSE"/>
    <n v="0.51039999999999996"/>
    <n v="0.45368888888888886"/>
    <n v="14.13"/>
    <n v="77.307692307692307"/>
    <n v="13"/>
    <n v="29.11"/>
    <n v="1264.8294999999998"/>
    <n v="2.5499999999999998"/>
    <n v="62.55"/>
    <n v="2717.7975000000001"/>
    <n v="1376"/>
    <n v="2696"/>
    <n v="273"/>
    <n v="1062"/>
    <n v="639"/>
    <n v="2644"/>
    <n v="61.16"/>
    <n v="27.64"/>
    <n v="122.59"/>
    <n v="0"/>
    <n v="4345"/>
    <n v="100"/>
    <s v="Zona Rural"/>
    <n v="1157"/>
    <n v="1.02"/>
    <n v="3.82"/>
    <n v="306"/>
    <n v="26.47"/>
    <n v="172"/>
    <n v="398"/>
    <n v="435"/>
    <n v="1005"/>
    <n v="203"/>
    <n v="548"/>
    <n v="398"/>
    <n v="151"/>
    <n v="58.33"/>
    <n v="93.68"/>
    <n v="74.95"/>
    <n v="26.82"/>
    <n v="494"/>
    <n v="8.25"/>
    <n v="8.82"/>
    <n v="233"/>
    <n v="20.16"/>
    <n v="19.46"/>
    <n v="13.36"/>
  </r>
  <r>
    <n v="828"/>
    <x v="18"/>
    <s v="VE20"/>
    <s v="Ayacucho"/>
    <s v="VE2003"/>
    <s v="Rivas Berti"/>
    <s v="VE200302"/>
    <x v="1"/>
    <n v="6480"/>
    <n v="6788.0825819499451"/>
    <n v="1936.2239999999999"/>
    <n v="1347"/>
    <n v="450"/>
    <n v="124"/>
    <n v="574"/>
    <n v="29.88"/>
    <n v="0.49547773053227839"/>
    <n v="0.3791291321422654"/>
    <n v="5.7139445102394402E-2"/>
    <n v="0.38354911961988442"/>
    <s v="CIUD MED Y PEQ OCCID"/>
    <s v="ciud med y peq"/>
    <n v="0.60039578482848566"/>
    <n v="4075.5361692704109"/>
    <n v="3.2638026735089156E-4"/>
    <n v="4075.5361692704109"/>
    <n v="0"/>
    <n v="0"/>
    <n v="42"/>
    <n v="0"/>
    <n v="0"/>
    <n v="42"/>
    <n v="1"/>
    <n v="0"/>
    <n v="0"/>
    <n v="42"/>
    <n v="0"/>
    <n v="0"/>
    <n v="42"/>
    <n v="1"/>
    <n v="0"/>
    <n v="0"/>
    <n v="0"/>
    <n v="0"/>
    <n v="0"/>
    <n v="0"/>
    <n v="765.50462565631926"/>
    <n v="2.1258480224416794E-2"/>
    <n v="2.7302776801097297E-4"/>
    <n v="2.1258480224416794E-2"/>
    <n v="2.7302776801097297E-4"/>
    <n v="0.89688503565903055"/>
    <n v="765.50462565631926"/>
    <n v="0"/>
    <n v="0.43242421600857089"/>
    <n v="3.2638026735089156E-4"/>
    <n v="0.94332395873028196"/>
    <n v="0.51468204127537287"/>
    <n v="0.78111368541310588"/>
    <n v="39.68"/>
    <n v="267.58304671000002"/>
    <n v="25.368133988349058"/>
    <n v="1.2684066994174528E-2"/>
    <x v="0"/>
    <s v="FALSEFALSE"/>
    <n v="0.44650000000000001"/>
    <n v="0.3968888888888889"/>
    <n v="12.43"/>
    <n v="79.6875"/>
    <n v="16"/>
    <n v="17.149999999999999"/>
    <n v="1111.32"/>
    <n v="0.55000000000000004"/>
    <n v="28.25"/>
    <n v="1830.6"/>
    <n v="1855"/>
    <n v="4155"/>
    <n v="470"/>
    <n v="1462"/>
    <n v="785"/>
    <n v="4233"/>
    <n v="55.96"/>
    <n v="29.84"/>
    <n v="118.62"/>
    <n v="2571"/>
    <n v="3909"/>
    <n v="60.32"/>
    <s v="Zona Rural"/>
    <n v="1991"/>
    <n v="1"/>
    <n v="3.24"/>
    <n v="497"/>
    <n v="25"/>
    <n v="218"/>
    <n v="777"/>
    <n v="280"/>
    <n v="1275"/>
    <n v="260"/>
    <n v="664"/>
    <n v="480"/>
    <n v="274"/>
    <n v="51.08"/>
    <n v="91.59"/>
    <n v="72.290000000000006"/>
    <n v="32.97"/>
    <n v="658"/>
    <n v="9.48"/>
    <n v="5.58"/>
    <n v="232"/>
    <n v="11.67"/>
    <n v="4.12"/>
    <n v="14.68"/>
  </r>
  <r>
    <n v="414"/>
    <x v="5"/>
    <s v="VE11"/>
    <s v="Union"/>
    <s v="VE1123"/>
    <s v="Santa Cruz De Bucaral"/>
    <s v="VE112301"/>
    <x v="2"/>
    <n v="9401"/>
    <n v="11008.655044699872"/>
    <n v="4530.3419000000004"/>
    <n v="1145"/>
    <n v="719"/>
    <n v="346"/>
    <n v="1065"/>
    <n v="48.19"/>
    <n v="0.4949532808042712"/>
    <n v="0.54288024939928736"/>
    <n v="0.10130467484928428"/>
    <n v="0.32301446080946344"/>
    <s v="RESTO"/>
    <s v="resto"/>
    <n v="0.5982027085647148"/>
    <n v="6585.4072653940748"/>
    <n v="5.2737772273987466E-4"/>
    <n v="6585.4072653940748"/>
    <n v="0"/>
    <n v="0"/>
    <n v="0"/>
    <n v="0"/>
    <n v="2757"/>
    <n v="2757"/>
    <n v="1"/>
    <n v="0"/>
    <n v="0"/>
    <n v="0"/>
    <n v="0"/>
    <n v="2757"/>
    <n v="2757"/>
    <n v="1"/>
    <n v="0"/>
    <n v="0"/>
    <n v="0"/>
    <n v="0"/>
    <n v="0"/>
    <n v="0"/>
    <n v="1437.4811086810096"/>
    <n v="3.9919633007662034E-2"/>
    <n v="5.1269743579226794E-4"/>
    <n v="3.9919633007662034E-2"/>
    <n v="5.1269743579226794E-4"/>
    <n v="0.89885107476631898"/>
    <n v="1437.4811086810096"/>
    <n v="0"/>
    <n v="0.49388365239108944"/>
    <n v="5.2737772273987466E-4"/>
    <n v="0.94410228174218258"/>
    <n v="0.51427745600987906"/>
    <n v="0.78049966148677918"/>
    <n v="83.44"/>
    <n v="231.86171996900001"/>
    <n v="47.479398695790458"/>
    <n v="2.373969934789523E-2"/>
    <x v="1"/>
    <s v="TRUETRUE"/>
    <n v="0.53439999999999999"/>
    <n v="0.47502222222222223"/>
    <n v="9.51"/>
    <n v="126.47368421052632"/>
    <n v="19"/>
    <n v="20.060000000000002"/>
    <n v="1885.8406000000002"/>
    <n v="3.71"/>
    <n v="41.720000000000006"/>
    <n v="3922.0972000000002"/>
    <n v="3074"/>
    <n v="5752"/>
    <n v="575"/>
    <n v="2397"/>
    <n v="1281"/>
    <n v="5723"/>
    <n v="63.44"/>
    <n v="27.62"/>
    <n v="99.17"/>
    <n v="7844"/>
    <n v="1557"/>
    <n v="16.559999999999999"/>
    <s v="Zona Urbana"/>
    <n v="2257"/>
    <n v="1.04"/>
    <n v="4.34"/>
    <n v="714"/>
    <n v="31.71"/>
    <n v="346"/>
    <n v="1273"/>
    <n v="784"/>
    <n v="2403"/>
    <n v="439"/>
    <n v="1180"/>
    <n v="773"/>
    <n v="534"/>
    <n v="55.85"/>
    <n v="91.05"/>
    <n v="74.83"/>
    <n v="44.24"/>
    <n v="707"/>
    <n v="10.44"/>
    <n v="12.97"/>
    <n v="218"/>
    <n v="9.68"/>
    <n v="32.729999999999997"/>
    <n v="8.24"/>
  </r>
  <r>
    <n v="476"/>
    <x v="2"/>
    <s v="VE13"/>
    <s v="Iribarren"/>
    <s v="VE1303"/>
    <s v="Buena Vista"/>
    <s v="VE130309"/>
    <x v="2"/>
    <n v="6979"/>
    <n v="8119.7049857964521"/>
    <n v="3123.8003999999996"/>
    <n v="1071"/>
    <n v="479"/>
    <n v="389"/>
    <n v="868"/>
    <n v="44.76"/>
    <n v="0.49521513651001298"/>
    <n v="0.44002263267024355"/>
    <n v="0.25206194964216688"/>
    <n v="0.52502652833724339"/>
    <s v="CIUD PRINC RESTO"/>
    <s v="ciud principales"/>
    <n v="0.59883721343148022"/>
    <n v="4862.3815075800439"/>
    <n v="3.8939302965138516E-4"/>
    <n v="4746.3815075800439"/>
    <n v="0"/>
    <n v="0"/>
    <n v="0"/>
    <n v="0"/>
    <n v="0"/>
    <n v="0"/>
    <n v="0"/>
    <n v="0"/>
    <n v="0"/>
    <n v="0"/>
    <n v="0"/>
    <n v="0"/>
    <n v="0"/>
    <n v="0"/>
    <n v="116"/>
    <n v="6.7083967498511734E-5"/>
    <n v="0"/>
    <n v="2.3856622484098738E-2"/>
    <n v="2.3856622484098738E-2"/>
    <n v="1.4286233330264487E-2"/>
    <n v="1254.563962138951"/>
    <n v="3.4839924261111752E-2"/>
    <n v="4.4745751616605267E-4"/>
    <n v="3.4839924261111752E-2"/>
    <n v="4.4745751616605267E-4"/>
    <n v="0.89831590385992577"/>
    <n v="1254.563962138951"/>
    <n v="0"/>
    <n v="0.45772615359709362"/>
    <n v="3.2230906215287346E-4"/>
    <n v="0.94330819379094166"/>
    <n v="0.51417826675069112"/>
    <n v="0.78034912565769587"/>
    <n v="36.19"/>
    <n v="214.338649871"/>
    <n v="37.882598358640905"/>
    <n v="1.8941299179320453E-2"/>
    <x v="0"/>
    <s v="FALSEFALSE"/>
    <n v="0.47060000000000002"/>
    <n v="0.41831111111111113"/>
    <n v="21.72"/>
    <n v="80.57692307692308"/>
    <n v="26"/>
    <n v="45.78"/>
    <n v="3194.9861999999998"/>
    <n v="8.43"/>
    <n v="21.43"/>
    <n v="1495.5997"/>
    <n v="2098"/>
    <n v="4458"/>
    <n v="423"/>
    <n v="1666"/>
    <n v="888"/>
    <n v="4425"/>
    <n v="56.55"/>
    <n v="28.18"/>
    <n v="115.67"/>
    <n v="2526"/>
    <n v="4453"/>
    <n v="63.81"/>
    <s v="Zona Rural"/>
    <n v="2055"/>
    <n v="1.03"/>
    <n v="3.49"/>
    <n v="517"/>
    <n v="25.22"/>
    <n v="387"/>
    <n v="1307"/>
    <n v="401"/>
    <n v="2095"/>
    <n v="240"/>
    <n v="759"/>
    <n v="417"/>
    <n v="191"/>
    <n v="41.59"/>
    <n v="90.57"/>
    <n v="56.73"/>
    <n v="20.67"/>
    <n v="1214"/>
    <n v="11.89"/>
    <n v="8.93"/>
    <n v="421"/>
    <n v="20.54"/>
    <n v="24.98"/>
    <n v="14.96"/>
  </r>
  <r>
    <n v="448"/>
    <x v="13"/>
    <s v="VE12"/>
    <s v="Jose Tadeo Monagas"/>
    <s v="VE1209"/>
    <s v="Soublette"/>
    <s v="VE120907"/>
    <x v="3"/>
    <n v="2906"/>
    <n v="3653.011038238174"/>
    <n v="1361.1704"/>
    <n v="379"/>
    <n v="200"/>
    <n v="134"/>
    <n v="334"/>
    <n v="46.84"/>
    <n v="0.49538329158742728"/>
    <n v="0.47331426437999913"/>
    <n v="0.10374468206721463"/>
    <n v="0.3855370083140725"/>
    <s v="CIUD MED Y PEQ LLANO"/>
    <s v="ciud med y peq"/>
    <n v="0.59957423701589108"/>
    <n v="2190.2513060622814"/>
    <n v="1.7540141398529602E-4"/>
    <n v="2190.25130606228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5.56997938605002"/>
    <n v="1.6817008022964597E-2"/>
    <n v="2.1598487364393011E-4"/>
    <n v="1.6817008022964597E-2"/>
    <n v="2.1598487364393011E-4"/>
    <n v="0.89641710593660584"/>
    <n v="605.56997938605002"/>
    <n v="0"/>
    <n v="0.46218279277985652"/>
    <n v="1.7540141398529602E-4"/>
    <n v="0.94273932289169682"/>
    <n v="0.51416298710719099"/>
    <n v="0.78032593631420022"/>
    <n v="0"/>
    <n v="257.01483360399999"/>
    <n v="14.213230368900081"/>
    <n v="7.1066151844500405E-3"/>
    <x v="0"/>
    <s v="FALSEFALSE"/>
    <n v="0.60570000000000002"/>
    <n v="0.53839999999999999"/>
    <n v="10.220000000000001"/>
    <n v="112.22222222222223"/>
    <n v="9"/>
    <n v="31.23"/>
    <n v="907.54380000000003"/>
    <n v="2.2400000000000002"/>
    <n v="18.060000000000002"/>
    <n v="524.82360000000006"/>
    <n v="1026"/>
    <n v="1694"/>
    <n v="186"/>
    <n v="785"/>
    <n v="457"/>
    <n v="1664"/>
    <n v="71.55"/>
    <n v="27.63"/>
    <n v="116.38"/>
    <n v="0"/>
    <n v="2906"/>
    <n v="100"/>
    <s v="Zona Rural"/>
    <n v="725"/>
    <n v="1.02"/>
    <n v="4.07"/>
    <n v="249"/>
    <n v="34.340000000000003"/>
    <n v="133"/>
    <n v="509"/>
    <n v="368"/>
    <n v="1010"/>
    <n v="185"/>
    <n v="431"/>
    <n v="282"/>
    <n v="99"/>
    <n v="69.81"/>
    <n v="96.85"/>
    <n v="74.599999999999994"/>
    <n v="32.35"/>
    <n v="233"/>
    <n v="4.51"/>
    <n v="14.21"/>
    <n v="233"/>
    <n v="32.14"/>
    <n v="10.210000000000001"/>
    <n v="14.73"/>
  </r>
  <r>
    <n v="42"/>
    <x v="12"/>
    <s v="VE03"/>
    <s v="Fernando de Peñalver"/>
    <s v="VE0303"/>
    <s v="San Miguel"/>
    <s v="VE030302"/>
    <x v="0"/>
    <n v="3088"/>
    <n v="4053.6406974309898"/>
    <n v="1062.2719999999999"/>
    <n v="513"/>
    <n v="160"/>
    <n v="109"/>
    <n v="269"/>
    <n v="34.4"/>
    <n v="0.49525592291289589"/>
    <n v="0.42496571072061895"/>
    <n v="4.5270238820218765E-2"/>
    <n v="0.29255748742249221"/>
    <s v="CIUD MED Y PEQ ORIEN"/>
    <s v="ciud med y peq"/>
    <n v="0.59893604332351469"/>
    <n v="2427.8715203744896"/>
    <n v="1.9443070138555439E-4"/>
    <n v="2427.8715203744896"/>
    <n v="0"/>
    <n v="0"/>
    <n v="302"/>
    <n v="0"/>
    <n v="0"/>
    <n v="302"/>
    <n v="1"/>
    <n v="0"/>
    <n v="0"/>
    <n v="302"/>
    <n v="0"/>
    <n v="0"/>
    <n v="302"/>
    <n v="1"/>
    <n v="0"/>
    <n v="0"/>
    <n v="0"/>
    <n v="0"/>
    <n v="0"/>
    <n v="0"/>
    <n v="1206.2571912535586"/>
    <n v="3.3498418933574262E-2"/>
    <n v="4.3022824100217205E-4"/>
    <n v="3.3498418933574262E-2"/>
    <n v="4.3022824100217205E-4"/>
    <n v="0.89817457004377776"/>
    <n v="1206.2571912535586"/>
    <n v="0"/>
    <n v="0.45221289989932362"/>
    <n v="1.9443070138555439E-4"/>
    <n v="0.94281301005482554"/>
    <n v="0.51398116135990868"/>
    <n v="0.78004998617766397"/>
    <n v="0"/>
    <n v="229.967688514"/>
    <n v="17.627001095783122"/>
    <n v="8.8135005478915604E-3"/>
    <x v="0"/>
    <s v="FALSEFALSE"/>
    <n v="0.43509999999999999"/>
    <n v="0.38675555555555552"/>
    <n v="8.27"/>
    <n v="251.75"/>
    <n v="8"/>
    <n v="25.07"/>
    <n v="774.16159999999991"/>
    <n v="1.83"/>
    <n v="42.69"/>
    <n v="1318.2672"/>
    <n v="875"/>
    <n v="2011"/>
    <n v="202"/>
    <n v="676"/>
    <n v="386"/>
    <n v="2026"/>
    <n v="53.56"/>
    <n v="29.77"/>
    <n v="108.51"/>
    <n v="0"/>
    <n v="3088"/>
    <n v="100"/>
    <s v="Zona Rural"/>
    <n v="790"/>
    <n v="1.03"/>
    <n v="4.03"/>
    <n v="263"/>
    <n v="33.29"/>
    <n v="267"/>
    <n v="797"/>
    <n v="950"/>
    <n v="2014"/>
    <n v="163"/>
    <n v="338"/>
    <n v="249"/>
    <n v="150"/>
    <n v="72.44"/>
    <n v="95.21"/>
    <n v="79.81"/>
    <n v="39.270000000000003"/>
    <n v="209"/>
    <n v="6.53"/>
    <n v="10.38"/>
    <n v="175"/>
    <n v="22.15"/>
    <n v="9.75"/>
    <n v="8.31"/>
  </r>
  <r>
    <n v="459"/>
    <x v="13"/>
    <s v="VE12"/>
    <s v="Santa Maria De Ipire"/>
    <s v="VE1214"/>
    <s v="Capital Santa Maria De Ipire"/>
    <s v="VE121401"/>
    <x v="3"/>
    <n v="12327"/>
    <n v="14863.39662639617"/>
    <n v="6285.5373"/>
    <n v="1865"/>
    <n v="1240"/>
    <n v="700"/>
    <n v="1940"/>
    <n v="50.99"/>
    <n v="0.49422737752531642"/>
    <n v="0.60581995466838712"/>
    <n v="0.14310353723572186"/>
    <n v="0.41724578189685596"/>
    <s v="RESTO"/>
    <s v="resto"/>
    <n v="0.5959619562960301"/>
    <n v="8858.0189306708762"/>
    <n v="7.0937478327156428E-4"/>
    <n v="8858.0189306708762"/>
    <n v="0"/>
    <n v="0"/>
    <n v="0"/>
    <n v="0"/>
    <n v="2683"/>
    <n v="2683"/>
    <n v="1"/>
    <n v="0"/>
    <n v="0"/>
    <n v="0"/>
    <n v="0"/>
    <n v="2683"/>
    <n v="2683"/>
    <n v="1"/>
    <n v="0"/>
    <n v="0"/>
    <n v="0"/>
    <n v="0"/>
    <n v="0"/>
    <n v="0"/>
    <n v="1664.5217439348121"/>
    <n v="4.6224675058249079E-2"/>
    <n v="5.9367460537892102E-4"/>
    <n v="4.6224675058249079E-2"/>
    <n v="5.9367460537892102E-4"/>
    <n v="0.89951534022668655"/>
    <n v="1664.5217439348121"/>
    <n v="0"/>
    <n v="0.51718665665110752"/>
    <n v="7.0937478327156428E-4"/>
    <n v="0.94480702947162998"/>
    <n v="0.51382612018364393"/>
    <n v="0.77981468598284309"/>
    <n v="67.75"/>
    <n v="3852.7318553199998"/>
    <n v="3.8578850500255353"/>
    <n v="1.9289425250127675E-3"/>
    <x v="1"/>
    <s v="TRUETRUE"/>
    <n v="0.39399999999999996"/>
    <n v="0.35022222222222221"/>
    <n v="13.18"/>
    <n v="186.2"/>
    <n v="15"/>
    <n v="36.69"/>
    <n v="4522.7763000000004"/>
    <n v="14.92"/>
    <n v="43.809999999999995"/>
    <n v="5400.4587000000001"/>
    <n v="3228"/>
    <n v="8193"/>
    <n v="906"/>
    <n v="2575"/>
    <n v="1412"/>
    <n v="8340"/>
    <n v="50.46"/>
    <n v="30.48"/>
    <n v="118.99"/>
    <n v="8351"/>
    <n v="3976"/>
    <n v="32.25"/>
    <s v="Zona Urbana"/>
    <n v="3891"/>
    <n v="1.01"/>
    <n v="3.19"/>
    <n v="1305"/>
    <n v="33.57"/>
    <n v="450"/>
    <n v="1236"/>
    <n v="1078"/>
    <n v="2793"/>
    <n v="469"/>
    <n v="1283"/>
    <n v="921"/>
    <n v="618"/>
    <n v="56.51"/>
    <n v="92.7"/>
    <n v="77.59"/>
    <n v="40.549999999999997"/>
    <n v="1349"/>
    <n v="9.09"/>
    <n v="8.0299999999999994"/>
    <n v="702"/>
    <n v="18.059999999999999"/>
    <n v="32.799999999999997"/>
    <n v="12.33"/>
  </r>
  <r>
    <n v="793"/>
    <x v="16"/>
    <s v="VE19"/>
    <s v="Cruz Salmeron Acosta"/>
    <s v="VE1908"/>
    <s v="Chacopata"/>
    <s v="VE190802"/>
    <x v="0"/>
    <n v="8214"/>
    <n v="9839.5895351499876"/>
    <n v="2889.6852000000003"/>
    <n v="1126"/>
    <n v="475"/>
    <n v="136"/>
    <n v="611"/>
    <n v="35.18"/>
    <n v="0.49451691065253439"/>
    <n v="0.45218839471084188"/>
    <n v="5.7224075983376671E-2"/>
    <n v="0.31426235357215598"/>
    <s v="RESTO"/>
    <s v="resto"/>
    <n v="0.59677503855683234"/>
    <n v="5872.0214242225375"/>
    <n v="4.7024780120427748E-4"/>
    <n v="5872.0214242225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7.421602561174"/>
    <n v="4.4083562156042942E-2"/>
    <n v="5.6617577806023975E-4"/>
    <n v="4.4083562156042942E-2"/>
    <n v="5.6617577806023975E-4"/>
    <n v="0.89928976403920502"/>
    <n v="1587.421602561174"/>
    <n v="0"/>
    <n v="0.4651872403020299"/>
    <n v="4.7024780120427748E-4"/>
    <n v="0.94388105738631611"/>
    <n v="0.51370878124811759"/>
    <n v="0.77963660506876198"/>
    <n v="75.91"/>
    <n v="286.94817983000002"/>
    <n v="34.290475517145175"/>
    <n v="1.7145237758572587E-2"/>
    <x v="1"/>
    <s v="FALSETRUE"/>
    <n v="0.5081"/>
    <n v="0.45164444444444446"/>
    <n v="11.85"/>
    <n v="380"/>
    <n v="7"/>
    <n v="15.059999999999999"/>
    <n v="1237.0283999999999"/>
    <n v="0.67"/>
    <n v="4.17"/>
    <n v="342.52379999999999"/>
    <n v="2619"/>
    <n v="5155"/>
    <n v="440"/>
    <n v="2086"/>
    <n v="1037"/>
    <n v="5091"/>
    <n v="59.34"/>
    <n v="27.4"/>
    <n v="113.07"/>
    <n v="6235"/>
    <n v="1979"/>
    <n v="24.09"/>
    <s v="Zona Urbana"/>
    <n v="1771"/>
    <n v="1.07"/>
    <n v="4.97"/>
    <n v="819"/>
    <n v="46.25"/>
    <n v="679"/>
    <n v="1261"/>
    <n v="720"/>
    <n v="2660"/>
    <n v="377"/>
    <n v="1001"/>
    <n v="627"/>
    <n v="292"/>
    <n v="51.93"/>
    <n v="97.37"/>
    <n v="73.510000000000005"/>
    <n v="27.24"/>
    <n v="764"/>
    <n v="3.55"/>
    <n v="17.670000000000002"/>
    <n v="48"/>
    <n v="2.71"/>
    <n v="11.91"/>
    <n v="10.71"/>
  </r>
  <r>
    <n v="1022"/>
    <x v="9"/>
    <s v="VE23"/>
    <s v="Catatumbo"/>
    <s v="VE2304"/>
    <s v="Encontrados"/>
    <s v="VE230401"/>
    <x v="2"/>
    <n v="22663"/>
    <n v="25901.366861579285"/>
    <n v="10128.0947"/>
    <n v="3313"/>
    <n v="1713"/>
    <n v="964"/>
    <n v="2677"/>
    <n v="44.69"/>
    <n v="0.49161714364339404"/>
    <n v="0.50466021016130502"/>
    <n v="8.5351204232951325E-2"/>
    <n v="0.3979020957572571"/>
    <s v="RESTO"/>
    <s v="resto"/>
    <n v="0.59209220687605135"/>
    <n v="15335.997466178704"/>
    <n v="1.2281493146458925E-3"/>
    <n v="15335.997466178704"/>
    <n v="0"/>
    <n v="0"/>
    <n v="0"/>
    <n v="0"/>
    <n v="8230"/>
    <n v="8230"/>
    <n v="1"/>
    <n v="0"/>
    <n v="0"/>
    <n v="0"/>
    <n v="0"/>
    <n v="8230"/>
    <n v="8230"/>
    <n v="1"/>
    <n v="0"/>
    <n v="0"/>
    <n v="0"/>
    <n v="0"/>
    <n v="0"/>
    <n v="0"/>
    <n v="2873.4234799694773"/>
    <n v="7.9796534440185807E-2"/>
    <n v="1.0248460597005052E-3"/>
    <n v="7.9796534440185807E-2"/>
    <n v="1.0248460597005052E-3"/>
    <n v="0.90305229151881339"/>
    <n v="2873.4234799694773"/>
    <n v="0"/>
    <n v="0.49583634537343474"/>
    <n v="1.2281493146458925E-3"/>
    <n v="0.94681588154876284"/>
    <n v="0.51337874591315336"/>
    <n v="0.77913572278390186"/>
    <n v="67.58"/>
    <n v="3297.1727635299999"/>
    <n v="7.8556292676180286"/>
    <n v="3.9278146338090139E-3"/>
    <x v="1"/>
    <s v="TRUETRUE"/>
    <n v="0.47970000000000002"/>
    <n v="0.4264"/>
    <n v="17.12"/>
    <n v="220.59090909090909"/>
    <n v="22"/>
    <n v="23.66"/>
    <n v="5362.0658000000003"/>
    <n v="3.33"/>
    <n v="39.75"/>
    <n v="9008.5424999999996"/>
    <n v="7034"/>
    <n v="14664"/>
    <n v="965"/>
    <n v="5666"/>
    <n v="2851"/>
    <n v="14146"/>
    <n v="54.55"/>
    <n v="27.02"/>
    <n v="114.33"/>
    <n v="15316"/>
    <n v="7347"/>
    <n v="32.42"/>
    <s v="Zona Urbana"/>
    <n v="6348"/>
    <n v="1.01"/>
    <n v="3.59"/>
    <n v="1509"/>
    <n v="23.88"/>
    <n v="995"/>
    <n v="2908"/>
    <n v="926"/>
    <n v="4853"/>
    <n v="1246"/>
    <n v="2572"/>
    <n v="1709"/>
    <n v="1003"/>
    <n v="63.77"/>
    <n v="90.56"/>
    <n v="72.72"/>
    <n v="31.75"/>
    <n v="3086"/>
    <n v="11.35"/>
    <n v="17.84"/>
    <n v="1506"/>
    <n v="23.84"/>
    <n v="10.68"/>
    <n v="12.62"/>
  </r>
  <r>
    <n v="69"/>
    <x v="12"/>
    <s v="VE03"/>
    <s v="Manuel Ezequiel Bruzual"/>
    <s v="VE0312"/>
    <s v="Sabana De Uchire"/>
    <s v="VE031203"/>
    <x v="0"/>
    <n v="6286"/>
    <n v="6997.6625937834942"/>
    <n v="2528.8577999999998"/>
    <n v="933"/>
    <n v="409"/>
    <n v="219"/>
    <n v="628"/>
    <n v="40.229999999999997"/>
    <n v="0.49423394283289301"/>
    <n v="0.47811428649402121"/>
    <n v="8.0282144192818539E-2"/>
    <n v="0.32560201426811242"/>
    <s v="CIUD MED Y PEQ ORIEN"/>
    <s v="ciud med y peq"/>
    <n v="0.59598717769478193"/>
    <n v="4170.5171797293724"/>
    <n v="3.3398661073721545E-4"/>
    <n v="4170.51717972937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8.6619963650178"/>
    <n v="3.3565201680787186E-2"/>
    <n v="4.3108594786647763E-4"/>
    <n v="3.3565201680787186E-2"/>
    <n v="4.3108594786647763E-4"/>
    <n v="0.89818160591633289"/>
    <n v="1208.6619963650178"/>
    <n v="0"/>
    <n v="0.46995369803038045"/>
    <n v="3.3398661073721545E-4"/>
    <n v="0.94335341279517315"/>
    <n v="0.51322485903356407"/>
    <n v="0.77890217442197562"/>
    <n v="60.66"/>
    <n v="174.30868027599999"/>
    <n v="40.145233058407705"/>
    <n v="2.0072616529203852E-2"/>
    <x v="1"/>
    <s v="FALSETRUE"/>
    <n v="0.58289999999999997"/>
    <n v="0.51813333333333333"/>
    <n v="12.33"/>
    <n v="135.19999999999999"/>
    <n v="15"/>
    <n v="27.32"/>
    <n v="1717.3352"/>
    <n v="3.14"/>
    <n v="17.91"/>
    <n v="1125.8226"/>
    <n v="2149"/>
    <n v="3687"/>
    <n v="450"/>
    <n v="1681"/>
    <n v="900"/>
    <n v="3705"/>
    <n v="70.489999999999995"/>
    <n v="28.27"/>
    <n v="110.3"/>
    <n v="3813"/>
    <n v="2473"/>
    <n v="39.340000000000003"/>
    <s v="Zona Urbana"/>
    <n v="1610"/>
    <n v="1.01"/>
    <n v="3.94"/>
    <n v="567"/>
    <n v="35.24"/>
    <n v="374"/>
    <n v="948"/>
    <n v="706"/>
    <n v="2028"/>
    <n v="355"/>
    <n v="872"/>
    <n v="597"/>
    <n v="238"/>
    <n v="63.06"/>
    <n v="96.67"/>
    <n v="81.78"/>
    <n v="34"/>
    <n v="607"/>
    <n v="4.9800000000000004"/>
    <n v="14.54"/>
    <n v="171"/>
    <n v="10.63"/>
    <n v="18.52"/>
    <n v="13.77"/>
  </r>
  <r>
    <n v="634"/>
    <x v="4"/>
    <s v="VE15"/>
    <s v="Guaicaipuro"/>
    <s v="VE1510"/>
    <s v="Tacata"/>
    <s v="VE151007"/>
    <x v="3"/>
    <n v="4513"/>
    <n v="5350.4139318590869"/>
    <n v="1521.7835999999998"/>
    <n v="843"/>
    <n v="265"/>
    <n v="164"/>
    <n v="429"/>
    <n v="33.72"/>
    <n v="0.49432717056873665"/>
    <n v="0.34228450873707977"/>
    <n v="0.11015025056545702"/>
    <n v="0.49362808127006852"/>
    <s v="GRAN CARACAS"/>
    <s v="gran caracas"/>
    <n v="0.59634532297175624"/>
    <n v="3190.6943242270913"/>
    <n v="2.5551967233862992E-4"/>
    <n v="3190.6943242270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3.40845971778981"/>
    <n v="1.5368454223054473E-2"/>
    <n v="1.9738074923530841E-4"/>
    <n v="1.5368454223054473E-2"/>
    <n v="1.9738074923530841E-4"/>
    <n v="0.89626449406676512"/>
    <n v="553.40845971778981"/>
    <n v="0"/>
    <n v="0.41797248567563311"/>
    <n v="2.5551967233862992E-4"/>
    <n v="0.94304956504888804"/>
    <n v="0.51321680256432767"/>
    <n v="0.77888994741992001"/>
    <n v="92.89"/>
    <n v="111.341676894"/>
    <n v="48.054008895095158"/>
    <n v="2.402700444754758E-2"/>
    <x v="1"/>
    <s v="FALSETRUE"/>
    <n v="0.4279"/>
    <n v="0.38035555555555556"/>
    <n v="4.9400000000000004"/>
    <n v="132.57142857142858"/>
    <n v="7"/>
    <n v="15.809999999999999"/>
    <n v="713.50529999999992"/>
    <n v="0.39"/>
    <n v="9.24"/>
    <n v="417.00120000000004"/>
    <n v="1268"/>
    <n v="2963"/>
    <n v="282"/>
    <n v="1017"/>
    <n v="553"/>
    <n v="2943"/>
    <n v="52.31"/>
    <n v="29.28"/>
    <n v="103.2"/>
    <n v="4192"/>
    <n v="321"/>
    <n v="7.11"/>
    <s v="Zona Urbana"/>
    <n v="1301"/>
    <n v="1.01"/>
    <n v="3.52"/>
    <n v="524"/>
    <n v="40.43"/>
    <n v="258"/>
    <n v="473"/>
    <n v="197"/>
    <n v="928"/>
    <n v="205"/>
    <n v="497"/>
    <n v="379"/>
    <n v="171"/>
    <n v="59.08"/>
    <n v="96.5"/>
    <n v="80.64"/>
    <n v="28.5"/>
    <n v="182"/>
    <n v="4.13"/>
    <n v="9.26"/>
    <n v="264"/>
    <n v="20.37"/>
    <n v="13.27"/>
    <n v="6.84"/>
  </r>
  <r>
    <n v="232"/>
    <x v="7"/>
    <s v="VE07"/>
    <s v="Cedeño"/>
    <s v="VE0702"/>
    <s v="Altagracia"/>
    <s v="VE070202"/>
    <x v="0"/>
    <n v="1477"/>
    <n v="2343.5801492537316"/>
    <n v="785.76400000000012"/>
    <n v="139"/>
    <n v="92"/>
    <n v="66"/>
    <n v="158"/>
    <n v="53.2"/>
    <n v="0.49459145712502472"/>
    <n v="0.55552471984478802"/>
    <n v="0.23439058205212893"/>
    <n v="0.43079520724985093"/>
    <s v="CIUD MED Y PEQ BOLÍV"/>
    <s v="ciud med y peq"/>
    <n v="0.59693501128199322"/>
    <n v="1398.9650428350317"/>
    <n v="1.1203301007062027E-4"/>
    <n v="1398.9650428350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8.61004658868404"/>
    <n v="9.6810907903850628E-3"/>
    <n v="1.2433657451084012E-4"/>
    <n v="9.6810907903850628E-3"/>
    <n v="1.2433657451084012E-4"/>
    <n v="0.89566530391726751"/>
    <n v="348.61004658868404"/>
    <n v="0"/>
    <n v="0.48695703818414682"/>
    <n v="1.1203301007062027E-4"/>
    <n v="0.94249394124296526"/>
    <n v="0.51318032851167639"/>
    <n v="0.77883459211430695"/>
    <n v="0"/>
    <n v="1476.94652554"/>
    <n v="1.5867738667091373"/>
    <n v="7.9338693335456864E-4"/>
    <x v="0"/>
    <s v="TRUEFALSE"/>
    <n v="0.63380000000000003"/>
    <n v="0.56337777777777776"/>
    <n v="16.940000000000001"/>
    <n v="64.888888888888886"/>
    <n v="9"/>
    <n v="44.7"/>
    <n v="660.21900000000005"/>
    <n v="13.75"/>
    <n v="38.75"/>
    <n v="572.33749999999998"/>
    <n v="540"/>
    <n v="852"/>
    <n v="85"/>
    <n v="423"/>
    <n v="230"/>
    <n v="824"/>
    <n v="73.36"/>
    <n v="26.39"/>
    <n v="118.17"/>
    <n v="0"/>
    <n v="1477"/>
    <n v="100"/>
    <s v="Zona Rural"/>
    <n v="324"/>
    <n v="1.01"/>
    <n v="4.5999999999999996"/>
    <n v="85"/>
    <n v="26.32"/>
    <n v="99"/>
    <n v="312"/>
    <n v="173"/>
    <n v="584"/>
    <n v="68"/>
    <n v="225"/>
    <n v="154"/>
    <n v="63"/>
    <n v="51.52"/>
    <n v="90"/>
    <n v="80.209999999999994"/>
    <n v="34.81"/>
    <n v="194"/>
    <n v="12.32"/>
    <n v="17.96"/>
    <n v="67"/>
    <n v="20.74"/>
    <n v="25.39"/>
    <n v="15.82"/>
  </r>
  <r>
    <n v="912"/>
    <x v="3"/>
    <s v="VE21"/>
    <s v="Candelaria"/>
    <s v="VE2104"/>
    <s v="Bolivia"/>
    <s v="VE210403"/>
    <x v="2"/>
    <n v="2497"/>
    <n v="3105.9192765452517"/>
    <n v="909.90679999999998"/>
    <n v="450"/>
    <n v="191"/>
    <n v="67"/>
    <n v="258"/>
    <n v="36.44"/>
    <n v="0.49443737094242363"/>
    <n v="0.48114876035378762"/>
    <n v="6.8331604336711885E-2"/>
    <n v="0.31125353561647323"/>
    <s v="RESTO"/>
    <s v="resto"/>
    <n v="0.59660435061198602"/>
    <n v="1853.0049530365293"/>
    <n v="1.4839378841357583E-4"/>
    <n v="1853.0049530365293"/>
    <n v="0"/>
    <n v="0"/>
    <n v="38"/>
    <n v="0"/>
    <n v="0"/>
    <n v="38"/>
    <n v="1"/>
    <n v="0"/>
    <n v="0"/>
    <n v="38"/>
    <n v="0"/>
    <n v="0"/>
    <n v="38"/>
    <n v="1"/>
    <n v="0"/>
    <n v="0"/>
    <n v="0"/>
    <n v="0"/>
    <n v="0"/>
    <n v="0"/>
    <n v="207.02170966235914"/>
    <n v="5.7491055878453618E-3"/>
    <n v="7.3837144054444932E-5"/>
    <n v="5.7491055878453618E-3"/>
    <n v="7.3837144054444932E-5"/>
    <n v="0.89525105101621338"/>
    <n v="207.02170966235914"/>
    <n v="0"/>
    <n v="0.46071630565261551"/>
    <n v="1.4839378841357583E-4"/>
    <n v="0.94263474118722412"/>
    <n v="0.51312916186254121"/>
    <n v="0.77875693840449967"/>
    <n v="0"/>
    <n v="80.3284545928"/>
    <n v="38.665243745690603"/>
    <n v="1.9332621872845301E-2"/>
    <x v="0"/>
    <s v="FALSEFALSE"/>
    <n v="0.4269"/>
    <n v="0.37946666666666667"/>
    <n v="19.489999999999998"/>
    <n v="115.66666666666667"/>
    <n v="3"/>
    <n v="31.79"/>
    <n v="793.79630000000009"/>
    <n v="1.55"/>
    <n v="18.13"/>
    <n v="452.70609999999999"/>
    <n v="669"/>
    <n v="1567"/>
    <n v="261"/>
    <n v="519"/>
    <n v="304"/>
    <n v="1674"/>
    <n v="59.35"/>
    <n v="32.28"/>
    <n v="119.61"/>
    <n v="0"/>
    <n v="2497"/>
    <n v="100"/>
    <s v="Zona Rural"/>
    <n v="727"/>
    <n v="1.02"/>
    <n v="3.51"/>
    <n v="237"/>
    <n v="32.64"/>
    <n v="172"/>
    <n v="175"/>
    <n v="0"/>
    <n v="347"/>
    <n v="83"/>
    <n v="268"/>
    <n v="193"/>
    <n v="102"/>
    <n v="49.7"/>
    <n v="95.04"/>
    <n v="76.28"/>
    <n v="33.01"/>
    <n v="408"/>
    <n v="6.37"/>
    <n v="6.47"/>
    <n v="84"/>
    <n v="11.57"/>
    <n v="8.1300000000000008"/>
    <n v="20.34"/>
  </r>
  <r>
    <n v="930"/>
    <x v="3"/>
    <s v="VE21"/>
    <s v="Juan Vicente Campo"/>
    <s v="VE2108"/>
    <s v="Arnoldo Gabaldon"/>
    <s v="VE210802"/>
    <x v="2"/>
    <n v="1108"/>
    <n v="1333.9230913524668"/>
    <n v="273.45439999999996"/>
    <n v="232"/>
    <n v="70"/>
    <n v="6"/>
    <n v="76"/>
    <n v="24.68"/>
    <n v="0.49432936307113162"/>
    <n v="0.43326995797738854"/>
    <n v="0.10152229711466726"/>
    <n v="0.26396846977681676"/>
    <s v="RESTO"/>
    <s v="resto"/>
    <n v="0.59635374572674871"/>
    <n v="795.49003203944756"/>
    <n v="6.3705053408588127E-5"/>
    <n v="795.49003203944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.333279453023835"/>
    <n v="2.1198167291617753E-3"/>
    <n v="2.7225315452729579E-5"/>
    <n v="2.1198167291617753E-3"/>
    <n v="2.7225315452729579E-5"/>
    <n v="0.89486868858069313"/>
    <n v="76.333279453023835"/>
    <n v="0"/>
    <n v="0.44341948776241447"/>
    <n v="6.3705053408588127E-5"/>
    <n v="0.94230680076043827"/>
    <n v="0.51290808384686526"/>
    <n v="0.77842141656822084"/>
    <n v="0"/>
    <n v="30.879808703399998"/>
    <n v="43.197258900298699"/>
    <n v="2.1598629450149349E-2"/>
    <x v="0"/>
    <s v="FALSEFALSE"/>
    <n v="0.373"/>
    <n v="0.33155555555555555"/>
    <n v="20.09"/>
    <n v="42.666666666666664"/>
    <n v="3"/>
    <n v="24.84"/>
    <n v="275.22720000000004"/>
    <n v="0.32"/>
    <n v="5.16"/>
    <n v="57.172799999999995"/>
    <n v="260"/>
    <n v="697"/>
    <n v="151"/>
    <n v="210"/>
    <n v="116"/>
    <n v="782"/>
    <n v="58.97"/>
    <n v="34.200000000000003"/>
    <n v="119.41"/>
    <n v="0"/>
    <n v="1108"/>
    <n v="100"/>
    <s v="Zona Rural"/>
    <n v="311"/>
    <n v="1"/>
    <n v="3.56"/>
    <n v="65"/>
    <n v="20.97"/>
    <n v="40"/>
    <n v="88"/>
    <n v="0"/>
    <n v="128"/>
    <n v="40"/>
    <n v="114"/>
    <n v="67"/>
    <n v="53"/>
    <n v="63.49"/>
    <n v="94.21"/>
    <n v="69.069999999999993"/>
    <n v="37.06"/>
    <n v="189"/>
    <n v="8.0500000000000007"/>
    <n v="3.87"/>
    <n v="1"/>
    <n v="0.32"/>
    <n v="2.9"/>
    <n v="17.21"/>
  </r>
  <r>
    <n v="1038"/>
    <x v="9"/>
    <s v="VE23"/>
    <s v="Jesus Maria Semprun"/>
    <s v="VE2308"/>
    <s v="Bari"/>
    <s v="VE230802"/>
    <x v="2"/>
    <n v="10435"/>
    <n v="11694.018829549928"/>
    <n v="4716.6200000000008"/>
    <n v="1216"/>
    <n v="631"/>
    <n v="372"/>
    <n v="1003"/>
    <n v="45.2"/>
    <n v="0.49321720755628978"/>
    <n v="0.5316878279407985"/>
    <n v="0.12758641025250531"/>
    <n v="0.47912069145584718"/>
    <s v="CIUD MED Y PEQ OCCID"/>
    <s v="ciud med y peq"/>
    <n v="0.59361899642344962"/>
    <n v="6941.7917217543509"/>
    <n v="5.5591798083489536E-4"/>
    <n v="6941.7917217543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4.8788781616183"/>
    <n v="5.4565756201617285E-2"/>
    <n v="7.0080111411008371E-4"/>
    <n v="5.4565756201617285E-2"/>
    <n v="7.0080111411008371E-4"/>
    <n v="0.9003941118607548"/>
    <n v="1964.8788781616183"/>
    <n v="0"/>
    <n v="0.49554923200105688"/>
    <n v="5.5591798083489536E-4"/>
    <n v="0.9442127982638866"/>
    <n v="0.5127959042227237"/>
    <n v="0.77825116574807496"/>
    <n v="43.53"/>
    <n v="2943.8986204100001"/>
    <n v="3.9722899248212866"/>
    <n v="1.9861449624106434E-3"/>
    <x v="0"/>
    <s v="TRUEFALSE"/>
    <n v="0.51580000000000004"/>
    <n v="0.45848888888888895"/>
    <n v="22.68"/>
    <n v="174.21052631578948"/>
    <n v="19"/>
    <n v="34.94"/>
    <n v="3645.989"/>
    <n v="10.23"/>
    <n v="52.319999999999993"/>
    <n v="5459.5919999999996"/>
    <n v="3436"/>
    <n v="6661"/>
    <n v="338"/>
    <n v="2757"/>
    <n v="1401"/>
    <n v="6277"/>
    <n v="56.66"/>
    <n v="25.48"/>
    <n v="128.69"/>
    <n v="4542"/>
    <n v="5893"/>
    <n v="56.47"/>
    <s v="Zona Rural"/>
    <n v="2628"/>
    <n v="1.02"/>
    <n v="4"/>
    <n v="621"/>
    <n v="24.03"/>
    <n v="493"/>
    <n v="2148"/>
    <n v="669"/>
    <n v="3310"/>
    <n v="427"/>
    <n v="1099"/>
    <n v="683"/>
    <n v="430"/>
    <n v="43.71"/>
    <n v="80.45"/>
    <n v="60.12"/>
    <n v="29.01"/>
    <n v="1851"/>
    <n v="23.04"/>
    <n v="18.920000000000002"/>
    <n v="347"/>
    <n v="13.43"/>
    <n v="18.809999999999999"/>
    <n v="13.61"/>
  </r>
  <r>
    <n v="543"/>
    <x v="19"/>
    <s v="VE14"/>
    <s v="Campo Elias"/>
    <s v="VE1406"/>
    <s v="Acequias"/>
    <s v="VE140604"/>
    <x v="1"/>
    <n v="689"/>
    <n v="896.2801858360117"/>
    <n v="140.2115"/>
    <n v="231"/>
    <n v="57"/>
    <n v="2"/>
    <n v="59"/>
    <n v="20.350000000000001"/>
    <n v="0.49411800765484754"/>
    <n v="0.3777716305533112"/>
    <n v="2.6285443921430011E-2"/>
    <n v="0.14093075256663171"/>
    <s v="CIUD MED Y PEQ OCCID"/>
    <s v="ciud med y peq"/>
    <n v="0.5955417991164389"/>
    <n v="533.77231438519459"/>
    <n v="4.2745970944169281E-5"/>
    <n v="533.77231438519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.149721710760332"/>
    <n v="1.6703905197124871E-3"/>
    <n v="2.1453226688329792E-5"/>
    <n v="1.6703905197124871E-3"/>
    <n v="2.1453226688329792E-5"/>
    <n v="0.89482133944241204"/>
    <n v="60.149721710760332"/>
    <n v="0"/>
    <n v="0.42475445350514524"/>
    <n v="4.2745970944169281E-5"/>
    <n v="0.94222564084645422"/>
    <n v="0.51260339531127908"/>
    <n v="0.77795900217282998"/>
    <n v="0"/>
    <n v="129.319032166"/>
    <n v="6.9307678137082274"/>
    <n v="3.4653839068541138E-3"/>
    <x v="0"/>
    <s v="FALSEFALSE"/>
    <n v="0.2213"/>
    <n v="0.19671111111111111"/>
    <n v="25.28"/>
    <n v="16.833333333333332"/>
    <n v="6"/>
    <n v="18.62"/>
    <n v="128.29179999999999"/>
    <n v="0.34"/>
    <n v="8.27"/>
    <n v="56.9803"/>
    <n v="108"/>
    <n v="488"/>
    <n v="93"/>
    <n v="81"/>
    <n v="62"/>
    <n v="546"/>
    <n v="41.19"/>
    <n v="39.22"/>
    <n v="155.19"/>
    <n v="0"/>
    <n v="689"/>
    <n v="100"/>
    <s v="Zona Rural"/>
    <n v="292"/>
    <n v="1"/>
    <n v="2.37"/>
    <n v="66"/>
    <n v="22.68"/>
    <n v="19"/>
    <n v="61"/>
    <n v="21"/>
    <n v="101"/>
    <n v="15"/>
    <n v="37"/>
    <n v="15"/>
    <n v="11"/>
    <n v="46.88"/>
    <n v="86.05"/>
    <n v="28.3"/>
    <n v="17.46"/>
    <n v="157"/>
    <n v="14.29"/>
    <n v="1.37"/>
    <n v="1"/>
    <n v="0.34"/>
    <n v="0"/>
    <n v="17.59"/>
  </r>
  <r>
    <n v="1010"/>
    <x v="9"/>
    <s v="VE23"/>
    <s v="Baralt"/>
    <s v="VE2302"/>
    <s v="Manuel Guanipa Matos"/>
    <s v="VE230204"/>
    <x v="2"/>
    <n v="12937"/>
    <n v="15036.650895411087"/>
    <n v="5707.8043999999991"/>
    <n v="1644"/>
    <n v="849"/>
    <n v="449"/>
    <n v="1298"/>
    <n v="44.12"/>
    <n v="0.491745405892482"/>
    <n v="0.46747720659465003"/>
    <n v="0.10165968490846963"/>
    <n v="0.42278668432047506"/>
    <s v="RESTO"/>
    <s v="resto"/>
    <n v="0.59226580560464004"/>
    <n v="8905.6941561663789"/>
    <n v="7.1319274787719352E-4"/>
    <n v="8905.6941561663789"/>
    <n v="0"/>
    <n v="0"/>
    <n v="0"/>
    <n v="0"/>
    <n v="0"/>
    <n v="0"/>
    <n v="0"/>
    <n v="0"/>
    <n v="0"/>
    <n v="6"/>
    <n v="0"/>
    <n v="0"/>
    <n v="6"/>
    <n v="1"/>
    <n v="0"/>
    <n v="0"/>
    <n v="0"/>
    <n v="0"/>
    <n v="0"/>
    <n v="0"/>
    <n v="2085.9601673395423"/>
    <n v="5.7928249523364249E-2"/>
    <n v="7.4398642354410102E-4"/>
    <n v="5.7928249523364249E-2"/>
    <n v="7.4398642354410102E-4"/>
    <n v="0.90074836614747211"/>
    <n v="2085.9601673395423"/>
    <n v="0"/>
    <n v="0.47538460742182881"/>
    <n v="7.1319274787719352E-4"/>
    <n v="0.94482181378671215"/>
    <n v="0.51260027071307646"/>
    <n v="0.77795426008699498"/>
    <n v="71.59"/>
    <n v="683.54786354500004"/>
    <n v="21.997948786539041"/>
    <n v="1.0998974393269521E-2"/>
    <x v="1"/>
    <s v="FALSETRUE"/>
    <n v="0.51939999999999997"/>
    <n v="0.46168888888888887"/>
    <n v="9.77"/>
    <n v="320.18181818181819"/>
    <n v="11"/>
    <n v="26.770000000000003"/>
    <n v="3463.2349000000008"/>
    <n v="3.09"/>
    <n v="24.04"/>
    <n v="3110.0547999999999"/>
    <n v="4238"/>
    <n v="8159"/>
    <n v="540"/>
    <n v="3422"/>
    <n v="1722"/>
    <n v="7793"/>
    <n v="58.56"/>
    <n v="26.32"/>
    <n v="106.23"/>
    <n v="9262"/>
    <n v="3675"/>
    <n v="28.41"/>
    <s v="Zona Urbana"/>
    <n v="3060"/>
    <n v="1.02"/>
    <n v="4.32"/>
    <n v="1003"/>
    <n v="32.950000000000003"/>
    <n v="650"/>
    <n v="1750"/>
    <n v="1122"/>
    <n v="3522"/>
    <n v="655"/>
    <n v="1749"/>
    <n v="1035"/>
    <n v="535"/>
    <n v="58.07"/>
    <n v="96.2"/>
    <n v="72.48"/>
    <n v="31.1"/>
    <n v="995"/>
    <n v="4.92"/>
    <n v="22.44"/>
    <n v="365"/>
    <n v="11.99"/>
    <n v="17.12"/>
    <n v="8.94"/>
  </r>
  <r>
    <n v="955"/>
    <x v="3"/>
    <s v="VE21"/>
    <s v="Rafael Rangel"/>
    <s v="VE2115"/>
    <s v="Los Cedros"/>
    <s v="VE211503"/>
    <x v="2"/>
    <n v="3695"/>
    <n v="4621.7106035299958"/>
    <n v="1102.588"/>
    <n v="642"/>
    <n v="217"/>
    <n v="56"/>
    <n v="273"/>
    <n v="29.84"/>
    <n v="0.49244933819513081"/>
    <n v="0.39775496955962442"/>
    <n v="2.8131935870134055E-2"/>
    <n v="0.10199152108636042"/>
    <s v="CIUD MED Y PEQ OCCID"/>
    <s v="ciud med y peq"/>
    <n v="0.5930328983278802"/>
    <n v="2740.82643444409"/>
    <n v="2.1949300098995139E-4"/>
    <n v="2683.82643444409"/>
    <n v="0"/>
    <n v="0"/>
    <n v="0"/>
    <n v="0"/>
    <n v="0"/>
    <n v="0"/>
    <n v="0"/>
    <n v="11"/>
    <n v="0"/>
    <n v="0"/>
    <n v="0"/>
    <n v="0"/>
    <n v="11"/>
    <n v="1"/>
    <n v="57"/>
    <n v="3.2963673684613523E-5"/>
    <n v="0"/>
    <n v="2.0796647056405475E-2"/>
    <n v="2.0796647056405475E-2"/>
    <n v="1.2333095879362118E-2"/>
    <n v="522.4619834268625"/>
    <n v="1.4509053728012368E-2"/>
    <n v="1.863432622413242E-4"/>
    <n v="1.4509053728012368E-2"/>
    <n v="1.863432622413242E-4"/>
    <n v="0.8961739522335942"/>
    <n v="522.4619834268625"/>
    <n v="0"/>
    <n v="0.43614599184041031"/>
    <n v="1.8652932730533786E-4"/>
    <n v="0.94278241354174852"/>
    <n v="0.51201160162353954"/>
    <n v="0.77706085902548216"/>
    <n v="100"/>
    <n v="28.608735950500002"/>
    <n v="161.54892727615325"/>
    <n v="8.0774463638076624E-2"/>
    <x v="1"/>
    <s v="FALSETRUE"/>
    <n v="0.41950000000000004"/>
    <n v="0.37288888888888894"/>
    <n v="6.12"/>
    <n v="220.25"/>
    <n v="4"/>
    <n v="8.83"/>
    <n v="326.26850000000002"/>
    <m/>
    <n v="13.370000000000001"/>
    <n v="494.0215"/>
    <n v="990"/>
    <n v="2360"/>
    <n v="345"/>
    <n v="793"/>
    <n v="416"/>
    <n v="2486"/>
    <n v="56.57"/>
    <n v="31.25"/>
    <n v="99.08"/>
    <n v="3695"/>
    <n v="0"/>
    <n v="0"/>
    <s v="Zona Urbana"/>
    <n v="938"/>
    <n v="1.04"/>
    <n v="4.01"/>
    <n v="337"/>
    <n v="35.97"/>
    <n v="246"/>
    <n v="635"/>
    <n v="0"/>
    <n v="881"/>
    <n v="165"/>
    <n v="400"/>
    <n v="293"/>
    <n v="286"/>
    <n v="65.48"/>
    <n v="98.04"/>
    <n v="85.42"/>
    <n v="58.49"/>
    <n v="186"/>
    <n v="2.71"/>
    <n v="11.21"/>
    <n v="42"/>
    <n v="4.4800000000000004"/>
    <n v="15.15"/>
    <n v="6.12"/>
  </r>
  <r>
    <n v="668"/>
    <x v="17"/>
    <s v="VE16"/>
    <s v="Caripe"/>
    <s v="VE1604"/>
    <s v="Sabana De Piedra"/>
    <s v="VE160404"/>
    <x v="0"/>
    <n v="2650"/>
    <n v="2996.7825597249389"/>
    <n v="1070.07"/>
    <n v="369"/>
    <n v="157"/>
    <n v="93"/>
    <n v="250"/>
    <n v="40.379999999999995"/>
    <n v="0.49173141809183779"/>
    <n v="0.46766729662653433"/>
    <n v="6.6581833394844719E-2"/>
    <n v="0.25123758682731095"/>
    <s v="CIUD MED Y PEQ ORIEN"/>
    <s v="ciud med y peq"/>
    <n v="0.592246873577291"/>
    <n v="1774.8351017880464"/>
    <n v="1.421337293956659E-4"/>
    <n v="1774.8351017880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9.58719639554707"/>
    <n v="5.5426451067931608E-3"/>
    <n v="7.1185522502523727E-5"/>
    <n v="5.5426451067931608E-3"/>
    <n v="7.1185522502523727E-5"/>
    <n v="0.89522929944574126"/>
    <n v="199.58719639554707"/>
    <n v="0"/>
    <n v="0.45614641372635623"/>
    <n v="1.421337293956659E-4"/>
    <n v="0.9426105003430798"/>
    <n v="0.51166650254992219"/>
    <n v="0.77653711506783818"/>
    <n v="0"/>
    <n v="57.811442487500003"/>
    <n v="51.837187082347988"/>
    <n v="2.5918593541173995E-2"/>
    <x v="0"/>
    <s v="FALSEFALSE"/>
    <n v="0.5363"/>
    <n v="0.47671111111111109"/>
    <n v="14.21"/>
    <n v="67.400000000000006"/>
    <n v="5"/>
    <n v="24.29"/>
    <n v="643.68500000000006"/>
    <n v="2.38"/>
    <n v="14.120000000000001"/>
    <n v="374.18"/>
    <n v="849"/>
    <n v="1583"/>
    <n v="218"/>
    <n v="646"/>
    <n v="399"/>
    <n v="1605"/>
    <n v="67.400000000000006"/>
    <n v="29.33"/>
    <n v="110.99"/>
    <n v="0"/>
    <n v="2650"/>
    <n v="100"/>
    <s v="Zona Rural"/>
    <n v="643"/>
    <n v="1.02"/>
    <n v="4.1900000000000004"/>
    <n v="214"/>
    <n v="33.44"/>
    <n v="59"/>
    <n v="278"/>
    <n v="0"/>
    <n v="337"/>
    <n v="97"/>
    <n v="320"/>
    <n v="272"/>
    <n v="102"/>
    <n v="42.92"/>
    <n v="93.29"/>
    <n v="81.19"/>
    <n v="34.69"/>
    <n v="303"/>
    <n v="10.48"/>
    <n v="10.63"/>
    <n v="141"/>
    <n v="22.03"/>
    <n v="8.2799999999999994"/>
    <n v="15.99"/>
  </r>
  <r>
    <n v="456"/>
    <x v="13"/>
    <s v="VE12"/>
    <s v="Juan German Roscio"/>
    <s v="VE1212"/>
    <s v="Cantagallo"/>
    <s v="VE121202"/>
    <x v="3"/>
    <n v="2313"/>
    <n v="3027.40533214982"/>
    <n v="892.81799999999998"/>
    <n v="404"/>
    <n v="182"/>
    <n v="72"/>
    <n v="254"/>
    <n v="38.6"/>
    <n v="0.4914892368834074"/>
    <n v="0.41012774064018048"/>
    <n v="0.50602603424175152"/>
    <n v="0.37144488634924033"/>
    <s v="CIUD MED Y PEQ LLANO"/>
    <s v="ciud med y peq"/>
    <n v="0.59191908929024983"/>
    <n v="1791.9790071185678"/>
    <n v="1.4350666099848262E-4"/>
    <n v="1791.9790071185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4.12719052149009"/>
    <n v="1.3166770213723773E-2"/>
    <n v="1.6910399263807133E-4"/>
    <n v="1.3166770213723773E-2"/>
    <n v="1.6910399263807133E-4"/>
    <n v="0.89603253643185832"/>
    <n v="474.12719052149009"/>
    <n v="0"/>
    <n v="0.4397756824285875"/>
    <n v="1.4350666099848262E-4"/>
    <n v="0.9426158167499874"/>
    <n v="0.51155947090041198"/>
    <n v="0.77637467713626085"/>
    <n v="0"/>
    <n v="246.71496450800001"/>
    <n v="12.270862199976738"/>
    <n v="6.1354310999883694E-3"/>
    <x v="0"/>
    <s v="FALSEFALSE"/>
    <n v="0.3826"/>
    <n v="0.34008888888888889"/>
    <n v="9.07"/>
    <n v="160.19999999999999"/>
    <n v="5"/>
    <n v="14.53"/>
    <n v="336.07889999999998"/>
    <n v="1.89"/>
    <n v="42.589999999999989"/>
    <n v="985.10669999999971"/>
    <n v="608"/>
    <n v="1589"/>
    <n v="116"/>
    <n v="490"/>
    <n v="275"/>
    <n v="1548"/>
    <n v="45.56"/>
    <n v="29.08"/>
    <n v="114.37"/>
    <n v="0"/>
    <n v="2313"/>
    <n v="100"/>
    <s v="Zona Rural"/>
    <n v="695"/>
    <n v="1"/>
    <n v="3.34"/>
    <n v="197"/>
    <n v="28.51"/>
    <n v="90"/>
    <n v="355"/>
    <n v="356"/>
    <n v="801"/>
    <n v="117"/>
    <n v="252"/>
    <n v="189"/>
    <n v="139"/>
    <n v="73.13"/>
    <n v="96.55"/>
    <n v="81.819999999999993"/>
    <n v="42.51"/>
    <n v="174"/>
    <n v="4.0199999999999996"/>
    <n v="6.95"/>
    <n v="201"/>
    <n v="29.09"/>
    <n v="5.35"/>
    <n v="7.45"/>
  </r>
  <r>
    <n v="446"/>
    <x v="13"/>
    <s v="VE12"/>
    <s v="Jose Tadeo Monagas"/>
    <s v="VE1209"/>
    <s v="San Francisco De Macaira"/>
    <s v="VE120905"/>
    <x v="3"/>
    <n v="3006"/>
    <n v="3778.7168551080349"/>
    <n v="1389.3732"/>
    <n v="420"/>
    <n v="244"/>
    <n v="117"/>
    <n v="361"/>
    <n v="46.22"/>
    <n v="0.49138401228368217"/>
    <n v="0.47331426437999913"/>
    <n v="0.10374468206721463"/>
    <n v="0.3855370083140725"/>
    <s v="CIUD MED Y PEQ LLANO"/>
    <s v="ciud med y peq"/>
    <n v="0.5916379426745193"/>
    <n v="2235.6322661056474"/>
    <n v="1.790356474349394E-4"/>
    <n v="2235.6322661056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9.16888854089382"/>
    <n v="1.3029075468233736E-2"/>
    <n v="1.673355459461576E-4"/>
    <n v="1.3029075468233736E-2"/>
    <n v="1.673355459461576E-4"/>
    <n v="0.89601802965097255"/>
    <n v="469.16888854089382"/>
    <n v="0"/>
    <n v="0.4607871231664018"/>
    <n v="1.790356474349394E-4"/>
    <n v="0.94275339574410688"/>
    <n v="0.51152345802202037"/>
    <n v="0.77632002173757408"/>
    <n v="0"/>
    <n v="189.48221264099999"/>
    <n v="19.942330218970643"/>
    <n v="9.9711651094853207E-3"/>
    <x v="0"/>
    <s v="FALSEFALSE"/>
    <n v="0.44670000000000004"/>
    <n v="0.39706666666666668"/>
    <n v="13.22"/>
    <n v="66.083333333333329"/>
    <n v="12"/>
    <n v="21.82"/>
    <n v="655.90920000000006"/>
    <n v="3.06"/>
    <n v="12.63"/>
    <n v="379.65780000000001"/>
    <n v="880"/>
    <n v="1970"/>
    <n v="156"/>
    <n v="703"/>
    <n v="378"/>
    <n v="1925"/>
    <n v="52.59"/>
    <n v="28.94"/>
    <n v="125.51"/>
    <n v="0"/>
    <n v="3006"/>
    <n v="100"/>
    <s v="Zona Rural"/>
    <n v="800"/>
    <n v="1.02"/>
    <n v="3.59"/>
    <n v="251"/>
    <n v="31.37"/>
    <n v="148"/>
    <n v="476"/>
    <n v="169"/>
    <n v="793"/>
    <n v="167"/>
    <n v="361"/>
    <n v="244"/>
    <n v="133"/>
    <n v="71.98"/>
    <n v="97.3"/>
    <n v="77.459999999999994"/>
    <n v="36.24"/>
    <n v="320"/>
    <n v="3.82"/>
    <n v="11.5"/>
    <n v="291"/>
    <n v="36.380000000000003"/>
    <n v="5.38"/>
    <n v="9.48"/>
  </r>
  <r>
    <n v="407"/>
    <x v="5"/>
    <s v="VE11"/>
    <s v="Piritu"/>
    <s v="VE1118"/>
    <s v="San Jose De La Costa"/>
    <s v="VE111802"/>
    <x v="2"/>
    <n v="2728"/>
    <n v="3135.865261573203"/>
    <n v="1140.3039999999999"/>
    <n v="401"/>
    <n v="193"/>
    <n v="95"/>
    <n v="288"/>
    <n v="41.8"/>
    <n v="0.49131871525298682"/>
    <n v="0.55820787547808759"/>
    <n v="8.4246606370780158E-2"/>
    <n v="0.30677853731168342"/>
    <s v="RESTO"/>
    <s v="resto"/>
    <n v="0.59144315666878444"/>
    <n v="1854.6860491928385"/>
    <n v="1.48528415267602E-4"/>
    <n v="1854.6860491928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9.17802422845409"/>
    <n v="1.386244550439633E-2"/>
    <n v="1.7803871750398891E-4"/>
    <n v="1.386244550439633E-2"/>
    <n v="1.7803871750398891E-4"/>
    <n v="0.89610582905441616"/>
    <n v="499.17802422845409"/>
    <n v="0"/>
    <n v="0.48939205001229996"/>
    <n v="1.48528415267602E-4"/>
    <n v="0.94263526250316976"/>
    <n v="0.51140898252907396"/>
    <n v="0.7761462865632065"/>
    <n v="0"/>
    <n v="468.890658712"/>
    <n v="6.6878390586563183"/>
    <n v="3.3439195293281593E-3"/>
    <x v="0"/>
    <s v="TRUEFALSE"/>
    <n v="0.44229999999999997"/>
    <n v="0.39315555555555554"/>
    <n v="10.92"/>
    <n v="84.4"/>
    <n v="10"/>
    <n v="34.75"/>
    <n v="947.9799999999999"/>
    <n v="0.88"/>
    <n v="83.65"/>
    <n v="2281.9720000000002"/>
    <n v="774"/>
    <n v="1750"/>
    <n v="204"/>
    <n v="609"/>
    <n v="353"/>
    <n v="1766"/>
    <n v="55.89"/>
    <n v="30.27"/>
    <n v="107.61"/>
    <n v="0"/>
    <n v="2728"/>
    <n v="100"/>
    <s v="Zona Rural"/>
    <n v="694"/>
    <n v="1.01"/>
    <n v="3.98"/>
    <n v="217"/>
    <n v="31.31"/>
    <n v="208"/>
    <n v="422"/>
    <n v="214"/>
    <n v="844"/>
    <n v="176"/>
    <n v="324"/>
    <n v="214"/>
    <n v="117"/>
    <n v="86.7"/>
    <n v="97.01"/>
    <n v="75.09"/>
    <n v="33.14"/>
    <n v="243"/>
    <n v="4.74"/>
    <n v="14"/>
    <n v="44"/>
    <n v="6.35"/>
    <n v="24.82"/>
    <n v="11.9"/>
  </r>
  <r>
    <n v="180"/>
    <x v="1"/>
    <s v="VE06"/>
    <s v="Barinas"/>
    <s v="VE0604"/>
    <s v="Santa Ines"/>
    <s v="VE060404"/>
    <x v="1"/>
    <n v="3508"/>
    <n v="4166.1756728114369"/>
    <n v="986.80040000000008"/>
    <n v="644"/>
    <n v="198"/>
    <n v="54"/>
    <n v="252"/>
    <n v="28.130000000000003"/>
    <n v="0.49111859004125658"/>
    <n v="0.38262240969155364"/>
    <n v="0.37680896731238195"/>
    <n v="0.35428997659992389"/>
    <s v="CIUD GRAND LLANOS"/>
    <s v="ciud grandes"/>
    <n v="0.59063230861553528"/>
    <n v="2460.6779557304999"/>
    <n v="1.9705793193820119E-4"/>
    <n v="2460.6779557304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9.32879625891189"/>
    <n v="1.553286519205865E-2"/>
    <n v="1.9949231880330481E-4"/>
    <n v="1.553286519205865E-2"/>
    <n v="1.9949231880330481E-4"/>
    <n v="0.89628181552586694"/>
    <n v="559.32879625891189"/>
    <n v="0"/>
    <n v="0.43147903013649308"/>
    <n v="1.9705793193820119E-4"/>
    <n v="0.94282318348708483"/>
    <n v="0.51121751667818616"/>
    <n v="0.77585570600195919"/>
    <n v="0"/>
    <n v="304.24818958200001"/>
    <n v="13.693345812625065"/>
    <n v="6.8466729063125327E-3"/>
    <x v="0"/>
    <s v="FALSEFALSE"/>
    <n v="0.49909999999999999"/>
    <n v="0.44364444444444445"/>
    <n v="11.72"/>
    <n v="72.84615384615384"/>
    <n v="13"/>
    <n v="18.28"/>
    <n v="641.26240000000007"/>
    <n v="1.82"/>
    <n v="63.78"/>
    <n v="2237.4023999999999"/>
    <n v="1112"/>
    <n v="2228"/>
    <n v="168"/>
    <n v="868"/>
    <n v="462"/>
    <n v="2178"/>
    <n v="57.45"/>
    <n v="27.3"/>
    <n v="118.7"/>
    <n v="0"/>
    <n v="3508"/>
    <n v="100"/>
    <s v="Zona Rural"/>
    <n v="901"/>
    <n v="1.02"/>
    <n v="3.97"/>
    <n v="185"/>
    <n v="20.6"/>
    <n v="141"/>
    <n v="466"/>
    <n v="340"/>
    <n v="947"/>
    <n v="140"/>
    <n v="462"/>
    <n v="272"/>
    <n v="162"/>
    <n v="46.67"/>
    <n v="94.09"/>
    <n v="76.84"/>
    <n v="35.6"/>
    <n v="327"/>
    <n v="8.0399999999999991"/>
    <n v="9.02"/>
    <n v="96"/>
    <n v="10.69"/>
    <n v="0.78"/>
    <n v="11.83"/>
  </r>
  <r>
    <n v="690"/>
    <x v="17"/>
    <s v="VE16"/>
    <s v="Maturin"/>
    <s v="VE1608"/>
    <s v="La  Pica"/>
    <s v="VE160810"/>
    <x v="0"/>
    <n v="16996"/>
    <n v="19311.586249375297"/>
    <n v="5785.4384"/>
    <n v="2416"/>
    <n v="828"/>
    <n v="419"/>
    <n v="1247"/>
    <n v="34.04"/>
    <n v="0.48978804951796162"/>
    <n v="0.39823367796452686"/>
    <n v="0.25947539499574357"/>
    <n v="0.37179419107453882"/>
    <s v="CIUD GRAND ORIENTE"/>
    <s v="ciud grandes"/>
    <n v="0.58709364152462484"/>
    <n v="11337.709494762616"/>
    <n v="9.0795529774670078E-4"/>
    <n v="11337.709494762616"/>
    <n v="0"/>
    <n v="0"/>
    <n v="30"/>
    <n v="0"/>
    <n v="0"/>
    <n v="30"/>
    <n v="1"/>
    <n v="0"/>
    <n v="0"/>
    <n v="30"/>
    <n v="0"/>
    <n v="0"/>
    <n v="30"/>
    <n v="1"/>
    <n v="0"/>
    <n v="0"/>
    <n v="0"/>
    <n v="0"/>
    <n v="0"/>
    <n v="0"/>
    <n v="2796.9141082233127"/>
    <n v="7.7671827532172139E-2"/>
    <n v="9.9755793850611336E-4"/>
    <n v="7.7671827532172139E-2"/>
    <n v="9.9755793850611336E-4"/>
    <n v="0.90282844377900873"/>
    <n v="2796.9141082233127"/>
    <n v="0"/>
    <n v="0.45957798309190262"/>
    <n v="9.0795529774670078E-4"/>
    <n v="0.94557599335643105"/>
    <n v="0.51119253005960086"/>
    <n v="0.77581778474540852"/>
    <n v="74.06"/>
    <n v="2667.3330019700002"/>
    <n v="7.2400357342380666"/>
    <n v="3.6200178671190334E-3"/>
    <x v="1"/>
    <s v="FALSETRUE"/>
    <n v="0.46060000000000001"/>
    <n v="0.40942222222222224"/>
    <n v="5.79"/>
    <n v="317.60000000000002"/>
    <n v="15"/>
    <n v="14.31"/>
    <n v="2432.1276000000003"/>
    <n v="1.47"/>
    <n v="42.569999999999993"/>
    <n v="7235.1971999999987"/>
    <n v="5120"/>
    <n v="11116"/>
    <n v="760"/>
    <n v="4066"/>
    <n v="2071"/>
    <n v="10859"/>
    <n v="52.9"/>
    <n v="26.98"/>
    <n v="119.02"/>
    <n v="12588"/>
    <n v="4408"/>
    <n v="25.94"/>
    <s v="Zona Urbana"/>
    <n v="3797"/>
    <n v="1.01"/>
    <n v="4.2300000000000004"/>
    <n v="1240"/>
    <n v="32.69"/>
    <n v="898"/>
    <n v="2242"/>
    <n v="1624"/>
    <n v="4764"/>
    <n v="743"/>
    <n v="2034"/>
    <n v="1405"/>
    <n v="1038"/>
    <n v="56.85"/>
    <n v="95.81"/>
    <n v="82.31"/>
    <n v="39.51"/>
    <n v="793"/>
    <n v="5.5"/>
    <n v="11.97"/>
    <n v="541"/>
    <n v="14.26"/>
    <n v="14.63"/>
    <n v="5.95"/>
  </r>
  <r>
    <n v="142"/>
    <x v="10"/>
    <s v="VE05"/>
    <s v="San Casimiro"/>
    <s v="VE0509"/>
    <s v="No Urbana Ollas De Caramacate"/>
    <s v="VE050903"/>
    <x v="3"/>
    <n v="1200"/>
    <n v="1329.1151135473767"/>
    <n v="457.56"/>
    <n v="258"/>
    <n v="120"/>
    <n v="39"/>
    <n v="159"/>
    <n v="38.130000000000003"/>
    <n v="0.4911968235549421"/>
    <n v="0.42288367749181238"/>
    <n v="6.3774725991874393E-2"/>
    <n v="0.56718895792649238"/>
    <s v="CIUD MED Y PEQ CENTR"/>
    <s v="ciud med y peq"/>
    <n v="0.59107954446863487"/>
    <n v="785.61275586196132"/>
    <n v="6.2914053671225072E-5"/>
    <n v="785.61275586196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.62482934925833"/>
    <n v="3.2665055504762469E-3"/>
    <n v="4.1952515430413425E-5"/>
    <n v="3.2665055504762469E-3"/>
    <n v="4.1952515430413425E-5"/>
    <n v="0.89498949757319113"/>
    <n v="117.62482934925833"/>
    <n v="0"/>
    <n v="0.44037989353849327"/>
    <n v="6.2914053671225072E-5"/>
    <n v="0.94230373776993026"/>
    <n v="0.51114873209741207"/>
    <n v="0.77575131421619781"/>
    <n v="0"/>
    <n v="95.594576106199995"/>
    <n v="13.903666585338559"/>
    <n v="6.9518332926692796E-3"/>
    <x v="0"/>
    <s v="FALSEFALSE"/>
    <n v="0.39850000000000002"/>
    <n v="0.35422222222222222"/>
    <n v="15.63"/>
    <n v="66.333333333333329"/>
    <n v="3"/>
    <n v="11.05"/>
    <n v="132.6"/>
    <n v="0.47"/>
    <n v="0.47"/>
    <n v="5.64"/>
    <n v="310"/>
    <n v="778"/>
    <n v="112"/>
    <n v="233"/>
    <n v="177"/>
    <n v="790"/>
    <n v="54.24"/>
    <n v="31.82"/>
    <n v="116.61"/>
    <n v="0"/>
    <n v="1200"/>
    <n v="100"/>
    <s v="Zona Rural"/>
    <n v="425"/>
    <n v="1"/>
    <n v="2.82"/>
    <n v="126"/>
    <n v="29.65"/>
    <n v="29"/>
    <n v="57"/>
    <n v="113"/>
    <n v="199"/>
    <n v="59"/>
    <n v="112"/>
    <n v="122"/>
    <n v="37"/>
    <n v="65.56"/>
    <n v="97.39"/>
    <n v="79.739999999999995"/>
    <n v="28.03"/>
    <n v="158"/>
    <n v="3.23"/>
    <n v="6.12"/>
    <n v="117"/>
    <n v="27.53"/>
    <n v="0"/>
    <n v="13.91"/>
  </r>
  <r>
    <n v="395"/>
    <x v="5"/>
    <s v="VE11"/>
    <s v="Miranda"/>
    <s v="VE1114"/>
    <s v="Guzman Guillermo"/>
    <s v="VE111404"/>
    <x v="2"/>
    <n v="6460"/>
    <n v="7651.9134714021666"/>
    <n v="2074.9519999999998"/>
    <n v="1118"/>
    <n v="402"/>
    <n v="127"/>
    <n v="529"/>
    <n v="32.119999999999997"/>
    <n v="0.49016603258144292"/>
    <n v="0.38346238868061328"/>
    <n v="0.23483022299229658"/>
    <n v="0.1948885880728273"/>
    <s v="CIUD GRAND OCCIDENTE"/>
    <s v="ciud grandes"/>
    <n v="0.5889790867591892"/>
    <n v="4506.8170083467849"/>
    <n v="3.6091843600276308E-4"/>
    <n v="4506.8170083467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4.0196758008243"/>
    <n v="2.3716591357901998E-2"/>
    <n v="3.0459787975995617E-4"/>
    <n v="2.3716591357901998E-2"/>
    <n v="3.0459787975995617E-4"/>
    <n v="0.89714400908230341"/>
    <n v="854.0196758008243"/>
    <n v="0"/>
    <n v="0.43477432970693958"/>
    <n v="3.6091843600276308E-4"/>
    <n v="0.94345770097790704"/>
    <n v="0.51093256872436632"/>
    <n v="0.77542325114923571"/>
    <n v="0"/>
    <n v="523.53420155599997"/>
    <n v="14.615880774665451"/>
    <n v="7.3079403873327255E-3"/>
    <x v="0"/>
    <s v="FALSEFALSE"/>
    <n v="0.4622"/>
    <n v="0.41084444444444446"/>
    <n v="9.2799999999999994"/>
    <n v="72.5"/>
    <n v="20"/>
    <n v="30.99"/>
    <n v="2001.954"/>
    <n v="1.32"/>
    <n v="12.07"/>
    <n v="779.72199999999998"/>
    <n v="1885"/>
    <n v="4078"/>
    <n v="497"/>
    <n v="1483"/>
    <n v="748"/>
    <n v="4229"/>
    <n v="58.41"/>
    <n v="29.82"/>
    <n v="106.26"/>
    <n v="0"/>
    <n v="6460"/>
    <n v="100"/>
    <s v="Zona Rural"/>
    <n v="1732"/>
    <n v="1.04"/>
    <n v="3.85"/>
    <n v="520"/>
    <n v="30.09"/>
    <n v="421"/>
    <n v="687"/>
    <n v="342"/>
    <n v="1450"/>
    <n v="308"/>
    <n v="625"/>
    <n v="460"/>
    <n v="297"/>
    <n v="57.68"/>
    <n v="87.29"/>
    <n v="73.95"/>
    <n v="38.67"/>
    <n v="485"/>
    <n v="15.64"/>
    <n v="16.670000000000002"/>
    <n v="108"/>
    <n v="6.25"/>
    <n v="5.03"/>
    <n v="8.1999999999999993"/>
  </r>
  <r>
    <n v="207"/>
    <x v="1"/>
    <s v="VE06"/>
    <s v="Pedraza"/>
    <s v="VE0609"/>
    <s v="Jose Felix Ribas"/>
    <s v="VE060903"/>
    <x v="1"/>
    <n v="7573"/>
    <n v="8762.8608655757762"/>
    <n v="3089.0266999999999"/>
    <n v="1170"/>
    <n v="506"/>
    <n v="300"/>
    <n v="806"/>
    <n v="40.79"/>
    <n v="0.49008468339390532"/>
    <n v="0.48283070880344492"/>
    <n v="8.0418432884270502E-2"/>
    <n v="0.29674014915460722"/>
    <s v="CIUD MED Y PEQ LLANO"/>
    <s v="ciud med y peq"/>
    <n v="0.58853373664941344"/>
    <n v="5157.2392489562253"/>
    <n v="4.1300605735224497E-4"/>
    <n v="5157.2392489562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8.8432215548553"/>
    <n v="3.3292528958593144E-2"/>
    <n v="4.2758394659676277E-4"/>
    <n v="3.3292528958593144E-2"/>
    <n v="4.2758394659676277E-4"/>
    <n v="0.89815287857876969"/>
    <n v="1198.8432215548553"/>
    <n v="0"/>
    <n v="0.47142537211360258"/>
    <n v="4.1300605735224497E-4"/>
    <n v="0.94365940002057913"/>
    <n v="0.51086871424244829"/>
    <n v="0.77532634159012703"/>
    <n v="41.81"/>
    <n v="1101.78350482"/>
    <n v="7.9533418563998"/>
    <n v="3.9766709281998996E-3"/>
    <x v="0"/>
    <s v="FALSEFALSE"/>
    <n v="0.5464"/>
    <n v="0.48568888888888889"/>
    <n v="11.72"/>
    <n v="50.924999999999997"/>
    <n v="40"/>
    <n v="25.58"/>
    <n v="1937.1733999999997"/>
    <n v="7.97"/>
    <n v="45.449999999999996"/>
    <n v="3441.9285"/>
    <n v="2533"/>
    <n v="4636"/>
    <n v="404"/>
    <n v="1975"/>
    <n v="1066"/>
    <n v="4532"/>
    <n v="63.35"/>
    <n v="27.26"/>
    <n v="116.06"/>
    <n v="3166"/>
    <n v="4407"/>
    <n v="58.19"/>
    <s v="Zona Rural"/>
    <n v="1998"/>
    <n v="1.01"/>
    <n v="3.82"/>
    <n v="518"/>
    <n v="25.95"/>
    <n v="291"/>
    <n v="1052"/>
    <n v="694"/>
    <n v="2037"/>
    <n v="319"/>
    <n v="1059"/>
    <n v="633"/>
    <n v="271"/>
    <n v="51.12"/>
    <n v="96.45"/>
    <n v="73.69"/>
    <n v="29.23"/>
    <n v="699"/>
    <n v="4.28"/>
    <n v="11.97"/>
    <n v="375"/>
    <n v="18.79"/>
    <n v="15.28"/>
    <n v="12.75"/>
  </r>
  <r>
    <n v="88"/>
    <x v="12"/>
    <s v="VE03"/>
    <s v="Sir Arthur McGregor"/>
    <s v="VE0320"/>
    <s v="El Chaparro"/>
    <s v="VE032001"/>
    <x v="0"/>
    <n v="8837"/>
    <n v="10629.188472563472"/>
    <n v="4515.7070000000003"/>
    <n v="1159"/>
    <n v="743"/>
    <n v="468"/>
    <n v="1211"/>
    <n v="51.1"/>
    <n v="0.48978458693631366"/>
    <n v="0.61219244929747341"/>
    <n v="0.14078882768573928"/>
    <n v="0.42713275470090573"/>
    <s v="RESTO"/>
    <s v="resto"/>
    <n v="0.58706258061876182"/>
    <n v="6239.9988145863072"/>
    <n v="4.9971645368528605E-4"/>
    <n v="6239.9988145863072"/>
    <n v="0"/>
    <n v="0"/>
    <n v="0"/>
    <n v="0"/>
    <n v="1781"/>
    <n v="1781"/>
    <n v="1"/>
    <n v="0"/>
    <n v="0"/>
    <n v="0"/>
    <n v="0"/>
    <n v="1781"/>
    <n v="1781"/>
    <n v="1"/>
    <n v="0"/>
    <n v="0"/>
    <n v="0"/>
    <n v="0"/>
    <n v="0"/>
    <n v="0"/>
    <n v="1198.194727042893"/>
    <n v="3.3274519912930782E-2"/>
    <n v="4.2735265209737727E-4"/>
    <n v="3.3274519912930782E-2"/>
    <n v="4.2735265209737727E-4"/>
    <n v="0.89815098124217585"/>
    <n v="1198.194727042893"/>
    <n v="0"/>
    <n v="0.51453931681752663"/>
    <n v="4.9971645368528605E-4"/>
    <n v="0.94399516893221247"/>
    <n v="0.51051915533488657"/>
    <n v="0.77479582910929923"/>
    <n v="64.540000000000006"/>
    <n v="1180.82698349"/>
    <n v="9.0014783039157127"/>
    <n v="4.5007391519578561E-3"/>
    <x v="1"/>
    <s v="TRUETRUE"/>
    <n v="0.45179999999999998"/>
    <n v="0.40159999999999996"/>
    <n v="14.19"/>
    <n v="157"/>
    <n v="13"/>
    <n v="45.12"/>
    <n v="3987.2543999999998"/>
    <n v="9.3000000000000007"/>
    <n v="46.839999999999996"/>
    <n v="4139.2507999999998"/>
    <n v="2566"/>
    <n v="5680"/>
    <n v="591"/>
    <n v="2013"/>
    <n v="1114"/>
    <n v="5710"/>
    <n v="55.58"/>
    <n v="29.26"/>
    <n v="113.2"/>
    <n v="5703"/>
    <n v="3134"/>
    <n v="35.46"/>
    <s v="Zona Urbana"/>
    <n v="2620"/>
    <n v="1.01"/>
    <n v="3.39"/>
    <n v="886"/>
    <n v="33.83"/>
    <n v="192"/>
    <n v="532"/>
    <n v="1317"/>
    <n v="2041"/>
    <n v="377"/>
    <n v="1044"/>
    <n v="686"/>
    <n v="397"/>
    <n v="57.56"/>
    <n v="93.21"/>
    <n v="75.97"/>
    <n v="35.409999999999997"/>
    <n v="1023"/>
    <n v="8.32"/>
    <n v="10.5"/>
    <n v="409"/>
    <n v="15.62"/>
    <n v="40.049999999999997"/>
    <n v="9.66"/>
  </r>
  <r>
    <n v="932"/>
    <x v="3"/>
    <s v="VE21"/>
    <s v="La Ceiba"/>
    <s v="VE2109"/>
    <s v="El Progreso"/>
    <s v="VE210902"/>
    <x v="2"/>
    <n v="5082"/>
    <n v="6467.6601334664492"/>
    <n v="2024.6688000000001"/>
    <n v="755"/>
    <n v="317"/>
    <n v="183"/>
    <n v="500"/>
    <n v="39.840000000000003"/>
    <n v="0.48992834436261667"/>
    <n v="0.48668028075804526"/>
    <n v="8.2648511553270826E-2"/>
    <n v="0.74293121128514961"/>
    <s v="RESTO"/>
    <s v="resto"/>
    <n v="0.58782970354240816"/>
    <n v="3801.882738868635"/>
    <n v="3.044653398256602E-4"/>
    <n v="3801.882738868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7.4711614738969"/>
    <n v="3.0755077103707357E-2"/>
    <n v="3.9499484290443729E-4"/>
    <n v="3.0755077103707357E-2"/>
    <n v="3.9499484290443729E-4"/>
    <n v="0.89788554624204242"/>
    <n v="1107.4711614738969"/>
    <n v="0"/>
    <n v="0.47177363470126504"/>
    <n v="3.044653398256602E-4"/>
    <n v="0.9432390974947803"/>
    <n v="0.51045775545900474"/>
    <n v="0.77470264481397177"/>
    <n v="56.97"/>
    <n v="181.17841652000001"/>
    <n v="35.697740700545829"/>
    <n v="1.7848870350272914E-2"/>
    <x v="0"/>
    <s v="FALSETRUE"/>
    <n v="0.5242"/>
    <n v="0.46595555555555557"/>
    <n v="15.65"/>
    <n v="209.33333333333334"/>
    <n v="9"/>
    <n v="26.93"/>
    <n v="1368.5826"/>
    <n v="0.16"/>
    <n v="21.459999999999997"/>
    <n v="1090.5971999999999"/>
    <n v="1644"/>
    <n v="3136"/>
    <n v="302"/>
    <n v="1284"/>
    <n v="696"/>
    <n v="3102"/>
    <n v="62.05"/>
    <n v="27.93"/>
    <n v="110.7"/>
    <n v="2895"/>
    <n v="2187"/>
    <n v="43.03"/>
    <s v="Zona Urbana"/>
    <n v="1282"/>
    <n v="1.02"/>
    <n v="4.0599999999999996"/>
    <n v="399"/>
    <n v="31.37"/>
    <n v="431"/>
    <n v="953"/>
    <n v="500"/>
    <n v="1884"/>
    <n v="202"/>
    <n v="607"/>
    <n v="396"/>
    <n v="209"/>
    <n v="45.5"/>
    <n v="91.55"/>
    <n v="68.510000000000005"/>
    <n v="33.44"/>
    <n v="631"/>
    <n v="9.4600000000000009"/>
    <n v="16.670000000000002"/>
    <n v="144"/>
    <n v="11.32"/>
    <n v="13.92"/>
    <n v="14.74"/>
  </r>
  <r>
    <n v="107"/>
    <x v="15"/>
    <s v="VE04"/>
    <s v="Paez"/>
    <s v="VE0404"/>
    <s v="San Camilo"/>
    <s v="VE040404"/>
    <x v="1"/>
    <n v="22579"/>
    <n v="28869.999880149811"/>
    <n v="9589.3012999999992"/>
    <n v="3327"/>
    <n v="1807"/>
    <n v="649"/>
    <n v="2456"/>
    <n v="42.47"/>
    <n v="0.48859259384240333"/>
    <n v="0.49735119867356348"/>
    <n v="9.1432537537820102E-2"/>
    <n v="0.32788823618261975"/>
    <s v="CIUD MED Y PEQ LLANO"/>
    <s v="ciud grandes"/>
    <n v="0.58332031844318522"/>
    <n v="16840.457523543708"/>
    <n v="1.3486306587801612E-3"/>
    <n v="16471.457523543708"/>
    <n v="0"/>
    <n v="409"/>
    <n v="48"/>
    <n v="0"/>
    <n v="0"/>
    <n v="409"/>
    <n v="2"/>
    <n v="0"/>
    <n v="409"/>
    <n v="92"/>
    <n v="0"/>
    <n v="0"/>
    <n v="409"/>
    <n v="2"/>
    <n v="369"/>
    <n v="2.1339641385302439E-4"/>
    <n v="1.2897285263353735E-3"/>
    <n v="2.191151870334411E-2"/>
    <n v="2.191151870334411E-2"/>
    <n v="1.2781434067608496E-2"/>
    <n v="3056.5984686422908"/>
    <n v="8.4883403603086244E-2"/>
    <n v="1.0901779422739057E-3"/>
    <n v="8.4883403603086244E-2"/>
    <n v="-1.9955058406146775E-4"/>
    <n v="0.89300841860509372"/>
    <n v="2647.5984686422908"/>
    <n v="0.13380887420966142"/>
    <n v="0.49174767362724775"/>
    <n v="1.1352342449271369E-3"/>
    <n v="0.94645608626292455"/>
    <n v="0.5103750117882967"/>
    <n v="0.77457706783947466"/>
    <n v="57.11"/>
    <n v="2252.7986453799999"/>
    <n v="12.815171004899129"/>
    <n v="6.407585502449565E-3"/>
    <x v="0"/>
    <s v="TRUETRUE"/>
    <n v="0.52590000000000003"/>
    <n v="0.4674666666666667"/>
    <n v="13.81"/>
    <n v="81.875"/>
    <n v="64"/>
    <n v="20.440000000000001"/>
    <n v="4615.1476000000002"/>
    <n v="6.35"/>
    <n v="45.58"/>
    <n v="10291.5082"/>
    <n v="7435"/>
    <n v="14138"/>
    <n v="1006"/>
    <n v="5955"/>
    <n v="3076"/>
    <n v="13548"/>
    <n v="59.7"/>
    <n v="26.3"/>
    <n v="112.15"/>
    <n v="12895"/>
    <n v="9684"/>
    <n v="42.89"/>
    <s v="Zona Urbana"/>
    <n v="6169"/>
    <n v="1.02"/>
    <n v="3.73"/>
    <n v="1494"/>
    <n v="24.3"/>
    <n v="682"/>
    <n v="2976"/>
    <n v="1462"/>
    <n v="5240"/>
    <n v="965"/>
    <n v="2793"/>
    <n v="1820"/>
    <n v="933"/>
    <n v="47.07"/>
    <n v="91.51"/>
    <n v="70.459999999999994"/>
    <n v="29.79"/>
    <n v="2437"/>
    <n v="10.25"/>
    <n v="7.48"/>
    <n v="1508"/>
    <n v="24.53"/>
    <n v="7.69"/>
    <n v="13.99"/>
  </r>
  <r>
    <n v="421"/>
    <x v="5"/>
    <s v="VE11"/>
    <s v="Zamora"/>
    <s v="VE1125"/>
    <s v="La Soledad"/>
    <s v="VE112503"/>
    <x v="2"/>
    <n v="2725"/>
    <n v="3260.4817825956034"/>
    <n v="846.38499999999999"/>
    <n v="486"/>
    <n v="158"/>
    <n v="61"/>
    <n v="219"/>
    <n v="31.060000000000002"/>
    <n v="0.48981657958926422"/>
    <n v="0.44231466064631503"/>
    <n v="3.2430525162623076E-2"/>
    <n v="9.0004222444786175E-2"/>
    <s v="CIUD MED Y PEQ OCCID"/>
    <s v="ciud med y peq"/>
    <n v="0.58734956902297442"/>
    <n v="1915.0425698147872"/>
    <n v="1.5336193324383618E-4"/>
    <n v="1915.0425698147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.48200519838446"/>
    <n v="7.3725798228973551E-3"/>
    <n v="9.4687813629142992E-5"/>
    <n v="7.3725798228973551E-3"/>
    <n v="9.4687813629142992E-5"/>
    <n v="0.89542209156621921"/>
    <n v="265.48200519838446"/>
    <n v="0"/>
    <n v="0.44836977734514388"/>
    <n v="1.5336193324383618E-4"/>
    <n v="0.94265397934842554"/>
    <n v="0.51005230343488128"/>
    <n v="0.77408730544048887"/>
    <n v="0"/>
    <n v="72.8856951108"/>
    <n v="44.734179699309394"/>
    <n v="2.2367089849654697E-2"/>
    <x v="0"/>
    <s v="FALSEFALSE"/>
    <n v="0.40659999999999996"/>
    <n v="0.3614222222222222"/>
    <n v="7.35"/>
    <n v="41.090909090909093"/>
    <n v="11"/>
    <n v="33.620000000000005"/>
    <n v="916.1450000000001"/>
    <n v="0.85"/>
    <n v="24.14"/>
    <n v="657.81500000000005"/>
    <n v="729"/>
    <n v="1793"/>
    <n v="203"/>
    <n v="572"/>
    <n v="315"/>
    <n v="1838"/>
    <n v="51.98"/>
    <n v="30.49"/>
    <n v="106.13"/>
    <n v="0"/>
    <n v="2725"/>
    <n v="100"/>
    <s v="Zona Rural"/>
    <n v="739"/>
    <n v="1.04"/>
    <n v="3.84"/>
    <n v="163"/>
    <n v="22.09"/>
    <n v="111"/>
    <n v="270"/>
    <n v="71"/>
    <n v="452"/>
    <n v="175"/>
    <n v="276"/>
    <n v="225"/>
    <n v="180"/>
    <n v="87.5"/>
    <n v="97.53"/>
    <n v="83.96"/>
    <n v="51.43"/>
    <n v="166"/>
    <n v="3.21"/>
    <n v="15.58"/>
    <n v="80"/>
    <n v="10.84"/>
    <n v="7.99"/>
    <n v="5.82"/>
  </r>
  <r>
    <n v="1028"/>
    <x v="9"/>
    <s v="VE23"/>
    <s v="Colon"/>
    <s v="VE2305"/>
    <s v="Urribarri"/>
    <s v="VE230505"/>
    <x v="2"/>
    <n v="15398"/>
    <n v="17169.627045964779"/>
    <n v="6471.7794000000004"/>
    <n v="2177"/>
    <n v="991"/>
    <n v="588"/>
    <n v="1579"/>
    <n v="42.03"/>
    <n v="0.48871219993984005"/>
    <n v="0.46399686711035903"/>
    <n v="0.11432024488294701"/>
    <n v="0.41911973428579641"/>
    <s v="CIUD MED Y PEQ OCCID"/>
    <s v="ciud med y peq"/>
    <n v="0.58346142358612751"/>
    <n v="10017.815038681487"/>
    <n v="8.0225448009751358E-4"/>
    <n v="10017.815038681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80.9788013649445"/>
    <n v="6.0566968722021303E-2"/>
    <n v="7.7787612805785842E-4"/>
    <n v="6.0566968722021303E-2"/>
    <n v="7.7787612805785842E-4"/>
    <n v="0.90102636746914655"/>
    <n v="2180.9788013649445"/>
    <n v="0"/>
    <n v="0.4751967344338423"/>
    <n v="8.0225448009751358E-4"/>
    <n v="0.9451666877829159"/>
    <n v="0.50981012194971365"/>
    <n v="0.7737197556578127"/>
    <n v="40.86"/>
    <n v="343.53033893200001"/>
    <n v="49.979943836527973"/>
    <n v="2.4989971918263985E-2"/>
    <x v="0"/>
    <s v="FALSEFALSE"/>
    <n v="0.49320000000000003"/>
    <n v="0.43840000000000001"/>
    <n v="18.95"/>
    <n v="186.9"/>
    <n v="20"/>
    <n v="26"/>
    <n v="4003.48"/>
    <n v="1.54"/>
    <n v="49.93"/>
    <n v="7688.2214000000004"/>
    <n v="4840"/>
    <n v="9813"/>
    <n v="745"/>
    <n v="3834"/>
    <n v="2081"/>
    <n v="9483"/>
    <n v="56.91"/>
    <n v="27.4"/>
    <n v="118.35"/>
    <n v="6292"/>
    <n v="9106"/>
    <n v="59.14"/>
    <s v="Zona Rural"/>
    <n v="3950"/>
    <n v="1.01"/>
    <n v="3.92"/>
    <n v="916"/>
    <n v="23.22"/>
    <n v="590"/>
    <n v="2206"/>
    <n v="942"/>
    <n v="3738"/>
    <n v="641"/>
    <n v="1792"/>
    <n v="1191"/>
    <n v="679"/>
    <n v="50.71"/>
    <n v="88.76"/>
    <n v="68.02"/>
    <n v="32.58"/>
    <n v="2326"/>
    <n v="13.65"/>
    <n v="16.649999999999999"/>
    <n v="742"/>
    <n v="18.809999999999999"/>
    <n v="12.17"/>
    <n v="10.94"/>
  </r>
  <r>
    <n v="65"/>
    <x v="12"/>
    <s v="VE03"/>
    <s v="Libertad"/>
    <s v="VE0311"/>
    <s v="El Carito"/>
    <s v="VE031102"/>
    <x v="0"/>
    <n v="1467"/>
    <n v="1814.6211816859459"/>
    <n v="603.37709999999993"/>
    <n v="239"/>
    <n v="99"/>
    <n v="68"/>
    <n v="167"/>
    <n v="41.129999999999995"/>
    <n v="0.48976210616173721"/>
    <n v="0.5129982954342216"/>
    <n v="9.644884066513279E-2"/>
    <n v="0.39743135891715525"/>
    <s v="RESTO"/>
    <s v="resto"/>
    <n v="0.5868609180173161"/>
    <n v="1064.9302525378812"/>
    <n v="8.528257537107991E-5"/>
    <n v="1064.9302525378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.74876497812991"/>
    <n v="5.7692963098009845E-3"/>
    <n v="7.4096458346524123E-5"/>
    <n v="5.7692963098009845E-3"/>
    <n v="7.4096458346524123E-5"/>
    <n v="0.89525317820253625"/>
    <n v="207.74876497812991"/>
    <n v="0"/>
    <n v="0.47134025664885293"/>
    <n v="8.528257537107991E-5"/>
    <n v="0.9423903554594304"/>
    <n v="0.5097788520173725"/>
    <n v="0.77367229845096497"/>
    <n v="0"/>
    <n v="304.41657654300002"/>
    <n v="5.9609801880470972"/>
    <n v="2.9804900940235486E-3"/>
    <x v="0"/>
    <s v="FALSEFALSE"/>
    <n v="0.38890000000000002"/>
    <n v="0.34568888888888893"/>
    <n v="17.190000000000001"/>
    <n v="118"/>
    <n v="3"/>
    <n v="27.479999999999997"/>
    <n v="403.13159999999999"/>
    <n v="0.71"/>
    <n v="65.88000000000001"/>
    <n v="966.45960000000025"/>
    <n v="387"/>
    <n v="995"/>
    <n v="85"/>
    <n v="309"/>
    <n v="179"/>
    <n v="979"/>
    <n v="47.44"/>
    <n v="29.18"/>
    <n v="119.94"/>
    <n v="0"/>
    <n v="1467"/>
    <n v="100"/>
    <s v="Zona Rural"/>
    <n v="424"/>
    <n v="1"/>
    <n v="3.47"/>
    <n v="145"/>
    <n v="34.28"/>
    <n v="58"/>
    <n v="181"/>
    <n v="115"/>
    <n v="354"/>
    <n v="51"/>
    <n v="144"/>
    <n v="118"/>
    <n v="73"/>
    <n v="50"/>
    <n v="91.14"/>
    <n v="77.63"/>
    <n v="36.32"/>
    <n v="209"/>
    <n v="9.92"/>
    <n v="7.09"/>
    <n v="69"/>
    <n v="16.309999999999999"/>
    <n v="16.55"/>
    <n v="22.41"/>
  </r>
  <r>
    <n v="538"/>
    <x v="19"/>
    <s v="VE14"/>
    <s v="Arzobispo Chacon"/>
    <s v="VE1405"/>
    <s v="Mucutuy"/>
    <s v="VE140506"/>
    <x v="1"/>
    <n v="2352"/>
    <n v="2770.696629213483"/>
    <n v="790.50720000000001"/>
    <n v="476"/>
    <n v="208"/>
    <n v="33"/>
    <n v="241"/>
    <n v="33.61"/>
    <n v="0.48973456235911494"/>
    <n v="0.5092452613492171"/>
    <n v="0.10069137573775043"/>
    <n v="0.31828310581786656"/>
    <s v="RESTO"/>
    <s v="resto"/>
    <n v="0.58661383779009213"/>
    <n v="1625.3289830149931"/>
    <n v="1.30160863743371E-4"/>
    <n v="1625.3289830149931"/>
    <n v="0"/>
    <n v="0"/>
    <n v="100"/>
    <n v="0"/>
    <n v="0"/>
    <n v="100"/>
    <n v="1"/>
    <n v="0"/>
    <n v="0"/>
    <n v="100"/>
    <n v="0"/>
    <n v="0"/>
    <n v="100"/>
    <n v="1"/>
    <n v="0"/>
    <n v="0"/>
    <n v="0"/>
    <n v="0"/>
    <n v="0"/>
    <n v="0"/>
    <n v="306.21242332642811"/>
    <n v="8.5036857095076111E-3"/>
    <n v="1.0921487823325174E-4"/>
    <n v="8.5036857095076111E-3"/>
    <n v="1.0921487823325174E-4"/>
    <n v="0.89554125882417956"/>
    <n v="306.21242332642811"/>
    <n v="0"/>
    <n v="0.47109673529430146"/>
    <n v="1.30160863743371E-4"/>
    <n v="0.9425641377817352"/>
    <n v="0.50976937881185691"/>
    <n v="0.773657921321243"/>
    <n v="0"/>
    <n v="288.240506423"/>
    <n v="9.6124471317276203"/>
    <n v="4.8062235658638099E-3"/>
    <x v="0"/>
    <s v="FALSEFALSE"/>
    <n v="0.41159999999999997"/>
    <n v="0.36586666666666662"/>
    <n v="23.61"/>
    <n v="40.153846153846153"/>
    <n v="13"/>
    <n v="24.19"/>
    <n v="568.94880000000001"/>
    <n v="2.33"/>
    <n v="15.660000000000002"/>
    <n v="368.32320000000004"/>
    <n v="601"/>
    <n v="1460"/>
    <n v="291"/>
    <n v="438"/>
    <n v="321"/>
    <n v="1593"/>
    <n v="61.1"/>
    <n v="34.15"/>
    <n v="124.64"/>
    <n v="0"/>
    <n v="2352"/>
    <n v="100"/>
    <s v="Zona Rural"/>
    <n v="775"/>
    <n v="1"/>
    <n v="3.04"/>
    <n v="185"/>
    <n v="23.87"/>
    <n v="97"/>
    <n v="276"/>
    <n v="149"/>
    <n v="522"/>
    <n v="56"/>
    <n v="236"/>
    <n v="180"/>
    <n v="44"/>
    <n v="39.72"/>
    <n v="93.28"/>
    <n v="69.23"/>
    <n v="19.21"/>
    <n v="472"/>
    <n v="9.1999999999999993"/>
    <n v="6.32"/>
    <n v="11"/>
    <n v="1.42"/>
    <n v="2.4500000000000002"/>
    <n v="26.64"/>
  </r>
  <r>
    <n v="576"/>
    <x v="19"/>
    <s v="VE14"/>
    <s v="Miranda"/>
    <s v="VE1413"/>
    <s v="Piñango"/>
    <s v="VE141304"/>
    <x v="1"/>
    <n v="1515"/>
    <n v="1855.9823142308746"/>
    <n v="413.59500000000003"/>
    <n v="269"/>
    <n v="73"/>
    <n v="28"/>
    <n v="101"/>
    <n v="27.3"/>
    <n v="0.48969873587260376"/>
    <n v="0.40218974014641312"/>
    <n v="8.7118560812425222E-2"/>
    <n v="0.26870282309223587"/>
    <s v="CIUD MED Y PEQ OCCID"/>
    <s v="ciud med y peq"/>
    <n v="0.58614905609726964"/>
    <n v="1087.8822816196532"/>
    <n v="8.7120637671799295E-5"/>
    <n v="1087.8822816196532"/>
    <n v="0"/>
    <n v="0"/>
    <n v="329"/>
    <n v="0"/>
    <n v="0"/>
    <n v="329"/>
    <n v="1"/>
    <n v="0"/>
    <n v="0"/>
    <n v="329"/>
    <n v="0"/>
    <n v="0"/>
    <n v="329"/>
    <n v="1"/>
    <n v="0"/>
    <n v="0"/>
    <n v="0"/>
    <n v="0"/>
    <n v="0"/>
    <n v="0"/>
    <n v="248.52719978524232"/>
    <n v="6.9017356457310936E-3"/>
    <n v="8.8640648760554913E-5"/>
    <n v="6.9017356457310936E-3"/>
    <n v="8.8640648760554913E-5"/>
    <n v="0.89537248594557506"/>
    <n v="248.52719978524232"/>
    <n v="0"/>
    <n v="0.43482132057923972"/>
    <n v="8.7120637671799295E-5"/>
    <n v="0.94239747299324783"/>
    <n v="0.50954454990939635"/>
    <n v="0.77331670690437082"/>
    <n v="0"/>
    <n v="151.028072186"/>
    <n v="12.288988976467385"/>
    <n v="6.1444944882336925E-3"/>
    <x v="0"/>
    <s v="FALSEFALSE"/>
    <n v="0.59799999999999998"/>
    <n v="0.53155555555555556"/>
    <n v="11.06"/>
    <n v="38.545454545454547"/>
    <n v="11"/>
    <n v="25.810000000000002"/>
    <n v="391.0215"/>
    <m/>
    <n v="21.240000000000002"/>
    <n v="321.786"/>
    <n v="531"/>
    <n v="888"/>
    <n v="96"/>
    <n v="419"/>
    <n v="214"/>
    <n v="882"/>
    <n v="70.61"/>
    <n v="26.51"/>
    <n v="113.68"/>
    <n v="0"/>
    <n v="1515"/>
    <n v="100"/>
    <s v="Zona Rural"/>
    <n v="374"/>
    <n v="1.01"/>
    <n v="4.07"/>
    <n v="75"/>
    <n v="20.05"/>
    <n v="55"/>
    <n v="237"/>
    <n v="117"/>
    <n v="424"/>
    <n v="65"/>
    <n v="205"/>
    <n v="112"/>
    <n v="24"/>
    <n v="43.92"/>
    <n v="94.47"/>
    <n v="64"/>
    <n v="11.88"/>
    <n v="129"/>
    <n v="6.98"/>
    <n v="12.83"/>
    <n v="18"/>
    <n v="4.8099999999999996"/>
    <n v="8.2899999999999991"/>
    <n v="8.92"/>
  </r>
  <r>
    <n v="769"/>
    <x v="16"/>
    <s v="VE19"/>
    <s v="Andres Eloy Blanco"/>
    <s v="VE1901"/>
    <s v="Romulo Gallegos"/>
    <s v="VE190102"/>
    <x v="0"/>
    <n v="9343"/>
    <n v="11415.418135038204"/>
    <n v="3676.4704999999999"/>
    <n v="1327"/>
    <n v="543"/>
    <n v="318"/>
    <n v="861"/>
    <n v="39.35"/>
    <n v="0.48898700179318089"/>
    <n v="0.48798204914393384"/>
    <n v="7.0130834884347917E-2"/>
    <n v="0.35159748180749428"/>
    <s v="CIUD MED Y PEQ ORIEN"/>
    <s v="ciud med y peq"/>
    <n v="0.58393195682991905"/>
    <n v="6665.827449624604"/>
    <n v="5.3381799467942337E-4"/>
    <n v="6665.827449624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17.343885036792"/>
    <n v="4.7691574675041121E-2"/>
    <n v="6.1251434952059669E-4"/>
    <n v="4.7691574675041121E-2"/>
    <n v="6.1251434952059669E-4"/>
    <n v="0.89966988491353306"/>
    <n v="1717.343885036792"/>
    <n v="0"/>
    <n v="0.47844783624416937"/>
    <n v="5.3381799467942337E-4"/>
    <n v="0.94412722042533026"/>
    <n v="0.50953099841664296"/>
    <n v="0.77329614031063232"/>
    <n v="93.04"/>
    <n v="490.55888225899997"/>
    <n v="23.270230237134335"/>
    <n v="1.1635115118567168E-2"/>
    <x v="1"/>
    <s v="FALSETRUE"/>
    <n v="0.54559999999999997"/>
    <n v="0.48497777777777773"/>
    <n v="13.78"/>
    <n v="173"/>
    <n v="17"/>
    <n v="22.509999999999998"/>
    <n v="2103.1092999999996"/>
    <n v="1.94"/>
    <n v="8.77"/>
    <n v="819.38110000000006"/>
    <n v="3041"/>
    <n v="5574"/>
    <n v="728"/>
    <n v="2403"/>
    <n v="1312"/>
    <n v="5628"/>
    <n v="67.62"/>
    <n v="28.33"/>
    <n v="113.46"/>
    <n v="8693"/>
    <n v="650"/>
    <n v="6.96"/>
    <s v="Zona Urbana"/>
    <n v="2229"/>
    <n v="1.01"/>
    <n v="4.22"/>
    <n v="653"/>
    <n v="29.52"/>
    <n v="612"/>
    <n v="1269"/>
    <n v="1060"/>
    <n v="2941"/>
    <n v="379"/>
    <n v="1173"/>
    <n v="769"/>
    <n v="377"/>
    <n v="49.35"/>
    <n v="93.39"/>
    <n v="69.72"/>
    <n v="31.34"/>
    <n v="1014"/>
    <n v="8.2799999999999994"/>
    <n v="11.03"/>
    <n v="305"/>
    <n v="13.79"/>
    <n v="15.96"/>
    <n v="15.36"/>
  </r>
  <r>
    <n v="97"/>
    <x v="15"/>
    <s v="VE04"/>
    <s v="Achaguas"/>
    <s v="VE0401"/>
    <s v="Queseras Del Medio"/>
    <s v="VE040106"/>
    <x v="1"/>
    <n v="6805"/>
    <n v="9184.7032435573183"/>
    <n v="3104.4410000000003"/>
    <n v="826"/>
    <n v="460"/>
    <n v="233"/>
    <n v="693"/>
    <n v="45.620000000000005"/>
    <n v="0.48899119278006486"/>
    <n v="0.57030198054331582"/>
    <n v="0.10331053663879909"/>
    <n v="0.33587127335950606"/>
    <s v="CIUD MED Y PEQ LLANO"/>
    <s v="ciud med y peq"/>
    <n v="0.5843307790516048"/>
    <n v="5366.9048016656488"/>
    <n v="4.2979665773104723E-4"/>
    <n v="5366.9048016656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7.2937662767383"/>
    <n v="3.3249499741937236E-2"/>
    <n v="4.2703131203122451E-4"/>
    <n v="3.3249499741937236E-2"/>
    <n v="4.2703131203122451E-4"/>
    <n v="0.89814834525096909"/>
    <n v="1197.2937662767383"/>
    <n v="0"/>
    <n v="0.50056660851207402"/>
    <n v="4.2979665773104723E-4"/>
    <n v="0.94372441830965725"/>
    <n v="0.50949499800633102"/>
    <n v="0.77324150383428381"/>
    <n v="0"/>
    <n v="727.21431345500002"/>
    <n v="12.62998138735847"/>
    <n v="6.3149906936792351E-3"/>
    <x v="0"/>
    <s v="TRUEFALSE"/>
    <n v="0.61360000000000003"/>
    <n v="0.54542222222222225"/>
    <n v="20.66"/>
    <n v="73.178571428571431"/>
    <n v="28"/>
    <n v="55.77"/>
    <n v="3795.1485000000007"/>
    <n v="13.19"/>
    <n v="82.77"/>
    <n v="5632.4984999999997"/>
    <n v="2460"/>
    <n v="4009"/>
    <n v="336"/>
    <n v="1904"/>
    <n v="1096"/>
    <n v="3805"/>
    <n v="69.739999999999995"/>
    <n v="25.42"/>
    <n v="117.41"/>
    <n v="0"/>
    <n v="6805"/>
    <n v="100"/>
    <s v="Zona Rural"/>
    <n v="1595"/>
    <n v="1.01"/>
    <n v="4.29"/>
    <n v="369"/>
    <n v="23.15"/>
    <n v="263"/>
    <n v="1180"/>
    <n v="564"/>
    <n v="2049"/>
    <n v="196"/>
    <n v="834"/>
    <n v="590"/>
    <n v="281"/>
    <n v="31.11"/>
    <n v="80.12"/>
    <n v="65.849999999999994"/>
    <n v="30.25"/>
    <n v="1083"/>
    <n v="23.02"/>
    <n v="19.64"/>
    <n v="257"/>
    <n v="16.12"/>
    <n v="3.39"/>
    <n v="18.829999999999998"/>
  </r>
  <r>
    <n v="539"/>
    <x v="19"/>
    <s v="VE14"/>
    <s v="Arzobispo Chacon"/>
    <s v="VE1405"/>
    <s v="Mucuchachi"/>
    <s v="VE140507"/>
    <x v="1"/>
    <n v="2043"/>
    <n v="2406.6892914469158"/>
    <n v="684.2007000000001"/>
    <n v="435"/>
    <n v="172"/>
    <n v="47"/>
    <n v="219"/>
    <n v="33.49"/>
    <n v="0.48899317500912926"/>
    <n v="0.5092452613492171"/>
    <n v="0.10069137573775043"/>
    <n v="0.31828310581786656"/>
    <s v="RESTO"/>
    <s v="resto"/>
    <n v="0.58451941171050847"/>
    <n v="1406.7566088065316"/>
    <n v="1.1265698033594011E-4"/>
    <n v="1406.7566088065316"/>
    <n v="0"/>
    <n v="0"/>
    <n v="44"/>
    <n v="0"/>
    <n v="0"/>
    <n v="44"/>
    <n v="1"/>
    <n v="0"/>
    <n v="0"/>
    <n v="44"/>
    <n v="0"/>
    <n v="0"/>
    <n v="44"/>
    <n v="1"/>
    <n v="0"/>
    <n v="0"/>
    <n v="0"/>
    <n v="0"/>
    <n v="0"/>
    <n v="0"/>
    <n v="310.9643270299905"/>
    <n v="8.6356486624733168E-3"/>
    <n v="1.1090971013694449E-4"/>
    <n v="8.6356486624733168E-3"/>
    <n v="1.1090971013694449E-4"/>
    <n v="0.89555516173410465"/>
    <n v="310.9643270299905"/>
    <n v="0"/>
    <n v="0.47114535724859835"/>
    <n v="1.1265698033594011E-4"/>
    <n v="0.94249635744477889"/>
    <n v="0.50904280871187446"/>
    <n v="0.7725552330535469"/>
    <n v="0"/>
    <n v="617.52593496999998"/>
    <n v="3.8973088499737831"/>
    <n v="1.9486544249868916E-3"/>
    <x v="0"/>
    <s v="FALSEFALSE"/>
    <n v="0.41950000000000004"/>
    <n v="0.37288888888888894"/>
    <n v="21.47"/>
    <n v="25.333333333333332"/>
    <n v="21"/>
    <n v="37.92"/>
    <n v="774.70560000000012"/>
    <n v="10.220000000000001"/>
    <n v="17.62"/>
    <n v="359.97660000000002"/>
    <n v="550"/>
    <n v="1311"/>
    <n v="182"/>
    <n v="420"/>
    <n v="250"/>
    <n v="1373"/>
    <n v="55.84"/>
    <n v="31.38"/>
    <n v="124.51"/>
    <n v="0"/>
    <n v="2043"/>
    <n v="100"/>
    <s v="Zona Rural"/>
    <n v="676"/>
    <n v="1"/>
    <n v="3.03"/>
    <n v="150"/>
    <n v="22.19"/>
    <n v="113"/>
    <n v="275"/>
    <n v="144"/>
    <n v="532"/>
    <n v="48"/>
    <n v="198"/>
    <n v="149"/>
    <n v="52"/>
    <n v="33.33"/>
    <n v="86.09"/>
    <n v="71.290000000000006"/>
    <n v="22.81"/>
    <n v="366"/>
    <n v="16.95"/>
    <n v="4.88"/>
    <n v="19"/>
    <n v="2.81"/>
    <n v="6.95"/>
    <n v="23.24"/>
  </r>
  <r>
    <n v="312"/>
    <x v="8"/>
    <s v="VE09"/>
    <s v="Pao De San Juan Batista"/>
    <s v="VE0905"/>
    <s v="El Pao"/>
    <s v="VE090501"/>
    <x v="3"/>
    <n v="16810"/>
    <n v="18337"/>
    <n v="8297.4159999999993"/>
    <n v="2366"/>
    <n v="1144"/>
    <n v="1162"/>
    <n v="2306"/>
    <n v="49.36"/>
    <n v="0.48703113454346553"/>
    <n v="0.57920237402573327"/>
    <n v="0.13859611849665321"/>
    <n v="0.49562796325954572"/>
    <s v="RESTO"/>
    <s v="resto"/>
    <n v="0.57920237402573327"/>
    <n v="10620.833932509871"/>
    <n v="8.5054590964470371E-4"/>
    <n v="10620.833932509871"/>
    <n v="0"/>
    <n v="0"/>
    <n v="0"/>
    <n v="0"/>
    <n v="3004"/>
    <n v="3004"/>
    <n v="1"/>
    <n v="0"/>
    <n v="0"/>
    <n v="0"/>
    <n v="0"/>
    <n v="3004"/>
    <n v="3004"/>
    <n v="1"/>
    <n v="0"/>
    <n v="0"/>
    <n v="0"/>
    <n v="0"/>
    <n v="0"/>
    <n v="0"/>
    <n v="3028.0700114065335"/>
    <n v="8.4091152813668094E-2"/>
    <n v="1.0800028750792467E-3"/>
    <n v="8.4091152813668094E-2"/>
    <n v="1.0800028750792467E-3"/>
    <n v="0.90350474950847881"/>
    <n v="3028.0700114065335"/>
    <n v="0"/>
    <n v="0.52226609211595998"/>
    <n v="8.5054590964470371E-4"/>
    <n v="0.94535368682139342"/>
    <n v="0.50846886891892373"/>
    <n v="0.77168418609460099"/>
    <n v="32.299999999999997"/>
    <n v="4678.1117222000003"/>
    <n v="3.9197439242379963"/>
    <n v="1.9598719621189984E-3"/>
    <x v="0"/>
    <s v="TRUEFALSE"/>
    <n v="0.47710000000000002"/>
    <n v="0.4240888888888889"/>
    <n v="11.35"/>
    <n v="53.896907216494846"/>
    <n v="97"/>
    <n v="40"/>
    <n v="6724"/>
    <n v="7.74"/>
    <n v="57.540000000000006"/>
    <n v="9672.474000000002"/>
    <n v="5181"/>
    <n v="10859"/>
    <n v="770"/>
    <n v="4054"/>
    <n v="2273"/>
    <n v="10483"/>
    <n v="54.8"/>
    <n v="27.65"/>
    <n v="117.52"/>
    <n v="5430"/>
    <n v="11380"/>
    <n v="67.7"/>
    <s v="Zona Rural"/>
    <n v="4858"/>
    <n v="1.01"/>
    <n v="3.5"/>
    <n v="1258"/>
    <n v="25.94"/>
    <n v="1410"/>
    <n v="2385"/>
    <n v="1368"/>
    <n v="5228"/>
    <n v="844"/>
    <n v="2113"/>
    <n v="1453"/>
    <n v="835"/>
    <n v="65.48"/>
    <n v="96.22"/>
    <n v="77"/>
    <n v="35.4"/>
    <n v="1534"/>
    <n v="4.9000000000000004"/>
    <n v="9.24"/>
    <n v="1699"/>
    <n v="35.03"/>
    <n v="24.33"/>
    <n v="10.94"/>
  </r>
  <r>
    <n v="822"/>
    <x v="16"/>
    <s v="VE19"/>
    <s v="Valdez"/>
    <s v="VE1915"/>
    <s v="Bideau"/>
    <s v="VE191502"/>
    <x v="0"/>
    <n v="2217"/>
    <n v="2804.7689491314172"/>
    <n v="953.53170000000011"/>
    <n v="371"/>
    <n v="189"/>
    <n v="91"/>
    <n v="280"/>
    <n v="43.010000000000005"/>
    <n v="0.48765623747253234"/>
    <n v="0.49948100321928335"/>
    <n v="0.10174871219885358"/>
    <n v="0.67990494537839341"/>
    <s v="CIUD MED Y PEQ ORIEN"/>
    <s v="ciud med y peq"/>
    <n v="0.5807998657678225"/>
    <n v="1629.0094291652836"/>
    <n v="1.3045560410356204E-4"/>
    <n v="1629.0094291652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.40635530068488"/>
    <n v="5.3709997845029969E-3"/>
    <n v="6.8981040397515054E-5"/>
    <n v="5.3709997845029969E-3"/>
    <n v="6.8981040397515054E-5"/>
    <n v="0.8952112158139246"/>
    <n v="193.40635530068488"/>
    <n v="0"/>
    <n v="0.46668773960590365"/>
    <n v="1.3045560410356204E-4"/>
    <n v="0.94256527910566112"/>
    <n v="0.50783186682586245"/>
    <n v="0.77071743184124875"/>
    <n v="0"/>
    <n v="94.941651175900006"/>
    <n v="29.542028334170997"/>
    <n v="1.4771014167085499E-2"/>
    <x v="0"/>
    <s v="FALSEFALSE"/>
    <n v="0.53449999999999998"/>
    <n v="0.4751111111111111"/>
    <n v="12.24"/>
    <n v="66.599999999999994"/>
    <n v="5"/>
    <n v="42.480000000000004"/>
    <n v="941.78160000000014"/>
    <n v="1.8"/>
    <n v="18.62"/>
    <n v="412.80540000000002"/>
    <n v="713"/>
    <n v="1334"/>
    <n v="170"/>
    <n v="583"/>
    <n v="271"/>
    <n v="1363"/>
    <n v="66.19"/>
    <n v="28.7"/>
    <n v="110.54"/>
    <n v="0"/>
    <n v="2217"/>
    <n v="100"/>
    <s v="Zona Rural"/>
    <n v="681"/>
    <n v="1.1000000000000001"/>
    <n v="3.59"/>
    <n v="273"/>
    <n v="40.380000000000003"/>
    <n v="19"/>
    <n v="76"/>
    <n v="238"/>
    <n v="333"/>
    <n v="166"/>
    <n v="254"/>
    <n v="180"/>
    <n v="85"/>
    <n v="73.78"/>
    <n v="94.78"/>
    <n v="79.650000000000006"/>
    <n v="32.69"/>
    <n v="212"/>
    <n v="7.18"/>
    <n v="10.5"/>
    <n v="195"/>
    <n v="28.85"/>
    <n v="11.09"/>
    <n v="8.91"/>
  </r>
  <r>
    <n v="273"/>
    <x v="14"/>
    <s v="VE08"/>
    <s v="Diego Ibarra"/>
    <s v="VE0803"/>
    <s v="Urbana Aguas Calientes"/>
    <s v="VE080301"/>
    <x v="3"/>
    <n v="38452"/>
    <n v="41759.94019285222"/>
    <n v="16911.189600000002"/>
    <n v="5386"/>
    <n v="2891"/>
    <n v="1337"/>
    <n v="4228"/>
    <n v="43.980000000000004"/>
    <n v="0.48446004404489801"/>
    <n v="0.3945702150987348"/>
    <n v="0.13408760065523415"/>
    <n v="0.79192532170351981"/>
    <s v="CIUD GRAND CENTRO"/>
    <s v="ciud grandes"/>
    <n v="0.5717594466777487"/>
    <n v="23876.640297961065"/>
    <n v="1.9121077375408636E-3"/>
    <n v="23876.640297961065"/>
    <n v="0"/>
    <n v="0"/>
    <n v="330"/>
    <n v="0"/>
    <n v="0"/>
    <n v="330"/>
    <n v="1"/>
    <n v="0"/>
    <n v="0"/>
    <n v="330"/>
    <n v="0"/>
    <n v="0"/>
    <n v="330"/>
    <n v="1"/>
    <n v="0"/>
    <n v="0"/>
    <n v="0"/>
    <n v="0"/>
    <n v="0"/>
    <n v="0"/>
    <n v="7248.7662649804979"/>
    <n v="0.20130218568357963"/>
    <n v="2.5853723254304736E-3"/>
    <n v="0.20130218568357963"/>
    <n v="2.5853723254304736E-3"/>
    <n v="0.91585347614421042"/>
    <n v="7248.7662649804979"/>
    <n v="0"/>
    <n v="0.50390862564217498"/>
    <n v="1.9121077375408636E-3"/>
    <n v="0.9494643756736868"/>
    <n v="0.50771197669632551"/>
    <n v="0.77053547907543007"/>
    <n v="99.93"/>
    <n v="39.189331340300001"/>
    <n v="1065.594608650767"/>
    <n v="0.53279730432538353"/>
    <x v="1"/>
    <s v="TRUETRUE"/>
    <n v="0.49530000000000002"/>
    <n v="0.4402666666666667"/>
    <n v="3.9"/>
    <n v="396.1875"/>
    <n v="32"/>
    <n v="4.6500000000000004"/>
    <n v="1788.0180000000003"/>
    <n v="0.39"/>
    <n v="18.66"/>
    <n v="7175.1431999999995"/>
    <n v="12286"/>
    <n v="24806"/>
    <n v="1360"/>
    <n v="9862"/>
    <n v="4904"/>
    <n v="23686"/>
    <n v="55.01"/>
    <n v="26.63"/>
    <n v="102.19"/>
    <n v="38426"/>
    <n v="26"/>
    <n v="7.0000000000000007E-2"/>
    <s v="Zona Urbana"/>
    <n v="10026"/>
    <n v="1.04"/>
    <n v="3.97"/>
    <n v="3600"/>
    <n v="36"/>
    <n v="2439"/>
    <n v="6291"/>
    <n v="3948"/>
    <n v="12678"/>
    <n v="2186"/>
    <n v="4920"/>
    <n v="3259"/>
    <n v="1659"/>
    <n v="68.16"/>
    <n v="97.18"/>
    <n v="80.069999999999993"/>
    <n v="31.49"/>
    <n v="1185"/>
    <n v="3.23"/>
    <n v="14.43"/>
    <n v="2585"/>
    <n v="25.85"/>
    <n v="15.69"/>
    <n v="3.12"/>
  </r>
  <r>
    <n v="156"/>
    <x v="10"/>
    <s v="VE05"/>
    <s v="Urdaneta"/>
    <s v="VE0515"/>
    <s v="No Urbana Las Peñitas"/>
    <s v="VE051502"/>
    <x v="3"/>
    <n v="3608"/>
    <n v="4025.9451835832824"/>
    <n v="1388.7192000000002"/>
    <n v="641"/>
    <n v="264"/>
    <n v="137"/>
    <n v="401"/>
    <n v="38.49"/>
    <n v="0.48704684869977721"/>
    <n v="0.48441313367619948"/>
    <n v="0.11188793138146959"/>
    <n v="0.47574008134619855"/>
    <s v="RESTO"/>
    <s v="resto"/>
    <n v="0.57930581374684942"/>
    <n v="2332.2534506759225"/>
    <n v="1.867733405241536E-4"/>
    <n v="2332.25345067592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3.40444523704554"/>
    <n v="8.7034120735767356E-3"/>
    <n v="1.1178001190316044E-4"/>
    <n v="8.7034120735767356E-3"/>
    <n v="1.1178001190316044E-4"/>
    <n v="0.89556230092415479"/>
    <n v="313.40444523704554"/>
    <n v="0"/>
    <n v="0.46289294889131033"/>
    <n v="1.867733405241536E-4"/>
    <n v="0.94278335843482208"/>
    <n v="0.50742531517406519"/>
    <n v="0.77010042360397046"/>
    <n v="0"/>
    <n v="647.58496579200005"/>
    <n v="6.2168601747255341"/>
    <n v="3.1084300873627669E-3"/>
    <x v="0"/>
    <s v="FALSEFALSE"/>
    <n v="0.43369999999999997"/>
    <n v="0.38551111111111108"/>
    <n v="10.96"/>
    <n v="90.166666666666671"/>
    <n v="6"/>
    <n v="27.560000000000002"/>
    <n v="994.36480000000006"/>
    <n v="2.81"/>
    <n v="43.39"/>
    <n v="1565.5111999999999"/>
    <n v="1040"/>
    <n v="2398"/>
    <n v="170"/>
    <n v="838"/>
    <n v="484"/>
    <n v="2286"/>
    <n v="50.46"/>
    <n v="27.82"/>
    <n v="113.24"/>
    <n v="0"/>
    <n v="3608"/>
    <n v="100"/>
    <s v="Zona Rural"/>
    <n v="1072"/>
    <n v="1.07"/>
    <n v="3.62"/>
    <n v="369"/>
    <n v="34.42"/>
    <n v="0"/>
    <n v="290"/>
    <n v="251"/>
    <n v="541"/>
    <n v="165"/>
    <n v="376"/>
    <n v="324"/>
    <n v="158"/>
    <n v="59.57"/>
    <n v="95.19"/>
    <n v="77.14"/>
    <n v="30.74"/>
    <n v="318"/>
    <n v="5.7"/>
    <n v="10.35"/>
    <n v="238"/>
    <n v="22.2"/>
    <n v="12.41"/>
    <n v="7.97"/>
  </r>
  <r>
    <n v="429"/>
    <x v="13"/>
    <s v="VE12"/>
    <s v="San Geronimo"/>
    <s v="VE1204"/>
    <s v="Capital San Geronimo Guayabal"/>
    <s v="VE120401"/>
    <x v="3"/>
    <n v="12748"/>
    <n v="15166.246263486093"/>
    <n v="7698.5171999999993"/>
    <n v="1350"/>
    <n v="1202"/>
    <n v="856"/>
    <n v="2058"/>
    <n v="60.39"/>
    <n v="0.48580976549257526"/>
    <n v="0.63493756756283937"/>
    <n v="0.14242649018786371"/>
    <n v="0.35679657531537062"/>
    <s v="RESTO"/>
    <s v="resto"/>
    <n v="0.57645205742551675"/>
    <n v="8742.6138620086149"/>
    <n v="7.0013282452080201E-4"/>
    <n v="8742.6138620086149"/>
    <n v="0"/>
    <n v="0"/>
    <n v="0"/>
    <n v="0"/>
    <n v="4647"/>
    <n v="4647"/>
    <n v="1"/>
    <n v="0"/>
    <n v="0"/>
    <n v="0"/>
    <n v="0"/>
    <n v="4647"/>
    <n v="4647"/>
    <n v="1"/>
    <n v="0"/>
    <n v="0"/>
    <n v="0"/>
    <n v="0"/>
    <n v="0"/>
    <n v="0"/>
    <n v="2217.6110649159627"/>
    <n v="6.1584266624835772E-2"/>
    <n v="7.9094152938831951E-4"/>
    <n v="6.1584266624835772E-2"/>
    <n v="7.9094152938831951E-4"/>
    <n v="0.90113354452749483"/>
    <n v="2217.6110649159627"/>
    <n v="0"/>
    <n v="0.53255179290505661"/>
    <n v="7.0013282452080201E-4"/>
    <n v="0.94477124180876204"/>
    <n v="0.50730781068626651"/>
    <n v="0.76992209143739709"/>
    <n v="46.64"/>
    <n v="1853.85890655"/>
    <n v="8.180906437863829"/>
    <n v="4.0904532189319142E-3"/>
    <x v="0"/>
    <s v="TRUEFALSE"/>
    <n v="0.54969999999999997"/>
    <n v="0.48862222222222218"/>
    <n v="13.61"/>
    <n v="91.595238095238102"/>
    <n v="42"/>
    <n v="53.699999999999996"/>
    <n v="6845.6759999999986"/>
    <n v="14.68"/>
    <n v="55.120000000000005"/>
    <n v="7026.6976000000004"/>
    <n v="4282"/>
    <n v="7790"/>
    <n v="676"/>
    <n v="3383"/>
    <n v="1837"/>
    <n v="7528"/>
    <n v="63.65"/>
    <n v="26.43"/>
    <n v="104.29"/>
    <n v="5946"/>
    <n v="6802"/>
    <n v="53.36"/>
    <s v="Zona Rural"/>
    <n v="3574"/>
    <n v="1.02"/>
    <n v="3.63"/>
    <n v="1175"/>
    <n v="32.9"/>
    <n v="779"/>
    <n v="1913"/>
    <n v="1075"/>
    <n v="3847"/>
    <n v="611"/>
    <n v="1670"/>
    <n v="1166"/>
    <n v="803"/>
    <n v="54.95"/>
    <n v="92.52"/>
    <n v="76.41"/>
    <n v="44.71"/>
    <n v="1363"/>
    <n v="9.0500000000000007"/>
    <n v="19.43"/>
    <n v="1465"/>
    <n v="41.02"/>
    <n v="16.16"/>
    <n v="14.64"/>
  </r>
  <r>
    <n v="680"/>
    <x v="17"/>
    <s v="VE16"/>
    <s v="Libertador"/>
    <s v="VE1607"/>
    <s v="Tabasca"/>
    <s v="VE160704"/>
    <x v="0"/>
    <n v="4279"/>
    <n v="4670.0964792154437"/>
    <n v="1849.8117000000002"/>
    <n v="520"/>
    <n v="220"/>
    <n v="176"/>
    <n v="396"/>
    <n v="43.230000000000004"/>
    <n v="0.48688067177141797"/>
    <n v="0.44456488872008737"/>
    <n v="6.2532740335900824E-2"/>
    <n v="0.39050822921145367"/>
    <s v="CIUD MED Y PEQ ORIEN"/>
    <s v="ciud med y peq"/>
    <n v="0.57832207027014393"/>
    <n v="2700.8198642211855"/>
    <n v="2.1628916361915429E-4"/>
    <n v="2700.8198642211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7.2151442863385"/>
    <n v="1.8806633258608381E-2"/>
    <n v="2.4153810847217532E-4"/>
    <n v="1.8806633258608381E-2"/>
    <n v="2.4153810847217532E-4"/>
    <n v="0.89662672219491313"/>
    <n v="677.2151442863385"/>
    <n v="0"/>
    <n v="0.45333274805786966"/>
    <n v="2.1628916361915429E-4"/>
    <n v="0.94289765263961967"/>
    <n v="0.50714533735779421"/>
    <n v="0.76967551174312643"/>
    <n v="0"/>
    <n v="474.03803744700002"/>
    <n v="9.8517336380154621"/>
    <n v="4.9258668190077307E-3"/>
    <x v="0"/>
    <s v="FALSEFALSE"/>
    <n v="0.68540000000000001"/>
    <n v="0.60924444444444448"/>
    <n v="20.010000000000002"/>
    <n v="97.583333333333329"/>
    <n v="12"/>
    <n v="42.58"/>
    <n v="1821.9981999999998"/>
    <n v="16.829999999999998"/>
    <n v="56.8"/>
    <n v="2430.4719999999998"/>
    <n v="1632"/>
    <n v="2381"/>
    <n v="266"/>
    <n v="1319"/>
    <n v="626"/>
    <n v="2334"/>
    <n v="79.709999999999994"/>
    <n v="25.71"/>
    <n v="114.27"/>
    <n v="0"/>
    <n v="4279"/>
    <n v="100"/>
    <s v="Zona Rural"/>
    <n v="1006"/>
    <n v="1.01"/>
    <n v="4.29"/>
    <n v="326"/>
    <n v="34.83"/>
    <n v="230"/>
    <n v="677"/>
    <n v="264"/>
    <n v="1171"/>
    <n v="235"/>
    <n v="550"/>
    <n v="371"/>
    <n v="197"/>
    <n v="52.46"/>
    <n v="83.33"/>
    <n v="71.760000000000005"/>
    <n v="41.13"/>
    <n v="639"/>
    <n v="12.84"/>
    <n v="17.739999999999998"/>
    <n v="129"/>
    <n v="13.78"/>
    <n v="23.08"/>
    <n v="13.65"/>
  </r>
  <r>
    <n v="53"/>
    <x v="12"/>
    <s v="VE03"/>
    <s v="Independencia"/>
    <s v="VE0307"/>
    <s v="Mamo"/>
    <s v="VE030702"/>
    <x v="0"/>
    <n v="6980"/>
    <n v="8894.5235874200425"/>
    <n v="2767.57"/>
    <n v="1113"/>
    <n v="486"/>
    <n v="245"/>
    <n v="731"/>
    <n v="39.65"/>
    <n v="0.48700556562055564"/>
    <n v="0.45884055059102502"/>
    <n v="8.6972380199819468E-2"/>
    <n v="0.40735131328325042"/>
    <s v="CIUD MED Y PEQ ORIEN"/>
    <s v="ciud med y peq"/>
    <n v="0.57897433540888799"/>
    <n v="5149.7008828051976"/>
    <n v="4.1240236403250149E-4"/>
    <n v="4314.7008828051976"/>
    <n v="0"/>
    <n v="65"/>
    <n v="0"/>
    <n v="0"/>
    <n v="0"/>
    <n v="65"/>
    <n v="1"/>
    <n v="0"/>
    <n v="835"/>
    <n v="0"/>
    <n v="0"/>
    <n v="101"/>
    <n v="835"/>
    <n v="2"/>
    <n v="835"/>
    <n v="4.8288890397635601E-4"/>
    <n v="2.6330643508313861E-3"/>
    <n v="0.16214533989499411"/>
    <n v="0.16214533989499411"/>
    <n v="9.3877990405352468E-2"/>
    <n v="1097.7353399352517"/>
    <n v="3.0484708039026275E-2"/>
    <n v="3.9152242806152177E-4"/>
    <n v="3.0484708039026275E-2"/>
    <n v="-2.2415419227698645E-3"/>
    <n v="0.87625771808545838"/>
    <n v="262.73533993525166"/>
    <n v="0.76065693580499216"/>
    <n v="0.45519432557183653"/>
    <n v="-7.0486539943854522E-5"/>
    <n v="0.9417871702760241"/>
    <n v="0.5070579693496482"/>
    <n v="0.76954291658464558"/>
    <n v="0"/>
    <n v="2858.7729482499999"/>
    <n v="3.1113081550827015"/>
    <n v="1.5556540775413508E-3"/>
    <x v="0"/>
    <s v="FALSEFALSE"/>
    <n v="0.52349999999999997"/>
    <n v="0.46533333333333332"/>
    <n v="6.85"/>
    <n v="126.4"/>
    <n v="15"/>
    <n v="26.479999999999997"/>
    <n v="1848.3039999999999"/>
    <n v="6.02"/>
    <n v="29.47"/>
    <n v="2057.0059999999999"/>
    <n v="2261"/>
    <n v="4319"/>
    <n v="400"/>
    <n v="1856"/>
    <n v="807"/>
    <n v="4317"/>
    <n v="61.61"/>
    <n v="27.6"/>
    <n v="117.45"/>
    <n v="0"/>
    <n v="6980"/>
    <n v="100"/>
    <s v="Zona Rural"/>
    <n v="1887"/>
    <n v="1"/>
    <n v="3.71"/>
    <n v="634"/>
    <n v="33.74"/>
    <n v="430"/>
    <n v="1083"/>
    <n v="383"/>
    <n v="1896"/>
    <n v="398"/>
    <n v="871"/>
    <n v="501"/>
    <n v="229"/>
    <n v="61.04"/>
    <n v="94.06"/>
    <n v="76.260000000000005"/>
    <n v="27.07"/>
    <n v="372"/>
    <n v="7.54"/>
    <n v="14.8"/>
    <n v="396"/>
    <n v="21.08"/>
    <n v="12.08"/>
    <n v="6.83"/>
  </r>
  <r>
    <n v="477"/>
    <x v="2"/>
    <s v="VE13"/>
    <s v="Iribarren"/>
    <s v="VE1303"/>
    <s v="Juarez"/>
    <s v="VE130310"/>
    <x v="2"/>
    <n v="14764"/>
    <n v="17177.149220561518"/>
    <n v="6330.8031999999994"/>
    <n v="2192"/>
    <n v="994"/>
    <n v="651"/>
    <n v="1645"/>
    <n v="42.879999999999995"/>
    <n v="0.48505350164853905"/>
    <n v="0.44002263267024355"/>
    <n v="0.25206194964216688"/>
    <n v="0.52502652833724339"/>
    <s v="CIUD PRINC RESTO"/>
    <s v="ciud principales"/>
    <n v="0.57368498015955915"/>
    <n v="9854.2725097956209"/>
    <n v="7.8915753969897818E-4"/>
    <n v="9807.2725097956209"/>
    <n v="0"/>
    <n v="0"/>
    <n v="0"/>
    <n v="47"/>
    <n v="0"/>
    <n v="47"/>
    <n v="1"/>
    <n v="0"/>
    <n v="0"/>
    <n v="0"/>
    <n v="47"/>
    <n v="0"/>
    <n v="47"/>
    <n v="1"/>
    <n v="47"/>
    <n v="2.7180573038190098E-5"/>
    <n v="0"/>
    <n v="4.7695047963489685E-3"/>
    <n v="4.7695047963489685E-3"/>
    <n v="2.7361932644643801E-3"/>
    <n v="1941.9236578401078"/>
    <n v="5.3928277235590689E-2"/>
    <n v="6.9261381862090405E-4"/>
    <n v="5.3928277235590689E-2"/>
    <n v="6.9261381862090405E-4"/>
    <n v="0.90032695049125955"/>
    <n v="1941.9236578401078"/>
    <n v="0"/>
    <n v="0.46475928679903128"/>
    <n v="7.6197696666078813E-4"/>
    <n v="0.94501072105433581"/>
    <n v="0.50649495291786462"/>
    <n v="0.7686884476024195"/>
    <n v="70.83"/>
    <n v="243.86484490399999"/>
    <n v="70.437168700242495"/>
    <n v="3.5218584350121249E-2"/>
    <x v="1"/>
    <s v="FALSETRUE"/>
    <n v="0.49149999999999999"/>
    <n v="0.43688888888888888"/>
    <n v="13.48"/>
    <n v="112.83333333333333"/>
    <n v="30"/>
    <n v="19.66"/>
    <n v="2902.6023999999998"/>
    <n v="2.76"/>
    <n v="26.740000000000002"/>
    <n v="3947.8936000000003"/>
    <n v="4616"/>
    <n v="9391"/>
    <n v="757"/>
    <n v="3683"/>
    <n v="1856"/>
    <n v="9225"/>
    <n v="57.21"/>
    <n v="27.81"/>
    <n v="105.86"/>
    <n v="10457"/>
    <n v="4307"/>
    <n v="29.17"/>
    <s v="Zona Urbana"/>
    <n v="4149"/>
    <n v="1.02"/>
    <n v="3.63"/>
    <n v="1310"/>
    <n v="31.62"/>
    <n v="369"/>
    <n v="1669"/>
    <n v="1347"/>
    <n v="3385"/>
    <n v="518"/>
    <n v="1890"/>
    <n v="1196"/>
    <n v="662"/>
    <n v="41.54"/>
    <n v="95.45"/>
    <n v="77.97"/>
    <n v="35.44"/>
    <n v="1591"/>
    <n v="5.69"/>
    <n v="10.4"/>
    <n v="1042"/>
    <n v="25.15"/>
    <n v="16.2"/>
    <n v="11.88"/>
  </r>
  <r>
    <n v="343"/>
    <x v="5"/>
    <s v="VE11"/>
    <s v="Acosta"/>
    <s v="VE1101"/>
    <s v="La Pastora"/>
    <s v="VE110103"/>
    <x v="2"/>
    <n v="3341"/>
    <n v="3930.9597269624574"/>
    <n v="1192.7370000000001"/>
    <n v="452"/>
    <n v="148"/>
    <n v="103"/>
    <n v="251"/>
    <n v="35.700000000000003"/>
    <n v="0.48507072423292663"/>
    <n v="0.46731597840006739"/>
    <n v="4.5603266832395739E-2"/>
    <n v="0.30508298519017008"/>
    <s v="RESTO"/>
    <s v="resto"/>
    <n v="0.57438498842704377"/>
    <n v="2257.8842572785061"/>
    <n v="1.8081764875364868E-4"/>
    <n v="2257.88425727850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2.0874484733356"/>
    <n v="1.5887179910350515E-2"/>
    <n v="2.0404286784008659E-4"/>
    <n v="1.5887179910350515E-2"/>
    <n v="2.0404286784008659E-4"/>
    <n v="0.8963191442268611"/>
    <n v="572.0874484733356"/>
    <n v="0"/>
    <n v="0.45984076751242631"/>
    <n v="1.8081764875364868E-4"/>
    <n v="0.94276029619282609"/>
    <n v="0.50577536742287454"/>
    <n v="0.76759635960850248"/>
    <n v="0"/>
    <n v="336.66896768100003"/>
    <n v="11.67603819870655"/>
    <n v="5.8380190993532746E-3"/>
    <x v="0"/>
    <s v="FALSEFALSE"/>
    <n v="0.55230000000000001"/>
    <n v="0.49093333333333333"/>
    <n v="7.97"/>
    <n v="99.6"/>
    <n v="10"/>
    <n v="36.049999999999997"/>
    <n v="1204.4304999999999"/>
    <n v="1.6"/>
    <n v="32.04"/>
    <n v="1070.4564"/>
    <n v="1109"/>
    <n v="2008"/>
    <n v="224"/>
    <n v="856"/>
    <n v="527"/>
    <n v="1958"/>
    <n v="66.38"/>
    <n v="27.91"/>
    <n v="112.13"/>
    <n v="0"/>
    <n v="3341"/>
    <n v="100"/>
    <s v="Zona Rural"/>
    <n v="754"/>
    <n v="1.01"/>
    <n v="4.45"/>
    <n v="144"/>
    <n v="19.12"/>
    <n v="182"/>
    <n v="511"/>
    <n v="303"/>
    <n v="996"/>
    <n v="218"/>
    <n v="482"/>
    <n v="349"/>
    <n v="133"/>
    <n v="74.400000000000006"/>
    <n v="97.97"/>
    <n v="80.599999999999994"/>
    <n v="33.25"/>
    <n v="212"/>
    <n v="2.99"/>
    <n v="14.48"/>
    <n v="161"/>
    <n v="21.38"/>
    <n v="7.84"/>
    <n v="10.81"/>
  </r>
  <r>
    <n v="413"/>
    <x v="5"/>
    <s v="VE11"/>
    <s v="Tocopero"/>
    <s v="VE1122"/>
    <s v="Tocopero"/>
    <s v="VE112201"/>
    <x v="2"/>
    <n v="5519"/>
    <n v="6268"/>
    <n v="2619.3173999999999"/>
    <n v="683"/>
    <n v="478"/>
    <n v="139"/>
    <n v="617"/>
    <n v="47.46"/>
    <n v="0.48505554150911451"/>
    <n v="0.57379824379991129"/>
    <n v="0.2215827423626954"/>
    <n v="0.2075849902983766"/>
    <s v="RESTO"/>
    <s v="resto"/>
    <n v="0.57379824379991129"/>
    <n v="3596.5673921378439"/>
    <n v="2.8802311603618694E-4"/>
    <n v="3596.5673921378439"/>
    <n v="0"/>
    <n v="0"/>
    <n v="0"/>
    <n v="0"/>
    <n v="988"/>
    <n v="988"/>
    <n v="1"/>
    <n v="0"/>
    <n v="0"/>
    <n v="0"/>
    <n v="0"/>
    <n v="988"/>
    <n v="988"/>
    <n v="1"/>
    <n v="0"/>
    <n v="0"/>
    <n v="0"/>
    <n v="0"/>
    <n v="0"/>
    <n v="0"/>
    <n v="897.42045330306121"/>
    <n v="2.4921854578179182E-2"/>
    <n v="3.2007736481364489E-4"/>
    <n v="2.4921854578179182E-2"/>
    <n v="3.2007736481364489E-4"/>
    <n v="0.8972709891597489"/>
    <n v="897.42045330306121"/>
    <n v="0"/>
    <n v="0.49866369584594644"/>
    <n v="2.8802311603618694E-4"/>
    <n v="0.94317542822534894"/>
    <n v="0.50575389838043217"/>
    <n v="0.76756377684570998"/>
    <n v="77.349999999999994"/>
    <n v="89.008444865800001"/>
    <n v="70.420284383694181"/>
    <n v="3.5210142191847094E-2"/>
    <x v="1"/>
    <s v="TRUETRUE"/>
    <n v="0.4355"/>
    <n v="0.38711111111111113"/>
    <n v="6.1"/>
    <n v="50.451612903225808"/>
    <n v="31"/>
    <n v="17.43"/>
    <n v="961.96170000000006"/>
    <n v="0.15"/>
    <n v="45.16"/>
    <n v="2492.3804"/>
    <n v="1529"/>
    <n v="3511"/>
    <n v="479"/>
    <n v="1213"/>
    <n v="634"/>
    <n v="3672"/>
    <n v="57.19"/>
    <n v="30.89"/>
    <n v="105.01"/>
    <n v="4269"/>
    <n v="1250"/>
    <n v="22.65"/>
    <s v="Zona Urbana"/>
    <n v="1334"/>
    <n v="1.02"/>
    <n v="4.1900000000000004"/>
    <n v="368"/>
    <n v="27.63"/>
    <n v="520"/>
    <n v="662"/>
    <n v="360"/>
    <n v="1564"/>
    <n v="371"/>
    <n v="585"/>
    <n v="458"/>
    <n v="398"/>
    <n v="87.29"/>
    <n v="98.15"/>
    <n v="86.74"/>
    <n v="59.67"/>
    <n v="275"/>
    <n v="2.65"/>
    <n v="11.56"/>
    <n v="40"/>
    <n v="3"/>
    <n v="36.79"/>
    <n v="7.54"/>
  </r>
  <r>
    <n v="96"/>
    <x v="15"/>
    <s v="VE04"/>
    <s v="Achaguas"/>
    <s v="VE0401"/>
    <s v="Mucuritas"/>
    <s v="VE040105"/>
    <x v="1"/>
    <n v="4499"/>
    <n v="6072.2968248000552"/>
    <n v="2012.8526000000002"/>
    <n v="536"/>
    <n v="292"/>
    <n v="142"/>
    <n v="434"/>
    <n v="44.74"/>
    <n v="0.48504223079395209"/>
    <n v="0.57030198054331582"/>
    <n v="0.10331053663879909"/>
    <n v="0.33587127335950606"/>
    <s v="CIUD MED Y PEQ LLANO"/>
    <s v="ciud med y peq"/>
    <n v="0.57305916384850486"/>
    <n v="3479.7853410598509"/>
    <n v="2.7867088470524918E-4"/>
    <n v="3479.7853410598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2.9676782042789"/>
    <n v="2.8963780255151395E-2"/>
    <n v="3.7198878719192261E-4"/>
    <n v="2.8963780255151395E-2"/>
    <n v="3.7198878719192261E-4"/>
    <n v="0.8976968248003433"/>
    <n v="1042.9676782042789"/>
    <n v="0"/>
    <n v="0.49898752853293682"/>
    <n v="2.7867088470524918E-4"/>
    <n v="0.94313921355365871"/>
    <n v="0.50549234942895627"/>
    <n v="0.76716683378374295"/>
    <n v="62.59"/>
    <n v="1056.7263814400001"/>
    <n v="5.7463284076672165"/>
    <n v="2.8731642038336081E-3"/>
    <x v="1"/>
    <s v="TRUETRUE"/>
    <n v="0.52659999999999996"/>
    <n v="0.46808888888888883"/>
    <n v="14.13"/>
    <n v="121.33333333333333"/>
    <n v="15"/>
    <n v="39.860000000000007"/>
    <n v="1793.3014000000003"/>
    <n v="5.04"/>
    <n v="83.899999999999991"/>
    <n v="3774.6609999999996"/>
    <n v="1457"/>
    <n v="2767"/>
    <n v="275"/>
    <n v="1107"/>
    <n v="724"/>
    <n v="2668"/>
    <n v="62.59"/>
    <n v="27.4"/>
    <n v="101.93"/>
    <n v="2816"/>
    <n v="1683"/>
    <n v="37.409999999999997"/>
    <s v="Zona Urbana"/>
    <n v="1056"/>
    <n v="1.02"/>
    <n v="4.3600000000000003"/>
    <n v="407"/>
    <n v="38.65"/>
    <n v="451"/>
    <n v="750"/>
    <n v="619"/>
    <n v="1820"/>
    <n v="179"/>
    <n v="549"/>
    <n v="482"/>
    <n v="278"/>
    <n v="47.35"/>
    <n v="90.3"/>
    <n v="80.2"/>
    <n v="43.99"/>
    <n v="511"/>
    <n v="14.1"/>
    <n v="16.899999999999999"/>
    <n v="141"/>
    <n v="13.39"/>
    <n v="17.28"/>
    <n v="14.23"/>
  </r>
  <r>
    <n v="1087"/>
    <x v="9"/>
    <s v="VE23"/>
    <s v="Indigena Bolivariano Guajira"/>
    <s v="VE2315"/>
    <s v="Elias Sanchez Rubio"/>
    <s v="VE231503"/>
    <x v="2"/>
    <n v="8526"/>
    <n v="9857.8744984361892"/>
    <n v="4913.5337999999992"/>
    <n v="688"/>
    <n v="465"/>
    <n v="471"/>
    <n v="936"/>
    <n v="57.629999999999995"/>
    <n v="0.48569410420099135"/>
    <n v="0.79173298203012465"/>
    <n v="0.21866572472468315"/>
    <n v="0.48903614833620884"/>
    <s v="RESTO"/>
    <s v="resto"/>
    <n v="0.57598141197318842"/>
    <n v="5677.9524726637628"/>
    <n v="4.5470622000771092E-4"/>
    <n v="3959.9524726637628"/>
    <n v="0"/>
    <n v="32"/>
    <n v="20"/>
    <n v="1377"/>
    <n v="0"/>
    <n v="1377"/>
    <n v="3"/>
    <n v="0"/>
    <n v="32"/>
    <n v="20"/>
    <n v="1377"/>
    <n v="0"/>
    <n v="1377"/>
    <n v="3"/>
    <n v="1718"/>
    <n v="9.9353669105554433E-4"/>
    <n v="1.0090785536120282E-4"/>
    <n v="0.30257386060753955"/>
    <n v="0.30257386060753955"/>
    <n v="0.17427691945890933"/>
    <n v="3287.7018995429594"/>
    <n v="9.1301271700727799E-2"/>
    <n v="1.1726041638847676E-3"/>
    <n v="9.1301271700727799E-2"/>
    <n v="1.0716963085235648E-3"/>
    <n v="0.90343660974408169"/>
    <n v="3255.7018995429594"/>
    <n v="9.7332425438110704E-3"/>
    <n v="0.59549028782497804"/>
    <n v="-5.3883047104783346E-4"/>
    <n v="0.93997360075417724"/>
    <n v="0.50546990631579114"/>
    <n v="0.76713277271024383"/>
    <n v="33.159999999999997"/>
    <n v="449.58962800900002"/>
    <n v="21.926383271099063"/>
    <n v="1.0963191635549532E-2"/>
    <x v="0"/>
    <s v="TRUEFALSE"/>
    <n v="0.66739999999999999"/>
    <n v="0.59324444444444446"/>
    <n v="18.329999999999998"/>
    <n v="163.08571428571429"/>
    <n v="35"/>
    <n v="47.72"/>
    <n v="4068.6071999999999"/>
    <n v="6.82"/>
    <n v="14.17"/>
    <n v="1208.1342"/>
    <n v="3283"/>
    <n v="4919"/>
    <n v="324"/>
    <n v="2611"/>
    <n v="1307"/>
    <n v="4608"/>
    <n v="73.33"/>
    <n v="23.85"/>
    <n v="106.49"/>
    <n v="2827"/>
    <n v="5699"/>
    <n v="66.84"/>
    <s v="Zona Rural"/>
    <n v="1734"/>
    <n v="1.02"/>
    <n v="5.03"/>
    <n v="887"/>
    <n v="51.39"/>
    <n v="1223"/>
    <n v="3107"/>
    <n v="1378"/>
    <n v="5708"/>
    <n v="500"/>
    <n v="1175"/>
    <n v="788"/>
    <n v="454"/>
    <n v="57.01"/>
    <n v="89.56"/>
    <n v="73.23"/>
    <n v="37.15"/>
    <n v="1170"/>
    <n v="12.89"/>
    <n v="33.6"/>
    <n v="402"/>
    <n v="23.29"/>
    <n v="19.47"/>
    <n v="20.38"/>
  </r>
  <r>
    <n v="160"/>
    <x v="10"/>
    <s v="VE05"/>
    <s v="Zamora"/>
    <s v="VE0516"/>
    <s v="No Urbana Magdaleno"/>
    <s v="VE051602"/>
    <x v="3"/>
    <n v="18068"/>
    <n v="20204.021691973969"/>
    <n v="8450.4035999999996"/>
    <n v="2404"/>
    <n v="1403"/>
    <n v="709"/>
    <n v="2112"/>
    <n v="46.769999999999996"/>
    <n v="0.48192721825940921"/>
    <n v="0.44533619644108408"/>
    <n v="9.36098592940003E-2"/>
    <n v="0.61554142704688919"/>
    <s v="CIUD MED Y PEQ CENTR"/>
    <s v="ciud med y peq"/>
    <n v="0.56736641545680011"/>
    <n v="11463.083365186705"/>
    <n v="9.1799558585808211E-4"/>
    <n v="11463.083365186705"/>
    <n v="0"/>
    <n v="0"/>
    <n v="36"/>
    <n v="0"/>
    <n v="0"/>
    <n v="36"/>
    <n v="1"/>
    <n v="0"/>
    <n v="0"/>
    <n v="36"/>
    <n v="0"/>
    <n v="0"/>
    <n v="36"/>
    <n v="1"/>
    <n v="0"/>
    <n v="0"/>
    <n v="0"/>
    <n v="0"/>
    <n v="0"/>
    <n v="0"/>
    <n v="2938.9580320662244"/>
    <n v="8.1616464631424371E-2"/>
    <n v="1.0482198603110932E-3"/>
    <n v="8.1616464631424371E-2"/>
    <n v="1.0482198603110932E-3"/>
    <n v="0.90324402961613626"/>
    <n v="2938.9580320662244"/>
    <n v="0"/>
    <n v="0.47673223022954825"/>
    <n v="9.1799558585808211E-4"/>
    <n v="0.94561487239232778"/>
    <n v="0.50463309447832871"/>
    <n v="0.765862774680513"/>
    <n v="94.71"/>
    <n v="64.472455500099997"/>
    <n v="313.37447186174927"/>
    <n v="0.15668723593087464"/>
    <x v="1"/>
    <s v="FALSETRUE"/>
    <n v="0.45340000000000003"/>
    <n v="0.40302222222222223"/>
    <n v="5.17"/>
    <n v="304.70588235294116"/>
    <n v="17"/>
    <n v="6.4700000000000006"/>
    <n v="1168.9996000000001"/>
    <n v="0.09"/>
    <n v="16.799999999999997"/>
    <n v="3035.4239999999995"/>
    <n v="5419"/>
    <n v="11951"/>
    <n v="698"/>
    <n v="4302"/>
    <n v="2369"/>
    <n v="11397"/>
    <n v="51.18"/>
    <n v="27.2"/>
    <n v="101.07"/>
    <n v="17112"/>
    <n v="956"/>
    <n v="5.29"/>
    <s v="Zona Urbana"/>
    <n v="4643"/>
    <n v="1.03"/>
    <n v="4.01"/>
    <n v="1767"/>
    <n v="38.1"/>
    <n v="936"/>
    <n v="2303"/>
    <n v="1771"/>
    <n v="5180"/>
    <n v="904"/>
    <n v="2216"/>
    <n v="1592"/>
    <n v="975"/>
    <n v="62.65"/>
    <n v="97.54"/>
    <n v="80.569999999999993"/>
    <n v="37.950000000000003"/>
    <n v="752"/>
    <n v="3.23"/>
    <n v="14.62"/>
    <n v="1264"/>
    <n v="27.25"/>
    <n v="18.71"/>
    <n v="4.21"/>
  </r>
  <r>
    <n v="750"/>
    <x v="6"/>
    <s v="VE18"/>
    <s v="Papelon"/>
    <s v="VE1809"/>
    <s v="Caño Delgadito"/>
    <s v="VE180902"/>
    <x v="3"/>
    <n v="10059"/>
    <n v="12011.654993514916"/>
    <n v="4671.3996000000006"/>
    <n v="1338"/>
    <n v="806"/>
    <n v="354"/>
    <n v="1160"/>
    <n v="46.440000000000005"/>
    <n v="0.48247638723096847"/>
    <n v="0.52454502082648446"/>
    <n v="9.4290203648909707E-2"/>
    <n v="0.31511837502342399"/>
    <s v="RESTO"/>
    <s v="resto"/>
    <n v="0.56909998174347032"/>
    <n v="6835.8326375182023"/>
    <n v="5.4743248277895715E-4"/>
    <n v="6835.8326375182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5.6769549063717"/>
    <n v="3.9036414341944922E-2"/>
    <n v="5.0135404631095396E-4"/>
    <n v="3.9036414341944922E-2"/>
    <n v="5.0135404631095396E-4"/>
    <n v="0.89875802357825696"/>
    <n v="1405.6769549063717"/>
    <n v="0"/>
    <n v="0.48744648624889547"/>
    <n v="5.4743248277895715E-4"/>
    <n v="0.94417993984589521"/>
    <n v="0.50460911802404818"/>
    <n v="0.76582638651254853"/>
    <n v="0"/>
    <n v="993.99653454400004"/>
    <n v="12.084202083285241"/>
    <n v="6.042101041642621E-3"/>
    <x v="0"/>
    <s v="TRUEFALSE"/>
    <n v="0.55390000000000006"/>
    <n v="0.4923555555555556"/>
    <n v="13.87"/>
    <n v="79.677419354838705"/>
    <n v="31"/>
    <n v="47.08"/>
    <n v="4735.7771999999995"/>
    <n v="3.51"/>
    <n v="41.23"/>
    <n v="4147.3256999999994"/>
    <n v="3422"/>
    <n v="6178"/>
    <n v="459"/>
    <n v="2722"/>
    <n v="1423"/>
    <n v="5914"/>
    <n v="62.82"/>
    <n v="26.19"/>
    <n v="118.2"/>
    <n v="0"/>
    <n v="10059"/>
    <n v="100"/>
    <s v="Zona Rural"/>
    <n v="2611"/>
    <n v="1.01"/>
    <n v="3.88"/>
    <n v="550"/>
    <n v="21.09"/>
    <n v="118"/>
    <n v="1750"/>
    <n v="602"/>
    <n v="2470"/>
    <n v="413"/>
    <n v="1325"/>
    <n v="817"/>
    <n v="350"/>
    <n v="46.83"/>
    <n v="91.82"/>
    <n v="67.63"/>
    <n v="25.07"/>
    <n v="1091"/>
    <n v="10.14"/>
    <n v="13.46"/>
    <n v="801"/>
    <n v="30.71"/>
    <n v="2.61"/>
    <n v="12.73"/>
  </r>
  <r>
    <n v="737"/>
    <x v="6"/>
    <s v="VE18"/>
    <s v="Guanarito"/>
    <s v="VE1805"/>
    <s v="Capital Guanarito"/>
    <s v="VE180501"/>
    <x v="3"/>
    <n v="31529"/>
    <n v="36595.066253029057"/>
    <n v="17192.7637"/>
    <n v="3654"/>
    <n v="2844"/>
    <n v="1538"/>
    <n v="4382"/>
    <n v="54.53"/>
    <n v="0.48142662403171915"/>
    <n v="0.58344207840179252"/>
    <n v="0.1546660939621306"/>
    <n v="0.3910539241471131"/>
    <s v="CIUD MED Y PEQ LLANO"/>
    <s v="ciud med y peq"/>
    <n v="0.56369585422296009"/>
    <n v="20628.487131847032"/>
    <n v="1.6519866013953036E-3"/>
    <n v="20628.487131847032"/>
    <n v="0"/>
    <n v="0"/>
    <n v="172"/>
    <n v="0"/>
    <n v="9543"/>
    <n v="9543"/>
    <n v="2"/>
    <n v="0"/>
    <n v="0"/>
    <n v="172"/>
    <n v="0"/>
    <n v="9543"/>
    <n v="9543"/>
    <n v="2"/>
    <n v="0"/>
    <n v="0"/>
    <n v="0"/>
    <n v="0"/>
    <n v="0"/>
    <n v="0"/>
    <n v="5136.3966236796123"/>
    <n v="0.14264053068998309"/>
    <n v="1.831966599261222E-3"/>
    <n v="0.14264053068998309"/>
    <n v="1.831966599261222E-3"/>
    <n v="0.90967319836848681"/>
    <n v="5136.3966236796123"/>
    <n v="0"/>
    <n v="0.54525193582008746"/>
    <n v="1.6519866013953036E-3"/>
    <n v="0.94845710786647996"/>
    <n v="0.50460164956361175"/>
    <n v="0.76581505190945764"/>
    <n v="69.5"/>
    <n v="2550.8750943099999"/>
    <n v="14.346083167560133"/>
    <n v="7.1730415837800666E-3"/>
    <x v="1"/>
    <s v="TRUETRUE"/>
    <n v="0.53380000000000005"/>
    <n v="0.47448888888888896"/>
    <n v="11.29"/>
    <n v="144.63492063492063"/>
    <n v="63"/>
    <n v="29.89"/>
    <n v="9424.0180999999993"/>
    <n v="4.18"/>
    <n v="36.229999999999997"/>
    <n v="11422.956699999999"/>
    <n v="10525"/>
    <n v="19717"/>
    <n v="1287"/>
    <n v="8265"/>
    <n v="4586"/>
    <n v="18678"/>
    <n v="59.91"/>
    <n v="25.9"/>
    <n v="107.07"/>
    <n v="21912"/>
    <n v="9617"/>
    <n v="30.5"/>
    <s v="Zona Urbana"/>
    <n v="8111"/>
    <n v="1.01"/>
    <n v="3.9"/>
    <n v="2469"/>
    <n v="30.5"/>
    <n v="1137"/>
    <n v="4724"/>
    <n v="3251"/>
    <n v="9112"/>
    <n v="956"/>
    <n v="4207"/>
    <n v="2893"/>
    <n v="1621"/>
    <n v="36.869999999999997"/>
    <n v="93.7"/>
    <n v="76.55"/>
    <n v="36.42"/>
    <n v="2801"/>
    <n v="7.75"/>
    <n v="12.01"/>
    <n v="2527"/>
    <n v="31.22"/>
    <n v="23.62"/>
    <n v="9.61"/>
  </r>
  <r>
    <n v="935"/>
    <x v="3"/>
    <s v="VE21"/>
    <s v="Miranda"/>
    <s v="VE2110"/>
    <s v="El Dividive"/>
    <s v="VE211001"/>
    <x v="2"/>
    <n v="10838"/>
    <n v="13880.067120394275"/>
    <n v="4218.1496000000006"/>
    <n v="1601"/>
    <n v="815"/>
    <n v="205"/>
    <n v="1020"/>
    <n v="38.92"/>
    <n v="0.48210281742226169"/>
    <n v="0.4885015622153665"/>
    <n v="6.4822170531823764E-2"/>
    <n v="0.37957933887915302"/>
    <s v="RESTO"/>
    <s v="resto"/>
    <n v="0.5679444853581348"/>
    <n v="7883.1075774286937"/>
    <n v="6.3130117162905875E-4"/>
    <n v="7883.1075774286937"/>
    <n v="0"/>
    <n v="0"/>
    <n v="0"/>
    <n v="0"/>
    <n v="4547"/>
    <n v="4547"/>
    <n v="1"/>
    <n v="0"/>
    <n v="0"/>
    <n v="0"/>
    <n v="0"/>
    <n v="4547"/>
    <n v="4547"/>
    <n v="1"/>
    <n v="0"/>
    <n v="0"/>
    <n v="0"/>
    <n v="0"/>
    <n v="0"/>
    <n v="0"/>
    <n v="782.62750082350976"/>
    <n v="2.173399179015657E-2"/>
    <n v="2.7913487727216171E-4"/>
    <n v="2.173399179015657E-2"/>
    <n v="2.7913487727216171E-4"/>
    <n v="0.89693513301073602"/>
    <n v="782.62750082350976"/>
    <n v="0"/>
    <n v="0.46905689567208636"/>
    <n v="6.3130117162905875E-4"/>
    <n v="0.94450470480564863"/>
    <n v="0.50436016377847082"/>
    <n v="0.76544855796469347"/>
    <n v="92.91"/>
    <n v="95.635412371100003"/>
    <n v="145.13522529222325"/>
    <n v="7.2567612646111626E-2"/>
    <x v="1"/>
    <s v="FALSETRUE"/>
    <n v="0.47659999999999997"/>
    <n v="0.42364444444444443"/>
    <n v="7.77"/>
    <n v="344.5"/>
    <n v="4"/>
    <n v="8.26"/>
    <n v="895.21879999999987"/>
    <n v="7.0000000000000007E-2"/>
    <n v="24.53"/>
    <n v="2658.5614"/>
    <n v="3275"/>
    <n v="6872"/>
    <n v="691"/>
    <n v="2666"/>
    <n v="1215"/>
    <n v="6957"/>
    <n v="57.71"/>
    <n v="28.77"/>
    <n v="99.56"/>
    <n v="10070"/>
    <n v="768"/>
    <n v="7.09"/>
    <s v="Zona Urbana"/>
    <n v="2779"/>
    <n v="1.03"/>
    <n v="4.0199999999999996"/>
    <n v="987"/>
    <n v="35.58"/>
    <n v="126"/>
    <n v="283"/>
    <n v="925"/>
    <n v="1378"/>
    <n v="638"/>
    <n v="1263"/>
    <n v="819"/>
    <n v="632"/>
    <n v="72.17"/>
    <n v="97.23"/>
    <n v="81.09"/>
    <n v="45.8"/>
    <n v="670"/>
    <n v="3.27"/>
    <n v="11.9"/>
    <n v="139"/>
    <n v="5.01"/>
    <n v="23.79"/>
    <n v="6.87"/>
  </r>
  <r>
    <n v="647"/>
    <x v="4"/>
    <s v="VE15"/>
    <s v="Pedro Gual"/>
    <s v="VE1516"/>
    <s v="Cupira"/>
    <s v="VE151601"/>
    <x v="3"/>
    <n v="20683"/>
    <n v="23251.439970683889"/>
    <n v="9143.9543000000012"/>
    <n v="2804"/>
    <n v="1338"/>
    <n v="884"/>
    <n v="2222"/>
    <n v="44.21"/>
    <n v="0.48160920480561542"/>
    <n v="0.54652878372854408"/>
    <n v="0.10111343104031136"/>
    <n v="0.37081373918464516"/>
    <s v="RESTO"/>
    <s v="resto"/>
    <n v="0.56551094992373541"/>
    <n v="13148.943904916157"/>
    <n v="1.0530039849546155E-3"/>
    <n v="13148.943904916157"/>
    <n v="0"/>
    <n v="0"/>
    <n v="0"/>
    <n v="0"/>
    <n v="4318"/>
    <n v="4318"/>
    <n v="1"/>
    <n v="0"/>
    <n v="0"/>
    <n v="0"/>
    <n v="0"/>
    <n v="4318"/>
    <n v="4318"/>
    <n v="1"/>
    <n v="0"/>
    <n v="0"/>
    <n v="0"/>
    <n v="0"/>
    <n v="0"/>
    <n v="0"/>
    <n v="4188.7396060851079"/>
    <n v="0.1163235793707272"/>
    <n v="1.4939716718864458E-3"/>
    <n v="0.1163235793707272"/>
    <n v="1.4939716718864458E-3"/>
    <n v="0.90690058533223761"/>
    <n v="4188.7396060851079"/>
    <n v="0"/>
    <n v="0.52325098281050286"/>
    <n v="1.0530039849546155E-3"/>
    <n v="0.9461376657959224"/>
    <n v="0.50423387323487079"/>
    <n v="0.76525689152982079"/>
    <n v="60.68"/>
    <n v="998.72965682100005"/>
    <n v="23.281014849097637"/>
    <n v="1.1640507424548819E-2"/>
    <x v="1"/>
    <s v="TRUETRUE"/>
    <n v="0.53129999999999999"/>
    <n v="0.47226666666666667"/>
    <n v="9.34"/>
    <n v="172.25581395348837"/>
    <n v="43"/>
    <n v="24.520000000000003"/>
    <n v="5071.4716000000008"/>
    <n v="5.61"/>
    <n v="31.599999999999998"/>
    <n v="6535.8279999999995"/>
    <n v="6817"/>
    <n v="12832"/>
    <n v="1034"/>
    <n v="5366"/>
    <n v="2942"/>
    <n v="12375"/>
    <n v="61.18"/>
    <n v="26.6"/>
    <n v="108.06"/>
    <n v="12550"/>
    <n v="8133"/>
    <n v="39.32"/>
    <s v="Zona Urbana"/>
    <n v="5252"/>
    <n v="1.07"/>
    <n v="4.16"/>
    <n v="2262"/>
    <n v="43.17"/>
    <n v="1770"/>
    <n v="3334"/>
    <n v="2107"/>
    <n v="7407"/>
    <n v="958"/>
    <n v="2610"/>
    <n v="1858"/>
    <n v="1043"/>
    <n v="53.55"/>
    <n v="92.95"/>
    <n v="76.81"/>
    <n v="34.89"/>
    <n v="1527"/>
    <n v="8.8699999999999992"/>
    <n v="12.81"/>
    <n v="893"/>
    <n v="17.04"/>
    <n v="27.71"/>
    <n v="7.44"/>
  </r>
  <r>
    <n v="328"/>
    <x v="0"/>
    <s v="VE10"/>
    <s v="Casacoima"/>
    <s v="VE1002"/>
    <s v="Juan Bautista Arismendi"/>
    <s v="VE100203"/>
    <x v="0"/>
    <n v="3490"/>
    <n v="4708.754525461005"/>
    <n v="1906.5870000000002"/>
    <n v="436"/>
    <n v="318"/>
    <n v="207"/>
    <n v="525"/>
    <n v="54.63"/>
    <n v="0.48263716845821863"/>
    <n v="0.74510618625116276"/>
    <n v="0.17283315671220756"/>
    <n v="0.61203488733670397"/>
    <s v="RESTO"/>
    <s v="resto"/>
    <n v="0.56943663951634493"/>
    <n v="2681.3373532858964"/>
    <n v="2.1472894997765331E-4"/>
    <n v="2681.3373532858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2.26650746160203"/>
    <n v="2.2834788585484798E-2"/>
    <n v="2.9327267493640388E-4"/>
    <n v="2.2834788585484798E-2"/>
    <n v="2.9327267493640388E-4"/>
    <n v="0.89705110706517588"/>
    <n v="822.26650746160203"/>
    <n v="0"/>
    <n v="0.55499736063394112"/>
    <n v="2.1472894997765331E-4"/>
    <n v="0.9428916110199469"/>
    <n v="0.50418099316208986"/>
    <n v="0.76517663742102682"/>
    <n v="0"/>
    <n v="730.95817543700002"/>
    <n v="6.4418932350621807"/>
    <n v="3.2209466175310902E-3"/>
    <x v="0"/>
    <s v="TRUEFALSE"/>
    <n v="0.57600000000000007"/>
    <n v="0.51200000000000001"/>
    <n v="8.02"/>
    <n v="131.27272727272728"/>
    <n v="11"/>
    <n v="34.67"/>
    <n v="1209.9829999999999"/>
    <n v="7.9"/>
    <n v="52.929999999999993"/>
    <n v="1847.2569999999998"/>
    <n v="1194"/>
    <n v="2073"/>
    <n v="223"/>
    <n v="941"/>
    <n v="490"/>
    <n v="2059"/>
    <n v="68.36"/>
    <n v="27.46"/>
    <n v="129.30000000000001"/>
    <n v="0"/>
    <n v="3490"/>
    <n v="100"/>
    <s v="Zona Rural"/>
    <n v="981"/>
    <n v="1.01"/>
    <n v="3.58"/>
    <n v="275"/>
    <n v="28.03"/>
    <n v="404"/>
    <n v="672"/>
    <n v="368"/>
    <n v="1444"/>
    <n v="211"/>
    <n v="503"/>
    <n v="313"/>
    <n v="102"/>
    <n v="69.87"/>
    <n v="96.36"/>
    <n v="77.28"/>
    <n v="23.61"/>
    <n v="218"/>
    <n v="5.33"/>
    <n v="14.48"/>
    <n v="349"/>
    <n v="35.58"/>
    <n v="19.059999999999999"/>
    <n v="10.61"/>
  </r>
  <r>
    <n v="175"/>
    <x v="1"/>
    <s v="VE06"/>
    <s v="Arismendi"/>
    <s v="VE0603"/>
    <s v="La Union"/>
    <s v="VE060303"/>
    <x v="1"/>
    <n v="7280"/>
    <n v="9435.4347367977407"/>
    <n v="3856.9439999999995"/>
    <n v="1130"/>
    <n v="964"/>
    <n v="309"/>
    <n v="1273"/>
    <n v="52.98"/>
    <n v="0.4821982463833242"/>
    <n v="0.5777164870225745"/>
    <n v="0.1048778565904967"/>
    <n v="0.47256635558028909"/>
    <s v="RESTO"/>
    <s v="resto"/>
    <n v="0.5682050531647701"/>
    <n v="5361.2616962548791"/>
    <n v="4.2934474216063873E-4"/>
    <n v="5361.2616962548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3.99788215715108"/>
    <n v="1.3996295583190897E-2"/>
    <n v="1.7975778621800729E-4"/>
    <n v="1.3996295583190897E-2"/>
    <n v="1.7975778621800729E-4"/>
    <n v="0.89611993078181107"/>
    <n v="503.99788215715108"/>
    <n v="0"/>
    <n v="0.49594423779585889"/>
    <n v="4.2934474216063873E-4"/>
    <n v="0.94372266835572272"/>
    <n v="0.50411902208755111"/>
    <n v="0.76508258623885994"/>
    <n v="0"/>
    <n v="2176.9314080200002"/>
    <n v="4.3342820550233219"/>
    <n v="2.167141027511661E-3"/>
    <x v="0"/>
    <s v="TRUEFALSE"/>
    <n v="0.501"/>
    <n v="0.44533333333333336"/>
    <n v="14.56"/>
    <n v="29.566666666666666"/>
    <n v="30"/>
    <n v="87.550000000000011"/>
    <n v="6373.6400000000012"/>
    <n v="19.170000000000002"/>
    <n v="91.77000000000001"/>
    <n v="6680.8560000000007"/>
    <n v="2323"/>
    <n v="4637"/>
    <n v="320"/>
    <n v="1866"/>
    <n v="888"/>
    <n v="4526"/>
    <n v="57"/>
    <n v="26.75"/>
    <n v="116.47"/>
    <n v="0"/>
    <n v="7280"/>
    <n v="100"/>
    <s v="Zona Rural"/>
    <n v="2473"/>
    <n v="1"/>
    <n v="2.95"/>
    <n v="522"/>
    <n v="21.11"/>
    <n v="51"/>
    <n v="686"/>
    <n v="150"/>
    <n v="887"/>
    <n v="196"/>
    <n v="795"/>
    <n v="459"/>
    <n v="236"/>
    <n v="31.06"/>
    <n v="81.96"/>
    <n v="63.93"/>
    <n v="23.18"/>
    <n v="838"/>
    <n v="19"/>
    <n v="7.97"/>
    <n v="935"/>
    <n v="37.81"/>
    <n v="4.7699999999999996"/>
    <n v="13.44"/>
  </r>
  <r>
    <n v="56"/>
    <x v="12"/>
    <s v="VE03"/>
    <s v="Juan Manuel Cajigal"/>
    <s v="VE0309"/>
    <s v="Onoto"/>
    <s v="VE030901"/>
    <x v="0"/>
    <n v="10705"/>
    <n v="12659.95733155239"/>
    <n v="4505.7345000000005"/>
    <n v="1783"/>
    <n v="704"/>
    <n v="592"/>
    <n v="1296"/>
    <n v="42.09"/>
    <n v="0.48195036822403331"/>
    <n v="0.51525847586568418"/>
    <n v="7.5703283800972646E-2"/>
    <n v="0.30912922318837033"/>
    <s v="RESTO"/>
    <s v="resto"/>
    <n v="0.56749039874632656"/>
    <n v="7184.4042341941467"/>
    <n v="5.75347065348933E-4"/>
    <n v="7184.4042341941467"/>
    <n v="0"/>
    <n v="0"/>
    <n v="69"/>
    <n v="0"/>
    <n v="1676"/>
    <n v="1676"/>
    <n v="2"/>
    <n v="0"/>
    <n v="0"/>
    <n v="69"/>
    <n v="0"/>
    <n v="1676"/>
    <n v="1676"/>
    <n v="2"/>
    <n v="0"/>
    <n v="0"/>
    <n v="0"/>
    <n v="0"/>
    <n v="0"/>
    <n v="0"/>
    <n v="1741.6280337524763"/>
    <n v="4.8365958706093268E-2"/>
    <n v="6.2117562562484659E-4"/>
    <n v="4.8365958706093268E-2"/>
    <n v="6.2117562562484659E-4"/>
    <n v="0.89974093440301417"/>
    <n v="1741.6280337524763"/>
    <n v="0"/>
    <n v="0.48778845632493056"/>
    <n v="5.75347065348933E-4"/>
    <n v="0.94428803356250346"/>
    <n v="0.50411792645805964"/>
    <n v="0.76508092344295631"/>
    <n v="50.43"/>
    <n v="1769.5667277099999"/>
    <n v="7.1542695357612587"/>
    <n v="3.5771347678806294E-3"/>
    <x v="0"/>
    <s v="TRUETRUE"/>
    <n v="0.45750000000000002"/>
    <n v="0.40666666666666668"/>
    <n v="12.4"/>
    <n v="82.945945945945951"/>
    <n v="37"/>
    <n v="36.049999999999997"/>
    <n v="3859.1524999999997"/>
    <n v="11.45"/>
    <n v="39.400000000000006"/>
    <n v="4217.7700000000004"/>
    <n v="3143"/>
    <n v="6870"/>
    <n v="692"/>
    <n v="2498"/>
    <n v="1372"/>
    <n v="6835"/>
    <n v="55.82"/>
    <n v="29.36"/>
    <n v="115.57"/>
    <n v="5398"/>
    <n v="5307"/>
    <n v="49.57"/>
    <s v="Zona Urbana"/>
    <n v="3207"/>
    <n v="1.01"/>
    <n v="3.36"/>
    <n v="1067"/>
    <n v="33.33"/>
    <n v="580"/>
    <n v="1515"/>
    <n v="922"/>
    <n v="3069"/>
    <n v="501"/>
    <n v="1276"/>
    <n v="863"/>
    <n v="469"/>
    <n v="60.51"/>
    <n v="93.62"/>
    <n v="75.64"/>
    <n v="37.22"/>
    <n v="1079"/>
    <n v="7.51"/>
    <n v="10.18"/>
    <n v="656"/>
    <n v="20.49"/>
    <n v="23.4"/>
    <n v="9.2200000000000006"/>
  </r>
  <r>
    <n v="516"/>
    <x v="2"/>
    <s v="VE13"/>
    <s v="Urdaneta"/>
    <s v="VE1309"/>
    <s v="Siquisique"/>
    <s v="VE130901"/>
    <x v="2"/>
    <n v="23005"/>
    <n v="25924.990795197209"/>
    <n v="10674.320000000002"/>
    <n v="3103"/>
    <n v="1665"/>
    <n v="1021"/>
    <n v="2686"/>
    <n v="46.400000000000006"/>
    <n v="0.48160874964971201"/>
    <n v="0.55433541310079959"/>
    <n v="0.103305041127047"/>
    <n v="0.37501888834542751"/>
    <s v="CIUD MED Y PEQ OCCID"/>
    <s v="ciud med y peq"/>
    <n v="0.56550522372133727"/>
    <n v="14660.717719611606"/>
    <n v="1.174071035109812E-3"/>
    <n v="14127.717719611606"/>
    <n v="0"/>
    <n v="0"/>
    <n v="0"/>
    <n v="533"/>
    <n v="8435"/>
    <n v="8435"/>
    <n v="2"/>
    <n v="0"/>
    <n v="0"/>
    <n v="0"/>
    <n v="533"/>
    <n v="8435"/>
    <n v="8435"/>
    <n v="2"/>
    <n v="533"/>
    <n v="3.0823926445436853E-4"/>
    <n v="0"/>
    <n v="3.6355655309221815E-2"/>
    <n v="3.6355655309221815E-2"/>
    <n v="2.0559312989177302E-2"/>
    <n v="3701.7971944798737"/>
    <n v="0.10280092349041227"/>
    <n v="1.3202969541452282E-3"/>
    <n v="0.10280092349041227"/>
    <n v="1.3202969541452282E-3"/>
    <n v="0.90547591073662681"/>
    <n v="3701.7971944798737"/>
    <n v="0"/>
    <n v="0.52087074910927955"/>
    <n v="8.658317706554435E-4"/>
    <n v="0.94541287830398379"/>
    <n v="0.50403072435347696"/>
    <n v="0.76494858007010891"/>
    <n v="48.99"/>
    <n v="1266.5995304"/>
    <n v="20.468182857299762"/>
    <n v="1.0234091428649882E-2"/>
    <x v="0"/>
    <s v="TRUEFALSE"/>
    <n v="0.46479999999999999"/>
    <n v="0.41315555555555555"/>
    <n v="8.82"/>
    <n v="85.012987012987011"/>
    <n v="77"/>
    <n v="49.980000000000004"/>
    <n v="11497.899000000001"/>
    <n v="4.82"/>
    <n v="36.519999999999996"/>
    <n v="8401.4259999999995"/>
    <n v="6793"/>
    <n v="14614"/>
    <n v="1598"/>
    <n v="5334"/>
    <n v="3079"/>
    <n v="14592"/>
    <n v="57.42"/>
    <n v="28.96"/>
    <n v="107.78"/>
    <n v="11271"/>
    <n v="11734"/>
    <n v="51.01"/>
    <s v="Zona Rural"/>
    <n v="5921"/>
    <n v="1.04"/>
    <n v="4.03"/>
    <n v="2045"/>
    <n v="34.56"/>
    <n v="975"/>
    <n v="3341"/>
    <n v="2230"/>
    <n v="6546"/>
    <n v="939"/>
    <n v="2577"/>
    <n v="1957"/>
    <n v="1086"/>
    <n v="52.96"/>
    <n v="92.43"/>
    <n v="75.27"/>
    <n v="36.57"/>
    <n v="1646"/>
    <n v="8.1300000000000008"/>
    <n v="17.03"/>
    <n v="994"/>
    <n v="16.8"/>
    <n v="24.13"/>
    <n v="8.36"/>
  </r>
  <r>
    <n v="265"/>
    <x v="7"/>
    <s v="VE07"/>
    <s v="Sucre"/>
    <s v="VE0710"/>
    <s v="Moitaco"/>
    <s v="VE071005"/>
    <x v="0"/>
    <n v="4274"/>
    <n v="5328.4870573210865"/>
    <n v="1898.9382000000001"/>
    <n v="643"/>
    <n v="253"/>
    <n v="261"/>
    <n v="514"/>
    <n v="44.43"/>
    <n v="0.48234870403977337"/>
    <n v="0.61466859589081502"/>
    <n v="0.14378717889768253"/>
    <n v="0.38361058525824171"/>
    <s v="RESTO"/>
    <s v="resto"/>
    <n v="0.56865613268318449"/>
    <n v="3030.0768430686112"/>
    <n v="2.4265697789440025E-4"/>
    <n v="3030.0768430686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7.9362171790206"/>
    <n v="2.9657170176305748E-2"/>
    <n v="3.8089416050815039E-4"/>
    <n v="2.9657170176305748E-2"/>
    <n v="3.8089416050815039E-4"/>
    <n v="0.89776987664860919"/>
    <n v="1067.9362171790206"/>
    <n v="0"/>
    <n v="0.51403188090524332"/>
    <n v="2.4265697789440025E-4"/>
    <n v="0.94299975680100934"/>
    <n v="0.50396618215402944"/>
    <n v="0.76485062678782578"/>
    <n v="0"/>
    <n v="8976.27698212"/>
    <n v="0.59361883194279663"/>
    <n v="2.9680941597139831E-4"/>
    <x v="0"/>
    <s v="TRUEFALSE"/>
    <n v="0.56040000000000001"/>
    <n v="0.49813333333333332"/>
    <n v="19.59"/>
    <n v="78.25"/>
    <n v="24"/>
    <n v="36.44"/>
    <n v="1557.4456"/>
    <n v="9.57"/>
    <n v="37.520000000000003"/>
    <n v="1603.6048000000001"/>
    <n v="1443"/>
    <n v="2575"/>
    <n v="256"/>
    <n v="1107"/>
    <n v="622"/>
    <n v="2545"/>
    <n v="65.98"/>
    <n v="27.58"/>
    <n v="117.62"/>
    <n v="0"/>
    <n v="4274"/>
    <n v="100"/>
    <s v="Zona Rural"/>
    <n v="1205"/>
    <n v="1"/>
    <n v="3.55"/>
    <n v="355"/>
    <n v="29.51"/>
    <n v="395"/>
    <n v="939"/>
    <n v="544"/>
    <n v="1878"/>
    <n v="217"/>
    <n v="571"/>
    <n v="383"/>
    <n v="167"/>
    <n v="60.11"/>
    <n v="88.94"/>
    <n v="76.91"/>
    <n v="32.81"/>
    <n v="666"/>
    <n v="12.84"/>
    <n v="10.14"/>
    <n v="340"/>
    <n v="28.26"/>
    <n v="19.95"/>
    <n v="14.43"/>
  </r>
  <r>
    <n v="203"/>
    <x v="1"/>
    <s v="VE06"/>
    <s v="Obispos"/>
    <s v="VE0608"/>
    <s v="La Luz"/>
    <s v="VE060803"/>
    <x v="1"/>
    <n v="7581"/>
    <n v="8400.3052569813026"/>
    <n v="2718.5465999999997"/>
    <n v="1354"/>
    <n v="552"/>
    <n v="205"/>
    <n v="757"/>
    <n v="35.86"/>
    <n v="0.48201708363375878"/>
    <n v="0.47878208969503899"/>
    <n v="6.5579452051262518E-2"/>
    <n v="0.468502127639155"/>
    <s v="RESTO"/>
    <s v="resto"/>
    <n v="0.56771039012146862"/>
    <n v="4768.9405745802787"/>
    <n v="3.819100199497587E-4"/>
    <n v="4768.9405745802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8.54973187871997"/>
    <n v="2.1898455370848419E-2"/>
    <n v="2.8124712254470072E-4"/>
    <n v="2.1898455370848419E-2"/>
    <n v="2.8124712254470072E-4"/>
    <n v="0.89695246001272355"/>
    <n v="788.54973187871997"/>
    <n v="0"/>
    <n v="0.46587766835953698"/>
    <n v="3.819100199497587E-4"/>
    <n v="0.9435389867474735"/>
    <n v="0.50387709562963068"/>
    <n v="0.76471542350149913"/>
    <n v="0"/>
    <n v="972.48631394699999"/>
    <n v="8.6379675852580835"/>
    <n v="4.3189837926290416E-3"/>
    <x v="0"/>
    <s v="FALSEFALSE"/>
    <n v="0.5071"/>
    <n v="0.45075555555555558"/>
    <n v="12.63"/>
    <n v="60.391304347826086"/>
    <n v="23"/>
    <n v="53.28"/>
    <n v="4039.1568000000002"/>
    <n v="11.94"/>
    <n v="71.399999999999991"/>
    <n v="5412.8339999999989"/>
    <n v="2423"/>
    <n v="4778"/>
    <n v="380"/>
    <n v="1915"/>
    <n v="983"/>
    <n v="4683"/>
    <n v="58.66"/>
    <n v="27.78"/>
    <n v="129.87"/>
    <n v="0"/>
    <n v="7581"/>
    <n v="100"/>
    <s v="Zona Rural"/>
    <n v="2130"/>
    <n v="1.01"/>
    <n v="3.58"/>
    <n v="401"/>
    <n v="18.829999999999998"/>
    <n v="237"/>
    <n v="771"/>
    <n v="381"/>
    <n v="1389"/>
    <n v="268"/>
    <n v="966"/>
    <n v="553"/>
    <n v="259"/>
    <n v="42.27"/>
    <n v="94.99"/>
    <n v="69.3"/>
    <n v="27.7"/>
    <n v="758"/>
    <n v="6.96"/>
    <n v="11.5"/>
    <n v="463"/>
    <n v="21.74"/>
    <n v="0.66"/>
    <n v="11.42"/>
  </r>
  <r>
    <n v="264"/>
    <x v="7"/>
    <s v="VE07"/>
    <s v="Sucre"/>
    <s v="VE0710"/>
    <s v="Las Majadas"/>
    <s v="VE071004"/>
    <x v="0"/>
    <n v="733"/>
    <n v="913.84675082273191"/>
    <n v="325.30540000000002"/>
    <n v="99"/>
    <n v="52"/>
    <n v="27"/>
    <n v="79"/>
    <n v="44.38"/>
    <n v="0.48212907688413004"/>
    <n v="0.61466859589081502"/>
    <n v="0.14378717889768253"/>
    <n v="0.38361058525824171"/>
    <s v="RESTO"/>
    <s v="resto"/>
    <n v="0.56801618655142327"/>
    <n v="519.07974649473692"/>
    <n v="4.1569349258827406E-5"/>
    <n v="519.07974649473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.75586858579015"/>
    <n v="3.7700143813046354E-3"/>
    <n v="4.8419200292344137E-5"/>
    <n v="3.7700143813046354E-3"/>
    <n v="4.8419200292344137E-5"/>
    <n v="0.89504254456679178"/>
    <n v="135.75586858579015"/>
    <n v="0"/>
    <n v="0.50449371827963718"/>
    <n v="4.1569349258827406E-5"/>
    <n v="0.94222108461099241"/>
    <n v="0.50342628017055813"/>
    <n v="0.76403123773934434"/>
    <n v="0"/>
    <n v="1043.2383149100001"/>
    <n v="0.87597123088943418"/>
    <n v="4.3798561544471711E-4"/>
    <x v="0"/>
    <s v="TRUEFALSE"/>
    <n v="0.76"/>
    <n v="0.67555555555555558"/>
    <n v="15.54"/>
    <n v="119.5"/>
    <n v="2"/>
    <n v="26.67"/>
    <n v="195.49109999999999"/>
    <n v="3.89"/>
    <n v="6.11"/>
    <n v="44.786300000000004"/>
    <n v="304"/>
    <n v="400"/>
    <n v="29"/>
    <n v="242"/>
    <n v="108"/>
    <n v="383"/>
    <n v="83.25"/>
    <n v="24.72"/>
    <n v="110.03"/>
    <n v="0"/>
    <n v="733"/>
    <n v="100"/>
    <s v="Zona Rural"/>
    <n v="180"/>
    <n v="1"/>
    <n v="4.07"/>
    <n v="59"/>
    <n v="33.15"/>
    <n v="70"/>
    <n v="124"/>
    <n v="45"/>
    <n v="239"/>
    <n v="45"/>
    <n v="107"/>
    <n v="56"/>
    <n v="17"/>
    <n v="53.57"/>
    <n v="88.43"/>
    <n v="68.290000000000006"/>
    <n v="23.29"/>
    <n v="83"/>
    <n v="18.670000000000002"/>
    <n v="9.5500000000000007"/>
    <n v="41"/>
    <n v="23.03"/>
    <n v="3.93"/>
    <n v="17.98"/>
  </r>
  <r>
    <n v="507"/>
    <x v="2"/>
    <s v="VE13"/>
    <s v="Torres"/>
    <s v="VE1308"/>
    <s v="Espinoza De Los Monteros"/>
    <s v="VE130808"/>
    <x v="2"/>
    <n v="6043"/>
    <n v="6816.2039292942927"/>
    <n v="2300.5700999999999"/>
    <n v="1020"/>
    <n v="443"/>
    <n v="184"/>
    <n v="627"/>
    <n v="38.07"/>
    <n v="0.48176772236954707"/>
    <n v="0.47540923567380317"/>
    <n v="0.10131017036103637"/>
    <n v="0.38507676560734871"/>
    <s v="CIUD MED Y PEQ OCCID"/>
    <s v="ciud med y peq"/>
    <n v="0.56651118242121945"/>
    <n v="3861.4557476086716"/>
    <n v="3.0923611199204997E-4"/>
    <n v="3861.4557476086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9.84205163680303"/>
    <n v="2.6099925459844742E-2"/>
    <n v="3.352076121306866E-4"/>
    <n v="2.6099925459844742E-2"/>
    <n v="3.352076121306866E-4"/>
    <n v="0.89739510439804182"/>
    <n v="939.84205163680303"/>
    <n v="0"/>
    <n v="0.46630142184389656"/>
    <n v="3.0923611199204997E-4"/>
    <n v="0.94325757136926014"/>
    <n v="0.50335932996749055"/>
    <n v="0.76392962992002411"/>
    <n v="0"/>
    <n v="309.60279400500002"/>
    <n v="22.015963877846051"/>
    <n v="1.1007981938923026E-2"/>
    <x v="0"/>
    <s v="FALSEFALSE"/>
    <n v="0.41320000000000001"/>
    <n v="0.36728888888888889"/>
    <n v="7.73"/>
    <n v="110.6"/>
    <n v="15"/>
    <n v="42.95"/>
    <n v="2595.4685000000004"/>
    <n v="1.42"/>
    <n v="28.15"/>
    <n v="1701.1044999999999"/>
    <n v="1650"/>
    <n v="3993"/>
    <n v="400"/>
    <n v="1307"/>
    <n v="729"/>
    <n v="4007"/>
    <n v="51.34"/>
    <n v="29.84"/>
    <n v="103.47"/>
    <n v="0"/>
    <n v="6043"/>
    <n v="100"/>
    <s v="Zona Rural"/>
    <n v="1697"/>
    <n v="1.04"/>
    <n v="3.72"/>
    <n v="524"/>
    <n v="31.02"/>
    <n v="273"/>
    <n v="712"/>
    <n v="674"/>
    <n v="1659"/>
    <n v="216"/>
    <n v="652"/>
    <n v="500"/>
    <n v="240"/>
    <n v="50.12"/>
    <n v="95.32"/>
    <n v="79.489999999999995"/>
    <n v="33.01"/>
    <n v="385"/>
    <n v="5.38"/>
    <n v="12.26"/>
    <n v="303"/>
    <n v="17.940000000000001"/>
    <n v="14.09"/>
    <n v="6.25"/>
  </r>
  <r>
    <n v="855"/>
    <x v="18"/>
    <s v="VE20"/>
    <s v="Junin"/>
    <s v="VE2014"/>
    <s v="Quinimari"/>
    <s v="VE201403"/>
    <x v="1"/>
    <n v="1425"/>
    <n v="1639.156234506693"/>
    <n v="314.21249999999998"/>
    <n v="336"/>
    <n v="82"/>
    <n v="13"/>
    <n v="95"/>
    <n v="22.05"/>
    <n v="0.4819376253708717"/>
    <n v="0.35771464410008991"/>
    <n v="3.7072034388442858E-2"/>
    <n v="0.16757685637545369"/>
    <s v="CIUD MED Y PEQ OCCID"/>
    <s v="ciud med y peq"/>
    <n v="0.56742215238489224"/>
    <n v="930.09355867890281"/>
    <n v="7.4484478050235411E-5"/>
    <n v="930.09355867890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.00766661078063"/>
    <n v="5.0266814492649211E-3"/>
    <n v="6.4558877309519208E-5"/>
    <n v="5.0266814492649211E-3"/>
    <n v="6.4558877309519208E-5"/>
    <n v="0.89517494027830813"/>
    <n v="181.00766661078063"/>
    <n v="0"/>
    <n v="0.41930542194255427"/>
    <n v="7.4484478050235411E-5"/>
    <n v="0.94234854195680018"/>
    <n v="0.50328172627324752"/>
    <n v="0.76381185369557758"/>
    <n v="0"/>
    <n v="49.198029882999997"/>
    <n v="33.317517762496642"/>
    <n v="1.665875888124832E-2"/>
    <x v="0"/>
    <s v="FALSEFALSE"/>
    <n v="0.35619999999999996"/>
    <n v="0.31662222222222219"/>
    <n v="6.27"/>
    <n v="63.8"/>
    <n v="5"/>
    <n v="10.09"/>
    <n v="143.7825"/>
    <n v="1.1499999999999999"/>
    <n v="22.7"/>
    <n v="323.47500000000002"/>
    <n v="337"/>
    <n v="946"/>
    <n v="142"/>
    <n v="239"/>
    <n v="203"/>
    <n v="983"/>
    <n v="50.63"/>
    <n v="32.880000000000003"/>
    <n v="112.05"/>
    <n v="0"/>
    <n v="1425"/>
    <n v="100"/>
    <s v="Zona Rural"/>
    <n v="441"/>
    <n v="1.01"/>
    <n v="3.27"/>
    <n v="126"/>
    <n v="28.57"/>
    <n v="67"/>
    <n v="154"/>
    <n v="98"/>
    <n v="319"/>
    <n v="60"/>
    <n v="137"/>
    <n v="152"/>
    <n v="64"/>
    <n v="77.92"/>
    <n v="97.86"/>
    <n v="87.36"/>
    <n v="36.99"/>
    <n v="78"/>
    <n v="2.8"/>
    <n v="3.17"/>
    <n v="62"/>
    <n v="14.06"/>
    <n v="0.45"/>
    <n v="6.73"/>
  </r>
  <r>
    <n v="908"/>
    <x v="3"/>
    <s v="VE21"/>
    <s v="Bolivar"/>
    <s v="VE2103"/>
    <s v="Cheregue"/>
    <s v="VE210302"/>
    <x v="2"/>
    <n v="4291"/>
    <n v="5538.5763166503111"/>
    <n v="1683.3593000000003"/>
    <n v="612"/>
    <n v="262"/>
    <n v="133"/>
    <n v="395"/>
    <n v="39.230000000000004"/>
    <n v="0.48169786253834512"/>
    <n v="0.45887438860717195"/>
    <n v="5.4629095334037231E-2"/>
    <n v="0.3524070292395165"/>
    <s v="RESTO"/>
    <s v="resto"/>
    <n v="0.56613454782445272"/>
    <n v="3135.5793986180465"/>
    <n v="2.5110591586385308E-4"/>
    <n v="3135.5793986180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1.08551620629657"/>
    <n v="2.3079697259729984E-2"/>
    <n v="2.9641809586912363E-4"/>
    <n v="2.3079697259729984E-2"/>
    <n v="2.9641809586912363E-4"/>
    <n v="0.89707690933135276"/>
    <n v="831.08551620629657"/>
    <n v="0"/>
    <n v="0.45967699839941822"/>
    <n v="2.5110591586385308E-4"/>
    <n v="0.94303247364727505"/>
    <n v="0.50313937579586387"/>
    <n v="0.7635958136998281"/>
    <n v="86.37"/>
    <n v="111.00566861999999"/>
    <n v="49.894535887263878"/>
    <n v="2.4947267943631939E-2"/>
    <x v="1"/>
    <s v="FALSETRUE"/>
    <n v="0.59950000000000003"/>
    <n v="0.53288888888888897"/>
    <n v="14.17"/>
    <n v="244.66666666666666"/>
    <n v="6"/>
    <n v="29.099999999999998"/>
    <n v="1248.6809999999998"/>
    <n v="0.1"/>
    <n v="8.7900000000000009"/>
    <n v="377.17890000000006"/>
    <n v="1515"/>
    <n v="2527"/>
    <n v="249"/>
    <n v="1224"/>
    <n v="569"/>
    <n v="2498"/>
    <n v="69.81"/>
    <n v="26.46"/>
    <n v="109.01"/>
    <n v="3706"/>
    <n v="585"/>
    <n v="13.63"/>
    <s v="Zona Urbana"/>
    <n v="1044"/>
    <n v="1.02"/>
    <n v="4.17"/>
    <n v="306"/>
    <n v="29.39"/>
    <n v="228"/>
    <n v="757"/>
    <n v="483"/>
    <n v="1468"/>
    <n v="238"/>
    <n v="584"/>
    <n v="332"/>
    <n v="170"/>
    <n v="57.63"/>
    <n v="94.5"/>
    <n v="70.489999999999995"/>
    <n v="30.04"/>
    <n v="465"/>
    <n v="6.78"/>
    <n v="17.29"/>
    <n v="102"/>
    <n v="9.8000000000000007"/>
    <n v="15.27"/>
    <n v="13.51"/>
  </r>
  <r>
    <n v="736"/>
    <x v="6"/>
    <s v="VE18"/>
    <s v="Guanare"/>
    <s v="VE1804"/>
    <s v="Virgen De La Coromoto"/>
    <s v="VE180405"/>
    <x v="3"/>
    <n v="9395"/>
    <n v="11350.381558730094"/>
    <n v="3421.6590000000001"/>
    <n v="1653"/>
    <n v="651"/>
    <n v="296"/>
    <n v="947"/>
    <n v="36.42"/>
    <n v="0.48071522515811232"/>
    <n v="0.4556856532032062"/>
    <n v="0.22972818988165122"/>
    <n v="0.34967105875166349"/>
    <s v="CIUD GRAND LLANOS"/>
    <s v="ciud grandes"/>
    <n v="0.56278058461960989"/>
    <n v="6387.7743692777613"/>
    <n v="5.1155073095456548E-4"/>
    <n v="6387.7743692777613"/>
    <n v="0"/>
    <n v="0"/>
    <n v="160"/>
    <n v="0"/>
    <n v="0"/>
    <n v="160"/>
    <n v="1"/>
    <n v="0"/>
    <n v="0"/>
    <n v="160"/>
    <n v="0"/>
    <n v="0"/>
    <n v="160"/>
    <n v="1"/>
    <n v="0"/>
    <n v="0"/>
    <n v="0"/>
    <n v="0"/>
    <n v="0"/>
    <n v="0"/>
    <n v="1679.9000450895355"/>
    <n v="4.6651738853849954E-2"/>
    <n v="5.9915948829060146E-4"/>
    <n v="4.6651738853849954E-2"/>
    <n v="5.9915948829060146E-4"/>
    <n v="0.89956033338081864"/>
    <n v="1679.9000450895355"/>
    <n v="0"/>
    <n v="0.46729924181262494"/>
    <n v="5.1155073095456548E-4"/>
    <n v="0.94404099483737169"/>
    <n v="0.50244437672931197"/>
    <n v="0.76254103960884212"/>
    <n v="52.61"/>
    <n v="199.086595217"/>
    <n v="57.012284259311528"/>
    <n v="2.8506142129655763E-2"/>
    <x v="0"/>
    <s v="FALSETRUE"/>
    <n v="0.45399999999999996"/>
    <n v="0.4035555555555555"/>
    <n v="15.95"/>
    <n v="135.68181818181819"/>
    <n v="22"/>
    <n v="14.77"/>
    <n v="1387.6415"/>
    <n v="0.49"/>
    <n v="32.979999999999997"/>
    <n v="3098.4709999999995"/>
    <n v="2764"/>
    <n v="6088"/>
    <n v="543"/>
    <n v="2160"/>
    <n v="1226"/>
    <n v="6009"/>
    <n v="54.32"/>
    <n v="28.25"/>
    <n v="110.46"/>
    <n v="4943"/>
    <n v="4452"/>
    <n v="47.39"/>
    <s v="Zona Urbana"/>
    <n v="2733"/>
    <n v="1.03"/>
    <n v="3.53"/>
    <n v="786"/>
    <n v="28.8"/>
    <n v="488"/>
    <n v="1607"/>
    <n v="890"/>
    <n v="2985"/>
    <n v="387"/>
    <n v="1012"/>
    <n v="790"/>
    <n v="454"/>
    <n v="51.74"/>
    <n v="92.08"/>
    <n v="76.849999999999994"/>
    <n v="35.17"/>
    <n v="1218"/>
    <n v="9.18"/>
    <n v="10.33"/>
    <n v="502"/>
    <n v="18.399999999999999"/>
    <n v="6.96"/>
    <n v="12.81"/>
  </r>
  <r>
    <n v="942"/>
    <x v="3"/>
    <s v="VE21"/>
    <s v="Monte Carmelo"/>
    <s v="VE2111"/>
    <s v="Santa Maria Del Horcon"/>
    <s v="VE211103"/>
    <x v="2"/>
    <n v="61"/>
    <n v="75.981437410756783"/>
    <n v="23.460599999999999"/>
    <n v="8"/>
    <n v="3"/>
    <n v="2"/>
    <n v="5"/>
    <n v="38.46"/>
    <n v="0.48103638912922098"/>
    <n v="0.48948983133401125"/>
    <n v="0.10678370006612338"/>
    <n v="0.35174889716052066"/>
    <s v="RESTO"/>
    <s v="resto"/>
    <n v="0.56297144344539107"/>
    <n v="42.77537949418938"/>
    <n v="3.4255713151598983E-6"/>
    <n v="42.77537949418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2.31566513017503"/>
    <n v="8.3954706128537455E-3"/>
    <n v="1.0782504575263247E-4"/>
    <n v="8.3954706128537455E-3"/>
    <n v="1.0782504575263247E-4"/>
    <n v="0.89552985786120098"/>
    <n v="302.31566513017503"/>
    <n v="0"/>
    <n v="0.46447171993602199"/>
    <n v="3.4255713151598983E-6"/>
    <n v="0.9420733803523641"/>
    <n v="0.50168274978969007"/>
    <n v="0.76138514688671843"/>
    <n v="0"/>
    <n v="49.652737990600002"/>
    <n v="1.530256748885453"/>
    <n v="7.6512837444272651E-4"/>
    <x v="0"/>
    <s v="FALSEFALSE"/>
    <n v="0.66670000000000007"/>
    <n v="0.59262222222222227"/>
    <n v="8.51"/>
    <n v="107.4"/>
    <n v="5"/>
    <n v="28.58"/>
    <n v="17.433800000000002"/>
    <n v="7.14"/>
    <n v="50"/>
    <n v="30.5"/>
    <n v="24"/>
    <n v="36"/>
    <n v="1"/>
    <n v="19"/>
    <n v="11"/>
    <n v="31"/>
    <n v="69.44"/>
    <n v="23.41"/>
    <n v="117.86"/>
    <n v="0"/>
    <n v="61"/>
    <n v="100"/>
    <s v="Zona Rural"/>
    <n v="14"/>
    <n v="1"/>
    <n v="4.3600000000000003"/>
    <n v="2"/>
    <n v="14.29"/>
    <n v="78"/>
    <n v="188"/>
    <n v="271"/>
    <n v="537"/>
    <n v="3"/>
    <n v="12"/>
    <n v="6"/>
    <n v="0"/>
    <n v="75"/>
    <n v="92.31"/>
    <n v="60"/>
    <n v="0"/>
    <n v="4"/>
    <n v="16.670000000000002"/>
    <n v="14.29"/>
    <n v="3"/>
    <n v="21.43"/>
    <n v="0"/>
    <n v="15.38"/>
  </r>
  <r>
    <n v="731"/>
    <x v="6"/>
    <s v="VE18"/>
    <s v="Esteller"/>
    <s v="VE1803"/>
    <s v="Uveral"/>
    <s v="VE180302"/>
    <x v="3"/>
    <n v="6927"/>
    <n v="7918.3108020914451"/>
    <n v="2851.1531999999993"/>
    <n v="925"/>
    <n v="423"/>
    <n v="224"/>
    <n v="647"/>
    <n v="41.16"/>
    <n v="0.47892062477664682"/>
    <n v="0.48318600797298789"/>
    <n v="6.577838957668837E-2"/>
    <n v="0.36459521557718522"/>
    <s v="CIUD MED Y PEQ LLANO"/>
    <s v="ciud med y peq"/>
    <n v="0.56114251795027881"/>
    <n v="4443.3008613984857"/>
    <n v="3.5583188636583628E-4"/>
    <n v="4443.3008613984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2.2249364062091"/>
    <n v="6.1990101792469422E-2"/>
    <n v="7.9615376793169899E-4"/>
    <n v="6.1990101792469422E-2"/>
    <n v="7.9615376793169899E-4"/>
    <n v="0.90117630114708569"/>
    <n v="2232.2249364062091"/>
    <n v="0"/>
    <n v="0.48211747030418101"/>
    <n v="3.5583188636583628E-4"/>
    <n v="0.94343800431743985"/>
    <n v="0.50164545138469485"/>
    <n v="0.76132854049238297"/>
    <n v="0"/>
    <n v="425.50911572400003"/>
    <n v="18.609027420290417"/>
    <n v="9.3045137101452086E-3"/>
    <x v="0"/>
    <s v="TRUEFALSE"/>
    <n v="0.54659999999999997"/>
    <n v="0.48586666666666667"/>
    <n v="11.72"/>
    <n v="128.32258064516128"/>
    <n v="31"/>
    <n v="42.58"/>
    <n v="2949.5165999999995"/>
    <n v="3.4"/>
    <n v="25.869999999999997"/>
    <n v="1792.0148999999999"/>
    <n v="2333"/>
    <n v="4268"/>
    <n v="326"/>
    <n v="1815"/>
    <n v="1031"/>
    <n v="4081"/>
    <n v="62.3"/>
    <n v="26.39"/>
    <n v="111.51"/>
    <n v="0"/>
    <n v="6927"/>
    <n v="100"/>
    <s v="Zona Rural"/>
    <n v="1638"/>
    <n v="1.01"/>
    <n v="4.28"/>
    <n v="394"/>
    <n v="24.07"/>
    <n v="577"/>
    <n v="1324"/>
    <n v="1868"/>
    <n v="3978"/>
    <n v="381"/>
    <n v="995"/>
    <n v="637"/>
    <n v="294"/>
    <n v="66.84"/>
    <n v="96.79"/>
    <n v="74.94"/>
    <n v="30.95"/>
    <n v="642"/>
    <n v="4.47"/>
    <n v="13.56"/>
    <n v="420"/>
    <n v="25.66"/>
    <n v="4.34"/>
    <n v="12.4"/>
  </r>
  <r>
    <n v="949"/>
    <x v="3"/>
    <s v="VE21"/>
    <s v="Pampan"/>
    <s v="VE2113"/>
    <s v="Santa Ana"/>
    <s v="VE211304"/>
    <x v="2"/>
    <n v="7593"/>
    <n v="9395.0779616816344"/>
    <n v="2343.1997999999999"/>
    <n v="1405"/>
    <n v="494"/>
    <n v="133"/>
    <n v="627"/>
    <n v="30.86"/>
    <n v="0.47844784825369069"/>
    <n v="0.42922731028359684"/>
    <n v="6.130724121518355E-2"/>
    <n v="0.3065746512917667"/>
    <s v="CIUD MED Y PEQ OCCID"/>
    <s v="ciud med y peq"/>
    <n v="0.56073018557019516"/>
    <n v="5268.1038089001941"/>
    <n v="4.2188439954120142E-4"/>
    <n v="5268.1038089001941"/>
    <n v="0"/>
    <n v="0"/>
    <n v="20"/>
    <n v="0"/>
    <n v="0"/>
    <n v="20"/>
    <n v="1"/>
    <n v="0"/>
    <n v="0"/>
    <n v="20"/>
    <n v="0"/>
    <n v="0"/>
    <n v="20"/>
    <n v="1"/>
    <n v="0"/>
    <n v="0"/>
    <n v="0"/>
    <n v="0"/>
    <n v="0"/>
    <n v="0"/>
    <n v="1091.1809411195998"/>
    <n v="3.0302688815450698E-2"/>
    <n v="3.8918471145039495E-4"/>
    <n v="3.0302688815450698E-2"/>
    <n v="3.8918471145039495E-4"/>
    <n v="0.89783788503500328"/>
    <n v="1091.1809411195998"/>
    <n v="0"/>
    <n v="0.45245596137801697"/>
    <n v="4.2188439954120142E-4"/>
    <n v="0.94369377965001178"/>
    <n v="0.50161528320658266"/>
    <n v="0.76128275537672396"/>
    <n v="38.14"/>
    <n v="121.120803376"/>
    <n v="77.567830627048679"/>
    <n v="3.8783915313524341E-2"/>
    <x v="0"/>
    <s v="FALSEFALSE"/>
    <n v="0.42030000000000001"/>
    <n v="0.37359999999999999"/>
    <n v="11.28"/>
    <n v="84.608695652173907"/>
    <n v="23"/>
    <n v="28.629999999999995"/>
    <n v="2173.8758999999995"/>
    <n v="0.87"/>
    <n v="13.29"/>
    <n v="1009.1096999999999"/>
    <n v="2026"/>
    <n v="4820"/>
    <n v="747"/>
    <n v="1546"/>
    <n v="938"/>
    <n v="5109"/>
    <n v="57.53"/>
    <n v="32.049999999999997"/>
    <n v="108.26"/>
    <n v="2896"/>
    <n v="4697"/>
    <n v="61.86"/>
    <s v="Zona Rural"/>
    <n v="2098"/>
    <n v="1.02"/>
    <n v="3.67"/>
    <n v="657"/>
    <n v="31.33"/>
    <n v="312"/>
    <n v="931"/>
    <n v="630"/>
    <n v="1946"/>
    <n v="307"/>
    <n v="834"/>
    <n v="623"/>
    <n v="409"/>
    <n v="60.43"/>
    <n v="97.66"/>
    <n v="80.7"/>
    <n v="45.65"/>
    <n v="715"/>
    <n v="3.18"/>
    <n v="9.16"/>
    <n v="179"/>
    <n v="8.5399999999999991"/>
    <n v="7.25"/>
    <n v="13.39"/>
  </r>
  <r>
    <n v="512"/>
    <x v="2"/>
    <s v="VE13"/>
    <s v="Torres"/>
    <s v="VE1308"/>
    <s v="Montes De Oca"/>
    <s v="VE130813"/>
    <x v="2"/>
    <n v="2629"/>
    <n v="2965.3814545945215"/>
    <n v="994.28779999999995"/>
    <n v="457"/>
    <n v="187"/>
    <n v="91"/>
    <n v="278"/>
    <n v="37.82"/>
    <n v="0.48073273150947415"/>
    <n v="0.47540923567380317"/>
    <n v="0.10131017036103637"/>
    <n v="0.38507676560734871"/>
    <s v="CIUD MED Y PEQ OCCID"/>
    <s v="ciud med y peq"/>
    <n v="0.56279098815788065"/>
    <n v="1668.8899590963042"/>
    <n v="1.3364934781736444E-4"/>
    <n v="1208.8899590963042"/>
    <n v="0"/>
    <n v="0"/>
    <n v="0"/>
    <n v="0"/>
    <n v="0"/>
    <n v="0"/>
    <n v="0"/>
    <n v="0"/>
    <n v="460"/>
    <n v="0"/>
    <n v="0"/>
    <n v="0"/>
    <n v="460"/>
    <n v="1"/>
    <n v="460"/>
    <n v="2.6602262973547756E-4"/>
    <n v="1.4505504208172906E-3"/>
    <n v="0.27563231325874099"/>
    <n v="0.27563231325874099"/>
    <n v="0.15512338194712935"/>
    <n v="252.69315368288841"/>
    <n v="7.0174264535730595E-3"/>
    <n v="9.0126493595699752E-5"/>
    <n v="7.0174264535730595E-3"/>
    <n v="-1.3604239272215909E-3"/>
    <n v="0.88348563496547128"/>
    <n v="0"/>
    <n v="1.8203896437070339"/>
    <n v="0.45530409903094915"/>
    <n v="-1.3237328191811312E-4"/>
    <n v="0.94154752607099212"/>
    <n v="0.50149072119223004"/>
    <n v="0.76109371226604461"/>
    <n v="0"/>
    <n v="662.35977021899998"/>
    <n v="4.476995113417078"/>
    <n v="2.238497556708539E-3"/>
    <x v="0"/>
    <s v="FALSEFALSE"/>
    <n v="0.3831"/>
    <n v="0.34053333333333335"/>
    <n v="8.02"/>
    <n v="64.142857142857139"/>
    <n v="7"/>
    <n v="45.82"/>
    <n v="1204.6078"/>
    <n v="9.43"/>
    <n v="58.440000000000005"/>
    <n v="1536.3876"/>
    <n v="652"/>
    <n v="1702"/>
    <n v="275"/>
    <n v="494"/>
    <n v="330"/>
    <n v="1805"/>
    <n v="54.47"/>
    <n v="32.97"/>
    <n v="112.87"/>
    <n v="0"/>
    <n v="2629"/>
    <n v="100"/>
    <s v="Zona Rural"/>
    <n v="764"/>
    <n v="1.01"/>
    <n v="3.48"/>
    <n v="263"/>
    <n v="34.51"/>
    <n v="96"/>
    <n v="220"/>
    <n v="133"/>
    <n v="449"/>
    <n v="72"/>
    <n v="259"/>
    <n v="208"/>
    <n v="92"/>
    <n v="42.86"/>
    <n v="97.74"/>
    <n v="72.47"/>
    <n v="32.619999999999997"/>
    <n v="179"/>
    <n v="2.37"/>
    <n v="12.47"/>
    <n v="85"/>
    <n v="11.15"/>
    <n v="20.21"/>
    <n v="8.0299999999999994"/>
  </r>
  <r>
    <n v="546"/>
    <x v="19"/>
    <s v="VE14"/>
    <s v="Campo Elias"/>
    <s v="VE1406"/>
    <s v="San Jose Del Sur"/>
    <s v="VE140607"/>
    <x v="1"/>
    <n v="1054"/>
    <n v="1371.0875411772952"/>
    <n v="202.36799999999999"/>
    <n v="261"/>
    <n v="54"/>
    <n v="8"/>
    <n v="62"/>
    <n v="19.2"/>
    <n v="0.47948595901403923"/>
    <n v="0.3777716305533112"/>
    <n v="2.6285443921430011E-2"/>
    <n v="0.14093075256663171"/>
    <s v="CIUD MED Y PEQ OCCID"/>
    <s v="ciud med y peq"/>
    <n v="0.56188710285187349"/>
    <n v="770.39640626840924"/>
    <n v="6.1695486090867358E-5"/>
    <n v="770.39640626840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.12006580459717"/>
    <n v="3.3080290809048125E-3"/>
    <n v="4.2485812106053748E-5"/>
    <n v="3.3080290809048125E-3"/>
    <n v="4.2485812106053748E-5"/>
    <n v="0.8949938722699553"/>
    <n v="119.12006580459717"/>
    <n v="0"/>
    <n v="0.42535784396805704"/>
    <n v="6.1695486090867358E-5"/>
    <n v="0.94229901910726099"/>
    <n v="0.50141593914840843"/>
    <n v="0.76098021835491558"/>
    <n v="0"/>
    <n v="113.415405686"/>
    <n v="12.089076725372436"/>
    <n v="6.0445383626862182E-3"/>
    <x v="0"/>
    <s v="FALSEFALSE"/>
    <n v="0.4178"/>
    <n v="0.37137777777777781"/>
    <n v="22.89"/>
    <n v="35.333333333333336"/>
    <n v="6"/>
    <n v="26.99"/>
    <n v="284.47459999999995"/>
    <n v="0.92"/>
    <n v="10.43"/>
    <n v="109.93219999999999"/>
    <n v="267"/>
    <n v="639"/>
    <n v="148"/>
    <n v="214"/>
    <n v="107"/>
    <n v="733"/>
    <n v="64.95"/>
    <n v="34.85"/>
    <n v="129.13"/>
    <n v="0"/>
    <n v="1054"/>
    <n v="100"/>
    <s v="Zona Rural"/>
    <n v="328"/>
    <n v="1"/>
    <n v="3.21"/>
    <n v="64"/>
    <n v="19.63"/>
    <n v="26"/>
    <n v="123"/>
    <n v="63"/>
    <n v="212"/>
    <n v="46"/>
    <n v="118"/>
    <n v="62"/>
    <n v="16"/>
    <n v="65.709999999999994"/>
    <n v="96.72"/>
    <n v="69.66"/>
    <n v="17.02"/>
    <n v="201"/>
    <n v="5.19"/>
    <n v="2.4500000000000002"/>
    <n v="7"/>
    <n v="2.15"/>
    <n v="2.4500000000000002"/>
    <n v="14.24"/>
  </r>
  <r>
    <n v="681"/>
    <x v="17"/>
    <s v="VE16"/>
    <s v="Maturin"/>
    <s v="VE1608"/>
    <s v="Capital Maturin"/>
    <s v="VE160801"/>
    <x v="0"/>
    <n v="28157"/>
    <n v="31993.1945177489"/>
    <n v="9331.2297999999992"/>
    <n v="4193"/>
    <n v="1438"/>
    <n v="640"/>
    <n v="2078"/>
    <n v="33.14"/>
    <n v="0.48430360825036095"/>
    <n v="0.39823367796452686"/>
    <n v="0.25947539499574357"/>
    <n v="0.37179419107453882"/>
    <s v="CIUD GRAND ORIENTE"/>
    <s v="ciud grandes"/>
    <n v="0.57157118919289285"/>
    <n v="18286.388236589279"/>
    <n v="1.464424810296466E-3"/>
    <n v="10801.388236589279"/>
    <n v="0"/>
    <n v="0"/>
    <n v="55"/>
    <n v="7104"/>
    <n v="96956"/>
    <n v="96956"/>
    <n v="3"/>
    <n v="0"/>
    <n v="0"/>
    <n v="176"/>
    <n v="7104"/>
    <n v="96956"/>
    <n v="96956"/>
    <n v="3"/>
    <n v="7485"/>
    <n v="4.3286508338479333E-3"/>
    <n v="0"/>
    <n v="0.40932085128889723"/>
    <n v="0.40932085128889723"/>
    <n v="0.23395600573264225"/>
    <n v="4137.603838567351"/>
    <n v="0.11490351126649517"/>
    <n v="1.4757333961099525E-3"/>
    <n v="0.11490351126649517"/>
    <n v="1.4757333961099525E-3"/>
    <n v="0.90675097456272291"/>
    <n v="4137.603838567351"/>
    <n v="0"/>
    <n v="0.47329605459791496"/>
    <n v="-2.8642260235514673E-3"/>
    <n v="0.93096896501497239"/>
    <n v="0.50133485967272062"/>
    <n v="0.76085716706696138"/>
    <n v="0"/>
    <n v="9392.8513324399992"/>
    <n v="3.4061216754548553"/>
    <n v="1.7030608377274277E-3"/>
    <x v="0"/>
    <s v="FALSEFALSE"/>
    <n v="0.57020000000000004"/>
    <n v="0.50684444444444443"/>
    <n v="13.29"/>
    <m/>
    <m/>
    <n v="27.58"/>
    <n v="7765.7006000000001"/>
    <n v="3.68"/>
    <n v="58.480000000000011"/>
    <n v="16466.213600000003"/>
    <n v="9743"/>
    <n v="17087"/>
    <n v="1327"/>
    <n v="7986"/>
    <n v="3606"/>
    <n v="16565"/>
    <n v="64.790000000000006"/>
    <n v="25.87"/>
    <n v="120.89"/>
    <n v="0"/>
    <n v="28157"/>
    <n v="100"/>
    <s v="Zona Rural"/>
    <n v="6958"/>
    <n v="1.02"/>
    <n v="4.07"/>
    <n v="2008"/>
    <n v="29.91"/>
    <m/>
    <m/>
    <m/>
    <n v="7239"/>
    <n v="1391"/>
    <n v="3666"/>
    <n v="2182"/>
    <n v="1059"/>
    <n v="51.16"/>
    <n v="91.51"/>
    <n v="73.47"/>
    <n v="28.09"/>
    <n v="2867"/>
    <n v="7.55"/>
    <n v="14.27"/>
    <n v="959"/>
    <n v="14.28"/>
    <n v="5.79"/>
    <n v="9.5500000000000007"/>
  </r>
  <r>
    <n v="708"/>
    <x v="20"/>
    <s v="VE17"/>
    <s v="Diaz"/>
    <s v="VE1703"/>
    <s v="Zabala"/>
    <s v="VE170302"/>
    <x v="0"/>
    <n v="28349"/>
    <n v="34942.584053955725"/>
    <n v="9406.1981999999989"/>
    <n v="4717"/>
    <n v="1731"/>
    <n v="611"/>
    <n v="2342"/>
    <n v="33.18"/>
    <n v="0.47424840072051772"/>
    <n v="0.40764960357530072"/>
    <n v="6.4451773039732541E-2"/>
    <n v="0.46648575486865512"/>
    <s v="CIUD MED Y PEQ ORIEN"/>
    <s v="ciud med y peq"/>
    <n v="0.55334108453258823"/>
    <n v="19335.167356786984"/>
    <n v="1.5484139580859303E-3"/>
    <n v="19335.167356786984"/>
    <n v="0"/>
    <n v="0"/>
    <n v="513"/>
    <n v="0"/>
    <n v="0"/>
    <n v="513"/>
    <n v="1"/>
    <n v="0"/>
    <n v="0"/>
    <n v="513"/>
    <n v="0"/>
    <n v="0"/>
    <n v="513"/>
    <n v="1"/>
    <n v="0"/>
    <n v="0"/>
    <n v="0"/>
    <n v="0"/>
    <n v="0"/>
    <n v="0"/>
    <n v="1852.0326099305728"/>
    <n v="5.1431953895024897E-2"/>
    <n v="6.6055293831744979E-4"/>
    <n v="5.1431953895024897E-2"/>
    <n v="6.6055293831744979E-4"/>
    <n v="0.90006395123451499"/>
    <n v="1852.0326099305728"/>
    <n v="0"/>
    <n v="0.45304850290161353"/>
    <n v="1.5484139580859303E-3"/>
    <n v="0.94805604322844739"/>
    <n v="0.50098184723970718"/>
    <n v="0.76032141329971414"/>
    <n v="99.25"/>
    <n v="54.394180444299998"/>
    <n v="642.39563439580013"/>
    <n v="0.32119781719790008"/>
    <x v="1"/>
    <s v="FALSETRUE"/>
    <n v="0.47710000000000002"/>
    <n v="0.4240888888888889"/>
    <n v="3.65"/>
    <n v="418.375"/>
    <n v="8"/>
    <n v="12.8"/>
    <n v="3628.672"/>
    <n v="1.29"/>
    <n v="9.8999999999999986"/>
    <n v="2806.5509999999999"/>
    <n v="8790"/>
    <n v="18422"/>
    <n v="1137"/>
    <n v="7006"/>
    <n v="3582"/>
    <n v="17761"/>
    <n v="53.89"/>
    <n v="27.16"/>
    <n v="102.87"/>
    <n v="28137"/>
    <n v="212"/>
    <n v="0.75"/>
    <s v="Zona Urbana"/>
    <n v="7321"/>
    <n v="1.03"/>
    <n v="3.99"/>
    <n v="2718"/>
    <n v="37.340000000000003"/>
    <n v="597"/>
    <n v="1646"/>
    <n v="925"/>
    <n v="3347"/>
    <n v="1893"/>
    <n v="3394"/>
    <n v="2463"/>
    <n v="1292"/>
    <n v="78.290000000000006"/>
    <n v="97.87"/>
    <n v="81.37"/>
    <n v="35.06"/>
    <n v="824"/>
    <n v="2.73"/>
    <n v="17.510000000000002"/>
    <n v="373"/>
    <n v="5.12"/>
    <n v="17.16"/>
    <n v="3.16"/>
  </r>
  <r>
    <n v="607"/>
    <x v="4"/>
    <s v="VE15"/>
    <s v="Acevedo"/>
    <s v="VE1501"/>
    <s v="Araguita"/>
    <s v="VE150102"/>
    <x v="3"/>
    <n v="6043"/>
    <n v="6845.0353206441496"/>
    <n v="2550.7503000000002"/>
    <n v="909"/>
    <n v="395"/>
    <n v="269"/>
    <n v="664"/>
    <n v="42.21"/>
    <n v="0.47794598666245008"/>
    <n v="0.49601260656422075"/>
    <n v="0.14359813329341045"/>
    <n v="1"/>
    <s v="CIUD MED Y PEQ ORIEN"/>
    <s v="ciud med y peq"/>
    <n v="0.55895329576261876"/>
    <n v="3826.0550520855813"/>
    <n v="3.064011258725912E-4"/>
    <n v="3826.0550520855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0.9545146811774"/>
    <n v="2.9740989941217027E-2"/>
    <n v="3.8197067788320929E-4"/>
    <n v="2.9740989941217027E-2"/>
    <n v="3.8197067788320929E-4"/>
    <n v="0.8977787074500978"/>
    <n v="1070.9545146811774"/>
    <n v="0"/>
    <n v="0.47451076798517855"/>
    <n v="3.064011258725912E-4"/>
    <n v="0.9432465934445351"/>
    <n v="0.50083543011100884"/>
    <n v="0.76009920149935328"/>
    <n v="73.849999999999994"/>
    <n v="408.82072157300001"/>
    <n v="16.743366858477312"/>
    <n v="8.3716834292386563E-3"/>
    <x v="1"/>
    <s v="FALSETRUE"/>
    <n v="0.48960000000000004"/>
    <n v="0.43520000000000003"/>
    <n v="8.7899999999999991"/>
    <n v="147.38461538461539"/>
    <n v="13"/>
    <n v="27.63"/>
    <n v="1669.6808999999998"/>
    <n v="2.88"/>
    <n v="22.62"/>
    <n v="1366.9266"/>
    <n v="1877"/>
    <n v="3834"/>
    <n v="332"/>
    <n v="1460"/>
    <n v="866"/>
    <n v="3717"/>
    <n v="57.62"/>
    <n v="27.95"/>
    <n v="102.65"/>
    <n v="4463"/>
    <n v="1580"/>
    <n v="26.15"/>
    <s v="Zona Urbana"/>
    <n v="1604"/>
    <n v="1"/>
    <n v="3.78"/>
    <n v="708"/>
    <n v="44.17"/>
    <n v="310"/>
    <n v="1062"/>
    <n v="486"/>
    <n v="1916"/>
    <n v="350"/>
    <n v="707"/>
    <n v="507"/>
    <n v="224"/>
    <n v="64.58"/>
    <n v="91.94"/>
    <n v="71.010000000000005"/>
    <n v="28.83"/>
    <n v="426"/>
    <n v="10.130000000000001"/>
    <n v="10.42"/>
    <n v="305"/>
    <n v="19.03"/>
    <n v="23.33"/>
    <n v="8.58"/>
  </r>
  <r>
    <n v="173"/>
    <x v="1"/>
    <s v="VE06"/>
    <s v="Arismendi"/>
    <s v="VE0603"/>
    <s v="Arismendi"/>
    <s v="VE060301"/>
    <x v="1"/>
    <n v="9327"/>
    <n v="12088.502718422051"/>
    <n v="4849.1073000000006"/>
    <n v="1253"/>
    <n v="901"/>
    <n v="456"/>
    <n v="1357"/>
    <n v="51.99"/>
    <n v="0.47756633238207502"/>
    <n v="0.5777164870225745"/>
    <n v="0.1048778565904967"/>
    <n v="0.47256635558028909"/>
    <s v="RESTO"/>
    <s v="resto"/>
    <n v="0.55758740494594961"/>
    <n v="6740.3968604470083"/>
    <n v="5.3978972041797131E-4"/>
    <n v="6740.3968604470083"/>
    <n v="0"/>
    <n v="0"/>
    <n v="0"/>
    <n v="0"/>
    <n v="5091"/>
    <n v="5091"/>
    <n v="1"/>
    <n v="0"/>
    <n v="0"/>
    <n v="0"/>
    <n v="0"/>
    <n v="5091"/>
    <n v="5091"/>
    <n v="1"/>
    <n v="0"/>
    <n v="0"/>
    <n v="0"/>
    <n v="0"/>
    <n v="0"/>
    <n v="0"/>
    <n v="1692.277774010957"/>
    <n v="4.6995475124905962E-2"/>
    <n v="6.0357417578848973E-4"/>
    <n v="4.6995475124905962E-2"/>
    <n v="6.0357417578848973E-4"/>
    <n v="0.89959654759327057"/>
    <n v="1692.277774010957"/>
    <n v="0"/>
    <n v="0.50810283658025035"/>
    <n v="5.3978972041797131E-4"/>
    <n v="0.94415034475570592"/>
    <n v="0.50075917980735785"/>
    <n v="0.75998347926519272"/>
    <n v="60.41"/>
    <n v="2240.2317730599998"/>
    <n v="5.3960946647542647"/>
    <n v="2.6980473323771322E-3"/>
    <x v="1"/>
    <s v="TRUETRUE"/>
    <n v="0.51490000000000002"/>
    <n v="0.45768888888888892"/>
    <n v="11.99"/>
    <n v="41.013513513513516"/>
    <n v="74"/>
    <n v="51.129999999999995"/>
    <n v="4768.8950999999997"/>
    <n v="12.84"/>
    <n v="49.55"/>
    <n v="4621.5284999999994"/>
    <n v="3014"/>
    <n v="5854"/>
    <n v="459"/>
    <n v="2401"/>
    <n v="1256"/>
    <n v="5670"/>
    <n v="59.33"/>
    <n v="26.79"/>
    <n v="112.36"/>
    <n v="5634"/>
    <n v="3693"/>
    <n v="39.590000000000003"/>
    <s v="Zona Urbana"/>
    <n v="2683"/>
    <n v="1.01"/>
    <n v="3.5"/>
    <n v="842"/>
    <n v="31.43"/>
    <n v="371"/>
    <n v="2076"/>
    <n v="588"/>
    <n v="3035"/>
    <n v="300"/>
    <n v="1117"/>
    <n v="657"/>
    <n v="334"/>
    <n v="37.69"/>
    <n v="85.59"/>
    <n v="64.67"/>
    <n v="26.22"/>
    <n v="884"/>
    <n v="15.88"/>
    <n v="8.36"/>
    <n v="831"/>
    <n v="31.02"/>
    <n v="14.52"/>
    <n v="15.29"/>
  </r>
  <r>
    <n v="593"/>
    <x v="19"/>
    <s v="VE14"/>
    <s v="Sucre"/>
    <s v="VE1420"/>
    <s v="La Trampa"/>
    <s v="VE142004"/>
    <x v="1"/>
    <n v="1709"/>
    <n v="2142.9219555873924"/>
    <n v="434.08600000000007"/>
    <n v="326"/>
    <n v="93"/>
    <n v="18"/>
    <n v="111"/>
    <n v="25.400000000000002"/>
    <n v="0.47797255246079945"/>
    <n v="0.4254673095482091"/>
    <n v="5.3870714712248066E-2"/>
    <n v="0.21668790142289374"/>
    <s v="CIUD MED Y PEQ OCCID"/>
    <s v="ciud med y peq"/>
    <n v="0.55931742011682428"/>
    <n v="1198.5735797108402"/>
    <n v="9.5985104569877697E-5"/>
    <n v="1198.5735797108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.50649065023444"/>
    <n v="6.6789961862716869E-3"/>
    <n v="8.5779952378584788E-5"/>
    <n v="6.6789961862716869E-3"/>
    <n v="8.5779952378584788E-5"/>
    <n v="0.8953490193091288"/>
    <n v="240.50649065023444"/>
    <n v="0"/>
    <n v="0.44249844168120323"/>
    <n v="9.5985104569877697E-5"/>
    <n v="0.9424317988933526"/>
    <n v="0.50061506803824896"/>
    <n v="0.7597647662228626"/>
    <n v="0"/>
    <n v="111.82772976"/>
    <n v="19.162706425199207"/>
    <n v="9.5813532125996036E-3"/>
    <x v="0"/>
    <s v="FALSEFALSE"/>
    <n v="0.45760000000000001"/>
    <n v="0.40675555555555554"/>
    <n v="16.88"/>
    <n v="20.476190476190474"/>
    <n v="21"/>
    <n v="54.390000000000008"/>
    <n v="929.52510000000007"/>
    <n v="0.66"/>
    <n v="46.27"/>
    <n v="790.75430000000006"/>
    <n v="486"/>
    <n v="1062"/>
    <n v="161"/>
    <n v="388"/>
    <n v="199"/>
    <n v="1122"/>
    <n v="60.92"/>
    <n v="30.94"/>
    <n v="140.69999999999999"/>
    <n v="0"/>
    <n v="1709"/>
    <n v="100"/>
    <s v="Zona Rural"/>
    <n v="462"/>
    <n v="1.01"/>
    <n v="3.73"/>
    <n v="99"/>
    <n v="21.52"/>
    <n v="48"/>
    <n v="261"/>
    <n v="121"/>
    <n v="430"/>
    <n v="60"/>
    <n v="206"/>
    <n v="107"/>
    <n v="42"/>
    <n v="51.72"/>
    <n v="95.37"/>
    <n v="63.69"/>
    <n v="19.91"/>
    <n v="237"/>
    <n v="6.21"/>
    <n v="8.48"/>
    <n v="15"/>
    <n v="3.26"/>
    <n v="2.83"/>
    <n v="12.81"/>
  </r>
  <r>
    <n v="1043"/>
    <x v="9"/>
    <s v="VE23"/>
    <s v="La Cañada De Urdaneta"/>
    <s v="VE2309"/>
    <s v="Potreritos"/>
    <s v="VE230905"/>
    <x v="2"/>
    <n v="9379"/>
    <n v="10729.320447634107"/>
    <n v="3844.4520999999995"/>
    <n v="1336"/>
    <n v="531"/>
    <n v="397"/>
    <n v="928"/>
    <n v="40.989999999999995"/>
    <n v="0.47750965474115409"/>
    <n v="0.4860383536870222"/>
    <n v="0.12016417208012525"/>
    <n v="0.54715565730776339"/>
    <s v="CIUD MED Y PEQ ZULIA"/>
    <s v="ciud med y peq"/>
    <n v="0.55687005093369357"/>
    <n v="5974.8372241579254"/>
    <n v="4.7848157631436689E-4"/>
    <n v="5974.83722415792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0.82813208822694"/>
    <n v="9.7426882323177876E-3"/>
    <n v="1.251276852538725E-4"/>
    <n v="9.7426882323177876E-3"/>
    <n v="1.251276852538725E-4"/>
    <n v="0.89567179349383097"/>
    <n v="350.82813208822694"/>
    <n v="0"/>
    <n v="0.46381761180439035"/>
    <n v="4.7848157631436689E-4"/>
    <n v="0.9439129410568361"/>
    <n v="0.50042049118894794"/>
    <n v="0.75946946421567196"/>
    <n v="54.52"/>
    <n v="596.18271857100001"/>
    <n v="17.996698182314624"/>
    <n v="8.9983490911573118E-3"/>
    <x v="0"/>
    <s v="FALSETRUE"/>
    <n v="0.38079999999999997"/>
    <n v="0.33848888888888884"/>
    <n v="25.32"/>
    <n v="210"/>
    <n v="3"/>
    <n v="45.14"/>
    <n v="4233.6806000000006"/>
    <n v="2.33"/>
    <n v="65.239999999999995"/>
    <n v="6118.8595999999998"/>
    <n v="2493"/>
    <n v="6546"/>
    <n v="340"/>
    <n v="2021"/>
    <n v="997"/>
    <n v="6361"/>
    <n v="43.28"/>
    <n v="27.61"/>
    <n v="155.91"/>
    <n v="5113"/>
    <n v="4266"/>
    <n v="45.48"/>
    <s v="Zona Urbana"/>
    <n v="2315"/>
    <n v="1.02"/>
    <n v="3.84"/>
    <n v="459"/>
    <n v="19.84"/>
    <n v="29"/>
    <n v="278"/>
    <n v="323"/>
    <n v="630"/>
    <n v="294"/>
    <n v="805"/>
    <n v="450"/>
    <n v="192"/>
    <n v="42.67"/>
    <n v="81.400000000000006"/>
    <n v="53.96"/>
    <n v="12.62"/>
    <n v="1954"/>
    <n v="19.21"/>
    <n v="21.09"/>
    <n v="446"/>
    <n v="19.27"/>
    <n v="8.69"/>
    <n v="12.1"/>
  </r>
  <r>
    <n v="903"/>
    <x v="3"/>
    <s v="VE21"/>
    <s v="Bocono"/>
    <s v="VE2102"/>
    <s v="Monseñor Jauregui"/>
    <s v="VE210209"/>
    <x v="2"/>
    <n v="4543"/>
    <n v="5863.1987712801774"/>
    <n v="1446.9455000000003"/>
    <n v="873"/>
    <n v="323"/>
    <n v="85"/>
    <n v="408"/>
    <n v="31.85"/>
    <n v="0.47764261216269505"/>
    <n v="0.46829130945371483"/>
    <n v="0.15160289571151261"/>
    <n v="0.2726081398707878"/>
    <s v="CIUD MED Y PEQ OCCID"/>
    <s v="ciud med y peq"/>
    <n v="0.55784219039022054"/>
    <n v="3270.7396452641838"/>
    <n v="2.6192992419144342E-4"/>
    <n v="3270.7396452641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7.18363955783701"/>
    <n v="1.1030005912456715E-2"/>
    <n v="1.4166101544582592E-4"/>
    <n v="1.1030005912456715E-2"/>
    <n v="1.4166101544582592E-4"/>
    <n v="0.89580741838968037"/>
    <n v="397.18363955783701"/>
    <n v="0"/>
    <n v="0.45837624458528398"/>
    <n v="2.6192992419144342E-4"/>
    <n v="0.94307438748516936"/>
    <n v="0.50039283593319384"/>
    <n v="0.75942749286829481"/>
    <n v="0"/>
    <n v="219.020000396"/>
    <n v="26.770152317958164"/>
    <n v="1.3385076158979083E-2"/>
    <x v="0"/>
    <s v="FALSEFALSE"/>
    <n v="0.40850000000000003"/>
    <n v="0.36311111111111116"/>
    <n v="16.579999999999998"/>
    <n v="71.2"/>
    <n v="10"/>
    <n v="27.2"/>
    <n v="1235.6960000000001"/>
    <n v="3.16"/>
    <n v="14.780000000000001"/>
    <n v="671.45540000000005"/>
    <n v="1139"/>
    <n v="2788"/>
    <n v="616"/>
    <n v="872"/>
    <n v="538"/>
    <n v="3133"/>
    <n v="62.95"/>
    <n v="34.24"/>
    <n v="113.39"/>
    <n v="0"/>
    <n v="4543"/>
    <n v="100"/>
    <s v="Zona Rural"/>
    <n v="1299"/>
    <n v="1.03"/>
    <n v="3.59"/>
    <n v="442"/>
    <n v="34.03"/>
    <n v="107"/>
    <n v="284"/>
    <n v="321"/>
    <n v="712"/>
    <n v="168"/>
    <n v="467"/>
    <n v="316"/>
    <n v="174"/>
    <n v="56.95"/>
    <n v="96.89"/>
    <n v="69.91"/>
    <n v="35.08"/>
    <n v="639"/>
    <n v="4.2699999999999996"/>
    <n v="10.32"/>
    <n v="104"/>
    <n v="8.01"/>
    <n v="5.62"/>
    <n v="15.46"/>
  </r>
  <r>
    <n v="189"/>
    <x v="1"/>
    <s v="VE06"/>
    <s v="Barinas"/>
    <s v="VE0604"/>
    <s v="Juan Antonio Rodriguez Dominguez"/>
    <s v="VE060413"/>
    <x v="1"/>
    <n v="4110"/>
    <n v="4881.1237215664214"/>
    <n v="1092.027"/>
    <n v="774"/>
    <n v="219"/>
    <n v="61"/>
    <n v="280"/>
    <n v="26.57"/>
    <n v="0.47765623263446366"/>
    <n v="0.38262240969155364"/>
    <n v="0.37680896731238195"/>
    <n v="0.35428997659992389"/>
    <s v="CIUD GRAND LLANOS"/>
    <s v="ciud grandes"/>
    <n v="0.55787772626785537"/>
    <n v="2723.0702034195674"/>
    <n v="2.1807103264315461E-4"/>
    <n v="2723.0702034195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9.2442761573194"/>
    <n v="1.7196750689111914E-2"/>
    <n v="2.2086199992305401E-4"/>
    <n v="1.7196750689111914E-2"/>
    <n v="2.2086199992305401E-4"/>
    <n v="0.89645711358999269"/>
    <n v="619.2442761573194"/>
    <n v="0"/>
    <n v="0.4320920913235527"/>
    <n v="2.1807103264315461E-4"/>
    <n v="0.94290455257605366"/>
    <n v="0.50033344995885065"/>
    <n v="0.75933736499601445"/>
    <n v="67.88"/>
    <n v="135.026479865"/>
    <n v="36.149381413531536"/>
    <n v="1.8074690706765768E-2"/>
    <x v="1"/>
    <s v="FALSETRUE"/>
    <n v="0.48159999999999997"/>
    <n v="0.42808888888888885"/>
    <n v="8.4"/>
    <n v="158.57142857142858"/>
    <n v="7"/>
    <n v="5.49"/>
    <n v="225.63900000000001"/>
    <n v="0.46"/>
    <n v="45.140000000000008"/>
    <n v="1855.2540000000001"/>
    <n v="1271"/>
    <n v="2639"/>
    <n v="200"/>
    <n v="1013"/>
    <n v="545"/>
    <n v="2552"/>
    <n v="55.74"/>
    <n v="27.01"/>
    <n v="109.37"/>
    <n v="2790"/>
    <n v="1320"/>
    <n v="32.119999999999997"/>
    <s v="Zona Urbana"/>
    <n v="1118"/>
    <n v="1.02"/>
    <n v="3.74"/>
    <n v="364"/>
    <n v="32.65"/>
    <n v="228"/>
    <n v="521"/>
    <n v="361"/>
    <n v="1110"/>
    <n v="281"/>
    <n v="485"/>
    <n v="361"/>
    <n v="223"/>
    <n v="80.75"/>
    <n v="97.19"/>
    <n v="80.400000000000006"/>
    <n v="38.380000000000003"/>
    <n v="274"/>
    <n v="3.64"/>
    <n v="12.47"/>
    <n v="76"/>
    <n v="6.82"/>
    <n v="6.01"/>
    <n v="7.02"/>
  </r>
  <r>
    <n v="609"/>
    <x v="4"/>
    <s v="VE15"/>
    <s v="Acevedo"/>
    <s v="VE1501"/>
    <s v="Capaya"/>
    <s v="VE150104"/>
    <x v="3"/>
    <n v="13151"/>
    <n v="14896.418914742877"/>
    <n v="5518.1596"/>
    <n v="2078"/>
    <n v="935"/>
    <n v="567"/>
    <n v="1502"/>
    <n v="41.96"/>
    <n v="0.47651736220823476"/>
    <n v="0.49601260656422075"/>
    <n v="0.14359813329341045"/>
    <n v="1"/>
    <s v="CIUD MED Y PEQ ORIEN"/>
    <s v="ciud med y peq"/>
    <n v="0.55564274556265059"/>
    <n v="8277.0871048391327"/>
    <n v="6.6285214753660816E-4"/>
    <n v="8277.0871048391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4.6271946993156"/>
    <n v="3.2342331264303616E-2"/>
    <n v="4.1538032936249455E-4"/>
    <n v="3.2342331264303616E-2"/>
    <n v="4.1538032936249455E-4"/>
    <n v="0.89805277083899981"/>
    <n v="1164.6271946993156"/>
    <n v="0"/>
    <n v="0.47546923622250808"/>
    <n v="6.6285214753660816E-4"/>
    <n v="0.9446268797384072"/>
    <n v="0.50031082581619812"/>
    <n v="0.7593030291808327"/>
    <n v="84.13"/>
    <n v="230.707985544"/>
    <n v="64.568284793513882"/>
    <n v="3.2284142396756942E-2"/>
    <x v="1"/>
    <s v="FALSETRUE"/>
    <n v="0.48009999999999997"/>
    <n v="0.42675555555555555"/>
    <n v="8.92"/>
    <n v="131"/>
    <n v="16"/>
    <n v="25.98"/>
    <n v="3416.6298000000006"/>
    <n v="5.0599999999999996"/>
    <n v="17.29"/>
    <n v="2273.8078999999998"/>
    <n v="3964"/>
    <n v="8256"/>
    <n v="931"/>
    <n v="3111"/>
    <n v="1727"/>
    <n v="8313"/>
    <n v="59.29"/>
    <n v="29.21"/>
    <n v="104.4"/>
    <n v="11064"/>
    <n v="2087"/>
    <n v="15.87"/>
    <s v="Zona Urbana"/>
    <n v="3699"/>
    <n v="1.02"/>
    <n v="3.62"/>
    <n v="1534"/>
    <n v="41.61"/>
    <n v="453"/>
    <n v="1455"/>
    <n v="188"/>
    <n v="2096"/>
    <n v="586"/>
    <n v="1524"/>
    <n v="1083"/>
    <n v="472"/>
    <n v="56.08"/>
    <n v="94.13"/>
    <n v="76.27"/>
    <n v="28.99"/>
    <n v="947"/>
    <n v="6.91"/>
    <n v="8.76"/>
    <n v="822"/>
    <n v="22.29"/>
    <n v="20.45"/>
    <n v="8.58"/>
  </r>
  <r>
    <n v="553"/>
    <x v="19"/>
    <s v="VE14"/>
    <s v="Guaraque"/>
    <s v="VE1409"/>
    <s v="Rio Negro"/>
    <s v="VE140903"/>
    <x v="1"/>
    <n v="3946"/>
    <n v="4657.3596646072374"/>
    <n v="1098.1717999999998"/>
    <n v="664"/>
    <n v="218"/>
    <n v="38"/>
    <n v="256"/>
    <n v="27.83"/>
    <n v="0.47764132751221217"/>
    <n v="0.50243486298175843"/>
    <n v="9.5300278708944836E-2"/>
    <n v="0.29686008210749942"/>
    <s v="RESTO"/>
    <s v="resto"/>
    <n v="0.5578388387308113"/>
    <n v="2598.056106856222"/>
    <n v="2.0805955622279465E-4"/>
    <n v="2598.056106856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6.74671162907066"/>
    <n v="1.1850988519139859E-2"/>
    <n v="1.5220509227127445E-4"/>
    <n v="1.1850988519139859E-2"/>
    <n v="1.5220509227127445E-4"/>
    <n v="0.8958939127199016"/>
    <n v="426.74671162907066"/>
    <n v="0"/>
    <n v="0.47005992140693326"/>
    <n v="2.0805955622279465E-4"/>
    <n v="0.94286578510774921"/>
    <n v="0.50030422779826111"/>
    <n v="0.75929301561576945"/>
    <n v="0"/>
    <n v="196.63623057800001"/>
    <n v="23.685155329296222"/>
    <n v="1.1842577664648111E-2"/>
    <x v="0"/>
    <s v="FALSEFALSE"/>
    <n v="0.4012"/>
    <n v="0.35662222222222223"/>
    <n v="25.6"/>
    <n v="63.75"/>
    <n v="12"/>
    <n v="14.8"/>
    <n v="584.00800000000004"/>
    <n v="0.43"/>
    <n v="25.05"/>
    <n v="988.47300000000007"/>
    <n v="1043"/>
    <n v="2600"/>
    <n v="303"/>
    <n v="813"/>
    <n v="463"/>
    <n v="2670"/>
    <n v="51.77"/>
    <n v="30.26"/>
    <n v="116.34"/>
    <n v="0"/>
    <n v="3946"/>
    <n v="100"/>
    <s v="Zona Rural"/>
    <n v="944"/>
    <n v="1.02"/>
    <n v="4.26"/>
    <n v="220"/>
    <n v="23.31"/>
    <n v="173"/>
    <n v="450"/>
    <n v="142"/>
    <n v="765"/>
    <n v="165"/>
    <n v="377"/>
    <n v="185"/>
    <n v="126"/>
    <n v="58.93"/>
    <n v="88.71"/>
    <n v="48.3"/>
    <n v="22.14"/>
    <n v="840"/>
    <n v="13.87"/>
    <n v="3.6"/>
    <n v="12"/>
    <n v="1.27"/>
    <n v="3.28"/>
    <n v="19.78"/>
  </r>
  <r>
    <n v="236"/>
    <x v="7"/>
    <s v="VE07"/>
    <s v="Cedeño"/>
    <s v="VE0702"/>
    <s v="Pijiguaos"/>
    <s v="VE070206"/>
    <x v="0"/>
    <n v="13773"/>
    <n v="21853.845223880598"/>
    <n v="6831.4080000000004"/>
    <n v="1338"/>
    <n v="668"/>
    <n v="649"/>
    <n v="1317"/>
    <n v="49.6"/>
    <n v="0.47733519706079847"/>
    <n v="0.55552471984478802"/>
    <n v="0.23439058205212893"/>
    <n v="0.43079520724985093"/>
    <s v="CIUD MED Y PEQ BOLÍV"/>
    <s v="ciud med y peq"/>
    <n v="0.55654091277418916"/>
    <n v="12162.558968524363"/>
    <n v="9.7401153687432342E-4"/>
    <n v="10762.558968524363"/>
    <n v="0"/>
    <n v="0"/>
    <n v="0"/>
    <n v="0"/>
    <n v="0"/>
    <n v="0"/>
    <n v="0"/>
    <n v="1020"/>
    <n v="0"/>
    <n v="0"/>
    <n v="0"/>
    <n v="0"/>
    <n v="1020"/>
    <n v="1"/>
    <n v="1400"/>
    <n v="8.0963409049927945E-4"/>
    <n v="0"/>
    <n v="0.11510735558389294"/>
    <n v="0.11510735558389294"/>
    <n v="6.406195274368294E-2"/>
    <n v="2675.8487086183013"/>
    <n v="7.430977547251584E-2"/>
    <n v="9.5437829630712193E-4"/>
    <n v="7.430977547251584E-2"/>
    <n v="9.5437829630712193E-4"/>
    <n v="0.90247423598130183"/>
    <n v="2675.8487086183013"/>
    <n v="0"/>
    <n v="0.51076957709953519"/>
    <n v="1.6437744637504397E-4"/>
    <n v="0.9426966347509097"/>
    <n v="0.50007051968732441"/>
    <n v="0.75893832555626717"/>
    <n v="41.53"/>
    <n v="8819.4901320000008"/>
    <n v="2.477903472513415"/>
    <n v="1.2389517362567076E-3"/>
    <x v="0"/>
    <s v="TRUEFALSE"/>
    <n v="0.70940000000000003"/>
    <n v="0.63057777777777779"/>
    <n v="12.84"/>
    <n v="104.52173913043478"/>
    <n v="46"/>
    <n v="40.94"/>
    <n v="5638.6661999999997"/>
    <n v="10.18"/>
    <n v="85.809999999999988"/>
    <n v="11818.611299999999"/>
    <n v="5561"/>
    <n v="7839"/>
    <n v="373"/>
    <n v="4442"/>
    <n v="2182"/>
    <n v="7149"/>
    <n v="75.7"/>
    <n v="23.35"/>
    <n v="104.92"/>
    <n v="5720"/>
    <n v="8053"/>
    <n v="58.47"/>
    <s v="Zona Rural"/>
    <n v="3101"/>
    <n v="1.02"/>
    <n v="4.5199999999999996"/>
    <n v="632"/>
    <n v="23.14"/>
    <n v="1091"/>
    <n v="2625"/>
    <n v="1092"/>
    <n v="4808"/>
    <n v="890"/>
    <n v="2171"/>
    <n v="1463"/>
    <n v="676"/>
    <n v="61"/>
    <n v="92.82"/>
    <n v="81.05"/>
    <n v="40.799999999999997"/>
    <n v="1298"/>
    <n v="7.7"/>
    <n v="25.81"/>
    <n v="316"/>
    <n v="11.57"/>
    <n v="34.380000000000003"/>
    <n v="10.92"/>
  </r>
  <r>
    <n v="66"/>
    <x v="12"/>
    <s v="VE03"/>
    <s v="Libertad"/>
    <s v="VE0311"/>
    <s v="Santa Ines"/>
    <s v="VE031103"/>
    <x v="0"/>
    <n v="3460"/>
    <n v="4279.8836323335872"/>
    <n v="1349.0539999999999"/>
    <n v="532"/>
    <n v="228"/>
    <n v="112"/>
    <n v="340"/>
    <n v="38.989999999999995"/>
    <n v="0.47717075545328808"/>
    <n v="0.5129982954342216"/>
    <n v="9.644884066513279E-2"/>
    <n v="0.39743135891715525"/>
    <s v="RESTO"/>
    <s v="resto"/>
    <n v="0.5563264574153941"/>
    <n v="2381.0124993262734"/>
    <n v="1.9067810070129749E-4"/>
    <n v="2381.0124993262734"/>
    <n v="0"/>
    <n v="0"/>
    <n v="471"/>
    <n v="0"/>
    <n v="0"/>
    <n v="471"/>
    <n v="1"/>
    <n v="0"/>
    <n v="0"/>
    <n v="471"/>
    <n v="0"/>
    <n v="0"/>
    <n v="471"/>
    <n v="1"/>
    <n v="0"/>
    <n v="0"/>
    <n v="0"/>
    <n v="0"/>
    <n v="0"/>
    <n v="0"/>
    <n v="522.9468699704704"/>
    <n v="1.4522519291319104E-2"/>
    <n v="1.8651620370542876E-4"/>
    <n v="1.4522519291319104E-2"/>
    <n v="1.8651620370542876E-4"/>
    <n v="0.89617537089322208"/>
    <n v="522.9468699704704"/>
    <n v="0"/>
    <n v="0.47456539520625424"/>
    <n v="1.9067810070129749E-4"/>
    <n v="0.94279847884863999"/>
    <n v="0.49977187145491175"/>
    <n v="0.75848507830310108"/>
    <n v="0"/>
    <n v="649.56881231299997"/>
    <n v="6.5888071459183459"/>
    <n v="3.2944035729591732E-3"/>
    <x v="0"/>
    <s v="FALSEFALSE"/>
    <n v="0.5252"/>
    <n v="0.46684444444444445"/>
    <n v="15.18"/>
    <n v="235"/>
    <n v="4"/>
    <n v="21.259999999999998"/>
    <n v="735.59599999999989"/>
    <n v="1.1399999999999999"/>
    <n v="31.589999999999996"/>
    <n v="1093.0139999999999"/>
    <n v="1126"/>
    <n v="2144"/>
    <n v="190"/>
    <n v="898"/>
    <n v="477"/>
    <n v="2085"/>
    <n v="61.38"/>
    <n v="27.61"/>
    <n v="114.91"/>
    <n v="0"/>
    <n v="3460"/>
    <n v="100"/>
    <s v="Zona Rural"/>
    <n v="975"/>
    <n v="1"/>
    <n v="3.56"/>
    <n v="285"/>
    <n v="29.32"/>
    <n v="248"/>
    <n v="237"/>
    <n v="455"/>
    <n v="940"/>
    <n v="205"/>
    <n v="435"/>
    <n v="295"/>
    <n v="115"/>
    <n v="67.66"/>
    <n v="95.19"/>
    <n v="72.3"/>
    <n v="27"/>
    <n v="415"/>
    <n v="6.83"/>
    <n v="11.32"/>
    <n v="216"/>
    <n v="22.22"/>
    <n v="7.72"/>
    <n v="14.56"/>
  </r>
  <r>
    <n v="308"/>
    <x v="8"/>
    <s v="VE09"/>
    <s v="Girardot"/>
    <s v="VE0903"/>
    <s v="El Baul"/>
    <s v="VE090301"/>
    <x v="3"/>
    <n v="9831"/>
    <n v="10759.107172854023"/>
    <n v="4134.9186000000009"/>
    <n v="1423"/>
    <n v="643"/>
    <n v="390"/>
    <n v="1033"/>
    <n v="42.06"/>
    <n v="0.47504910426488844"/>
    <n v="0.54752401949757201"/>
    <n v="8.5130284660517114E-2"/>
    <n v="0.36208112105218271"/>
    <s v="CIUD MED Y PEQ LLANO"/>
    <s v="ciud med y peq"/>
    <n v="0.55413692832731865"/>
    <n v="5962.0186003097497"/>
    <n v="4.7745502527792076E-4"/>
    <n v="5962.0186003097497"/>
    <n v="0"/>
    <n v="0"/>
    <n v="0"/>
    <n v="0"/>
    <n v="2200"/>
    <n v="2200"/>
    <n v="1"/>
    <n v="0"/>
    <n v="0"/>
    <n v="0"/>
    <n v="0"/>
    <n v="2200"/>
    <n v="2200"/>
    <n v="1"/>
    <n v="0"/>
    <n v="0"/>
    <n v="0"/>
    <n v="0"/>
    <n v="0"/>
    <n v="0"/>
    <n v="1713.9455193163965"/>
    <n v="4.759720020878571E-2"/>
    <n v="6.1130227558083559E-4"/>
    <n v="4.759720020878571E-2"/>
    <n v="6.1130227558083559E-4"/>
    <n v="0.89965994212524203"/>
    <n v="1713.9455193163965"/>
    <n v="0"/>
    <n v="0.49826038727719996"/>
    <n v="4.7745502527792076E-4"/>
    <n v="0.9439089659403701"/>
    <n v="0.49950778309765553"/>
    <n v="0.75808428127995275"/>
    <n v="71.87"/>
    <n v="2408.2599422100002"/>
    <n v="4.4675854895384166"/>
    <n v="2.2337927447692082E-3"/>
    <x v="1"/>
    <s v="TRUETRUE"/>
    <n v="0.4758"/>
    <n v="0.42293333333333333"/>
    <n v="10.91"/>
    <n v="106.65517241379311"/>
    <n v="29"/>
    <n v="29.1"/>
    <n v="2860.8210000000004"/>
    <n v="13.59"/>
    <n v="26.37"/>
    <n v="2592.4346999999998"/>
    <n v="3004"/>
    <n v="6314"/>
    <n v="513"/>
    <n v="2414"/>
    <n v="1236"/>
    <n v="6181"/>
    <n v="55.7"/>
    <n v="27.68"/>
    <n v="108.46"/>
    <n v="7066"/>
    <n v="2765"/>
    <n v="28.13"/>
    <s v="Zona Urbana"/>
    <n v="2506"/>
    <n v="1.02"/>
    <n v="4"/>
    <n v="949"/>
    <n v="37.9"/>
    <n v="763"/>
    <n v="1393"/>
    <n v="884"/>
    <n v="3093"/>
    <n v="501"/>
    <n v="1133"/>
    <n v="745"/>
    <n v="551"/>
    <n v="62.08"/>
    <n v="93.17"/>
    <n v="71.5"/>
    <n v="40.97"/>
    <n v="854"/>
    <n v="6.39"/>
    <n v="11.94"/>
    <n v="536"/>
    <n v="21.41"/>
    <n v="18.93"/>
    <n v="9.16"/>
  </r>
  <r>
    <n v="363"/>
    <x v="5"/>
    <s v="VE11"/>
    <s v="Colina"/>
    <s v="VE1106"/>
    <s v="Macoruca"/>
    <s v="VE110605"/>
    <x v="2"/>
    <n v="1730"/>
    <n v="2026.6964586846541"/>
    <n v="515.54"/>
    <n v="311"/>
    <n v="91"/>
    <n v="41"/>
    <n v="132"/>
    <n v="29.799999999999997"/>
    <n v="0.47690965626983256"/>
    <n v="0.39685229071711597"/>
    <n v="2.071958961890779E-2"/>
    <n v="0.12065009023256262"/>
    <s v="CIUD MED Y PEQ OCCID"/>
    <s v="ciud med y peq"/>
    <n v="0.55598594676290913"/>
    <n v="1126.8147493828226"/>
    <n v="9.0238457931372129E-5"/>
    <n v="1126.8147493828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3.59931509947785"/>
    <n v="9.5419400488963024E-3"/>
    <n v="1.2254942811257068E-4"/>
    <n v="9.5419400488963024E-3"/>
    <n v="1.2254942811257068E-4"/>
    <n v="0.89565064374044179"/>
    <n v="343.59931509947785"/>
    <n v="0"/>
    <n v="0.43401495816881802"/>
    <n v="9.0238457931372129E-5"/>
    <n v="0.94240954613740935"/>
    <n v="0.49949524378608329"/>
    <n v="0.75806525083573817"/>
    <n v="0"/>
    <n v="201.37362916199999"/>
    <n v="10.064358809634543"/>
    <n v="5.0321794048172712E-3"/>
    <x v="0"/>
    <s v="FALSEFALSE"/>
    <n v="0.58450000000000002"/>
    <n v="0.51955555555555555"/>
    <n v="9.5299999999999994"/>
    <n v="51.5"/>
    <n v="12"/>
    <n v="32.659999999999997"/>
    <n v="565.01799999999992"/>
    <n v="2.67"/>
    <n v="26.89"/>
    <n v="465.19700000000006"/>
    <n v="595"/>
    <n v="1018"/>
    <n v="117"/>
    <n v="450"/>
    <n v="270"/>
    <n v="1010"/>
    <n v="69.94"/>
    <n v="27.09"/>
    <n v="106.44"/>
    <n v="0"/>
    <n v="1730"/>
    <n v="100"/>
    <s v="Zona Rural"/>
    <n v="453"/>
    <n v="1"/>
    <n v="3.83"/>
    <n v="152"/>
    <n v="33.700000000000003"/>
    <n v="235"/>
    <n v="232"/>
    <n v="47"/>
    <n v="618"/>
    <n v="126"/>
    <n v="243"/>
    <n v="182"/>
    <n v="92"/>
    <n v="80.25"/>
    <n v="98.78"/>
    <n v="83.87"/>
    <n v="45.32"/>
    <n v="129"/>
    <n v="1.23"/>
    <n v="11.31"/>
    <n v="24"/>
    <n v="5.32"/>
    <n v="12.2"/>
    <n v="13.32"/>
  </r>
  <r>
    <n v="92"/>
    <x v="15"/>
    <s v="VE04"/>
    <s v="Achaguas"/>
    <s v="VE0401"/>
    <s v="Urbana Achaguas"/>
    <s v="VE040101"/>
    <x v="1"/>
    <n v="32662"/>
    <n v="44083.876170619995"/>
    <n v="13940.141599999999"/>
    <n v="4342"/>
    <n v="2203"/>
    <n v="1029"/>
    <n v="3232"/>
    <n v="42.68"/>
    <n v="0.47321056743817708"/>
    <n v="0.57030198054331582"/>
    <n v="0.10331053663879909"/>
    <n v="0.33587127335950606"/>
    <s v="CIUD MED Y PEQ LLANO"/>
    <s v="ciud med y peq"/>
    <n v="0.54667333735033952"/>
    <n v="24099.479709531937"/>
    <n v="1.929953337163609E-3"/>
    <n v="23962.479709531937"/>
    <n v="0"/>
    <n v="0"/>
    <n v="644"/>
    <n v="0"/>
    <n v="16376"/>
    <n v="16376"/>
    <n v="2"/>
    <n v="0"/>
    <n v="0"/>
    <n v="664"/>
    <n v="0"/>
    <n v="16376"/>
    <n v="16376"/>
    <n v="2"/>
    <n v="137"/>
    <n v="7.9228478856000921E-5"/>
    <n v="0"/>
    <n v="5.6847700303593327E-3"/>
    <n v="5.6847700303593327E-3"/>
    <n v="3.1077122045657275E-3"/>
    <n v="5628.548681359096"/>
    <n v="0.15630786127811011"/>
    <n v="2.0074994090271089E-3"/>
    <n v="0.15630786127811011"/>
    <n v="2.0074994090271089E-3"/>
    <n v="0.91111311511642867"/>
    <n v="5628.548681359096"/>
    <n v="0"/>
    <n v="0.54590765231261817"/>
    <n v="1.8507248583076081E-3"/>
    <n v="0.94922668257776432"/>
    <n v="0.49927665775508911"/>
    <n v="0.75773351099141295"/>
    <n v="81.72"/>
    <n v="2119.3046227599998"/>
    <n v="20.801104143871942"/>
    <n v="1.0400552071935971E-2"/>
    <x v="1"/>
    <s v="TRUETRUE"/>
    <n v="0.53469999999999995"/>
    <n v="0.47528888888888887"/>
    <n v="10.35"/>
    <n v="194.26415094339623"/>
    <n v="53"/>
    <n v="26.060000000000002"/>
    <n v="8511.7171999999991"/>
    <n v="6.98"/>
    <n v="57.41"/>
    <n v="18751.254199999999"/>
    <n v="10824"/>
    <n v="20243"/>
    <n v="1595"/>
    <n v="8612"/>
    <n v="4507"/>
    <n v="19543"/>
    <n v="61.35"/>
    <n v="26.54"/>
    <n v="101.77"/>
    <n v="26693"/>
    <n v="5969"/>
    <n v="18.28"/>
    <s v="Zona Urbana"/>
    <n v="7867"/>
    <n v="1.01"/>
    <n v="4.18"/>
    <n v="2926"/>
    <n v="37.44"/>
    <n v="1921"/>
    <n v="4644"/>
    <n v="3669"/>
    <n v="10296"/>
    <n v="1458"/>
    <n v="4126"/>
    <n v="3043"/>
    <n v="2178"/>
    <n v="51.23"/>
    <n v="92.8"/>
    <n v="81.08"/>
    <n v="48.9"/>
    <n v="2644"/>
    <n v="8.66"/>
    <n v="16.440000000000001"/>
    <n v="626"/>
    <n v="8.01"/>
    <n v="20.27"/>
    <n v="12.97"/>
  </r>
  <r>
    <n v="709"/>
    <x v="20"/>
    <s v="VE17"/>
    <s v="Garcia"/>
    <s v="VE1704"/>
    <s v="Capital Garcia"/>
    <s v="VE170401"/>
    <x v="0"/>
    <n v="19712"/>
    <n v="24178.786976200903"/>
    <n v="4529.8176000000003"/>
    <n v="3684"/>
    <n v="813"/>
    <n v="286"/>
    <n v="1099"/>
    <n v="22.98"/>
    <n v="0.47372214087237202"/>
    <n v="0.35741607336938147"/>
    <n v="6.9860455706144839E-2"/>
    <n v="0.40230813261413384"/>
    <s v="CIUD GRAND ORIENTE"/>
    <s v="ciud med y peq"/>
    <n v="0.55004633709936213"/>
    <n v="13299.453211765069"/>
    <n v="1.0650571886971158E-3"/>
    <n v="13299.453211765069"/>
    <n v="0"/>
    <n v="0"/>
    <n v="40"/>
    <n v="0"/>
    <n v="7083"/>
    <n v="7083"/>
    <n v="2"/>
    <n v="0"/>
    <n v="0"/>
    <n v="40"/>
    <n v="0"/>
    <n v="7083"/>
    <n v="7083"/>
    <n v="2"/>
    <n v="0"/>
    <n v="0"/>
    <n v="0"/>
    <n v="0"/>
    <n v="0"/>
    <n v="0"/>
    <n v="2325.0458669190039"/>
    <n v="6.4567789568067677E-2"/>
    <n v="8.2925963121878487E-4"/>
    <n v="6.4567789568067677E-2"/>
    <n v="8.2925963121878487E-4"/>
    <n v="0.90144787252491376"/>
    <n v="2325.0458669190039"/>
    <n v="0"/>
    <n v="0.4411439118207876"/>
    <n v="1.0650571886971158E-3"/>
    <n v="0.9461843394506797"/>
    <n v="0.49909857791291296"/>
    <n v="0.75746324587496294"/>
    <n v="100"/>
    <n v="21.220524296600001"/>
    <n v="1139.4057299552624"/>
    <n v="0.56970286497763123"/>
    <x v="1"/>
    <s v="FALSETRUE"/>
    <n v="0.37740000000000001"/>
    <n v="0.33546666666666669"/>
    <n v="2.88"/>
    <n v="528.375"/>
    <n v="8"/>
    <n v="7.0299999999999994"/>
    <n v="1385.7535999999998"/>
    <n v="0.56999999999999995"/>
    <n v="7.8800000000000008"/>
    <n v="1553.3056000000004"/>
    <n v="5053"/>
    <n v="13388"/>
    <n v="1271"/>
    <n v="4033"/>
    <n v="2081"/>
    <n v="13598"/>
    <n v="47.24"/>
    <n v="30.4"/>
    <n v="99.17"/>
    <n v="19712"/>
    <n v="0"/>
    <n v="0"/>
    <s v="Zona Urbana"/>
    <n v="5082"/>
    <n v="1.07"/>
    <n v="4.13"/>
    <n v="1865"/>
    <n v="36.85"/>
    <n v="1149"/>
    <n v="2464"/>
    <n v="614"/>
    <n v="4227"/>
    <n v="1093"/>
    <n v="1923"/>
    <n v="1408"/>
    <n v="1090"/>
    <n v="79.78"/>
    <n v="96.54"/>
    <n v="81.53"/>
    <n v="42.43"/>
    <n v="470"/>
    <n v="3.73"/>
    <n v="11.16"/>
    <n v="366"/>
    <n v="7.23"/>
    <n v="9.43"/>
    <n v="2.0499999999999998"/>
  </r>
  <r>
    <n v="1033"/>
    <x v="9"/>
    <s v="VE23"/>
    <s v="Jesus Enrique Lossada"/>
    <s v="VE2307"/>
    <s v="La Concepcion"/>
    <s v="VE230701"/>
    <x v="2"/>
    <n v="69284"/>
    <n v="78224.247364343697"/>
    <n v="35168.558400000002"/>
    <n v="7743"/>
    <n v="4127"/>
    <n v="3854"/>
    <n v="7981"/>
    <n v="50.760000000000005"/>
    <n v="0.47373084536226534"/>
    <n v="0.60660021951130516"/>
    <n v="0.19792456426992469"/>
    <n v="0.58581754383447149"/>
    <s v="CIUD MED Y PEQ OCCID"/>
    <s v="ciud med y peq"/>
    <n v="0.55018810046595013"/>
    <n v="43038.050067766868"/>
    <n v="3.4466067049758052E-3"/>
    <n v="37698.050067766868"/>
    <n v="0"/>
    <n v="0"/>
    <n v="0"/>
    <n v="0"/>
    <n v="14812"/>
    <n v="14812"/>
    <n v="1"/>
    <n v="0"/>
    <n v="5021"/>
    <n v="0"/>
    <n v="0"/>
    <n v="14812"/>
    <n v="14812"/>
    <n v="2"/>
    <n v="5340"/>
    <n v="3.0881757451901091E-3"/>
    <n v="1.583307318026873E-2"/>
    <n v="0.12407625325942372"/>
    <n v="0.12407625325942372"/>
    <n v="6.8265278093734491E-2"/>
    <n v="11081.888719585168"/>
    <n v="0.30775008314614238"/>
    <n v="3.9525082423378039E-3"/>
    <n v="0.30775008314614238"/>
    <n v="-1.1880564937930927E-2"/>
    <n v="0.7971876531110581"/>
    <n v="6060.8887195851676"/>
    <n v="0.45308161154211202"/>
    <n v="0.57051265192283529"/>
    <n v="3.5843095978569609E-4"/>
    <n v="0.94344806871675457"/>
    <n v="0.49902759196256019"/>
    <n v="0.75735551315292116"/>
    <n v="96.07"/>
    <n v="172.79231308499999"/>
    <n v="452.70675510816056"/>
    <n v="0.22635337755408028"/>
    <x v="1"/>
    <s v="TRUETRUE"/>
    <n v="0.53100000000000003"/>
    <n v="0.47200000000000003"/>
    <n v="10.74"/>
    <n v="592.41176470588232"/>
    <n v="34"/>
    <n v="24.79"/>
    <n v="17175.5036"/>
    <n v="1.66"/>
    <n v="31.67"/>
    <n v="21942.242800000004"/>
    <n v="23094"/>
    <n v="43488"/>
    <n v="2702"/>
    <n v="18679"/>
    <n v="8954"/>
    <n v="41651"/>
    <n v="59.32"/>
    <n v="26.13"/>
    <n v="100.42"/>
    <n v="66559"/>
    <n v="2725"/>
    <n v="3.93"/>
    <s v="Zona Urbana"/>
    <n v="16198"/>
    <n v="1.01"/>
    <n v="4.3"/>
    <n v="5954"/>
    <n v="36.840000000000003"/>
    <n v="3589"/>
    <n v="7934"/>
    <n v="7415"/>
    <n v="20142"/>
    <n v="4426"/>
    <n v="8680"/>
    <n v="5673"/>
    <n v="3318"/>
    <n v="69.7"/>
    <n v="93.7"/>
    <n v="76.88"/>
    <n v="34.520000000000003"/>
    <n v="5774"/>
    <n v="7.82"/>
    <n v="24.05"/>
    <n v="3264"/>
    <n v="20.2"/>
    <n v="31.2"/>
    <n v="10.37"/>
  </r>
  <r>
    <n v="524"/>
    <x v="19"/>
    <s v="VE14"/>
    <s v="Alberto Adriani"/>
    <s v="VE1401"/>
    <s v="Hector Amable Mora"/>
    <s v="VE140105"/>
    <x v="1"/>
    <n v="10306"/>
    <n v="12633.532125926093"/>
    <n v="2700.172"/>
    <n v="2037"/>
    <n v="608"/>
    <n v="115"/>
    <n v="723"/>
    <n v="26.200000000000003"/>
    <n v="0.47393965149343981"/>
    <n v="0.38318869884413059"/>
    <n v="8.3146404918010661E-2"/>
    <n v="0.29965451990988745"/>
    <s v="CIUD GRAND ANDES"/>
    <s v="ciud med y peq"/>
    <n v="0.55228735782002014"/>
    <n v="6977.3400777620636"/>
    <n v="5.5876479201649233E-4"/>
    <n v="6977.3400777620636"/>
    <n v="0"/>
    <n v="0"/>
    <n v="384"/>
    <n v="0"/>
    <n v="0"/>
    <n v="384"/>
    <n v="1"/>
    <n v="0"/>
    <n v="0"/>
    <n v="384"/>
    <n v="0"/>
    <n v="0"/>
    <n v="384"/>
    <n v="1"/>
    <n v="0"/>
    <n v="0"/>
    <n v="0"/>
    <n v="0"/>
    <n v="0"/>
    <n v="0"/>
    <n v="1516.5810845737753"/>
    <n v="4.2116282403250598E-2"/>
    <n v="5.4090953163585286E-4"/>
    <n v="4.2116282403250598E-2"/>
    <n v="5.4090953163585286E-4"/>
    <n v="0.89908250198128759"/>
    <n v="1516.5810845737753"/>
    <n v="0"/>
    <n v="0.44146249440955626"/>
    <n v="5.5876479201649233E-4"/>
    <n v="0.94422382197883303"/>
    <n v="0.49902331486362322"/>
    <n v="0.75734902195982412"/>
    <n v="87.46"/>
    <n v="156.81011798700001"/>
    <n v="80.565796953060428"/>
    <n v="4.0282898476530216E-2"/>
    <x v="1"/>
    <s v="FALSETRUE"/>
    <n v="0.4708"/>
    <n v="0.41848888888888891"/>
    <n v="9.31"/>
    <n v="161.52941176470588"/>
    <n v="17"/>
    <n v="9.11"/>
    <n v="938.87660000000005"/>
    <n v="0.15"/>
    <n v="16.759999999999998"/>
    <n v="1727.2855999999997"/>
    <n v="3097"/>
    <n v="6578"/>
    <n v="631"/>
    <n v="2467"/>
    <n v="1258"/>
    <n v="6581"/>
    <n v="56.67"/>
    <n v="28.61"/>
    <n v="105.18"/>
    <n v="9014"/>
    <n v="1292"/>
    <n v="12.54"/>
    <s v="Zona Urbana"/>
    <n v="2822"/>
    <n v="1.02"/>
    <n v="3.73"/>
    <n v="929"/>
    <n v="32.99"/>
    <n v="505"/>
    <n v="1410"/>
    <n v="831"/>
    <n v="2746"/>
    <n v="542"/>
    <n v="1212"/>
    <n v="836"/>
    <n v="526"/>
    <n v="65.069999999999993"/>
    <n v="96.11"/>
    <n v="79.02"/>
    <n v="37.65"/>
    <n v="769"/>
    <n v="4.87"/>
    <n v="7.74"/>
    <n v="95"/>
    <n v="3.37"/>
    <n v="8.81"/>
    <n v="10.220000000000001"/>
  </r>
  <r>
    <n v="740"/>
    <x v="6"/>
    <s v="VE18"/>
    <s v="Monseñor Jose Vicente"/>
    <s v="VE1806"/>
    <s v="Capital Monseñor Jose Vicente De Unda"/>
    <s v="VE180601"/>
    <x v="3"/>
    <n v="21297"/>
    <n v="24683.854447439353"/>
    <n v="9368.550299999999"/>
    <n v="2941"/>
    <n v="1434"/>
    <n v="876"/>
    <n v="2310"/>
    <n v="43.989999999999995"/>
    <n v="0.47356095310543156"/>
    <n v="0.54671091187427612"/>
    <n v="0.14168789340838209"/>
    <n v="0.27654493904947386"/>
    <s v="CIUD MED Y PEQ LLANO"/>
    <s v="ciud med y peq"/>
    <n v="0.54835527647998661"/>
    <n v="13535.521830117354"/>
    <n v="1.0839622199791145E-3"/>
    <n v="13535.521830117354"/>
    <n v="0"/>
    <n v="0"/>
    <n v="53"/>
    <n v="0"/>
    <n v="4028"/>
    <n v="4028"/>
    <n v="2"/>
    <n v="0"/>
    <n v="0"/>
    <n v="53"/>
    <n v="0"/>
    <n v="4028"/>
    <n v="4028"/>
    <n v="2"/>
    <n v="0"/>
    <n v="0"/>
    <n v="0"/>
    <n v="0"/>
    <n v="0"/>
    <n v="0"/>
    <n v="4245.3665505080562"/>
    <n v="0.1178961404472227"/>
    <n v="1.5141684515359787E-3"/>
    <n v="0.1178961404472227"/>
    <n v="1.5141684515359787E-3"/>
    <n v="0.90706626194455098"/>
    <n v="4245.3665505080562"/>
    <n v="0"/>
    <n v="0.52389110475534995"/>
    <n v="1.0839622199791145E-3"/>
    <n v="0.9462575454564921"/>
    <n v="0.49856559471881923"/>
    <n v="0.75665435721436358"/>
    <n v="35.99"/>
    <n v="205.93646763999999"/>
    <n v="119.86150258044387"/>
    <n v="5.9930751290221934E-2"/>
    <x v="0"/>
    <s v="TRUEFALSE"/>
    <n v="0.53890000000000005"/>
    <n v="0.47902222222222224"/>
    <n v="12.38"/>
    <n v="113.85294117647059"/>
    <n v="68"/>
    <n v="35.85"/>
    <n v="7634.9745000000012"/>
    <n v="0.25"/>
    <n v="36.08"/>
    <n v="7683.9575999999997"/>
    <n v="7053"/>
    <n v="13088"/>
    <n v="1156"/>
    <n v="5550"/>
    <n v="3044"/>
    <n v="12703"/>
    <n v="62.72"/>
    <n v="27"/>
    <n v="109.22"/>
    <n v="7665"/>
    <n v="13632"/>
    <n v="64.010000000000005"/>
    <s v="Zona Rural"/>
    <n v="5314"/>
    <n v="1.03"/>
    <n v="4.13"/>
    <n v="1495"/>
    <n v="28.16"/>
    <n v="1716"/>
    <n v="3921"/>
    <n v="1611"/>
    <n v="7742"/>
    <n v="1024"/>
    <n v="2751"/>
    <n v="1850"/>
    <n v="1239"/>
    <n v="54.01"/>
    <n v="95.29"/>
    <n v="72.89"/>
    <n v="43.04"/>
    <n v="2079"/>
    <n v="6.3"/>
    <n v="13.83"/>
    <n v="1152"/>
    <n v="21.7"/>
    <n v="18.72"/>
    <n v="10.44"/>
  </r>
  <r>
    <n v="336"/>
    <x v="0"/>
    <s v="VE10"/>
    <s v="Tucupita"/>
    <s v="VE1004"/>
    <s v="Leonardo Ruiz Pineda"/>
    <s v="VE100404"/>
    <x v="0"/>
    <n v="19153"/>
    <n v="23389.384371628254"/>
    <n v="7433.2793000000001"/>
    <n v="2552"/>
    <n v="947"/>
    <n v="672"/>
    <n v="1619"/>
    <n v="38.81"/>
    <n v="0.47373881203439144"/>
    <n v="0.47565704938029113"/>
    <n v="0.38395642989715723"/>
    <n v="0.28090150356328264"/>
    <s v="CIUD MED Y PEQ ORIEN"/>
    <s v="ciud med y peq"/>
    <n v="0.55031784755911084"/>
    <n v="12871.595663127167"/>
    <n v="1.0307931666610818E-3"/>
    <n v="11508.595663127167"/>
    <n v="0"/>
    <n v="107"/>
    <n v="574"/>
    <n v="0"/>
    <n v="0"/>
    <n v="574"/>
    <n v="2"/>
    <n v="0"/>
    <n v="1221"/>
    <n v="574"/>
    <n v="0"/>
    <n v="0"/>
    <n v="1221"/>
    <n v="2"/>
    <n v="1363"/>
    <n v="7.8823661810751287E-4"/>
    <n v="3.8502653561258951E-3"/>
    <n v="0.10589207707204017"/>
    <n v="0.10589207707204017"/>
    <n v="5.8274299927848619E-2"/>
    <n v="3730.6046886032123"/>
    <n v="0.10360092328611689"/>
    <n v="1.3305715436890092E-3"/>
    <n v="0.10360092328611689"/>
    <n v="-2.5196938124368859E-3"/>
    <n v="0.87397600468420078"/>
    <n v="2509.6046886032123"/>
    <n v="0.32729278546453511"/>
    <n v="0.4844113257835363"/>
    <n v="2.4255654855356889E-4"/>
    <n v="0.94299936790819039"/>
    <n v="0.49811600287798746"/>
    <n v="0.75597202849185063"/>
    <n v="98.17"/>
    <n v="172.84281184899999"/>
    <n v="135.32170717091685"/>
    <n v="6.7660853585458425E-2"/>
    <x v="1"/>
    <s v="TRUETRUE"/>
    <n v="0.56499999999999995"/>
    <n v="0.50222222222222213"/>
    <n v="5.01"/>
    <n v="423.6875"/>
    <n v="16"/>
    <n v="13.21"/>
    <n v="2530.1113"/>
    <n v="0.71"/>
    <n v="20.349999999999998"/>
    <n v="3897.6354999999994"/>
    <n v="6698"/>
    <n v="11855"/>
    <n v="600"/>
    <n v="5420"/>
    <n v="2544"/>
    <n v="11189"/>
    <n v="61.56"/>
    <n v="24.74"/>
    <n v="100.6"/>
    <n v="18802"/>
    <n v="351"/>
    <n v="1.83"/>
    <s v="Zona Urbana"/>
    <n v="4407"/>
    <n v="1.04"/>
    <n v="4.4800000000000004"/>
    <n v="2261"/>
    <n v="51.64"/>
    <n v="1717"/>
    <n v="2193"/>
    <n v="2844"/>
    <n v="6779"/>
    <n v="1377"/>
    <n v="2517"/>
    <n v="1846"/>
    <n v="1503"/>
    <n v="78.510000000000005"/>
    <n v="94.95"/>
    <n v="87.61"/>
    <n v="56.06"/>
    <n v="735"/>
    <n v="5.72"/>
    <n v="15.42"/>
    <n v="826"/>
    <n v="18.87"/>
    <n v="21.29"/>
    <n v="4"/>
  </r>
  <r>
    <n v="519"/>
    <x v="2"/>
    <s v="VE13"/>
    <s v="Urdaneta"/>
    <s v="VE1309"/>
    <s v="Xaguas"/>
    <s v="VE130904"/>
    <x v="2"/>
    <n v="3460"/>
    <n v="3899.1727081670224"/>
    <n v="1560.806"/>
    <n v="533"/>
    <n v="324"/>
    <n v="114"/>
    <n v="438"/>
    <n v="45.11"/>
    <n v="0.47370598406209469"/>
    <n v="0.55433541310079959"/>
    <n v="0.103305041127047"/>
    <n v="0.37501888834542751"/>
    <s v="CIUD MED Y PEQ OCCID"/>
    <s v="ciud med y peq"/>
    <n v="0.54978320349287757"/>
    <n v="2143.6996624680646"/>
    <n v="1.7167342894213451E-4"/>
    <n v="2143.6996624680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9.04279934940757"/>
    <n v="2.1634442678572424E-2"/>
    <n v="2.7785634411944479E-4"/>
    <n v="2.1634442678572424E-2"/>
    <n v="2.7785634411944479E-4"/>
    <n v="0.89692464504952907"/>
    <n v="779.04279934940757"/>
    <n v="0"/>
    <n v="0.49096483360963372"/>
    <n v="1.7167342894213451E-4"/>
    <n v="0.94272488700472767"/>
    <n v="0.49755992130884907"/>
    <n v="0.75512808429130374"/>
    <n v="0"/>
    <n v="836.888844468"/>
    <n v="4.6591285496769634"/>
    <n v="2.3295642748384815E-3"/>
    <x v="0"/>
    <s v="TRUEFALSE"/>
    <n v="0.43579999999999997"/>
    <n v="0.38737777777777777"/>
    <n v="9.6"/>
    <n v="88.5625"/>
    <n v="16"/>
    <n v="59.26"/>
    <n v="2050.3960000000002"/>
    <n v="13.44"/>
    <n v="56.09"/>
    <n v="1940.7140000000002"/>
    <n v="950"/>
    <n v="2180"/>
    <n v="330"/>
    <n v="753"/>
    <n v="425"/>
    <n v="2282"/>
    <n v="58.72"/>
    <n v="31.38"/>
    <n v="108.31"/>
    <n v="0"/>
    <n v="3460"/>
    <n v="100"/>
    <s v="Zona Rural"/>
    <n v="979"/>
    <n v="1.03"/>
    <n v="3.65"/>
    <n v="279"/>
    <n v="28.56"/>
    <n v="208"/>
    <n v="452"/>
    <n v="318"/>
    <n v="1417"/>
    <n v="104"/>
    <n v="379"/>
    <n v="246"/>
    <n v="80"/>
    <n v="39.85"/>
    <n v="92.21"/>
    <n v="67.58"/>
    <n v="21.45"/>
    <n v="274"/>
    <n v="9.48"/>
    <n v="14.74"/>
    <n v="15"/>
    <n v="1.54"/>
    <n v="30.19"/>
    <n v="9.99"/>
  </r>
  <r>
    <n v="369"/>
    <x v="5"/>
    <s v="VE11"/>
    <s v="Democracia"/>
    <s v="VE1108"/>
    <s v="Purureche"/>
    <s v="VE110805"/>
    <x v="2"/>
    <n v="1086"/>
    <n v="1282.580852775543"/>
    <n v="603.38159999999993"/>
    <n v="124"/>
    <n v="121"/>
    <n v="34"/>
    <n v="155"/>
    <n v="55.559999999999995"/>
    <n v="0.47373208824962126"/>
    <n v="0.72807173082847965"/>
    <n v="0.16580549628362795"/>
    <n v="0.49225334979754176"/>
    <s v="RESTO"/>
    <s v="resto"/>
    <n v="0.55020834242131211"/>
    <n v="705.68668502694447"/>
    <n v="5.6513351706136388E-5"/>
    <n v="705.68668502694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.01021095975921"/>
    <n v="4.4158001295814629E-3"/>
    <n v="5.6713181781331569E-5"/>
    <n v="4.4158001295814629E-3"/>
    <n v="5.6713181781331569E-5"/>
    <n v="0.89511058109437336"/>
    <n v="159.01021095975921"/>
    <n v="0"/>
    <n v="0.54253270401747811"/>
    <n v="5.6513351706136388E-5"/>
    <n v="0.94227895231370595"/>
    <n v="0.49751460269557474"/>
    <n v="0.75505930592681136"/>
    <n v="0"/>
    <n v="711.31019841600005"/>
    <n v="1.8031245097169872"/>
    <n v="9.0156225485849364E-4"/>
    <x v="0"/>
    <s v="TRUEFALSE"/>
    <n v="0.4163"/>
    <n v="0.37004444444444445"/>
    <n v="11.96"/>
    <n v="22.23076923076923"/>
    <n v="13"/>
    <n v="72.52"/>
    <n v="787.56719999999996"/>
    <n v="14.57"/>
    <n v="94.029999999999987"/>
    <n v="1021.1657999999999"/>
    <n v="301"/>
    <n v="723"/>
    <n v="62"/>
    <n v="229"/>
    <n v="133"/>
    <n v="724"/>
    <n v="50.21"/>
    <n v="30.15"/>
    <n v="124.38"/>
    <n v="0"/>
    <n v="1086"/>
    <n v="100"/>
    <s v="Zona Rural"/>
    <n v="302"/>
    <n v="1"/>
    <n v="3.6"/>
    <n v="52"/>
    <n v="17.22"/>
    <n v="22"/>
    <n v="188"/>
    <n v="79"/>
    <n v="289"/>
    <n v="40"/>
    <n v="109"/>
    <n v="71"/>
    <n v="31"/>
    <n v="45.45"/>
    <n v="90.08"/>
    <n v="66.98"/>
    <n v="22.3"/>
    <n v="107"/>
    <n v="13.64"/>
    <n v="15.56"/>
    <n v="2"/>
    <n v="0.66"/>
    <n v="43.71"/>
    <n v="7.89"/>
  </r>
  <r>
    <n v="983"/>
    <x v="3"/>
    <s v="VE21"/>
    <s v="Valera"/>
    <s v="VE2120"/>
    <s v="Mendoza"/>
    <s v="VE212006"/>
    <x v="2"/>
    <n v="10711"/>
    <n v="13371.81354450558"/>
    <n v="3054.7772000000004"/>
    <n v="1865"/>
    <n v="551"/>
    <n v="193"/>
    <n v="744"/>
    <n v="28.520000000000003"/>
    <n v="0.47332612290714776"/>
    <n v="0.35543754466055383"/>
    <n v="0.51381427349682107"/>
    <n v="0.32245677257851479"/>
    <s v="CIUD GRAND ANDES"/>
    <s v="ciud grandes"/>
    <n v="0.54703259879975685"/>
    <n v="7314.817913916675"/>
    <n v="5.8579095540074722E-4"/>
    <n v="7314.8179139166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1.1564487375417"/>
    <n v="2.8635775982375898E-2"/>
    <n v="3.6777614952692637E-4"/>
    <n v="2.8635775982375898E-2"/>
    <n v="3.6777614952692637E-4"/>
    <n v="0.89766226802696891"/>
    <n v="1031.1564487375417"/>
    <n v="0"/>
    <n v="0.42724519622329954"/>
    <n v="5.8579095540074722E-4"/>
    <n v="0.94432847546732934"/>
    <n v="0.49731562174082899"/>
    <n v="0.75475731997349671"/>
    <n v="85.52"/>
    <n v="110.11278503200001"/>
    <n v="121.43742927417176"/>
    <n v="6.0718714637085884E-2"/>
    <x v="1"/>
    <s v="FALSETRUE"/>
    <n v="0.38429999999999997"/>
    <n v="0.34159999999999996"/>
    <n v="8.99"/>
    <n v="157.08333333333334"/>
    <n v="12"/>
    <n v="16"/>
    <n v="1713.76"/>
    <n v="1.18"/>
    <n v="21.73"/>
    <n v="2327.5003000000002"/>
    <n v="2744"/>
    <n v="7140"/>
    <n v="827"/>
    <n v="2174"/>
    <n v="1195"/>
    <n v="7342"/>
    <n v="50.01"/>
    <n v="31.11"/>
    <n v="103.71"/>
    <n v="9160"/>
    <n v="1551"/>
    <n v="14.48"/>
    <s v="Zona Urbana"/>
    <n v="2710"/>
    <n v="1.02"/>
    <n v="3.83"/>
    <n v="770"/>
    <n v="28.64"/>
    <n v="349"/>
    <n v="886"/>
    <n v="650"/>
    <n v="1885"/>
    <n v="498"/>
    <n v="1063"/>
    <n v="824"/>
    <n v="613"/>
    <n v="67.209999999999994"/>
    <n v="97.7"/>
    <n v="82.57"/>
    <n v="42.72"/>
    <n v="802"/>
    <n v="2.88"/>
    <n v="10.119999999999999"/>
    <n v="83"/>
    <n v="3.09"/>
    <n v="18"/>
    <n v="6.55"/>
  </r>
  <r>
    <n v="997"/>
    <x v="21"/>
    <s v="VE22"/>
    <s v="Peña"/>
    <s v="VE2210"/>
    <s v="San Andres"/>
    <s v="VE221002"/>
    <x v="3"/>
    <n v="9632"/>
    <n v="11814.223341861838"/>
    <n v="3343.2672000000002"/>
    <n v="1714"/>
    <n v="574"/>
    <n v="337"/>
    <n v="911"/>
    <n v="34.71"/>
    <n v="0.47338036644746018"/>
    <n v="0.45285022649724543"/>
    <n v="6.0708230434205153E-2"/>
    <n v="0.48397797604798082"/>
    <s v="CIUD MED Y PEQ OCCID"/>
    <s v="ciud med y peq"/>
    <n v="0.54734729549457406"/>
    <n v="6466.483194536946"/>
    <n v="5.1785395250972255E-4"/>
    <n v="6466.483194536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46.0413814962781"/>
    <n v="7.6259064213907934E-2"/>
    <n v="9.7941347985048373E-4"/>
    <n v="7.6259064213907934E-2"/>
    <n v="9.7941347985048373E-4"/>
    <n v="0.9026796026026187"/>
    <n v="2746.0413814962781"/>
    <n v="0"/>
    <n v="0.47726296443792404"/>
    <n v="5.1785395250972255E-4"/>
    <n v="0.94406540281993034"/>
    <n v="0.49731018408900468"/>
    <n v="0.75474906745268611"/>
    <n v="61.11"/>
    <n v="19.587614775500001"/>
    <n v="603.1476255413678"/>
    <n v="0.3015738127706839"/>
    <x v="1"/>
    <s v="FALSETRUE"/>
    <n v="0.44179999999999997"/>
    <n v="0.39271111111111107"/>
    <n v="6.55"/>
    <n v="501.7"/>
    <n v="10"/>
    <n v="17.439999999999998"/>
    <n v="1679.8207999999997"/>
    <n v="2.58"/>
    <n v="24.48"/>
    <n v="2357.9136000000003"/>
    <n v="2808"/>
    <n v="6356"/>
    <n v="468"/>
    <n v="2257"/>
    <n v="1146"/>
    <n v="6229"/>
    <n v="51.54"/>
    <n v="28.02"/>
    <n v="104.85"/>
    <n v="5886"/>
    <n v="3746"/>
    <n v="38.89"/>
    <s v="Zona Urbana"/>
    <n v="2684"/>
    <n v="1.02"/>
    <n v="3.65"/>
    <n v="886"/>
    <n v="33.11"/>
    <n v="1126"/>
    <n v="3159"/>
    <n v="732"/>
    <n v="5017"/>
    <n v="544"/>
    <n v="1052"/>
    <n v="775"/>
    <n v="390"/>
    <n v="70.56"/>
    <n v="97.41"/>
    <n v="79.900000000000006"/>
    <n v="31.28"/>
    <n v="508"/>
    <n v="3.33"/>
    <n v="10.54"/>
    <n v="496"/>
    <n v="18.54"/>
    <n v="15.13"/>
    <n v="6.21"/>
  </r>
  <r>
    <n v="462"/>
    <x v="13"/>
    <s v="VE12"/>
    <s v="Pedro Zaraza"/>
    <s v="VE1215"/>
    <s v="San Jose De Unare"/>
    <s v="VE121502"/>
    <x v="3"/>
    <n v="2508"/>
    <n v="3065.6253566995015"/>
    <n v="994.42200000000003"/>
    <n v="379"/>
    <n v="110"/>
    <n v="139"/>
    <n v="249"/>
    <n v="39.65"/>
    <n v="0.47364748205797297"/>
    <n v="0.51209362612017517"/>
    <n v="0.14091852176308872"/>
    <n v="0.41502852143026164"/>
    <s v="CIUD MED Y PEQ LLANO"/>
    <s v="ciud med y peq"/>
    <n v="0.54903166611791732"/>
    <n v="1683.1253972820618"/>
    <n v="1.3478936128502958E-4"/>
    <n v="1683.1253972820618"/>
    <n v="0"/>
    <n v="0"/>
    <n v="0"/>
    <n v="0"/>
    <n v="0"/>
    <n v="0"/>
    <n v="0"/>
    <n v="0"/>
    <n v="0"/>
    <n v="25"/>
    <n v="0"/>
    <n v="0"/>
    <n v="25"/>
    <n v="1"/>
    <n v="0"/>
    <n v="0"/>
    <n v="0"/>
    <n v="0"/>
    <n v="0"/>
    <n v="0"/>
    <n v="104.86504822852221"/>
    <n v="2.912159481841467E-3"/>
    <n v="3.7401563753646931E-5"/>
    <n v="2.912159481841467E-3"/>
    <n v="3.7401563753646931E-5"/>
    <n v="0.89495216556929291"/>
    <n v="104.86504822852221"/>
    <n v="0"/>
    <n v="0.46998598372376987"/>
    <n v="1.3478936128502958E-4"/>
    <n v="0.94258206072578554"/>
    <n v="0.49724950540166263"/>
    <n v="0.75465697767823359"/>
    <n v="0"/>
    <n v="243.830544199"/>
    <n v="12.572770022600286"/>
    <n v="6.2863850113001433E-3"/>
    <x v="0"/>
    <s v="FALSEFALSE"/>
    <n v="0.43090000000000006"/>
    <n v="0.38302222222222226"/>
    <n v="13.2"/>
    <n v="95.5"/>
    <n v="2"/>
    <n v="37.690000000000005"/>
    <n v="945.26520000000016"/>
    <n v="16.62"/>
    <n v="80.12"/>
    <n v="2009.4096000000002"/>
    <n v="708"/>
    <n v="1643"/>
    <n v="157"/>
    <n v="555"/>
    <n v="346"/>
    <n v="1607"/>
    <n v="52.65"/>
    <n v="29.11"/>
    <n v="115.65"/>
    <n v="0"/>
    <n v="2508"/>
    <n v="100"/>
    <s v="Zona Rural"/>
    <n v="684"/>
    <n v="1.01"/>
    <n v="3.72"/>
    <n v="229"/>
    <n v="33.479999999999997"/>
    <n v="8"/>
    <n v="14"/>
    <n v="169"/>
    <n v="191"/>
    <n v="130"/>
    <n v="295"/>
    <n v="234"/>
    <n v="113"/>
    <n v="73.86"/>
    <n v="94.55"/>
    <n v="79.05"/>
    <n v="34.450000000000003"/>
    <n v="272"/>
    <n v="6.84"/>
    <n v="7.16"/>
    <n v="167"/>
    <n v="24.42"/>
    <n v="31.43"/>
    <n v="8.76"/>
  </r>
  <r>
    <n v="905"/>
    <x v="3"/>
    <s v="VE21"/>
    <s v="Bocono"/>
    <s v="VE2102"/>
    <s v="San Miguel"/>
    <s v="VE210211"/>
    <x v="2"/>
    <n v="3515"/>
    <n v="4536.461298932385"/>
    <n v="1101.6010000000001"/>
    <n v="550"/>
    <n v="204"/>
    <n v="47"/>
    <n v="251"/>
    <n v="31.34"/>
    <n v="0.47363708390536452"/>
    <n v="0.46829130945371483"/>
    <n v="0.15160289571151261"/>
    <n v="0.2726081398707878"/>
    <s v="CIUD MED Y PEQ OCCID"/>
    <s v="ciud med y peq"/>
    <n v="0.54890970947659379"/>
    <n v="2490.1076536487867"/>
    <n v="1.994147439687385E-4"/>
    <n v="2393.1076536487867"/>
    <n v="0"/>
    <n v="0"/>
    <n v="0"/>
    <n v="0"/>
    <n v="0"/>
    <n v="0"/>
    <n v="0"/>
    <n v="0"/>
    <n v="0"/>
    <n v="31"/>
    <n v="0"/>
    <n v="0"/>
    <n v="31"/>
    <n v="1"/>
    <n v="97"/>
    <n v="5.6096076270307222E-5"/>
    <n v="0"/>
    <n v="3.8954139134452545E-2"/>
    <n v="3.8954139134452545E-2"/>
    <n v="2.1382305195203156E-2"/>
    <n v="430.34521222964952"/>
    <n v="1.1950920839979031E-2"/>
    <n v="1.5348854707250421E-4"/>
    <n v="1.1950920839979031E-2"/>
    <n v="1.5348854707250421E-4"/>
    <n v="0.89590444105398326"/>
    <n v="430.34521222964952"/>
    <n v="0"/>
    <n v="0.45871555711589235"/>
    <n v="1.4331866769843129E-4"/>
    <n v="0.94261508878300282"/>
    <n v="0.49724140433452185"/>
    <n v="0.75464468299160647"/>
    <n v="0"/>
    <n v="197.99723424199999"/>
    <n v="22.911740743750713"/>
    <n v="1.1455870371875357E-2"/>
    <x v="0"/>
    <s v="FALSEFALSE"/>
    <n v="0.42020000000000002"/>
    <n v="0.37351111111111113"/>
    <n v="17.239999999999998"/>
    <n v="65.333333333333329"/>
    <n v="12"/>
    <n v="56.34"/>
    <n v="1980.3510000000001"/>
    <n v="0.55000000000000004"/>
    <n v="57.32"/>
    <n v="2014.7979999999998"/>
    <n v="945"/>
    <n v="2249"/>
    <n v="321"/>
    <n v="736"/>
    <n v="434"/>
    <n v="2345"/>
    <n v="56.29"/>
    <n v="30.91"/>
    <n v="115.12"/>
    <n v="0"/>
    <n v="3515"/>
    <n v="100"/>
    <s v="Zona Rural"/>
    <n v="919"/>
    <n v="1"/>
    <n v="3.83"/>
    <n v="227"/>
    <n v="24.73"/>
    <n v="137"/>
    <n v="487"/>
    <n v="160"/>
    <n v="784"/>
    <n v="113"/>
    <n v="352"/>
    <n v="188"/>
    <n v="78"/>
    <n v="48.71"/>
    <n v="93.37"/>
    <n v="52.96"/>
    <n v="16.28"/>
    <n v="503"/>
    <n v="8.75"/>
    <n v="7.41"/>
    <n v="10"/>
    <n v="1.0900000000000001"/>
    <n v="21.02"/>
    <n v="9.61"/>
  </r>
  <r>
    <n v="1108"/>
    <x v="9"/>
    <s v="VE23"/>
    <s v="Sucre"/>
    <s v="VE2320"/>
    <s v="Gibraltar"/>
    <s v="VE232003"/>
    <x v="2"/>
    <n v="7942"/>
    <n v="8857.5257731958773"/>
    <n v="2782.0826000000002"/>
    <n v="1588"/>
    <n v="651"/>
    <n v="205"/>
    <n v="856"/>
    <n v="35.03"/>
    <n v="0.473417524163813"/>
    <n v="0.44215542292327059"/>
    <n v="9.7467708543971271E-2"/>
    <n v="0.45484176430473477"/>
    <s v="RESTO"/>
    <s v="resto"/>
    <n v="0.54756286790109188"/>
    <n v="4850.0522148789705"/>
    <n v="3.8840566561365071E-4"/>
    <n v="4850.0522148789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4.3827984317406"/>
    <n v="3.8167358578911001E-2"/>
    <n v="4.9019255439086381E-4"/>
    <n v="3.8167358578911001E-2"/>
    <n v="4.9019255439086381E-4"/>
    <n v="0.89866646451776466"/>
    <n v="1374.3827984317406"/>
    <n v="0"/>
    <n v="0.45966308200664874"/>
    <n v="3.8840566561365071E-4"/>
    <n v="0.94356413985444987"/>
    <n v="0.49717180447371839"/>
    <n v="0.7545390538858352"/>
    <n v="0"/>
    <n v="198.840571893"/>
    <n v="44.545867520247754"/>
    <n v="2.2272933760123875E-2"/>
    <x v="0"/>
    <s v="FALSEFALSE"/>
    <n v="0.4778"/>
    <n v="0.42471111111111109"/>
    <n v="13.54"/>
    <n v="167.33333333333334"/>
    <n v="15"/>
    <n v="27.72"/>
    <n v="2201.5223999999998"/>
    <n v="3.83"/>
    <n v="35.130000000000003"/>
    <n v="2790.0246000000002"/>
    <n v="2425"/>
    <n v="5075"/>
    <n v="442"/>
    <n v="1912"/>
    <n v="1072"/>
    <n v="4958"/>
    <n v="56.49"/>
    <n v="28.08"/>
    <n v="123.97"/>
    <n v="0"/>
    <n v="7942"/>
    <n v="100"/>
    <s v="Zona Rural"/>
    <n v="2502"/>
    <n v="1"/>
    <n v="3.19"/>
    <n v="689"/>
    <n v="27.66"/>
    <n v="0"/>
    <n v="1421"/>
    <n v="1089"/>
    <n v="2510"/>
    <n v="411"/>
    <n v="1006"/>
    <n v="606"/>
    <n v="278"/>
    <n v="66.72"/>
    <n v="93.15"/>
    <n v="69.260000000000005"/>
    <n v="26.1"/>
    <n v="872"/>
    <n v="7.78"/>
    <n v="8.23"/>
    <n v="550"/>
    <n v="22.08"/>
    <n v="3.49"/>
    <n v="8.6300000000000008"/>
  </r>
  <r>
    <n v="98"/>
    <x v="15"/>
    <s v="VE04"/>
    <s v="Biruaca"/>
    <s v="VE0402"/>
    <s v="Urbana Biruaca"/>
    <s v="VE040201"/>
    <x v="1"/>
    <n v="54323"/>
    <n v="75060"/>
    <n v="21218.563800000004"/>
    <n v="8095"/>
    <n v="3074"/>
    <n v="2115"/>
    <n v="5189"/>
    <n v="39.06"/>
    <n v="0.46760000064443941"/>
    <n v="0.53505869149049634"/>
    <n v="6.9452688734139345E-2"/>
    <n v="0.28792807544085369"/>
    <s v="CIUD GRAND LLANOS"/>
    <s v="ciud grandes"/>
    <n v="0.53505869149049634"/>
    <n v="40161.505383276657"/>
    <n v="3.2162450091946168E-3"/>
    <n v="39542.505383276657"/>
    <n v="0"/>
    <n v="0"/>
    <n v="1217"/>
    <n v="0"/>
    <n v="11813"/>
    <n v="11813"/>
    <n v="2"/>
    <n v="0"/>
    <n v="460"/>
    <n v="1446"/>
    <n v="0"/>
    <n v="11813"/>
    <n v="11813"/>
    <n v="3"/>
    <n v="619"/>
    <n v="3.5797393001361E-4"/>
    <n v="1.4505504208172906E-3"/>
    <n v="1.5412768871401743E-2"/>
    <n v="1.5412768871401743E-2"/>
    <n v="8.2467359445776711E-3"/>
    <n v="7671.6715185907369"/>
    <n v="0.21304649482210014"/>
    <n v="2.7362073087910535E-3"/>
    <n v="0.21304649482210014"/>
    <n v="1.2856568879737629E-3"/>
    <n v="0.9051917541080361"/>
    <n v="7211.6715185907369"/>
    <n v="5.9960857146357668E-2"/>
    <n v="0.55109898014021086"/>
    <n v="2.8582710791810067E-3"/>
    <n v="0.95312820664303977"/>
    <n v="0.49713438104757685"/>
    <n v="0.75448225775158162"/>
    <n v="85.67"/>
    <n v="1124.66707406"/>
    <n v="66.739750572617552"/>
    <n v="3.3369875286308776E-2"/>
    <x v="1"/>
    <s v="TRUETRUE"/>
    <n v="0.5282"/>
    <n v="0.4695111111111111"/>
    <n v="6.29"/>
    <n v="146.30612244897958"/>
    <n v="98"/>
    <n v="26.77"/>
    <n v="14542.267099999999"/>
    <n v="2.04"/>
    <n v="43.510000000000005"/>
    <n v="23635.937300000005"/>
    <n v="18079"/>
    <n v="34225"/>
    <n v="2019"/>
    <n v="14407"/>
    <n v="7506"/>
    <n v="32410"/>
    <n v="58.72"/>
    <n v="25.75"/>
    <n v="101.08"/>
    <n v="46538"/>
    <n v="7785"/>
    <n v="14.33"/>
    <s v="Zona Urbana"/>
    <n v="13640"/>
    <n v="1.02"/>
    <n v="4.04"/>
    <n v="4473"/>
    <n v="32.950000000000003"/>
    <n v="2556"/>
    <n v="6645"/>
    <n v="4719"/>
    <n v="14338"/>
    <n v="2747"/>
    <n v="7159"/>
    <n v="5097"/>
    <n v="4175"/>
    <n v="57.55"/>
    <n v="95.82"/>
    <n v="82.12"/>
    <n v="52.01"/>
    <n v="2674"/>
    <n v="5.2"/>
    <n v="16.75"/>
    <n v="2244"/>
    <n v="16.53"/>
    <n v="18.190000000000001"/>
    <n v="7.38"/>
  </r>
  <r>
    <n v="59"/>
    <x v="12"/>
    <s v="VE03"/>
    <s v="Jose Gregorio Monagas"/>
    <s v="VE0310"/>
    <s v="Piar"/>
    <s v="VE031002"/>
    <x v="0"/>
    <n v="1011"/>
    <n v="1131.1621991559257"/>
    <n v="440.49269999999996"/>
    <n v="180"/>
    <n v="87"/>
    <n v="52"/>
    <n v="139"/>
    <n v="43.57"/>
    <n v="0.47362857770858363"/>
    <n v="0.57683769383852268"/>
    <n v="0.15076318151579243"/>
    <n v="0.38458204217666836"/>
    <s v="RESTO"/>
    <s v="resto"/>
    <n v="0.54880994298643959"/>
    <n v="620.79306202717919"/>
    <n v="4.9714834352771984E-5"/>
    <n v="620.79306202717919"/>
    <n v="0"/>
    <n v="0"/>
    <n v="0"/>
    <n v="0"/>
    <n v="0"/>
    <n v="0"/>
    <n v="0"/>
    <n v="0"/>
    <n v="0"/>
    <n v="0"/>
    <n v="0"/>
    <n v="138"/>
    <n v="138"/>
    <n v="1"/>
    <n v="0"/>
    <n v="0"/>
    <n v="0"/>
    <n v="0"/>
    <n v="0"/>
    <n v="0"/>
    <n v="189.8882402733081"/>
    <n v="5.2732998147966212E-3"/>
    <n v="6.7726256218115743E-5"/>
    <n v="5.2732998147966212E-3"/>
    <n v="6.7726256218115743E-5"/>
    <n v="0.89520092266840168"/>
    <n v="189.8882402733081"/>
    <n v="0"/>
    <n v="0.49243730544057368"/>
    <n v="4.9714834352771984E-5"/>
    <n v="0.94225262639583451"/>
    <n v="0.49703742807220896"/>
    <n v="0.75433511584681701"/>
    <n v="0"/>
    <n v="523.56538351100005"/>
    <n v="2.1604984492489088"/>
    <n v="1.0802492246244544E-3"/>
    <x v="0"/>
    <s v="TRUEFALSE"/>
    <n v="0.53469999999999995"/>
    <n v="0.47528888888888887"/>
    <n v="11.94"/>
    <n v="173"/>
    <n v="2"/>
    <n v="24.12"/>
    <n v="243.85319999999999"/>
    <n v="6.03"/>
    <n v="14.93"/>
    <n v="150.94229999999999"/>
    <n v="324"/>
    <n v="606"/>
    <n v="81"/>
    <n v="268"/>
    <n v="124"/>
    <n v="619"/>
    <n v="66.83"/>
    <n v="29.12"/>
    <n v="121.71"/>
    <n v="0"/>
    <n v="1011"/>
    <n v="100"/>
    <s v="Zona Rural"/>
    <n v="320"/>
    <n v="1.02"/>
    <n v="3.21"/>
    <n v="139"/>
    <n v="43.44"/>
    <n v="62"/>
    <n v="160"/>
    <n v="124"/>
    <n v="346"/>
    <n v="66"/>
    <n v="150"/>
    <n v="72"/>
    <n v="33"/>
    <n v="69.47"/>
    <n v="96.15"/>
    <n v="75.790000000000006"/>
    <n v="33"/>
    <n v="94"/>
    <n v="6.67"/>
    <n v="12.19"/>
    <n v="62"/>
    <n v="19.38"/>
    <n v="15.94"/>
    <n v="19.12"/>
  </r>
  <r>
    <n v="808"/>
    <x v="16"/>
    <s v="VE19"/>
    <s v="Montes"/>
    <s v="VE1912"/>
    <s v="San Lorenzo"/>
    <s v="VE191206"/>
    <x v="0"/>
    <n v="6990"/>
    <n v="8226.4059455547522"/>
    <n v="2605.1729999999998"/>
    <n v="946"/>
    <n v="339"/>
    <n v="223"/>
    <n v="562"/>
    <n v="37.269999999999996"/>
    <n v="0.4733346163107881"/>
    <n v="0.49422914406612262"/>
    <n v="7.128818965933921E-2"/>
    <n v="0.37892720344780173"/>
    <s v="CIUD MED Y PEQ ORIEN"/>
    <s v="ciud med y peq"/>
    <n v="0.54708187371872352"/>
    <n v="4500.5175786649415"/>
    <n v="3.6041396015999656E-4"/>
    <n v="4500.5175786649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7.6517246248156"/>
    <n v="3.4092556773294758E-2"/>
    <n v="4.3785889599525256E-4"/>
    <n v="3.4092556773294758E-2"/>
    <n v="4.3785889599525256E-4"/>
    <n v="0.89823716522434238"/>
    <n v="1227.6517246248156"/>
    <n v="0"/>
    <n v="0.47551962202125325"/>
    <n v="3.6041396015999656E-4"/>
    <n v="0.94345574749468208"/>
    <n v="0.49696601172452182"/>
    <n v="0.75422672992683737"/>
    <n v="79.16"/>
    <n v="156.568946869"/>
    <n v="52.541746687724235"/>
    <n v="2.6270873343862116E-2"/>
    <x v="1"/>
    <s v="FALSETRUE"/>
    <n v="0.49770000000000003"/>
    <n v="0.44240000000000002"/>
    <n v="14.45"/>
    <n v="160.28571428571428"/>
    <n v="14"/>
    <n v="22.15"/>
    <n v="1548.2849999999999"/>
    <n v="5.54"/>
    <n v="16.810000000000002"/>
    <n v="1175.019"/>
    <n v="2190"/>
    <n v="4400"/>
    <n v="400"/>
    <n v="1663"/>
    <n v="1057"/>
    <n v="4270"/>
    <n v="58.86"/>
    <n v="27.62"/>
    <n v="105.11"/>
    <n v="5533"/>
    <n v="1457"/>
    <n v="20.84"/>
    <s v="Zona Urbana"/>
    <n v="1532"/>
    <n v="1.02"/>
    <n v="4.66"/>
    <n v="560"/>
    <n v="36.58"/>
    <n v="425"/>
    <n v="830"/>
    <n v="658"/>
    <n v="2244"/>
    <n v="342"/>
    <n v="832"/>
    <n v="666"/>
    <n v="396"/>
    <n v="60.21"/>
    <n v="94.87"/>
    <n v="74.66"/>
    <n v="43.47"/>
    <n v="815"/>
    <n v="5.73"/>
    <n v="12.28"/>
    <n v="187"/>
    <n v="12.21"/>
    <n v="17.440000000000001"/>
    <n v="12.73"/>
  </r>
  <r>
    <n v="406"/>
    <x v="5"/>
    <s v="VE11"/>
    <s v="Piritu"/>
    <s v="VE1118"/>
    <s v="Piritu"/>
    <s v="VE111801"/>
    <x v="2"/>
    <n v="7900"/>
    <n v="9081.1347384267974"/>
    <n v="3052.56"/>
    <n v="1251"/>
    <n v="563"/>
    <n v="225"/>
    <n v="788"/>
    <n v="38.64"/>
    <n v="0.47323841922047361"/>
    <n v="0.55820787547808759"/>
    <n v="8.4246606370780158E-2"/>
    <n v="0.30677853731168342"/>
    <s v="RESTO"/>
    <s v="resto"/>
    <n v="0.54673118597324943"/>
    <n v="4964.9395655229573"/>
    <n v="3.9760616406613595E-4"/>
    <n v="4964.9395655229573"/>
    <n v="0"/>
    <n v="0"/>
    <n v="0"/>
    <n v="0"/>
    <n v="1656"/>
    <n v="1656"/>
    <n v="1"/>
    <n v="0"/>
    <n v="0"/>
    <n v="0"/>
    <n v="0"/>
    <n v="1656"/>
    <n v="1656"/>
    <n v="1"/>
    <n v="0"/>
    <n v="0"/>
    <n v="0"/>
    <n v="0"/>
    <n v="0"/>
    <n v="0"/>
    <n v="1112.0512322695893"/>
    <n v="3.0882268163269114E-2"/>
    <n v="3.9662838823488906E-4"/>
    <n v="3.0882268163269114E-2"/>
    <n v="3.9662838823488906E-4"/>
    <n v="0.8978989464108369"/>
    <n v="1112.0512322695893"/>
    <n v="0"/>
    <n v="0.49566303001739787"/>
    <n v="3.9760616406613595E-4"/>
    <n v="0.94359976697048809"/>
    <n v="0.49690951970260122"/>
    <n v="0.75414099409791768"/>
    <n v="37.14"/>
    <n v="828.68519567700002"/>
    <n v="10.958485545295524"/>
    <n v="5.4792427726477622E-3"/>
    <x v="0"/>
    <s v="TRUEFALSE"/>
    <n v="0.39090000000000003"/>
    <n v="0.3474666666666667"/>
    <n v="9.56"/>
    <n v="67.8"/>
    <n v="30"/>
    <n v="41.4"/>
    <n v="3270.6"/>
    <n v="1.1100000000000001"/>
    <n v="53.32"/>
    <n v="4212.28"/>
    <n v="2027"/>
    <n v="5186"/>
    <n v="687"/>
    <n v="1625"/>
    <n v="857"/>
    <n v="5418"/>
    <n v="52.33"/>
    <n v="31.58"/>
    <n v="102.98"/>
    <n v="2934"/>
    <n v="4966"/>
    <n v="62.86"/>
    <s v="Zona Rural"/>
    <n v="2199"/>
    <n v="1.02"/>
    <n v="3.65"/>
    <n v="663"/>
    <n v="30.18"/>
    <n v="523"/>
    <n v="897"/>
    <n v="597"/>
    <n v="2034"/>
    <n v="386"/>
    <n v="772"/>
    <n v="621"/>
    <n v="555"/>
    <n v="71.09"/>
    <n v="94.38"/>
    <n v="83.92"/>
    <n v="54.09"/>
    <n v="628"/>
    <n v="7.01"/>
    <n v="8.4700000000000006"/>
    <n v="108"/>
    <n v="4.92"/>
    <n v="27.63"/>
    <n v="9.17"/>
  </r>
  <r>
    <n v="889"/>
    <x v="18"/>
    <s v="VE20"/>
    <s v="Uribante"/>
    <s v="VE2028"/>
    <s v="Potosi"/>
    <s v="VE202804"/>
    <x v="1"/>
    <n v="1658"/>
    <n v="1773.5420811778749"/>
    <n v="376.03440000000001"/>
    <n v="225"/>
    <n v="56"/>
    <n v="10"/>
    <n v="66"/>
    <n v="22.68"/>
    <n v="0.47351738396101922"/>
    <n v="0.42781308025580805"/>
    <n v="6.4549593148919837E-2"/>
    <n v="0.23354297878997968"/>
    <s v="RESTO"/>
    <s v="resto"/>
    <n v="0.54811801294322537"/>
    <n v="972.11036140640931"/>
    <n v="7.7849300428903739E-5"/>
    <n v="972.11036140640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9.40631083402297"/>
    <n v="8.0369708157043192E-3"/>
    <n v="1.0322074674278733E-4"/>
    <n v="8.0369708157043192E-3"/>
    <n v="1.0322074674278733E-4"/>
    <n v="0.89549208824271398"/>
    <n v="289.40631083402297"/>
    <n v="0"/>
    <n v="0.44378071310474215"/>
    <n v="7.7849300428903739E-5"/>
    <n v="0.94236157156796219"/>
    <n v="0.49685247793720544"/>
    <n v="0.75405442394388555"/>
    <n v="0"/>
    <n v="482.072643605"/>
    <n v="3.6789934145922567"/>
    <n v="1.8394967072961283E-3"/>
    <x v="0"/>
    <s v="FALSEFALSE"/>
    <n v="0.61299999999999999"/>
    <n v="0.54488888888888887"/>
    <n v="19.489999999999998"/>
    <n v="26.4"/>
    <n v="20"/>
    <n v="11.490000000000002"/>
    <n v="190.50420000000003"/>
    <n v="0.53"/>
    <n v="6.42"/>
    <n v="106.4436"/>
    <n v="602"/>
    <n v="982"/>
    <n v="74"/>
    <n v="462"/>
    <n v="287"/>
    <n v="909"/>
    <n v="68.84"/>
    <n v="25.73"/>
    <n v="117.3"/>
    <n v="0"/>
    <n v="1658"/>
    <n v="100"/>
    <s v="Zona Rural"/>
    <n v="380"/>
    <n v="1.01"/>
    <n v="4.41"/>
    <n v="38"/>
    <n v="10.050000000000001"/>
    <n v="23"/>
    <n v="394"/>
    <n v="111"/>
    <n v="528"/>
    <n v="67"/>
    <n v="241"/>
    <n v="145"/>
    <n v="42"/>
    <n v="41.61"/>
    <n v="90.6"/>
    <n v="62.77"/>
    <n v="22.58"/>
    <n v="250"/>
    <n v="13.33"/>
    <n v="7.41"/>
    <n v="6"/>
    <n v="1.59"/>
    <n v="0.53"/>
    <n v="14.09"/>
  </r>
  <r>
    <n v="776"/>
    <x v="16"/>
    <s v="VE19"/>
    <s v="Arismendi"/>
    <s v="VE1903"/>
    <s v="San Juan De Las Galdonas"/>
    <s v="VE190305"/>
    <x v="0"/>
    <n v="4086"/>
    <n v="4845.1130084745764"/>
    <n v="1486.8954000000001"/>
    <n v="666"/>
    <n v="278"/>
    <n v="103"/>
    <n v="381"/>
    <n v="36.39"/>
    <n v="0.47137923130369336"/>
    <n v="0.47422689558019782"/>
    <n v="8.56259798205561E-2"/>
    <n v="0.36045003289284894"/>
    <s v="CIUD MED Y PEQ ORIEN"/>
    <s v="ciud med y peq"/>
    <n v="0.54348919188689238"/>
    <n v="2633.2665535765177"/>
    <n v="2.1087930668919078E-4"/>
    <n v="2633.2665535765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5.9964828754496"/>
    <n v="2.5160015588522291E-2"/>
    <n v="3.2313612387801735E-4"/>
    <n v="2.5160015588522291E-2"/>
    <n v="3.2313612387801735E-4"/>
    <n v="0.89729608052819787"/>
    <n v="905.9964828754496"/>
    <n v="0"/>
    <n v="0.46556099723230604"/>
    <n v="2.1087930668919078E-4"/>
    <n v="0.94287670403541213"/>
    <n v="0.49552559174299793"/>
    <n v="0.75204065839124856"/>
    <n v="0"/>
    <n v="57.7116067762"/>
    <n v="83.953874777104261"/>
    <n v="4.1976937388552134E-2"/>
    <x v="0"/>
    <s v="FALSEFALSE"/>
    <n v="0.56359999999999999"/>
    <n v="0.50097777777777774"/>
    <n v="11.04"/>
    <n v="98.058823529411768"/>
    <n v="17"/>
    <n v="25.07"/>
    <n v="1024.3601999999998"/>
    <n v="1.99"/>
    <n v="12.76"/>
    <n v="521.37360000000001"/>
    <n v="1369"/>
    <n v="2429"/>
    <n v="288"/>
    <n v="1095"/>
    <n v="562"/>
    <n v="2429"/>
    <n v="68.22"/>
    <n v="27.79"/>
    <n v="108.79"/>
    <n v="0"/>
    <n v="4086"/>
    <n v="100"/>
    <s v="Zona Rural"/>
    <n v="1066"/>
    <n v="1.01"/>
    <n v="3.85"/>
    <n v="304"/>
    <n v="28.6"/>
    <n v="315"/>
    <n v="689"/>
    <n v="387"/>
    <n v="1667"/>
    <n v="288"/>
    <n v="528"/>
    <n v="351"/>
    <n v="170"/>
    <n v="74.040000000000006"/>
    <n v="95.14"/>
    <n v="75.48"/>
    <n v="35.71"/>
    <n v="352"/>
    <n v="5.77"/>
    <n v="10.25"/>
    <n v="145"/>
    <n v="13.64"/>
    <n v="6.68"/>
    <n v="15.19"/>
  </r>
  <r>
    <n v="722"/>
    <x v="20"/>
    <s v="VE17"/>
    <s v="Peninsula De Macan"/>
    <s v="VE1709"/>
    <s v="San Francisco"/>
    <s v="VE170902"/>
    <x v="0"/>
    <n v="14572"/>
    <n v="17948.217083601408"/>
    <n v="4498.3764000000001"/>
    <n v="2094"/>
    <n v="712"/>
    <n v="223"/>
    <n v="935"/>
    <n v="30.87"/>
    <n v="0.47004125657071133"/>
    <n v="0.44223902272786886"/>
    <n v="0.1041403589133655"/>
    <n v="0.35739773924174273"/>
    <s v="RESTO"/>
    <s v="resto"/>
    <n v="0.5405705970502459"/>
    <n v="9702.2784248698372"/>
    <n v="7.7698543080006197E-4"/>
    <n v="9702.2784248698372"/>
    <n v="0"/>
    <n v="0"/>
    <n v="273"/>
    <n v="0"/>
    <n v="0"/>
    <n v="273"/>
    <n v="1"/>
    <n v="0"/>
    <n v="0"/>
    <n v="273"/>
    <n v="0"/>
    <n v="0"/>
    <n v="273"/>
    <n v="1"/>
    <n v="0"/>
    <n v="0"/>
    <n v="0"/>
    <n v="0"/>
    <n v="0"/>
    <n v="0"/>
    <n v="1984.9752323685029"/>
    <n v="5.512384289916486E-2"/>
    <n v="7.0796875562441082E-4"/>
    <n v="5.512384289916486E-2"/>
    <n v="7.0796875562441082E-4"/>
    <n v="0.90045290888607155"/>
    <n v="1984.9752323685029"/>
    <n v="0"/>
    <n v="0.46593859150436839"/>
    <n v="7.7698543080006197E-4"/>
    <n v="0.94506883837224065"/>
    <n v="0.49547214028442887"/>
    <n v="0.75195953711161323"/>
    <n v="74.78"/>
    <n v="140.66445193300001"/>
    <n v="127.59596925135241"/>
    <n v="6.3797984625676207E-2"/>
    <x v="1"/>
    <s v="FALSETRUE"/>
    <n v="0.45659999999999995"/>
    <n v="0.4058666666666666"/>
    <n v="7.85"/>
    <n v="408"/>
    <n v="9"/>
    <n v="9.2399999999999984"/>
    <n v="1346.4527999999998"/>
    <n v="0.42"/>
    <n v="25.970000000000002"/>
    <n v="3784.3484000000003"/>
    <n v="4312"/>
    <n v="9444"/>
    <n v="816"/>
    <n v="3450"/>
    <n v="1744"/>
    <n v="9378"/>
    <n v="54.3"/>
    <n v="28.29"/>
    <n v="110.58"/>
    <n v="10897"/>
    <n v="3675"/>
    <n v="25.22"/>
    <s v="Zona Urbana"/>
    <n v="3154"/>
    <n v="1.03"/>
    <n v="4.74"/>
    <n v="1216"/>
    <n v="38.58"/>
    <n v="919"/>
    <n v="1814"/>
    <n v="939"/>
    <n v="3672"/>
    <n v="919"/>
    <n v="1669"/>
    <n v="1059"/>
    <n v="572"/>
    <n v="81.83"/>
    <n v="95.64"/>
    <n v="71.41"/>
    <n v="28.87"/>
    <n v="918"/>
    <n v="5.49"/>
    <n v="11.9"/>
    <n v="92"/>
    <n v="2.92"/>
    <n v="15.8"/>
    <n v="7.07"/>
  </r>
  <r>
    <n v="115"/>
    <x v="15"/>
    <s v="VE04"/>
    <s v="San Fernando"/>
    <s v="VE0407"/>
    <s v="El Recreo"/>
    <s v="VE040702"/>
    <x v="1"/>
    <n v="26027"/>
    <n v="35787.814545674752"/>
    <n v="9976.1490999999987"/>
    <n v="3871"/>
    <n v="1384"/>
    <n v="1022"/>
    <n v="2406"/>
    <n v="38.33"/>
    <n v="0.46849366351650762"/>
    <n v="0.47009666713873161"/>
    <n v="0.42408905312035949"/>
    <n v="0.31863091138125393"/>
    <s v="CIUD GRAND LLANOS"/>
    <s v="ciud grandes"/>
    <n v="0.53622657697318254"/>
    <n v="19190.377291178243"/>
    <n v="1.5368187670827319E-3"/>
    <n v="19190.377291178243"/>
    <n v="0"/>
    <n v="0"/>
    <n v="20"/>
    <n v="0"/>
    <n v="0"/>
    <n v="20"/>
    <n v="1"/>
    <n v="0"/>
    <n v="0"/>
    <n v="20"/>
    <n v="0"/>
    <n v="0"/>
    <n v="20"/>
    <n v="1"/>
    <n v="0"/>
    <n v="0"/>
    <n v="0"/>
    <n v="0"/>
    <n v="0"/>
    <n v="0"/>
    <n v="3642.0509108018559"/>
    <n v="0.10114173666451612"/>
    <n v="1.2989876191878151E-3"/>
    <n v="0.10114173666451612"/>
    <n v="1.2989876191878151E-3"/>
    <n v="0.90530110769932781"/>
    <n v="3642.0509108018559"/>
    <n v="0"/>
    <n v="0.49217983716752522"/>
    <n v="1.5368187670827319E-3"/>
    <n v="0.94801114313770884"/>
    <n v="0.49525817962599139"/>
    <n v="0.75163481702223267"/>
    <n v="88.67"/>
    <n v="261.89709145199998"/>
    <n v="136.64838485704939"/>
    <n v="6.8324192428524694E-2"/>
    <x v="1"/>
    <s v="TRUETRUE"/>
    <n v="0.58360000000000001"/>
    <n v="0.51875555555555553"/>
    <n v="6.45"/>
    <n v="161.71428571428572"/>
    <n v="42"/>
    <n v="20.759999999999998"/>
    <n v="5403.2051999999994"/>
    <n v="3.42"/>
    <n v="34.18"/>
    <n v="8896.0285999999996"/>
    <n v="9299"/>
    <n v="15935"/>
    <n v="793"/>
    <n v="7428"/>
    <n v="3741"/>
    <n v="14858"/>
    <n v="63.33"/>
    <n v="24.53"/>
    <n v="99.43"/>
    <n v="23077"/>
    <n v="2950"/>
    <n v="11.33"/>
    <s v="Zona Urbana"/>
    <n v="6428"/>
    <n v="1.02"/>
    <n v="4.0999999999999996"/>
    <n v="2513"/>
    <n v="39.14"/>
    <n v="1289"/>
    <n v="3526"/>
    <n v="1823"/>
    <n v="6792"/>
    <n v="1305"/>
    <n v="3648"/>
    <n v="2443"/>
    <n v="1904"/>
    <n v="51.95"/>
    <n v="93.59"/>
    <n v="79.34"/>
    <n v="50.3"/>
    <n v="1287"/>
    <n v="7.79"/>
    <n v="16.940000000000001"/>
    <n v="1285"/>
    <n v="20.010000000000002"/>
    <n v="14.06"/>
    <n v="5.88"/>
  </r>
  <r>
    <n v="670"/>
    <x v="17"/>
    <s v="VE16"/>
    <s v="Caripe"/>
    <s v="VE1604"/>
    <s v="Teresen"/>
    <s v="VE160406"/>
    <x v="0"/>
    <n v="11161"/>
    <n v="12621.543452486811"/>
    <n v="4107.2479999999996"/>
    <n v="1676"/>
    <n v="670"/>
    <n v="306"/>
    <n v="976"/>
    <n v="36.799999999999997"/>
    <n v="0.46971709291995145"/>
    <n v="0.46766729662653433"/>
    <n v="6.6581833394844719E-2"/>
    <n v="0.25123758682731095"/>
    <s v="CIUD MED Y PEQ ORIEN"/>
    <s v="ciud med y peq"/>
    <n v="0.53973959751471789"/>
    <n v="6812.3467830597538"/>
    <n v="5.4555167025791777E-4"/>
    <n v="6812.3467830597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2.4096220201504"/>
    <n v="4.088961683950601E-2"/>
    <n v="5.251551711439661E-4"/>
    <n v="4.088961683950601E-2"/>
    <n v="5.251551711439661E-4"/>
    <n v="0.89895326706756606"/>
    <n v="1472.4096220201504"/>
    <n v="0"/>
    <n v="0.46917006017786878"/>
    <n v="5.4555167025791777E-4"/>
    <n v="0.94417265677027928"/>
    <n v="0.49481926865175169"/>
    <n v="0.75096869825149204"/>
    <n v="38.5"/>
    <n v="423.785026609"/>
    <n v="29.782891466177073"/>
    <n v="1.4891445733088536E-2"/>
    <x v="0"/>
    <s v="FALSEFALSE"/>
    <n v="0.54710000000000003"/>
    <n v="0.48631111111111114"/>
    <n v="9.6999999999999993"/>
    <n v="104.92307692307692"/>
    <n v="26"/>
    <n v="19.02"/>
    <n v="2122.8222000000001"/>
    <n v="1.6"/>
    <n v="5.78"/>
    <n v="645.10580000000004"/>
    <n v="3676"/>
    <n v="6719"/>
    <n v="766"/>
    <n v="2839"/>
    <n v="1576"/>
    <n v="6746"/>
    <n v="66.11"/>
    <n v="28.27"/>
    <n v="103.15"/>
    <n v="4297"/>
    <n v="6864"/>
    <n v="61.5"/>
    <s v="Zona Rural"/>
    <n v="2725"/>
    <n v="1.02"/>
    <n v="4.1500000000000004"/>
    <n v="1035"/>
    <n v="38.020000000000003"/>
    <n v="431"/>
    <n v="1338"/>
    <n v="821"/>
    <n v="2728"/>
    <n v="498"/>
    <n v="1454"/>
    <n v="1022"/>
    <n v="539"/>
    <n v="51.71"/>
    <n v="96.87"/>
    <n v="81.05"/>
    <n v="42.21"/>
    <n v="858"/>
    <n v="4.3099999999999996"/>
    <n v="9.99"/>
    <n v="674"/>
    <n v="24.76"/>
    <n v="4.22"/>
    <n v="11.2"/>
  </r>
  <r>
    <n v="777"/>
    <x v="16"/>
    <s v="VE19"/>
    <s v="Benitez"/>
    <s v="VE1904"/>
    <s v="El Pilar"/>
    <s v="VE190401"/>
    <x v="0"/>
    <n v="17086"/>
    <n v="20354.258365208447"/>
    <n v="6967.6708000000008"/>
    <n v="2468"/>
    <n v="952"/>
    <n v="747"/>
    <n v="1699"/>
    <n v="40.78"/>
    <n v="0.46865308136275885"/>
    <n v="0.52709680533827241"/>
    <n v="7.5598869077682831E-2"/>
    <n v="0.25579953652294757"/>
    <s v="RESTO"/>
    <s v="resto"/>
    <n v="0.53762859702615728"/>
    <n v="10943.031368394943"/>
    <n v="8.7634837609239236E-4"/>
    <n v="10943.031368394943"/>
    <n v="0"/>
    <n v="0"/>
    <n v="0"/>
    <n v="0"/>
    <n v="7043"/>
    <n v="7043"/>
    <n v="1"/>
    <n v="0"/>
    <n v="0"/>
    <n v="0"/>
    <n v="0"/>
    <n v="7043"/>
    <n v="7043"/>
    <n v="1"/>
    <n v="0"/>
    <n v="0"/>
    <n v="0"/>
    <n v="0"/>
    <n v="0"/>
    <n v="0"/>
    <n v="3020.9350866899777"/>
    <n v="8.3893012069763948E-2"/>
    <n v="1.0774581059099979E-3"/>
    <n v="8.3893012069763948E-2"/>
    <n v="1.0774581059099979E-3"/>
    <n v="0.90348387446095157"/>
    <n v="3020.9350866899777"/>
    <n v="0"/>
    <n v="0.50482456395632935"/>
    <n v="8.7634837609239236E-4"/>
    <n v="0.94545360178479998"/>
    <n v="0.49465284906234991"/>
    <n v="0.75071612946459509"/>
    <n v="43.64"/>
    <n v="695.39925257599998"/>
    <n v="29.269888182665159"/>
    <n v="1.4634944091332579E-2"/>
    <x v="0"/>
    <s v="TRUEFALSE"/>
    <n v="0.53700000000000003"/>
    <n v="0.47733333333333339"/>
    <n v="11.39"/>
    <n v="114.67346938775511"/>
    <n v="49"/>
    <n v="30.68"/>
    <n v="5241.9848000000002"/>
    <n v="2.86"/>
    <n v="28.809999999999995"/>
    <n v="4922.4765999999991"/>
    <n v="5506"/>
    <n v="10254"/>
    <n v="1326"/>
    <n v="4367"/>
    <n v="2364"/>
    <n v="10355"/>
    <n v="66.63"/>
    <n v="28.65"/>
    <n v="109.11"/>
    <n v="7457"/>
    <n v="9629"/>
    <n v="56.36"/>
    <s v="Zona Rural"/>
    <n v="4321"/>
    <n v="1.02"/>
    <n v="4.04"/>
    <n v="1428"/>
    <n v="33.06"/>
    <n v="1350"/>
    <n v="2687"/>
    <n v="1582"/>
    <n v="5619"/>
    <n v="990"/>
    <n v="2217"/>
    <n v="1544"/>
    <n v="851"/>
    <n v="65.69"/>
    <n v="96.27"/>
    <n v="77.900000000000006"/>
    <n v="40.78"/>
    <n v="1542"/>
    <n v="5.25"/>
    <n v="11.25"/>
    <n v="927"/>
    <n v="21.46"/>
    <n v="19.059999999999999"/>
    <n v="11.54"/>
  </r>
  <r>
    <n v="492"/>
    <x v="2"/>
    <s v="VE13"/>
    <s v="Moran"/>
    <s v="VE1305"/>
    <s v="La Candelaria"/>
    <s v="VE130507"/>
    <x v="2"/>
    <n v="1643"/>
    <n v="1848.6402567000323"/>
    <n v="594.2731"/>
    <n v="233"/>
    <n v="120"/>
    <n v="12"/>
    <n v="132"/>
    <n v="36.17"/>
    <n v="0.47045282342078332"/>
    <n v="0.48240773360160805"/>
    <n v="9.4220960200833315E-2"/>
    <n v="0.42052594815845734"/>
    <s v="CIUD MED Y PEQ OCCID"/>
    <s v="ciud med y peq"/>
    <n v="0.54089706469631638"/>
    <n v="999.92408852849235"/>
    <n v="8.007670102531539E-5"/>
    <n v="999.92408852849235"/>
    <n v="0"/>
    <n v="0"/>
    <n v="0"/>
    <n v="0"/>
    <n v="0"/>
    <n v="0"/>
    <n v="0"/>
    <n v="0"/>
    <n v="0"/>
    <n v="37"/>
    <n v="0"/>
    <n v="0"/>
    <n v="37"/>
    <n v="1"/>
    <n v="0"/>
    <n v="0"/>
    <n v="0"/>
    <n v="0"/>
    <n v="0"/>
    <n v="0"/>
    <n v="247.18995856621657"/>
    <n v="6.8645997290335808E-3"/>
    <n v="8.8163703262008974E-5"/>
    <n v="6.8645997290335808E-3"/>
    <n v="8.8163703262008974E-5"/>
    <n v="0.89536857350429333"/>
    <n v="247.18995856621657"/>
    <n v="0"/>
    <n v="0.46154696894497826"/>
    <n v="8.007670102531539E-5"/>
    <n v="0.94237019673755729"/>
    <n v="0.494449112711633"/>
    <n v="0.75040692642466245"/>
    <n v="0"/>
    <n v="51.115102946699999"/>
    <n v="36.166223877660819"/>
    <n v="1.8083111938830408E-2"/>
    <x v="0"/>
    <s v="FALSEFALSE"/>
    <n v="0.42130000000000001"/>
    <n v="0.37448888888888887"/>
    <n v="24.35"/>
    <n v="41.545454545454547"/>
    <n v="11"/>
    <n v="67.14"/>
    <n v="1103.1102000000001"/>
    <n v="9.56"/>
    <n v="36.049999999999997"/>
    <n v="592.30149999999992"/>
    <n v="444"/>
    <n v="1054"/>
    <n v="145"/>
    <n v="349"/>
    <n v="204"/>
    <n v="1090"/>
    <n v="55.88"/>
    <n v="30.89"/>
    <n v="130.11000000000001"/>
    <n v="0"/>
    <n v="1643"/>
    <n v="100"/>
    <s v="Zona Rural"/>
    <n v="506"/>
    <n v="1.01"/>
    <n v="3.27"/>
    <n v="67"/>
    <n v="13.24"/>
    <n v="115"/>
    <n v="248"/>
    <n v="94"/>
    <n v="457"/>
    <n v="93"/>
    <n v="167"/>
    <n v="122"/>
    <n v="60"/>
    <n v="71.540000000000006"/>
    <n v="91.26"/>
    <n v="70.11"/>
    <n v="29.85"/>
    <n v="337"/>
    <n v="10.85"/>
    <n v="6.13"/>
    <n v="11"/>
    <n v="2.17"/>
    <n v="28.26"/>
    <n v="3.29"/>
  </r>
  <r>
    <n v="698"/>
    <x v="17"/>
    <s v="VE16"/>
    <s v="Piar"/>
    <s v="VE1609"/>
    <s v="Taguaya"/>
    <s v="VE160907"/>
    <x v="0"/>
    <n v="3833"/>
    <n v="4165.7251233640845"/>
    <n v="1430.4756"/>
    <n v="487"/>
    <n v="186"/>
    <n v="104"/>
    <n v="290"/>
    <n v="37.32"/>
    <n v="0.46988376880833166"/>
    <n v="0.47116455511889871"/>
    <n v="5.6603083155389894E-2"/>
    <n v="0.26572998502242079"/>
    <s v="RESTO"/>
    <s v="resto"/>
    <n v="0.54020592917665677"/>
    <n v="2250.3494109614385"/>
    <n v="1.802142373119947E-4"/>
    <n v="2250.3494109614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0.97290589879879"/>
    <n v="1.6967050233783074E-2"/>
    <n v="2.1791190179903545E-4"/>
    <n v="1.6967050233783074E-2"/>
    <n v="2.1791190179903545E-4"/>
    <n v="0.89643291358030508"/>
    <n v="610.97290589879879"/>
    <n v="0"/>
    <n v="0.46152150631099564"/>
    <n v="1.802142373119947E-4"/>
    <n v="0.94275795960100317"/>
    <n v="0.4943813676716573"/>
    <n v="0.75030411231109295"/>
    <n v="90.32"/>
    <n v="90.561645520499994"/>
    <n v="45.998779057311957"/>
    <n v="2.2999389528655979E-2"/>
    <x v="1"/>
    <s v="FALSETRUE"/>
    <n v="0.51840000000000008"/>
    <n v="0.4608000000000001"/>
    <n v="9.5"/>
    <n v="226.2"/>
    <n v="5"/>
    <n v="16"/>
    <n v="613.28"/>
    <n v="0.62"/>
    <n v="11.809999999999999"/>
    <n v="452.67729999999995"/>
    <n v="1241"/>
    <n v="2394"/>
    <n v="198"/>
    <n v="989"/>
    <n v="521"/>
    <n v="2323"/>
    <n v="60.11"/>
    <n v="27"/>
    <n v="106.85"/>
    <n v="3462"/>
    <n v="371"/>
    <n v="9.68"/>
    <s v="Zona Urbana"/>
    <n v="835"/>
    <n v="1.02"/>
    <n v="4.7"/>
    <n v="271"/>
    <n v="32.57"/>
    <n v="252"/>
    <n v="471"/>
    <n v="408"/>
    <n v="1131"/>
    <n v="194"/>
    <n v="494"/>
    <n v="371"/>
    <n v="286"/>
    <n v="62.38"/>
    <n v="95.92"/>
    <n v="85.09"/>
    <n v="52.09"/>
    <n v="286"/>
    <n v="5.69"/>
    <n v="14.3"/>
    <n v="135"/>
    <n v="16.23"/>
    <n v="13.58"/>
    <n v="9.4"/>
  </r>
  <r>
    <n v="564"/>
    <x v="19"/>
    <s v="VE14"/>
    <s v="Libertador"/>
    <s v="VE1412"/>
    <s v="Jacinto Plaza"/>
    <s v="VE141207"/>
    <x v="1"/>
    <n v="29717"/>
    <n v="40246.367077784467"/>
    <n v="3863.21"/>
    <n v="6623"/>
    <n v="901"/>
    <n v="88"/>
    <n v="989"/>
    <n v="13"/>
    <n v="0.46610315178640849"/>
    <n v="0.33216495143760305"/>
    <n v="0.39592015898146893"/>
    <n v="0.12130522398773623"/>
    <s v="CIUD GRAND ANDES"/>
    <s v="ciud grandes"/>
    <n v="0.53155512935246363"/>
    <n v="21393.162857998457"/>
    <n v="1.7132239595176134E-3"/>
    <n v="21393.162857998457"/>
    <n v="0"/>
    <n v="0"/>
    <n v="86"/>
    <n v="0"/>
    <n v="0"/>
    <n v="86"/>
    <n v="1"/>
    <n v="0"/>
    <n v="0"/>
    <n v="86"/>
    <n v="0"/>
    <n v="0"/>
    <n v="86"/>
    <n v="1"/>
    <n v="0"/>
    <n v="0"/>
    <n v="0"/>
    <n v="0"/>
    <n v="0"/>
    <n v="0"/>
    <n v="2718.3729315084988"/>
    <n v="7.54906962939869E-2"/>
    <n v="9.6954514608566834E-4"/>
    <n v="7.54906962939869E-2"/>
    <n v="9.6954514608566834E-4"/>
    <n v="0.90259865147398832"/>
    <n v="2718.3729315084988"/>
    <n v="0"/>
    <n v="0.43675143306852604"/>
    <n v="1.7132239595176134E-3"/>
    <n v="0.94869423746059522"/>
    <n v="0.49398753025752545"/>
    <n v="0.74970639999681865"/>
    <n v="97.9"/>
    <n v="104.261830655"/>
    <n v="386.01247287666348"/>
    <n v="0.19300623643833173"/>
    <x v="1"/>
    <s v="FALSETRUE"/>
    <n v="0.4"/>
    <n v="0.35555555555555557"/>
    <n v="5.25"/>
    <n v="213.08333333333334"/>
    <n v="24"/>
    <n v="1.32"/>
    <n v="392.26440000000002"/>
    <n v="0.04"/>
    <n v="1.7400000000000002"/>
    <n v="517.07580000000007"/>
    <n v="8029"/>
    <n v="20070"/>
    <n v="1618"/>
    <n v="6419"/>
    <n v="3305"/>
    <n v="19993"/>
    <n v="48.07"/>
    <n v="28.83"/>
    <n v="95.6"/>
    <n v="29093"/>
    <n v="624"/>
    <n v="2.1"/>
    <s v="Zona Urbana"/>
    <n v="7813"/>
    <n v="1.07"/>
    <n v="4.05"/>
    <n v="3124"/>
    <n v="40.049999999999997"/>
    <n v="1227"/>
    <n v="2357"/>
    <n v="1367"/>
    <n v="5114"/>
    <n v="1518"/>
    <n v="3159"/>
    <n v="2404"/>
    <n v="2095"/>
    <n v="68.84"/>
    <n v="97.41"/>
    <n v="88.22"/>
    <n v="48.19"/>
    <n v="1279"/>
    <n v="3.17"/>
    <n v="6.04"/>
    <n v="67"/>
    <n v="0.86"/>
    <n v="1.77"/>
    <n v="4.7"/>
  </r>
  <r>
    <n v="94"/>
    <x v="15"/>
    <s v="VE04"/>
    <s v="Achaguas"/>
    <s v="VE0401"/>
    <s v="El Yagual"/>
    <s v="VE040103"/>
    <x v="1"/>
    <n v="4624"/>
    <n v="6241.009228245267"/>
    <n v="1944.8543999999999"/>
    <n v="635"/>
    <n v="316"/>
    <n v="145"/>
    <n v="461"/>
    <n v="42.06"/>
    <n v="0.46897972208952288"/>
    <n v="0.57030198054331582"/>
    <n v="0.10331053663879909"/>
    <n v="0.33587127335950606"/>
    <s v="CIUD MED Y PEQ LLANO"/>
    <s v="ciud med y peq"/>
    <n v="0.53873197209361012"/>
    <n v="3362.2312093869923"/>
    <n v="2.6925682301371523E-4"/>
    <n v="3274.2312093869923"/>
    <n v="0"/>
    <n v="0"/>
    <n v="47"/>
    <n v="0"/>
    <n v="0"/>
    <n v="47"/>
    <n v="1"/>
    <n v="0"/>
    <n v="0"/>
    <n v="47"/>
    <n v="0"/>
    <n v="0"/>
    <n v="47"/>
    <n v="1"/>
    <n v="88"/>
    <n v="5.0891285688526138E-5"/>
    <n v="0"/>
    <n v="2.617309593531621E-2"/>
    <n v="2.617309593531621E-2"/>
    <n v="1.4100283589028154E-2"/>
    <n v="705.73888344262923"/>
    <n v="1.9598753024391045E-2"/>
    <n v="2.5171149289881058E-4"/>
    <n v="1.9598753024391045E-2"/>
    <n v="2.5171149289881058E-4"/>
    <n v="0.89671017569080769"/>
    <n v="705.73888344262923"/>
    <n v="0"/>
    <n v="0.49553696975283817"/>
    <n v="2.183655373251891E-4"/>
    <n v="0.94290569298736227"/>
    <n v="0.49396897396799533"/>
    <n v="0.74967823781018683"/>
    <n v="0"/>
    <n v="2779.5647545699999"/>
    <n v="2.2453188823840713"/>
    <n v="1.1226594411920356E-3"/>
    <x v="0"/>
    <s v="TRUEFALSE"/>
    <n v="0.57889999999999997"/>
    <n v="0.5145777777777778"/>
    <n v="15.57"/>
    <n v="68.94736842105263"/>
    <n v="19"/>
    <n v="51.16"/>
    <n v="2365.6383999999998"/>
    <n v="13.3"/>
    <n v="71.700000000000017"/>
    <n v="3315.4080000000013"/>
    <n v="1606"/>
    <n v="2774"/>
    <n v="244"/>
    <n v="1257"/>
    <n v="736"/>
    <n v="2631"/>
    <n v="66.69"/>
    <n v="26.19"/>
    <n v="112.3"/>
    <n v="0"/>
    <n v="4624"/>
    <n v="100"/>
    <s v="Zona Rural"/>
    <n v="1148"/>
    <n v="1.02"/>
    <n v="4.12"/>
    <n v="316"/>
    <n v="27.55"/>
    <n v="273"/>
    <n v="659"/>
    <n v="353"/>
    <n v="1310"/>
    <n v="111"/>
    <n v="571"/>
    <n v="448"/>
    <n v="217"/>
    <n v="27.27"/>
    <n v="83.85"/>
    <n v="72.03"/>
    <n v="36.840000000000003"/>
    <n v="561"/>
    <n v="20"/>
    <n v="16.91"/>
    <n v="154"/>
    <n v="13.43"/>
    <n v="3.14"/>
    <n v="18.8"/>
  </r>
  <r>
    <n v="176"/>
    <x v="1"/>
    <s v="VE06"/>
    <s v="Arismendi"/>
    <s v="VE0603"/>
    <s v="San Antonio"/>
    <s v="VE060304"/>
    <x v="1"/>
    <n v="4955"/>
    <n v="6422.0575715429677"/>
    <n v="2483.4459999999999"/>
    <n v="643"/>
    <n v="472"/>
    <n v="174"/>
    <n v="646"/>
    <n v="50.12"/>
    <n v="0.46864641706505344"/>
    <n v="0.5777164870225745"/>
    <n v="0.1048778565904967"/>
    <n v="0.47256635558028909"/>
    <s v="RESTO"/>
    <s v="resto"/>
    <n v="0.53753184719928815"/>
    <n v="3452.0604692516663"/>
    <n v="2.7645059988941242E-4"/>
    <n v="3452.0604692516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7.48415614695716"/>
    <n v="2.186886375263726E-2"/>
    <n v="2.8086707028382717E-4"/>
    <n v="2.186886375263726E-2"/>
    <n v="2.8086707028382717E-4"/>
    <n v="0.89694934239832291"/>
    <n v="787.48415614695716"/>
    <n v="0"/>
    <n v="0.49884489772451152"/>
    <n v="2.7645059988941242E-4"/>
    <n v="0.94313061593852066"/>
    <n v="0.49364630457923275"/>
    <n v="0.74918853454639744"/>
    <n v="0"/>
    <n v="2334.3488406299998"/>
    <n v="2.7511130554976382"/>
    <n v="1.375556527748819E-3"/>
    <x v="0"/>
    <s v="TRUEFALSE"/>
    <n v="0.59989999999999999"/>
    <n v="0.53324444444444441"/>
    <n v="13"/>
    <n v="30.520833333333332"/>
    <n v="48"/>
    <n v="87.45"/>
    <n v="4333.1475"/>
    <n v="13.07"/>
    <n v="99.339999999999989"/>
    <n v="4922.2969999999996"/>
    <n v="1783"/>
    <n v="2972"/>
    <n v="200"/>
    <n v="1415"/>
    <n v="746"/>
    <n v="2794"/>
    <n v="66.72"/>
    <n v="25.19"/>
    <n v="126.57"/>
    <n v="0"/>
    <n v="4955"/>
    <n v="100"/>
    <s v="Zona Rural"/>
    <n v="1356"/>
    <n v="1"/>
    <n v="3.66"/>
    <n v="244"/>
    <n v="18.010000000000002"/>
    <n v="217"/>
    <n v="887"/>
    <n v="343"/>
    <n v="1465"/>
    <n v="202"/>
    <n v="693"/>
    <n v="432"/>
    <n v="177"/>
    <n v="44.59"/>
    <n v="88.06"/>
    <n v="69.34"/>
    <n v="25.58"/>
    <n v="498"/>
    <n v="15.29"/>
    <n v="11.29"/>
    <n v="409"/>
    <n v="30.18"/>
    <n v="3.54"/>
    <n v="15.59"/>
  </r>
  <r>
    <n v="428"/>
    <x v="13"/>
    <s v="VE12"/>
    <s v="El Socorro"/>
    <s v="VE1203"/>
    <s v="El Socorro"/>
    <s v="VE120301"/>
    <x v="3"/>
    <n v="17097"/>
    <n v="20534"/>
    <n v="6946.5110999999997"/>
    <n v="2464"/>
    <n v="1084"/>
    <n v="602"/>
    <n v="1686"/>
    <n v="40.630000000000003"/>
    <n v="0.46737021308656818"/>
    <n v="0.53422368868028181"/>
    <n v="0.11537977954875102"/>
    <n v="0.29180490814309368"/>
    <s v="RESTO"/>
    <s v="resto"/>
    <n v="0.53422368868028181"/>
    <n v="10969.749223360906"/>
    <n v="8.784880161997686E-4"/>
    <n v="10969.749223360906"/>
    <n v="0"/>
    <n v="0"/>
    <n v="0"/>
    <n v="0"/>
    <n v="3766"/>
    <n v="3766"/>
    <n v="1"/>
    <n v="0"/>
    <n v="0"/>
    <n v="0"/>
    <n v="0"/>
    <n v="3766"/>
    <n v="3766"/>
    <n v="1"/>
    <n v="0"/>
    <n v="0"/>
    <n v="0"/>
    <n v="0"/>
    <n v="0"/>
    <n v="0"/>
    <n v="2759.7995757223357"/>
    <n v="7.6641136758051689E-2"/>
    <n v="9.8432052931237465E-4"/>
    <n v="7.6641136758051689E-2"/>
    <n v="9.8432052931237465E-4"/>
    <n v="0.90271985571947233"/>
    <n v="2759.7995757223357"/>
    <n v="0"/>
    <n v="0.50452822705260203"/>
    <n v="8.784880161997686E-4"/>
    <n v="0.94546188711920665"/>
    <n v="0.49352135460522933"/>
    <n v="0.74899890264386548"/>
    <n v="72.17"/>
    <n v="2819.6028756300002"/>
    <n v="7.2825858483393588"/>
    <n v="3.6412929241696796E-3"/>
    <x v="1"/>
    <s v="TRUETRUE"/>
    <n v="0.41499999999999998"/>
    <n v="0.36888888888888888"/>
    <n v="10.56"/>
    <n v="184.5"/>
    <n v="28"/>
    <n v="21.16"/>
    <n v="3617.7252000000003"/>
    <n v="5.4"/>
    <n v="30.09"/>
    <n v="5144.4872999999998"/>
    <n v="4723"/>
    <n v="11381"/>
    <n v="993"/>
    <n v="3754"/>
    <n v="2081"/>
    <n v="11262"/>
    <n v="50.22"/>
    <n v="28.84"/>
    <n v="106.39"/>
    <n v="12339"/>
    <n v="4758"/>
    <n v="27.83"/>
    <s v="Zona Urbana"/>
    <n v="4418"/>
    <n v="1.02"/>
    <n v="3.96"/>
    <n v="1779"/>
    <n v="40.29"/>
    <n v="1017"/>
    <n v="2409"/>
    <n v="1642"/>
    <n v="5166"/>
    <n v="626"/>
    <n v="1756"/>
    <n v="1362"/>
    <n v="1298"/>
    <n v="47.64"/>
    <n v="93.65"/>
    <n v="79.42"/>
    <n v="51.43"/>
    <n v="1474"/>
    <n v="7.66"/>
    <n v="10.51"/>
    <n v="686"/>
    <n v="15.53"/>
    <n v="22.19"/>
    <n v="11.42"/>
  </r>
  <r>
    <n v="444"/>
    <x v="13"/>
    <s v="VE12"/>
    <s v="Jose Tadeo Monagas"/>
    <s v="VE1209"/>
    <s v="Libertad De Orituco"/>
    <s v="VE120903"/>
    <x v="3"/>
    <n v="1055"/>
    <n v="1326.1963679770383"/>
    <n v="443.52199999999999"/>
    <n v="182"/>
    <n v="74"/>
    <n v="58"/>
    <n v="132"/>
    <n v="42.04"/>
    <n v="0.46877019982291945"/>
    <n v="0.47331426437999913"/>
    <n v="0.10374468206721463"/>
    <n v="0.3855370083140725"/>
    <s v="CIUD MED Y PEQ LLANO"/>
    <s v="ciud med y peq"/>
    <n v="0.53813195824398086"/>
    <n v="713.66864851553862"/>
    <n v="5.7152569533973454E-5"/>
    <n v="713.66864851553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.796057653085086"/>
    <n v="2.2715210539224662E-3"/>
    <n v="2.917369053645029E-5"/>
    <n v="2.2715210539224662E-3"/>
    <n v="2.917369053645029E-5"/>
    <n v="0.89488467133581495"/>
    <n v="81.796057653085086"/>
    <n v="0"/>
    <n v="0.4568234855899122"/>
    <n v="5.7152569533973454E-5"/>
    <n v="0.94228142755869881"/>
    <n v="0.49349017945740453"/>
    <n v="0.74895158928793337"/>
    <n v="0"/>
    <n v="406.60985177100002"/>
    <n v="3.2615942830719789"/>
    <n v="1.6307971415359893E-3"/>
    <x v="0"/>
    <s v="FALSEFALSE"/>
    <n v="0.4955"/>
    <n v="0.44044444444444442"/>
    <n v="20.76"/>
    <n v="76"/>
    <n v="2"/>
    <n v="35.730000000000004"/>
    <n v="376.95150000000007"/>
    <n v="9.61"/>
    <n v="48.349999999999994"/>
    <n v="510.09249999999992"/>
    <n v="330"/>
    <n v="666"/>
    <n v="59"/>
    <n v="256"/>
    <n v="140"/>
    <n v="659"/>
    <n v="58.41"/>
    <n v="28.29"/>
    <n v="119.79"/>
    <n v="0"/>
    <n v="1055"/>
    <n v="100"/>
    <s v="Zona Rural"/>
    <n v="337"/>
    <n v="1"/>
    <n v="3.14"/>
    <n v="113"/>
    <n v="33.83"/>
    <n v="30"/>
    <n v="110"/>
    <n v="12"/>
    <n v="152"/>
    <n v="56"/>
    <n v="99"/>
    <n v="71"/>
    <n v="23"/>
    <n v="57.73"/>
    <n v="83.19"/>
    <n v="60.17"/>
    <n v="17.29"/>
    <n v="174"/>
    <n v="21.69"/>
    <n v="7.49"/>
    <n v="84"/>
    <n v="25.15"/>
    <n v="13.17"/>
    <n v="13.06"/>
  </r>
  <r>
    <n v="861"/>
    <x v="18"/>
    <s v="VE20"/>
    <s v="Libertador"/>
    <s v="VE2016"/>
    <s v="Emeterio Ochoa"/>
    <s v="VE201602"/>
    <x v="1"/>
    <n v="5915"/>
    <n v="6201.4814814814808"/>
    <n v="2147.1449999999995"/>
    <n v="937"/>
    <n v="397"/>
    <n v="137"/>
    <n v="534"/>
    <n v="36.299999999999997"/>
    <n v="0.46865123479523357"/>
    <n v="0.44256346958857207"/>
    <n v="0.14465656885686404"/>
    <n v="0.33699114730713686"/>
    <s v="RESTO"/>
    <s v="resto"/>
    <n v="0.53760178923690971"/>
    <n v="3333.9275403640058"/>
    <n v="2.6699018650772955E-4"/>
    <n v="3076.9275403640058"/>
    <n v="0"/>
    <n v="0"/>
    <n v="357"/>
    <n v="0"/>
    <n v="0"/>
    <n v="357"/>
    <n v="1"/>
    <n v="0"/>
    <n v="0"/>
    <n v="357"/>
    <n v="0"/>
    <n v="0"/>
    <n v="357"/>
    <n v="1"/>
    <n v="257"/>
    <n v="1.4862568661308203E-4"/>
    <n v="0"/>
    <n v="7.7086258440979841E-2"/>
    <n v="7.7086258440979841E-2"/>
    <n v="4.1441710463449598E-2"/>
    <n v="764.46974429488557"/>
    <n v="2.1229741005580862E-2"/>
    <n v="2.7265866332002982E-4"/>
    <n v="2.1229741005580862E-2"/>
    <n v="2.7265866332002982E-4"/>
    <n v="0.89688200784886252"/>
    <n v="764.46974429488557"/>
    <n v="0"/>
    <n v="0.45355840614767179"/>
    <n v="1.1836449989464752E-4"/>
    <n v="0.94251845868882111"/>
    <n v="0.49346241270407959"/>
    <n v="0.74890944872486287"/>
    <n v="49.57"/>
    <n v="224.833177689"/>
    <n v="27.582590546577013"/>
    <n v="1.3791295273288507E-2"/>
    <x v="0"/>
    <s v="FALSEFALSE"/>
    <n v="0.49399999999999999"/>
    <n v="0.43911111111111112"/>
    <n v="11.25"/>
    <n v="158"/>
    <n v="9"/>
    <n v="11.9"/>
    <n v="703.8850000000001"/>
    <m/>
    <n v="75.47"/>
    <n v="4464.0505000000003"/>
    <n v="1852"/>
    <n v="3749"/>
    <n v="314"/>
    <n v="1414"/>
    <n v="861"/>
    <n v="3640"/>
    <n v="57.78"/>
    <n v="27.64"/>
    <n v="103.4"/>
    <n v="2932"/>
    <n v="2983"/>
    <n v="50.43"/>
    <s v="Zona Urbana"/>
    <n v="1526"/>
    <n v="1.02"/>
    <n v="3.94"/>
    <n v="418"/>
    <n v="27.52"/>
    <n v="158"/>
    <n v="784"/>
    <n v="480"/>
    <n v="1422"/>
    <n v="227"/>
    <n v="748"/>
    <n v="524"/>
    <n v="249"/>
    <n v="49.13"/>
    <n v="92.92"/>
    <n v="74.959999999999994"/>
    <n v="32.130000000000003"/>
    <n v="536"/>
    <n v="8.41"/>
    <n v="10.53"/>
    <n v="218"/>
    <n v="14.35"/>
    <n v="3.29"/>
    <n v="17.399999999999999"/>
  </r>
  <r>
    <n v="427"/>
    <x v="13"/>
    <s v="VE12"/>
    <s v="Chaguaramas"/>
    <s v="VE1202"/>
    <s v="Chaguaramas"/>
    <s v="VE120201"/>
    <x v="3"/>
    <n v="12966"/>
    <n v="17374"/>
    <n v="5413.3050000000003"/>
    <n v="1924"/>
    <n v="888"/>
    <n v="491"/>
    <n v="1379"/>
    <n v="41.75"/>
    <n v="0.46722722113825954"/>
    <n v="0.53378180399883335"/>
    <n v="0.10141238687962535"/>
    <n v="0.44402980860150393"/>
    <s v="RESTO"/>
    <s v="resto"/>
    <n v="0.53378180399883335"/>
    <n v="9273.9250626757312"/>
    <n v="7.4268170263597276E-4"/>
    <n v="9273.9250626757312"/>
    <n v="0"/>
    <n v="0"/>
    <n v="0"/>
    <n v="0"/>
    <n v="3176"/>
    <n v="3176"/>
    <n v="1"/>
    <n v="0"/>
    <n v="0"/>
    <n v="0"/>
    <n v="0"/>
    <n v="3176"/>
    <n v="3176"/>
    <n v="1"/>
    <n v="0"/>
    <n v="0"/>
    <n v="0"/>
    <n v="0"/>
    <n v="0"/>
    <n v="0"/>
    <n v="2066.269363279484"/>
    <n v="5.7381425174191023E-2"/>
    <n v="7.369634270752688E-4"/>
    <n v="5.7381425174191023E-2"/>
    <n v="7.369634270752688E-4"/>
    <n v="0.90069075566285839"/>
    <n v="2066.269363279484"/>
    <n v="0"/>
    <n v="0.49728466161196089"/>
    <n v="7.4268170263597276E-4"/>
    <n v="0.94493600394917576"/>
    <n v="0.49315349655021506"/>
    <n v="0.74844061823132013"/>
    <n v="68.38"/>
    <n v="2308.5550038199999"/>
    <n v="7.5259198811598536"/>
    <n v="3.7629599405799266E-3"/>
    <x v="1"/>
    <s v="TRUETRUE"/>
    <n v="0.43719999999999998"/>
    <n v="0.3886222222222222"/>
    <n v="10.63"/>
    <n v="175.95454545454547"/>
    <n v="22"/>
    <n v="21.580000000000002"/>
    <n v="2798.0628000000002"/>
    <n v="3.27"/>
    <n v="34.25"/>
    <n v="4440.8549999999996"/>
    <n v="3766"/>
    <n v="8614"/>
    <n v="586"/>
    <n v="2982"/>
    <n v="1671"/>
    <n v="8313"/>
    <n v="50.52"/>
    <n v="27.93"/>
    <n v="111.38"/>
    <n v="8866"/>
    <n v="4100"/>
    <n v="31.62"/>
    <s v="Zona Urbana"/>
    <n v="3416"/>
    <n v="1.02"/>
    <n v="3.88"/>
    <n v="1006"/>
    <n v="29.53"/>
    <n v="879"/>
    <n v="1921"/>
    <n v="936"/>
    <n v="3871"/>
    <n v="556"/>
    <n v="1367"/>
    <n v="1058"/>
    <n v="640"/>
    <n v="55.16"/>
    <n v="91.93"/>
    <n v="74.510000000000005"/>
    <n v="34.32"/>
    <n v="1114"/>
    <n v="9.32"/>
    <n v="11.42"/>
    <n v="537"/>
    <n v="15.76"/>
    <n v="23.66"/>
    <n v="8.1999999999999993"/>
  </r>
  <r>
    <n v="172"/>
    <x v="1"/>
    <s v="VE06"/>
    <s v="Antonio J. de Sucre"/>
    <s v="VE0602"/>
    <s v="Nicolas Pulido"/>
    <s v="VE060203"/>
    <x v="1"/>
    <n v="8717"/>
    <n v="9542.748019347333"/>
    <n v="3267.1316000000002"/>
    <n v="1449"/>
    <n v="702"/>
    <n v="167"/>
    <n v="869"/>
    <n v="37.480000000000004"/>
    <n v="0.46785455726728764"/>
    <n v="0.47384771075219823"/>
    <n v="9.9412020601862619E-2"/>
    <n v="0.49531613758202608"/>
    <s v="CIUD MED Y PEQ LLANO"/>
    <s v="ciud med y peq"/>
    <n v="0.53538483597161712"/>
    <n v="5109.0425830567456"/>
    <n v="4.0914633434934253E-4"/>
    <n v="5109.0425830567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5.71727976610487"/>
    <n v="2.4041440188639986E-2"/>
    <n v="3.0876999132489757E-4"/>
    <n v="2.4041440188639986E-2"/>
    <n v="3.0876999132489757E-4"/>
    <n v="0.89717823341520531"/>
    <n v="865.71727976610487"/>
    <n v="0"/>
    <n v="0.46502246145201448"/>
    <n v="4.0914633434934253E-4"/>
    <n v="0.94364445400433783"/>
    <n v="0.4931461454367681"/>
    <n v="0.74842946172136648"/>
    <n v="0"/>
    <n v="688.19095750899999"/>
    <n v="13.866424595127778"/>
    <n v="6.9332122975638896E-3"/>
    <x v="0"/>
    <s v="FALSEFALSE"/>
    <n v="0.50390000000000001"/>
    <n v="0.44791111111111115"/>
    <n v="13.06"/>
    <n v="52.161290322580648"/>
    <n v="31"/>
    <n v="23.380000000000003"/>
    <n v="2038.0346000000004"/>
    <n v="1.21"/>
    <n v="55.29"/>
    <n v="4819.6292999999996"/>
    <n v="2761"/>
    <n v="5479"/>
    <n v="477"/>
    <n v="2107"/>
    <n v="1278"/>
    <n v="5332"/>
    <n v="59.1"/>
    <n v="28.01"/>
    <n v="112.66"/>
    <n v="0"/>
    <n v="8717"/>
    <n v="100"/>
    <s v="Zona Rural"/>
    <n v="2329"/>
    <n v="1.01"/>
    <n v="3.78"/>
    <n v="585"/>
    <n v="25.13"/>
    <n v="294"/>
    <n v="958"/>
    <n v="365"/>
    <n v="1617"/>
    <n v="319"/>
    <n v="1170"/>
    <n v="826"/>
    <n v="327"/>
    <n v="46.5"/>
    <n v="96.85"/>
    <n v="77.849999999999994"/>
    <n v="30.7"/>
    <n v="917"/>
    <n v="3.53"/>
    <n v="8.85"/>
    <n v="408"/>
    <n v="17.53"/>
    <n v="1.72"/>
    <n v="16.78"/>
  </r>
  <r>
    <n v="1113"/>
    <x v="9"/>
    <s v="VE23"/>
    <s v="Valmore Rodriguez"/>
    <s v="VE2321"/>
    <s v="Rafael Urdaneta"/>
    <s v="VE232102"/>
    <x v="2"/>
    <n v="11178"/>
    <n v="12553.796328671329"/>
    <n v="4593.0402000000004"/>
    <n v="1550"/>
    <n v="642"/>
    <n v="439"/>
    <n v="1081"/>
    <n v="41.09"/>
    <n v="0.46807463744693523"/>
    <n v="0.44697136880959704"/>
    <n v="8.8625430134849775E-2"/>
    <n v="0.34456641244418973"/>
    <s v="RESTO"/>
    <s v="resto"/>
    <n v="0.53562011823746014"/>
    <n v="6724.0658738919301"/>
    <n v="5.3848188961079079E-4"/>
    <n v="6212.0658738919301"/>
    <n v="0"/>
    <n v="481"/>
    <n v="0"/>
    <n v="0"/>
    <n v="0"/>
    <n v="481"/>
    <n v="1"/>
    <n v="0"/>
    <n v="481"/>
    <n v="0"/>
    <n v="0"/>
    <n v="0"/>
    <n v="481"/>
    <n v="1"/>
    <n v="512"/>
    <n v="2.9609475309687935E-4"/>
    <n v="1.5167712008980799E-3"/>
    <n v="7.61444057215417E-2"/>
    <n v="7.61444057215417E-2"/>
    <n v="4.0784475595693301E-2"/>
    <n v="617.5699963277915"/>
    <n v="1.7150255026704073E-2"/>
    <n v="2.2026484496205051E-4"/>
    <n v="1.7150255026704073E-2"/>
    <n v="-1.2965063559360294E-3"/>
    <n v="0.88400995848940167"/>
    <n v="136.5699963277915"/>
    <n v="0.77885908133512471"/>
    <n v="0.44937719410856758"/>
    <n v="2.4238713651391144E-4"/>
    <n v="0.94299871189347262"/>
    <n v="0.49305243734018117"/>
    <n v="0.74828724444777228"/>
    <n v="82.47"/>
    <n v="167.64903721499999"/>
    <n v="74.881410219921676"/>
    <n v="3.7440705109960837E-2"/>
    <x v="1"/>
    <s v="FALSETRUE"/>
    <n v="0.48670000000000002"/>
    <n v="0.43262222222222224"/>
    <n v="7.19"/>
    <n v="192.16666666666666"/>
    <n v="6"/>
    <n v="29.61"/>
    <n v="3309.8057999999996"/>
    <n v="0.34"/>
    <n v="12.32"/>
    <n v="1377.1296"/>
    <n v="3506"/>
    <n v="7204"/>
    <n v="468"/>
    <n v="2761"/>
    <n v="1676"/>
    <n v="6741"/>
    <n v="55.16"/>
    <n v="26.81"/>
    <n v="102.68"/>
    <n v="9218"/>
    <n v="1960"/>
    <n v="17.53"/>
    <s v="Zona Urbana"/>
    <n v="2722"/>
    <n v="1.01"/>
    <n v="4.08"/>
    <n v="950"/>
    <n v="35.15"/>
    <n v="186"/>
    <n v="873"/>
    <n v="94"/>
    <n v="1153"/>
    <n v="559"/>
    <n v="1403"/>
    <n v="1158"/>
    <n v="637"/>
    <n v="61.09"/>
    <n v="94.48"/>
    <n v="83.49"/>
    <n v="42.33"/>
    <n v="641"/>
    <n v="6.76"/>
    <n v="17.54"/>
    <n v="600"/>
    <n v="22.2"/>
    <n v="12.69"/>
    <n v="8.6300000000000008"/>
  </r>
  <r>
    <n v="146"/>
    <x v="10"/>
    <s v="VE05"/>
    <s v="Santiago Mariño"/>
    <s v="VE0511"/>
    <s v="No Urbana Arevalo Aponte"/>
    <s v="VE051102"/>
    <x v="3"/>
    <n v="47765"/>
    <n v="55207.837780199989"/>
    <n v="12552.642"/>
    <n v="8469"/>
    <n v="1972"/>
    <n v="1046"/>
    <n v="3018"/>
    <n v="26.28"/>
    <n v="0.46397768798743882"/>
    <n v="0.36064760391141543"/>
    <n v="5.1362563148591715E-2"/>
    <n v="0.42735163233993401"/>
    <s v="CIUD PRINC CENTRO"/>
    <s v="ciud principales"/>
    <n v="0.52502380932061432"/>
    <n v="28985.429295715126"/>
    <n v="2.3212337640741427E-3"/>
    <n v="28985.429295715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29.0327127263945"/>
    <n v="0.11188843199162628"/>
    <n v="1.4370100087321429E-3"/>
    <n v="0.11188843199162628"/>
    <n v="1.4370100087321429E-3"/>
    <n v="0.90643332195921977"/>
    <n v="4029.0327127263945"/>
    <n v="0"/>
    <n v="0.45965645262075383"/>
    <n v="2.3212337640741427E-3"/>
    <n v="0.95104863553708685"/>
    <n v="0.49279789287392511"/>
    <n v="0.74790093183106221"/>
    <n v="97.68"/>
    <n v="180.90179575400001"/>
    <n v="305.18125898138999"/>
    <n v="0.15259062949069499"/>
    <x v="1"/>
    <s v="FALSETRUE"/>
    <n v="0.46310000000000001"/>
    <n v="0.41164444444444448"/>
    <n v="3.5"/>
    <n v="284.22222222222223"/>
    <n v="27"/>
    <n v="2.96"/>
    <n v="1413.8440000000001"/>
    <n v="1.39"/>
    <n v="41.930000000000007"/>
    <n v="20027.864500000003"/>
    <n v="14568"/>
    <n v="31455"/>
    <n v="1742"/>
    <n v="11690"/>
    <n v="6027"/>
    <n v="30048"/>
    <n v="51.85"/>
    <n v="27.07"/>
    <n v="99.95"/>
    <n v="46657"/>
    <n v="1108"/>
    <n v="2.3199999999999998"/>
    <s v="Zona Urbana"/>
    <n v="11947"/>
    <n v="1.04"/>
    <n v="4.1399999999999997"/>
    <n v="4853"/>
    <n v="40.79"/>
    <n v="2061"/>
    <n v="3973"/>
    <n v="1640"/>
    <n v="7674"/>
    <n v="2524"/>
    <n v="5772"/>
    <n v="4072"/>
    <n v="2172"/>
    <n v="65.63"/>
    <n v="96.42"/>
    <n v="81.08"/>
    <n v="32.04"/>
    <n v="1333"/>
    <n v="4.42"/>
    <n v="11.36"/>
    <n v="1676"/>
    <n v="14.09"/>
    <n v="7.57"/>
    <n v="2.46"/>
  </r>
  <r>
    <n v="662"/>
    <x v="17"/>
    <s v="VE16"/>
    <s v="Acosta"/>
    <s v="VE1601"/>
    <s v="San Francisco"/>
    <s v="VE160102"/>
    <x v="0"/>
    <n v="6755"/>
    <n v="7307.1020419365468"/>
    <n v="2243.3355000000001"/>
    <n v="1052"/>
    <n v="355"/>
    <n v="168"/>
    <n v="523"/>
    <n v="33.21"/>
    <n v="0.46708627172882267"/>
    <n v="0.47160444932880907"/>
    <n v="0.12918230686531382"/>
    <n v="0.1505343837694737"/>
    <s v="RESTO"/>
    <s v="resto"/>
    <n v="0.53334623132760206"/>
    <n v="3897.2153359930826"/>
    <n v="3.1209983924964692E-4"/>
    <n v="3897.2153359930826"/>
    <n v="0"/>
    <n v="0"/>
    <n v="19"/>
    <n v="0"/>
    <n v="0"/>
    <n v="19"/>
    <n v="1"/>
    <n v="0"/>
    <n v="0"/>
    <n v="19"/>
    <n v="0"/>
    <n v="0"/>
    <n v="19"/>
    <n v="1"/>
    <n v="0"/>
    <n v="0"/>
    <n v="0"/>
    <n v="0"/>
    <n v="0"/>
    <n v="0"/>
    <n v="1060.8256541106005"/>
    <n v="2.9459705968633745E-2"/>
    <n v="3.783580802562414E-4"/>
    <n v="2.9459705968633745E-2"/>
    <n v="3.783580802562414E-4"/>
    <n v="0.89774907287731587"/>
    <n v="1060.8256541106005"/>
    <n v="0"/>
    <n v="0.46627107605825291"/>
    <n v="3.1209983924964692E-4"/>
    <n v="0.94326866058837533"/>
    <n v="0.49230899725174232"/>
    <n v="0.74715895322951775"/>
    <n v="41.72"/>
    <n v="157.87446059999999"/>
    <n v="46.284256580614709"/>
    <n v="2.3142128290307356E-2"/>
    <x v="0"/>
    <s v="FALSEFALSE"/>
    <n v="0.47220000000000001"/>
    <n v="0.41973333333333335"/>
    <n v="10.1"/>
    <n v="132.6"/>
    <n v="15"/>
    <n v="15.58"/>
    <n v="1052.4289999999999"/>
    <n v="6.59"/>
    <n v="9.4099999999999984"/>
    <n v="635.64549999999986"/>
    <n v="2027"/>
    <n v="4293"/>
    <n v="435"/>
    <n v="1561"/>
    <n v="978"/>
    <n v="4216"/>
    <n v="57.35"/>
    <n v="28.5"/>
    <n v="112.22"/>
    <n v="2818"/>
    <n v="3937"/>
    <n v="58.28"/>
    <s v="Zona Rural"/>
    <n v="1656"/>
    <n v="1.02"/>
    <n v="4.1500000000000004"/>
    <n v="652"/>
    <n v="39.42"/>
    <n v="526"/>
    <n v="854"/>
    <n v="534"/>
    <n v="1989"/>
    <n v="332"/>
    <n v="824"/>
    <n v="629"/>
    <n v="388"/>
    <n v="63.12"/>
    <n v="96.37"/>
    <n v="78.33"/>
    <n v="43.94"/>
    <n v="557"/>
    <n v="4.2300000000000004"/>
    <n v="9.43"/>
    <n v="330"/>
    <n v="19.95"/>
    <n v="6.89"/>
    <n v="9.4"/>
  </r>
  <r>
    <n v="106"/>
    <x v="15"/>
    <s v="VE04"/>
    <s v="Paez"/>
    <s v="VE0404"/>
    <s v="El Amparo"/>
    <s v="VE040403"/>
    <x v="1"/>
    <n v="10582"/>
    <n v="13530.375071161048"/>
    <n v="4105.8159999999998"/>
    <n v="1490"/>
    <n v="632"/>
    <n v="313"/>
    <n v="945"/>
    <n v="38.799999999999997"/>
    <n v="0.4668907855665152"/>
    <n v="0.49735119867356348"/>
    <n v="9.1432537537820102E-2"/>
    <n v="0.32788823618261975"/>
    <s v="CIUD MED Y PEQ LLANO"/>
    <s v="ciud grandes"/>
    <n v="0.53291331188122404"/>
    <n v="7210.5169901675872"/>
    <n v="5.7743824744667534E-4"/>
    <n v="6660.5169901675872"/>
    <n v="0"/>
    <n v="0"/>
    <n v="0"/>
    <n v="0"/>
    <n v="0"/>
    <n v="0"/>
    <n v="0"/>
    <n v="535"/>
    <n v="0"/>
    <n v="0"/>
    <n v="0"/>
    <n v="0"/>
    <n v="535"/>
    <n v="1"/>
    <n v="550"/>
    <n v="3.180705355532884E-4"/>
    <n v="0"/>
    <n v="7.6277470915052492E-2"/>
    <n v="7.6277470915052492E-2"/>
    <n v="4.0649279647264371E-2"/>
    <n v="925.67042273768618"/>
    <n v="2.57063716097405E-2"/>
    <n v="3.3015310549842648E-4"/>
    <n v="2.57063716097405E-2"/>
    <n v="3.3015310549842648E-4"/>
    <n v="0.89735364167228659"/>
    <n v="925.67042273768618"/>
    <n v="0"/>
    <n v="0.47347040398519685"/>
    <n v="2.5936771189338694E-4"/>
    <n v="0.9430644658232803"/>
    <n v="0.4921850719839837"/>
    <n v="0.74697087648533045"/>
    <n v="56.37"/>
    <n v="2138.1842410099998"/>
    <n v="6.3279743679944973"/>
    <n v="3.1639871839972485E-3"/>
    <x v="0"/>
    <s v="FALSETRUE"/>
    <n v="0.49099999999999999"/>
    <n v="0.43644444444444441"/>
    <n v="10.71"/>
    <n v="82.714285714285708"/>
    <n v="21"/>
    <n v="27.580000000000002"/>
    <n v="2918.5156000000006"/>
    <n v="7.18"/>
    <n v="76.280000000000015"/>
    <n v="8071.9496000000017"/>
    <n v="3318"/>
    <n v="6758"/>
    <n v="506"/>
    <n v="2635"/>
    <n v="1407"/>
    <n v="6540"/>
    <n v="56.58"/>
    <n v="27.12"/>
    <n v="106.44"/>
    <n v="5965"/>
    <n v="4617"/>
    <n v="43.63"/>
    <s v="Zona Urbana"/>
    <n v="2736"/>
    <n v="1.05"/>
    <n v="4.04"/>
    <n v="806"/>
    <n v="29.53"/>
    <n v="289"/>
    <n v="880"/>
    <n v="568"/>
    <n v="1737"/>
    <n v="300"/>
    <n v="1121"/>
    <n v="795"/>
    <n v="456"/>
    <n v="33.82"/>
    <n v="83.35"/>
    <n v="67.2"/>
    <n v="30.1"/>
    <n v="898"/>
    <n v="19.52"/>
    <n v="11.14"/>
    <n v="604"/>
    <n v="22.13"/>
    <n v="6.16"/>
    <n v="11.29"/>
  </r>
  <r>
    <n v="602"/>
    <x v="19"/>
    <s v="VE14"/>
    <s v="Tulio Febres Cordero"/>
    <s v="VE1422"/>
    <s v="Maria De La Concepcion Palacios Blanco"/>
    <s v="VE142203"/>
    <x v="1"/>
    <n v="4302"/>
    <n v="5002.3549808992075"/>
    <n v="1535.8140000000003"/>
    <n v="697"/>
    <n v="276"/>
    <n v="111"/>
    <n v="387"/>
    <n v="35.700000000000003"/>
    <n v="0.46657276431789985"/>
    <n v="0.44107559211387515"/>
    <n v="4.989086510138057E-2"/>
    <n v="0.43082219216425166"/>
    <s v="CIUD MED Y PEQ OCCID"/>
    <s v="ciud med y peq"/>
    <n v="0.53227970086461429"/>
    <n v="2662.6520128516436"/>
    <n v="2.1323257596619026E-4"/>
    <n v="2662.6520128516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6.33218718388875"/>
    <n v="6.5630735063611084E-3"/>
    <n v="8.4291129554764902E-5"/>
    <n v="6.5630735063611084E-3"/>
    <n v="8.4291129554764902E-5"/>
    <n v="0.8953368063164604"/>
    <n v="236.33218718388875"/>
    <n v="0"/>
    <n v="0.44765849064556557"/>
    <n v="2.1323257596619026E-4"/>
    <n v="0.94288581660665305"/>
    <n v="0.49179291668241115"/>
    <n v="0.74637571705037797"/>
    <n v="80.64"/>
    <n v="21.030652416700001"/>
    <n v="237.86019005891336"/>
    <n v="0.11893009502945669"/>
    <x v="1"/>
    <s v="FALSETRUE"/>
    <n v="0.56499999999999995"/>
    <n v="0.50222222222222213"/>
    <n v="11.51"/>
    <n v="49.333333333333336"/>
    <n v="9"/>
    <n v="37.03"/>
    <n v="1593.0306"/>
    <n v="0.09"/>
    <n v="10.53"/>
    <n v="453.00059999999996"/>
    <n v="1447"/>
    <n v="2561"/>
    <n v="294"/>
    <n v="1158"/>
    <n v="567"/>
    <n v="2577"/>
    <n v="67.98"/>
    <n v="27.85"/>
    <n v="113.39"/>
    <n v="3469"/>
    <n v="833"/>
    <n v="19.36"/>
    <s v="Zona Urbana"/>
    <n v="1101"/>
    <n v="1.01"/>
    <n v="3.95"/>
    <n v="356"/>
    <n v="32.51"/>
    <n v="0"/>
    <n v="232"/>
    <n v="212"/>
    <n v="444"/>
    <n v="232"/>
    <n v="567"/>
    <n v="327"/>
    <n v="172"/>
    <n v="59.18"/>
    <n v="95.13"/>
    <n v="70.319999999999993"/>
    <n v="32.39"/>
    <n v="384"/>
    <n v="5.79"/>
    <n v="14.52"/>
    <n v="117"/>
    <n v="10.68"/>
    <n v="11.32"/>
    <n v="10.24"/>
  </r>
  <r>
    <n v="155"/>
    <x v="10"/>
    <s v="VE05"/>
    <s v="Urdaneta"/>
    <s v="VE0515"/>
    <s v="Capital Urdaneta"/>
    <s v="VE051501"/>
    <x v="3"/>
    <n v="10627"/>
    <n v="11858.01537304311"/>
    <n v="3748.1428999999998"/>
    <n v="1899"/>
    <n v="547"/>
    <n v="488"/>
    <n v="1035"/>
    <n v="35.269999999999996"/>
    <n v="0.46565581491885616"/>
    <n v="0.48441313367619948"/>
    <n v="0.11188793138146959"/>
    <n v="0.47574008134619855"/>
    <s v="RESTO"/>
    <s v="resto"/>
    <n v="0.53084219409850286"/>
    <n v="6294.7348982799822"/>
    <n v="5.0409987144621352E-4"/>
    <n v="6294.7348982799822"/>
    <n v="0"/>
    <n v="0"/>
    <n v="20"/>
    <n v="0"/>
    <n v="3500"/>
    <n v="3500"/>
    <n v="2"/>
    <n v="0"/>
    <n v="0"/>
    <n v="20"/>
    <n v="0"/>
    <n v="3500"/>
    <n v="3500"/>
    <n v="2"/>
    <n v="0"/>
    <n v="0"/>
    <n v="0"/>
    <n v="0"/>
    <n v="0"/>
    <n v="0"/>
    <n v="1633.4014312410934"/>
    <n v="4.5360447031658285E-2"/>
    <n v="5.8257511723763811E-4"/>
    <n v="4.5360447031658285E-2"/>
    <n v="5.8257511723763811E-4"/>
    <n v="0.89942428979064826"/>
    <n v="1633.4014312410934"/>
    <n v="0"/>
    <n v="0.47639929016616867"/>
    <n v="5.0409987144621352E-4"/>
    <n v="0.94401214285313839"/>
    <n v="0.49178614560769579"/>
    <n v="0.74636544084351442"/>
    <n v="76.75"/>
    <n v="783.66223893699998"/>
    <n v="15.131538542839497"/>
    <n v="7.5657692714197486E-3"/>
    <x v="1"/>
    <s v="FALSETRUE"/>
    <n v="0.42969999999999997"/>
    <n v="0.38195555555555555"/>
    <n v="9"/>
    <n v="118.34615384615384"/>
    <n v="26"/>
    <n v="19.399999999999999"/>
    <n v="2061.6379999999999"/>
    <n v="4.29"/>
    <n v="22.99"/>
    <n v="2443.1472999999996"/>
    <n v="3043"/>
    <n v="7081"/>
    <n v="503"/>
    <n v="2411"/>
    <n v="1341"/>
    <n v="6875"/>
    <n v="50.08"/>
    <n v="28.46"/>
    <n v="106.87"/>
    <n v="8156"/>
    <n v="2471"/>
    <n v="23.25"/>
    <s v="Zona Urbana"/>
    <n v="3009"/>
    <n v="1.06"/>
    <n v="3.72"/>
    <n v="1147"/>
    <n v="38.17"/>
    <n v="449"/>
    <n v="1433"/>
    <n v="1078"/>
    <n v="3077"/>
    <n v="437"/>
    <n v="1216"/>
    <n v="855"/>
    <n v="576"/>
    <n v="54.69"/>
    <n v="94.63"/>
    <n v="76.680000000000007"/>
    <n v="37.31"/>
    <n v="779"/>
    <n v="6.03"/>
    <n v="10.85"/>
    <n v="571"/>
    <n v="19"/>
    <n v="17.87"/>
    <n v="6.95"/>
  </r>
  <r>
    <n v="741"/>
    <x v="6"/>
    <s v="VE18"/>
    <s v="Monseñor Jose Vicente"/>
    <s v="VE1806"/>
    <s v="Peña Blanca"/>
    <s v="VE180602"/>
    <x v="3"/>
    <n v="2447"/>
    <n v="2836.145552560647"/>
    <n v="1045.1136999999999"/>
    <n v="354"/>
    <n v="179"/>
    <n v="85"/>
    <n v="264"/>
    <n v="42.71"/>
    <n v="0.46665040691068649"/>
    <n v="0.54671091187427612"/>
    <n v="0.14168789340838209"/>
    <n v="0.27654493904947386"/>
    <s v="CIUD MED Y PEQ LLANO"/>
    <s v="ciud med y peq"/>
    <n v="0.53239949666879371"/>
    <n v="1509.9624646627262"/>
    <n v="1.2092199220861169E-4"/>
    <n v="1509.9624646627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9.18403206488819"/>
    <n v="1.0807852457085827E-2"/>
    <n v="1.3880784525512838E-4"/>
    <n v="1.0807852457085827E-2"/>
    <n v="1.3880784525512838E-4"/>
    <n v="0.89578401349148618"/>
    <n v="389.18403206488819"/>
    <n v="0"/>
    <n v="0.48443425927428274"/>
    <n v="1.2092199220861169E-4"/>
    <n v="0.94252836207350266"/>
    <n v="0.49168292691150167"/>
    <n v="0.74620878968858406"/>
    <n v="0"/>
    <n v="48.846841601800001"/>
    <n v="58.062004820719778"/>
    <n v="2.9031002410359889E-2"/>
    <x v="0"/>
    <s v="TRUEFALSE"/>
    <n v="0.62690000000000001"/>
    <n v="0.55724444444444443"/>
    <n v="16.239999999999998"/>
    <n v="146.19999999999999"/>
    <n v="5"/>
    <n v="40.450000000000003"/>
    <n v="989.81150000000002"/>
    <n v="0.32"/>
    <n v="39.799999999999997"/>
    <n v="973.90599999999995"/>
    <n v="899"/>
    <n v="1434"/>
    <n v="114"/>
    <n v="725"/>
    <n v="328"/>
    <n v="1394"/>
    <n v="70.64"/>
    <n v="25.29"/>
    <n v="124.29"/>
    <n v="0"/>
    <n v="2447"/>
    <n v="100"/>
    <s v="Zona Rural"/>
    <n v="630"/>
    <n v="1"/>
    <n v="3.9"/>
    <n v="130"/>
    <n v="20.63"/>
    <n v="94"/>
    <n v="336"/>
    <n v="301"/>
    <n v="731"/>
    <n v="143"/>
    <n v="336"/>
    <n v="176"/>
    <n v="133"/>
    <n v="56.97"/>
    <n v="93.59"/>
    <n v="66.17"/>
    <n v="35.950000000000003"/>
    <n v="301"/>
    <n v="10.23"/>
    <n v="13.17"/>
    <n v="103"/>
    <n v="16.350000000000001"/>
    <n v="15.71"/>
    <n v="10.84"/>
  </r>
  <r>
    <n v="190"/>
    <x v="1"/>
    <s v="VE06"/>
    <s v="Barinas"/>
    <s v="VE0604"/>
    <s v="Dominga Ortiz De Paez"/>
    <s v="VE060414"/>
    <x v="1"/>
    <n v="6748"/>
    <n v="8014.0688255791274"/>
    <n v="1707.9188000000001"/>
    <n v="1225"/>
    <n v="305"/>
    <n v="110"/>
    <n v="415"/>
    <n v="25.310000000000002"/>
    <n v="0.46601927249369751"/>
    <n v="0.38262240969155364"/>
    <n v="0.37680896731238195"/>
    <n v="0.35428997659992389"/>
    <s v="CIUD GRAND LLANOS"/>
    <s v="ciud grandes"/>
    <n v="0.53142210206396012"/>
    <n v="4258.8533013745118"/>
    <n v="3.4106081295302908E-4"/>
    <n v="4183.8533013745118"/>
    <n v="0"/>
    <n v="0"/>
    <n v="65"/>
    <n v="0"/>
    <n v="0"/>
    <n v="65"/>
    <n v="1"/>
    <n v="0"/>
    <n v="0"/>
    <n v="78"/>
    <n v="0"/>
    <n v="0"/>
    <n v="78"/>
    <n v="1"/>
    <n v="75"/>
    <n v="4.3373254848175691E-5"/>
    <n v="0"/>
    <n v="1.7610374129532549E-2"/>
    <n v="1.7610374129532549E-2"/>
    <n v="9.3585420380489694E-3"/>
    <n v="1143.6203636416421"/>
    <n v="3.1758960128911273E-2"/>
    <n v="4.0788795373936516E-4"/>
    <n v="3.1758960128911273E-2"/>
    <n v="4.0788795373936516E-4"/>
    <n v="0.89799130998073629"/>
    <n v="1143.6203636416421"/>
    <n v="0"/>
    <n v="0.43745755993373375"/>
    <n v="2.9768755810485339E-4"/>
    <n v="0.94321285187155712"/>
    <n v="0.49165867158282345"/>
    <n v="0.74617197828337589"/>
    <n v="43.76"/>
    <n v="132.348333349"/>
    <n v="60.552850366813331"/>
    <n v="3.0276425183406664E-2"/>
    <x v="0"/>
    <s v="FALSEFALSE"/>
    <n v="0.53500000000000003"/>
    <n v="0.47555555555555556"/>
    <n v="9.86"/>
    <n v="102.47619047619048"/>
    <n v="21"/>
    <n v="6.76"/>
    <n v="456.16479999999996"/>
    <n v="0.23"/>
    <n v="17.3"/>
    <n v="1167.404"/>
    <n v="2229"/>
    <n v="4166"/>
    <n v="353"/>
    <n v="1760"/>
    <n v="934"/>
    <n v="4054"/>
    <n v="61.98"/>
    <n v="26.77"/>
    <n v="105.54"/>
    <n v="2953"/>
    <n v="3795"/>
    <n v="56.24"/>
    <s v="Zona Rural"/>
    <n v="1717"/>
    <n v="1.01"/>
    <n v="3.96"/>
    <n v="531"/>
    <n v="30.93"/>
    <n v="454"/>
    <n v="990"/>
    <n v="693"/>
    <n v="2152"/>
    <n v="333"/>
    <n v="879"/>
    <n v="671"/>
    <n v="349"/>
    <n v="55.78"/>
    <n v="96.07"/>
    <n v="84.83"/>
    <n v="39.08"/>
    <n v="524"/>
    <n v="5.46"/>
    <n v="11.36"/>
    <n v="105"/>
    <n v="6.12"/>
    <n v="4.78"/>
    <n v="9.51"/>
  </r>
  <r>
    <n v="920"/>
    <x v="3"/>
    <s v="VE21"/>
    <s v="Carache"/>
    <s v="VE2105"/>
    <s v="Panamericana"/>
    <s v="VE210504"/>
    <x v="2"/>
    <n v="1992"/>
    <n v="2498.3370129395421"/>
    <n v="636.04559999999992"/>
    <n v="354"/>
    <n v="129"/>
    <n v="37"/>
    <n v="166"/>
    <n v="31.93"/>
    <n v="0.46626632275147328"/>
    <n v="0.49092794702025672"/>
    <n v="0.11004363763746637"/>
    <n v="0.39290388994547509"/>
    <s v="RESTO"/>
    <s v="resto"/>
    <n v="0.53180688803641663"/>
    <n v="1328.6328321175747"/>
    <n v="1.0640061109685477E-4"/>
    <n v="1328.6328321175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1.01285115318865"/>
    <n v="6.9707635375024554E-3"/>
    <n v="8.9527190555729506E-5"/>
    <n v="6.9707635375024554E-3"/>
    <n v="8.9527190555729506E-5"/>
    <n v="0.89537975835453565"/>
    <n v="251.01285115318865"/>
    <n v="0"/>
    <n v="0.46442615630409828"/>
    <n v="1.0640061109685477E-4"/>
    <n v="0.9424721308885754"/>
    <n v="0.49146180651202959"/>
    <n v="0.7458732035280029"/>
    <n v="0"/>
    <n v="163.64012539300001"/>
    <n v="15.267264107378965"/>
    <n v="7.633632053689483E-3"/>
    <x v="0"/>
    <s v="FALSEFALSE"/>
    <n v="0.44060000000000005"/>
    <n v="0.39164444444444446"/>
    <n v="9.82"/>
    <m/>
    <m/>
    <n v="27.240000000000002"/>
    <n v="542.62080000000003"/>
    <n v="0.78"/>
    <n v="10.309999999999999"/>
    <n v="205.37519999999998"/>
    <n v="567"/>
    <n v="1287"/>
    <n v="138"/>
    <n v="444"/>
    <n v="258"/>
    <n v="1290"/>
    <n v="54.78"/>
    <n v="29.36"/>
    <n v="105.15"/>
    <n v="0"/>
    <n v="1992"/>
    <n v="100"/>
    <s v="Zona Rural"/>
    <n v="527"/>
    <n v="1.02"/>
    <n v="3.82"/>
    <n v="167"/>
    <n v="31.75"/>
    <m/>
    <m/>
    <m/>
    <n v="472"/>
    <n v="86"/>
    <n v="220"/>
    <n v="166"/>
    <n v="106"/>
    <n v="52.12"/>
    <n v="98.65"/>
    <n v="78.3"/>
    <n v="39.549999999999997"/>
    <n v="160"/>
    <n v="1.8"/>
    <n v="11.98"/>
    <n v="51"/>
    <n v="9.6999999999999993"/>
    <n v="6.84"/>
    <n v="12.31"/>
  </r>
  <r>
    <n v="1091"/>
    <x v="9"/>
    <s v="VE23"/>
    <s v="Rosario De Perija"/>
    <s v="VE2316"/>
    <s v="Sixto Zambrano"/>
    <s v="VE231603"/>
    <x v="2"/>
    <n v="8217"/>
    <n v="9457.3894313342589"/>
    <n v="3126.5684999999999"/>
    <n v="1249"/>
    <n v="440"/>
    <n v="327"/>
    <n v="767"/>
    <n v="38.049999999999997"/>
    <n v="0.46535729120565927"/>
    <n v="0.51724198075335703"/>
    <n v="0.15724568717856416"/>
    <n v="0.33288944031822404"/>
    <s v="CIUD MED Y PEQ OCCID"/>
    <s v="ciud med y peq"/>
    <n v="0.52930656278918764"/>
    <n v="5005.8582928583264"/>
    <n v="4.0088304951450306E-4"/>
    <n v="5005.8582928583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94.8785544181353"/>
    <n v="4.9844754656594867E-2"/>
    <n v="6.4016815723796634E-4"/>
    <n v="4.9844754656594867E-2"/>
    <n v="6.4016815723796634E-4"/>
    <n v="0.89989673242386292"/>
    <n v="1794.8785544181353"/>
    <n v="0"/>
    <n v="0.48899448927793826"/>
    <n v="4.0088304951450306E-4"/>
    <n v="0.94361245606322741"/>
    <n v="0.49110663396730986"/>
    <n v="0.74533417144000524"/>
    <n v="43.11"/>
    <n v="409.982286778"/>
    <n v="23.067800088776298"/>
    <n v="1.1533900044388149E-2"/>
    <x v="0"/>
    <s v="TRUEFALSE"/>
    <n v="0.58619999999999994"/>
    <n v="0.52106666666666657"/>
    <n v="21.54"/>
    <n v="282.58333333333331"/>
    <n v="12"/>
    <n v="21.990000000000002"/>
    <n v="1806.9183"/>
    <n v="0.53"/>
    <n v="16.740000000000002"/>
    <n v="1375.5258000000001"/>
    <n v="2934"/>
    <n v="5005"/>
    <n v="278"/>
    <n v="2394"/>
    <n v="1064"/>
    <n v="4759"/>
    <n v="64.180000000000007"/>
    <n v="25.09"/>
    <n v="115.33"/>
    <n v="3542"/>
    <n v="4675"/>
    <n v="56.89"/>
    <s v="Zona Rural"/>
    <n v="2086"/>
    <n v="1"/>
    <n v="3.87"/>
    <n v="834"/>
    <n v="40.31"/>
    <n v="689"/>
    <n v="1385"/>
    <n v="831"/>
    <n v="3391"/>
    <n v="477"/>
    <n v="975"/>
    <n v="624"/>
    <n v="300"/>
    <n v="56.45"/>
    <n v="85.08"/>
    <n v="70.349999999999994"/>
    <n v="26.93"/>
    <n v="1345"/>
    <n v="16.309999999999999"/>
    <n v="20.49"/>
    <n v="340"/>
    <n v="16.43"/>
    <n v="6.04"/>
    <n v="15.82"/>
  </r>
  <r>
    <n v="342"/>
    <x v="5"/>
    <s v="VE11"/>
    <s v="Acosta"/>
    <s v="VE1101"/>
    <s v="Capadare"/>
    <s v="VE110102"/>
    <x v="2"/>
    <n v="6556"/>
    <n v="7713.6701496455762"/>
    <n v="2158.2352000000001"/>
    <n v="976"/>
    <n v="298"/>
    <n v="181"/>
    <n v="479"/>
    <n v="32.92"/>
    <n v="0.46541260055492023"/>
    <n v="0.46731597840006739"/>
    <n v="4.5603266832395739E-2"/>
    <n v="0.30508298519017008"/>
    <s v="RESTO"/>
    <s v="resto"/>
    <n v="0.52965696972039999"/>
    <n v="4085.5991568839804"/>
    <n v="3.2718613937637614E-4"/>
    <n v="4085.5991568839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0.26808610308524"/>
    <n v="2.6667167557686312E-2"/>
    <n v="3.4249283865020344E-4"/>
    <n v="2.6667167557686312E-2"/>
    <n v="3.4249283865020344E-4"/>
    <n v="0.89745486598729685"/>
    <n v="960.26808610308524"/>
    <n v="0"/>
    <n v="0.46381267064835013"/>
    <n v="3.2718613937637614E-4"/>
    <n v="0.94332707931079318"/>
    <n v="0.4911037450568565"/>
    <n v="0.74532978704865271"/>
    <n v="84.14"/>
    <n v="297.04791309000001"/>
    <n v="25.967764154291423"/>
    <n v="1.2983882077145712E-2"/>
    <x v="1"/>
    <s v="FALSETRUE"/>
    <n v="0.49369999999999997"/>
    <n v="0.43884444444444443"/>
    <n v="9.42"/>
    <n v="139.46153846153845"/>
    <n v="13"/>
    <n v="22.56"/>
    <n v="1479.0336"/>
    <n v="0.35"/>
    <n v="7.13"/>
    <n v="467.44279999999998"/>
    <n v="2040"/>
    <n v="4132"/>
    <n v="384"/>
    <n v="1588"/>
    <n v="953"/>
    <n v="4015"/>
    <n v="58.66"/>
    <n v="28.03"/>
    <n v="106.62"/>
    <n v="5516"/>
    <n v="1040"/>
    <n v="15.86"/>
    <s v="Zona Urbana"/>
    <n v="1493"/>
    <n v="1.05"/>
    <n v="4.63"/>
    <n v="419"/>
    <n v="28.12"/>
    <n v="400"/>
    <n v="831"/>
    <n v="548"/>
    <n v="1813"/>
    <n v="379"/>
    <n v="830"/>
    <n v="638"/>
    <n v="288"/>
    <n v="73.45"/>
    <n v="96.74"/>
    <n v="79.349999999999994"/>
    <n v="33.76"/>
    <n v="495"/>
    <n v="4.74"/>
    <n v="13.09"/>
    <n v="164"/>
    <n v="11.01"/>
    <n v="14.09"/>
    <n v="9"/>
  </r>
  <r>
    <n v="603"/>
    <x v="19"/>
    <s v="VE14"/>
    <s v="Tulio Febres Cordero"/>
    <s v="VE1422"/>
    <s v="Santa  Apolonia"/>
    <s v="VE142204"/>
    <x v="1"/>
    <n v="4079"/>
    <n v="4743.0511313546867"/>
    <n v="1449.2686999999999"/>
    <n v="715"/>
    <n v="279"/>
    <n v="115"/>
    <n v="394"/>
    <n v="35.53"/>
    <n v="0.4654257694376614"/>
    <n v="0.44107559211387515"/>
    <n v="4.989086510138057E-2"/>
    <n v="0.43082219216425166"/>
    <s v="CIUD MED Y PEQ OCCID"/>
    <s v="ciud med y peq"/>
    <n v="0.52974503562240172"/>
    <n v="2512.6077905383613"/>
    <n v="2.0121661748634384E-4"/>
    <n v="2512.6077905383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1.9291714417169"/>
    <n v="1.5049668137865176E-2"/>
    <n v="1.9328650296777792E-4"/>
    <n v="1.5049668137865176E-2"/>
    <n v="1.9328650296777792E-4"/>
    <n v="0.89623090847226183"/>
    <n v="541.9291714417169"/>
    <n v="0"/>
    <n v="0.45078538957466741"/>
    <n v="2.0121661748634384E-4"/>
    <n v="0.94283928717683119"/>
    <n v="0.49092851313890645"/>
    <n v="0.74506384412029092"/>
    <n v="0"/>
    <n v="257.72778155999998"/>
    <n v="18.403336662603781"/>
    <n v="9.2016683313018901E-3"/>
    <x v="0"/>
    <s v="FALSEFALSE"/>
    <n v="0.52979999999999994"/>
    <n v="0.47093333333333326"/>
    <n v="11.89"/>
    <m/>
    <m/>
    <n v="34.83"/>
    <n v="1420.7157"/>
    <n v="0.36"/>
    <n v="26.029999999999998"/>
    <n v="1061.7637"/>
    <n v="1316"/>
    <n v="2484"/>
    <n v="279"/>
    <n v="1025"/>
    <n v="573"/>
    <n v="2481"/>
    <n v="64.209999999999994"/>
    <n v="28.79"/>
    <n v="118.13"/>
    <n v="0"/>
    <n v="4079"/>
    <n v="100"/>
    <s v="Zona Rural"/>
    <n v="1130"/>
    <n v="1.01"/>
    <n v="3.66"/>
    <n v="263"/>
    <n v="23.32"/>
    <m/>
    <m/>
    <m/>
    <n v="1023"/>
    <n v="177"/>
    <n v="518"/>
    <n v="328"/>
    <n v="163"/>
    <n v="51.3"/>
    <n v="94.7"/>
    <n v="70.239999999999995"/>
    <n v="33.200000000000003"/>
    <n v="386"/>
    <n v="6.7"/>
    <n v="9.49"/>
    <n v="181"/>
    <n v="16.05"/>
    <n v="9.31"/>
    <n v="11.36"/>
  </r>
  <r>
    <n v="380"/>
    <x v="5"/>
    <s v="VE11"/>
    <s v="Federacion"/>
    <s v="VE1110"/>
    <s v="Agua Larga"/>
    <s v="VE111002"/>
    <x v="2"/>
    <n v="3150"/>
    <n v="3749.9333356124575"/>
    <n v="1132.4250000000002"/>
    <n v="579"/>
    <n v="244"/>
    <n v="81"/>
    <n v="325"/>
    <n v="35.950000000000003"/>
    <n v="0.46539864526747937"/>
    <n v="0.48804076805430646"/>
    <n v="0.10409089930759664"/>
    <n v="0.20433780559882062"/>
    <s v="CIUD MED Y PEQ OCCID"/>
    <s v="ciud med y peq"/>
    <n v="0.52956855737218633"/>
    <n v="1985.8467867821596"/>
    <n v="1.5903213179037945E-4"/>
    <n v="1985.8467867821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5.46410717688013"/>
    <n v="1.0426842673294986E-2"/>
    <n v="1.3391444507973506E-4"/>
    <n v="1.0426842673294986E-2"/>
    <n v="1.3391444507973506E-4"/>
    <n v="0.89574387234137109"/>
    <n v="375.46410717688013"/>
    <n v="0"/>
    <n v="0.46473716102299084"/>
    <n v="1.5903213179037945E-4"/>
    <n v="0.94267593607420741"/>
    <n v="0.49080117519272798"/>
    <n v="0.74487058808169693"/>
    <n v="0"/>
    <n v="468.939957628"/>
    <n v="7.9966172099738175"/>
    <n v="3.9983086049869086E-3"/>
    <x v="0"/>
    <s v="FALSEFALSE"/>
    <n v="0.42060000000000003"/>
    <n v="0.37386666666666668"/>
    <n v="8.1"/>
    <n v="64.454545454545453"/>
    <n v="11"/>
    <n v="41.66"/>
    <n v="1312.29"/>
    <n v="0.99"/>
    <n v="49.509999999999991"/>
    <n v="1559.5649999999996"/>
    <n v="839"/>
    <n v="1995"/>
    <n v="316"/>
    <n v="674"/>
    <n v="371"/>
    <n v="2105"/>
    <n v="57.89"/>
    <n v="31.61"/>
    <n v="102.57"/>
    <n v="0"/>
    <n v="3150"/>
    <n v="100"/>
    <s v="Zona Rural"/>
    <n v="913"/>
    <n v="1.01"/>
    <n v="3.48"/>
    <n v="274"/>
    <n v="30.01"/>
    <n v="172"/>
    <n v="322"/>
    <n v="215"/>
    <n v="709"/>
    <n v="171"/>
    <n v="320"/>
    <n v="270"/>
    <n v="163"/>
    <n v="73.709999999999994"/>
    <n v="95.81"/>
    <n v="84.38"/>
    <n v="41.48"/>
    <n v="210"/>
    <n v="5.0199999999999996"/>
    <n v="13.36"/>
    <n v="33"/>
    <n v="3.61"/>
    <n v="19.059999999999999"/>
    <n v="9.85"/>
  </r>
  <r>
    <n v="202"/>
    <x v="1"/>
    <s v="VE06"/>
    <s v="Obispos"/>
    <s v="VE0608"/>
    <s v="El Real"/>
    <s v="VE060802"/>
    <x v="1"/>
    <n v="2919"/>
    <n v="3234.4665670925242"/>
    <n v="974.07029999999997"/>
    <n v="509"/>
    <n v="196"/>
    <n v="59"/>
    <n v="255"/>
    <n v="33.369999999999997"/>
    <n v="0.46522901395553778"/>
    <n v="0.47878208969503899"/>
    <n v="6.5579452051262518E-2"/>
    <n v="0.468502127639155"/>
    <s v="RESTO"/>
    <s v="resto"/>
    <n v="0.5282904550572618"/>
    <n v="1708.7378145968091"/>
    <n v="1.3684047487192883E-4"/>
    <n v="1708.7378145968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4.7080072199505"/>
    <n v="1.1516667143368343E-2"/>
    <n v="1.4791132253507219E-4"/>
    <n v="1.1516667143368343E-2"/>
    <n v="1.4791132253507219E-4"/>
    <n v="0.89585869041039023"/>
    <n v="414.7080072199505"/>
    <n v="0"/>
    <n v="0.46205248241626579"/>
    <n v="1.3684047487192883E-4"/>
    <n v="0.9425900032586978"/>
    <n v="0.49033909959694383"/>
    <n v="0.74416931323117352"/>
    <n v="0"/>
    <n v="117.98777454499999"/>
    <n v="27.413573817844267"/>
    <n v="1.3706786908922134E-2"/>
    <x v="0"/>
    <s v="FALSEFALSE"/>
    <n v="0.51200000000000001"/>
    <n v="0.45511111111111113"/>
    <n v="9.57"/>
    <n v="65.416666666666671"/>
    <n v="12"/>
    <n v="32.619999999999997"/>
    <n v="952.17779999999993"/>
    <n v="4.8"/>
    <n v="44.5"/>
    <n v="1298.9549999999999"/>
    <n v="938"/>
    <n v="1832"/>
    <n v="149"/>
    <n v="748"/>
    <n v="387"/>
    <n v="1784"/>
    <n v="59.33"/>
    <n v="27.36"/>
    <n v="116.22"/>
    <n v="0"/>
    <n v="2919"/>
    <n v="100"/>
    <s v="Zona Rural"/>
    <n v="799"/>
    <n v="1.01"/>
    <n v="3.67"/>
    <n v="265"/>
    <n v="33.25"/>
    <n v="84"/>
    <n v="465"/>
    <n v="236"/>
    <n v="785"/>
    <n v="118"/>
    <n v="361"/>
    <n v="247"/>
    <n v="112"/>
    <n v="48.96"/>
    <n v="95"/>
    <n v="73.95"/>
    <n v="29.24"/>
    <n v="219"/>
    <n v="4.72"/>
    <n v="10.66"/>
    <n v="143"/>
    <n v="17.940000000000001"/>
    <n v="2.5099999999999998"/>
    <n v="9.69"/>
  </r>
  <r>
    <n v="451"/>
    <x v="13"/>
    <s v="VE12"/>
    <s v="Ortiz"/>
    <s v="VE1210"/>
    <s v="San Jose De Tiznados"/>
    <s v="VE121003"/>
    <x v="3"/>
    <n v="6282"/>
    <n v="7669.5669964218059"/>
    <n v="2668.5935999999997"/>
    <n v="1048"/>
    <n v="522"/>
    <n v="252"/>
    <n v="774"/>
    <n v="42.48"/>
    <n v="0.46515059271502135"/>
    <n v="0.51847905881425882"/>
    <n v="8.6250269955594136E-2"/>
    <n v="0.5072164848327535"/>
    <s v="RESTO"/>
    <s v="resto"/>
    <n v="0.52691166705702819"/>
    <n v="4041.1843316901786"/>
    <n v="3.2362927669156005E-4"/>
    <n v="4041.1843316901786"/>
    <n v="0"/>
    <n v="0"/>
    <n v="180"/>
    <n v="0"/>
    <n v="0"/>
    <n v="180"/>
    <n v="1"/>
    <n v="0"/>
    <n v="0"/>
    <n v="180"/>
    <n v="0"/>
    <n v="0"/>
    <n v="180"/>
    <n v="1"/>
    <n v="0"/>
    <n v="0"/>
    <n v="0"/>
    <n v="0"/>
    <n v="0"/>
    <n v="0"/>
    <n v="1046.4465707752579"/>
    <n v="2.9060390995889404E-2"/>
    <n v="3.7322958214203807E-4"/>
    <n v="2.9060390995889404E-2"/>
    <n v="3.7322958214203807E-4"/>
    <n v="0.89770700319053598"/>
    <n v="1046.4465707752579"/>
    <n v="0"/>
    <n v="0.4817488176668947"/>
    <n v="3.2362927669156005E-4"/>
    <n v="0.94331330606141339"/>
    <n v="0.49018286746504441"/>
    <n v="0.74393220556752648"/>
    <n v="42.65"/>
    <n v="1052.0552897299999"/>
    <n v="7.2900797812538238"/>
    <n v="3.6450398906269117E-3"/>
    <x v="0"/>
    <s v="TRUEFALSE"/>
    <n v="0.46590000000000004"/>
    <n v="0.41413333333333335"/>
    <n v="9.34"/>
    <n v="180.54545454545453"/>
    <n v="11"/>
    <n v="17.190000000000001"/>
    <n v="1079.8758000000003"/>
    <n v="4.03"/>
    <n v="44.6"/>
    <n v="2801.7719999999999"/>
    <n v="1908"/>
    <n v="4095"/>
    <n v="279"/>
    <n v="1510"/>
    <n v="838"/>
    <n v="3934"/>
    <n v="53.41"/>
    <n v="27.75"/>
    <n v="112.23"/>
    <n v="2679"/>
    <n v="3603"/>
    <n v="57.35"/>
    <s v="Zona Rural"/>
    <n v="1874"/>
    <n v="1.01"/>
    <n v="3.37"/>
    <n v="883"/>
    <n v="47.17"/>
    <n v="670"/>
    <n v="838"/>
    <n v="478"/>
    <n v="1986"/>
    <n v="316"/>
    <n v="771"/>
    <n v="528"/>
    <n v="309"/>
    <n v="61.84"/>
    <n v="96.13"/>
    <n v="76.86"/>
    <n v="38.479999999999997"/>
    <n v="469"/>
    <n v="4.07"/>
    <n v="9.08"/>
    <n v="510"/>
    <n v="27.24"/>
    <n v="12.39"/>
    <n v="10.15"/>
  </r>
  <r>
    <n v="103"/>
    <x v="15"/>
    <s v="VE04"/>
    <s v="Muñoz"/>
    <s v="VE0403"/>
    <s v="San Vicente"/>
    <s v="VE040305"/>
    <x v="1"/>
    <n v="1607"/>
    <n v="2046.1797618183139"/>
    <n v="647.7817"/>
    <n v="274"/>
    <n v="118"/>
    <n v="67"/>
    <n v="185"/>
    <n v="40.31"/>
    <n v="0.4651766207838014"/>
    <n v="0.55495644022067314"/>
    <n v="8.1049317633411055E-2"/>
    <n v="0.28566883844074714"/>
    <s v="RESTO"/>
    <s v="resto"/>
    <n v="0.52725202793784021"/>
    <n v="1078.8524289440729"/>
    <n v="8.6397501964498565E-5"/>
    <n v="1078.8524289440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6.00185004295594"/>
    <n v="1.1552597862980627E-2"/>
    <n v="1.4837278939795276E-4"/>
    <n v="1.1552597862980627E-2"/>
    <n v="1.4837278939795276E-4"/>
    <n v="0.89586247587856216"/>
    <n v="416.00185004295594"/>
    <n v="0"/>
    <n v="0.48745717132073868"/>
    <n v="8.6397501964498565E-5"/>
    <n v="0.9423946727928143"/>
    <n v="0.48991103274420639"/>
    <n v="0.74351965217807681"/>
    <n v="0"/>
    <n v="1037.11735836"/>
    <n v="1.9729491029385049"/>
    <n v="9.8647455146925241E-4"/>
    <x v="0"/>
    <s v="TRUEFALSE"/>
    <n v="0.5665"/>
    <n v="0.50355555555555553"/>
    <n v="14.86"/>
    <n v="98.625"/>
    <n v="8"/>
    <n v="22.49"/>
    <n v="361.41429999999997"/>
    <n v="4.07"/>
    <n v="29.76"/>
    <n v="478.2432"/>
    <n v="558"/>
    <n v="985"/>
    <n v="64"/>
    <n v="457"/>
    <n v="220"/>
    <n v="930"/>
    <n v="63.15"/>
    <n v="26.37"/>
    <n v="108.97"/>
    <n v="0"/>
    <n v="1607"/>
    <n v="100"/>
    <s v="Zona Rural"/>
    <n v="469"/>
    <n v="1"/>
    <n v="3.44"/>
    <n v="149"/>
    <n v="31.77"/>
    <n v="147"/>
    <n v="367"/>
    <n v="275"/>
    <n v="789"/>
    <n v="81"/>
    <n v="221"/>
    <n v="147"/>
    <n v="51"/>
    <n v="54.36"/>
    <n v="89.84"/>
    <n v="77.78"/>
    <n v="28.98"/>
    <n v="185"/>
    <n v="14.02"/>
    <n v="15.35"/>
    <n v="117"/>
    <n v="24.95"/>
    <n v="1.07"/>
    <n v="13.94"/>
  </r>
  <r>
    <n v="339"/>
    <x v="0"/>
    <s v="VE10"/>
    <s v="Tucupita"/>
    <s v="VE1004"/>
    <s v="San Rafael"/>
    <s v="VE100407"/>
    <x v="0"/>
    <n v="16049"/>
    <n v="19598.821583055491"/>
    <n v="5938.13"/>
    <n v="2309"/>
    <n v="776"/>
    <n v="580"/>
    <n v="1356"/>
    <n v="37"/>
    <n v="0.46382353267035487"/>
    <n v="0.47565704938029113"/>
    <n v="0.38395642989715723"/>
    <n v="0.28090150356328264"/>
    <s v="CIUD MED Y PEQ ORIEN"/>
    <s v="ciud med y peq"/>
    <n v="0.52465241844079091"/>
    <n v="10282.569142139633"/>
    <n v="8.2345672477895004E-4"/>
    <n v="9759.5691421396332"/>
    <n v="0"/>
    <n v="12"/>
    <n v="623"/>
    <n v="0"/>
    <n v="0"/>
    <n v="623"/>
    <n v="2"/>
    <n v="0"/>
    <n v="467"/>
    <n v="623"/>
    <n v="0"/>
    <n v="0"/>
    <n v="623"/>
    <n v="2"/>
    <n v="523"/>
    <n v="3.0245616380794512E-4"/>
    <n v="1.4726240141775537E-3"/>
    <n v="5.0862774932060636E-2"/>
    <n v="5.0862774932060636E-2"/>
    <n v="2.6685277876715249E-2"/>
    <n v="3181.4922654249563"/>
    <n v="8.8351772336691559E-2"/>
    <n v="1.134723035054699E-3"/>
    <n v="8.8351772336691559E-2"/>
    <n v="-3.3790097912285476E-4"/>
    <n v="0.8918735136764997"/>
    <n v="2714.4922654249563"/>
    <n v="0.14678646403612181"/>
    <n v="0.4852941117978275"/>
    <n v="5.2100056097100487E-4"/>
    <n v="0.94407758744072634"/>
    <n v="0.48985115420209874"/>
    <n v="0.743428776754122"/>
    <n v="73.47"/>
    <n v="909.91809893799996"/>
    <n v="21.539105119383844"/>
    <n v="1.0769552559691923E-2"/>
    <x v="1"/>
    <s v="TRUETRUE"/>
    <n v="0.51249999999999996"/>
    <n v="0.45555555555555549"/>
    <n v="7.71"/>
    <n v="224.59259259259258"/>
    <n v="27"/>
    <n v="25.81"/>
    <n v="4142.2469000000001"/>
    <n v="4.97"/>
    <n v="26.47"/>
    <n v="4248.1702999999998"/>
    <n v="5246"/>
    <n v="10236"/>
    <n v="567"/>
    <n v="4229"/>
    <n v="2060"/>
    <n v="9760"/>
    <n v="56.79"/>
    <n v="25.85"/>
    <n v="106.29"/>
    <n v="11791"/>
    <n v="4258"/>
    <n v="26.53"/>
    <s v="Zona Urbana"/>
    <n v="4027"/>
    <n v="1.02"/>
    <n v="4.05"/>
    <n v="1691"/>
    <n v="44.02"/>
    <n v="1377"/>
    <n v="2905"/>
    <n v="1782"/>
    <n v="6064"/>
    <n v="1030"/>
    <n v="1863"/>
    <n v="1409"/>
    <n v="1214"/>
    <n v="72.69"/>
    <n v="92.59"/>
    <n v="82.16"/>
    <n v="51.51"/>
    <n v="965"/>
    <n v="6.36"/>
    <n v="13.02"/>
    <n v="774"/>
    <n v="20.149999999999999"/>
    <n v="18.850000000000001"/>
    <n v="6.06"/>
  </r>
  <r>
    <n v="941"/>
    <x v="3"/>
    <s v="VE21"/>
    <s v="Monte Carmelo"/>
    <s v="VE2111"/>
    <s v="Buena Vista"/>
    <s v="VE211102"/>
    <x v="2"/>
    <n v="6543"/>
    <n v="8149.9433603046173"/>
    <n v="2346.9740999999999"/>
    <n v="1028"/>
    <n v="422"/>
    <n v="153"/>
    <n v="575"/>
    <n v="35.869999999999997"/>
    <n v="0.46399247324942799"/>
    <n v="0.48948983133401125"/>
    <n v="0.10678370006612338"/>
    <n v="0.35174889716052066"/>
    <s v="RESTO"/>
    <s v="resto"/>
    <n v="0.52505942996323907"/>
    <n v="4279.2046149942271"/>
    <n v="3.4269060272896758E-4"/>
    <n v="4279.2046149942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0.45305155625658"/>
    <n v="2.5283776927114417E-2"/>
    <n v="3.2472562047820462E-4"/>
    <n v="2.5283776927114417E-2"/>
    <n v="3.2472562047820462E-4"/>
    <n v="0.89730911935996083"/>
    <n v="910.45305155625658"/>
    <n v="0"/>
    <n v="0.47069424254036213"/>
    <n v="3.4269060272896758E-4"/>
    <n v="0.94338711728784674"/>
    <n v="0.48959641261793824"/>
    <n v="0.74304216497894027"/>
    <n v="73.099999999999994"/>
    <n v="84.042330952300006"/>
    <n v="96.974266038983245"/>
    <n v="4.8487133019491625E-2"/>
    <x v="1"/>
    <s v="FALSETRUE"/>
    <n v="0.54380000000000006"/>
    <n v="0.48337777777777785"/>
    <n v="11.35"/>
    <n v="173.4"/>
    <n v="10"/>
    <n v="24.21"/>
    <n v="1584.0603000000001"/>
    <n v="0.19"/>
    <n v="5.1400000000000006"/>
    <n v="336.31020000000007"/>
    <n v="2150"/>
    <n v="3954"/>
    <n v="439"/>
    <n v="1699"/>
    <n v="903"/>
    <n v="3941"/>
    <n v="65.48"/>
    <n v="27.62"/>
    <n v="105.95"/>
    <n v="4783"/>
    <n v="1760"/>
    <n v="26.9"/>
    <s v="Zona Urbana"/>
    <n v="1634"/>
    <n v="1.03"/>
    <n v="4.13"/>
    <n v="591"/>
    <n v="36.26"/>
    <n v="398"/>
    <n v="1054"/>
    <n v="227"/>
    <n v="1734"/>
    <n v="349"/>
    <n v="881"/>
    <n v="584"/>
    <n v="348"/>
    <n v="62.54"/>
    <n v="97.67"/>
    <n v="78.92"/>
    <n v="40.65"/>
    <n v="588"/>
    <n v="3.15"/>
    <n v="16.93"/>
    <n v="71"/>
    <n v="4.3600000000000003"/>
    <n v="12.15"/>
    <n v="12.29"/>
  </r>
  <r>
    <n v="579"/>
    <x v="19"/>
    <s v="VE14"/>
    <s v="Obispo Ramos"/>
    <s v="VE1414"/>
    <s v="San Rafael De Alcazar"/>
    <s v="VE141403"/>
    <x v="1"/>
    <n v="4843"/>
    <n v="5742.0456527004117"/>
    <n v="1601.0958000000001"/>
    <n v="820"/>
    <n v="309"/>
    <n v="96"/>
    <n v="405"/>
    <n v="33.06"/>
    <n v="0.46389984556609487"/>
    <n v="0.44661606964005407"/>
    <n v="8.1887932726780813E-2"/>
    <n v="0.25959541448198531"/>
    <s v="RESTO"/>
    <s v="resto"/>
    <n v="0.52483627141470623"/>
    <n v="3013.6338306563075"/>
    <n v="2.4134017574511582E-4"/>
    <n v="3013.6338306563075"/>
    <n v="0"/>
    <n v="0"/>
    <n v="255"/>
    <n v="0"/>
    <n v="0"/>
    <n v="255"/>
    <n v="1"/>
    <n v="0"/>
    <n v="0"/>
    <n v="255"/>
    <n v="0"/>
    <n v="0"/>
    <n v="255"/>
    <n v="1"/>
    <n v="0"/>
    <n v="0"/>
    <n v="0"/>
    <n v="0"/>
    <n v="0"/>
    <n v="0"/>
    <n v="1090.0849357283448"/>
    <n v="3.0272252149028372E-2"/>
    <n v="3.8879380603235682E-4"/>
    <n v="3.0272252149028372E-2"/>
    <n v="3.8879380603235682E-4"/>
    <n v="0.89783467839084907"/>
    <n v="1090.0849357283448"/>
    <n v="0"/>
    <n v="0.4582410000599772"/>
    <n v="2.4134017574511582E-4"/>
    <n v="0.94299465774434255"/>
    <n v="0.48935742311159797"/>
    <n v="0.7426794595431534"/>
    <n v="93.89"/>
    <n v="75.389863340100007"/>
    <n v="76.164691091119238"/>
    <n v="3.8082345545559622E-2"/>
    <x v="1"/>
    <s v="FALSETRUE"/>
    <n v="0.55179999999999996"/>
    <n v="0.49048888888888886"/>
    <n v="11.51"/>
    <n v="188.81818181818181"/>
    <n v="11"/>
    <n v="13.72"/>
    <n v="664.45960000000002"/>
    <n v="2.89"/>
    <n v="5.0500000000000007"/>
    <n v="244.57150000000004"/>
    <n v="1631"/>
    <n v="2956"/>
    <n v="256"/>
    <n v="1287"/>
    <n v="693"/>
    <n v="2863"/>
    <n v="63.84"/>
    <n v="26.94"/>
    <n v="107.05"/>
    <n v="4547"/>
    <n v="296"/>
    <n v="6.11"/>
    <s v="Zona Urbana"/>
    <n v="1271"/>
    <n v="1.02"/>
    <n v="3.88"/>
    <n v="418"/>
    <n v="32.94"/>
    <n v="453"/>
    <n v="985"/>
    <n v="639"/>
    <n v="2077"/>
    <n v="247"/>
    <n v="651"/>
    <n v="411"/>
    <n v="163"/>
    <n v="57.58"/>
    <n v="95.04"/>
    <n v="73.790000000000006"/>
    <n v="27.49"/>
    <n v="435"/>
    <n v="7.05"/>
    <n v="11.03"/>
    <n v="131"/>
    <n v="10.32"/>
    <n v="5.04"/>
    <n v="13.55"/>
  </r>
  <r>
    <n v="374"/>
    <x v="5"/>
    <s v="VE11"/>
    <s v="Falcon"/>
    <s v="VE1109"/>
    <s v="Jadacaquiva"/>
    <s v="VE110905"/>
    <x v="2"/>
    <n v="3692"/>
    <n v="4579.7097046413501"/>
    <n v="1128.6444000000001"/>
    <n v="645"/>
    <n v="228"/>
    <n v="56"/>
    <n v="284"/>
    <n v="30.57"/>
    <n v="0.46390029464453758"/>
    <n v="0.41628825005046377"/>
    <n v="6.0440049460702902E-2"/>
    <n v="0.20279366883033367"/>
    <s v="CIUD MED Y PEQ OCCID"/>
    <s v="ciud med y peq"/>
    <n v="0.5248373533341697"/>
    <n v="2403.602720422778"/>
    <n v="1.9248718841264833E-4"/>
    <n v="2403.6027204227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5.47455183410699"/>
    <n v="1.3481892615311819E-2"/>
    <n v="1.7315118533705942E-4"/>
    <n v="1.3481892615311819E-2"/>
    <n v="1.7315118533705942E-4"/>
    <n v="0.89606573604028028"/>
    <n v="485.47455183410699"/>
    <n v="0"/>
    <n v="0.44194529290201867"/>
    <n v="1.9248718841264833E-4"/>
    <n v="0.94280548418407351"/>
    <n v="0.48927844156888528"/>
    <n v="0.74255959220961465"/>
    <n v="0"/>
    <n v="649.40725076599995"/>
    <n v="7.0521382371992498"/>
    <n v="3.5260691185996251E-3"/>
    <x v="0"/>
    <s v="FALSEFALSE"/>
    <n v="0.376"/>
    <n v="0.3342222222222222"/>
    <n v="7.33"/>
    <n v="61.666666666666664"/>
    <n v="15"/>
    <n v="21.43"/>
    <n v="791.19560000000001"/>
    <n v="3.68"/>
    <n v="54.43"/>
    <n v="2009.5555999999999"/>
    <n v="913"/>
    <n v="2428"/>
    <n v="351"/>
    <n v="713"/>
    <n v="389"/>
    <n v="2590"/>
    <n v="52.06"/>
    <n v="32.78"/>
    <n v="106.83"/>
    <n v="0"/>
    <n v="3692"/>
    <n v="100"/>
    <s v="Zona Rural"/>
    <n v="959"/>
    <n v="1.01"/>
    <n v="3.87"/>
    <n v="283"/>
    <n v="29.54"/>
    <n v="189"/>
    <n v="433"/>
    <n v="303"/>
    <n v="925"/>
    <n v="193"/>
    <n v="357"/>
    <n v="269"/>
    <n v="199"/>
    <n v="83.19"/>
    <n v="97.28"/>
    <n v="82.26"/>
    <n v="44.42"/>
    <n v="227"/>
    <n v="3.1"/>
    <n v="14.72"/>
    <n v="9"/>
    <n v="0.94"/>
    <n v="13.26"/>
    <n v="7.97"/>
  </r>
  <r>
    <n v="112"/>
    <x v="15"/>
    <s v="VE04"/>
    <s v="Romulo Gallegos"/>
    <s v="VE0406"/>
    <s v="Urbana Elorza"/>
    <s v="VE040601"/>
    <x v="1"/>
    <n v="20000"/>
    <n v="27585.387828650993"/>
    <n v="6856"/>
    <n v="3055"/>
    <n v="935"/>
    <n v="658"/>
    <n v="1593"/>
    <n v="34.28"/>
    <n v="0.46201948418250011"/>
    <n v="0.53840765985327554"/>
    <n v="0.12039608267606368"/>
    <n v="0.3052478930003969"/>
    <s v="RESTO"/>
    <s v="resto"/>
    <n v="0.51983273348809367"/>
    <n v="14339.787559296836"/>
    <n v="1.1483700556131069E-3"/>
    <n v="14339.787559296836"/>
    <n v="0"/>
    <n v="0"/>
    <n v="113"/>
    <n v="0"/>
    <n v="5826"/>
    <n v="5826"/>
    <n v="2"/>
    <n v="0"/>
    <n v="0"/>
    <n v="120"/>
    <n v="0"/>
    <n v="5826"/>
    <n v="5826"/>
    <n v="2"/>
    <n v="0"/>
    <n v="0"/>
    <n v="0"/>
    <n v="0"/>
    <n v="0"/>
    <n v="0"/>
    <n v="3513.0296129125372"/>
    <n v="9.755874497800987E-2"/>
    <n v="1.2529703962893936E-3"/>
    <n v="9.755874497800987E-2"/>
    <n v="1.2529703962893936E-3"/>
    <n v="0.90492362288589845"/>
    <n v="3513.0296129125372"/>
    <n v="0"/>
    <n v="0.51363000923906121"/>
    <n v="1.1483700556131069E-3"/>
    <n v="0.94650695209959423"/>
    <n v="0.48916268521443368"/>
    <n v="0.74238391311964369"/>
    <n v="71.23"/>
    <n v="10087.311906700001"/>
    <n v="2.7346619281524105"/>
    <n v="1.3673309640762053E-3"/>
    <x v="1"/>
    <s v="TRUETRUE"/>
    <n v="0.60150000000000003"/>
    <n v="0.53466666666666673"/>
    <n v="18.38"/>
    <n v="157.16279069767441"/>
    <n v="43"/>
    <n v="22.9"/>
    <n v="4580"/>
    <n v="14.78"/>
    <n v="29.23"/>
    <n v="5846"/>
    <n v="7199"/>
    <n v="11968"/>
    <n v="833"/>
    <n v="5855"/>
    <n v="2886"/>
    <n v="11259"/>
    <n v="67.11"/>
    <n v="24.8"/>
    <n v="105.19"/>
    <n v="14246"/>
    <n v="5754"/>
    <n v="28.77"/>
    <s v="Zona Urbana"/>
    <n v="4835"/>
    <n v="1"/>
    <n v="4.1500000000000004"/>
    <n v="1549"/>
    <n v="32.83"/>
    <n v="1292"/>
    <n v="3488"/>
    <n v="1906"/>
    <n v="6758"/>
    <n v="895"/>
    <n v="2436"/>
    <n v="1735"/>
    <n v="1148"/>
    <n v="45.99"/>
    <n v="84.44"/>
    <n v="71.81"/>
    <n v="42.42"/>
    <n v="2780"/>
    <n v="15.36"/>
    <n v="18.95"/>
    <n v="360"/>
    <n v="7.63"/>
    <n v="9.58"/>
    <n v="14.29"/>
  </r>
  <r>
    <n v="829"/>
    <x v="18"/>
    <s v="VE20"/>
    <s v="Ayacucho"/>
    <s v="VE2003"/>
    <s v="San Pedro Del Rio"/>
    <s v="VE200303"/>
    <x v="1"/>
    <n v="2282"/>
    <n v="2390.4945141990393"/>
    <n v="596.05840000000001"/>
    <n v="481"/>
    <n v="127"/>
    <n v="43"/>
    <n v="170"/>
    <n v="26.12"/>
    <n v="0.46390304211893468"/>
    <n v="0.3791291321422654"/>
    <n v="5.7139445102394402E-2"/>
    <n v="0.38354911961988442"/>
    <s v="CIUD MED Y PEQ OCCID"/>
    <s v="ciud med y peq"/>
    <n v="0.52484397254752502"/>
    <n v="1254.6366371852896"/>
    <n v="1.0047479008045797E-4"/>
    <n v="1171.6366371852896"/>
    <n v="0"/>
    <n v="0"/>
    <n v="81"/>
    <n v="2"/>
    <n v="1"/>
    <n v="81"/>
    <n v="3"/>
    <n v="0"/>
    <n v="0"/>
    <n v="81"/>
    <n v="2"/>
    <n v="1"/>
    <n v="81"/>
    <n v="3"/>
    <n v="83"/>
    <n v="4.799973536531443E-5"/>
    <n v="0"/>
    <n v="6.6154612052622727E-2"/>
    <n v="6.6154612052622727E-2"/>
    <n v="3.4720849392038886E-2"/>
    <n v="336.42498640296355"/>
    <n v="9.3427050350156828E-3"/>
    <n v="1.1999060497115993E-4"/>
    <n v="9.3427050350156828E-3"/>
    <n v="1.1999060497115993E-4"/>
    <n v="0.8956296534064907"/>
    <n v="336.42498640296355"/>
    <n v="0"/>
    <n v="0.42803383019459057"/>
    <n v="5.2475054715143537E-5"/>
    <n v="0.9422633148049081"/>
    <n v="0.48906925404750456"/>
    <n v="0.74224211613183422"/>
    <n v="0"/>
    <n v="55.967536853799999"/>
    <n v="42.712162238684137"/>
    <n v="2.135608111934207E-2"/>
    <x v="0"/>
    <s v="FALSEFALSE"/>
    <n v="0.38950000000000001"/>
    <n v="0.34622222222222221"/>
    <n v="12.38"/>
    <n v="71.222222222222229"/>
    <n v="9"/>
    <n v="19.759999999999998"/>
    <n v="450.92319999999995"/>
    <m/>
    <n v="27.689999999999998"/>
    <n v="631.8857999999999"/>
    <n v="585"/>
    <n v="1502"/>
    <n v="195"/>
    <n v="475"/>
    <n v="242"/>
    <n v="1565"/>
    <n v="51.93"/>
    <n v="32.04"/>
    <n v="114.07"/>
    <n v="0"/>
    <n v="2282"/>
    <n v="100"/>
    <s v="Zona Rural"/>
    <n v="679"/>
    <n v="1.02"/>
    <n v="3.4"/>
    <n v="192"/>
    <n v="28.28"/>
    <n v="102"/>
    <n v="277"/>
    <n v="262"/>
    <n v="641"/>
    <n v="93"/>
    <n v="236"/>
    <n v="156"/>
    <n v="89"/>
    <n v="62.84"/>
    <n v="94.02"/>
    <n v="76.849999999999994"/>
    <n v="31.79"/>
    <n v="236"/>
    <n v="6.7"/>
    <n v="5.45"/>
    <n v="78"/>
    <n v="11.49"/>
    <n v="3.83"/>
    <n v="12.14"/>
  </r>
  <r>
    <n v="811"/>
    <x v="16"/>
    <s v="VE19"/>
    <s v="Ribero"/>
    <s v="VE1913"/>
    <s v="Rendon"/>
    <s v="VE191303"/>
    <x v="0"/>
    <n v="4998"/>
    <n v="6186.9488933186694"/>
    <n v="1863.7541999999999"/>
    <n v="836"/>
    <n v="312"/>
    <n v="185"/>
    <n v="497"/>
    <n v="37.29"/>
    <n v="0.46356507983122919"/>
    <n v="0.52752674719049242"/>
    <n v="9.7883169232429679E-2"/>
    <n v="0.3612490861914931"/>
    <s v="CIUD MED Y PEQ ORIEN"/>
    <s v="ciud med y peq"/>
    <n v="0.52382537210707014"/>
    <n v="3240.8808062500775"/>
    <n v="2.5953874534884327E-4"/>
    <n v="3240.8808062500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1.79070111854639"/>
    <n v="2.6431745961253663E-2"/>
    <n v="3.3946926253671628E-4"/>
    <n v="2.6431745961253663E-2"/>
    <n v="3.3946926253671628E-4"/>
    <n v="0.89743006322882501"/>
    <n v="951.79070111854639"/>
    <n v="0"/>
    <n v="0.48379618546019038"/>
    <n v="2.5953874534884327E-4"/>
    <n v="0.94306512811661092"/>
    <n v="0.48905001298967665"/>
    <n v="0.74221291469796657"/>
    <n v="58.52"/>
    <n v="95.323689672300006"/>
    <n v="64.904630890683279"/>
    <n v="3.2452315445341641E-2"/>
    <x v="0"/>
    <s v="TRUETRUE"/>
    <n v="0.4924"/>
    <n v="0.43768888888888891"/>
    <n v="13.04"/>
    <n v="121.13333333333334"/>
    <n v="15"/>
    <n v="19.810000000000002"/>
    <n v="990.10380000000009"/>
    <n v="0.6"/>
    <n v="8.64"/>
    <n v="431.8272"/>
    <n v="1516"/>
    <n v="3079"/>
    <n v="403"/>
    <n v="1148"/>
    <n v="704"/>
    <n v="3146"/>
    <n v="62.33"/>
    <n v="29.77"/>
    <n v="107.04"/>
    <n v="2925"/>
    <n v="2073"/>
    <n v="41.48"/>
    <s v="Zona Urbana"/>
    <n v="1363"/>
    <n v="1.02"/>
    <n v="3.75"/>
    <n v="574"/>
    <n v="42.14"/>
    <n v="407"/>
    <n v="703"/>
    <n v="707"/>
    <n v="1817"/>
    <n v="312"/>
    <n v="624"/>
    <n v="479"/>
    <n v="275"/>
    <n v="78.39"/>
    <n v="98.11"/>
    <n v="82.44"/>
    <n v="44.79"/>
    <n v="531"/>
    <n v="2.63"/>
    <n v="10.79"/>
    <n v="232"/>
    <n v="17.03"/>
    <n v="11.67"/>
    <n v="14.93"/>
  </r>
  <r>
    <n v="461"/>
    <x v="13"/>
    <s v="VE12"/>
    <s v="Pedro Zaraza"/>
    <s v="VE1215"/>
    <s v="Capital Zaraza"/>
    <s v="VE121501"/>
    <x v="3"/>
    <n v="59519"/>
    <n v="72752.3746433005"/>
    <n v="21944.655300000002"/>
    <n v="9211"/>
    <n v="3148"/>
    <n v="2232"/>
    <n v="5380"/>
    <n v="36.870000000000005"/>
    <n v="0.46029591408819664"/>
    <n v="0.51209362612017517"/>
    <n v="0.14091852176308872"/>
    <n v="0.41502852143026164"/>
    <s v="CIUD MED Y PEQ LLANO"/>
    <s v="ciud med y peq"/>
    <n v="0.51053713820347058"/>
    <n v="37142.789147897376"/>
    <n v="2.9744978203490465E-3"/>
    <n v="37009.789147897376"/>
    <n v="0"/>
    <n v="0"/>
    <n v="187"/>
    <n v="0"/>
    <n v="13914"/>
    <n v="13914"/>
    <n v="2"/>
    <n v="56"/>
    <n v="0"/>
    <n v="246"/>
    <n v="0"/>
    <n v="13914"/>
    <n v="13914"/>
    <n v="3"/>
    <n v="133"/>
    <n v="7.6915238597431558E-5"/>
    <n v="0"/>
    <n v="3.5807757858574555E-3"/>
    <n v="3.5807757858574555E-3"/>
    <n v="1.8281190222599489E-3"/>
    <n v="9542.4496501610683"/>
    <n v="0.26499902205883874"/>
    <n v="3.4034460955827913E-3"/>
    <n v="0.26499902205883874"/>
    <n v="3.4034460955827913E-3"/>
    <n v="0.92256423366165319"/>
    <n v="9542.4496501610683"/>
    <n v="0"/>
    <n v="0.566552293946889"/>
    <n v="2.8975825817516149E-3"/>
    <n v="0.9532804326850256"/>
    <n v="0.48893068956961505"/>
    <n v="0.74203182200592421"/>
    <n v="80.06"/>
    <n v="2810.5311184399998"/>
    <n v="25.885632137630303"/>
    <n v="1.2942816068815151E-2"/>
    <x v="1"/>
    <s v="TRUETRUE"/>
    <n v="0.4304"/>
    <n v="0.38257777777777779"/>
    <n v="9.8699999999999992"/>
    <n v="168.38738738738738"/>
    <n v="111"/>
    <n v="23.990000000000002"/>
    <n v="14278.608100000001"/>
    <n v="10.14"/>
    <n v="24.96"/>
    <n v="14855.9424"/>
    <n v="16847"/>
    <n v="39145"/>
    <n v="3527"/>
    <n v="13255"/>
    <n v="7480"/>
    <n v="38784"/>
    <n v="52.05"/>
    <n v="29"/>
    <n v="101.79"/>
    <n v="47651"/>
    <n v="11868"/>
    <n v="19.940000000000001"/>
    <s v="Zona Urbana"/>
    <n v="15142"/>
    <n v="1.03"/>
    <n v="4.0599999999999996"/>
    <n v="6821"/>
    <n v="45.11"/>
    <n v="3624"/>
    <n v="9190"/>
    <n v="4923"/>
    <n v="18691"/>
    <n v="3126"/>
    <n v="6635"/>
    <n v="5078"/>
    <n v="4299"/>
    <n v="69.39"/>
    <n v="95.1"/>
    <n v="81.12"/>
    <n v="53.23"/>
    <n v="4812"/>
    <n v="5.85"/>
    <n v="12.09"/>
    <n v="2060"/>
    <n v="13.62"/>
    <n v="22.95"/>
    <n v="7.74"/>
  </r>
  <r>
    <n v="272"/>
    <x v="14"/>
    <s v="VE08"/>
    <s v="Carlos Arveledo"/>
    <s v="VE0802"/>
    <s v="No Urbana Tacarigua"/>
    <s v="VE080203"/>
    <x v="3"/>
    <n v="63215"/>
    <n v="68353.740060022494"/>
    <n v="24843.494999999999"/>
    <n v="9516"/>
    <n v="4139"/>
    <n v="2020"/>
    <n v="6159"/>
    <n v="39.299999999999997"/>
    <n v="0.46030152302984123"/>
    <n v="0.43173928536462353"/>
    <n v="7.2055363099931727E-2"/>
    <n v="0.60903656351439905"/>
    <s v="CIUD GRAND CENTRO"/>
    <s v="ciud grandes"/>
    <n v="0.51080499811874291"/>
    <n v="34915.432062768828"/>
    <n v="2.7961248724136349E-3"/>
    <n v="34915.432062768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78.4207317209439"/>
    <n v="0.21323392414525527"/>
    <n v="2.7386145086106379E-3"/>
    <n v="0.21323392414525527"/>
    <n v="2.7386145086106379E-3"/>
    <n v="0.91711054020161709"/>
    <n v="7678.4207317209439"/>
    <n v="0"/>
    <n v="0.52069458323716533"/>
    <n v="2.7961248724136349E-3"/>
    <n v="0.95288755771175959"/>
    <n v="0.4888295602343054"/>
    <n v="0.74187834179586798"/>
    <n v="95.52"/>
    <n v="166.71892328300001"/>
    <n v="409.99389099936917"/>
    <n v="0.20499694549968459"/>
    <x v="1"/>
    <s v="TRUETRUE"/>
    <n v="0.4899"/>
    <n v="0.43546666666666667"/>
    <n v="4.3600000000000003"/>
    <n v="417.55555555555554"/>
    <n v="36"/>
    <n v="6.03"/>
    <n v="3811.8645000000001"/>
    <n v="0.24"/>
    <n v="7.32"/>
    <n v="4627.3380000000006"/>
    <n v="19988"/>
    <n v="40803"/>
    <n v="2424"/>
    <n v="15988"/>
    <n v="8049"/>
    <n v="39178"/>
    <n v="54.93"/>
    <n v="26.72"/>
    <n v="102.77"/>
    <n v="60386"/>
    <n v="2829"/>
    <n v="4.4800000000000004"/>
    <s v="Zona Urbana"/>
    <n v="15966"/>
    <n v="1.02"/>
    <n v="4.04"/>
    <n v="6448"/>
    <n v="40.44"/>
    <n v="2134"/>
    <n v="8386"/>
    <n v="4471"/>
    <n v="15032"/>
    <n v="2765"/>
    <n v="7900"/>
    <n v="5206"/>
    <n v="2377"/>
    <n v="52.09"/>
    <n v="96.08"/>
    <n v="77.95"/>
    <n v="27.1"/>
    <n v="2187"/>
    <n v="5.19"/>
    <n v="13.44"/>
    <n v="3702"/>
    <n v="23.22"/>
    <n v="11.39"/>
    <n v="4.62"/>
  </r>
  <r>
    <n v="684"/>
    <x v="17"/>
    <s v="VE16"/>
    <s v="Maturin"/>
    <s v="VE1608"/>
    <s v="Las Cocuizas"/>
    <s v="VE160804"/>
    <x v="0"/>
    <n v="110976"/>
    <n v="126095.70461347807"/>
    <n v="32160.844799999999"/>
    <n v="18912"/>
    <n v="5159"/>
    <n v="2559"/>
    <n v="7718"/>
    <n v="28.98"/>
    <n v="0.45718945586261445"/>
    <n v="0.39823367796452686"/>
    <n v="0.25947539499574357"/>
    <n v="0.37179419107453882"/>
    <s v="CIUD GRAND ORIENTE"/>
    <s v="ciud grandes"/>
    <n v="0.49982296508177526"/>
    <n v="63025.528963984296"/>
    <n v="5.0472595847134835E-3"/>
    <n v="63025.528963984296"/>
    <n v="0"/>
    <n v="0"/>
    <n v="104"/>
    <n v="0"/>
    <n v="0"/>
    <n v="104"/>
    <n v="1"/>
    <n v="0"/>
    <n v="0"/>
    <n v="104"/>
    <n v="0"/>
    <n v="0"/>
    <n v="104"/>
    <n v="1"/>
    <n v="0"/>
    <n v="0"/>
    <n v="0"/>
    <n v="0"/>
    <n v="0"/>
    <n v="0"/>
    <n v="13106.857613339393"/>
    <n v="0.36398457179606469"/>
    <n v="4.6747412881268475E-3"/>
    <n v="0.36398457179606469"/>
    <n v="4.6747412881268475E-3"/>
    <n v="0.93299282101101355"/>
    <n v="13106.857613339393"/>
    <n v="0"/>
    <n v="0.56507035692386831"/>
    <n v="5.0472595847134835E-3"/>
    <n v="0.96160463299055055"/>
    <n v="0.48882495255234648"/>
    <n v="0.74187134888928197"/>
    <n v="100"/>
    <n v="81.865219388300005"/>
    <n v="1540.284208063814"/>
    <n v="0.77014210403190697"/>
    <x v="1"/>
    <s v="TRUETRUE"/>
    <n v="0.4415"/>
    <n v="0.39244444444444443"/>
    <n v="2.9"/>
    <n v="349.64"/>
    <n v="75"/>
    <n v="3.74"/>
    <n v="4150.5024000000003"/>
    <n v="0.11"/>
    <n v="30.41"/>
    <n v="33747.801599999999"/>
    <n v="32476"/>
    <n v="73552"/>
    <n v="4948"/>
    <n v="26122"/>
    <n v="13362"/>
    <n v="71492"/>
    <n v="50.88"/>
    <n v="27.69"/>
    <n v="98.49"/>
    <n v="110976"/>
    <n v="0"/>
    <n v="0"/>
    <s v="Zona Urbana"/>
    <n v="27381"/>
    <n v="1.04"/>
    <n v="4.2"/>
    <n v="10707"/>
    <n v="39.159999999999997"/>
    <n v="6205"/>
    <n v="11590"/>
    <n v="8293"/>
    <n v="26223"/>
    <n v="5617"/>
    <n v="12789"/>
    <n v="9363"/>
    <n v="8033"/>
    <n v="65.150000000000006"/>
    <n v="97.03"/>
    <n v="84.11"/>
    <n v="51.19"/>
    <n v="2593"/>
    <n v="3.65"/>
    <n v="13.19"/>
    <n v="4088"/>
    <n v="14.95"/>
    <n v="8.76"/>
    <n v="2.57"/>
  </r>
  <r>
    <n v="673"/>
    <x v="17"/>
    <s v="VE16"/>
    <s v="Cedeño"/>
    <s v="VE1605"/>
    <s v="San Felix"/>
    <s v="VE160503"/>
    <x v="0"/>
    <n v="5182"/>
    <n v="5949.1579374981866"/>
    <n v="1724.5695999999998"/>
    <n v="790"/>
    <n v="293"/>
    <n v="101"/>
    <n v="394"/>
    <n v="33.28"/>
    <n v="0.46338676636973092"/>
    <n v="0.45891917421677819"/>
    <n v="6.4087970161743821E-2"/>
    <n v="0.25565111949374347"/>
    <s v="CIUD MED Y PEQ ORIEN"/>
    <s v="ciud med y peq"/>
    <n v="0.52212629941893429"/>
    <n v="3106.2118185647078"/>
    <n v="2.4875407840464254E-4"/>
    <n v="3106.2118185647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0.37509257604881"/>
    <n v="2.0560619409300571E-2"/>
    <n v="2.6406497392964168E-4"/>
    <n v="2.0560619409300571E-2"/>
    <n v="2.6406497392964168E-4"/>
    <n v="0.89681151278132309"/>
    <n v="740.37509257604881"/>
    <n v="0"/>
    <n v="0.45876376880246728"/>
    <n v="2.4875407840464254E-4"/>
    <n v="0.94302336662046604"/>
    <n v="0.4884661400392683"/>
    <n v="0.74132679255743805"/>
    <n v="0"/>
    <n v="394.12423035400002"/>
    <n v="15.094626210001573"/>
    <n v="7.5473131050007866E-3"/>
    <x v="0"/>
    <s v="FALSEFALSE"/>
    <n v="0.51280000000000003"/>
    <n v="0.45582222222222224"/>
    <n v="10.89"/>
    <m/>
    <m/>
    <n v="16.309999999999999"/>
    <n v="845.18419999999992"/>
    <n v="0.25"/>
    <n v="8.36"/>
    <n v="433.21519999999998"/>
    <n v="1668"/>
    <n v="3253"/>
    <n v="261"/>
    <n v="1332"/>
    <n v="725"/>
    <n v="3125"/>
    <n v="59.3"/>
    <n v="26.9"/>
    <n v="109.71"/>
    <n v="0"/>
    <n v="5182"/>
    <n v="100"/>
    <s v="Zona Rural"/>
    <n v="1219"/>
    <n v="1.01"/>
    <n v="4.28"/>
    <n v="474"/>
    <n v="39.01"/>
    <m/>
    <m/>
    <m/>
    <n v="1418"/>
    <n v="268"/>
    <n v="661"/>
    <n v="489"/>
    <n v="359"/>
    <n v="60.09"/>
    <n v="95.52"/>
    <n v="79.510000000000005"/>
    <n v="50.71"/>
    <n v="446"/>
    <n v="5.79"/>
    <n v="9.14"/>
    <n v="214"/>
    <n v="17.61"/>
    <n v="2.06"/>
    <n v="12.33"/>
  </r>
  <r>
    <n v="261"/>
    <x v="7"/>
    <s v="VE07"/>
    <s v="Sucre"/>
    <s v="VE0710"/>
    <s v="Seccion Capital Sucre"/>
    <s v="VE071001"/>
    <x v="0"/>
    <n v="3605"/>
    <n v="4494.43047300948"/>
    <n v="1470.1189999999999"/>
    <n v="427"/>
    <n v="145"/>
    <n v="149"/>
    <n v="294"/>
    <n v="40.78"/>
    <n v="0.46336851863883838"/>
    <n v="0.61466859589081502"/>
    <n v="0.14378717889768253"/>
    <n v="0.38361058525824171"/>
    <s v="RESTO"/>
    <s v="resto"/>
    <n v="0.521940065064602"/>
    <n v="2345.823333510898"/>
    <n v="1.8786005446893314E-4"/>
    <n v="2345.823333510898"/>
    <n v="0"/>
    <n v="0"/>
    <n v="0"/>
    <n v="0"/>
    <n v="4262"/>
    <n v="4262"/>
    <n v="1"/>
    <n v="0"/>
    <n v="0"/>
    <n v="0"/>
    <n v="0"/>
    <n v="4262"/>
    <n v="4262"/>
    <n v="1"/>
    <n v="0"/>
    <n v="0"/>
    <n v="0"/>
    <n v="0"/>
    <n v="0"/>
    <n v="0"/>
    <n v="887.82005067488797"/>
    <n v="2.4655246170369134E-2"/>
    <n v="3.1665324899026956E-4"/>
    <n v="2.4655246170369134E-2"/>
    <n v="3.1665324899026956E-4"/>
    <n v="0.89724290072586843"/>
    <n v="887.82005067488797"/>
    <n v="0"/>
    <n v="0.51218891426235091"/>
    <n v="1.8786005446893314E-4"/>
    <n v="0.94278756652028739"/>
    <n v="0.48830516387978612"/>
    <n v="0.74108248506055086"/>
    <n v="87.41"/>
    <n v="982.55132641800003"/>
    <n v="4.5742449805593619"/>
    <n v="2.2871224902796809E-3"/>
    <x v="1"/>
    <s v="TRUETRUE"/>
    <n v="0.63439999999999996"/>
    <n v="0.56391111111111103"/>
    <n v="13.27"/>
    <n v="243"/>
    <n v="7"/>
    <n v="29.369999999999997"/>
    <n v="1058.7884999999999"/>
    <n v="2.98"/>
    <n v="25.49"/>
    <n v="918.91449999999998"/>
    <n v="1352"/>
    <n v="2131"/>
    <n v="122"/>
    <n v="1062"/>
    <n v="546"/>
    <n v="1997"/>
    <n v="69.17"/>
    <n v="24.67"/>
    <n v="101.73"/>
    <n v="3151"/>
    <n v="454"/>
    <n v="12.59"/>
    <s v="Zona Urbana"/>
    <n v="788"/>
    <n v="1.02"/>
    <n v="4.6500000000000004"/>
    <n v="271"/>
    <n v="35.61"/>
    <n v="315"/>
    <n v="710"/>
    <n v="676"/>
    <n v="1701"/>
    <n v="194"/>
    <n v="480"/>
    <n v="336"/>
    <n v="169"/>
    <n v="53.89"/>
    <n v="89.55"/>
    <n v="77.239999999999995"/>
    <n v="38.67"/>
    <n v="361"/>
    <n v="11.69"/>
    <n v="21.55"/>
    <n v="136"/>
    <n v="17.87"/>
    <n v="19.45"/>
    <n v="10.54"/>
  </r>
  <r>
    <n v="548"/>
    <x v="19"/>
    <s v="VE14"/>
    <s v="Caracciolo Parra"/>
    <s v="VE1407"/>
    <s v="Florencio  Ramirez"/>
    <s v="VE140702"/>
    <x v="1"/>
    <n v="7638"/>
    <n v="9098.8725390851196"/>
    <n v="2232.5873999999999"/>
    <n v="1276"/>
    <n v="394"/>
    <n v="133"/>
    <n v="527"/>
    <n v="29.23"/>
    <n v="0.46188595771205831"/>
    <n v="0.45272980296919313"/>
    <n v="6.5955345055105849E-2"/>
    <n v="0.39390832842594725"/>
    <s v="CIUD MED Y PEQ OCCID"/>
    <s v="ciud med y peq"/>
    <n v="0.51902753152596792"/>
    <n v="4722.5653536307655"/>
    <n v="3.7819616332248002E-4"/>
    <n v="4722.5653536307655"/>
    <n v="0"/>
    <n v="0"/>
    <n v="672"/>
    <n v="0"/>
    <n v="0"/>
    <n v="672"/>
    <n v="1"/>
    <n v="0"/>
    <n v="0"/>
    <n v="672"/>
    <n v="0"/>
    <n v="0"/>
    <n v="672"/>
    <n v="1"/>
    <n v="0"/>
    <n v="0"/>
    <n v="0"/>
    <n v="0"/>
    <n v="0"/>
    <n v="0"/>
    <n v="1162.6216706181681"/>
    <n v="3.2286636768686275E-2"/>
    <n v="4.1466503157693441E-4"/>
    <n v="3.2286636768686275E-2"/>
    <n v="4.1466503157693441E-4"/>
    <n v="0.89804690316524372"/>
    <n v="1162.6216706181681"/>
    <n v="0"/>
    <n v="0.46102111430104104"/>
    <n v="3.7819616332248002E-4"/>
    <n v="0.94352460557000883"/>
    <n v="0.48764344441976643"/>
    <n v="0.74007821818377251"/>
    <n v="84.13"/>
    <n v="248.27954413500001"/>
    <n v="36.647693110543493"/>
    <n v="1.8323846555271747E-2"/>
    <x v="1"/>
    <s v="FALSETRUE"/>
    <n v="0.57479999999999998"/>
    <n v="0.51093333333333335"/>
    <n v="12.35"/>
    <n v="131.76470588235293"/>
    <n v="17"/>
    <n v="12.64"/>
    <n v="965.44320000000005"/>
    <n v="1.1599999999999999"/>
    <n v="6.7700000000000005"/>
    <n v="517.09260000000006"/>
    <n v="2632"/>
    <n v="4579"/>
    <n v="427"/>
    <n v="2074"/>
    <n v="1113"/>
    <n v="4451"/>
    <n v="66.8"/>
    <n v="26.76"/>
    <n v="110.07"/>
    <n v="6426"/>
    <n v="1212"/>
    <n v="15.87"/>
    <s v="Zona Urbana"/>
    <n v="1929"/>
    <n v="1.02"/>
    <n v="4.01"/>
    <n v="533"/>
    <n v="27.75"/>
    <n v="264"/>
    <n v="1288"/>
    <n v="688"/>
    <n v="2240"/>
    <n v="313"/>
    <n v="1084"/>
    <n v="665"/>
    <n v="299"/>
    <n v="48.15"/>
    <n v="94.26"/>
    <n v="73.319999999999993"/>
    <n v="31.34"/>
    <n v="739"/>
    <n v="7.76"/>
    <n v="11.92"/>
    <n v="137"/>
    <n v="7.13"/>
    <n v="6.25"/>
    <n v="10.82"/>
  </r>
  <r>
    <n v="703"/>
    <x v="17"/>
    <s v="VE16"/>
    <s v="Sotillo"/>
    <s v="VE1612"/>
    <s v="Los Barrancos De Fajardo"/>
    <s v="VE161202"/>
    <x v="0"/>
    <n v="6378"/>
    <n v="6988.4860136974994"/>
    <n v="2555.0268000000001"/>
    <n v="817"/>
    <n v="326"/>
    <n v="220"/>
    <n v="546"/>
    <n v="40.06"/>
    <n v="0.46139138671522967"/>
    <n v="0.50666162929282044"/>
    <n v="0.17542484005449574"/>
    <n v="0.38704816352051408"/>
    <s v="CIUD MED Y PEQ ORIEN"/>
    <s v="ciud med y peq"/>
    <n v="0.51829239741760702"/>
    <n v="3622.0791703586929"/>
    <n v="2.9006617016464725E-4"/>
    <n v="3622.0791703586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5.273753843846"/>
    <n v="3.2082581119376959E-2"/>
    <n v="4.1204429585675048E-4"/>
    <n v="3.2082581119376959E-2"/>
    <n v="4.1204429585675048E-4"/>
    <n v="0.89802540495496364"/>
    <n v="1155.273753843846"/>
    <n v="0"/>
    <n v="0.47892320512238706"/>
    <n v="2.9006617016464725E-4"/>
    <n v="0.94318333954959754"/>
    <n v="0.48725526771245642"/>
    <n v="0.73948909691253661"/>
    <n v="58.5"/>
    <n v="800.02127510100001"/>
    <n v="8.7353752096345509"/>
    <n v="4.3676876048172756E-3"/>
    <x v="0"/>
    <s v="FALSETRUE"/>
    <n v="0.64139999999999997"/>
    <n v="0.57013333333333327"/>
    <n v="9.98"/>
    <n v="222.9"/>
    <n v="10"/>
    <n v="25.52"/>
    <n v="1627.6655999999998"/>
    <n v="0.49"/>
    <n v="11.549999999999999"/>
    <n v="736.65899999999999"/>
    <n v="2393"/>
    <n v="3731"/>
    <n v="254"/>
    <n v="1897"/>
    <n v="937"/>
    <n v="3544"/>
    <n v="70.95"/>
    <n v="24.39"/>
    <n v="108.43"/>
    <n v="3731"/>
    <n v="2647"/>
    <n v="41.5"/>
    <s v="Zona Urbana"/>
    <n v="1449"/>
    <n v="1"/>
    <n v="4.42"/>
    <n v="556"/>
    <n v="38.659999999999997"/>
    <n v="416"/>
    <n v="1782"/>
    <n v="0"/>
    <n v="2229"/>
    <n v="334"/>
    <n v="875"/>
    <n v="523"/>
    <n v="210"/>
    <n v="54.22"/>
    <n v="92.79"/>
    <n v="69.180000000000007"/>
    <n v="24.48"/>
    <n v="478"/>
    <n v="9.52"/>
    <n v="19.329999999999998"/>
    <n v="255"/>
    <n v="17.73"/>
    <n v="13.42"/>
    <n v="8.58"/>
  </r>
  <r>
    <n v="299"/>
    <x v="14"/>
    <s v="VE08"/>
    <s v="Valencia"/>
    <s v="VE0814"/>
    <s v="Urbana Miguel Peña"/>
    <s v="VE081404"/>
    <x v="3"/>
    <n v="371087"/>
    <n v="418583.19898512517"/>
    <n v="98820.468099999998"/>
    <n v="70118"/>
    <n v="19362"/>
    <n v="6087"/>
    <n v="25449"/>
    <n v="26.630000000000003"/>
    <n v="0.43758636011739604"/>
    <n v="0.34243080839512691"/>
    <n v="0.28948308736688527"/>
    <n v="0.63239950273779755"/>
    <s v="CIUD PRINC CENTRO"/>
    <s v="ciud principales"/>
    <n v="0.44636216832603343"/>
    <n v="186839.70432384798"/>
    <n v="1.4962642979045286E-2"/>
    <n v="186839.70432384798"/>
    <n v="0"/>
    <n v="0"/>
    <n v="821"/>
    <n v="0"/>
    <n v="0"/>
    <n v="821"/>
    <n v="1"/>
    <n v="0"/>
    <n v="0"/>
    <n v="1103"/>
    <n v="0"/>
    <n v="0"/>
    <n v="1103"/>
    <n v="1"/>
    <n v="0"/>
    <n v="0"/>
    <n v="0"/>
    <n v="0"/>
    <n v="0"/>
    <n v="0"/>
    <n v="33095.969332702072"/>
    <n v="0.91909308707825665"/>
    <n v="1.1804133292231875E-2"/>
    <n v="0.91909308707825665"/>
    <n v="1.1804133292231875E-2"/>
    <n v="0.99147608099554574"/>
    <n v="33095.969332702072"/>
    <n v="0"/>
    <n v="0.75099999215630975"/>
    <n v="1.4962642979045286E-2"/>
    <n v="1"/>
    <n v="0.48710827043502625"/>
    <n v="0.73926600464214254"/>
    <n v="99.59"/>
    <n v="190.37109356799999"/>
    <n v="2198.774988050423"/>
    <n v="1"/>
    <x v="1"/>
    <s v="TRUETRUE"/>
    <n v="0.4224"/>
    <n v="0.37546666666666667"/>
    <n v="3"/>
    <n v="494.30666666666667"/>
    <n v="150"/>
    <n v="1.9300000000000002"/>
    <n v="7161.9791000000005"/>
    <n v="0.28999999999999998"/>
    <n v="11.510000000000002"/>
    <n v="42712.113700000009"/>
    <n v="105419"/>
    <n v="249591"/>
    <n v="16077"/>
    <n v="85436"/>
    <n v="41642"/>
    <n v="244009"/>
    <n v="48.68"/>
    <n v="28.38"/>
    <n v="98.19"/>
    <n v="369565"/>
    <n v="1522"/>
    <n v="0.41"/>
    <s v="Zona Urbana"/>
    <n v="98815"/>
    <n v="1.04"/>
    <n v="3.92"/>
    <n v="42108"/>
    <n v="42.8"/>
    <n v="15244"/>
    <n v="39318"/>
    <n v="19268"/>
    <n v="74146"/>
    <n v="18306"/>
    <n v="40034"/>
    <n v="27676"/>
    <n v="17188"/>
    <n v="63.31"/>
    <n v="95.25"/>
    <n v="79.97"/>
    <n v="33.700000000000003"/>
    <n v="9002"/>
    <n v="5.76"/>
    <n v="11.77"/>
    <n v="10792"/>
    <n v="10.97"/>
    <n v="7.18"/>
    <n v="2.4700000000000002"/>
  </r>
  <r>
    <n v="970"/>
    <x v="3"/>
    <s v="VE21"/>
    <s v="Trujillo"/>
    <s v="VE2118"/>
    <s v="Monseñor Carrillo"/>
    <s v="VE211806"/>
    <x v="2"/>
    <n v="5593"/>
    <n v="7237.0714957666978"/>
    <n v="1387.0639999999999"/>
    <n v="1034"/>
    <n v="253"/>
    <n v="88"/>
    <n v="341"/>
    <n v="24.799999999999997"/>
    <n v="0.46117143682518424"/>
    <n v="0.38259454309002089"/>
    <n v="0.277575412502445"/>
    <n v="0.25714728308107349"/>
    <s v="RESTO"/>
    <s v="resto"/>
    <n v="0.51735967541606587"/>
    <n v="3744.1689600127211"/>
    <n v="2.9984345995747206E-4"/>
    <n v="3744.1689600127211"/>
    <n v="0"/>
    <n v="0"/>
    <n v="303"/>
    <n v="0"/>
    <n v="0"/>
    <n v="303"/>
    <n v="1"/>
    <n v="0"/>
    <n v="0"/>
    <n v="124"/>
    <n v="0"/>
    <n v="0"/>
    <n v="124"/>
    <n v="1"/>
    <n v="0"/>
    <n v="0"/>
    <n v="0"/>
    <n v="0"/>
    <n v="0"/>
    <n v="0"/>
    <n v="899.17111587312252"/>
    <n v="2.4970471430877317E-2"/>
    <n v="3.2070176273107671E-4"/>
    <n v="2.4970471430877317E-2"/>
    <n v="3.2070176273107671E-4"/>
    <n v="0.89727611117095529"/>
    <n v="899.17111587312252"/>
    <n v="0"/>
    <n v="0.4349470418972845"/>
    <n v="2.9984345995747206E-4"/>
    <n v="0.94322120017636546"/>
    <n v="0.48696023968412955"/>
    <n v="0.73904134390771925"/>
    <n v="46.54"/>
    <n v="121.290163515"/>
    <n v="59.667423029499716"/>
    <n v="2.983371151474986E-2"/>
    <x v="0"/>
    <s v="FALSEFALSE"/>
    <n v="0.43049999999999999"/>
    <n v="0.38266666666666665"/>
    <n v="10.73"/>
    <n v="82.761904761904759"/>
    <n v="21"/>
    <n v="21.93"/>
    <n v="1226.5448999999999"/>
    <n v="0.22"/>
    <n v="5.41"/>
    <n v="302.5813"/>
    <n v="1540"/>
    <n v="3577"/>
    <n v="476"/>
    <n v="1175"/>
    <n v="682"/>
    <n v="3736"/>
    <n v="56.36"/>
    <n v="31.21"/>
    <n v="107.3"/>
    <n v="2603"/>
    <n v="2990"/>
    <n v="53.46"/>
    <s v="Zona Rural"/>
    <n v="1383"/>
    <n v="1.02"/>
    <n v="4.1399999999999997"/>
    <n v="380"/>
    <n v="27.5"/>
    <n v="151"/>
    <n v="673"/>
    <n v="0"/>
    <n v="1738"/>
    <n v="206"/>
    <n v="629"/>
    <n v="433"/>
    <n v="306"/>
    <n v="57.87"/>
    <n v="94.44"/>
    <n v="75.44"/>
    <n v="45.33"/>
    <n v="499"/>
    <n v="7.33"/>
    <n v="10.56"/>
    <n v="79"/>
    <n v="5.72"/>
    <n v="4.05"/>
    <n v="9.9600000000000009"/>
  </r>
  <r>
    <n v="651"/>
    <x v="4"/>
    <s v="VE15"/>
    <s v="Simon Bolivar"/>
    <s v="VE1518"/>
    <s v="San Antonio De Yare"/>
    <s v="VE151802"/>
    <x v="3"/>
    <n v="7911"/>
    <n v="9242.2216353264321"/>
    <n v="2631.1986000000006"/>
    <n v="959"/>
    <n v="343"/>
    <n v="135"/>
    <n v="478"/>
    <n v="33.260000000000005"/>
    <n v="0.46116605682379619"/>
    <n v="0.42998767041113428"/>
    <n v="0.10913248178896895"/>
    <n v="0.61926684439610291"/>
    <s v="CIUD MED Y PEQ CENTR"/>
    <s v="ciud med y peq"/>
    <n v="0.51693244582969333"/>
    <n v="4777.6042348494002"/>
    <n v="3.8260382995105219E-4"/>
    <n v="4777.6042348494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3.9159524163938"/>
    <n v="5.037343356369272E-2"/>
    <n v="6.4695810743551697E-4"/>
    <n v="5.037343356369272E-2"/>
    <n v="6.4695810743551697E-4"/>
    <n v="0.89995243120188728"/>
    <n v="1813.9159524163938"/>
    <n v="0"/>
    <n v="0.46010451172557137"/>
    <n v="3.8260382995105219E-4"/>
    <n v="0.94354167338989325"/>
    <n v="0.48695224101651258"/>
    <n v="0.73902920462901966"/>
    <n v="100"/>
    <n v="19.202892974299999"/>
    <n v="481.29319096324014"/>
    <n v="0.24064659548162007"/>
    <x v="1"/>
    <s v="FALSETRUE"/>
    <n v="0.24129999999999999"/>
    <n v="0.21448888888888887"/>
    <n v="4.1100000000000003"/>
    <n v="350.9"/>
    <n v="10"/>
    <n v="6.3100000000000005"/>
    <n v="499.1841"/>
    <n v="7.0000000000000007E-2"/>
    <n v="9.8699999999999992"/>
    <n v="780.81569999999988"/>
    <n v="1477"/>
    <n v="6121"/>
    <n v="313"/>
    <n v="1196"/>
    <n v="577"/>
    <n v="6138"/>
    <n v="29.24"/>
    <n v="29.35"/>
    <n v="217.46"/>
    <n v="7911"/>
    <n v="0"/>
    <n v="0"/>
    <s v="Zona Urbana"/>
    <n v="1492"/>
    <n v="1.02"/>
    <n v="3.46"/>
    <n v="528"/>
    <n v="35.479999999999997"/>
    <n v="699"/>
    <n v="1495"/>
    <n v="1315"/>
    <n v="3509"/>
    <n v="223"/>
    <n v="567"/>
    <n v="386"/>
    <n v="408"/>
    <n v="56.17"/>
    <n v="96.26"/>
    <n v="78.3"/>
    <n v="23.01"/>
    <n v="285"/>
    <n v="4.2300000000000004"/>
    <n v="10.82"/>
    <n v="235"/>
    <n v="15.79"/>
    <n v="12.84"/>
    <n v="4.66"/>
  </r>
  <r>
    <n v="425"/>
    <x v="13"/>
    <s v="VE12"/>
    <s v="Camaguan"/>
    <s v="VE1201"/>
    <s v="Puerto Miranda"/>
    <s v="VE120102"/>
    <x v="3"/>
    <n v="5507"/>
    <n v="6947.7021852322578"/>
    <n v="2130.6583000000001"/>
    <n v="873"/>
    <n v="360"/>
    <n v="191"/>
    <n v="551"/>
    <n v="38.69"/>
    <n v="0.46116631066572816"/>
    <n v="0.51808992162856893"/>
    <n v="9.6567543718978036E-2"/>
    <n v="0.21996956684640623"/>
    <s v="RESTO"/>
    <s v="resto"/>
    <n v="0.51696704175728059"/>
    <n v="3591.7330457101139"/>
    <n v="2.8763596813367382E-4"/>
    <n v="3591.7330457101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4.73745896171755"/>
    <n v="1.373912858932581E-2"/>
    <n v="1.7645492874184438E-4"/>
    <n v="1.373912858932581E-2"/>
    <n v="1.7645492874184438E-4"/>
    <n v="0.89609283704473508"/>
    <n v="494.73745896171755"/>
    <n v="0"/>
    <n v="0.47597396242087658"/>
    <n v="2.8763596813367382E-4"/>
    <n v="0.94317392907143693"/>
    <n v="0.4868095355989504"/>
    <n v="0.73881262595383568"/>
    <n v="77.88"/>
    <n v="179.26306694100001"/>
    <n v="38.757019523262542"/>
    <n v="1.9378509761631271E-2"/>
    <x v="1"/>
    <s v="FALSETRUE"/>
    <n v="0.48499999999999999"/>
    <n v="0.43111111111111111"/>
    <n v="8.35"/>
    <n v="136.71428571428572"/>
    <n v="7"/>
    <n v="25.31"/>
    <n v="1393.8217"/>
    <n v="1.03"/>
    <n v="25.509999999999998"/>
    <n v="1404.8356999999999"/>
    <n v="1732"/>
    <n v="3571"/>
    <n v="204"/>
    <n v="1347"/>
    <n v="772"/>
    <n v="3388"/>
    <n v="54.21"/>
    <n v="26.75"/>
    <n v="97.74"/>
    <n v="4289"/>
    <n v="1218"/>
    <n v="22.12"/>
    <s v="Zona Urbana"/>
    <n v="1478"/>
    <n v="1.01"/>
    <n v="3.75"/>
    <n v="625"/>
    <n v="42.55"/>
    <n v="232"/>
    <n v="466"/>
    <n v="259"/>
    <n v="957"/>
    <n v="311"/>
    <n v="674"/>
    <n v="521"/>
    <n v="404"/>
    <n v="71.66"/>
    <n v="95.74"/>
    <n v="81.03"/>
    <n v="55.04"/>
    <n v="367"/>
    <n v="5.42"/>
    <n v="11.78"/>
    <n v="255"/>
    <n v="17.36"/>
    <n v="19.809999999999999"/>
    <n v="8.7100000000000009"/>
  </r>
  <r>
    <n v="960"/>
    <x v="3"/>
    <s v="VE21"/>
    <s v="San Rafael"/>
    <s v="VE2116"/>
    <s v="Jose Leonardo Suarez"/>
    <s v="VE211604"/>
    <x v="2"/>
    <n v="11223"/>
    <n v="14505.295565702323"/>
    <n v="3018.9870000000001"/>
    <n v="2157"/>
    <n v="608"/>
    <n v="186"/>
    <n v="794"/>
    <n v="26.900000000000002"/>
    <n v="0.46112686869311076"/>
    <n v="0.36806808180528816"/>
    <n v="4.3694126049717799E-2"/>
    <n v="0.33615311579880269"/>
    <s v="CIUD MED Y PEQ OCCID"/>
    <s v="ciud grandes"/>
    <n v="0.51516118133034483"/>
    <n v="7472.5651991730219"/>
    <n v="5.9842379657733789E-4"/>
    <n v="7472.5651991730219"/>
    <n v="0"/>
    <n v="0"/>
    <n v="80"/>
    <n v="0"/>
    <n v="0"/>
    <n v="80"/>
    <n v="1"/>
    <n v="0"/>
    <n v="0"/>
    <n v="80"/>
    <n v="0"/>
    <n v="0"/>
    <n v="80"/>
    <n v="1"/>
    <n v="0"/>
    <n v="0"/>
    <n v="0"/>
    <n v="0"/>
    <n v="0"/>
    <n v="0"/>
    <n v="671.2550192734393"/>
    <n v="1.8641117342080592E-2"/>
    <n v="2.3941234779771426E-4"/>
    <n v="1.8641117342080592E-2"/>
    <n v="2.3941234779771426E-4"/>
    <n v="0.8966092843244583"/>
    <n v="671.2550192734393"/>
    <n v="0"/>
    <n v="0.42777282782394233"/>
    <n v="5.9842379657733789E-4"/>
    <n v="0.94437739365375317"/>
    <n v="0.48671233292689181"/>
    <n v="0.73866510509374206"/>
    <n v="99.13"/>
    <n v="30.1891099369"/>
    <n v="480.48106075404934"/>
    <n v="0.24024053037702467"/>
    <x v="1"/>
    <s v="FALSETRUE"/>
    <n v="0.46679999999999999"/>
    <n v="0.41493333333333332"/>
    <n v="5.45"/>
    <n v="217.16666666666666"/>
    <n v="6"/>
    <n v="8.48"/>
    <n v="951.71040000000005"/>
    <n v="0.31"/>
    <n v="23.560000000000006"/>
    <n v="2644.1388000000006"/>
    <n v="3391"/>
    <n v="7265"/>
    <n v="567"/>
    <n v="2701"/>
    <n v="1417"/>
    <n v="7105"/>
    <n v="54.48"/>
    <n v="27.83"/>
    <n v="96.58"/>
    <n v="11125"/>
    <n v="98"/>
    <n v="0.87"/>
    <s v="Zona Urbana"/>
    <n v="3017"/>
    <n v="1.02"/>
    <n v="3.81"/>
    <n v="1147"/>
    <n v="38.130000000000003"/>
    <n v="287"/>
    <n v="734"/>
    <n v="282"/>
    <n v="1303"/>
    <n v="564"/>
    <n v="1350"/>
    <n v="995"/>
    <n v="646"/>
    <n v="64.02"/>
    <n v="96.84"/>
    <n v="83.61"/>
    <n v="44.77"/>
    <n v="492"/>
    <n v="4.1900000000000004"/>
    <n v="9.7100000000000009"/>
    <n v="182"/>
    <n v="6.05"/>
    <n v="11.37"/>
    <n v="5.76"/>
  </r>
  <r>
    <n v="74"/>
    <x v="12"/>
    <s v="VE03"/>
    <s v="Piritu"/>
    <s v="VE0314"/>
    <s v="Capital Piritu"/>
    <s v="VE031401"/>
    <x v="0"/>
    <n v="22219"/>
    <n v="27453.57772711631"/>
    <n v="8514.3207999999995"/>
    <n v="3307"/>
    <n v="1493"/>
    <n v="562"/>
    <n v="2055"/>
    <n v="38.32"/>
    <n v="0.4605743884851623"/>
    <n v="0.50741402753420561"/>
    <n v="9.0267489046375882E-2"/>
    <n v="0.31567756241628381"/>
    <s v="CIUD MED Y PEQ ORIEN"/>
    <s v="ciud med y peq"/>
    <n v="0.51233764005209526"/>
    <n v="14065.501223697534"/>
    <n v="1.1264044432800374E-3"/>
    <n v="14065.501223697534"/>
    <n v="0"/>
    <n v="0"/>
    <n v="76"/>
    <n v="0"/>
    <n v="3290"/>
    <n v="3290"/>
    <n v="2"/>
    <n v="0"/>
    <n v="0"/>
    <n v="76"/>
    <n v="0"/>
    <n v="3290"/>
    <n v="3290"/>
    <n v="2"/>
    <n v="0"/>
    <n v="0"/>
    <n v="0"/>
    <n v="0"/>
    <n v="0"/>
    <n v="0"/>
    <n v="2396.2031425236496"/>
    <n v="6.654386585234591E-2"/>
    <n v="8.5463885361005548E-4"/>
    <n v="6.654386585234591E-2"/>
    <n v="8.5463885361005548E-4"/>
    <n v="0.90165606133827392"/>
    <n v="2396.2031425236496"/>
    <n v="0"/>
    <n v="0.49187131824160851"/>
    <n v="1.1264044432800374E-3"/>
    <n v="0.94642189459716863"/>
    <n v="0.48662864636418135"/>
    <n v="0.73853809712731622"/>
    <n v="97.73"/>
    <n v="131.33928892899999"/>
    <n v="209.02791503582216"/>
    <n v="0.10451395751791108"/>
    <x v="1"/>
    <s v="TRUETRUE"/>
    <n v="0.44280000000000003"/>
    <n v="0.39360000000000001"/>
    <n v="4.13"/>
    <n v="292.3125"/>
    <n v="16"/>
    <n v="8.31"/>
    <n v="1846.3989000000001"/>
    <n v="0.38"/>
    <n v="21.279999999999998"/>
    <n v="4728.2031999999999"/>
    <n v="6494"/>
    <n v="14667"/>
    <n v="1058"/>
    <n v="5241"/>
    <n v="2656"/>
    <n v="14322"/>
    <n v="51.49"/>
    <n v="28.06"/>
    <n v="104.05"/>
    <n v="21714"/>
    <n v="505"/>
    <n v="2.27"/>
    <s v="Zona Urbana"/>
    <n v="5498"/>
    <n v="1.04"/>
    <n v="4.21"/>
    <n v="1910"/>
    <n v="34.78"/>
    <n v="887"/>
    <n v="2118"/>
    <n v="1503"/>
    <n v="4677"/>
    <n v="1110"/>
    <n v="2636"/>
    <n v="1880"/>
    <n v="1428"/>
    <n v="65.41"/>
    <n v="96.8"/>
    <n v="84.49"/>
    <n v="46.29"/>
    <n v="742"/>
    <n v="4.29"/>
    <n v="13.8"/>
    <n v="482"/>
    <n v="8.7799999999999994"/>
    <n v="23.2"/>
    <n v="4.3600000000000003"/>
  </r>
  <r>
    <n v="697"/>
    <x v="17"/>
    <s v="VE16"/>
    <s v="Piar"/>
    <s v="VE1609"/>
    <s v="La Toscana"/>
    <s v="VE160906"/>
    <x v="0"/>
    <n v="12334"/>
    <n v="13404.657884574124"/>
    <n v="4387.2038000000002"/>
    <n v="1768"/>
    <n v="635"/>
    <n v="341"/>
    <n v="976"/>
    <n v="35.57"/>
    <n v="0.46106648990984456"/>
    <n v="0.47116455511889871"/>
    <n v="5.6603083155389894E-2"/>
    <n v="0.26572998502242079"/>
    <s v="RESTO"/>
    <s v="resto"/>
    <n v="0.51487472938943402"/>
    <n v="6901.7196008780447"/>
    <n v="5.5270889398552814E-4"/>
    <n v="6901.7196008780447"/>
    <n v="0"/>
    <n v="0"/>
    <n v="516"/>
    <n v="0"/>
    <n v="0"/>
    <n v="516"/>
    <n v="1"/>
    <n v="0"/>
    <n v="0"/>
    <n v="516"/>
    <n v="0"/>
    <n v="0"/>
    <n v="516"/>
    <n v="1"/>
    <n v="0"/>
    <n v="0"/>
    <n v="0"/>
    <n v="0"/>
    <n v="0"/>
    <n v="0"/>
    <n v="1784.5558120637784"/>
    <n v="4.9558086481319374E-2"/>
    <n v="6.3648640900248565E-4"/>
    <n v="4.9558086481319374E-2"/>
    <n v="6.3648640900248565E-4"/>
    <n v="0.89986653060032329"/>
    <n v="1784.5558120637784"/>
    <n v="0"/>
    <n v="0.47352972406684718"/>
    <n v="5.5270889398552814E-4"/>
    <n v="0.94420037170785276"/>
    <n v="0.48654260333042409"/>
    <n v="0.73840751283291239"/>
    <n v="84.91"/>
    <n v="147.94046491899999"/>
    <n v="90.608461261179698"/>
    <n v="4.5304230630589852E-2"/>
    <x v="1"/>
    <s v="FALSETRUE"/>
    <n v="0.5645"/>
    <n v="0.50177777777777777"/>
    <n v="6.66"/>
    <n v="693.2"/>
    <n v="5"/>
    <n v="12.25"/>
    <n v="1510.915"/>
    <n v="0.93"/>
    <n v="7.87"/>
    <n v="970.68579999999997"/>
    <n v="4278"/>
    <n v="7579"/>
    <n v="477"/>
    <n v="3426"/>
    <n v="1678"/>
    <n v="7230"/>
    <n v="62.74"/>
    <n v="25.39"/>
    <n v="103.83"/>
    <n v="10473"/>
    <n v="1861"/>
    <n v="15.09"/>
    <s v="Zona Urbana"/>
    <n v="2847"/>
    <n v="1.01"/>
    <n v="4.3899999999999997"/>
    <n v="1075"/>
    <n v="37.909999999999997"/>
    <n v="648"/>
    <n v="1612"/>
    <n v="1206"/>
    <n v="3466"/>
    <n v="644"/>
    <n v="1669"/>
    <n v="1092"/>
    <n v="664"/>
    <n v="57.09"/>
    <n v="96.25"/>
    <n v="79.42"/>
    <n v="38.4"/>
    <n v="635"/>
    <n v="4.71"/>
    <n v="16.68"/>
    <n v="484"/>
    <n v="17.07"/>
    <n v="9.8000000000000007"/>
    <n v="6.78"/>
  </r>
  <r>
    <n v="626"/>
    <x v="4"/>
    <s v="VE15"/>
    <s v="Cristobal Rojas"/>
    <s v="VE1508"/>
    <s v="Las Brisas"/>
    <s v="VE150802"/>
    <x v="3"/>
    <n v="26187"/>
    <n v="32396.549725162866"/>
    <n v="8874.7743000000009"/>
    <n v="4318"/>
    <n v="1579"/>
    <n v="634"/>
    <n v="2213"/>
    <n v="33.89"/>
    <n v="0.46036712331736129"/>
    <n v="0.37560699275567527"/>
    <n v="7.7388207704165102E-2"/>
    <n v="0.65948935847232071"/>
    <s v="CIUD MED Y PEQ CENTR"/>
    <s v="ciud med y peq"/>
    <n v="0.5111016498107056"/>
    <n v="16557.930012705303"/>
    <n v="1.3260050702216064E-3"/>
    <n v="16557.930012705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6.639701960511"/>
    <n v="4.0451677573703333E-2"/>
    <n v="5.1953061195609271E-4"/>
    <n v="4.0451677573703333E-2"/>
    <n v="5.1953061195609271E-4"/>
    <n v="0.89890712813214302"/>
    <n v="1456.639701960511"/>
    <n v="0"/>
    <n v="0.43832193282050724"/>
    <n v="1.3260050702216064E-3"/>
    <n v="0.94719480866634298"/>
    <n v="0.48654082118242342"/>
    <n v="0.73840480813354248"/>
    <n v="99.71"/>
    <n v="73.040677378500007"/>
    <n v="443.54120043660765"/>
    <n v="0.22177060021830383"/>
    <x v="1"/>
    <s v="FALSETRUE"/>
    <n v="0.46729999999999999"/>
    <n v="0.41537777777777779"/>
    <n v="3.25"/>
    <n v="203.57142857142858"/>
    <n v="14"/>
    <n v="8.11"/>
    <n v="2123.7656999999999"/>
    <n v="0.15"/>
    <n v="15.299999999999999"/>
    <n v="4006.6109999999999"/>
    <n v="7922"/>
    <n v="16951"/>
    <n v="1314"/>
    <n v="6340"/>
    <n v="3146"/>
    <n v="16701"/>
    <n v="54.49"/>
    <n v="28.41"/>
    <n v="97.71"/>
    <n v="26112"/>
    <n v="75"/>
    <n v="0.28999999999999998"/>
    <s v="Zona Urbana"/>
    <n v="6725"/>
    <n v="1.03"/>
    <n v="3.97"/>
    <n v="2486"/>
    <n v="37.049999999999997"/>
    <n v="643"/>
    <n v="1460"/>
    <n v="716"/>
    <n v="2850"/>
    <n v="1288"/>
    <n v="3131"/>
    <n v="2132"/>
    <n v="1018"/>
    <n v="61.27"/>
    <n v="96.34"/>
    <n v="82.16"/>
    <n v="31.14"/>
    <n v="681"/>
    <n v="4.3499999999999996"/>
    <n v="12.85"/>
    <n v="973"/>
    <n v="14.5"/>
    <n v="13.52"/>
    <n v="3.67"/>
  </r>
  <r>
    <n v="805"/>
    <x v="16"/>
    <s v="VE19"/>
    <s v="Montes"/>
    <s v="VE1912"/>
    <s v="Aricagua"/>
    <s v="VE191203"/>
    <x v="0"/>
    <n v="7310"/>
    <n v="8603.0082206016068"/>
    <n v="2568.7339999999999"/>
    <n v="1052"/>
    <n v="377"/>
    <n v="193"/>
    <n v="570"/>
    <n v="35.14"/>
    <n v="0.46116015975775099"/>
    <n v="0.49422914406612262"/>
    <n v="7.128818965933921E-2"/>
    <n v="0.37892720344780173"/>
    <s v="CIUD MED Y PEQ ORIEN"/>
    <s v="ciud med y peq"/>
    <n v="0.51581585839753008"/>
    <n v="4437.5680701106257"/>
    <n v="3.5537278850104328E-4"/>
    <n v="4437.5680701106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6.8725555919788"/>
    <n v="2.7961399048645166E-2"/>
    <n v="3.5911496457528022E-4"/>
    <n v="2.7961399048645166E-2"/>
    <n v="3.5911496457528022E-4"/>
    <n v="0.89759121928522345"/>
    <n v="1006.8725555919788"/>
    <n v="0"/>
    <n v="0.47326058746666372"/>
    <n v="3.5537278850104328E-4"/>
    <n v="0.94343622655148651"/>
    <n v="0.48653581924583927"/>
    <n v="0.73839721688145643"/>
    <n v="0"/>
    <n v="181.75750945600001"/>
    <n v="47.332339920096835"/>
    <n v="2.3666169960048417E-2"/>
    <x v="0"/>
    <s v="FALSEFALSE"/>
    <n v="0.45630000000000004"/>
    <n v="0.40560000000000002"/>
    <n v="11.3"/>
    <n v="102.73684210526316"/>
    <n v="19"/>
    <n v="26.02"/>
    <n v="1902.0619999999999"/>
    <n v="6.12"/>
    <n v="17.86"/>
    <n v="1305.5659999999998"/>
    <n v="2133"/>
    <n v="4675"/>
    <n v="502"/>
    <n v="1650"/>
    <n v="1042"/>
    <n v="4618"/>
    <n v="56.36"/>
    <n v="28.87"/>
    <n v="104.36"/>
    <n v="0"/>
    <n v="7310"/>
    <n v="100"/>
    <s v="Zona Rural"/>
    <n v="1642"/>
    <n v="1.01"/>
    <n v="4.5199999999999996"/>
    <n v="740"/>
    <n v="45.07"/>
    <n v="522"/>
    <n v="882"/>
    <n v="548"/>
    <n v="1952"/>
    <n v="365"/>
    <n v="814"/>
    <n v="737"/>
    <n v="524"/>
    <n v="63.04"/>
    <n v="97.14"/>
    <n v="82.81"/>
    <n v="52.35"/>
    <n v="676"/>
    <n v="3.72"/>
    <n v="10.66"/>
    <n v="258"/>
    <n v="15.71"/>
    <n v="11.63"/>
    <n v="11.71"/>
  </r>
  <r>
    <n v="952"/>
    <x v="3"/>
    <s v="VE21"/>
    <s v="Pampanito"/>
    <s v="VE2114"/>
    <s v="Pampanito Ii"/>
    <s v="VE211403"/>
    <x v="2"/>
    <n v="10232"/>
    <n v="12652.149083131728"/>
    <n v="2123.14"/>
    <n v="2092"/>
    <n v="455"/>
    <n v="93"/>
    <n v="548"/>
    <n v="20.75"/>
    <n v="0.46098859582802504"/>
    <n v="0.36907426516777547"/>
    <n v="2.0405246346687937E-2"/>
    <n v="0.22244168483789648"/>
    <s v="CIUD MED Y PEQ OCCID"/>
    <s v="ciud med y peq"/>
    <n v="0.51450518052283478"/>
    <n v="6509.596248018508"/>
    <n v="5.2130656569660157E-4"/>
    <n v="6509.596248018508"/>
    <n v="0"/>
    <n v="0"/>
    <n v="20"/>
    <n v="0"/>
    <n v="0"/>
    <n v="20"/>
    <n v="1"/>
    <n v="0"/>
    <n v="0"/>
    <n v="20"/>
    <n v="0"/>
    <n v="0"/>
    <n v="20"/>
    <n v="1"/>
    <n v="0"/>
    <n v="0"/>
    <n v="0"/>
    <n v="0"/>
    <n v="0"/>
    <n v="0"/>
    <n v="1218.3482674780728"/>
    <n v="3.3834194703172484E-2"/>
    <n v="4.345406898676499E-4"/>
    <n v="3.3834194703172484E-2"/>
    <n v="4.345406898676499E-4"/>
    <n v="0.89820994558043288"/>
    <n v="1218.3482674780728"/>
    <n v="0"/>
    <n v="0.4337061351504603"/>
    <n v="5.2130656569660157E-4"/>
    <n v="0.94407877238368598"/>
    <n v="0.48636841982407247"/>
    <n v="0.73814316103962396"/>
    <n v="89.43"/>
    <n v="48.142467551000003"/>
    <n v="262.80641036375215"/>
    <n v="0.13140320518187606"/>
    <x v="1"/>
    <s v="FALSETRUE"/>
    <n v="0.43869999999999998"/>
    <n v="0.38995555555555556"/>
    <n v="5.7"/>
    <n v="215.27272727272728"/>
    <n v="11"/>
    <n v="3.87"/>
    <n v="395.97839999999997"/>
    <n v="0.31"/>
    <n v="8.3199999999999985"/>
    <n v="851.30239999999992"/>
    <n v="2951"/>
    <n v="6726"/>
    <n v="555"/>
    <n v="2267"/>
    <n v="1329"/>
    <n v="6636"/>
    <n v="52.13"/>
    <n v="28.86"/>
    <n v="102.53"/>
    <n v="9150"/>
    <n v="1082"/>
    <n v="10.57"/>
    <s v="Zona Urbana"/>
    <n v="2669"/>
    <n v="1.03"/>
    <n v="3.96"/>
    <n v="1062"/>
    <n v="39.81"/>
    <n v="425"/>
    <n v="1067"/>
    <n v="843"/>
    <n v="2368"/>
    <n v="464"/>
    <n v="1171"/>
    <n v="931"/>
    <n v="655"/>
    <n v="60.81"/>
    <n v="96.54"/>
    <n v="85.26"/>
    <n v="48.63"/>
    <n v="477"/>
    <n v="3.88"/>
    <n v="8.8800000000000008"/>
    <n v="64"/>
    <n v="2.4"/>
    <n v="6.26"/>
    <n v="6.25"/>
  </r>
  <r>
    <n v="309"/>
    <x v="8"/>
    <s v="VE09"/>
    <s v="Girardot"/>
    <s v="VE0903"/>
    <s v="Sucre"/>
    <s v="VE090302"/>
    <x v="3"/>
    <n v="2075"/>
    <n v="2270.8928271459768"/>
    <n v="812.98500000000001"/>
    <n v="298"/>
    <n v="121"/>
    <n v="71"/>
    <n v="192"/>
    <n v="39.18"/>
    <n v="0.4611607646639494"/>
    <n v="0.54752401949757201"/>
    <n v="8.5130284660517114E-2"/>
    <n v="0.36208112105218271"/>
    <s v="CIUD MED Y PEQ LLANO"/>
    <s v="ciud med y peq"/>
    <n v="0.51619317289263777"/>
    <n v="1172.2193737436141"/>
    <n v="9.387458648534712E-5"/>
    <n v="1172.2193737436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2.17527765559186"/>
    <n v="1.0335510086924472E-2"/>
    <n v="1.3274143873402412E-4"/>
    <n v="1.0335510086924472E-2"/>
    <n v="1.3274143873402412E-4"/>
    <n v="0.89573425002925244"/>
    <n v="372.17527765559186"/>
    <n v="0"/>
    <n v="0.48453125987124962"/>
    <n v="9.387458648534712E-5"/>
    <n v="0.94242362632823717"/>
    <n v="0.48623689126912012"/>
    <n v="0.73794354507081861"/>
    <n v="0"/>
    <n v="808.37118885100006"/>
    <n v="2.8092203909119657"/>
    <n v="1.4046101954559829E-3"/>
    <x v="0"/>
    <s v="TRUEFALSE"/>
    <n v="0.52560000000000007"/>
    <n v="0.46720000000000006"/>
    <n v="10.43"/>
    <n v="60.083333333333336"/>
    <n v="12"/>
    <n v="39.64"/>
    <n v="822.53000000000009"/>
    <n v="12.27"/>
    <n v="38.419999999999995"/>
    <n v="797.2149999999998"/>
    <n v="677"/>
    <n v="1288"/>
    <n v="110"/>
    <n v="531"/>
    <n v="307"/>
    <n v="1237"/>
    <n v="61.1"/>
    <n v="27.04"/>
    <n v="126.03"/>
    <n v="0"/>
    <n v="2075"/>
    <n v="100"/>
    <s v="Zona Rural"/>
    <n v="497"/>
    <n v="1"/>
    <n v="4.18"/>
    <n v="151"/>
    <n v="30.38"/>
    <n v="171"/>
    <n v="341"/>
    <n v="209"/>
    <n v="721"/>
    <n v="108"/>
    <n v="262"/>
    <n v="215"/>
    <n v="87"/>
    <n v="62.79"/>
    <n v="92.91"/>
    <n v="82.38"/>
    <n v="31.99"/>
    <n v="171"/>
    <n v="8.33"/>
    <n v="15.29"/>
    <n v="104"/>
    <n v="20.93"/>
    <n v="7.44"/>
    <n v="10"/>
  </r>
  <r>
    <n v="735"/>
    <x v="6"/>
    <s v="VE18"/>
    <s v="Guanare"/>
    <s v="VE1804"/>
    <s v="San Juan De Guanaguanare"/>
    <s v="VE180404"/>
    <x v="3"/>
    <n v="16276"/>
    <n v="19663.524241606279"/>
    <n v="5400.3768000000009"/>
    <n v="2815"/>
    <n v="812"/>
    <n v="586"/>
    <n v="1398"/>
    <n v="33.18"/>
    <n v="0.46063600405554178"/>
    <n v="0.4556856532032062"/>
    <n v="0.22972818988165122"/>
    <n v="0.34967105875166349"/>
    <s v="CIUD GRAND LLANOS"/>
    <s v="ciud grandes"/>
    <n v="0.51271443705872211"/>
    <n v="10081.772762125698"/>
    <n v="8.0737639240791601E-4"/>
    <n v="10081.772762125698"/>
    <n v="0"/>
    <n v="0"/>
    <n v="57"/>
    <n v="0"/>
    <n v="0"/>
    <n v="57"/>
    <n v="1"/>
    <n v="0"/>
    <n v="0"/>
    <n v="57"/>
    <n v="0"/>
    <n v="0"/>
    <n v="57"/>
    <n v="1"/>
    <n v="0"/>
    <n v="0"/>
    <n v="0"/>
    <n v="0"/>
    <n v="0"/>
    <n v="0"/>
    <n v="1969.8488671796104"/>
    <n v="5.4703775502498671E-2"/>
    <n v="7.0257372914484981E-4"/>
    <n v="5.4703775502498671E-2"/>
    <n v="7.0257372914484981E-4"/>
    <n v="0.90040865283505822"/>
    <n v="1969.8488671796104"/>
    <n v="0"/>
    <n v="0.4702660271802544"/>
    <n v="8.0737639240791601E-4"/>
    <n v="0.94518652137836323"/>
    <n v="0.48623611160983105"/>
    <n v="0.73794236181107409"/>
    <n v="83.66"/>
    <n v="264.76288387"/>
    <n v="74.268432018066306"/>
    <n v="3.7134216009033154E-2"/>
    <x v="1"/>
    <s v="FALSETRUE"/>
    <n v="0.44619999999999999"/>
    <n v="0.39662222222222221"/>
    <n v="10.19"/>
    <n v="182.95238095238096"/>
    <n v="21"/>
    <n v="17.02"/>
    <n v="2770.1751999999997"/>
    <n v="1.4"/>
    <n v="15.09"/>
    <n v="2456.0484000000001"/>
    <n v="4757"/>
    <n v="10662"/>
    <n v="857"/>
    <n v="3713"/>
    <n v="2101"/>
    <n v="10462"/>
    <n v="52.65"/>
    <n v="28.26"/>
    <n v="103.07"/>
    <n v="13616"/>
    <n v="2660"/>
    <n v="16.34"/>
    <s v="Zona Urbana"/>
    <n v="4368"/>
    <n v="1.02"/>
    <n v="3.79"/>
    <n v="1473"/>
    <n v="33.83"/>
    <n v="493"/>
    <n v="1671"/>
    <n v="1678"/>
    <n v="3842"/>
    <n v="711"/>
    <n v="1936"/>
    <n v="1402"/>
    <n v="1183"/>
    <n v="59.65"/>
    <n v="96.41"/>
    <n v="80.760000000000005"/>
    <n v="52.32"/>
    <n v="1350"/>
    <n v="4.58"/>
    <n v="11.12"/>
    <n v="789"/>
    <n v="18.12"/>
    <n v="12.36"/>
    <n v="10.23"/>
  </r>
  <r>
    <n v="800"/>
    <x v="16"/>
    <s v="VE19"/>
    <s v="Mariño"/>
    <s v="VE1910"/>
    <s v="San Antonio De Irapa"/>
    <s v="VE191004"/>
    <x v="0"/>
    <n v="2300"/>
    <n v="2943.5222490822812"/>
    <n v="748.88"/>
    <n v="377"/>
    <n v="137"/>
    <n v="45"/>
    <n v="182"/>
    <n v="32.56"/>
    <n v="0.46115946896137794"/>
    <n v="0.46962890632728849"/>
    <n v="6.720832173458359E-2"/>
    <n v="0.43451162962759765"/>
    <s v="RESTO"/>
    <s v="resto"/>
    <n v="0.51538496930197419"/>
    <n v="1517.0471239829496"/>
    <n v="1.2148935142393634E-4"/>
    <n v="1517.0471239829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0.56179292811947"/>
    <n v="1.0290702737599884E-2"/>
    <n v="1.3216596718349771E-4"/>
    <n v="1.0290702737599884E-2"/>
    <n v="1.3216596718349771E-4"/>
    <n v="0.89572952936691774"/>
    <n v="370.56179292811947"/>
    <n v="0"/>
    <n v="0.45854971281060203"/>
    <n v="1.2148935142393634E-4"/>
    <n v="0.94253055906018812"/>
    <n v="0.48601233923786208"/>
    <n v="0.73760275085101579"/>
    <n v="0"/>
    <n v="81.252381290499997"/>
    <n v="36.226904397526091"/>
    <n v="1.8113452198763046E-2"/>
    <x v="0"/>
    <s v="FALSEFALSE"/>
    <n v="0.5494"/>
    <n v="0.48835555555555554"/>
    <n v="12.76"/>
    <n v="143.80000000000001"/>
    <n v="5"/>
    <n v="16.64"/>
    <n v="382.71999999999997"/>
    <n v="0.35"/>
    <n v="16.989999999999998"/>
    <n v="390.77"/>
    <n v="740"/>
    <n v="1347"/>
    <n v="213"/>
    <n v="586"/>
    <n v="320"/>
    <n v="1394"/>
    <n v="70.75"/>
    <n v="29.31"/>
    <n v="101.22"/>
    <n v="0"/>
    <n v="2300"/>
    <n v="100"/>
    <s v="Zona Rural"/>
    <n v="577"/>
    <n v="1.02"/>
    <n v="4.07"/>
    <n v="304"/>
    <n v="52.69"/>
    <n v="119"/>
    <n v="378"/>
    <n v="222"/>
    <n v="719"/>
    <n v="120"/>
    <n v="289"/>
    <n v="232"/>
    <n v="124"/>
    <n v="64.86"/>
    <n v="96.01"/>
    <n v="84.98"/>
    <n v="43.36"/>
    <n v="233"/>
    <n v="5.94"/>
    <n v="11.79"/>
    <n v="45"/>
    <n v="7.8"/>
    <n v="5.89"/>
    <n v="14.49"/>
  </r>
  <r>
    <n v="389"/>
    <x v="5"/>
    <s v="VE11"/>
    <s v="Mauroa"/>
    <s v="VE1113"/>
    <s v="Mene De Mauroa"/>
    <s v="VE111301"/>
    <x v="2"/>
    <n v="16107"/>
    <n v="18700.795786516854"/>
    <n v="6024.0179999999991"/>
    <n v="2370"/>
    <n v="946"/>
    <n v="470"/>
    <n v="1416"/>
    <n v="37.4"/>
    <n v="0.46055073192953899"/>
    <n v="0.49552494103739708"/>
    <n v="0.10406232264648574"/>
    <n v="0.2536932140377785"/>
    <s v="RESTO"/>
    <s v="resto"/>
    <n v="0.51212585827323065"/>
    <n v="9577.161092562359"/>
    <n v="7.6696568697429308E-4"/>
    <n v="9577.161092562359"/>
    <n v="0"/>
    <n v="0"/>
    <n v="0"/>
    <n v="0"/>
    <n v="5544"/>
    <n v="5544"/>
    <n v="1"/>
    <n v="0"/>
    <n v="0"/>
    <n v="0"/>
    <n v="0"/>
    <n v="5544"/>
    <n v="5544"/>
    <n v="1"/>
    <n v="0"/>
    <n v="0"/>
    <n v="0"/>
    <n v="0"/>
    <n v="0"/>
    <n v="0"/>
    <n v="2395.7247650021732"/>
    <n v="6.6530581048127521E-2"/>
    <n v="8.5446823367834267E-4"/>
    <n v="6.6530581048127521E-2"/>
    <n v="8.5446823367834267E-4"/>
    <n v="0.90165466172245545"/>
    <n v="2395.7247650021732"/>
    <n v="0"/>
    <n v="0.48790339460266002"/>
    <n v="7.6696568697429308E-4"/>
    <n v="0.94503003889003889"/>
    <n v="0.48597428761674794"/>
    <n v="0.73754500132874612"/>
    <n v="73.150000000000006"/>
    <n v="612.35007904500003"/>
    <n v="30.539386580437725"/>
    <n v="1.5269693290218862E-2"/>
    <x v="1"/>
    <s v="TRUETRUE"/>
    <n v="0.45289999999999997"/>
    <n v="0.40257777777777776"/>
    <n v="7.5"/>
    <n v="111.38095238095238"/>
    <n v="42"/>
    <n v="33.769999999999996"/>
    <n v="5439.3338999999987"/>
    <n v="2.5499999999999998"/>
    <n v="26.31"/>
    <n v="4237.7516999999998"/>
    <n v="4748"/>
    <n v="10484"/>
    <n v="875"/>
    <n v="3763"/>
    <n v="2033"/>
    <n v="10311"/>
    <n v="53.63"/>
    <n v="28.3"/>
    <n v="102.55"/>
    <n v="11782"/>
    <n v="4325"/>
    <n v="26.85"/>
    <s v="Zona Urbana"/>
    <n v="3854"/>
    <n v="1.03"/>
    <n v="4.3"/>
    <n v="1307"/>
    <n v="33.99"/>
    <n v="859"/>
    <n v="2324"/>
    <n v="1383"/>
    <n v="4678"/>
    <n v="811"/>
    <n v="1917"/>
    <n v="1363"/>
    <n v="1136"/>
    <n v="67.3"/>
    <n v="95.61"/>
    <n v="80.13"/>
    <n v="51.66"/>
    <n v="977"/>
    <n v="5.5"/>
    <n v="18"/>
    <n v="249"/>
    <n v="6.48"/>
    <n v="19.739999999999998"/>
    <n v="8"/>
  </r>
  <r>
    <n v="586"/>
    <x v="19"/>
    <s v="VE14"/>
    <s v="Rangel"/>
    <s v="VE1417"/>
    <s v="San Rafael"/>
    <s v="VE141705"/>
    <x v="1"/>
    <n v="4299"/>
    <n v="5182.6380997474744"/>
    <n v="951.79859999999996"/>
    <n v="774"/>
    <n v="195"/>
    <n v="25"/>
    <n v="220"/>
    <n v="22.14"/>
    <n v="0.46092187022482833"/>
    <n v="0.40097754297973703"/>
    <n v="7.8089435003732485E-2"/>
    <n v="0.27048232828077373"/>
    <s v="RESTO"/>
    <s v="resto"/>
    <n v="0.51394305905329518"/>
    <n v="2663.580878950374"/>
    <n v="2.1330696214583522E-4"/>
    <n v="2663.580878950374"/>
    <n v="0"/>
    <n v="0"/>
    <n v="20"/>
    <n v="0"/>
    <n v="0"/>
    <n v="20"/>
    <n v="1"/>
    <n v="0"/>
    <n v="0"/>
    <n v="20"/>
    <n v="0"/>
    <n v="0"/>
    <n v="20"/>
    <n v="1"/>
    <n v="0"/>
    <n v="0"/>
    <n v="0"/>
    <n v="0"/>
    <n v="0"/>
    <n v="0"/>
    <n v="619.30138615922067"/>
    <n v="1.7198336664957577E-2"/>
    <n v="2.2088236899180631E-4"/>
    <n v="1.7198336664957577E-2"/>
    <n v="2.2088236899180631E-4"/>
    <n v="0.89645728067991326"/>
    <n v="619.30138615922067"/>
    <n v="0"/>
    <n v="0.43821105344153599"/>
    <n v="2.1330696214583522E-4"/>
    <n v="0.9428861046524657"/>
    <n v="0.48568082355596892"/>
    <n v="0.73709962189898526"/>
    <n v="92.28"/>
    <n v="172.34024856100001"/>
    <n v="30.072128495933288"/>
    <n v="1.5036064247966644E-2"/>
    <x v="1"/>
    <s v="FALSETRUE"/>
    <n v="0.52439999999999998"/>
    <n v="0.46613333333333329"/>
    <n v="6.09"/>
    <n v="241"/>
    <n v="5"/>
    <n v="4.6399999999999997"/>
    <n v="199.47359999999998"/>
    <n v="0.21"/>
    <n v="4.1000000000000005"/>
    <n v="176.25900000000001"/>
    <n v="1417"/>
    <n v="2702"/>
    <n v="180"/>
    <n v="1094"/>
    <n v="608"/>
    <n v="2597"/>
    <n v="59.1"/>
    <n v="26.27"/>
    <n v="99.49"/>
    <n v="3967"/>
    <n v="332"/>
    <n v="7.72"/>
    <s v="Zona Urbana"/>
    <n v="1028"/>
    <n v="1.08"/>
    <n v="4.4800000000000004"/>
    <n v="316"/>
    <n v="30.77"/>
    <n v="214"/>
    <n v="577"/>
    <n v="414"/>
    <n v="1205"/>
    <n v="193"/>
    <n v="546"/>
    <n v="402"/>
    <n v="170"/>
    <n v="50.26"/>
    <n v="98.91"/>
    <n v="80.239999999999995"/>
    <n v="28.72"/>
    <n v="206"/>
    <n v="1.57"/>
    <n v="13.05"/>
    <n v="9"/>
    <n v="0.88"/>
    <n v="5.26"/>
    <n v="4.83"/>
  </r>
  <r>
    <n v="458"/>
    <x v="13"/>
    <s v="VE12"/>
    <s v="San Jose De Guaribe"/>
    <s v="VE1213"/>
    <s v="San Jose De Guaribe"/>
    <s v="VE121301"/>
    <x v="3"/>
    <n v="11426"/>
    <n v="14074"/>
    <n v="4423.0046000000002"/>
    <n v="1572"/>
    <n v="652"/>
    <n v="341"/>
    <n v="993"/>
    <n v="38.71"/>
    <n v="0.46054568630294346"/>
    <n v="0.51208068805517781"/>
    <n v="0.15896798056167086"/>
    <n v="0.3555927483007153"/>
    <s v="RESTO"/>
    <s v="resto"/>
    <n v="0.51208068805517781"/>
    <n v="7207.0236036885726"/>
    <n v="5.7715848734502851E-4"/>
    <n v="7207.0236036885726"/>
    <n v="0"/>
    <n v="0"/>
    <n v="0"/>
    <n v="0"/>
    <n v="2781"/>
    <n v="2781"/>
    <n v="1"/>
    <n v="0"/>
    <n v="0"/>
    <n v="0"/>
    <n v="0"/>
    <n v="2781"/>
    <n v="2781"/>
    <n v="1"/>
    <n v="0"/>
    <n v="0"/>
    <n v="0"/>
    <n v="0"/>
    <n v="0"/>
    <n v="0"/>
    <n v="1288.3950111468273"/>
    <n v="3.5779430910975039E-2"/>
    <n v="4.595238257486642E-4"/>
    <n v="3.5779430910975039E-2"/>
    <n v="4.595238257486642E-4"/>
    <n v="0.89841488524851643"/>
    <n v="1288.3950111468273"/>
    <n v="0"/>
    <n v="0.4820916680715564"/>
    <n v="5.7715848734502851E-4"/>
    <n v="0.94429504793699437"/>
    <n v="0.48565096482650577"/>
    <n v="0.73705430642196779"/>
    <n v="72.760000000000005"/>
    <n v="1086.9459637099999"/>
    <n v="12.94820577093102"/>
    <n v="6.4741028854655098E-3"/>
    <x v="1"/>
    <s v="TRUETRUE"/>
    <n v="0.49909999999999999"/>
    <n v="0.44364444444444445"/>
    <n v="7.36"/>
    <n v="119.80952380952381"/>
    <n v="21"/>
    <n v="17.100000000000001"/>
    <n v="1953.8460000000002"/>
    <n v="1.06"/>
    <n v="25.979999999999997"/>
    <n v="2968.4748"/>
    <n v="3592"/>
    <n v="7197"/>
    <n v="637"/>
    <n v="2849"/>
    <n v="1581"/>
    <n v="6996"/>
    <n v="58.76"/>
    <n v="27.5"/>
    <n v="107.9"/>
    <n v="8313"/>
    <n v="3113"/>
    <n v="27.24"/>
    <s v="Zona Urbana"/>
    <n v="2666"/>
    <n v="1.04"/>
    <n v="4.4400000000000004"/>
    <n v="1056"/>
    <n v="39.880000000000003"/>
    <n v="1004"/>
    <n v="1368"/>
    <n v="0"/>
    <n v="2516"/>
    <n v="573"/>
    <n v="1456"/>
    <n v="1026"/>
    <n v="628"/>
    <n v="65.489999999999995"/>
    <n v="92.56"/>
    <n v="78.260000000000005"/>
    <n v="38.549999999999997"/>
    <n v="671"/>
    <n v="8.4"/>
    <n v="13.18"/>
    <n v="362"/>
    <n v="13.67"/>
    <n v="17.260000000000002"/>
    <n v="8.5"/>
  </r>
  <r>
    <n v="28"/>
    <x v="11"/>
    <s v="VE02"/>
    <s v="Atures"/>
    <s v="VE0203"/>
    <s v="Autonomo Atures"/>
    <s v="VE020300"/>
    <x v="1"/>
    <n v="104228"/>
    <n v="144111"/>
    <n v="38320.662871801534"/>
    <n v="14416"/>
    <n v="5238"/>
    <n v="3144"/>
    <n v="8382"/>
    <n v="36.766188425184723"/>
    <n v="0.45405028458111479"/>
    <n v="0.49595090194654101"/>
    <n v="0.49230703870382048"/>
    <n v="0.40418958081263007"/>
    <s v="CIUD MED Y PEQ ORIEN"/>
    <s v="ciud med y peq"/>
    <n v="0.49595090194654101"/>
    <n v="71471.980430417971"/>
    <n v="5.7236749011979537E-3"/>
    <n v="67259.980430417971"/>
    <n v="0"/>
    <n v="963"/>
    <n v="2365"/>
    <n v="1481"/>
    <n v="31498"/>
    <n v="31498"/>
    <n v="4"/>
    <n v="943"/>
    <n v="963"/>
    <n v="2365"/>
    <n v="1481"/>
    <n v="31498"/>
    <n v="31498"/>
    <n v="5"/>
    <n v="4212"/>
    <n v="2.4358419922735465E-3"/>
    <n v="3.0366957722761973E-3"/>
    <n v="5.8932185377185975E-2"/>
    <n v="5.8932185377185975E-2"/>
    <n v="2.9227470491496137E-2"/>
    <n v="19508.724678969138"/>
    <n v="0.54176790562942001"/>
    <n v="6.9580553497933769E-3"/>
    <n v="0.54176790562942001"/>
    <n v="3.9213595775171792E-3"/>
    <n v="0.92681274023781335"/>
    <n v="18545.724678969138"/>
    <n v="4.9362529629532192E-2"/>
    <n v="0.65484384927125816"/>
    <n v="3.2878329089244072E-3"/>
    <n v="0.95479160012469533"/>
    <n v="0.48548872565747808"/>
    <n v="0.73680808210272875"/>
    <n v="80.701922707909574"/>
    <n v="7129.0038476399995"/>
    <n v="20.214745717623199"/>
    <n v="1.01073728588116E-2"/>
    <x v="1"/>
    <s v="TRUETRUE"/>
    <n v="0.55777722879288516"/>
    <n v="0.49580198114923124"/>
    <n v="6.7653479491738766"/>
    <n v="208.12698412698413"/>
    <n v="189"/>
    <n v="20.628100447538539"/>
    <n v="21500.25653446047"/>
    <n v="1.4091339300513841"/>
    <n v="48.014660202221116"/>
    <n v="50044.72003557103"/>
    <n v="36125"/>
    <n v="64766"/>
    <n v="3337"/>
    <n v="29160"/>
    <n v="13821"/>
    <n v="61247"/>
    <n v="60.930117654324803"/>
    <n v="24.851228268795335"/>
    <n v="103.67161924464956"/>
    <n v="84114"/>
    <n v="20114"/>
    <n v="19.298077292090419"/>
    <s v="Zona Urbana"/>
    <n v="24132"/>
    <n v="1.0278120873972485"/>
    <n v="4.4159035734060224"/>
    <n v="8486"/>
    <n v="36.038561175521302"/>
    <n v="8324"/>
    <n v="17452"/>
    <n v="12616"/>
    <n v="39336"/>
    <n v="6526"/>
    <n v="12864"/>
    <n v="9804"/>
    <n v="7418"/>
    <n v="65.265371189069455"/>
    <n v="94.082978562176962"/>
    <n v="85.668382119314927"/>
    <n v="47.622271505467062"/>
    <n v="5408"/>
    <n v="6.9576722545476217"/>
    <n v="17.376632472339246"/>
    <n v="2961"/>
    <n v="12.574703495833109"/>
    <n v="17.590247116778574"/>
    <n v="5.9906270888529027"/>
  </r>
  <r>
    <n v="211"/>
    <x v="1"/>
    <s v="VE06"/>
    <s v="Rojas"/>
    <s v="VE0610"/>
    <s v="Palacios Fajardo"/>
    <s v="VE061003"/>
    <x v="1"/>
    <n v="11855"/>
    <n v="13540.805462792203"/>
    <n v="4496.6015000000007"/>
    <n v="1846"/>
    <n v="844"/>
    <n v="284"/>
    <n v="1128"/>
    <n v="37.93"/>
    <n v="0.46043845114333898"/>
    <n v="0.48551087872943732"/>
    <n v="9.6023488055520592E-2"/>
    <n v="0.32151230057448882"/>
    <s v="RESTO"/>
    <s v="resto"/>
    <n v="0.51141846970067195"/>
    <n v="6925.0180082956877"/>
    <n v="5.5457469522639442E-4"/>
    <n v="6925.0180082956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2.6568233439218"/>
    <n v="4.0618776310471234E-2"/>
    <n v="5.2167670117110587E-4"/>
    <n v="4.0618776310471234E-2"/>
    <n v="5.2167670117110587E-4"/>
    <n v="0.8989247327600608"/>
    <n v="1462.6568233439218"/>
    <n v="0"/>
    <n v="0.47501812926665643"/>
    <n v="5.5457469522639442E-4"/>
    <n v="0.94420759665524623"/>
    <n v="0.48539354701704812"/>
    <n v="0.73666363303974103"/>
    <n v="0"/>
    <n v="659.77627532500003"/>
    <n v="20.523328845254582"/>
    <n v="1.0261664422627291E-2"/>
    <x v="0"/>
    <s v="FALSEFALSE"/>
    <n v="0.53979999999999995"/>
    <n v="0.47982222222222215"/>
    <n v="11.89"/>
    <n v="119.16666666666667"/>
    <n v="24"/>
    <n v="28.169999999999998"/>
    <n v="3339.5535"/>
    <n v="1.9"/>
    <n v="37.26"/>
    <n v="4417.1729999999998"/>
    <n v="3957"/>
    <n v="7330"/>
    <n v="568"/>
    <n v="3088"/>
    <n v="1731"/>
    <n v="7036"/>
    <n v="61.73"/>
    <n v="26.65"/>
    <n v="115.82"/>
    <n v="0"/>
    <n v="11855"/>
    <n v="100"/>
    <s v="Zona Rural"/>
    <n v="3096"/>
    <n v="1"/>
    <n v="3.84"/>
    <n v="944"/>
    <n v="30.75"/>
    <n v="347"/>
    <n v="1348"/>
    <n v="1165"/>
    <n v="2860"/>
    <n v="509"/>
    <n v="1600"/>
    <n v="1097"/>
    <n v="568"/>
    <n v="51.83"/>
    <n v="96.68"/>
    <n v="75.34"/>
    <n v="35.130000000000003"/>
    <n v="1110"/>
    <n v="4.28"/>
    <n v="9.2799999999999994"/>
    <n v="750"/>
    <n v="24.43"/>
    <n v="2.2799999999999998"/>
    <n v="12.47"/>
  </r>
  <r>
    <n v="752"/>
    <x v="6"/>
    <s v="VE18"/>
    <s v="San Genaro"/>
    <s v="VE1810"/>
    <s v="Antolin Tovar"/>
    <s v="VE181002"/>
    <x v="3"/>
    <n v="8211"/>
    <n v="9368.1506503346372"/>
    <n v="2943.6435000000001"/>
    <n v="1340"/>
    <n v="506"/>
    <n v="243"/>
    <n v="749"/>
    <n v="35.85"/>
    <n v="0.46052413559111155"/>
    <n v="0.50721597561616905"/>
    <n v="0.1050965779582301"/>
    <n v="0.30152247565118329"/>
    <s v="RESTO"/>
    <s v="resto"/>
    <n v="0.5118877585281475"/>
    <n v="4795.4416379538043"/>
    <n v="3.8403229878368266E-4"/>
    <n v="4795.4416379538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8.5864885511057"/>
    <n v="3.7173275564648174E-2"/>
    <n v="4.7742530745050794E-4"/>
    <n v="3.7173275564648174E-2"/>
    <n v="4.7742530745050794E-4"/>
    <n v="0.8985617332557343"/>
    <n v="1338.5864885511057"/>
    <n v="0"/>
    <n v="0.48098366147885052"/>
    <n v="3.8403229878368266E-4"/>
    <n v="0.94354720485377197"/>
    <n v="0.48527299856023437"/>
    <n v="0.73648068115523513"/>
    <n v="74.8"/>
    <n v="377.47834219999999"/>
    <n v="24.817716946979424"/>
    <n v="1.2408858473489711E-2"/>
    <x v="1"/>
    <s v="TRUETRUE"/>
    <n v="0.52380000000000004"/>
    <n v="0.46560000000000001"/>
    <n v="10.64"/>
    <n v="153.8235294117647"/>
    <n v="17"/>
    <n v="26.61"/>
    <n v="2184.9470999999999"/>
    <n v="0.67"/>
    <n v="9.8899999999999988"/>
    <n v="812.0678999999999"/>
    <n v="2692"/>
    <n v="5139"/>
    <n v="380"/>
    <n v="2115"/>
    <n v="1138"/>
    <n v="4958"/>
    <n v="59.78"/>
    <n v="26.82"/>
    <n v="106.62"/>
    <n v="6142"/>
    <n v="2069"/>
    <n v="25.2"/>
    <s v="Zona Urbana"/>
    <n v="2126"/>
    <n v="1.01"/>
    <n v="3.9"/>
    <n v="658"/>
    <n v="31.02"/>
    <n v="427"/>
    <n v="1131"/>
    <n v="1057"/>
    <n v="2615"/>
    <n v="400"/>
    <n v="1153"/>
    <n v="686"/>
    <n v="423"/>
    <n v="59.52"/>
    <n v="96.81"/>
    <n v="73.13"/>
    <n v="38.630000000000003"/>
    <n v="691"/>
    <n v="4.45"/>
    <n v="9.19"/>
    <n v="330"/>
    <n v="15.56"/>
    <n v="14.52"/>
    <n v="10.24"/>
  </r>
  <r>
    <n v="217"/>
    <x v="1"/>
    <s v="VE06"/>
    <s v="Andres Eloy Blanco"/>
    <s v="VE0612"/>
    <s v="El Canton"/>
    <s v="VE061201"/>
    <x v="1"/>
    <n v="6466"/>
    <n v="7113.6413528245794"/>
    <n v="2477.1246000000001"/>
    <n v="1071"/>
    <n v="480"/>
    <n v="185"/>
    <n v="665"/>
    <n v="38.31"/>
    <n v="0.4605396363876097"/>
    <n v="0.46967966335150896"/>
    <n v="8.3059575832327551E-2"/>
    <n v="0.30990878738216954"/>
    <s v="RESTO"/>
    <s v="resto"/>
    <n v="0.51202652709228147"/>
    <n v="3642.3730768668083"/>
    <n v="2.9169136261948409E-4"/>
    <n v="3642.3730768668083"/>
    <n v="0"/>
    <n v="0"/>
    <n v="0"/>
    <n v="0"/>
    <n v="2845"/>
    <n v="2845"/>
    <n v="1"/>
    <n v="0"/>
    <n v="0"/>
    <n v="0"/>
    <n v="0"/>
    <n v="2845"/>
    <n v="2845"/>
    <n v="1"/>
    <n v="0"/>
    <n v="0"/>
    <n v="0"/>
    <n v="0"/>
    <n v="0"/>
    <n v="0"/>
    <n v="1225.7915058589219"/>
    <n v="3.4040897485391783E-2"/>
    <n v="4.3719542335166316E-4"/>
    <n v="3.4040897485391783E-2"/>
    <n v="4.3719542335166316E-4"/>
    <n v="0.89823172267845841"/>
    <n v="1225.7915058589219"/>
    <n v="0"/>
    <n v="0.46731742783845304"/>
    <n v="2.9169136261948409E-4"/>
    <n v="0.94318963278691204"/>
    <n v="0.48516928374727097"/>
    <n v="0.73632327706243839"/>
    <n v="52.58"/>
    <n v="661.879244417"/>
    <n v="10.747642281924787"/>
    <n v="5.3738211409623936E-3"/>
    <x v="0"/>
    <s v="FALSETRUE"/>
    <n v="0.52710000000000001"/>
    <n v="0.46853333333333336"/>
    <n v="12.39"/>
    <n v="61.384615384615387"/>
    <n v="39"/>
    <n v="35.44"/>
    <n v="2291.5504000000001"/>
    <n v="9.15"/>
    <n v="62.98"/>
    <n v="4072.2867999999999"/>
    <n v="2139"/>
    <n v="4058"/>
    <n v="269"/>
    <n v="1681"/>
    <n v="869"/>
    <n v="3916"/>
    <n v="59.34"/>
    <n v="26.94"/>
    <n v="120.83"/>
    <n v="3400"/>
    <n v="3066"/>
    <n v="47.42"/>
    <s v="Zona Urbana"/>
    <n v="1883"/>
    <n v="1.02"/>
    <n v="3.49"/>
    <n v="480"/>
    <n v="25.5"/>
    <n v="299"/>
    <n v="1151"/>
    <n v="874"/>
    <n v="2394"/>
    <n v="244"/>
    <n v="904"/>
    <n v="514"/>
    <n v="260"/>
    <n v="47.2"/>
    <n v="93.58"/>
    <n v="75.92"/>
    <n v="34.119999999999997"/>
    <n v="634"/>
    <n v="8.4499999999999993"/>
    <n v="9.51"/>
    <n v="531"/>
    <n v="28.21"/>
    <n v="2.34"/>
    <n v="10.94"/>
  </r>
  <r>
    <n v="481"/>
    <x v="2"/>
    <s v="VE13"/>
    <s v="Jimenez"/>
    <s v="VE1304"/>
    <s v="Paraiso De San Jose"/>
    <s v="VE130404"/>
    <x v="2"/>
    <n v="1103"/>
    <n v="1269.1538659564146"/>
    <n v="332.44419999999997"/>
    <n v="197"/>
    <n v="65"/>
    <n v="20"/>
    <n v="85"/>
    <n v="30.14"/>
    <n v="0.46075964112627626"/>
    <n v="0.44430811789167818"/>
    <n v="8.2684781930834644E-2"/>
    <n v="0.56896696395311896"/>
    <s v="CIUD MED Y PEQ OCCID"/>
    <s v="ciud med y peq"/>
    <n v="0.51312185112109054"/>
    <n v="651.23058105704388"/>
    <n v="5.2152355499895917E-5"/>
    <n v="651.23058105704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1.87231573812028"/>
    <n v="3.6621660043704208E-3"/>
    <n v="4.7034077681173916E-5"/>
    <n v="3.6621660043704208E-3"/>
    <n v="4.7034077681173916E-5"/>
    <n v="0.89503118223943856"/>
    <n v="131.87231573812028"/>
    <n v="0"/>
    <n v="0.44766715537849572"/>
    <n v="5.2152355499895917E-5"/>
    <n v="0.94226206521582923"/>
    <n v="0.48514535623080657"/>
    <n v="0.73628696316556719"/>
    <n v="0"/>
    <n v="13.2451705609"/>
    <n v="95.820122520957298"/>
    <n v="4.7910061260478649E-2"/>
    <x v="0"/>
    <s v="FALSEFALSE"/>
    <n v="0.47289999999999999"/>
    <n v="0.42035555555555554"/>
    <n v="12.05"/>
    <n v="85.666666666666671"/>
    <n v="3"/>
    <n v="30.3"/>
    <n v="334.209"/>
    <n v="0.67"/>
    <n v="6.0699999999999994"/>
    <n v="66.952099999999987"/>
    <n v="331"/>
    <n v="700"/>
    <n v="72"/>
    <n v="268"/>
    <n v="121"/>
    <n v="714"/>
    <n v="57.57"/>
    <n v="29.37"/>
    <n v="131.72"/>
    <n v="0"/>
    <n v="1103"/>
    <n v="100"/>
    <s v="Zona Rural"/>
    <n v="303"/>
    <n v="1.02"/>
    <n v="3.7"/>
    <n v="44"/>
    <n v="14.57"/>
    <n v="38"/>
    <n v="146"/>
    <n v="73"/>
    <n v="257"/>
    <n v="34"/>
    <n v="128"/>
    <n v="72"/>
    <n v="44"/>
    <n v="32.69"/>
    <n v="96.97"/>
    <n v="75.790000000000006"/>
    <n v="36.67"/>
    <n v="106"/>
    <n v="4.3"/>
    <n v="6.95"/>
    <n v="52"/>
    <n v="17.22"/>
    <n v="2.3199999999999998"/>
    <n v="10.28"/>
  </r>
  <r>
    <n v="208"/>
    <x v="1"/>
    <s v="VE06"/>
    <s v="Pedraza"/>
    <s v="VE0609"/>
    <s v="Paez"/>
    <s v="VE060904"/>
    <x v="1"/>
    <n v="6568"/>
    <n v="7599.9564459397461"/>
    <n v="2325.0719999999997"/>
    <n v="1124"/>
    <n v="462"/>
    <n v="154"/>
    <n v="616"/>
    <n v="35.4"/>
    <n v="0.46030068030510635"/>
    <n v="0.48283070880344492"/>
    <n v="8.0418432884270502E-2"/>
    <n v="0.29674014915460722"/>
    <s v="CIUD MED Y PEQ LLANO"/>
    <s v="ciud med y peq"/>
    <n v="0.51076475306176117"/>
    <n v="3881.7898773905545"/>
    <n v="3.108645256384799E-4"/>
    <n v="3881.7898773905545"/>
    <n v="0"/>
    <n v="0"/>
    <n v="219"/>
    <n v="0"/>
    <n v="0"/>
    <n v="219"/>
    <n v="1"/>
    <n v="0"/>
    <n v="0"/>
    <n v="219"/>
    <n v="0"/>
    <n v="0"/>
    <n v="219"/>
    <n v="1"/>
    <n v="0"/>
    <n v="0"/>
    <n v="0"/>
    <n v="0"/>
    <n v="0"/>
    <n v="0"/>
    <n v="973.00685458265502"/>
    <n v="2.7020930093835816E-2"/>
    <n v="3.4703629587909157E-4"/>
    <n v="2.7020930093835816E-2"/>
    <n v="3.4703629587909157E-4"/>
    <n v="0.89749213651333792"/>
    <n v="973.00685458265502"/>
    <n v="0"/>
    <n v="0.46911459180353954"/>
    <n v="3.108645256384799E-4"/>
    <n v="0.94326387708000381"/>
    <n v="0.48477983155580118"/>
    <n v="0.735732220036595"/>
    <n v="42.49"/>
    <n v="1287.9722547199999"/>
    <n v="5.9007144121997772"/>
    <n v="2.9503572060998887E-3"/>
    <x v="0"/>
    <s v="FALSEFALSE"/>
    <n v="0.52290000000000003"/>
    <n v="0.46480000000000005"/>
    <n v="12.54"/>
    <n v="63.5"/>
    <n v="30"/>
    <n v="16.54"/>
    <n v="1086.3471999999999"/>
    <n v="3.7"/>
    <n v="89.36999999999999"/>
    <n v="5869.8215999999993"/>
    <n v="2149"/>
    <n v="4110"/>
    <n v="309"/>
    <n v="1646"/>
    <n v="1036"/>
    <n v="3886"/>
    <n v="59.81"/>
    <n v="26.71"/>
    <n v="118.5"/>
    <n v="2791"/>
    <n v="3777"/>
    <n v="57.51"/>
    <s v="Zona Rural"/>
    <n v="1762"/>
    <n v="1.02"/>
    <n v="3.79"/>
    <n v="511"/>
    <n v="29.07"/>
    <n v="257"/>
    <n v="1058"/>
    <n v="590"/>
    <n v="1905"/>
    <n v="250"/>
    <n v="824"/>
    <n v="642"/>
    <n v="372"/>
    <n v="43.03"/>
    <n v="92.38"/>
    <n v="74.83"/>
    <n v="45.04"/>
    <n v="655"/>
    <n v="9.06"/>
    <n v="7.79"/>
    <n v="158"/>
    <n v="8.99"/>
    <n v="8.36"/>
    <n v="18.559999999999999"/>
  </r>
  <r>
    <n v="739"/>
    <x v="6"/>
    <s v="VE18"/>
    <s v="Guanarito"/>
    <s v="VE1805"/>
    <s v="Divina Pastora"/>
    <s v="VE180503"/>
    <x v="3"/>
    <n v="2725"/>
    <n v="3162.8518360716853"/>
    <n v="1347.5125"/>
    <n v="324"/>
    <n v="217"/>
    <n v="100"/>
    <n v="317"/>
    <n v="49.45"/>
    <n v="0.46038523594140074"/>
    <n v="0.58344207840179252"/>
    <n v="0.1546660939621306"/>
    <n v="0.3910539241471131"/>
    <s v="CIUD MED Y PEQ LLANO"/>
    <s v="ciud med y peq"/>
    <n v="0.51118210143637222"/>
    <n v="1616.7932480950124"/>
    <n v="1.2947729835969822E-4"/>
    <n v="1616.7932480950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0.03193889512102"/>
    <n v="1.9717973511610015E-2"/>
    <n v="2.5324267025405678E-4"/>
    <n v="1.9717973511610015E-2"/>
    <n v="2.5324267025405678E-4"/>
    <n v="0.89672273612279096"/>
    <n v="710.03193889512102"/>
    <n v="0"/>
    <n v="0.49996092934539788"/>
    <n v="1.2947729835969822E-4"/>
    <n v="0.94256149080957718"/>
    <n v="0.48462435651476971"/>
    <n v="0.73549626138144375"/>
    <n v="0"/>
    <n v="150.983319671"/>
    <n v="20.948352725080447"/>
    <n v="1.0474176362540224E-2"/>
    <x v="0"/>
    <s v="TRUEFALSE"/>
    <n v="0.51960000000000006"/>
    <n v="0.4618666666666667"/>
    <n v="13.41"/>
    <n v="57.875"/>
    <n v="24"/>
    <n v="47.9"/>
    <n v="1305.2749999999999"/>
    <n v="2.17"/>
    <n v="64.25"/>
    <n v="1750.8125"/>
    <n v="887"/>
    <n v="1707"/>
    <n v="131"/>
    <n v="682"/>
    <n v="444"/>
    <n v="1599"/>
    <n v="59.64"/>
    <n v="26.92"/>
    <n v="120.83"/>
    <n v="0"/>
    <n v="2725"/>
    <n v="100"/>
    <s v="Zona Rural"/>
    <n v="695"/>
    <n v="1.01"/>
    <n v="3.94"/>
    <n v="118"/>
    <n v="16.98"/>
    <n v="152"/>
    <n v="772"/>
    <n v="465"/>
    <n v="1389"/>
    <n v="56"/>
    <n v="369"/>
    <n v="266"/>
    <n v="119"/>
    <n v="25"/>
    <n v="92.48"/>
    <n v="72.680000000000007"/>
    <n v="33.33"/>
    <n v="294"/>
    <n v="9.77"/>
    <n v="13.38"/>
    <n v="223"/>
    <n v="32.090000000000003"/>
    <n v="3.31"/>
    <n v="14.98"/>
  </r>
  <r>
    <n v="1029"/>
    <x v="9"/>
    <s v="VE23"/>
    <s v="Francisco Javier Pulgar"/>
    <s v="VE2306"/>
    <s v="Simon Rodriguez"/>
    <s v="VE230601"/>
    <x v="2"/>
    <n v="18156"/>
    <n v="20934.286607799855"/>
    <n v="6129.4655999999995"/>
    <n v="3209"/>
    <n v="1204"/>
    <n v="431"/>
    <n v="1635"/>
    <n v="33.76"/>
    <n v="0.45984764645003301"/>
    <n v="0.46572559164116067"/>
    <n v="7.4545929025981367E-2"/>
    <n v="0.40375182553457362"/>
    <s v="RESTO"/>
    <s v="resto"/>
    <n v="0.50726352069222636"/>
    <n v="10619.199927852678"/>
    <n v="8.5041505400885184E-4"/>
    <n v="10619.199927852678"/>
    <n v="0"/>
    <n v="0"/>
    <n v="0"/>
    <n v="0"/>
    <n v="6258"/>
    <n v="6258"/>
    <n v="1"/>
    <n v="0"/>
    <n v="0"/>
    <n v="0"/>
    <n v="0"/>
    <n v="6258"/>
    <n v="6258"/>
    <n v="1"/>
    <n v="0"/>
    <n v="0"/>
    <n v="0"/>
    <n v="0"/>
    <n v="0"/>
    <n v="0"/>
    <n v="2310.0780732323988"/>
    <n v="6.4152125788352388E-2"/>
    <n v="8.2392116144951503E-4"/>
    <n v="6.4152125788352388E-2"/>
    <n v="8.2392116144951503E-4"/>
    <n v="0.90140408041539644"/>
    <n v="2310.0780732323988"/>
    <n v="0"/>
    <n v="0.47709393261496985"/>
    <n v="8.5041505400885184E-4"/>
    <n v="0.94535318010874658"/>
    <n v="0.48448903861832732"/>
    <n v="0.73529089447077689"/>
    <n v="59.63"/>
    <n v="338.49591770400002"/>
    <n v="61.845019431241646"/>
    <n v="3.0922509715620824E-2"/>
    <x v="1"/>
    <s v="FALSETRUE"/>
    <n v="0.54259999999999997"/>
    <n v="0.48231111111111108"/>
    <n v="14.81"/>
    <n v="253"/>
    <n v="18"/>
    <n v="9.6999999999999993"/>
    <n v="1761.1319999999998"/>
    <n v="1.87"/>
    <n v="44.61"/>
    <n v="8099.3915999999999"/>
    <n v="6138"/>
    <n v="11313"/>
    <n v="705"/>
    <n v="4930"/>
    <n v="2470"/>
    <n v="10756"/>
    <n v="60.49"/>
    <n v="25.89"/>
    <n v="114.41"/>
    <n v="10826"/>
    <n v="7330"/>
    <n v="40.369999999999997"/>
    <s v="Zona Urbana"/>
    <n v="5042"/>
    <n v="1.01"/>
    <n v="3.63"/>
    <n v="1249"/>
    <n v="24.83"/>
    <n v="965"/>
    <n v="3307"/>
    <n v="282"/>
    <n v="4554"/>
    <n v="943"/>
    <n v="2315"/>
    <n v="1422"/>
    <n v="662"/>
    <n v="56.3"/>
    <n v="92.75"/>
    <n v="69.37"/>
    <n v="26.14"/>
    <n v="2083"/>
    <n v="8.82"/>
    <n v="14.07"/>
    <n v="669"/>
    <n v="13.3"/>
    <n v="2.98"/>
    <n v="11.07"/>
  </r>
  <r>
    <n v="277"/>
    <x v="14"/>
    <s v="VE08"/>
    <s v="Guacara"/>
    <s v="VE0804"/>
    <s v="No Urbana Yagua"/>
    <s v="VE080403"/>
    <x v="3"/>
    <n v="24109"/>
    <n v="26664.40241065044"/>
    <n v="5646.3278"/>
    <n v="4738"/>
    <n v="1131"/>
    <n v="318"/>
    <n v="1449"/>
    <n v="23.42"/>
    <n v="0.4597501307134621"/>
    <n v="0.32608903706768716"/>
    <n v="7.027042088285114E-2"/>
    <n v="0.49473296359858776"/>
    <s v="CIUD GRAND CENTRO"/>
    <s v="ciud grandes"/>
    <n v="0.50597366731454996"/>
    <n v="13491.485474467729"/>
    <n v="1.0804356661876274E-3"/>
    <n v="13491.485474467729"/>
    <n v="0"/>
    <n v="0"/>
    <n v="53"/>
    <n v="0"/>
    <n v="0"/>
    <n v="53"/>
    <n v="1"/>
    <n v="0"/>
    <n v="0"/>
    <n v="53"/>
    <n v="0"/>
    <n v="0"/>
    <n v="53"/>
    <n v="1"/>
    <n v="0"/>
    <n v="0"/>
    <n v="0"/>
    <n v="0"/>
    <n v="0"/>
    <n v="0"/>
    <n v="5707.3829673081236"/>
    <n v="0.15849713231930934"/>
    <n v="2.0356167428929204E-3"/>
    <n v="0.15849713231930934"/>
    <n v="2.0356167428929204E-3"/>
    <n v="0.91134376498749747"/>
    <n v="5707.3829673081236"/>
    <n v="0"/>
    <n v="0.46530997812483132"/>
    <n v="1.0804356661876274E-3"/>
    <n v="0.9462438895723253"/>
    <n v="0.48443266418435432"/>
    <n v="0.73520533710068758"/>
    <n v="99.65"/>
    <n v="33.555097659899999"/>
    <n v="794.64535257531736"/>
    <n v="0.39732267628765866"/>
    <x v="1"/>
    <s v="FALSETRUE"/>
    <n v="0.39710000000000001"/>
    <n v="0.35297777777777778"/>
    <n v="2.93"/>
    <n v="470"/>
    <n v="24"/>
    <n v="2.68"/>
    <n v="646.12120000000004"/>
    <n v="0.31"/>
    <n v="23.5"/>
    <n v="5665.6149999999998"/>
    <n v="6532"/>
    <n v="16448"/>
    <n v="1129"/>
    <n v="5238"/>
    <n v="2751"/>
    <n v="16120"/>
    <n v="46.58"/>
    <n v="29.23"/>
    <n v="102.14"/>
    <n v="24025"/>
    <n v="84"/>
    <n v="0.35"/>
    <s v="Zona Urbana"/>
    <n v="6306"/>
    <n v="1.04"/>
    <n v="3.94"/>
    <n v="2001"/>
    <n v="31.87"/>
    <n v="1627"/>
    <n v="6247"/>
    <n v="3300"/>
    <n v="11280"/>
    <n v="1007"/>
    <n v="2644"/>
    <n v="1857"/>
    <n v="1174"/>
    <n v="61.18"/>
    <n v="97.38"/>
    <n v="81.16"/>
    <n v="37.340000000000003"/>
    <n v="581"/>
    <n v="3.42"/>
    <n v="11.1"/>
    <n v="568"/>
    <n v="9.0500000000000007"/>
    <n v="5"/>
    <n v="3.35"/>
  </r>
  <r>
    <n v="237"/>
    <x v="7"/>
    <s v="VE07"/>
    <s v="El Callao"/>
    <s v="VE0703"/>
    <s v="Capital El Callao"/>
    <s v="VE070300"/>
    <x v="0"/>
    <n v="21769"/>
    <n v="26490"/>
    <n v="10740.8246"/>
    <n v="2936"/>
    <n v="1907"/>
    <n v="953"/>
    <n v="2860"/>
    <n v="49.34"/>
    <n v="0.45958576375010257"/>
    <n v="0.50521953266349884"/>
    <n v="0.18506946317942316"/>
    <n v="0.5879088747005291"/>
    <s v="CIUD MED Y PEQ BOLÍV"/>
    <s v="ciud med y peq"/>
    <n v="0.50521953266349884"/>
    <n v="13383.265420256084"/>
    <n v="1.0717691033700417E-3"/>
    <n v="13374.265420256084"/>
    <n v="0"/>
    <n v="0"/>
    <n v="0"/>
    <n v="0"/>
    <n v="0"/>
    <n v="0"/>
    <n v="0"/>
    <n v="0"/>
    <n v="0"/>
    <n v="0"/>
    <n v="0"/>
    <n v="0"/>
    <n v="0"/>
    <n v="0"/>
    <n v="9"/>
    <n v="5.2047905817810823E-6"/>
    <n v="0"/>
    <n v="6.7248161920021069E-4"/>
    <n v="6.7248161920021069E-4"/>
    <n v="3.3975084937712342E-4"/>
    <n v="4020.537040936124"/>
    <n v="0.11165250256064242"/>
    <n v="1.4339799103775279E-3"/>
    <n v="0.11165250256064242"/>
    <n v="1.4339799103775279E-3"/>
    <n v="0.90640846569801969"/>
    <n v="4020.537040936124"/>
    <n v="0"/>
    <n v="0.50776016697405357"/>
    <n v="1.0665643127882607E-3"/>
    <n v="0.94619017549153739"/>
    <n v="0.48416049241946874"/>
    <n v="0.73479227219209198"/>
    <n v="95.96"/>
    <n v="2658.6274487599999"/>
    <n v="9.9637878982837922"/>
    <n v="4.9818939491418964E-3"/>
    <x v="1"/>
    <s v="TRUETRUE"/>
    <n v="0.47110000000000002"/>
    <n v="0.41875555555555555"/>
    <n v="3.92"/>
    <n v="331.58333333333331"/>
    <n v="24"/>
    <n v="13.350000000000001"/>
    <n v="2906.1615000000002"/>
    <n v="2.14"/>
    <n v="33.85"/>
    <n v="7368.8065000000006"/>
    <n v="6760"/>
    <n v="14349"/>
    <n v="660"/>
    <n v="5480"/>
    <n v="2634"/>
    <n v="13655"/>
    <n v="51.71"/>
    <n v="26.23"/>
    <n v="111.86"/>
    <n v="20889"/>
    <n v="880"/>
    <n v="4.04"/>
    <s v="Zona Urbana"/>
    <n v="5935"/>
    <n v="1.01"/>
    <n v="3.7"/>
    <n v="2190"/>
    <n v="37.17"/>
    <n v="1325"/>
    <n v="3939"/>
    <n v="2488"/>
    <n v="7958"/>
    <n v="1030"/>
    <n v="2578"/>
    <n v="1703"/>
    <n v="1189"/>
    <n v="55.35"/>
    <n v="94.88"/>
    <n v="79.62"/>
    <n v="38.1"/>
    <n v="674"/>
    <n v="6.16"/>
    <n v="11.52"/>
    <n v="1230"/>
    <n v="20.88"/>
    <n v="33.590000000000003"/>
    <n v="2.4500000000000002"/>
  </r>
  <r>
    <n v="1008"/>
    <x v="9"/>
    <s v="VE23"/>
    <s v="Baralt"/>
    <s v="VE2302"/>
    <s v="General Urdaneta"/>
    <s v="VE230202"/>
    <x v="2"/>
    <n v="14037"/>
    <n v="16315.17883735684"/>
    <n v="5298.9674999999997"/>
    <n v="2361"/>
    <n v="1039"/>
    <n v="393"/>
    <n v="1432"/>
    <n v="37.75"/>
    <n v="0.45982552676137611"/>
    <n v="0.46747720659465003"/>
    <n v="0.10165968490846963"/>
    <n v="0.42278668432047506"/>
    <s v="RESTO"/>
    <s v="resto"/>
    <n v="0.50675508072473163"/>
    <n v="8267.7997687631978"/>
    <n v="6.6210839184274468E-4"/>
    <n v="8267.7997687631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3.8461791165219"/>
    <n v="4.3428859811624448E-2"/>
    <n v="5.5776727858515389E-4"/>
    <n v="4.3428859811624448E-2"/>
    <n v="5.5776727858515389E-4"/>
    <n v="0.8992207881068115"/>
    <n v="1563.8461791165219"/>
    <n v="0"/>
    <n v="0.47004228483769533"/>
    <n v="6.6210839184274468E-4"/>
    <n v="0.94462399969114164"/>
    <n v="0.484013729602572"/>
    <n v="0.73456953575368089"/>
    <n v="26.92"/>
    <n v="283.23578887100001"/>
    <n v="57.602815316490961"/>
    <n v="2.880140765824548E-2"/>
    <x v="0"/>
    <s v="FALSEFALSE"/>
    <n v="0.54990000000000006"/>
    <n v="0.48880000000000007"/>
    <n v="14.34"/>
    <n v="205.73333333333332"/>
    <n v="15"/>
    <n v="27.88"/>
    <n v="3913.5155999999997"/>
    <n v="0.28000000000000003"/>
    <n v="25.200000000000003"/>
    <n v="3537.3240000000001"/>
    <n v="4753"/>
    <n v="8644"/>
    <n v="640"/>
    <n v="3808"/>
    <n v="1883"/>
    <n v="8346"/>
    <n v="62.39"/>
    <n v="26.1"/>
    <n v="111.75"/>
    <n v="3779"/>
    <n v="10258"/>
    <n v="73.08"/>
    <s v="Zona Rural"/>
    <n v="3924"/>
    <n v="1"/>
    <n v="3.59"/>
    <n v="1326"/>
    <n v="34.11"/>
    <n v="879"/>
    <n v="1779"/>
    <n v="428"/>
    <n v="3086"/>
    <n v="687"/>
    <n v="1811"/>
    <n v="1041"/>
    <n v="443"/>
    <n v="57.15"/>
    <n v="90.46"/>
    <n v="67.25"/>
    <n v="23.13"/>
    <n v="1563"/>
    <n v="11.27"/>
    <n v="14.18"/>
    <n v="624"/>
    <n v="16.05"/>
    <n v="4.04"/>
    <n v="12.81"/>
  </r>
  <r>
    <n v="517"/>
    <x v="2"/>
    <s v="VE13"/>
    <s v="Urdaneta"/>
    <s v="VE1309"/>
    <s v="Moroturo"/>
    <s v="VE130902"/>
    <x v="2"/>
    <n v="21640"/>
    <n v="24386.73335396947"/>
    <n v="8965.4519999999993"/>
    <n v="3000"/>
    <n v="1371"/>
    <n v="751"/>
    <n v="2122"/>
    <n v="41.43"/>
    <n v="0.45951939778444356"/>
    <n v="0.55433541310079959"/>
    <n v="0.103305041127047"/>
    <n v="0.37501888834542751"/>
    <s v="CIUD MED Y PEQ OCCID"/>
    <s v="ciud med y peq"/>
    <n v="0.5049327891977371"/>
    <n v="12313.66129184129"/>
    <n v="9.861122310243027E-4"/>
    <n v="12313.66129184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49.5609693658516"/>
    <n v="0.11245851285487056"/>
    <n v="1.4443316941976253E-3"/>
    <n v="0.11245851285487056"/>
    <n v="1.4443316941976253E-3"/>
    <n v="0.90649338262559309"/>
    <n v="4049.5609693658516"/>
    <n v="0"/>
    <n v="0.5244291028604211"/>
    <n v="9.861122310243027E-4"/>
    <n v="0.94587864066901428"/>
    <n v="0.48393251403259185"/>
    <n v="0.73444627792050898"/>
    <n v="55.06"/>
    <n v="1048.7846049899999"/>
    <n v="23.252375404768642"/>
    <n v="1.162618770238432E-2"/>
    <x v="0"/>
    <s v="TRUETRUE"/>
    <n v="0.55430000000000001"/>
    <n v="0.4927111111111111"/>
    <n v="11.95"/>
    <n v="133.66666666666666"/>
    <n v="60"/>
    <n v="57.019999999999996"/>
    <n v="12339.127999999999"/>
    <n v="5.89"/>
    <n v="30.859999999999996"/>
    <n v="6678.1039999999994"/>
    <n v="7257"/>
    <n v="13092"/>
    <n v="1291"/>
    <n v="5739"/>
    <n v="3027"/>
    <n v="12874"/>
    <n v="65.290000000000006"/>
    <n v="26.91"/>
    <n v="108.14"/>
    <n v="11915"/>
    <n v="9725"/>
    <n v="44.94"/>
    <s v="Zona Urbana"/>
    <n v="5152"/>
    <n v="1.05"/>
    <n v="4.41"/>
    <n v="1554"/>
    <n v="30.2"/>
    <n v="1499"/>
    <n v="4038"/>
    <n v="2483"/>
    <n v="8020"/>
    <n v="1032"/>
    <n v="2798"/>
    <n v="1846"/>
    <n v="935"/>
    <n v="51.65"/>
    <n v="95.66"/>
    <n v="73.66"/>
    <n v="32.909999999999997"/>
    <n v="2028"/>
    <n v="5.96"/>
    <n v="15.8"/>
    <n v="588"/>
    <n v="11.43"/>
    <n v="19.260000000000002"/>
    <n v="11.56"/>
  </r>
  <r>
    <n v="1004"/>
    <x v="21"/>
    <s v="VE22"/>
    <s v="Veroes"/>
    <s v="VE2214"/>
    <s v="El Guayabo"/>
    <s v="VE221402"/>
    <x v="3"/>
    <n v="16626"/>
    <n v="19259.047198275861"/>
    <n v="6058.5143999999991"/>
    <n v="2507"/>
    <n v="980"/>
    <n v="457"/>
    <n v="1437"/>
    <n v="36.44"/>
    <n v="0.45953875231993319"/>
    <n v="0.46393018631383415"/>
    <n v="7.8811545247957818E-2"/>
    <n v="0.58206514157085709"/>
    <s v="RESTO"/>
    <s v="resto"/>
    <n v="0.50501641318375767"/>
    <n v="9726.1349374099718"/>
    <n v="7.7889592665079639E-4"/>
    <n v="9726.1349374099718"/>
    <n v="0"/>
    <n v="0"/>
    <n v="20"/>
    <n v="0"/>
    <n v="0"/>
    <n v="20"/>
    <n v="1"/>
    <n v="0"/>
    <n v="0"/>
    <n v="20"/>
    <n v="0"/>
    <n v="0"/>
    <n v="20"/>
    <n v="1"/>
    <n v="0"/>
    <n v="0"/>
    <n v="0"/>
    <n v="0"/>
    <n v="0"/>
    <n v="0"/>
    <n v="2343.2761571726355"/>
    <n v="6.507405465367698E-2"/>
    <n v="8.3576171532294538E-4"/>
    <n v="6.507405465367698E-2"/>
    <n v="8.3576171532294538E-4"/>
    <n v="0.90150120990275551"/>
    <n v="2343.2761571726355"/>
    <n v="0"/>
    <n v="0.47683515029008888"/>
    <n v="7.7889592665079639E-4"/>
    <n v="0.94507623639069749"/>
    <n v="0.4836238485003686"/>
    <n v="0.73397782778605813"/>
    <n v="36.29"/>
    <n v="572.96801045999996"/>
    <n v="33.612779154658185"/>
    <n v="1.6806389577329092E-2"/>
    <x v="0"/>
    <s v="FALSEFALSE"/>
    <n v="0.52510000000000001"/>
    <n v="0.46675555555555559"/>
    <n v="10.14"/>
    <n v="165.71428571428572"/>
    <n v="28"/>
    <n v="23.160000000000004"/>
    <n v="3850.5816000000004"/>
    <n v="4.17"/>
    <n v="14.829999999999998"/>
    <n v="2465.6357999999996"/>
    <n v="5433"/>
    <n v="10346"/>
    <n v="847"/>
    <n v="4294"/>
    <n v="2343"/>
    <n v="9989"/>
    <n v="60.7"/>
    <n v="26.82"/>
    <n v="109.42"/>
    <n v="6034"/>
    <n v="10592"/>
    <n v="63.71"/>
    <s v="Zona Rural"/>
    <n v="4049"/>
    <n v="1.02"/>
    <n v="4.2"/>
    <n v="1429"/>
    <n v="35.450000000000003"/>
    <n v="1230"/>
    <n v="2100"/>
    <n v="1247"/>
    <n v="4640"/>
    <n v="1028"/>
    <n v="2187"/>
    <n v="1458"/>
    <n v="701"/>
    <n v="72.040000000000006"/>
    <n v="96.56"/>
    <n v="75.040000000000006"/>
    <n v="30.95"/>
    <n v="1327"/>
    <n v="4.47"/>
    <n v="12.8"/>
    <n v="659"/>
    <n v="16.350000000000001"/>
    <n v="8.39"/>
    <n v="11.71"/>
  </r>
  <r>
    <n v="956"/>
    <x v="3"/>
    <s v="VE21"/>
    <s v="Rafael Rangel"/>
    <s v="VE2115"/>
    <s v="Jose Gregorio Hernandez"/>
    <s v="VE211504"/>
    <x v="2"/>
    <n v="6203"/>
    <n v="7758.7201281993412"/>
    <n v="1583.0056"/>
    <n v="1246"/>
    <n v="305"/>
    <n v="122"/>
    <n v="427"/>
    <n v="25.52"/>
    <n v="0.45982964193268633"/>
    <n v="0.39775496955962442"/>
    <n v="2.8131935870134055E-2"/>
    <n v="0.10199152108636042"/>
    <s v="CIUD MED Y PEQ OCCID"/>
    <s v="ciud med y peq"/>
    <n v="0.50717826961553292"/>
    <n v="3935.0542490513476"/>
    <n v="3.1513008460812069E-4"/>
    <n v="3935.0542490513476"/>
    <n v="0"/>
    <n v="0"/>
    <n v="20"/>
    <n v="0"/>
    <n v="0"/>
    <n v="20"/>
    <n v="1"/>
    <n v="0"/>
    <n v="0"/>
    <n v="20"/>
    <n v="0"/>
    <n v="0"/>
    <n v="20"/>
    <n v="1"/>
    <n v="0"/>
    <n v="0"/>
    <n v="0"/>
    <n v="0"/>
    <n v="0"/>
    <n v="0"/>
    <n v="683.67630744173835"/>
    <n v="1.8986063277137706E-2"/>
    <n v="2.4384257130094151E-4"/>
    <n v="1.8986063277137706E-2"/>
    <n v="2.4384257130094151E-4"/>
    <n v="0.89664562598063036"/>
    <n v="683.67630744173835"/>
    <n v="0"/>
    <n v="0.43779555293913086"/>
    <n v="3.1513008460812069E-4"/>
    <n v="0.94328039461600088"/>
    <n v="0.48359126477204734"/>
    <n v="0.73392837668018607"/>
    <n v="99.84"/>
    <n v="47.0219866447"/>
    <n v="165.00196358832176"/>
    <n v="8.2500981794160877E-2"/>
    <x v="1"/>
    <s v="FALSETRUE"/>
    <n v="0.41009999999999996"/>
    <n v="0.36453333333333332"/>
    <n v="4.5999999999999996"/>
    <n v="224.66666666666666"/>
    <n v="6"/>
    <n v="11.68"/>
    <n v="724.5104"/>
    <n v="0.36"/>
    <n v="7.99"/>
    <n v="495.61970000000002"/>
    <n v="1663"/>
    <n v="4055"/>
    <n v="485"/>
    <n v="1319"/>
    <n v="728"/>
    <n v="4156"/>
    <n v="52.97"/>
    <n v="30.87"/>
    <n v="101.07"/>
    <n v="6193"/>
    <n v="10"/>
    <n v="0.16"/>
    <s v="Zona Urbana"/>
    <n v="1696"/>
    <n v="1.03"/>
    <n v="3.74"/>
    <n v="536"/>
    <n v="31.62"/>
    <n v="343"/>
    <n v="657"/>
    <n v="348"/>
    <n v="1348"/>
    <n v="332"/>
    <n v="669"/>
    <n v="499"/>
    <n v="401"/>
    <n v="71.709999999999994"/>
    <n v="98.24"/>
    <n v="83.31"/>
    <n v="52.21"/>
    <n v="235"/>
    <n v="2.42"/>
    <n v="7.26"/>
    <n v="122"/>
    <n v="7.2"/>
    <n v="12.21"/>
    <n v="6.93"/>
  </r>
  <r>
    <n v="751"/>
    <x v="6"/>
    <s v="VE18"/>
    <s v="San Genaro"/>
    <s v="VE1810"/>
    <s v="Capital San Genaro De Boconoito"/>
    <s v="VE181001"/>
    <x v="3"/>
    <n v="15546"/>
    <n v="17736.849349665361"/>
    <n v="5495.5109999999986"/>
    <n v="2534"/>
    <n v="888"/>
    <n v="498"/>
    <n v="1386"/>
    <n v="35.349999999999994"/>
    <n v="0.45947673513749276"/>
    <n v="0.50721597561616905"/>
    <n v="0.1050965779582301"/>
    <n v="0.30152247565118329"/>
    <s v="RESTO"/>
    <s v="resto"/>
    <n v="0.50474845924602529"/>
    <n v="8952.6473811224569"/>
    <n v="7.1695289267230031E-4"/>
    <n v="8952.6473811224569"/>
    <n v="0"/>
    <n v="0"/>
    <n v="441"/>
    <n v="0"/>
    <n v="5429"/>
    <n v="5429"/>
    <n v="2"/>
    <n v="0"/>
    <n v="0"/>
    <n v="441"/>
    <n v="0"/>
    <n v="5429"/>
    <n v="5429"/>
    <n v="2"/>
    <n v="0"/>
    <n v="0"/>
    <n v="0"/>
    <n v="0"/>
    <n v="0"/>
    <n v="0"/>
    <n v="2376.3557461302871"/>
    <n v="6.5992692848821977E-2"/>
    <n v="8.4756000632880903E-4"/>
    <n v="6.5992692848821977E-2"/>
    <n v="8.4756000632880903E-4"/>
    <n v="0.90159799270272944"/>
    <n v="2376.3557461302871"/>
    <n v="0"/>
    <n v="0.49160222038924023"/>
    <n v="7.1695289267230031E-4"/>
    <n v="0.94483637420597932"/>
    <n v="0.483433928781559"/>
    <n v="0.733689593731642"/>
    <n v="54.48"/>
    <n v="830.86048464600003"/>
    <n v="21.347566381403251"/>
    <n v="1.0673783190701626E-2"/>
    <x v="0"/>
    <s v="TRUETRUE"/>
    <n v="0.54759999999999998"/>
    <n v="0.48675555555555555"/>
    <n v="11.26"/>
    <n v="162.34482758620689"/>
    <n v="29"/>
    <n v="16.309999999999999"/>
    <n v="2535.5526"/>
    <n v="2"/>
    <n v="12.5"/>
    <n v="1943.25"/>
    <n v="5225"/>
    <n v="9542"/>
    <n v="779"/>
    <n v="4110"/>
    <n v="2191"/>
    <n v="9245"/>
    <n v="62.92"/>
    <n v="26.67"/>
    <n v="104.8"/>
    <n v="8470"/>
    <n v="7076"/>
    <n v="45.52"/>
    <s v="Zona Urbana"/>
    <n v="4042"/>
    <n v="1.01"/>
    <n v="3.88"/>
    <n v="1315"/>
    <n v="32.6"/>
    <n v="1017"/>
    <n v="2130"/>
    <n v="1500"/>
    <n v="4708"/>
    <n v="738"/>
    <n v="2118"/>
    <n v="1395"/>
    <n v="828"/>
    <n v="53.87"/>
    <n v="95.84"/>
    <n v="77.8"/>
    <n v="41.86"/>
    <n v="1371"/>
    <n v="5.75"/>
    <n v="12.96"/>
    <n v="675"/>
    <n v="16.73"/>
    <n v="9.25"/>
    <n v="10.84"/>
  </r>
  <r>
    <n v="105"/>
    <x v="15"/>
    <s v="VE04"/>
    <s v="Paez"/>
    <s v="VE0404"/>
    <s v="Aramendi"/>
    <s v="VE040402"/>
    <x v="1"/>
    <n v="4649"/>
    <n v="5944.3123895131084"/>
    <n v="1715.9458999999999"/>
    <n v="824"/>
    <n v="336"/>
    <n v="146"/>
    <n v="482"/>
    <n v="36.909999999999997"/>
    <n v="0.45982746488603077"/>
    <n v="0.49735119867356348"/>
    <n v="9.1432537537820102E-2"/>
    <n v="0.32788823618261975"/>
    <s v="CIUD MED Y PEQ LLANO"/>
    <s v="ciud grandes"/>
    <n v="0.50695439024577282"/>
    <n v="3013.4952628560104"/>
    <n v="2.4132907885041809E-4"/>
    <n v="3007.4952628560104"/>
    <n v="0"/>
    <n v="0"/>
    <n v="20"/>
    <n v="0"/>
    <n v="0"/>
    <n v="20"/>
    <n v="1"/>
    <n v="0"/>
    <n v="0"/>
    <n v="20"/>
    <n v="0"/>
    <n v="0"/>
    <n v="20"/>
    <n v="1"/>
    <n v="6"/>
    <n v="3.4698603878540548E-6"/>
    <n v="0"/>
    <n v="1.9910434484352096E-3"/>
    <n v="1.9910434484352096E-3"/>
    <n v="1.0093682173543126E-3"/>
    <n v="519.62825000191719"/>
    <n v="1.4430359408008984E-2"/>
    <n v="1.8533257218639792E-4"/>
    <n v="1.4430359408008984E-2"/>
    <n v="1.8533257218639792E-4"/>
    <n v="0.89616566142152887"/>
    <n v="519.62825000191719"/>
    <n v="0"/>
    <n v="0.46931573983436708"/>
    <n v="2.3785921846256403E-4"/>
    <n v="0.94298117842366547"/>
    <n v="0.48339229924942956"/>
    <n v="0.73362641414763496"/>
    <n v="0"/>
    <n v="3848.3950573699999"/>
    <n v="1.5446211474908873"/>
    <n v="7.7231057374544363E-4"/>
    <x v="0"/>
    <s v="FALSEFALSE"/>
    <n v="0.50890000000000002"/>
    <n v="0.45235555555555557"/>
    <n v="24.29"/>
    <n v="60.294117647058826"/>
    <n v="17"/>
    <n v="42.96"/>
    <n v="1997.2103999999999"/>
    <n v="13.19"/>
    <n v="67.86"/>
    <n v="3154.8114"/>
    <n v="1479"/>
    <n v="2906"/>
    <n v="264"/>
    <n v="1175"/>
    <n v="649"/>
    <n v="2825"/>
    <n v="59.98"/>
    <n v="27.92"/>
    <n v="125.9"/>
    <n v="0"/>
    <n v="4649"/>
    <n v="100"/>
    <s v="Zona Rural"/>
    <n v="1369"/>
    <n v="1.01"/>
    <n v="3.42"/>
    <n v="300"/>
    <n v="21.93"/>
    <n v="170"/>
    <n v="567"/>
    <n v="288"/>
    <n v="1025"/>
    <n v="80"/>
    <n v="444"/>
    <n v="356"/>
    <n v="128"/>
    <n v="19.61"/>
    <n v="75.38"/>
    <n v="64.38"/>
    <n v="22.78"/>
    <n v="896"/>
    <n v="27.71"/>
    <n v="10.67"/>
    <n v="223"/>
    <n v="16.3"/>
    <n v="1.97"/>
    <n v="17.149999999999999"/>
  </r>
  <r>
    <n v="601"/>
    <x v="19"/>
    <s v="VE14"/>
    <s v="Tulio Febres Cordero"/>
    <s v="VE1422"/>
    <s v="Independencia"/>
    <s v="VE142202"/>
    <x v="1"/>
    <n v="8820"/>
    <n v="10255.874228621804"/>
    <n v="2990.8619999999996"/>
    <n v="1499"/>
    <n v="523"/>
    <n v="246"/>
    <n v="769"/>
    <n v="33.909999999999997"/>
    <n v="0.45966845116315652"/>
    <n v="0.44107559211387515"/>
    <n v="4.989086510138057E-2"/>
    <n v="0.43082219216425166"/>
    <s v="CIUD MED Y PEQ OCCID"/>
    <s v="ciud med y peq"/>
    <n v="0.50559116684367134"/>
    <n v="5185.2794182508351"/>
    <n v="4.1525159206739321E-4"/>
    <n v="5185.27941825083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8.1678758935866"/>
    <n v="1.799997480089989E-2"/>
    <n v="2.3117800013280481E-4"/>
    <n v="1.799997480089989E-2"/>
    <n v="2.3117800013280481E-4"/>
    <n v="0.89654173698030715"/>
    <n v="648.1678758935866"/>
    <n v="0"/>
    <n v="0.45187243463169402"/>
    <n v="4.1525159206739321E-4"/>
    <n v="0.94366809541097318"/>
    <n v="0.48322483794890392"/>
    <n v="0.73337226439472436"/>
    <n v="75.58"/>
    <n v="67.598683473400001"/>
    <n v="151.71707053521948"/>
    <n v="7.5858535267609745E-2"/>
    <x v="1"/>
    <s v="FALSETRUE"/>
    <n v="0.50990000000000002"/>
    <n v="0.45324444444444445"/>
    <n v="9.51"/>
    <n v="128.19999999999999"/>
    <n v="10"/>
    <n v="13.61"/>
    <n v="1200.402"/>
    <n v="0.35"/>
    <n v="16.03"/>
    <n v="1413.846"/>
    <n v="2802"/>
    <n v="5495"/>
    <n v="523"/>
    <n v="2215"/>
    <n v="1195"/>
    <n v="5410"/>
    <n v="60.51"/>
    <n v="27.8"/>
    <n v="112.02"/>
    <n v="6666"/>
    <n v="2154"/>
    <n v="24.42"/>
    <s v="Zona Urbana"/>
    <n v="2344"/>
    <n v="1.01"/>
    <n v="3.79"/>
    <n v="798"/>
    <n v="34.67"/>
    <n v="101"/>
    <n v="883"/>
    <n v="298"/>
    <n v="1282"/>
    <n v="425"/>
    <n v="1058"/>
    <n v="716"/>
    <n v="329"/>
    <n v="56.37"/>
    <n v="92.73"/>
    <n v="72.62"/>
    <n v="28.86"/>
    <n v="666"/>
    <n v="9.0299999999999994"/>
    <n v="10.47"/>
    <n v="298"/>
    <n v="12.95"/>
    <n v="8.9499999999999993"/>
    <n v="12.17"/>
  </r>
  <r>
    <n v="821"/>
    <x v="16"/>
    <s v="VE19"/>
    <s v="Valdez"/>
    <s v="VE1915"/>
    <s v="Guiria"/>
    <s v="VE191501"/>
    <x v="0"/>
    <n v="30934"/>
    <n v="39135.192905922981"/>
    <n v="11615.716999999999"/>
    <n v="5470"/>
    <n v="2204"/>
    <n v="1085"/>
    <n v="3289"/>
    <n v="37.549999999999997"/>
    <n v="0.45982857875630934"/>
    <n v="0.49948100321928335"/>
    <n v="0.10174871219885358"/>
    <n v="0.67990494537839341"/>
    <s v="CIUD MED Y PEQ ORIEN"/>
    <s v="ciud med y peq"/>
    <n v="0.50706893651666418"/>
    <n v="19844.240647180868"/>
    <n v="1.589181962519982E-3"/>
    <n v="16397.240647180868"/>
    <n v="0"/>
    <n v="0"/>
    <n v="0"/>
    <n v="0"/>
    <n v="7811"/>
    <n v="7811"/>
    <n v="1"/>
    <n v="0"/>
    <n v="3117"/>
    <n v="0"/>
    <n v="0"/>
    <n v="7811"/>
    <n v="7811"/>
    <n v="2"/>
    <n v="3447"/>
    <n v="1.9934347928221548E-3"/>
    <n v="9.8290557862771629E-3"/>
    <n v="0.17370279172106751"/>
    <n v="0.17370279172106751"/>
    <n v="8.807928986797732E-2"/>
    <n v="4987.530059577909"/>
    <n v="0.13850642515623843"/>
    <n v="1.7788712888399387E-3"/>
    <n v="0.13850642515623843"/>
    <n v="-8.0501844974372235E-3"/>
    <n v="0.82860872450285084"/>
    <n v="1870.530059577909"/>
    <n v="0.62495863939991758"/>
    <n v="0.48886538429279086"/>
    <n v="-4.0425283030217285E-4"/>
    <n v="0.94049472613099816"/>
    <n v="0.48305094820339417"/>
    <n v="0.73310835843127931"/>
    <n v="94.12"/>
    <n v="158.85160991800001"/>
    <n v="246.36321234720103"/>
    <n v="0.12318160617360051"/>
    <x v="1"/>
    <s v="TRUETRUE"/>
    <n v="0.47249999999999998"/>
    <n v="0.42"/>
    <n v="5.4"/>
    <n v="364.2962962962963"/>
    <n v="27"/>
    <n v="13.45"/>
    <n v="4160.6229999999996"/>
    <n v="0.55000000000000004"/>
    <n v="16.93"/>
    <n v="5237.1261999999997"/>
    <n v="9287"/>
    <n v="19653"/>
    <n v="1994"/>
    <n v="7438"/>
    <n v="3723"/>
    <n v="19773"/>
    <n v="57.4"/>
    <n v="28.61"/>
    <n v="103.96"/>
    <n v="29115"/>
    <n v="1819"/>
    <n v="5.88"/>
    <s v="Zona Urbana"/>
    <n v="8995"/>
    <n v="1.04"/>
    <n v="3.56"/>
    <n v="3878"/>
    <n v="43.16"/>
    <n v="2071"/>
    <n v="4718"/>
    <n v="3022"/>
    <n v="9836"/>
    <n v="1760"/>
    <n v="3476"/>
    <n v="2510"/>
    <n v="1584"/>
    <n v="67.430000000000007"/>
    <n v="94.46"/>
    <n v="81.55"/>
    <n v="42.92"/>
    <n v="1338"/>
    <n v="6.65"/>
    <n v="7.1"/>
    <n v="1479"/>
    <n v="16.46"/>
    <n v="22.07"/>
    <n v="4.8899999999999997"/>
  </r>
  <r>
    <n v="218"/>
    <x v="1"/>
    <s v="VE06"/>
    <s v="Andres Eloy Blanco"/>
    <s v="VE0612"/>
    <s v="Santa Cruz De Guacas"/>
    <s v="VE061202"/>
    <x v="1"/>
    <n v="5486"/>
    <n v="6035.4835232903861"/>
    <n v="2076.451"/>
    <n v="1036"/>
    <n v="496"/>
    <n v="135"/>
    <n v="631"/>
    <n v="37.85"/>
    <n v="0.45972980142549441"/>
    <n v="0.46967966335150896"/>
    <n v="8.3059575832327551E-2"/>
    <n v="0.30990878738216954"/>
    <s v="RESTO"/>
    <s v="resto"/>
    <n v="0.50587846646940349"/>
    <n v="3053.221149163493"/>
    <n v="2.4451043827290319E-4"/>
    <n v="3053.221149163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8.71089625735385"/>
    <n v="2.4402279992822809E-2"/>
    <n v="3.1340434360716451E-4"/>
    <n v="2.4402279992822809E-2"/>
    <n v="3.1340434360716451E-4"/>
    <n v="0.89721624956430013"/>
    <n v="878.71089625735385"/>
    <n v="0"/>
    <n v="0.46376606430287731"/>
    <n v="2.4451043827290319E-4"/>
    <n v="0.94300693396084667"/>
    <n v="0.48304330362284098"/>
    <n v="0.73309675653727391"/>
    <n v="65.97"/>
    <n v="844.98932984500004"/>
    <n v="7.1426742446528886"/>
    <n v="3.5713371223264445E-3"/>
    <x v="1"/>
    <s v="FALSETRUE"/>
    <n v="0.4536"/>
    <n v="0.4032"/>
    <n v="11.42"/>
    <n v="59.896551724137929"/>
    <n v="29"/>
    <n v="15.99"/>
    <n v="877.21140000000003"/>
    <n v="5.88"/>
    <n v="50.750000000000007"/>
    <n v="2784.1450000000004"/>
    <n v="1627"/>
    <n v="3587"/>
    <n v="272"/>
    <n v="1276"/>
    <n v="717"/>
    <n v="3493"/>
    <n v="52.94"/>
    <n v="28.28"/>
    <n v="114.88"/>
    <n v="3619"/>
    <n v="1867"/>
    <n v="34.03"/>
    <s v="Zona Urbana"/>
    <n v="1713"/>
    <n v="1.01"/>
    <n v="3.22"/>
    <n v="495"/>
    <n v="28.91"/>
    <n v="168"/>
    <n v="911"/>
    <n v="641"/>
    <n v="1737"/>
    <n v="188"/>
    <n v="627"/>
    <n v="453"/>
    <n v="283"/>
    <n v="42.82"/>
    <n v="91.13"/>
    <n v="75.88"/>
    <n v="38.82"/>
    <n v="507"/>
    <n v="10.66"/>
    <n v="5.14"/>
    <n v="428"/>
    <n v="25"/>
    <n v="1.52"/>
    <n v="12.78"/>
  </r>
  <r>
    <n v="884"/>
    <x v="18"/>
    <s v="VE20"/>
    <s v="Sucre"/>
    <s v="VE2026"/>
    <s v="San Pablo"/>
    <s v="VE202603"/>
    <x v="1"/>
    <n v="2272"/>
    <n v="2455.7464480874314"/>
    <n v="496.20480000000003"/>
    <n v="458"/>
    <n v="121"/>
    <n v="7"/>
    <n v="128"/>
    <n v="21.84"/>
    <n v="0.45974050278591416"/>
    <n v="0.43960463364725177"/>
    <n v="0.12841843073177253"/>
    <n v="0.26965629006772879"/>
    <s v="RESTO"/>
    <s v="resto"/>
    <n v="0.50592858030309007"/>
    <n v="1242.4323140652302"/>
    <n v="9.9497433954214901E-5"/>
    <n v="1242.4323140652302"/>
    <n v="0"/>
    <n v="0"/>
    <n v="0"/>
    <n v="0"/>
    <n v="0"/>
    <n v="0"/>
    <n v="0"/>
    <n v="0"/>
    <n v="0"/>
    <n v="116"/>
    <n v="0"/>
    <n v="0"/>
    <n v="116"/>
    <n v="1"/>
    <n v="0"/>
    <n v="0"/>
    <n v="0"/>
    <n v="0"/>
    <n v="0"/>
    <n v="0"/>
    <n v="344.03143460610124"/>
    <n v="9.5539402428575886E-3"/>
    <n v="1.2270354948617604E-4"/>
    <n v="9.5539402428575886E-3"/>
    <n v="1.2270354948617604E-4"/>
    <n v="0.89565190801660399"/>
    <n v="344.03143460610124"/>
    <n v="0"/>
    <n v="0.44827016063557118"/>
    <n v="9.9497433954214901E-5"/>
    <n v="0.9424453996963077"/>
    <n v="0.48282449247778397"/>
    <n v="0.7327646750457546"/>
    <n v="0"/>
    <n v="154.79555078499999"/>
    <n v="15.864451113961852"/>
    <n v="7.932225556980926E-3"/>
    <x v="0"/>
    <s v="FALSEFALSE"/>
    <n v="0.47520000000000001"/>
    <n v="0.4224"/>
    <n v="15.82"/>
    <n v="27.2"/>
    <n v="25"/>
    <n v="14.05"/>
    <n v="319.21600000000001"/>
    <n v="0.17"/>
    <n v="12.57"/>
    <n v="285.59039999999999"/>
    <n v="679"/>
    <n v="1429"/>
    <n v="164"/>
    <n v="515"/>
    <n v="342"/>
    <n v="1415"/>
    <n v="58.99"/>
    <n v="29.06"/>
    <n v="110.57"/>
    <n v="0"/>
    <n v="2272"/>
    <n v="100"/>
    <s v="Zona Rural"/>
    <n v="606"/>
    <n v="1"/>
    <n v="3.75"/>
    <n v="88"/>
    <n v="14.55"/>
    <n v="154"/>
    <n v="266"/>
    <n v="213"/>
    <n v="680"/>
    <n v="130"/>
    <n v="261"/>
    <n v="227"/>
    <n v="108"/>
    <n v="80.25"/>
    <n v="96.31"/>
    <n v="78.55"/>
    <n v="38.85"/>
    <n v="293"/>
    <n v="4.9000000000000004"/>
    <n v="4.13"/>
    <n v="5"/>
    <n v="0.83"/>
    <n v="0"/>
    <n v="16.38"/>
  </r>
  <r>
    <n v="702"/>
    <x v="17"/>
    <s v="VE16"/>
    <s v="Sotillo"/>
    <s v="VE1612"/>
    <s v="Capital Sotillo"/>
    <s v="VE161201"/>
    <x v="0"/>
    <n v="17860"/>
    <n v="19569.5139863025"/>
    <n v="6936.8240000000005"/>
    <n v="2255"/>
    <n v="753"/>
    <n v="679"/>
    <n v="1432"/>
    <n v="38.840000000000003"/>
    <n v="0.45798764426767935"/>
    <n v="0.50666162929282044"/>
    <n v="0.17542484005449574"/>
    <n v="0.38704816352051408"/>
    <s v="CIUD MED Y PEQ ORIEN"/>
    <s v="ciud med y peq"/>
    <n v="0.50250815565900797"/>
    <n v="9833.84038040003"/>
    <n v="7.8752127797102143E-4"/>
    <n v="9833.84038040003"/>
    <n v="0"/>
    <n v="0"/>
    <n v="0"/>
    <n v="0"/>
    <n v="5743"/>
    <n v="5743"/>
    <n v="1"/>
    <n v="0"/>
    <n v="0"/>
    <n v="0"/>
    <n v="0"/>
    <n v="5743"/>
    <n v="5743"/>
    <n v="1"/>
    <n v="0"/>
    <n v="0"/>
    <n v="0"/>
    <n v="0"/>
    <n v="0"/>
    <n v="0"/>
    <n v="2781.3826415726089"/>
    <n v="7.7240510247358743E-2"/>
    <n v="9.9201842701074805E-4"/>
    <n v="7.7240510247358743E-2"/>
    <n v="9.9201842701074805E-4"/>
    <n v="0.90278300250003507"/>
    <n v="2781.3826415726089"/>
    <n v="0"/>
    <n v="0.49556171401340476"/>
    <n v="7.8752127797102143E-4"/>
    <n v="0.94510963636287759"/>
    <n v="0.48280177109995215"/>
    <n v="0.73273019166037767"/>
    <n v="86.34"/>
    <n v="1016.06288899"/>
    <n v="19.260140487716505"/>
    <n v="9.6300702438582523E-3"/>
    <x v="1"/>
    <s v="TRUETRUE"/>
    <n v="0.6048"/>
    <n v="0.53759999999999997"/>
    <n v="9.2100000000000009"/>
    <n v="307.5"/>
    <n v="18"/>
    <n v="23.659999999999997"/>
    <n v="4225.6759999999995"/>
    <n v="0.82"/>
    <n v="9.2800000000000011"/>
    <n v="1657.4080000000001"/>
    <n v="6421"/>
    <n v="10616"/>
    <n v="823"/>
    <n v="5206"/>
    <n v="2482"/>
    <n v="10172"/>
    <n v="68.239999999999995"/>
    <n v="25.51"/>
    <n v="104.23"/>
    <n v="15420"/>
    <n v="2440"/>
    <n v="13.66"/>
    <s v="Zona Urbana"/>
    <n v="3854"/>
    <n v="1.01"/>
    <n v="4.68"/>
    <n v="1558"/>
    <n v="40.630000000000003"/>
    <n v="924"/>
    <n v="2910"/>
    <n v="1661"/>
    <n v="5535"/>
    <n v="763"/>
    <n v="2376"/>
    <n v="1495"/>
    <n v="927"/>
    <n v="43.3"/>
    <n v="91.81"/>
    <n v="73"/>
    <n v="39.5"/>
    <n v="1247"/>
    <n v="9.8000000000000007"/>
    <n v="22.58"/>
    <n v="792"/>
    <n v="20.65"/>
    <n v="13.09"/>
    <n v="7.21"/>
  </r>
  <r>
    <n v="1000"/>
    <x v="21"/>
    <s v="VE22"/>
    <s v="San Felipe"/>
    <s v="VE2211"/>
    <s v="San Javier"/>
    <s v="VE221103"/>
    <x v="3"/>
    <n v="13124"/>
    <n v="16679.472245655474"/>
    <n v="3645.8471999999997"/>
    <n v="2319"/>
    <n v="658"/>
    <n v="234"/>
    <n v="892"/>
    <n v="27.779999999999998"/>
    <n v="0.4580993440765701"/>
    <n v="0.41075971535351324"/>
    <n v="0.50672836064366922"/>
    <n v="0.48196610076321433"/>
    <s v="CIUD GRAND OCCIDENTE"/>
    <s v="ciud grandes"/>
    <n v="0.5030450656856994"/>
    <n v="8390.5262114185571"/>
    <n v="6.7193666657795596E-4"/>
    <n v="8390.5262114185571"/>
    <n v="0"/>
    <n v="0"/>
    <n v="32"/>
    <n v="0"/>
    <n v="0"/>
    <n v="32"/>
    <n v="1"/>
    <n v="0"/>
    <n v="0"/>
    <n v="32"/>
    <n v="0"/>
    <n v="0"/>
    <n v="32"/>
    <n v="1"/>
    <n v="0"/>
    <n v="0"/>
    <n v="0"/>
    <n v="0"/>
    <n v="0"/>
    <n v="0"/>
    <n v="2229.4957311190196"/>
    <n v="6.191431027576063E-2"/>
    <n v="7.9518035927676604E-4"/>
    <n v="6.191431027576063E-2"/>
    <n v="7.9518035927676604E-4"/>
    <n v="0.90116831615882798"/>
    <n v="2229.4957311190196"/>
    <n v="0"/>
    <n v="0.45794744726270059"/>
    <n v="6.7193666657795596E-4"/>
    <n v="0.94466205774704526"/>
    <n v="0.48279302003310748"/>
    <n v="0.73271691049350929"/>
    <n v="55.62"/>
    <n v="113.045582267"/>
    <n v="147.54643137014037"/>
    <n v="7.3773215685070184E-2"/>
    <x v="0"/>
    <s v="FALSETRUE"/>
    <n v="0.44109999999999999"/>
    <n v="0.39208888888888888"/>
    <n v="6.19"/>
    <n v="369.33333333333331"/>
    <n v="12"/>
    <n v="10.57"/>
    <n v="1387.2067999999999"/>
    <n v="1.03"/>
    <n v="21.529999999999998"/>
    <n v="2825.5971999999997"/>
    <n v="3768"/>
    <n v="8542"/>
    <n v="814"/>
    <n v="2963"/>
    <n v="1667"/>
    <n v="8494"/>
    <n v="53.64"/>
    <n v="29.12"/>
    <n v="102.97"/>
    <n v="7299"/>
    <n v="5825"/>
    <n v="44.38"/>
    <s v="Zona Urbana"/>
    <n v="3294"/>
    <n v="1.03"/>
    <n v="4.09"/>
    <n v="1330"/>
    <n v="40.47"/>
    <n v="1019"/>
    <n v="2020"/>
    <n v="1393"/>
    <n v="4432"/>
    <n v="708"/>
    <n v="1507"/>
    <n v="1114"/>
    <n v="667"/>
    <n v="69.75"/>
    <n v="97.86"/>
    <n v="80.72"/>
    <n v="39.630000000000003"/>
    <n v="664"/>
    <n v="2.54"/>
    <n v="10.16"/>
    <n v="317"/>
    <n v="9.65"/>
    <n v="10.89"/>
    <n v="5.51"/>
  </r>
  <r>
    <n v="445"/>
    <x v="13"/>
    <s v="VE12"/>
    <s v="Jose Tadeo Monagas"/>
    <s v="VE1209"/>
    <s v="Paso Real De Macaira"/>
    <s v="VE120904"/>
    <x v="3"/>
    <n v="4711"/>
    <n v="5922.0010327391728"/>
    <n v="1856.134"/>
    <n v="726"/>
    <n v="336"/>
    <n v="136"/>
    <n v="472"/>
    <n v="39.4"/>
    <n v="0.45920825353302197"/>
    <n v="0.47331426437999913"/>
    <n v="0.10374468206721463"/>
    <n v="0.3855370083140725"/>
    <s v="CIUD MED Y PEQ LLANO"/>
    <s v="ciud med y peq"/>
    <n v="0.50433870491943023"/>
    <n v="2986.6943313832026"/>
    <n v="2.391827857454022E-4"/>
    <n v="2986.6943313832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2.54381595276629"/>
    <n v="1.9510024260680842E-2"/>
    <n v="2.5057192807298895E-4"/>
    <n v="1.9510024260680842E-2"/>
    <n v="2.5057192807298895E-4"/>
    <n v="0.89670082770349824"/>
    <n v="702.54381595276629"/>
    <n v="0"/>
    <n v="0.46317503878139271"/>
    <n v="2.391827857454022E-4"/>
    <n v="0.942986303676978"/>
    <n v="0.48252139712738451"/>
    <n v="0.73230467856793802"/>
    <n v="0"/>
    <n v="513.49750308199998"/>
    <n v="11.532677368819638"/>
    <n v="5.7663386844098189E-3"/>
    <x v="0"/>
    <s v="FALSEFALSE"/>
    <n v="0.53909999999999991"/>
    <n v="0.4791999999999999"/>
    <n v="9.9600000000000009"/>
    <n v="99.5"/>
    <n v="14"/>
    <n v="12.440000000000001"/>
    <n v="586.04840000000002"/>
    <n v="2.39"/>
    <n v="17.89"/>
    <n v="842.79790000000003"/>
    <n v="1558"/>
    <n v="2890"/>
    <n v="263"/>
    <n v="1238"/>
    <n v="626"/>
    <n v="2847"/>
    <n v="63.01"/>
    <n v="27.38"/>
    <n v="114.53"/>
    <n v="0"/>
    <n v="4711"/>
    <n v="100"/>
    <s v="Zona Rural"/>
    <n v="1278"/>
    <n v="1.01"/>
    <n v="3.72"/>
    <n v="434"/>
    <n v="34.31"/>
    <n v="239"/>
    <n v="788"/>
    <n v="366"/>
    <n v="1393"/>
    <n v="240"/>
    <n v="550"/>
    <n v="335"/>
    <n v="150"/>
    <n v="60.61"/>
    <n v="80.650000000000006"/>
    <n v="66.34"/>
    <n v="24.63"/>
    <n v="369"/>
    <n v="21.16"/>
    <n v="7.43"/>
    <n v="268"/>
    <n v="21.19"/>
    <n v="2.13"/>
    <n v="15.19"/>
  </r>
  <r>
    <n v="563"/>
    <x v="19"/>
    <s v="VE14"/>
    <s v="Libertador"/>
    <s v="VE1412"/>
    <s v="Gonzalo Picon Febres"/>
    <s v="VE141206"/>
    <x v="1"/>
    <n v="6496"/>
    <n v="8797.6713846380153"/>
    <n v="800.30719999999997"/>
    <n v="1445"/>
    <n v="180"/>
    <n v="23"/>
    <n v="203"/>
    <n v="12.32"/>
    <n v="0.45845634170295196"/>
    <n v="0.33216495143760305"/>
    <n v="0.39592015898146893"/>
    <n v="0.12130522398773623"/>
    <s v="CIUD GRAND ANDES"/>
    <s v="ciud grandes"/>
    <n v="0.50375070720171944"/>
    <n v="4431.8331817397302"/>
    <n v="3.5491352269601049E-4"/>
    <n v="4431.8331817397302"/>
    <n v="0"/>
    <n v="0"/>
    <n v="204"/>
    <n v="0"/>
    <n v="0"/>
    <n v="204"/>
    <n v="1"/>
    <n v="0"/>
    <n v="0"/>
    <n v="204"/>
    <n v="0"/>
    <n v="0"/>
    <n v="204"/>
    <n v="1"/>
    <n v="0"/>
    <n v="0"/>
    <n v="0"/>
    <n v="0"/>
    <n v="0"/>
    <n v="0"/>
    <n v="1351.0593967150116"/>
    <n v="3.7519655015087187E-2"/>
    <n v="4.8187394193612888E-4"/>
    <n v="3.7519655015087187E-2"/>
    <n v="4.8187394193612888E-4"/>
    <n v="0.89859822593940897"/>
    <n v="1351.0593967150116"/>
    <n v="0"/>
    <n v="0.4227609441306997"/>
    <n v="3.5491352269601049E-4"/>
    <n v="0.94343444813521782"/>
    <n v="0.4825133562865444"/>
    <n v="0.73229247528451502"/>
    <n v="86.13"/>
    <n v="187.62289929600001"/>
    <n v="46.890179277949017"/>
    <n v="2.3445089638974508E-2"/>
    <x v="1"/>
    <s v="FALSETRUE"/>
    <n v="0.33860000000000001"/>
    <n v="0.30097777777777779"/>
    <n v="4.33"/>
    <n v="223.5"/>
    <n v="12"/>
    <n v="2.8600000000000003"/>
    <n v="185.78560000000002"/>
    <n v="0.62"/>
    <n v="6.1"/>
    <n v="396.25599999999997"/>
    <n v="1534"/>
    <n v="4531"/>
    <n v="431"/>
    <n v="1200"/>
    <n v="669"/>
    <n v="4627"/>
    <n v="43.37"/>
    <n v="31.28"/>
    <n v="96.55"/>
    <n v="5595"/>
    <n v="901"/>
    <n v="13.87"/>
    <s v="Zona Urbana"/>
    <n v="1687"/>
    <n v="1.05"/>
    <n v="3.89"/>
    <n v="560"/>
    <n v="33.29"/>
    <n v="324"/>
    <n v="962"/>
    <n v="1396"/>
    <n v="2682"/>
    <n v="264"/>
    <n v="617"/>
    <n v="506"/>
    <n v="430"/>
    <n v="68.22"/>
    <n v="98.41"/>
    <n v="90.68"/>
    <n v="49.37"/>
    <n v="239"/>
    <n v="2.09"/>
    <n v="6.48"/>
    <n v="21"/>
    <n v="1.25"/>
    <n v="2.44"/>
    <n v="2.97"/>
  </r>
  <r>
    <n v="1041"/>
    <x v="9"/>
    <s v="VE23"/>
    <s v="La Cañada De Urdaneta"/>
    <s v="VE2309"/>
    <s v="Chiquinquira"/>
    <s v="VE230903"/>
    <x v="2"/>
    <n v="14724"/>
    <n v="16843.854810850262"/>
    <n v="5443.4628000000002"/>
    <n v="2356"/>
    <n v="840"/>
    <n v="542"/>
    <n v="1382"/>
    <n v="36.97"/>
    <n v="0.45797705639647185"/>
    <n v="0.4860383536870222"/>
    <n v="0.12016417208012525"/>
    <n v="0.54715565730776339"/>
    <s v="CIUD MED Y PEQ ZULIA"/>
    <s v="ciud med y peq"/>
    <n v="0.50225630112268005"/>
    <n v="8459.9322139451124"/>
    <n v="6.7749489222472504E-4"/>
    <n v="8078.9322139451124"/>
    <n v="0"/>
    <n v="0"/>
    <n v="0"/>
    <n v="0"/>
    <n v="0"/>
    <n v="0"/>
    <n v="0"/>
    <n v="0"/>
    <n v="347"/>
    <n v="0"/>
    <n v="0"/>
    <n v="0"/>
    <n v="347"/>
    <n v="1"/>
    <n v="381"/>
    <n v="2.2033613462873249E-4"/>
    <n v="1.0942195565730431E-3"/>
    <n v="4.5035821844053359E-2"/>
    <n v="4.5035821844053359E-2"/>
    <n v="2.2619525297414237E-2"/>
    <n v="1045.69761893742"/>
    <n v="2.9039592195594675E-2"/>
    <n v="3.7296245815378353E-4"/>
    <n v="2.9039592195594675E-2"/>
    <n v="-7.2125709841925961E-4"/>
    <n v="0.88872879732781751"/>
    <n v="698.69761893741997"/>
    <n v="0.33183588995124824"/>
    <n v="0.46793558107014482"/>
    <n v="4.5715875759599255E-4"/>
    <n v="0.94383037264593284"/>
    <n v="0.48225472288694587"/>
    <n v="0.73189995704659327"/>
    <n v="57.73"/>
    <n v="240.83472238799999"/>
    <n v="69.939478177543464"/>
    <n v="3.4969739088771733E-2"/>
    <x v="0"/>
    <s v="FALSETRUE"/>
    <n v="0.41979999999999995"/>
    <n v="0.37315555555555552"/>
    <n v="13.43"/>
    <n v="260.25"/>
    <n v="8"/>
    <n v="15.21"/>
    <n v="2239.5204000000003"/>
    <n v="1.18"/>
    <n v="48.339999999999996"/>
    <n v="7117.5815999999995"/>
    <n v="4165"/>
    <n v="9922"/>
    <n v="637"/>
    <n v="3350"/>
    <n v="1689"/>
    <n v="9685"/>
    <n v="48.4"/>
    <n v="28.41"/>
    <n v="112.01"/>
    <n v="8500"/>
    <n v="6224"/>
    <n v="42.27"/>
    <s v="Zona Urbana"/>
    <n v="3826"/>
    <n v="1"/>
    <n v="3.83"/>
    <n v="1004"/>
    <n v="26.29"/>
    <n v="538"/>
    <n v="1226"/>
    <n v="318"/>
    <n v="2082"/>
    <n v="647"/>
    <n v="1404"/>
    <n v="959"/>
    <n v="574"/>
    <n v="56.31"/>
    <n v="84.68"/>
    <n v="68.75"/>
    <n v="28.84"/>
    <n v="1599"/>
    <n v="15.43"/>
    <n v="17.28"/>
    <n v="757"/>
    <n v="19.82"/>
    <n v="6.26"/>
    <n v="9.9499999999999993"/>
  </r>
  <r>
    <n v="171"/>
    <x v="1"/>
    <s v="VE06"/>
    <s v="Antonio J. de Sucre"/>
    <s v="VE0602"/>
    <s v="Andres Bello"/>
    <s v="VE060202"/>
    <x v="1"/>
    <n v="7147"/>
    <n v="7824.0243311087979"/>
    <n v="2516.4587000000001"/>
    <n v="1220"/>
    <n v="508"/>
    <n v="155"/>
    <n v="663"/>
    <n v="35.21"/>
    <n v="0.45807329400417857"/>
    <n v="0.47384771075219823"/>
    <n v="9.9412020601862619E-2"/>
    <n v="0.49531613758202608"/>
    <s v="CIUD MED Y PEQ LLANO"/>
    <s v="ciud med y peq"/>
    <n v="0.5029589134087683"/>
    <n v="3935.1627760582464"/>
    <n v="3.1513877575256284E-4"/>
    <n v="3935.1627760582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2.2786451551608"/>
    <n v="2.2557420211461406E-2"/>
    <n v="2.8971036628230455E-4"/>
    <n v="2.2557420211461406E-2"/>
    <n v="2.8971036628230455E-4"/>
    <n v="0.89702188501888602"/>
    <n v="812.2786451551608"/>
    <n v="0"/>
    <n v="0.46447567199418188"/>
    <n v="3.1513877575256284E-4"/>
    <n v="0.94328042827074388"/>
    <n v="0.48218482681842162"/>
    <n v="0.73179387839744214"/>
    <n v="50.8"/>
    <n v="604.08656175399994"/>
    <n v="12.951826487236026"/>
    <n v="6.4759132436180127E-3"/>
    <x v="0"/>
    <s v="FALSETRUE"/>
    <n v="0.4864"/>
    <n v="0.43235555555555555"/>
    <n v="10.95"/>
    <n v="89.722222222222229"/>
    <n v="18"/>
    <n v="6.94"/>
    <n v="496.0018"/>
    <n v="1.1599999999999999"/>
    <n v="60.19"/>
    <n v="4301.7793000000001"/>
    <n v="2199"/>
    <n v="4521"/>
    <n v="427"/>
    <n v="1724"/>
    <n v="984"/>
    <n v="4439"/>
    <n v="58.08"/>
    <n v="27.98"/>
    <n v="110.64"/>
    <n v="3631"/>
    <n v="3516"/>
    <n v="49.2"/>
    <s v="Zona Urbana"/>
    <n v="1928"/>
    <n v="1.01"/>
    <n v="3.72"/>
    <n v="490"/>
    <n v="25.45"/>
    <n v="90"/>
    <n v="749"/>
    <n v="776"/>
    <n v="1615"/>
    <n v="310"/>
    <n v="952"/>
    <n v="616"/>
    <n v="329"/>
    <n v="56.16"/>
    <n v="96.75"/>
    <n v="76.430000000000007"/>
    <n v="34.159999999999997"/>
    <n v="629"/>
    <n v="4.2"/>
    <n v="7.12"/>
    <n v="264"/>
    <n v="13.71"/>
    <n v="10.39"/>
    <n v="12.53"/>
  </r>
  <r>
    <n v="46"/>
    <x v="12"/>
    <s v="VE03"/>
    <s v="Francisco de Miranda"/>
    <s v="VE0305"/>
    <s v="Pariaguan"/>
    <s v="VE030501"/>
    <x v="0"/>
    <n v="37599"/>
    <n v="40678.472448057815"/>
    <n v="13460.442000000003"/>
    <n v="6388"/>
    <n v="2836"/>
    <n v="725"/>
    <n v="3561"/>
    <n v="35.800000000000004"/>
    <n v="0.45400813645622573"/>
    <n v="0.49243672444610315"/>
    <n v="8.4739004223767914E-2"/>
    <n v="0.33149372057894116"/>
    <s v="CIUD MED Y PEQ ORIEN"/>
    <s v="ciud med y peq"/>
    <n v="0.49552955252502506"/>
    <n v="20157.385249587649"/>
    <n v="1.614259452893797E-3"/>
    <n v="20157.385249587649"/>
    <n v="0"/>
    <n v="0"/>
    <n v="0"/>
    <n v="0"/>
    <n v="6594"/>
    <n v="6594"/>
    <n v="1"/>
    <n v="0"/>
    <n v="0"/>
    <n v="58"/>
    <n v="0"/>
    <n v="6594"/>
    <n v="6594"/>
    <n v="2"/>
    <n v="0"/>
    <n v="0"/>
    <n v="0"/>
    <n v="0"/>
    <n v="0"/>
    <n v="0"/>
    <n v="5460.735668825776"/>
    <n v="0.15164760255624965"/>
    <n v="1.9476465868238631E-3"/>
    <n v="0.15164760255624965"/>
    <n v="1.9476465868238631E-3"/>
    <n v="0.91062213521804392"/>
    <n v="5460.735668825776"/>
    <n v="0"/>
    <n v="0.51823548740679892"/>
    <n v="1.614259452893797E-3"/>
    <n v="0.94831101692321251"/>
    <n v="0.48181827630037716"/>
    <n v="0.73123757838485515"/>
    <n v="97.76"/>
    <n v="418.897292773"/>
    <n v="97.108463458371972"/>
    <n v="4.8554231729185986E-2"/>
    <x v="1"/>
    <s v="TRUETRUE"/>
    <n v="0.43219999999999997"/>
    <n v="0.38417777777777773"/>
    <n v="5.0199999999999996"/>
    <n v="306.11111111111109"/>
    <n v="36"/>
    <n v="5.25"/>
    <n v="1973.9475"/>
    <n v="0.53"/>
    <n v="23.940000000000005"/>
    <n v="9001.2006000000019"/>
    <n v="10817"/>
    <n v="25030"/>
    <n v="1752"/>
    <n v="8617"/>
    <n v="4564"/>
    <n v="24418"/>
    <n v="50.22"/>
    <n v="27.98"/>
    <n v="102.44"/>
    <n v="36757"/>
    <n v="842"/>
    <n v="2.2400000000000002"/>
    <s v="Zona Urbana"/>
    <n v="10422"/>
    <n v="1.02"/>
    <n v="3.66"/>
    <n v="4329"/>
    <n v="41.64"/>
    <n v="1699"/>
    <n v="5385"/>
    <n v="3604"/>
    <n v="11020"/>
    <n v="1864"/>
    <n v="4409"/>
    <n v="3154"/>
    <n v="2332"/>
    <n v="64.95"/>
    <n v="96.29"/>
    <n v="83.28"/>
    <n v="47.15"/>
    <n v="1539"/>
    <n v="4.79"/>
    <n v="9.4"/>
    <n v="405"/>
    <n v="3.9"/>
    <n v="24.11"/>
    <n v="5.16"/>
  </r>
  <r>
    <n v="1057"/>
    <x v="9"/>
    <s v="VE23"/>
    <s v="Mara"/>
    <s v="VE2312"/>
    <s v="Luis De Vicente"/>
    <s v="VE231204"/>
    <x v="2"/>
    <n v="19652"/>
    <n v="21662.047919853685"/>
    <n v="9214.8227999999999"/>
    <n v="2139"/>
    <n v="1061"/>
    <n v="827"/>
    <n v="1888"/>
    <n v="46.89"/>
    <n v="0.45620441610600426"/>
    <n v="0.63241364965258429"/>
    <n v="0.21854482346613704"/>
    <n v="0.46205573142119988"/>
    <s v="CIUD MED Y PEQ OCCID"/>
    <s v="ciud med y peq"/>
    <n v="0.49915785217932201"/>
    <n v="10812.781313479716"/>
    <n v="8.6591758957006097E-4"/>
    <n v="10812.781313479716"/>
    <n v="0"/>
    <n v="0"/>
    <n v="0"/>
    <n v="0"/>
    <n v="0"/>
    <n v="0"/>
    <n v="0"/>
    <n v="0"/>
    <n v="0"/>
    <n v="131"/>
    <n v="0"/>
    <n v="0"/>
    <n v="131"/>
    <n v="1"/>
    <n v="0"/>
    <n v="0"/>
    <n v="0"/>
    <n v="0"/>
    <n v="0"/>
    <n v="0"/>
    <n v="3284.957825192118"/>
    <n v="9.1225067262026102E-2"/>
    <n v="1.171625451973492E-3"/>
    <n v="9.1225067262026102E-2"/>
    <n v="1.171625451973492E-3"/>
    <n v="0.90425634052519865"/>
    <n v="3284.957825192118"/>
    <n v="0"/>
    <n v="0.5426316858132697"/>
    <n v="8.6591758957006097E-4"/>
    <n v="0.94541321062080819"/>
    <n v="0.48181232679656677"/>
    <n v="0.731228549045428"/>
    <n v="73.89"/>
    <n v="1106.2698259199999"/>
    <n v="19.581161315539831"/>
    <n v="9.790580657769915E-3"/>
    <x v="1"/>
    <s v="TRUETRUE"/>
    <n v="0.52990000000000004"/>
    <n v="0.47102222222222223"/>
    <n v="10.85"/>
    <n v="243.74074074074073"/>
    <n v="27"/>
    <n v="35.93"/>
    <n v="7060.9636"/>
    <n v="3.33"/>
    <n v="30.000000000000007"/>
    <n v="5895.6000000000013"/>
    <n v="6535"/>
    <n v="12333"/>
    <n v="784"/>
    <n v="5190"/>
    <n v="2772"/>
    <n v="11690"/>
    <n v="59.34"/>
    <n v="25.94"/>
    <n v="104.35"/>
    <n v="14521"/>
    <n v="5131"/>
    <n v="26.11"/>
    <s v="Zona Urbana"/>
    <n v="4316"/>
    <n v="1.03"/>
    <n v="4.6900000000000004"/>
    <n v="1523"/>
    <n v="35.659999999999997"/>
    <n v="1330"/>
    <n v="3717"/>
    <n v="1423"/>
    <n v="6581"/>
    <n v="997"/>
    <n v="2346"/>
    <n v="1814"/>
    <n v="1159"/>
    <n v="57.23"/>
    <n v="88.8"/>
    <n v="77.92"/>
    <n v="39.9"/>
    <n v="1670"/>
    <n v="12.67"/>
    <n v="24.82"/>
    <n v="474"/>
    <n v="11.1"/>
    <n v="27.58"/>
    <n v="11.1"/>
  </r>
  <r>
    <n v="231"/>
    <x v="7"/>
    <s v="VE07"/>
    <s v="Cedeño"/>
    <s v="VE0702"/>
    <s v="Seccion Capital Cedeño"/>
    <s v="VE070201"/>
    <x v="0"/>
    <n v="39054"/>
    <n v="61967.622985074631"/>
    <n v="17129.0844"/>
    <n v="5470"/>
    <n v="2388"/>
    <n v="1885"/>
    <n v="4273"/>
    <n v="43.86"/>
    <n v="0.45275806724382167"/>
    <n v="0.55552471984478802"/>
    <n v="0.23439058205212893"/>
    <n v="0.43079520724985093"/>
    <s v="CIUD MED Y PEQ BOLÍV"/>
    <s v="ciud med y peq"/>
    <n v="0.49213476682007939"/>
    <n v="30496.421688154296"/>
    <n v="2.4422382357625247E-3"/>
    <n v="30112.421688154296"/>
    <n v="0"/>
    <n v="0"/>
    <n v="0"/>
    <n v="384"/>
    <n v="16141"/>
    <n v="16141"/>
    <n v="2"/>
    <n v="0"/>
    <n v="0"/>
    <n v="24"/>
    <n v="384"/>
    <n v="16141"/>
    <n v="16141"/>
    <n v="3"/>
    <n v="384"/>
    <n v="2.2207106482265951E-4"/>
    <n v="0"/>
    <n v="1.2591641207176672E-2"/>
    <n v="1.2591641207176672E-2"/>
    <n v="6.1967844093759944E-3"/>
    <n v="7330.8394865519031"/>
    <n v="0.20358140373041247"/>
    <n v="2.6146448702957623E-3"/>
    <n v="0.20358140373041247"/>
    <n v="2.6146448702957623E-3"/>
    <n v="0.91609360235003268"/>
    <n v="7330.8394865519031"/>
    <n v="0"/>
    <n v="0.55839990864174449"/>
    <n v="2.220167170939865E-3"/>
    <n v="0.95065727508419673"/>
    <n v="0.48174476004667954"/>
    <n v="0.73112600551605789"/>
    <n v="81.66"/>
    <n v="10492.7275715"/>
    <n v="5.9057687872683404"/>
    <n v="2.9528843936341702E-3"/>
    <x v="1"/>
    <s v="TRUETRUE"/>
    <n v="0.5242"/>
    <n v="0.46595555555555557"/>
    <n v="11.9"/>
    <n v="128.41379310344828"/>
    <n v="116"/>
    <n v="25.169999999999998"/>
    <n v="9829.8917999999994"/>
    <n v="11.27"/>
    <n v="29.09"/>
    <n v="11360.8086"/>
    <n v="12874"/>
    <n v="24560"/>
    <n v="1620"/>
    <n v="10149"/>
    <n v="5262"/>
    <n v="23643"/>
    <n v="59.01"/>
    <n v="26.38"/>
    <n v="105.56"/>
    <n v="31891"/>
    <n v="7163"/>
    <n v="18.34"/>
    <s v="Zona Urbana"/>
    <n v="11000"/>
    <n v="1.01"/>
    <n v="3.57"/>
    <n v="3979"/>
    <n v="38.840000000000003"/>
    <n v="3581"/>
    <n v="8004"/>
    <n v="3001"/>
    <n v="14896"/>
    <n v="1529"/>
    <n v="4765"/>
    <n v="3183"/>
    <n v="2056"/>
    <n v="45.18"/>
    <n v="89.07"/>
    <n v="75.209999999999994"/>
    <n v="38.01"/>
    <n v="3656"/>
    <n v="10.09"/>
    <n v="13.55"/>
    <n v="1850"/>
    <n v="18.059999999999999"/>
    <n v="24.09"/>
    <n v="10.91"/>
  </r>
  <r>
    <n v="386"/>
    <x v="5"/>
    <s v="VE11"/>
    <s v="Jacura"/>
    <s v="VE1111"/>
    <s v="Araurima"/>
    <s v="VE111103"/>
    <x v="2"/>
    <n v="3252"/>
    <n v="3803.2649572649575"/>
    <n v="1281.6132"/>
    <n v="452"/>
    <n v="213"/>
    <n v="81"/>
    <n v="294"/>
    <n v="39.409999999999997"/>
    <n v="0.45797811302665864"/>
    <n v="0.52680122031487098"/>
    <n v="8.4423561849197623E-2"/>
    <n v="0.31425785608642248"/>
    <s v="RESTO"/>
    <s v="resto"/>
    <n v="0.50228143526915325"/>
    <n v="1910.3093814439176"/>
    <n v="1.5298288635975883E-4"/>
    <n v="1910.3093814439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1.0027344902611"/>
    <n v="1.530164592371735E-2"/>
    <n v="1.9652271419893393E-4"/>
    <n v="1.530164592371735E-2"/>
    <n v="1.9652271419893393E-4"/>
    <n v="0.89625745550217517"/>
    <n v="551.0027344902611"/>
    <n v="0"/>
    <n v="0.47945344058025446"/>
    <n v="1.5298288635975883E-4"/>
    <n v="0.94265251156411012"/>
    <n v="0.4816956432398744"/>
    <n v="0.73105146277529276"/>
    <n v="0"/>
    <n v="363.38054794099997"/>
    <n v="10.466341632250694"/>
    <n v="5.2331708161253475E-3"/>
    <x v="0"/>
    <s v="FALSEFALSE"/>
    <n v="0.4667"/>
    <n v="0.41484444444444446"/>
    <n v="12.83"/>
    <n v="137.125"/>
    <n v="8"/>
    <n v="33.89"/>
    <n v="1102.1027999999999"/>
    <n v="0.77"/>
    <n v="25.130000000000003"/>
    <n v="817.22760000000005"/>
    <n v="981"/>
    <n v="2102"/>
    <n v="169"/>
    <n v="749"/>
    <n v="437"/>
    <n v="2066"/>
    <n v="54.71"/>
    <n v="28.29"/>
    <n v="105.56"/>
    <n v="0"/>
    <n v="3252"/>
    <n v="100"/>
    <s v="Zona Rural"/>
    <n v="780"/>
    <n v="1.01"/>
    <n v="4.1900000000000004"/>
    <n v="191"/>
    <n v="24.49"/>
    <n v="235"/>
    <n v="532"/>
    <n v="330"/>
    <n v="1097"/>
    <n v="168"/>
    <n v="391"/>
    <n v="256"/>
    <n v="143"/>
    <n v="71.489999999999995"/>
    <n v="93.32"/>
    <n v="71.510000000000005"/>
    <n v="32.35"/>
    <n v="338"/>
    <n v="8.7799999999999994"/>
    <n v="12.82"/>
    <n v="65"/>
    <n v="8.33"/>
    <n v="10.51"/>
    <n v="16.760000000000002"/>
  </r>
  <r>
    <n v="1037"/>
    <x v="9"/>
    <s v="VE23"/>
    <s v="Jesus Maria Semprun"/>
    <s v="VE2308"/>
    <s v="Jesus Maria Semprum"/>
    <s v="VE230801"/>
    <x v="2"/>
    <n v="20049"/>
    <n v="22467.981170450075"/>
    <n v="7624.6346999999996"/>
    <n v="3995"/>
    <n v="1565"/>
    <n v="887"/>
    <n v="2452"/>
    <n v="38.03"/>
    <n v="0.45664333005386781"/>
    <n v="0.5316878279407985"/>
    <n v="0.12758641025250531"/>
    <n v="0.47912069145584718"/>
    <s v="CIUD MED Y PEQ OCCID"/>
    <s v="ciud med y peq"/>
    <n v="0.49945421314123417"/>
    <n v="11221.727856359208"/>
    <n v="8.9866716568807277E-4"/>
    <n v="10637.727856359208"/>
    <n v="0"/>
    <n v="0"/>
    <n v="0"/>
    <n v="0"/>
    <n v="6742"/>
    <n v="6742"/>
    <n v="1"/>
    <n v="92"/>
    <n v="578"/>
    <n v="0"/>
    <n v="0"/>
    <n v="6742"/>
    <n v="6742"/>
    <n v="3"/>
    <n v="584"/>
    <n v="3.3773307775112802E-4"/>
    <n v="1.8226481374617259E-3"/>
    <n v="5.2041896531027948E-2"/>
    <n v="5.2041896531027948E-2"/>
    <n v="2.5992544482282089E-2"/>
    <n v="3491.1849498572269"/>
    <n v="9.695210679189542E-2"/>
    <n v="1.2451791963448739E-3"/>
    <n v="9.695210679189542E-2"/>
    <n v="-5.7746894111685202E-4"/>
    <n v="0.88990830887401551"/>
    <n v="2913.1849498572269"/>
    <n v="0.16555983378183314"/>
    <n v="0.50618274786890316"/>
    <n v="5.6093408793694475E-4"/>
    <n v="0.94423222214952796"/>
    <n v="0.48152836748548339"/>
    <n v="0.73079759461881144"/>
    <n v="68.83"/>
    <n v="2226.1754897300002"/>
    <n v="10.092637024395181"/>
    <n v="5.0463185121975901E-3"/>
    <x v="1"/>
    <s v="TRUETRUE"/>
    <n v="0.43670000000000003"/>
    <n v="0.38817777777777779"/>
    <n v="16.010000000000002"/>
    <n v="199.71428571428572"/>
    <n v="35"/>
    <n v="20.68"/>
    <n v="4146.1331999999993"/>
    <n v="5.38"/>
    <n v="47.860000000000007"/>
    <n v="9595.4514000000017"/>
    <n v="5856"/>
    <n v="13409"/>
    <n v="784"/>
    <n v="4717"/>
    <n v="2330"/>
    <n v="13002"/>
    <n v="49.52"/>
    <n v="27.85"/>
    <n v="124.11"/>
    <n v="13800"/>
    <n v="6249"/>
    <n v="31.17"/>
    <s v="Zona Urbana"/>
    <n v="6665"/>
    <n v="1.01"/>
    <n v="3.02"/>
    <n v="1431"/>
    <n v="21.5"/>
    <n v="1051"/>
    <n v="3709"/>
    <n v="1932"/>
    <n v="6990"/>
    <n v="796"/>
    <n v="2047"/>
    <n v="1325"/>
    <n v="763"/>
    <n v="51.52"/>
    <n v="84.73"/>
    <n v="67.64"/>
    <n v="27.42"/>
    <n v="2597"/>
    <n v="16.690000000000001"/>
    <n v="8.52"/>
    <n v="1047"/>
    <n v="15.73"/>
    <n v="10.8"/>
    <n v="17.78"/>
  </r>
  <r>
    <n v="48"/>
    <x v="12"/>
    <s v="VE03"/>
    <s v="Francisco de Miranda"/>
    <s v="VE0305"/>
    <s v="Boca Del Pao"/>
    <s v="VE030503"/>
    <x v="0"/>
    <n v="1297"/>
    <n v="1403.2282445046674"/>
    <n v="470.29219999999992"/>
    <n v="262"/>
    <n v="96"/>
    <n v="53"/>
    <n v="149"/>
    <n v="36.26"/>
    <n v="0.45796193856358164"/>
    <n v="0.49243672444610315"/>
    <n v="8.4739004223767914E-2"/>
    <n v="0.33149372057894116"/>
    <s v="CIUD MED Y PEQ ORIEN"/>
    <s v="ciud med y peq"/>
    <n v="0.50189669202674314"/>
    <n v="704.27561407538644"/>
    <n v="5.6400349221238057E-5"/>
    <n v="704.27561407538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4.99269662504685"/>
    <n v="1.0969162234380162E-2"/>
    <n v="1.4087958547305958E-4"/>
    <n v="1.0969162234380162E-2"/>
    <n v="1.4087958547305958E-4"/>
    <n v="0.89580100822563957"/>
    <n v="394.99269662504685"/>
    <n v="0"/>
    <n v="0.466402298302041"/>
    <n v="5.6400349221238057E-5"/>
    <n v="0.94227851473386581"/>
    <n v="0.48141053570327674"/>
    <n v="0.73061876572975559"/>
    <n v="0"/>
    <n v="1366.02521344"/>
    <n v="1.0272345127298057"/>
    <n v="5.136172563649029E-4"/>
    <x v="0"/>
    <s v="FALSEFALSE"/>
    <n v="0.42180000000000001"/>
    <n v="0.37493333333333334"/>
    <n v="16.899999999999999"/>
    <n v="98.375"/>
    <n v="8"/>
    <n v="44.39"/>
    <n v="575.73829999999998"/>
    <n v="14.66"/>
    <n v="99.789999999999992"/>
    <n v="1294.2763"/>
    <n v="348"/>
    <n v="825"/>
    <n v="124"/>
    <n v="277"/>
    <n v="148"/>
    <n v="872"/>
    <n v="57.21"/>
    <n v="31.44"/>
    <n v="115.81"/>
    <n v="0"/>
    <n v="1297"/>
    <n v="100"/>
    <s v="Zona Rural"/>
    <n v="464"/>
    <n v="1"/>
    <n v="2.8"/>
    <n v="133"/>
    <n v="28.66"/>
    <n v="147"/>
    <n v="426"/>
    <n v="214"/>
    <n v="787"/>
    <n v="50"/>
    <n v="138"/>
    <n v="83"/>
    <n v="29"/>
    <n v="54.35"/>
    <n v="93.88"/>
    <n v="66.94"/>
    <n v="20.14"/>
    <n v="181"/>
    <n v="7.77"/>
    <n v="7.54"/>
    <n v="66"/>
    <n v="14.22"/>
    <n v="25.22"/>
    <n v="8.52"/>
  </r>
  <r>
    <n v="694"/>
    <x v="17"/>
    <s v="VE16"/>
    <s v="Piar"/>
    <s v="VE1609"/>
    <s v="Chaguaramal"/>
    <s v="VE160903"/>
    <x v="0"/>
    <n v="8393"/>
    <n v="9121.5577773010082"/>
    <n v="2900.6208000000001"/>
    <n v="1166"/>
    <n v="416"/>
    <n v="200"/>
    <n v="616"/>
    <n v="34.56"/>
    <n v="0.45748798854664524"/>
    <n v="0.47116455511889871"/>
    <n v="5.6603083155389894E-2"/>
    <n v="0.26572998502242079"/>
    <s v="RESTO"/>
    <s v="resto"/>
    <n v="0.50025500836937975"/>
    <n v="4563.1049622254968"/>
    <n v="3.6542613184265975E-4"/>
    <n v="4563.1049622254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9.47890571769517"/>
    <n v="2.6089840699960613E-2"/>
    <n v="3.3507809113703969E-4"/>
    <n v="2.6089840699960613E-2"/>
    <n v="3.3507809113703969E-4"/>
    <n v="0.89739404192175487"/>
    <n v="939.47890571769517"/>
    <n v="0"/>
    <n v="0.4648828125802047"/>
    <n v="3.6542613184265975E-4"/>
    <n v="0.94347515614118793"/>
    <n v="0.48136519688080348"/>
    <n v="0.73054995669451783"/>
    <n v="55.99"/>
    <n v="240.17499131100001"/>
    <n v="37.978799239299654"/>
    <n v="1.8989399619649829E-2"/>
    <x v="0"/>
    <s v="FALSETRUE"/>
    <n v="0.53909999999999991"/>
    <n v="0.4791999999999999"/>
    <n v="9.17"/>
    <n v="208.66666666666666"/>
    <n v="9"/>
    <n v="15.76"/>
    <n v="1322.7367999999999"/>
    <n v="0.38"/>
    <n v="11.52"/>
    <n v="966.87360000000001"/>
    <n v="2787"/>
    <n v="5170"/>
    <n v="436"/>
    <n v="2196"/>
    <n v="1195"/>
    <n v="5002"/>
    <n v="62.34"/>
    <n v="26.65"/>
    <n v="103.71"/>
    <n v="4699"/>
    <n v="3694"/>
    <n v="44.01"/>
    <s v="Zona Urbana"/>
    <n v="1857"/>
    <n v="1.01"/>
    <n v="4.58"/>
    <n v="721"/>
    <n v="38.83"/>
    <n v="546"/>
    <n v="1086"/>
    <n v="213"/>
    <n v="1878"/>
    <n v="415"/>
    <n v="1072"/>
    <n v="786"/>
    <n v="464"/>
    <n v="55.7"/>
    <n v="96.32"/>
    <n v="79.23"/>
    <n v="40.24"/>
    <n v="604"/>
    <n v="5.43"/>
    <n v="15.35"/>
    <n v="264"/>
    <n v="14.22"/>
    <n v="7.49"/>
    <n v="9.09"/>
  </r>
  <r>
    <n v="128"/>
    <x v="10"/>
    <s v="VE05"/>
    <s v="Girardot"/>
    <s v="VE0503"/>
    <s v="Urbana Los Tacariguas"/>
    <s v="VE050309"/>
    <x v="3"/>
    <n v="77101"/>
    <n v="89282.158409664247"/>
    <n v="16530.454400000002"/>
    <n v="15867"/>
    <n v="3578"/>
    <n v="754"/>
    <n v="4332"/>
    <n v="21.44"/>
    <n v="0.44998149303803298"/>
    <n v="0.31627402191353299"/>
    <n v="0.55632975061573198"/>
    <n v="0.50256608458435881"/>
    <s v="CIUD PRINC CENTRO"/>
    <s v="ciud principales"/>
    <n v="0.48471982549258325"/>
    <n v="43276.832243933626"/>
    <n v="3.465729045511894E-3"/>
    <n v="43276.832243933626"/>
    <n v="0"/>
    <n v="0"/>
    <n v="122"/>
    <n v="0"/>
    <n v="0"/>
    <n v="122"/>
    <n v="1"/>
    <n v="0"/>
    <n v="0"/>
    <n v="122"/>
    <n v="0"/>
    <n v="0"/>
    <n v="122"/>
    <n v="1"/>
    <n v="0"/>
    <n v="0"/>
    <n v="0"/>
    <n v="0"/>
    <n v="0"/>
    <n v="0"/>
    <n v="8318.2769252782218"/>
    <n v="0.23100307900247871"/>
    <n v="2.966828032761664E-3"/>
    <n v="0.23100307900247871"/>
    <n v="2.966828032761664E-3"/>
    <n v="0.9189826031849998"/>
    <n v="8318.2769252782218"/>
    <n v="0"/>
    <n v="0.48875323470033716"/>
    <n v="3.465729045511894E-3"/>
    <n v="0.95548046783481788"/>
    <n v="0.48122200745763766"/>
    <n v="0.73033264346213056"/>
    <n v="100"/>
    <n v="35.288673827300002"/>
    <n v="2530.0513940139581"/>
    <n v="1"/>
    <x v="1"/>
    <s v="TRUETRUE"/>
    <n v="0.379"/>
    <n v="0.3368888888888889"/>
    <n v="2.0099999999999998"/>
    <m/>
    <m/>
    <n v="0.54"/>
    <n v="416.34540000000004"/>
    <n v="0.06"/>
    <n v="1.6500000000000001"/>
    <n v="1272.1665"/>
    <n v="19885"/>
    <n v="52465"/>
    <n v="4751"/>
    <n v="15964"/>
    <n v="7909"/>
    <n v="53228"/>
    <n v="46.96"/>
    <n v="30.59"/>
    <n v="97.17"/>
    <n v="77101"/>
    <n v="0"/>
    <n v="0"/>
    <s v="Zona Urbana"/>
    <n v="20755"/>
    <n v="1.07"/>
    <n v="3.96"/>
    <n v="9865"/>
    <n v="47.59"/>
    <m/>
    <m/>
    <m/>
    <n v="17161"/>
    <n v="3762"/>
    <n v="7915"/>
    <n v="5484"/>
    <n v="4265"/>
    <n v="71.17"/>
    <n v="97.45"/>
    <n v="84.28"/>
    <n v="44.03"/>
    <n v="1287"/>
    <n v="3.18"/>
    <n v="9.5500000000000007"/>
    <n v="2587"/>
    <n v="12.48"/>
    <n v="0.79"/>
    <n v="1.65"/>
  </r>
  <r>
    <n v="839"/>
    <x v="18"/>
    <s v="VE20"/>
    <s v="Fernandez Feo"/>
    <s v="VE2007"/>
    <s v="Alberto Adriani"/>
    <s v="VE200702"/>
    <x v="1"/>
    <n v="18093"/>
    <n v="19141.732431195658"/>
    <n v="5878.4157000000005"/>
    <n v="2982"/>
    <n v="1074"/>
    <n v="361"/>
    <n v="1435"/>
    <n v="32.49"/>
    <n v="0.45607266728412288"/>
    <n v="0.4307749019044354"/>
    <n v="6.9754941880504601E-2"/>
    <n v="0.36267179084517676"/>
    <s v="RESTO"/>
    <s v="resto"/>
    <n v="0.49831856853794376"/>
    <n v="9538.6807044497546"/>
    <n v="7.6388407051002148E-4"/>
    <n v="9007.6807044497546"/>
    <n v="0"/>
    <n v="956"/>
    <n v="0"/>
    <n v="0"/>
    <n v="0"/>
    <n v="956"/>
    <n v="1"/>
    <n v="0"/>
    <n v="956"/>
    <n v="0"/>
    <n v="0"/>
    <n v="0"/>
    <n v="956"/>
    <n v="1"/>
    <n v="531"/>
    <n v="3.0708264432508387E-4"/>
    <n v="3.0146221789159344E-3"/>
    <n v="5.566807574891261E-2"/>
    <n v="5.566807574891261E-2"/>
    <n v="2.7740435820459951E-2"/>
    <n v="2282.2990439037826"/>
    <n v="6.3380687019932699E-2"/>
    <n v="8.1401338803978448E-4"/>
    <n v="6.3380687019932699E-2"/>
    <n v="-2.2006087908761499E-3"/>
    <n v="0.87659349748896753"/>
    <n v="1326.2990439037826"/>
    <n v="0.41887587104483892"/>
    <n v="0.45691636213777853"/>
    <n v="4.5680142618493761E-4"/>
    <n v="0.9438289889505046"/>
    <n v="0.4809704805196528"/>
    <n v="0.72995091043522486"/>
    <n v="79.47"/>
    <n v="457.87797333499998"/>
    <n v="41.805313961217522"/>
    <n v="2.0902656980608759E-2"/>
    <x v="1"/>
    <s v="FALSETRUE"/>
    <n v="0.54490000000000005"/>
    <n v="0.48435555555555559"/>
    <n v="9.67"/>
    <n v="208.18181818181819"/>
    <n v="22"/>
    <n v="10.3"/>
    <n v="1863.5790000000002"/>
    <n v="0.6"/>
    <n v="49.150000000000006"/>
    <n v="8892.7095000000008"/>
    <n v="6071"/>
    <n v="11141"/>
    <n v="881"/>
    <n v="4730"/>
    <n v="2714"/>
    <n v="10649"/>
    <n v="62.4"/>
    <n v="26.38"/>
    <n v="103.04"/>
    <n v="14378"/>
    <n v="3715"/>
    <n v="20.53"/>
    <s v="Zona Urbana"/>
    <n v="4615"/>
    <n v="1.02"/>
    <n v="4"/>
    <n v="1343"/>
    <n v="29.28"/>
    <n v="517"/>
    <n v="2484"/>
    <n v="1579"/>
    <n v="4580"/>
    <n v="848"/>
    <n v="2473"/>
    <n v="1799"/>
    <n v="912"/>
    <n v="53.43"/>
    <n v="96.04"/>
    <n v="79.88"/>
    <n v="35.28"/>
    <n v="1377"/>
    <n v="5.32"/>
    <n v="10.09"/>
    <n v="515"/>
    <n v="11.23"/>
    <n v="6.26"/>
    <n v="12.77"/>
  </r>
  <r>
    <n v="471"/>
    <x v="2"/>
    <s v="VE13"/>
    <s v="Iribarren"/>
    <s v="VE1303"/>
    <s v="Juan De Villegas"/>
    <s v="VE130304"/>
    <x v="2"/>
    <n v="344196"/>
    <n v="400454.21654838743"/>
    <n v="113687.9388"/>
    <n v="57510"/>
    <n v="17944"/>
    <n v="10417"/>
    <n v="28361"/>
    <n v="33.03"/>
    <n v="0.43521546177488563"/>
    <n v="0.44002263267024355"/>
    <n v="0.25206194964216688"/>
    <n v="0.52502652833724339"/>
    <s v="CIUD PRINC RESTO"/>
    <s v="ciud principales"/>
    <n v="0.4419033324316754"/>
    <n v="176962.05277904819"/>
    <n v="1.417161318122415E-2"/>
    <n v="172356.05277904819"/>
    <n v="0"/>
    <n v="0"/>
    <n v="20"/>
    <n v="3669"/>
    <n v="0"/>
    <n v="3669"/>
    <n v="2"/>
    <n v="260"/>
    <n v="0"/>
    <n v="255"/>
    <n v="3669"/>
    <n v="0"/>
    <n v="3669"/>
    <n v="3"/>
    <n v="4606"/>
    <n v="2.6636961577426294E-3"/>
    <n v="0"/>
    <n v="2.6028179079449161E-2"/>
    <n v="2.6028179079449161E-2"/>
    <n v="1.1501939072337002E-2"/>
    <n v="36009.376849859931"/>
    <n v="1"/>
    <n v="1.2843240209494478E-2"/>
    <n v="1"/>
    <n v="1.2843240209494478E-2"/>
    <n v="1"/>
    <n v="36009.376849859931"/>
    <n v="0"/>
    <n v="0.81334087755674789"/>
    <n v="1.150791702348152E-2"/>
    <n v="0.98662225496426392"/>
    <n v="0.48089906685905448"/>
    <n v="0.72984252859333942"/>
    <n v="98.46"/>
    <n v="422.96895844400001"/>
    <n v="946.76975355723778"/>
    <n v="0.4733848767786189"/>
    <x v="1"/>
    <s v="TRUETRUE"/>
    <n v="0.43420000000000003"/>
    <n v="0.38595555555555561"/>
    <n v="3.71"/>
    <n v="447.73076923076923"/>
    <n v="182"/>
    <n v="7.8100000000000005"/>
    <n v="26881.707600000002"/>
    <n v="0.59"/>
    <n v="13.809999999999999"/>
    <n v="47533.467599999996"/>
    <n v="99180"/>
    <n v="228419"/>
    <n v="16597"/>
    <n v="79208"/>
    <n v="40768"/>
    <n v="224220"/>
    <n v="50.69"/>
    <n v="28.41"/>
    <n v="97"/>
    <n v="338887"/>
    <n v="5309"/>
    <n v="1.54"/>
    <s v="Zona Urbana"/>
    <n v="87979"/>
    <n v="1.04"/>
    <n v="4.05"/>
    <n v="32895"/>
    <n v="37.5"/>
    <n v="15952"/>
    <n v="40387"/>
    <n v="24836"/>
    <n v="81487"/>
    <n v="15895"/>
    <n v="39821"/>
    <n v="28480"/>
    <n v="17218"/>
    <n v="61.34"/>
    <n v="97.45"/>
    <n v="84.26"/>
    <n v="37.83"/>
    <n v="10346"/>
    <n v="3.2"/>
    <n v="12.12"/>
    <n v="14261"/>
    <n v="16.260000000000002"/>
    <n v="15.11"/>
    <n v="3.21"/>
  </r>
  <r>
    <n v="868"/>
    <x v="18"/>
    <s v="VE20"/>
    <s v="Panamericano"/>
    <s v="VE2019"/>
    <s v="La Palmita"/>
    <s v="VE201902"/>
    <x v="1"/>
    <n v="7090"/>
    <n v="7476.0062150403983"/>
    <n v="2048.3009999999999"/>
    <n v="1258"/>
    <n v="406"/>
    <n v="105"/>
    <n v="511"/>
    <n v="28.89"/>
    <n v="0.45610469557585259"/>
    <n v="0.41365286573407772"/>
    <n v="5.3966336616734514E-2"/>
    <n v="0.41184430153097401"/>
    <s v="CIUD MED Y PEQ OCCID"/>
    <s v="ciud med y peq"/>
    <n v="0.49887739603499015"/>
    <n v="3729.6105133007563"/>
    <n v="2.9867757906899123E-4"/>
    <n v="3729.6105133007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6.66229730927887"/>
    <n v="2.2679156618408837E-2"/>
    <n v="2.9127385619897119E-4"/>
    <n v="2.2679156618408837E-2"/>
    <n v="2.9127385619897119E-4"/>
    <n v="0.89703471051469641"/>
    <n v="816.66229730927887"/>
    <n v="0"/>
    <n v="0.44445557762239435"/>
    <n v="2.9867757906899123E-4"/>
    <n v="0.94321668553252136"/>
    <n v="0.48079758638219355"/>
    <n v="0.72968851546888325"/>
    <n v="44.67"/>
    <n v="168.034689469"/>
    <n v="44.49085030397616"/>
    <n v="2.2245425151988081E-2"/>
    <x v="0"/>
    <s v="FALSEFALSE"/>
    <n v="0.49570000000000003"/>
    <n v="0.44062222222222225"/>
    <n v="13.14"/>
    <n v="86.15789473684211"/>
    <n v="19"/>
    <n v="10.15"/>
    <n v="719.6350000000001"/>
    <n v="0.16"/>
    <n v="42.67"/>
    <n v="3025.3029999999999"/>
    <n v="2227"/>
    <n v="4493"/>
    <n v="370"/>
    <n v="1742"/>
    <n v="931"/>
    <n v="4417"/>
    <n v="57.8"/>
    <n v="28.19"/>
    <n v="115.11"/>
    <n v="3167"/>
    <n v="3923"/>
    <n v="55.33"/>
    <s v="Zona Rural"/>
    <n v="1879"/>
    <n v="1.01"/>
    <n v="3.8"/>
    <n v="478"/>
    <n v="25.47"/>
    <n v="192"/>
    <n v="1060"/>
    <n v="385"/>
    <n v="1637"/>
    <n v="250"/>
    <n v="895"/>
    <n v="554"/>
    <n v="231"/>
    <n v="43.78"/>
    <n v="92.75"/>
    <n v="74.06"/>
    <n v="26.67"/>
    <n v="748"/>
    <n v="9.61"/>
    <n v="8.7899999999999991"/>
    <n v="142"/>
    <n v="7.57"/>
    <n v="2.13"/>
    <n v="15.32"/>
  </r>
  <r>
    <n v="796"/>
    <x v="16"/>
    <s v="VE19"/>
    <s v="Libertador"/>
    <s v="VE1909"/>
    <s v="Campo Elias"/>
    <s v="VE190902"/>
    <x v="0"/>
    <n v="1356"/>
    <n v="1608.6409346964324"/>
    <n v="405.44400000000002"/>
    <n v="211"/>
    <n v="63"/>
    <n v="27"/>
    <n v="90"/>
    <n v="29.9"/>
    <n v="0.4574397166554357"/>
    <n v="0.45175347667977656"/>
    <n v="5.7247157132735475E-2"/>
    <n v="0.19159492935402558"/>
    <s v="RESTO"/>
    <s v="resto"/>
    <n v="0.4999919447408871"/>
    <n v="804.30750932866761"/>
    <n v="6.4411181504497349E-5"/>
    <n v="804.307509328667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5.49588376259331"/>
    <n v="7.0952597937997122E-3"/>
    <n v="9.1126125880537962E-5"/>
    <n v="7.0952597937997122E-3"/>
    <n v="9.1126125880537962E-5"/>
    <n v="0.89539287461329176"/>
    <n v="255.49588376259331"/>
    <n v="0"/>
    <n v="0.45141387036228936"/>
    <n v="6.4411181504497349E-5"/>
    <n v="0.94230953510225035"/>
    <n v="0.48078863034154734"/>
    <n v="0.72967492322094207"/>
    <n v="0"/>
    <n v="83.033448434899995"/>
    <n v="19.373408728864746"/>
    <n v="9.6867043644323723E-3"/>
    <x v="0"/>
    <s v="FALSEFALSE"/>
    <n v="0.53490000000000004"/>
    <n v="0.4754666666666667"/>
    <n v="14.3"/>
    <n v="127.75"/>
    <n v="4"/>
    <n v="19.28"/>
    <n v="261.43680000000001"/>
    <m/>
    <n v="7.5200000000000014"/>
    <n v="101.97120000000002"/>
    <n v="445"/>
    <n v="832"/>
    <n v="79"/>
    <n v="326"/>
    <n v="221"/>
    <n v="809"/>
    <n v="62.98"/>
    <n v="27.82"/>
    <n v="100.59"/>
    <n v="0"/>
    <n v="1356"/>
    <n v="100"/>
    <s v="Zona Rural"/>
    <n v="314"/>
    <n v="1.03"/>
    <n v="4.42"/>
    <n v="127"/>
    <n v="40.450000000000003"/>
    <n v="140"/>
    <n v="212"/>
    <n v="159"/>
    <n v="511"/>
    <n v="83"/>
    <n v="181"/>
    <n v="146"/>
    <n v="83"/>
    <n v="76.849999999999994"/>
    <n v="96.28"/>
    <n v="82.02"/>
    <n v="45.6"/>
    <n v="157"/>
    <n v="3.88"/>
    <n v="12.42"/>
    <n v="42"/>
    <n v="13.38"/>
    <n v="0.96"/>
    <n v="13.62"/>
  </r>
  <r>
    <n v="479"/>
    <x v="2"/>
    <s v="VE13"/>
    <s v="Jimenez"/>
    <s v="VE1304"/>
    <s v="Cuara"/>
    <s v="VE130402"/>
    <x v="2"/>
    <n v="5019"/>
    <n v="5775.0528134499045"/>
    <n v="1469.0613000000001"/>
    <n v="930"/>
    <n v="277"/>
    <n v="108"/>
    <n v="385"/>
    <n v="29.27"/>
    <n v="0.45607220125938541"/>
    <n v="0.44430811789167818"/>
    <n v="8.2684781930834644E-2"/>
    <n v="0.56896696395311896"/>
    <s v="CIUD MED Y PEQ OCCID"/>
    <s v="ciud med y peq"/>
    <n v="0.49831043736942005"/>
    <n v="2877.7690933017216"/>
    <n v="2.304597498429488E-4"/>
    <n v="2877.7690933017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1.72246957397817"/>
    <n v="1.8654098691424342E-2"/>
    <n v="2.3957907038557944E-4"/>
    <n v="1.8654098691424342E-2"/>
    <n v="2.3957907038557944E-4"/>
    <n v="0.89661065196989642"/>
    <n v="671.72246957397817"/>
    <n v="0"/>
    <n v="0.45319095618433297"/>
    <n v="2.304597498429488E-4"/>
    <n v="0.94295252544051544"/>
    <n v="0.48049780751992616"/>
    <n v="0.72923355230107112"/>
    <n v="90.76"/>
    <n v="60.902732392099999"/>
    <n v="94.824198958255863"/>
    <n v="4.7412099479127931E-2"/>
    <x v="1"/>
    <s v="FALSETRUE"/>
    <n v="0.44579999999999997"/>
    <n v="0.39626666666666666"/>
    <n v="9.16"/>
    <n v="168.5"/>
    <n v="8"/>
    <n v="25.42"/>
    <n v="1275.8298000000002"/>
    <n v="1.01"/>
    <n v="11.15"/>
    <n v="559.61850000000004"/>
    <n v="1475"/>
    <n v="3309"/>
    <n v="235"/>
    <n v="1151"/>
    <n v="606"/>
    <n v="3262"/>
    <n v="51.68"/>
    <n v="27.99"/>
    <n v="104.52"/>
    <n v="4555"/>
    <n v="464"/>
    <n v="9.24"/>
    <s v="Zona Urbana"/>
    <n v="1343"/>
    <n v="1.1200000000000001"/>
    <n v="4.2"/>
    <n v="502"/>
    <n v="37.46"/>
    <n v="445"/>
    <n v="611"/>
    <n v="292"/>
    <n v="1348"/>
    <n v="282"/>
    <n v="535"/>
    <n v="390"/>
    <n v="218"/>
    <n v="67.790000000000006"/>
    <n v="95.88"/>
    <n v="77.23"/>
    <n v="32.83"/>
    <n v="373"/>
    <n v="4.78"/>
    <n v="11.42"/>
    <n v="93"/>
    <n v="6.94"/>
    <n v="13.58"/>
    <n v="5.86"/>
  </r>
  <r>
    <n v="416"/>
    <x v="5"/>
    <s v="VE11"/>
    <s v="Union"/>
    <s v="VE1123"/>
    <s v="Las Vegas Del Tuy"/>
    <s v="VE112303"/>
    <x v="2"/>
    <n v="2869"/>
    <n v="3359.6246487867174"/>
    <n v="1152.4773"/>
    <n v="432"/>
    <n v="189"/>
    <n v="101"/>
    <n v="290"/>
    <n v="40.17"/>
    <n v="0.45609149540703892"/>
    <n v="0.54288024939928736"/>
    <n v="0.10130467484928428"/>
    <n v="0.32301446080946344"/>
    <s v="RESTO"/>
    <s v="resto"/>
    <n v="0.49864708037029659"/>
    <n v="1675.2670222575798"/>
    <n v="1.3416004076500262E-4"/>
    <n v="1675.2670222575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0.03478804103122"/>
    <n v="1.4997060079453495E-2"/>
    <n v="1.9261084503664156E-4"/>
    <n v="1.4997060079453495E-2"/>
    <n v="1.9261084503664156E-4"/>
    <n v="0.89622536596899871"/>
    <n v="540.03478804103122"/>
    <n v="0"/>
    <n v="0.48470089181591319"/>
    <n v="1.3416004076500262E-4"/>
    <n v="0.94257962380616556"/>
    <n v="0.48045362140574238"/>
    <n v="0.72916649268809408"/>
    <n v="0"/>
    <n v="488.84923647599999"/>
    <n v="6.8725169195424485"/>
    <n v="3.4362584597712243E-3"/>
    <x v="0"/>
    <s v="TRUEFALSE"/>
    <n v="0.55230000000000001"/>
    <n v="0.49093333333333333"/>
    <n v="13"/>
    <n v="77.357142857142861"/>
    <n v="14"/>
    <n v="35.260000000000005"/>
    <n v="1011.6094000000001"/>
    <n v="8.01"/>
    <n v="48.73"/>
    <n v="1398.0636999999999"/>
    <n v="971"/>
    <n v="1758"/>
    <n v="140"/>
    <n v="785"/>
    <n v="384"/>
    <n v="1700"/>
    <n v="63.2"/>
    <n v="26.13"/>
    <n v="115.88"/>
    <n v="0"/>
    <n v="2869"/>
    <n v="100"/>
    <s v="Zona Rural"/>
    <n v="725"/>
    <n v="1.02"/>
    <n v="4.03"/>
    <n v="162"/>
    <n v="22.34"/>
    <n v="219"/>
    <n v="573"/>
    <n v="291"/>
    <n v="1083"/>
    <n v="148"/>
    <n v="362"/>
    <n v="236"/>
    <n v="129"/>
    <n v="60.16"/>
    <n v="91.88"/>
    <n v="72.62"/>
    <n v="33.51"/>
    <n v="288"/>
    <n v="9.89"/>
    <n v="11.31"/>
    <n v="135"/>
    <n v="18.62"/>
    <n v="11.59"/>
    <n v="12.47"/>
  </r>
  <r>
    <n v="238"/>
    <x v="7"/>
    <s v="VE07"/>
    <s v="Gran Sabana"/>
    <s v="VE0704"/>
    <s v="Seccion Capital Gran Sabana"/>
    <s v="VE070401"/>
    <x v="0"/>
    <n v="26622"/>
    <n v="37139.795430579965"/>
    <n v="11151.955800000002"/>
    <n v="3151"/>
    <n v="1473"/>
    <n v="799"/>
    <n v="2272"/>
    <n v="41.89"/>
    <n v="0.45767098870073436"/>
    <n v="0.52120998576447164"/>
    <n v="0.13295552523430251"/>
    <n v="0.34646884890944207"/>
    <s v="RESTO"/>
    <s v="resto"/>
    <n v="0.50111772046241998"/>
    <n v="18611.409624612832"/>
    <n v="1.4904534266826322E-3"/>
    <n v="14244.409624612832"/>
    <n v="0"/>
    <n v="1467"/>
    <n v="126"/>
    <n v="2922"/>
    <n v="6479"/>
    <n v="6479"/>
    <n v="4"/>
    <n v="492.8"/>
    <n v="1467"/>
    <n v="126"/>
    <n v="2922"/>
    <n v="6479"/>
    <n v="6479"/>
    <n v="5"/>
    <n v="4367"/>
    <n v="2.5254800522931096E-3"/>
    <n v="4.6259944942151415E-3"/>
    <n v="0.23464101258750547"/>
    <n v="0.23464101258750547"/>
    <n v="0.11758276935484473"/>
    <n v="5743.3101942197954"/>
    <n v="0.15949485097080029"/>
    <n v="2.0484306831955114E-3"/>
    <n v="0.15949485097080029"/>
    <n v="-2.5775638110196301E-3"/>
    <n v="0.87350129012642774"/>
    <n v="4276.3101942197954"/>
    <n v="0.25542761062712993"/>
    <n v="0.51806870895389989"/>
    <n v="-1.0350266256104774E-3"/>
    <n v="0.93805217898908433"/>
    <n v="0.48022011762606231"/>
    <n v="0.7288121127344982"/>
    <n v="52.91"/>
    <n v="28825.4959284"/>
    <n v="1.2884356100180185"/>
    <n v="6.4421780500900931E-4"/>
    <x v="0"/>
    <s v="TRUETRUE"/>
    <n v="0.62130000000000007"/>
    <n v="0.55226666666666668"/>
    <n v="6.66"/>
    <n v="105.14678899082568"/>
    <n v="109"/>
    <n v="29.92"/>
    <n v="7965.3024000000005"/>
    <n v="12.56"/>
    <n v="28.31"/>
    <n v="7536.6881999999996"/>
    <n v="9891"/>
    <n v="15919"/>
    <n v="812"/>
    <n v="7977"/>
    <n v="3856"/>
    <n v="14789"/>
    <n v="67.23"/>
    <n v="24.33"/>
    <n v="103.89"/>
    <n v="14087"/>
    <n v="12535"/>
    <n v="47.09"/>
    <s v="Zona Urbana"/>
    <n v="5931"/>
    <n v="1.02"/>
    <n v="4.58"/>
    <n v="1862"/>
    <n v="33.229999999999997"/>
    <n v="1790"/>
    <n v="6148"/>
    <n v="3284"/>
    <n v="11461"/>
    <n v="1567"/>
    <n v="3509"/>
    <n v="2530"/>
    <n v="1282"/>
    <n v="57.02"/>
    <n v="89.02"/>
    <n v="78.739999999999995"/>
    <n v="36.36"/>
    <n v="1329"/>
    <n v="11.97"/>
    <n v="20.9"/>
    <n v="644"/>
    <n v="11.49"/>
    <n v="18.399999999999999"/>
    <n v="5.31"/>
  </r>
  <r>
    <n v="798"/>
    <x v="16"/>
    <s v="VE19"/>
    <s v="Mariño"/>
    <s v="VE1910"/>
    <s v="Campo Claro"/>
    <s v="VE191002"/>
    <x v="0"/>
    <n v="4237"/>
    <n v="5422.4798997224461"/>
    <n v="1328.2995000000001"/>
    <n v="725"/>
    <n v="208"/>
    <n v="123"/>
    <n v="331"/>
    <n v="31.35"/>
    <n v="0.45407841813552152"/>
    <n v="0.46962890632728849"/>
    <n v="6.720832173458359E-2"/>
    <n v="0.43451162962759765"/>
    <s v="RESTO"/>
    <s v="resto"/>
    <n v="0.4962321494968332"/>
    <n v="2690.8088562426419"/>
    <n v="2.154874542673578E-4"/>
    <n v="2690.8088562426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9.85086797883173"/>
    <n v="2.2489999517500171E-2"/>
    <n v="2.8884446611466961E-4"/>
    <n v="2.2489999517500171E-2"/>
    <n v="2.8884446611466961E-4"/>
    <n v="0.89701478193567841"/>
    <n v="809.85086797883173"/>
    <n v="0"/>
    <n v="0.46304456259348897"/>
    <n v="2.154874542673578E-4"/>
    <n v="0.94289454817824159"/>
    <n v="0.47978072837644742"/>
    <n v="0.72814526810310776"/>
    <n v="77.739999999999995"/>
    <n v="31.595770051100001"/>
    <n v="171.62043814575944"/>
    <n v="8.5810219072879723E-2"/>
    <x v="1"/>
    <s v="FALSETRUE"/>
    <n v="0.53479999999999994"/>
    <n v="0.47537777777777773"/>
    <n v="9.2100000000000009"/>
    <n v="181.33333333333334"/>
    <n v="9"/>
    <n v="18.02"/>
    <n v="763.50739999999996"/>
    <n v="0.86"/>
    <n v="5.25"/>
    <n v="222.4425"/>
    <n v="1361"/>
    <n v="2545"/>
    <n v="331"/>
    <n v="1106"/>
    <n v="554"/>
    <n v="2577"/>
    <n v="66.48"/>
    <n v="28.76"/>
    <n v="104.98"/>
    <n v="3294"/>
    <n v="943"/>
    <n v="22.26"/>
    <s v="Zona Urbana"/>
    <n v="1075"/>
    <n v="1.02"/>
    <n v="4.04"/>
    <n v="482"/>
    <n v="44.84"/>
    <n v="483"/>
    <n v="613"/>
    <n v="536"/>
    <n v="1632"/>
    <n v="230"/>
    <n v="548"/>
    <n v="357"/>
    <n v="228"/>
    <n v="58.82"/>
    <n v="95.64"/>
    <n v="77.61"/>
    <n v="43.51"/>
    <n v="306"/>
    <n v="5.93"/>
    <n v="12.28"/>
    <n v="109"/>
    <n v="10.14"/>
    <n v="11.72"/>
    <n v="10.23"/>
  </r>
  <r>
    <n v="916"/>
    <x v="3"/>
    <s v="VE21"/>
    <s v="Candelaria"/>
    <s v="VE2104"/>
    <s v="San Jose"/>
    <s v="VE210407"/>
    <x v="2"/>
    <n v="4171"/>
    <n v="5188.1414907770313"/>
    <n v="1263.8130000000001"/>
    <n v="814"/>
    <n v="273"/>
    <n v="81"/>
    <n v="354"/>
    <n v="30.3"/>
    <n v="0.45406307935302009"/>
    <n v="0.48114876035378762"/>
    <n v="6.8331604336711885E-2"/>
    <n v="0.31125353561647323"/>
    <s v="RESTO"/>
    <s v="resto"/>
    <n v="0.49607880964717821"/>
    <n v="2573.7270550258063"/>
    <n v="2.0611121811192807E-4"/>
    <n v="2573.7270550258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6.33961703565603"/>
    <n v="1.4616737724460328E-2"/>
    <n v="1.8772627367442368E-4"/>
    <n v="1.4616737724460328E-2"/>
    <n v="1.8772627367442368E-4"/>
    <n v="0.89618529724269991"/>
    <n v="526.33961703565603"/>
    <n v="0"/>
    <n v="0.46398359844031595"/>
    <n v="2.0611121811192807E-4"/>
    <n v="0.94285824055260192"/>
    <n v="0.47971438713929732"/>
    <n v="0.72804458448858567"/>
    <n v="87.34"/>
    <n v="31.5825032668"/>
    <n v="164.2726495410794"/>
    <n v="8.2136324770539698E-2"/>
    <x v="1"/>
    <s v="FALSETRUE"/>
    <n v="0.48619999999999997"/>
    <n v="0.43217777777777777"/>
    <n v="9.4600000000000009"/>
    <n v="353.66666666666669"/>
    <n v="3"/>
    <n v="18.04"/>
    <n v="752.44839999999999"/>
    <m/>
    <n v="3.5"/>
    <n v="145.98500000000001"/>
    <n v="1272"/>
    <n v="2616"/>
    <n v="283"/>
    <n v="982"/>
    <n v="549"/>
    <n v="2640"/>
    <n v="59.44"/>
    <n v="28.93"/>
    <n v="102.97"/>
    <n v="3643"/>
    <n v="528"/>
    <n v="12.66"/>
    <s v="Zona Urbana"/>
    <n v="1202"/>
    <n v="1.08"/>
    <n v="3.73"/>
    <n v="428"/>
    <n v="35.76"/>
    <n v="188"/>
    <n v="503"/>
    <n v="370"/>
    <n v="1061"/>
    <n v="179"/>
    <n v="503"/>
    <n v="349"/>
    <n v="184"/>
    <n v="55.25"/>
    <n v="98.43"/>
    <n v="75.05"/>
    <n v="34.520000000000003"/>
    <n v="320"/>
    <n v="2.14"/>
    <n v="10.44"/>
    <n v="65"/>
    <n v="5.43"/>
    <n v="11.03"/>
    <n v="11.56"/>
  </r>
  <r>
    <n v="714"/>
    <x v="20"/>
    <s v="VE17"/>
    <s v="Gomez"/>
    <s v="VE1705"/>
    <s v="Matasiete"/>
    <s v="VE170504"/>
    <x v="0"/>
    <n v="5381"/>
    <n v="6757.3769457299113"/>
    <n v="1651.4288999999999"/>
    <n v="734"/>
    <n v="268"/>
    <n v="57"/>
    <n v="325"/>
    <n v="30.689999999999998"/>
    <n v="0.45392307326081366"/>
    <n v="0.42098078670143085"/>
    <n v="4.4784435581333534E-2"/>
    <n v="0.27876819616371284"/>
    <s v="CIUD MED Y PEQ ORIEN"/>
    <s v="ciud med y peq"/>
    <n v="0.4953232148872011"/>
    <n v="3347.0856729635957"/>
    <n v="2.6804392634890029E-4"/>
    <n v="3347.0856729635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0.56349566358028"/>
    <n v="2.3342905909432585E-2"/>
    <n v="2.997985477824708E-4"/>
    <n v="2.3342905909432585E-2"/>
    <n v="2.997985477824708E-4"/>
    <n v="0.89710463958492837"/>
    <n v="840.56349566358028"/>
    <n v="0"/>
    <n v="0.44714277739859726"/>
    <n v="2.6804392634890029E-4"/>
    <n v="0.94309806275292218"/>
    <n v="0.47956310718882406"/>
    <n v="0.7278149925654821"/>
    <n v="91.97"/>
    <n v="22.340531888200001"/>
    <n v="302.47162330540016"/>
    <n v="0.15123581165270009"/>
    <x v="1"/>
    <s v="FALSETRUE"/>
    <n v="0.28309999999999996"/>
    <n v="0.25164444444444439"/>
    <n v="6.57"/>
    <n v="242.42857142857142"/>
    <n v="7"/>
    <n v="4.67"/>
    <n v="251.2927"/>
    <n v="0.05"/>
    <n v="12.61"/>
    <n v="678.54410000000007"/>
    <n v="1103"/>
    <n v="3896"/>
    <n v="382"/>
    <n v="877"/>
    <n v="494"/>
    <n v="4010"/>
    <n v="38.119999999999997"/>
    <n v="32.659999999999997"/>
    <n v="133.15"/>
    <n v="4949"/>
    <n v="432"/>
    <n v="8.0299999999999994"/>
    <s v="Zona Urbana"/>
    <n v="2016"/>
    <n v="1.03"/>
    <n v="2.74"/>
    <n v="534"/>
    <n v="26.66"/>
    <n v="403"/>
    <n v="766"/>
    <n v="528"/>
    <n v="1697"/>
    <n v="277"/>
    <n v="400"/>
    <n v="347"/>
    <n v="314"/>
    <n v="83.18"/>
    <n v="98.04"/>
    <n v="84.84"/>
    <n v="46.59"/>
    <n v="305"/>
    <n v="2.61"/>
    <n v="7.04"/>
    <n v="37"/>
    <n v="1.85"/>
    <n v="9.69"/>
    <n v="5.19"/>
  </r>
  <r>
    <n v="266"/>
    <x v="7"/>
    <s v="VE07"/>
    <s v="P. Pedro Chien"/>
    <s v="VE0711"/>
    <s v="Capital El Palmar"/>
    <s v="VE071101"/>
    <x v="0"/>
    <n v="15488"/>
    <n v="19161"/>
    <n v="6024.8319999999994"/>
    <n v="2369"/>
    <n v="1089"/>
    <n v="419"/>
    <n v="1508"/>
    <n v="38.9"/>
    <n v="0.45322627880073663"/>
    <n v="0.49349366483281093"/>
    <n v="0.12308448702518875"/>
    <n v="0.40848467968808155"/>
    <s v="RESTO"/>
    <s v="resto"/>
    <n v="0.49349366483281087"/>
    <n v="9455.8321118614895"/>
    <n v="7.5724932487765883E-4"/>
    <n v="9194.2321118614891"/>
    <n v="0"/>
    <n v="0"/>
    <n v="0"/>
    <n v="20"/>
    <n v="2682"/>
    <n v="2682"/>
    <n v="2"/>
    <n v="238.40000000000003"/>
    <n v="0"/>
    <n v="0"/>
    <n v="20"/>
    <n v="2682"/>
    <n v="2682"/>
    <n v="3"/>
    <n v="261.60000000000002"/>
    <n v="1.5128591291043681E-4"/>
    <n v="0"/>
    <n v="2.7665465810443737E-2"/>
    <n v="2.7665465810443737E-2"/>
    <n v="1.365273211210271E-2"/>
    <n v="2360.873692560167"/>
    <n v="6.556274779215876E-2"/>
    <n v="8.4203811868919869E-4"/>
    <n v="6.556274779215876E-2"/>
    <n v="8.4203811868919869E-4"/>
    <n v="0.90155269599436405"/>
    <n v="2360.873692560167"/>
    <n v="0"/>
    <n v="0.48686970287311127"/>
    <n v="6.05963411967222E-4"/>
    <n v="0.9444065893276361"/>
    <n v="0.47955250116177489"/>
    <n v="0.72779889619488514"/>
    <n v="54.68"/>
    <n v="3576.2828919600001"/>
    <n v="5.3577976292302525"/>
    <n v="2.6788988146151261E-3"/>
    <x v="0"/>
    <s v="TRUETRUE"/>
    <n v="0.47020000000000001"/>
    <n v="0.41795555555555558"/>
    <n v="7.64"/>
    <n v="227.8095238095238"/>
    <n v="21"/>
    <n v="29.11"/>
    <n v="4508.5567999999994"/>
    <n v="5.04"/>
    <n v="52.09"/>
    <n v="8067.6992"/>
    <n v="4670"/>
    <n v="9932"/>
    <n v="886"/>
    <n v="3660"/>
    <n v="2028"/>
    <n v="9800"/>
    <n v="55.94"/>
    <n v="27.98"/>
    <n v="120.31"/>
    <n v="8469"/>
    <n v="7019"/>
    <n v="45.32"/>
    <s v="Zona Urbana"/>
    <n v="4183"/>
    <n v="1.04"/>
    <n v="3.83"/>
    <n v="1401"/>
    <n v="33.54"/>
    <n v="1147"/>
    <n v="2231"/>
    <n v="1406"/>
    <n v="4784"/>
    <n v="518"/>
    <n v="1822"/>
    <n v="1135"/>
    <n v="608"/>
    <n v="45.08"/>
    <n v="92.49"/>
    <n v="68.25"/>
    <n v="28.68"/>
    <n v="956"/>
    <n v="9.1999999999999993"/>
    <n v="10.41"/>
    <n v="483"/>
    <n v="11.56"/>
    <n v="22.12"/>
    <n v="6.04"/>
  </r>
  <r>
    <n v="450"/>
    <x v="13"/>
    <s v="VE12"/>
    <s v="Ortiz"/>
    <s v="VE1210"/>
    <s v="San Francisco De Tiznados"/>
    <s v="VE121002"/>
    <x v="3"/>
    <n v="3811"/>
    <n v="4652.7729741107141"/>
    <n v="1522.8756000000001"/>
    <n v="652"/>
    <n v="266"/>
    <n v="168"/>
    <n v="434"/>
    <n v="39.96"/>
    <n v="0.45402060463166061"/>
    <n v="0.51847905881425882"/>
    <n v="8.6250269955594136E-2"/>
    <n v="0.5072164848327535"/>
    <s v="RESTO"/>
    <s v="resto"/>
    <n v="0.49565419528245885"/>
    <n v="2306.1664443148188"/>
    <n v="1.8468422052695687E-4"/>
    <n v="2306.1664443148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3.84541069003069"/>
    <n v="1.3158945034392447E-2"/>
    <n v="1.6900349198023678E-4"/>
    <n v="1.3158945034392447E-2"/>
    <n v="1.6900349198023678E-4"/>
    <n v="0.89603171201287601"/>
    <n v="473.84541069003069"/>
    <n v="0"/>
    <n v="0.47588990528717573"/>
    <n v="1.8468422052695687E-4"/>
    <n v="0.94277526872958028"/>
    <n v="0.47953804941085537"/>
    <n v="0.72777696331299668"/>
    <n v="0"/>
    <n v="1452.1582422900001"/>
    <n v="3.2040399170089495"/>
    <n v="1.6020199585044747E-3"/>
    <x v="0"/>
    <s v="FALSEFALSE"/>
    <n v="0.47649999999999998"/>
    <n v="0.42355555555555552"/>
    <n v="7.21"/>
    <n v="86.909090909090907"/>
    <n v="11"/>
    <n v="20.92"/>
    <n v="797.26120000000014"/>
    <n v="6.94"/>
    <n v="30.11"/>
    <n v="1147.4920999999999"/>
    <n v="1176"/>
    <n v="2468"/>
    <n v="167"/>
    <n v="942"/>
    <n v="509"/>
    <n v="2360"/>
    <n v="54.42"/>
    <n v="27.2"/>
    <n v="119.78"/>
    <n v="0"/>
    <n v="3811"/>
    <n v="100"/>
    <s v="Zona Rural"/>
    <n v="1118"/>
    <n v="1.01"/>
    <n v="3.43"/>
    <n v="342"/>
    <n v="30.62"/>
    <n v="205"/>
    <n v="456"/>
    <n v="295"/>
    <n v="956"/>
    <n v="198"/>
    <n v="459"/>
    <n v="330"/>
    <n v="155"/>
    <n v="61.11"/>
    <n v="96.84"/>
    <n v="77.459999999999994"/>
    <n v="30.88"/>
    <n v="218"/>
    <n v="3.92"/>
    <n v="9.85"/>
    <n v="348"/>
    <n v="31.15"/>
    <n v="11.73"/>
    <n v="5.34"/>
  </r>
  <r>
    <n v="790"/>
    <x v="16"/>
    <s v="VE19"/>
    <s v="Cajigal"/>
    <s v="VE1907"/>
    <s v="El Paujil"/>
    <s v="VE190702"/>
    <x v="0"/>
    <n v="3972"/>
    <n v="4766.9697346402108"/>
    <n v="1247.2079999999999"/>
    <n v="710"/>
    <n v="227"/>
    <n v="98"/>
    <n v="325"/>
    <n v="31.4"/>
    <n v="0.45397706376441649"/>
    <n v="0.49942527001621778"/>
    <n v="6.5514605012587782E-2"/>
    <n v="0.3412817486968549"/>
    <s v="RESTO"/>
    <s v="resto"/>
    <n v="0.49543712529393596"/>
    <n v="2361.7337816933427"/>
    <n v="1.8913420739404102E-4"/>
    <n v="2361.7337816933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8.59226303394212"/>
    <n v="1.3290767708350491E-2"/>
    <n v="1.706965222469378E-4"/>
    <n v="1.3290767708350491E-2"/>
    <n v="1.706965222469378E-4"/>
    <n v="0.89604560014375623"/>
    <n v="478.59226303394212"/>
    <n v="0"/>
    <n v="0.46958721262277486"/>
    <n v="1.8913420739404102E-4"/>
    <n v="0.94279250042624341"/>
    <n v="0.47947291997585784"/>
    <n v="0.72767811880528133"/>
    <n v="0"/>
    <n v="89.651283566700002"/>
    <n v="53.172353423067442"/>
    <n v="2.658617671153372E-2"/>
    <x v="0"/>
    <s v="FALSEFALSE"/>
    <n v="0.59250000000000003"/>
    <n v="0.52666666666666673"/>
    <n v="11"/>
    <n v="161"/>
    <n v="6"/>
    <n v="16.670000000000002"/>
    <n v="662.13240000000008"/>
    <n v="0.1"/>
    <n v="12.620000000000001"/>
    <n v="501.26640000000009"/>
    <n v="1367"/>
    <n v="2307"/>
    <n v="298"/>
    <n v="1078"/>
    <n v="578"/>
    <n v="2316"/>
    <n v="72.17"/>
    <n v="27.46"/>
    <n v="109.83"/>
    <n v="0"/>
    <n v="3972"/>
    <n v="100"/>
    <s v="Zona Rural"/>
    <n v="1048"/>
    <n v="1.01"/>
    <n v="3.83"/>
    <n v="388"/>
    <n v="37.020000000000003"/>
    <n v="360"/>
    <n v="528"/>
    <n v="78"/>
    <n v="966"/>
    <n v="266"/>
    <n v="562"/>
    <n v="390"/>
    <n v="250"/>
    <n v="71.7"/>
    <n v="98.42"/>
    <n v="82.8"/>
    <n v="49.5"/>
    <n v="341"/>
    <n v="2.4300000000000002"/>
    <n v="6.3"/>
    <n v="142"/>
    <n v="13.55"/>
    <n v="8.59"/>
    <n v="12.27"/>
  </r>
  <r>
    <n v="381"/>
    <x v="5"/>
    <s v="VE11"/>
    <s v="Federacion"/>
    <s v="VE1110"/>
    <s v="El Pauji"/>
    <s v="VE111003"/>
    <x v="2"/>
    <n v="3188"/>
    <n v="3795.1706266452429"/>
    <n v="1071.1680000000001"/>
    <n v="488"/>
    <n v="197"/>
    <n v="50"/>
    <n v="247"/>
    <n v="33.6"/>
    <n v="0.45374685209057175"/>
    <n v="0.48804076805430646"/>
    <n v="0.10409089930759664"/>
    <n v="0.20433780559882062"/>
    <s v="CIUD MED Y PEQ OCCID"/>
    <s v="ciud med y peq"/>
    <n v="0.49495141940766224"/>
    <n v="1878.42508855233"/>
    <n v="1.5042950353942838E-4"/>
    <n v="1878.42508855233"/>
    <n v="0"/>
    <n v="0"/>
    <n v="116"/>
    <n v="0"/>
    <n v="0"/>
    <n v="116"/>
    <n v="1"/>
    <n v="0"/>
    <n v="0"/>
    <n v="116"/>
    <n v="0"/>
    <n v="0"/>
    <n v="116"/>
    <n v="1"/>
    <n v="0"/>
    <n v="0"/>
    <n v="0"/>
    <n v="0"/>
    <n v="0"/>
    <n v="0"/>
    <n v="577.60830644874181"/>
    <n v="1.6040497142093383E-2"/>
    <n v="2.0601195787561498E-4"/>
    <n v="1.6040497142093383E-2"/>
    <n v="2.0601195787561498E-4"/>
    <n v="0.89633529690922364"/>
    <n v="577.60830644874181"/>
    <n v="0"/>
    <n v="0.46680552070187448"/>
    <n v="1.5042950353942838E-4"/>
    <n v="0.94264262409263244"/>
    <n v="0.47924815766794465"/>
    <n v="0.72733700545646318"/>
    <n v="0"/>
    <n v="167.69532871999999"/>
    <n v="22.631343732788284"/>
    <n v="1.1315671866394142E-2"/>
    <x v="0"/>
    <s v="FALSEFALSE"/>
    <n v="0.45659999999999995"/>
    <n v="0.4058666666666666"/>
    <n v="6.73"/>
    <n v="145.875"/>
    <n v="8"/>
    <n v="42.19"/>
    <n v="1345.0172"/>
    <n v="0.82"/>
    <n v="11.79"/>
    <n v="375.86519999999996"/>
    <n v="932"/>
    <n v="2041"/>
    <n v="215"/>
    <n v="742"/>
    <n v="416"/>
    <n v="2030"/>
    <n v="56.2"/>
    <n v="28.42"/>
    <n v="103.45"/>
    <n v="0"/>
    <n v="3188"/>
    <n v="100"/>
    <s v="Zona Rural"/>
    <n v="754"/>
    <n v="1.03"/>
    <n v="4.37"/>
    <n v="222"/>
    <n v="29.44"/>
    <n v="176"/>
    <n v="536"/>
    <n v="455"/>
    <n v="1167"/>
    <n v="178"/>
    <n v="391"/>
    <n v="301"/>
    <n v="223"/>
    <n v="72.36"/>
    <n v="98.24"/>
    <n v="85.27"/>
    <n v="46.75"/>
    <n v="175"/>
    <n v="2.5499999999999998"/>
    <n v="18.440000000000001"/>
    <n v="65"/>
    <n v="8.6199999999999992"/>
    <n v="4.1100000000000003"/>
    <n v="8.84"/>
  </r>
  <r>
    <n v="149"/>
    <x v="10"/>
    <s v="VE05"/>
    <s v="Santiago Mariño"/>
    <s v="VE0511"/>
    <s v="No Urbana Alfredo Pacheco Miranda"/>
    <s v="VE051105"/>
    <x v="3"/>
    <n v="26256"/>
    <n v="30347.262404625373"/>
    <n v="6435.3455999999996"/>
    <n v="4966"/>
    <n v="1178"/>
    <n v="434"/>
    <n v="1612"/>
    <n v="24.509999999999998"/>
    <n v="0.45141233725818231"/>
    <n v="0.36064760391141543"/>
    <n v="5.1362563148591715E-2"/>
    <n v="0.42735163233993401"/>
    <s v="CIUD PRINC CENTRO"/>
    <s v="ciud principales"/>
    <n v="0.48966261668372357"/>
    <n v="14859.91991823645"/>
    <n v="1.1900237010030216E-3"/>
    <n v="14859.91991823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1.9584293961027"/>
    <n v="5.0041366639287231E-2"/>
    <n v="6.4269329215974925E-4"/>
    <n v="5.0041366639287231E-2"/>
    <n v="6.4269329215974925E-4"/>
    <n v="0.89991744640929705"/>
    <n v="1801.9584293961027"/>
    <n v="0"/>
    <n v="0.43686880565333325"/>
    <n v="1.1900237010030216E-3"/>
    <n v="0.94666824762780766"/>
    <n v="0.47917362933751145"/>
    <n v="0.72722389659665509"/>
    <n v="99.87"/>
    <n v="16.946154078100001"/>
    <n v="1790.8052921485003"/>
    <n v="0.89540264607425013"/>
    <x v="1"/>
    <s v="FALSETRUE"/>
    <n v="0.38340000000000002"/>
    <n v="0.34079999999999999"/>
    <n v="1.65"/>
    <n v="368"/>
    <n v="10"/>
    <n v="1.1000000000000001"/>
    <n v="288.81600000000003"/>
    <n v="2.09"/>
    <n v="16.790000000000003"/>
    <n v="4408.3824000000004"/>
    <n v="7004"/>
    <n v="18268"/>
    <n v="984"/>
    <n v="5592"/>
    <n v="2966"/>
    <n v="17698"/>
    <n v="43.73"/>
    <n v="28.66"/>
    <n v="96.63"/>
    <n v="26221"/>
    <n v="35"/>
    <n v="0.13"/>
    <s v="Zona Urbana"/>
    <n v="6721"/>
    <n v="1.0900000000000001"/>
    <n v="4.28"/>
    <n v="2878"/>
    <n v="43.17"/>
    <n v="794"/>
    <n v="1914"/>
    <n v="972"/>
    <n v="3680"/>
    <n v="1255"/>
    <n v="2707"/>
    <n v="2155"/>
    <n v="1665"/>
    <n v="65.67"/>
    <n v="97.94"/>
    <n v="86.37"/>
    <n v="43.34"/>
    <n v="356"/>
    <n v="2.5299999999999998"/>
    <n v="10.25"/>
    <n v="898"/>
    <n v="13.47"/>
    <n v="6.35"/>
    <n v="1.23"/>
  </r>
  <r>
    <n v="1047"/>
    <x v="9"/>
    <s v="VE23"/>
    <s v="Lagunillas"/>
    <s v="VE2310"/>
    <s v="Eleazar Lopez Contreras"/>
    <s v="VE231004"/>
    <x v="2"/>
    <n v="3733"/>
    <n v="3309.4798220190546"/>
    <n v="1511.4916999999998"/>
    <n v="560"/>
    <n v="276"/>
    <n v="105"/>
    <n v="381"/>
    <n v="40.489999999999995"/>
    <n v="0.45365625735823173"/>
    <n v="0.34447502266471042"/>
    <n v="0.18883169052490767"/>
    <n v="0.29121573751201085"/>
    <s v="CIUD GRAND ZULIA"/>
    <s v="ciud grandes"/>
    <n v="0.49476028055693377"/>
    <n v="1637.3991652396587"/>
    <n v="1.3112747749376879E-4"/>
    <n v="1637.39916523965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9.17880428672166"/>
    <n v="6.0867147243503106E-3"/>
    <n v="7.8173139291498012E-5"/>
    <n v="6.0867147243503106E-3"/>
    <n v="7.8173139291498012E-5"/>
    <n v="0.89528661970658618"/>
    <n v="219.17880428672166"/>
    <n v="0"/>
    <n v="0.41528278569854898"/>
    <n v="1.3112747749376879E-4"/>
    <n v="0.94256788080288001"/>
    <n v="0.47915309627910246"/>
    <n v="0.72719273434182508"/>
    <n v="0"/>
    <n v="470.28494487099999"/>
    <n v="7.037180029071207"/>
    <n v="3.5185900145356034E-3"/>
    <x v="0"/>
    <s v="FALSEFALSE"/>
    <n v="0.51239999999999997"/>
    <n v="0.45546666666666663"/>
    <n v="9.2100000000000009"/>
    <n v="88.6"/>
    <n v="5"/>
    <n v="12.8"/>
    <n v="477.82400000000001"/>
    <n v="1.87"/>
    <n v="16.97"/>
    <n v="633.49009999999998"/>
    <n v="1219"/>
    <n v="2379"/>
    <n v="135"/>
    <n v="965"/>
    <n v="519"/>
    <n v="2249"/>
    <n v="56.91"/>
    <n v="26.32"/>
    <n v="116.28"/>
    <n v="0"/>
    <n v="3733"/>
    <n v="100"/>
    <s v="Zona Rural"/>
    <n v="969"/>
    <n v="1.01"/>
    <n v="3.88"/>
    <n v="223"/>
    <n v="23.04"/>
    <n v="83"/>
    <n v="360"/>
    <n v="0"/>
    <n v="443"/>
    <n v="204"/>
    <n v="470"/>
    <n v="339"/>
    <n v="137"/>
    <n v="61.26"/>
    <n v="93.07"/>
    <n v="79.39"/>
    <n v="28.6"/>
    <n v="271"/>
    <n v="8.0500000000000007"/>
    <n v="17.25"/>
    <n v="201"/>
    <n v="20.76"/>
    <n v="5.68"/>
    <n v="7.76"/>
  </r>
  <r>
    <n v="337"/>
    <x v="0"/>
    <s v="VE10"/>
    <s v="Tucupita"/>
    <s v="VE1004"/>
    <s v="Mariscal Antonio Jose De Sucre"/>
    <s v="VE100405"/>
    <x v="0"/>
    <n v="11588"/>
    <n v="14151.10876094754"/>
    <n v="4031.4652000000001"/>
    <n v="1608"/>
    <n v="471"/>
    <n v="387"/>
    <n v="858"/>
    <n v="34.79"/>
    <n v="0.45314108761017424"/>
    <n v="0.47565704938029113"/>
    <n v="0.38395642989715723"/>
    <n v="0.28090150356328264"/>
    <s v="CIUD MED Y PEQ ORIEN"/>
    <s v="ciud med y peq"/>
    <n v="0.49331507128527347"/>
    <n v="6980.9552271724933"/>
    <n v="5.5905430323221551E-4"/>
    <n v="6645.9552271724933"/>
    <n v="0"/>
    <n v="23"/>
    <n v="400"/>
    <n v="0"/>
    <n v="0"/>
    <n v="400"/>
    <n v="2"/>
    <n v="0"/>
    <n v="295"/>
    <n v="420"/>
    <n v="0"/>
    <n v="0"/>
    <n v="420"/>
    <n v="2"/>
    <n v="335"/>
    <n v="1.9373387165518474E-4"/>
    <n v="9.3024429161108846E-4"/>
    <n v="4.7987702126501899E-2"/>
    <n v="4.7987702126501899E-2"/>
    <n v="2.3673056695351753E-2"/>
    <n v="1693.5506397223437"/>
    <n v="4.7030823298707856E-2"/>
    <n v="6.0402816087559436E-4"/>
    <n v="4.7030823298707856E-2"/>
    <n v="-3.2621613073549409E-4"/>
    <n v="0.89196936589303155"/>
    <n v="1398.5506397223437"/>
    <n v="0.17419024449624076"/>
    <n v="0.47155241285734356"/>
    <n v="3.6532043157703076E-4"/>
    <n v="0.94347474683775201"/>
    <n v="0.47911629080875257"/>
    <n v="0.72713687605596544"/>
    <n v="100"/>
    <n v="71.145019929599997"/>
    <n v="198.90512048419498"/>
    <n v="9.945256024209749E-2"/>
    <x v="1"/>
    <s v="FALSETRUE"/>
    <n v="0.56909999999999994"/>
    <n v="0.50586666666666658"/>
    <n v="4.12"/>
    <n v="343.3"/>
    <n v="10"/>
    <n v="17.68"/>
    <n v="2048.7583999999997"/>
    <n v="0.08"/>
    <n v="10.5"/>
    <n v="1216.74"/>
    <n v="4071"/>
    <n v="7153"/>
    <n v="364"/>
    <n v="3242"/>
    <n v="1669"/>
    <n v="6677"/>
    <n v="62"/>
    <n v="24.75"/>
    <n v="100.66"/>
    <n v="11588"/>
    <n v="0"/>
    <n v="0"/>
    <s v="Zona Urbana"/>
    <n v="2559"/>
    <n v="1.02"/>
    <n v="4.5999999999999996"/>
    <n v="1203"/>
    <n v="47.03"/>
    <n v="1277"/>
    <n v="1807"/>
    <n v="349"/>
    <n v="3433"/>
    <n v="783"/>
    <n v="1559"/>
    <n v="1151"/>
    <n v="868"/>
    <n v="74.010000000000005"/>
    <n v="95.76"/>
    <n v="85.2"/>
    <n v="52.83"/>
    <n v="366"/>
    <n v="4.93"/>
    <n v="17.16"/>
    <n v="415"/>
    <n v="16.22"/>
    <n v="20.29"/>
    <n v="3.45"/>
  </r>
  <r>
    <n v="424"/>
    <x v="13"/>
    <s v="VE12"/>
    <s v="Camaguan"/>
    <s v="VE1201"/>
    <s v="Capital Camaguan"/>
    <s v="VE120101"/>
    <x v="3"/>
    <n v="16451"/>
    <n v="20754.793653396744"/>
    <n v="6045.7425000000003"/>
    <n v="2660"/>
    <n v="978"/>
    <n v="568"/>
    <n v="1546"/>
    <n v="36.75"/>
    <n v="0.45251818925740017"/>
    <n v="0.51808992162856893"/>
    <n v="9.6567543718978036E-2"/>
    <n v="0.21996956684640623"/>
    <s v="RESTO"/>
    <s v="resto"/>
    <n v="0.49104519991160661"/>
    <n v="10191.541798656348"/>
    <n v="8.1616700203613007E-4"/>
    <n v="10191.541798656348"/>
    <n v="0"/>
    <n v="0"/>
    <n v="0"/>
    <n v="0"/>
    <n v="5586"/>
    <n v="5586"/>
    <n v="1"/>
    <n v="0"/>
    <n v="0"/>
    <n v="0"/>
    <n v="0"/>
    <n v="5586"/>
    <n v="5586"/>
    <n v="1"/>
    <n v="0"/>
    <n v="0"/>
    <n v="0"/>
    <n v="0"/>
    <n v="0"/>
    <n v="0"/>
    <n v="3155.9474998318956"/>
    <n v="8.7642380288626726E-2"/>
    <n v="1.1256121425786969E-3"/>
    <n v="8.7642380288626726E-2"/>
    <n v="1.1256121425786969E-3"/>
    <n v="0.90387888781471004"/>
    <n v="3155.9474998318956"/>
    <n v="0"/>
    <n v="0.50320372991063522"/>
    <n v="8.1616700203613007E-4"/>
    <n v="0.94522056128075416"/>
    <n v="0.47902730939813232"/>
    <n v="0.72700183229688919"/>
    <n v="85.51"/>
    <n v="1027.1849964800001"/>
    <n v="20.205507016282485"/>
    <n v="1.0102753508141243E-2"/>
    <x v="1"/>
    <s v="TRUETRUE"/>
    <n v="0.51960000000000006"/>
    <n v="0.4618666666666667"/>
    <n v="9.16"/>
    <n v="200.84375"/>
    <n v="32"/>
    <n v="19.28"/>
    <n v="3171.7528000000002"/>
    <n v="3.1"/>
    <n v="12.1"/>
    <n v="1990.5710000000001"/>
    <n v="5333"/>
    <n v="10264"/>
    <n v="854"/>
    <n v="4233"/>
    <n v="2231"/>
    <n v="9987"/>
    <n v="60.28"/>
    <n v="26.67"/>
    <n v="98.64"/>
    <n v="14068"/>
    <n v="2383"/>
    <n v="14.49"/>
    <s v="Zona Urbana"/>
    <n v="4340"/>
    <n v="1.02"/>
    <n v="3.88"/>
    <n v="1970"/>
    <n v="45.54"/>
    <n v="1457"/>
    <n v="2785"/>
    <n v="1770"/>
    <n v="6427"/>
    <n v="808"/>
    <n v="2044"/>
    <n v="1517"/>
    <n v="1227"/>
    <n v="57.22"/>
    <n v="94.41"/>
    <n v="81.34"/>
    <n v="51.84"/>
    <n v="1186"/>
    <n v="6.62"/>
    <n v="12.51"/>
    <n v="710"/>
    <n v="16.41"/>
    <n v="15.42"/>
    <n v="8.73"/>
  </r>
  <r>
    <n v="376"/>
    <x v="5"/>
    <s v="VE11"/>
    <s v="Falcon"/>
    <s v="VE1109"/>
    <s v="Adaure"/>
    <s v="VE110907"/>
    <x v="2"/>
    <n v="2133"/>
    <n v="2645.8615384615387"/>
    <n v="613.87740000000008"/>
    <n v="391"/>
    <n v="136"/>
    <n v="22"/>
    <n v="158"/>
    <n v="28.78"/>
    <n v="0.45343885743556717"/>
    <n v="0.41628825005046377"/>
    <n v="6.0440049460702902E-2"/>
    <n v="0.20279366883033367"/>
    <s v="CIUD MED Y PEQ OCCID"/>
    <s v="ciud med y peq"/>
    <n v="0.49410595449648015"/>
    <n v="1307.335940927064"/>
    <n v="1.0469509684012667E-4"/>
    <n v="1307.3359409270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5.12171805868394"/>
    <n v="9.0288071191642564E-3"/>
    <n v="1.1595913863662038E-4"/>
    <n v="9.0288071191642564E-3"/>
    <n v="1.1595913863662038E-4"/>
    <n v="0.89559658280332766"/>
    <n v="325.12171805868394"/>
    <n v="0"/>
    <n v="0.44030454665765184"/>
    <n v="1.0469509684012667E-4"/>
    <n v="0.94246552662092165"/>
    <n v="0.47889205873808066"/>
    <n v="0.72679656742837795"/>
    <n v="0"/>
    <n v="48.022995347200002"/>
    <n v="55.095720692395474"/>
    <n v="2.7547860346197738E-2"/>
    <x v="0"/>
    <s v="FALSEFALSE"/>
    <n v="0.44369999999999998"/>
    <n v="0.39439999999999997"/>
    <n v="5.19"/>
    <n v="164.5"/>
    <n v="4"/>
    <n v="24.270000000000003"/>
    <n v="517.67910000000006"/>
    <n v="0.18"/>
    <n v="23.91"/>
    <n v="510.00029999999998"/>
    <n v="615"/>
    <n v="1386"/>
    <n v="132"/>
    <n v="500"/>
    <n v="243"/>
    <n v="1390"/>
    <n v="53.9"/>
    <n v="29.72"/>
    <n v="108.5"/>
    <n v="0"/>
    <n v="2133"/>
    <n v="100"/>
    <s v="Zona Rural"/>
    <n v="555"/>
    <n v="1.01"/>
    <n v="3.86"/>
    <n v="123"/>
    <n v="22.16"/>
    <n v="171"/>
    <n v="305"/>
    <n v="182"/>
    <n v="658"/>
    <n v="159"/>
    <n v="222"/>
    <n v="178"/>
    <n v="108"/>
    <n v="81.12"/>
    <n v="98.23"/>
    <n v="85.17"/>
    <n v="42.19"/>
    <n v="89"/>
    <n v="1.84"/>
    <n v="17.84"/>
    <n v="3"/>
    <n v="0.54"/>
    <n v="7.57"/>
    <n v="6.92"/>
  </r>
  <r>
    <n v="844"/>
    <x v="18"/>
    <s v="VE20"/>
    <s v="Garcia De Hevia"/>
    <s v="VE2009"/>
    <s v="Jose Antonio Paez"/>
    <s v="VE200903"/>
    <x v="1"/>
    <n v="5174"/>
    <n v="5549.7009654261901"/>
    <n v="1468.3812000000003"/>
    <n v="944"/>
    <n v="272"/>
    <n v="102"/>
    <n v="374"/>
    <n v="28.380000000000003"/>
    <n v="0.45350550429763559"/>
    <n v="0.40490673379585962"/>
    <n v="5.4265292456048511E-2"/>
    <n v="0.35079093269929434"/>
    <s v="CIUD MED Y PEQ OCCID"/>
    <s v="ciud med y peq"/>
    <n v="0.49434046534057113"/>
    <n v="2743.4417577497998"/>
    <n v="2.1970244335146511E-4"/>
    <n v="2378.4417577497998"/>
    <n v="0"/>
    <n v="416"/>
    <n v="222"/>
    <n v="0"/>
    <n v="0"/>
    <n v="416"/>
    <n v="2"/>
    <n v="0"/>
    <n v="416"/>
    <n v="342"/>
    <n v="0"/>
    <n v="0"/>
    <n v="416"/>
    <n v="2"/>
    <n v="365"/>
    <n v="2.1108317359445501E-4"/>
    <n v="1.3118021196956366E-3"/>
    <n v="0.13304455943667523"/>
    <n v="0.13304455943667523"/>
    <n v="6.5769309422957306E-2"/>
    <n v="679.71813984328526"/>
    <n v="1.8876142807951125E-2"/>
    <n v="2.4243083631123787E-4"/>
    <n v="1.8876142807951125E-2"/>
    <n v="-1.0693712833843988E-3"/>
    <n v="0.88587317480462091"/>
    <n v="263.71813984328526"/>
    <n v="0.61201838764507932"/>
    <n v="0.43655201713614389"/>
    <n v="8.6192697570100984E-6"/>
    <n v="0.94209349192545022"/>
    <n v="0.47888455323645762"/>
    <n v="0.72678517660926345"/>
    <n v="49.98"/>
    <n v="210.02545838"/>
    <n v="26.423944069604605"/>
    <n v="1.3211972034802302E-2"/>
    <x v="0"/>
    <s v="FALSEFALSE"/>
    <n v="0.43640000000000001"/>
    <n v="0.3879111111111111"/>
    <n v="13.38"/>
    <n v="196.42857142857142"/>
    <n v="7"/>
    <n v="10.81"/>
    <n v="559.30939999999998"/>
    <n v="7.0000000000000007E-2"/>
    <n v="62.68"/>
    <n v="3243.0632000000001"/>
    <n v="1497"/>
    <n v="3430"/>
    <n v="247"/>
    <n v="1202"/>
    <n v="634"/>
    <n v="3338"/>
    <n v="50.85"/>
    <n v="28.06"/>
    <n v="126.93"/>
    <n v="2586"/>
    <n v="2588"/>
    <n v="50.02"/>
    <s v="Zona Urbana"/>
    <n v="1402"/>
    <n v="1.02"/>
    <n v="3.75"/>
    <n v="343"/>
    <n v="24.52"/>
    <n v="259"/>
    <n v="784"/>
    <n v="332"/>
    <n v="1375"/>
    <n v="218"/>
    <n v="550"/>
    <n v="373"/>
    <n v="207"/>
    <n v="54.77"/>
    <n v="90.91"/>
    <n v="71.73"/>
    <n v="28.87"/>
    <n v="559"/>
    <n v="10.35"/>
    <n v="10.15"/>
    <n v="118"/>
    <n v="8.43"/>
    <n v="4.72"/>
    <n v="11.53"/>
  </r>
  <r>
    <n v="433"/>
    <x v="13"/>
    <s v="VE12"/>
    <s v="Las Mercedes"/>
    <s v="VE1206"/>
    <s v="Capital Las Mercedes"/>
    <s v="VE120601"/>
    <x v="3"/>
    <n v="19745"/>
    <n v="24695.449659348978"/>
    <n v="7588.0034999999998"/>
    <n v="2980"/>
    <n v="1122"/>
    <n v="738"/>
    <n v="1860"/>
    <n v="38.43"/>
    <n v="0.45131222448447794"/>
    <n v="0.54331317695881454"/>
    <n v="0.10100791721467112"/>
    <n v="0.53866290508108527"/>
    <s v="CIUD MED Y PEQ LLANO"/>
    <s v="ciud med y peq"/>
    <n v="0.48898544473026129"/>
    <n v="12075.715434490539"/>
    <n v="9.6705686522415631E-4"/>
    <n v="12075.715434490539"/>
    <n v="0"/>
    <n v="0"/>
    <n v="0"/>
    <n v="0"/>
    <n v="6740"/>
    <n v="6740"/>
    <n v="1"/>
    <n v="0"/>
    <n v="0"/>
    <n v="0"/>
    <n v="0"/>
    <n v="6740"/>
    <n v="6740"/>
    <n v="1"/>
    <n v="0"/>
    <n v="0"/>
    <n v="0"/>
    <n v="0"/>
    <n v="0"/>
    <n v="0"/>
    <n v="2491.3808409006811"/>
    <n v="6.9187002354648405E-2"/>
    <n v="8.885852906156096E-4"/>
    <n v="6.9187002354648405E-2"/>
    <n v="8.885852906156096E-4"/>
    <n v="0.90193452804340124"/>
    <n v="2491.3808409006811"/>
    <n v="0"/>
    <n v="0.50481156911895475"/>
    <n v="9.6705686522415631E-4"/>
    <n v="0.94580485252242441"/>
    <n v="0.47858578470596996"/>
    <n v="0.72633174678420798"/>
    <n v="96.11"/>
    <n v="2423.3364998000002"/>
    <n v="10.19068117918709"/>
    <n v="5.0953405895935453E-3"/>
    <x v="1"/>
    <s v="TRUETRUE"/>
    <n v="0.4612"/>
    <n v="0.40995555555555557"/>
    <n v="10.119999999999999"/>
    <n v="283.05555555555554"/>
    <n v="18"/>
    <n v="15.59"/>
    <n v="3078.2455"/>
    <n v="3.32"/>
    <n v="16.490000000000002"/>
    <n v="3255.9505000000004"/>
    <n v="5906"/>
    <n v="12806"/>
    <n v="1033"/>
    <n v="4639"/>
    <n v="2519"/>
    <n v="12587"/>
    <n v="54.19"/>
    <n v="28.14"/>
    <n v="104.95"/>
    <n v="18977"/>
    <n v="768"/>
    <n v="3.89"/>
    <s v="Zona Urbana"/>
    <n v="4948"/>
    <n v="1.03"/>
    <n v="4.1100000000000003"/>
    <n v="2441"/>
    <n v="49.6"/>
    <n v="177"/>
    <n v="3219"/>
    <n v="1621"/>
    <n v="5095"/>
    <n v="842"/>
    <n v="2302"/>
    <n v="1648"/>
    <n v="1244"/>
    <n v="55.95"/>
    <n v="95.96"/>
    <n v="79"/>
    <n v="45.63"/>
    <n v="1613"/>
    <n v="4.92"/>
    <n v="13.94"/>
    <n v="747"/>
    <n v="15.18"/>
    <n v="18.61"/>
    <n v="9.81"/>
  </r>
  <r>
    <n v="847"/>
    <x v="18"/>
    <s v="VE20"/>
    <s v="Independencia"/>
    <s v="VE2011"/>
    <s v="Juan German Roscio"/>
    <s v="VE201102"/>
    <x v="1"/>
    <n v="11110"/>
    <n v="11977.123417379071"/>
    <n v="2236.4430000000002"/>
    <n v="2370"/>
    <n v="501"/>
    <n v="96"/>
    <n v="597"/>
    <n v="20.130000000000003"/>
    <n v="0.45141831344786443"/>
    <n v="0.34770356749943726"/>
    <n v="3.8124974440144323E-2"/>
    <n v="0.27557648045486943"/>
    <s v="CIUD MED Y PEQ OCCID"/>
    <s v="ciud med y peq"/>
    <n v="0.48972036559715781"/>
    <n v="5865.4412587611587"/>
    <n v="4.6972084325977659E-4"/>
    <n v="5865.44125876115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0.92840271980344"/>
    <n v="2.390845046581672E-2"/>
    <n v="3.0706197236928423E-4"/>
    <n v="2.390845046581672E-2"/>
    <n v="3.0706197236928423E-4"/>
    <n v="0.89716422233030735"/>
    <n v="860.92840271980344"/>
    <n v="0"/>
    <n v="0.4229254134318538"/>
    <n v="4.6972084325977659E-4"/>
    <n v="0.94387901684558528"/>
    <n v="0.47802303442866761"/>
    <n v="0.72547768173468419"/>
    <n v="99.15"/>
    <n v="7.8415170015699998"/>
    <n v="1527.3987692663366"/>
    <n v="0.76369938463316833"/>
    <x v="1"/>
    <s v="FALSETRUE"/>
    <n v="0.34600000000000003"/>
    <n v="0.30755555555555558"/>
    <n v="2.4700000000000002"/>
    <n v="351.6"/>
    <n v="5"/>
    <n v="0.64"/>
    <n v="71.103999999999999"/>
    <n v="0.1"/>
    <n v="11.11"/>
    <n v="1234.3209999999999"/>
    <n v="2684"/>
    <n v="7757"/>
    <n v="669"/>
    <n v="2088"/>
    <n v="1206"/>
    <n v="7816"/>
    <n v="43.23"/>
    <n v="30.89"/>
    <n v="99.89"/>
    <n v="11016"/>
    <n v="94"/>
    <n v="0.85"/>
    <s v="Zona Urbana"/>
    <n v="3000"/>
    <n v="1.01"/>
    <n v="3.74"/>
    <n v="961"/>
    <n v="32.119999999999997"/>
    <n v="250"/>
    <n v="800"/>
    <n v="708"/>
    <n v="1758"/>
    <n v="511"/>
    <n v="1061"/>
    <n v="872"/>
    <n v="734"/>
    <n v="77.19"/>
    <n v="97.61"/>
    <n v="87.03"/>
    <n v="47.69"/>
    <n v="232"/>
    <n v="2.86"/>
    <n v="5.25"/>
    <n v="141"/>
    <n v="4.71"/>
    <n v="10.66"/>
    <n v="2.4300000000000002"/>
  </r>
  <r>
    <n v="915"/>
    <x v="3"/>
    <s v="VE21"/>
    <s v="Candelaria"/>
    <s v="VE2104"/>
    <s v="Manuel Salvador Ulloa"/>
    <s v="VE210406"/>
    <x v="2"/>
    <n v="2428"/>
    <n v="3020.0929128762004"/>
    <n v="728.4"/>
    <n v="427"/>
    <n v="145"/>
    <n v="38"/>
    <n v="183"/>
    <n v="30"/>
    <n v="0.45254561889499789"/>
    <n v="0.48114876035378762"/>
    <n v="6.8331604336711885E-2"/>
    <n v="0.31125353561647323"/>
    <s v="RESTO"/>
    <s v="resto"/>
    <n v="0.4911671382645329"/>
    <n v="1483.3703933104007"/>
    <n v="1.1879242520272257E-4"/>
    <n v="1483.3703933104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.04605093256955"/>
    <n v="1.4731177146925798E-3"/>
    <n v="1.8919604666658354E-5"/>
    <n v="1.4731177146925798E-3"/>
    <n v="1.8919604666658354E-5"/>
    <n v="0.89480055583627705"/>
    <n v="53.04605093256955"/>
    <n v="0"/>
    <n v="0.45914081130158574"/>
    <n v="1.1879242520272257E-4"/>
    <n v="0.94252011574519523"/>
    <n v="0.47793534881164362"/>
    <n v="0.72534460455308758"/>
    <n v="0"/>
    <n v="37.165762077899998"/>
    <n v="81.260083044874477"/>
    <n v="4.0630041522437238E-2"/>
    <x v="0"/>
    <s v="FALSEFALSE"/>
    <n v="0.51219999999999999"/>
    <n v="0.45528888888888885"/>
    <n v="10.52"/>
    <n v="108"/>
    <n v="1"/>
    <n v="25.830000000000002"/>
    <n v="627.15240000000006"/>
    <m/>
    <n v="6.410000000000001"/>
    <n v="155.63480000000004"/>
    <n v="779"/>
    <n v="1521"/>
    <n v="128"/>
    <n v="599"/>
    <n v="362"/>
    <n v="1467"/>
    <n v="59.63"/>
    <n v="27.67"/>
    <n v="102.67"/>
    <n v="0"/>
    <n v="2428"/>
    <n v="100"/>
    <s v="Zona Rural"/>
    <n v="619"/>
    <n v="1.02"/>
    <n v="3.99"/>
    <n v="214"/>
    <n v="34.57"/>
    <n v="22"/>
    <n v="86"/>
    <n v="0"/>
    <n v="108"/>
    <n v="100"/>
    <n v="316"/>
    <n v="217"/>
    <n v="88"/>
    <n v="47.39"/>
    <n v="97.23"/>
    <n v="72.58"/>
    <n v="32"/>
    <n v="204"/>
    <n v="3.8"/>
    <n v="11.79"/>
    <n v="45"/>
    <n v="7.27"/>
    <n v="1.62"/>
    <n v="14.75"/>
  </r>
  <r>
    <n v="715"/>
    <x v="20"/>
    <s v="VE17"/>
    <s v="Gomez"/>
    <s v="VE1705"/>
    <s v="Sucre"/>
    <s v="VE170505"/>
    <x v="0"/>
    <n v="12541"/>
    <n v="15748.794699200675"/>
    <n v="3793.6525000000001"/>
    <n v="2255"/>
    <n v="744"/>
    <n v="234"/>
    <n v="978"/>
    <n v="30.25"/>
    <n v="0.45110873161329773"/>
    <n v="0.42098078670143085"/>
    <n v="4.4784435581333534E-2"/>
    <n v="0.27876819616371284"/>
    <s v="CIUD MED Y PEQ ORIEN"/>
    <s v="ciud med y peq"/>
    <n v="0.48822180678845983"/>
    <n v="7688.9050027842723"/>
    <n v="6.1574888952429098E-4"/>
    <n v="7688.9050027842723"/>
    <n v="0"/>
    <n v="0"/>
    <n v="244"/>
    <n v="0"/>
    <n v="0"/>
    <n v="244"/>
    <n v="1"/>
    <n v="0"/>
    <n v="0"/>
    <n v="244"/>
    <n v="0"/>
    <n v="0"/>
    <n v="244"/>
    <n v="1"/>
    <n v="0"/>
    <n v="0"/>
    <n v="0"/>
    <n v="0"/>
    <n v="0"/>
    <n v="0"/>
    <n v="1078.9701930024962"/>
    <n v="2.9963589692241319E-2"/>
    <n v="3.8482957995618794E-4"/>
    <n v="2.9963589692241319E-2"/>
    <n v="3.8482957995618794E-4"/>
    <n v="0.89780215936761176"/>
    <n v="1078.9701930024962"/>
    <n v="0"/>
    <n v="0.44958217858709465"/>
    <n v="6.1574888952429098E-4"/>
    <n v="0.94444448165990647"/>
    <n v="0.47776067911263026"/>
    <n v="0.72507951488337952"/>
    <n v="100"/>
    <n v="17.001957045800001"/>
    <n v="926.29305301598231"/>
    <n v="0.46314652650799115"/>
    <x v="1"/>
    <s v="FALSETRUE"/>
    <n v="0.39179999999999998"/>
    <n v="0.34826666666666667"/>
    <n v="4.5599999999999996"/>
    <n v="276.25"/>
    <n v="8"/>
    <n v="10.209999999999999"/>
    <n v="1280.4360999999999"/>
    <n v="0.28000000000000003"/>
    <n v="8.9"/>
    <n v="1116.1490000000001"/>
    <n v="3300"/>
    <n v="8422"/>
    <n v="819"/>
    <n v="2601"/>
    <n v="1330"/>
    <n v="8610"/>
    <n v="48.91"/>
    <n v="30.47"/>
    <n v="108.46"/>
    <n v="12541"/>
    <n v="0"/>
    <n v="0"/>
    <s v="Zona Urbana"/>
    <n v="3813"/>
    <n v="1.07"/>
    <n v="3.5"/>
    <n v="1249"/>
    <n v="33.07"/>
    <n v="488"/>
    <n v="743"/>
    <n v="959"/>
    <n v="2210"/>
    <n v="764"/>
    <n v="1246"/>
    <n v="946"/>
    <n v="665"/>
    <n v="87.51"/>
    <n v="97.73"/>
    <n v="85.61"/>
    <n v="43.52"/>
    <n v="474"/>
    <n v="2.71"/>
    <n v="11.89"/>
    <n v="133"/>
    <n v="3.52"/>
    <n v="14.64"/>
    <n v="4.1100000000000003"/>
  </r>
  <r>
    <n v="410"/>
    <x v="5"/>
    <s v="VE11"/>
    <s v="Silva"/>
    <s v="VE1120"/>
    <s v="Boca De Aroa"/>
    <s v="VE112002"/>
    <x v="2"/>
    <n v="8455"/>
    <n v="11499.199204796074"/>
    <n v="2948.2584999999999"/>
    <n v="1337"/>
    <n v="438"/>
    <n v="278"/>
    <n v="716"/>
    <n v="34.869999999999997"/>
    <n v="0.45131459977694699"/>
    <n v="0.4428769688558159"/>
    <n v="0.10334900522106376"/>
    <n v="0.56896546479120791"/>
    <s v="CIUD MED Y PEQ OCCID"/>
    <s v="ciud med y peq"/>
    <n v="0.48899491176508059"/>
    <n v="5623.049900518341"/>
    <n v="4.5030946938869179E-4"/>
    <n v="5623.0499005183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2.56208811837701"/>
    <n v="2.645316779821149E-2"/>
    <n v="3.3974438833449429E-4"/>
    <n v="2.645316779821149E-2"/>
    <n v="3.3974438833449429E-4"/>
    <n v="0.89743232011883067"/>
    <n v="952.56208811837701"/>
    <n v="0"/>
    <n v="0.45558748559095269"/>
    <n v="4.5030946938869179E-4"/>
    <n v="0.94380385012794088"/>
    <n v="0.47774969045413673"/>
    <n v="0.72506283780734948"/>
    <n v="82.24"/>
    <n v="343.99679419099999"/>
    <n v="33.428216189745321"/>
    <n v="1.671410809487266E-2"/>
    <x v="1"/>
    <s v="FALSETRUE"/>
    <n v="0.49930000000000002"/>
    <n v="0.44382222222222223"/>
    <n v="7.6"/>
    <n v="149.84615384615384"/>
    <n v="13"/>
    <n v="9.64"/>
    <n v="815.06200000000001"/>
    <n v="0.24"/>
    <n v="25.82"/>
    <n v="2183.0810000000001"/>
    <n v="2694"/>
    <n v="5396"/>
    <n v="365"/>
    <n v="2149"/>
    <n v="1140"/>
    <n v="5166"/>
    <n v="56.69"/>
    <n v="26.65"/>
    <n v="101.69"/>
    <n v="6953"/>
    <n v="1502"/>
    <n v="17.760000000000002"/>
    <s v="Zona Urbana"/>
    <n v="2161"/>
    <n v="1.04"/>
    <n v="4.0599999999999996"/>
    <n v="773"/>
    <n v="35.9"/>
    <n v="427"/>
    <n v="1043"/>
    <n v="478"/>
    <n v="1948"/>
    <n v="506"/>
    <n v="1027"/>
    <n v="695"/>
    <n v="394"/>
    <n v="68.38"/>
    <n v="93.62"/>
    <n v="74.569999999999993"/>
    <n v="34.32"/>
    <n v="507"/>
    <n v="8.0399999999999991"/>
    <n v="15.98"/>
    <n v="243"/>
    <n v="11.29"/>
    <n v="16.63"/>
    <n v="6.82"/>
  </r>
  <r>
    <n v="55"/>
    <x v="12"/>
    <s v="VE03"/>
    <s v="Juan Antonio Sotillo"/>
    <s v="VE0308"/>
    <s v="Pozuelos"/>
    <s v="VE030802"/>
    <x v="0"/>
    <n v="159998"/>
    <n v="196727.29799614265"/>
    <n v="51231.359599999989"/>
    <n v="26604"/>
    <n v="8553"/>
    <n v="3974"/>
    <n v="12527"/>
    <n v="32.019999999999996"/>
    <n v="0.43965179962835754"/>
    <n v="0.3597578631339044"/>
    <n v="6.4990333191437891E-2"/>
    <n v="0.4125114285814368"/>
    <s v="CIUD PRINC RESTO"/>
    <s v="ciud principales"/>
    <n v="0.45606576845330771"/>
    <n v="89720.586336353663"/>
    <n v="7.185073997412225E-3"/>
    <n v="89720.586336353663"/>
    <n v="0"/>
    <n v="0"/>
    <n v="763"/>
    <n v="0"/>
    <n v="0"/>
    <n v="763"/>
    <n v="1"/>
    <n v="0"/>
    <n v="0"/>
    <n v="653"/>
    <n v="0"/>
    <n v="0"/>
    <n v="653"/>
    <n v="1"/>
    <n v="0"/>
    <n v="0"/>
    <n v="0"/>
    <n v="0"/>
    <n v="0"/>
    <n v="0"/>
    <n v="17081.943357418641"/>
    <n v="0.4743748670975706"/>
    <n v="6.0925103674811174E-3"/>
    <n v="0.4743748670975706"/>
    <n v="6.0925103674811174E-3"/>
    <n v="0.94462295126870799"/>
    <n v="17081.943357418641"/>
    <n v="0"/>
    <n v="0.59291856050006098"/>
    <n v="7.185073997412225E-3"/>
    <n v="0.9698828977544306"/>
    <n v="0.47771124673505017"/>
    <n v="0.72500449321265126"/>
    <n v="99.28"/>
    <n v="185.84444645599999"/>
    <n v="1058.5589278973653"/>
    <n v="0.52927946394868264"/>
    <x v="1"/>
    <s v="TRUETRUE"/>
    <n v="0.44049999999999995"/>
    <n v="0.39155555555555549"/>
    <n v="3.71"/>
    <n v="367.20588235294116"/>
    <n v="102"/>
    <n v="6.84"/>
    <n v="10943.8632"/>
    <n v="0.27"/>
    <n v="11.010000000000002"/>
    <n v="17615.779800000004"/>
    <n v="46612"/>
    <n v="105817"/>
    <n v="7569"/>
    <n v="37616"/>
    <n v="18565"/>
    <n v="103817"/>
    <n v="51.2"/>
    <n v="28"/>
    <n v="101.88"/>
    <n v="158842"/>
    <n v="1156"/>
    <n v="0.72"/>
    <s v="Zona Urbana"/>
    <n v="40758"/>
    <n v="1.05"/>
    <n v="4.12"/>
    <n v="14983"/>
    <n v="36.83"/>
    <n v="7380"/>
    <n v="19020"/>
    <n v="10137"/>
    <n v="37455"/>
    <n v="8208"/>
    <n v="18285"/>
    <n v="12127"/>
    <n v="8399"/>
    <n v="65.53"/>
    <n v="96.34"/>
    <n v="79.260000000000005"/>
    <n v="37.78"/>
    <n v="4787"/>
    <n v="4.5599999999999996"/>
    <n v="13.18"/>
    <n v="5928"/>
    <n v="14.57"/>
    <n v="11.67"/>
    <n v="3.72"/>
  </r>
  <r>
    <n v="1006"/>
    <x v="9"/>
    <s v="VE23"/>
    <s v="Almirante Padilla"/>
    <s v="VE2301"/>
    <s v="Monagas"/>
    <s v="VE230102"/>
    <x v="2"/>
    <n v="4251"/>
    <n v="5028.5741470366329"/>
    <n v="1756.9382999999998"/>
    <n v="572"/>
    <n v="251"/>
    <n v="152"/>
    <n v="403"/>
    <n v="41.33"/>
    <n v="0.45142870650902156"/>
    <n v="0.6005044004260085"/>
    <n v="0.18480457951297216"/>
    <n v="0.44405079686826004"/>
    <s v="RESTO"/>
    <s v="resto"/>
    <n v="0.48982079547321655"/>
    <n v="2463.1001887975349"/>
    <n v="1.9725191109656715E-4"/>
    <n v="2463.1001887975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1.78617354604751"/>
    <n v="1.6989635119121126E-2"/>
    <n v="2.1820196490653592E-4"/>
    <n v="1.6989635119121126E-2"/>
    <n v="2.1820196490653592E-4"/>
    <n v="0.89643529300285851"/>
    <n v="611.78617354604751"/>
    <n v="0"/>
    <n v="0.504643109515996"/>
    <n v="1.9725191109656715E-4"/>
    <n v="0.94282393463312542"/>
    <n v="0.47761399400581284"/>
    <n v="0.7248568963826495"/>
    <n v="0"/>
    <n v="113.86752096799999"/>
    <n v="44.161619611002202"/>
    <n v="2.20808098055011E-2"/>
    <x v="0"/>
    <s v="TRUEFALSE"/>
    <n v="0.56320000000000003"/>
    <n v="0.5006222222222223"/>
    <n v="20.14"/>
    <n v="138.77777777777777"/>
    <n v="9"/>
    <n v="26.56"/>
    <n v="1129.0655999999999"/>
    <n v="1.82"/>
    <n v="43.019999999999996"/>
    <n v="1828.7801999999999"/>
    <n v="1488"/>
    <n v="2642"/>
    <n v="121"/>
    <n v="1179"/>
    <n v="599"/>
    <n v="2473"/>
    <n v="60.9"/>
    <n v="24.81"/>
    <n v="113.62"/>
    <n v="0"/>
    <n v="4251"/>
    <n v="100"/>
    <s v="Zona Rural"/>
    <n v="1011"/>
    <n v="1.02"/>
    <n v="4.2699999999999996"/>
    <n v="373"/>
    <n v="36.97"/>
    <n v="241"/>
    <n v="611"/>
    <n v="273"/>
    <n v="1249"/>
    <n v="272"/>
    <n v="495"/>
    <n v="309"/>
    <n v="165"/>
    <n v="64.3"/>
    <n v="87.77"/>
    <n v="61.68"/>
    <n v="24.96"/>
    <n v="662"/>
    <n v="14.65"/>
    <n v="21.61"/>
    <n v="65"/>
    <n v="6.44"/>
    <n v="14.57"/>
    <n v="15.69"/>
  </r>
  <r>
    <n v="1107"/>
    <x v="9"/>
    <s v="VE23"/>
    <s v="Sucre"/>
    <s v="VE2320"/>
    <s v="El Batey"/>
    <s v="VE232002"/>
    <x v="2"/>
    <n v="7211"/>
    <n v="8042.2586691658862"/>
    <n v="2260.6485000000002"/>
    <n v="1235"/>
    <n v="415"/>
    <n v="149"/>
    <n v="564"/>
    <n v="31.35"/>
    <n v="0.45145137542254127"/>
    <n v="0.44215542292327059"/>
    <n v="9.7467708543971271E-2"/>
    <n v="0.45484176430473477"/>
    <s v="RESTO"/>
    <s v="resto"/>
    <n v="0.49003984894944985"/>
    <n v="3941.0272234504546"/>
    <n v="3.156084170042259E-4"/>
    <n v="3410.0272234504546"/>
    <n v="0"/>
    <n v="505"/>
    <n v="0"/>
    <n v="0"/>
    <n v="0"/>
    <n v="505"/>
    <n v="1"/>
    <n v="0"/>
    <n v="505"/>
    <n v="0"/>
    <n v="0"/>
    <n v="0"/>
    <n v="505"/>
    <n v="1"/>
    <n v="531"/>
    <n v="3.0708264432508387E-4"/>
    <n v="1.592452092418982E-3"/>
    <n v="0.13473644557448602"/>
    <n v="0.13473644557448602"/>
    <n v="6.6026227437306906E-2"/>
    <n v="862.47013415103174"/>
    <n v="2.3951265187039373E-2"/>
    <n v="3.0761185211844938E-4"/>
    <n v="2.3951265187039373E-2"/>
    <n v="-1.2848402403005327E-3"/>
    <n v="0.88410565703891708"/>
    <n v="357.47013415103174"/>
    <n v="0.58552752148002696"/>
    <n v="0.45007078171640896"/>
    <n v="8.5257726791420274E-6"/>
    <n v="0.94209312987645255"/>
    <n v="0.47748286241430221"/>
    <n v="0.72465788287041366"/>
    <n v="86.66"/>
    <n v="36.686961351599997"/>
    <n v="219.21299483188585"/>
    <n v="0.10960649741594293"/>
    <x v="1"/>
    <s v="FALSETRUE"/>
    <n v="0.49680000000000002"/>
    <n v="0.44159999999999999"/>
    <n v="7.76"/>
    <n v="293.33333333333331"/>
    <n v="6"/>
    <n v="13.419999999999998"/>
    <n v="967.71619999999984"/>
    <n v="0.22"/>
    <n v="5.58"/>
    <n v="402.37379999999996"/>
    <n v="2259"/>
    <n v="4547"/>
    <n v="405"/>
    <n v="1795"/>
    <n v="988"/>
    <n v="4428"/>
    <n v="58.59"/>
    <n v="27.64"/>
    <n v="101.82"/>
    <n v="6249"/>
    <n v="962"/>
    <n v="13.34"/>
    <s v="Zona Urbana"/>
    <n v="1837"/>
    <n v="1.01"/>
    <n v="3.94"/>
    <n v="746"/>
    <n v="40.92"/>
    <n v="429"/>
    <n v="958"/>
    <n v="373"/>
    <n v="1760"/>
    <n v="366"/>
    <n v="912"/>
    <n v="685"/>
    <n v="370"/>
    <n v="59.61"/>
    <n v="96.92"/>
    <n v="81.45"/>
    <n v="36.93"/>
    <n v="446"/>
    <n v="3.61"/>
    <n v="13.6"/>
    <n v="293"/>
    <n v="16.07"/>
    <n v="5.21"/>
    <n v="6.45"/>
  </r>
  <r>
    <n v="1024"/>
    <x v="9"/>
    <s v="VE23"/>
    <s v="Colon"/>
    <s v="VE2305"/>
    <s v="San Carlos Del Zulia"/>
    <s v="VE230501"/>
    <x v="2"/>
    <n v="18663"/>
    <n v="20810.283774440883"/>
    <n v="6533.9162999999999"/>
    <n v="2848"/>
    <n v="989"/>
    <n v="545"/>
    <n v="1534"/>
    <n v="35.01"/>
    <n v="0.45046806886676238"/>
    <n v="0.46399686711035903"/>
    <n v="0.11432024488294701"/>
    <n v="0.41911973428579641"/>
    <s v="CIUD MED Y PEQ OCCID"/>
    <s v="ciud med y peq"/>
    <n v="0.48600962264454733"/>
    <n v="10113.99816434196"/>
    <n v="8.099570922113277E-4"/>
    <n v="10100.99816434196"/>
    <n v="0"/>
    <n v="0"/>
    <n v="0"/>
    <n v="0"/>
    <n v="12505"/>
    <n v="12505"/>
    <n v="1"/>
    <n v="0"/>
    <n v="0"/>
    <n v="0"/>
    <n v="13"/>
    <n v="12505"/>
    <n v="12505"/>
    <n v="2"/>
    <n v="13"/>
    <n v="7.5180308403504522E-6"/>
    <n v="0"/>
    <n v="1.2853472769881415E-3"/>
    <n v="1.2853472769881415E-3"/>
    <n v="6.2469114505620319E-4"/>
    <n v="3242.1701926617752"/>
    <n v="9.0036831411437951E-2"/>
    <n v="1.1563646535188554E-3"/>
    <n v="9.0036831411437951E-2"/>
    <n v="1.1563646535188554E-3"/>
    <n v="0.90413115436022407"/>
    <n v="3242.1701926617752"/>
    <n v="0"/>
    <n v="0.48605495096067369"/>
    <n v="8.0243906137097726E-4"/>
    <n v="0.94516740253750042"/>
    <n v="0.47732899409141966"/>
    <n v="0.72442436267130728"/>
    <n v="86.88"/>
    <n v="491.89842904800003"/>
    <n v="42.30605862010222"/>
    <n v="2.115302931005111E-2"/>
    <x v="1"/>
    <s v="TRUETRUE"/>
    <n v="0.4219"/>
    <n v="0.3750222222222222"/>
    <n v="9.23"/>
    <n v="370.61111111111109"/>
    <n v="18"/>
    <n v="17.59"/>
    <n v="3282.8217"/>
    <n v="1.66"/>
    <n v="29.529999999999998"/>
    <n v="5511.1838999999991"/>
    <n v="5226"/>
    <n v="12388"/>
    <n v="1049"/>
    <n v="4208"/>
    <n v="2106"/>
    <n v="12349"/>
    <n v="50.65"/>
    <n v="28.97"/>
    <n v="107.18"/>
    <n v="16214"/>
    <n v="2449"/>
    <n v="13.12"/>
    <s v="Zona Urbana"/>
    <n v="4547"/>
    <n v="1.05"/>
    <n v="4.25"/>
    <n v="1522"/>
    <n v="33.619999999999997"/>
    <n v="1041"/>
    <n v="2713"/>
    <n v="1771"/>
    <n v="6671"/>
    <n v="855"/>
    <n v="1960"/>
    <n v="1338"/>
    <n v="1165"/>
    <n v="59.33"/>
    <n v="92.54"/>
    <n v="76.760000000000005"/>
    <n v="44.03"/>
    <n v="1400"/>
    <n v="8.2200000000000006"/>
    <n v="17.78"/>
    <n v="745"/>
    <n v="16.46"/>
    <n v="6.43"/>
    <n v="8.51"/>
  </r>
  <r>
    <n v="824"/>
    <x v="16"/>
    <s v="VE19"/>
    <s v="Valdez"/>
    <s v="VE1915"/>
    <s v="Punta De Piedra"/>
    <s v="VE191504"/>
    <x v="0"/>
    <n v="4068"/>
    <n v="5146.5043234400555"/>
    <n v="1470.5819999999999"/>
    <n v="657"/>
    <n v="222"/>
    <n v="150"/>
    <n v="372"/>
    <n v="36.15"/>
    <n v="0.45108370007381132"/>
    <n v="0.49948100321928335"/>
    <n v="0.10174871219885358"/>
    <n v="0.67990494537839341"/>
    <s v="CIUD MED Y PEQ ORIEN"/>
    <s v="ciud med y peq"/>
    <n v="0.48816357004200839"/>
    <n v="2512.3359237671284"/>
    <n v="2.0119484563945215E-4"/>
    <n v="2512.33592376712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2.77763774822165"/>
    <n v="2.2015866618677833E-2"/>
    <n v="2.8275506340387036E-4"/>
    <n v="2.2015866618677833E-2"/>
    <n v="2.8275506340387036E-4"/>
    <n v="0.89696482983293513"/>
    <n v="792.77763774822165"/>
    <n v="0"/>
    <n v="0.47282056655696542"/>
    <n v="2.0119484563945215E-4"/>
    <n v="0.94283920286964717"/>
    <n v="0.47706798925243166"/>
    <n v="0.72402824538851385"/>
    <n v="71.760000000000005"/>
    <n v="144.98617849600001"/>
    <n v="35.496516818546546"/>
    <n v="1.7748258409273274E-2"/>
    <x v="1"/>
    <s v="FALSETRUE"/>
    <n v="0.55130000000000001"/>
    <n v="0.49004444444444445"/>
    <n v="9.4700000000000006"/>
    <n v="162.4"/>
    <n v="10"/>
    <n v="18.279999999999998"/>
    <n v="743.6303999999999"/>
    <n v="1.96"/>
    <n v="18.86"/>
    <n v="767.22479999999996"/>
    <n v="1332"/>
    <n v="2416"/>
    <n v="320"/>
    <n v="1038"/>
    <n v="580"/>
    <n v="2450"/>
    <n v="68.38"/>
    <n v="28.89"/>
    <n v="104.01"/>
    <n v="2919"/>
    <n v="1149"/>
    <n v="28.24"/>
    <s v="Zona Urbana"/>
    <n v="1051"/>
    <n v="1.03"/>
    <n v="3.97"/>
    <n v="467"/>
    <n v="44.48"/>
    <n v="260"/>
    <n v="774"/>
    <n v="441"/>
    <n v="1624"/>
    <n v="223"/>
    <n v="543"/>
    <n v="358"/>
    <n v="111"/>
    <n v="66.97"/>
    <n v="96.96"/>
    <n v="74.739999999999995"/>
    <n v="23.57"/>
    <n v="307"/>
    <n v="3.91"/>
    <n v="8.2899999999999991"/>
    <n v="155"/>
    <n v="14.76"/>
    <n v="16.95"/>
    <n v="12.54"/>
  </r>
  <r>
    <n v="132"/>
    <x v="10"/>
    <s v="VE05"/>
    <s v="Jose Felix Ribas"/>
    <s v="VE0505"/>
    <s v="No Urbana Las Guacamayas"/>
    <s v="VE050503"/>
    <x v="3"/>
    <n v="7663"/>
    <n v="8890.8336666643427"/>
    <n v="2567.105"/>
    <n v="1352"/>
    <n v="527"/>
    <n v="154"/>
    <n v="681"/>
    <n v="33.5"/>
    <n v="0.45073487211770868"/>
    <n v="0.40009277838107116"/>
    <n v="0.12711709354887635"/>
    <n v="0.42626473995434855"/>
    <s v="CIUD GRAND CENTRO"/>
    <s v="ciud grandes"/>
    <n v="0.48728051610821521"/>
    <n v="4332.3300177244964"/>
    <n v="3.469450326802869E-4"/>
    <n v="4332.3300177244964"/>
    <n v="0"/>
    <n v="0"/>
    <n v="138"/>
    <n v="0"/>
    <n v="0"/>
    <n v="138"/>
    <n v="1"/>
    <n v="0"/>
    <n v="0"/>
    <n v="138"/>
    <n v="0"/>
    <n v="0"/>
    <n v="138"/>
    <n v="1"/>
    <n v="0"/>
    <n v="0"/>
    <n v="0"/>
    <n v="0"/>
    <n v="0"/>
    <n v="0"/>
    <n v="250.94946579573084"/>
    <n v="6.9690032916164442E-3"/>
    <n v="8.9504583294987684E-5"/>
    <n v="6.9690032916164442E-3"/>
    <n v="8.9504583294987684E-5"/>
    <n v="0.89537957290445702"/>
    <n v="250.94946579573084"/>
    <n v="0"/>
    <n v="0.4341471181923815"/>
    <n v="3.469450326802869E-4"/>
    <n v="0.94340359172891486"/>
    <n v="0.47701035095660343"/>
    <n v="0.72394076990255407"/>
    <n v="99.57"/>
    <n v="26.3819839929"/>
    <n v="337.00398230311527"/>
    <n v="0.16850199115155765"/>
    <x v="1"/>
    <s v="FALSETRUE"/>
    <n v="0.40880000000000005"/>
    <n v="0.3633777777777778"/>
    <n v="3.19"/>
    <n v="257.5"/>
    <n v="2"/>
    <n v="2.13"/>
    <n v="163.22190000000001"/>
    <n v="0.4"/>
    <n v="8.129999999999999"/>
    <n v="623.00189999999998"/>
    <n v="2116"/>
    <n v="5176"/>
    <n v="371"/>
    <n v="1710"/>
    <n v="872"/>
    <n v="5081"/>
    <n v="48.05"/>
    <n v="28.89"/>
    <n v="97.91"/>
    <n v="7630"/>
    <n v="33"/>
    <n v="0.43"/>
    <s v="Zona Urbana"/>
    <n v="2095"/>
    <n v="1.04"/>
    <n v="3.79"/>
    <n v="806"/>
    <n v="38.58"/>
    <n v="107"/>
    <n v="0"/>
    <n v="408"/>
    <n v="515"/>
    <n v="406"/>
    <n v="858"/>
    <n v="615"/>
    <n v="419"/>
    <n v="71.989999999999995"/>
    <n v="97.17"/>
    <n v="85.06"/>
    <n v="40.72"/>
    <n v="200"/>
    <n v="3.4"/>
    <n v="10.53"/>
    <n v="414"/>
    <n v="19.82"/>
    <n v="7.71"/>
    <n v="3.59"/>
  </r>
  <r>
    <n v="305"/>
    <x v="8"/>
    <s v="VE09"/>
    <s v="Anzoategui"/>
    <s v="VE0901"/>
    <s v="Cojedes"/>
    <s v="VE090101"/>
    <x v="3"/>
    <n v="6305"/>
    <n v="6881.4465648854966"/>
    <n v="2042.1895000000002"/>
    <n v="1098"/>
    <n v="370"/>
    <n v="156"/>
    <n v="526"/>
    <n v="32.39"/>
    <n v="0.45068624302884719"/>
    <n v="0.48353035954907164"/>
    <n v="6.6520283663221241E-2"/>
    <n v="0.31919309709793608"/>
    <s v="RESTO"/>
    <s v="resto"/>
    <n v="0.4869387436954733"/>
    <n v="3350.8429451128741"/>
    <n v="2.68344819148684E-4"/>
    <n v="3350.8429451128741"/>
    <n v="0"/>
    <n v="0"/>
    <n v="0"/>
    <n v="0"/>
    <n v="3175"/>
    <n v="3175"/>
    <n v="1"/>
    <n v="0"/>
    <n v="0"/>
    <n v="0"/>
    <n v="0"/>
    <n v="3175"/>
    <n v="3175"/>
    <n v="1"/>
    <n v="0"/>
    <n v="0"/>
    <n v="0"/>
    <n v="0"/>
    <n v="0"/>
    <n v="0"/>
    <n v="1009.9109544244117"/>
    <n v="2.8045777038442143E-2"/>
    <n v="3.6019865136663706E-4"/>
    <n v="2.8045777038442143E-2"/>
    <n v="3.6019865136663706E-4"/>
    <n v="0.89760010889829633"/>
    <n v="1009.9109544244117"/>
    <n v="0"/>
    <n v="0.46972541516193672"/>
    <n v="2.68344819148684E-4"/>
    <n v="0.94309922790095724"/>
    <n v="0.47676877213852648"/>
    <n v="0.72357413476518218"/>
    <n v="51.8"/>
    <n v="386.42863599499998"/>
    <n v="17.807806989165616"/>
    <n v="8.9039034945828082E-3"/>
    <x v="0"/>
    <s v="FALSETRUE"/>
    <n v="0.48499999999999999"/>
    <n v="0.43111111111111111"/>
    <n v="12.04"/>
    <n v="86.416666666666671"/>
    <n v="24"/>
    <n v="13.15"/>
    <n v="829.10750000000007"/>
    <n v="0.24"/>
    <n v="7.72"/>
    <n v="486.74599999999998"/>
    <n v="1967"/>
    <n v="4056"/>
    <n v="282"/>
    <n v="1500"/>
    <n v="932"/>
    <n v="3873"/>
    <n v="55.45"/>
    <n v="27.1"/>
    <n v="107.95"/>
    <n v="3266"/>
    <n v="3039"/>
    <n v="48.2"/>
    <s v="Zona Urbana"/>
    <n v="1680"/>
    <n v="1.01"/>
    <n v="3.81"/>
    <n v="523"/>
    <n v="31.13"/>
    <n v="576"/>
    <n v="857"/>
    <n v="555"/>
    <n v="2074"/>
    <n v="259"/>
    <n v="798"/>
    <n v="595"/>
    <n v="305"/>
    <n v="55.11"/>
    <n v="93.22"/>
    <n v="77.17"/>
    <n v="36.049999999999997"/>
    <n v="614"/>
    <n v="7.68"/>
    <n v="7.74"/>
    <n v="236"/>
    <n v="14.05"/>
    <n v="9.2899999999999991"/>
    <n v="10.78"/>
  </r>
  <r>
    <n v="51"/>
    <x v="12"/>
    <s v="VE03"/>
    <s v="Guanta"/>
    <s v="VE0306"/>
    <s v="Chorreron"/>
    <s v="VE030602"/>
    <x v="0"/>
    <n v="13550"/>
    <n v="16627.491826098216"/>
    <n v="4451.1750000000002"/>
    <n v="2208"/>
    <n v="694"/>
    <n v="386"/>
    <n v="1080"/>
    <n v="32.85"/>
    <n v="0.45011112679237625"/>
    <n v="0.38781455469857273"/>
    <n v="6.3392238373928544E-2"/>
    <n v="0.17005796933841086"/>
    <s v="CIUD PRINC RESTO"/>
    <s v="ciud principales"/>
    <n v="0.48504067850966726"/>
    <n v="8065.0099172446253"/>
    <n v="6.4586841673131587E-4"/>
    <n v="8065.0099172446253"/>
    <n v="0"/>
    <n v="0"/>
    <n v="114"/>
    <n v="0"/>
    <n v="0"/>
    <n v="114"/>
    <n v="1"/>
    <n v="0"/>
    <n v="0"/>
    <n v="114"/>
    <n v="0"/>
    <n v="0"/>
    <n v="114"/>
    <n v="1"/>
    <n v="0"/>
    <n v="0"/>
    <n v="0"/>
    <n v="0"/>
    <n v="0"/>
    <n v="0"/>
    <n v="1016.6452621562626"/>
    <n v="2.8232792430569847E-2"/>
    <n v="3.6260053497060599E-4"/>
    <n v="2.8232792430569847E-2"/>
    <n v="3.6260053497060599E-4"/>
    <n v="0.89761981183834816"/>
    <n v="1016.6452621562626"/>
    <n v="0"/>
    <n v="0.43788905298916364"/>
    <n v="6.4586841673131587E-4"/>
    <n v="0.94456111358983519"/>
    <n v="0.47674922017207794"/>
    <n v="0.72354446147692864"/>
    <n v="78.67"/>
    <n v="64.109546381399994"/>
    <n v="259.36062200749444"/>
    <n v="0.12968031100374722"/>
    <x v="1"/>
    <s v="FALSETRUE"/>
    <n v="0.45590000000000003"/>
    <n v="0.40524444444444446"/>
    <n v="4.28"/>
    <n v="149.71428571428572"/>
    <n v="14"/>
    <n v="11.69"/>
    <n v="1583.9949999999999"/>
    <n v="0.23"/>
    <n v="22.56"/>
    <n v="3056.88"/>
    <n v="4074"/>
    <n v="8936"/>
    <n v="540"/>
    <n v="3261"/>
    <n v="1671"/>
    <n v="8618"/>
    <n v="51.63"/>
    <n v="27.19"/>
    <n v="100.74"/>
    <n v="10660"/>
    <n v="2890"/>
    <n v="21.33"/>
    <s v="Zona Urbana"/>
    <n v="3455"/>
    <n v="1.01"/>
    <n v="3.97"/>
    <n v="1275"/>
    <n v="37"/>
    <n v="554"/>
    <n v="1277"/>
    <n v="265"/>
    <n v="2096"/>
    <n v="728"/>
    <n v="1603"/>
    <n v="1110"/>
    <n v="587"/>
    <n v="67.599999999999994"/>
    <n v="95.87"/>
    <n v="81.260000000000005"/>
    <n v="31.12"/>
    <n v="465"/>
    <n v="5.31"/>
    <n v="11.93"/>
    <n v="677"/>
    <n v="19.649999999999999"/>
    <n v="9.2899999999999991"/>
    <n v="4.3499999999999996"/>
  </r>
  <r>
    <n v="64"/>
    <x v="12"/>
    <s v="VE03"/>
    <s v="Libertad"/>
    <s v="VE0311"/>
    <s v="San Mateo"/>
    <s v="VE031101"/>
    <x v="0"/>
    <n v="9510"/>
    <n v="11763.495185980468"/>
    <n v="3238.1550000000002"/>
    <n v="1532"/>
    <n v="534"/>
    <n v="257"/>
    <n v="791"/>
    <n v="34.049999999999997"/>
    <n v="0.45041347080479271"/>
    <n v="0.5129982954342216"/>
    <n v="9.644884066513279E-2"/>
    <n v="0.39743135891715525"/>
    <s v="RESTO"/>
    <s v="resto"/>
    <n v="0.48584036611936821"/>
    <n v="5715.1808080001756"/>
    <n v="4.5768756860467406E-4"/>
    <n v="5715.1808080001756"/>
    <n v="0"/>
    <n v="0"/>
    <n v="40"/>
    <n v="0"/>
    <n v="2433"/>
    <n v="2433"/>
    <n v="2"/>
    <n v="0"/>
    <n v="0"/>
    <n v="40"/>
    <n v="0"/>
    <n v="2433"/>
    <n v="2433"/>
    <n v="2"/>
    <n v="0"/>
    <n v="0"/>
    <n v="0"/>
    <n v="0"/>
    <n v="0"/>
    <n v="0"/>
    <n v="1523.1095477842193"/>
    <n v="4.2297581380949224E-2"/>
    <n v="5.4323799795617193E-4"/>
    <n v="4.2297581380949224E-2"/>
    <n v="5.4323799795617193E-4"/>
    <n v="0.89910160267053263"/>
    <n v="1523.1095477842193"/>
    <n v="0"/>
    <n v="0.48479915982856775"/>
    <n v="4.5768756860467406E-4"/>
    <n v="0.9438324203622892"/>
    <n v="0.47671015801675404"/>
    <n v="0.72348517830468195"/>
    <n v="85.22"/>
    <n v="1161.36432332"/>
    <n v="10.129030959339344"/>
    <n v="5.0645154796696724E-3"/>
    <x v="1"/>
    <s v="TRUETRUE"/>
    <n v="0.44530000000000003"/>
    <n v="0.39582222222222224"/>
    <n v="7.76"/>
    <n v="241.15384615384616"/>
    <n v="13"/>
    <n v="13.280000000000001"/>
    <n v="1262.9280000000001"/>
    <n v="1.96"/>
    <n v="31.210000000000004"/>
    <n v="2968.0710000000004"/>
    <n v="2782"/>
    <n v="6247"/>
    <n v="481"/>
    <n v="2254"/>
    <n v="1127"/>
    <n v="6129"/>
    <n v="52.23"/>
    <n v="28.21"/>
    <n v="107.64"/>
    <n v="8104"/>
    <n v="1406"/>
    <n v="14.78"/>
    <s v="Zona Urbana"/>
    <n v="2575"/>
    <n v="1"/>
    <n v="3.71"/>
    <n v="924"/>
    <n v="36.049999999999997"/>
    <n v="567"/>
    <n v="770"/>
    <n v="1604"/>
    <n v="3135"/>
    <n v="423"/>
    <n v="996"/>
    <n v="716"/>
    <n v="537"/>
    <n v="56.55"/>
    <n v="91.38"/>
    <n v="75.13"/>
    <n v="42.05"/>
    <n v="595"/>
    <n v="9.57"/>
    <n v="9.09"/>
    <n v="213"/>
    <n v="8.31"/>
    <n v="17.91"/>
    <n v="9.56"/>
  </r>
  <r>
    <n v="534"/>
    <x v="19"/>
    <s v="VE14"/>
    <s v="Arzobispo Chacon"/>
    <s v="VE1405"/>
    <s v="Capuri"/>
    <s v="VE140502"/>
    <x v="1"/>
    <n v="852"/>
    <n v="1003.6707177252923"/>
    <n v="238.13399999999999"/>
    <n v="165"/>
    <n v="60"/>
    <n v="4"/>
    <n v="64"/>
    <n v="27.95"/>
    <n v="0.4509389229516671"/>
    <n v="0.5092452613492171"/>
    <n v="0.10069137573775043"/>
    <n v="0.31828310581786656"/>
    <s v="RESTO"/>
    <s v="resto"/>
    <n v="0.48782674103639023"/>
    <n v="489.61741530158412"/>
    <n v="3.9209923864910921E-5"/>
    <n v="489.61741530158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.101867984168877"/>
    <n v="2.6688011954459213E-3"/>
    <n v="3.4276054824497991E-5"/>
    <n v="2.6688011954459213E-3"/>
    <n v="3.4276054824497991E-5"/>
    <n v="0.89492652664367589"/>
    <n v="96.101867984168877"/>
    <n v="0"/>
    <n v="0.46894686306277961"/>
    <n v="3.9209923864910921E-5"/>
    <n v="0.94221194820140253"/>
    <n v="0.47669263305388587"/>
    <n v="0.72345858132395424"/>
    <n v="0"/>
    <n v="87.064796295899995"/>
    <n v="11.527859254551045"/>
    <n v="5.7639296272755224E-3"/>
    <x v="0"/>
    <s v="FALSEFALSE"/>
    <n v="0.44569999999999999"/>
    <n v="0.39617777777777774"/>
    <n v="16.809999999999999"/>
    <n v="65.666666666666671"/>
    <n v="3"/>
    <n v="15.61"/>
    <n v="132.99719999999999"/>
    <n v="1.69"/>
    <n v="5.4799999999999995"/>
    <n v="46.689599999999999"/>
    <n v="238"/>
    <n v="534"/>
    <n v="80"/>
    <n v="183"/>
    <n v="96"/>
    <n v="573"/>
    <n v="59.55"/>
    <n v="30.84"/>
    <n v="127.81"/>
    <n v="0"/>
    <n v="852"/>
    <n v="100"/>
    <s v="Zona Rural"/>
    <n v="237"/>
    <n v="1"/>
    <n v="3.59"/>
    <n v="45"/>
    <n v="18.989999999999998"/>
    <n v="28"/>
    <n v="116"/>
    <n v="53"/>
    <n v="197"/>
    <n v="39"/>
    <n v="87"/>
    <n v="46"/>
    <n v="29"/>
    <n v="53.42"/>
    <n v="93.55"/>
    <n v="59.74"/>
    <n v="25"/>
    <n v="118"/>
    <n v="7.46"/>
    <n v="5.91"/>
    <n v="5"/>
    <n v="2.11"/>
    <n v="1.27"/>
    <n v="18.34"/>
  </r>
  <r>
    <n v="873"/>
    <x v="18"/>
    <s v="VE20"/>
    <s v="Samuel Dario Maldo"/>
    <s v="VE2022"/>
    <s v="Bocono"/>
    <s v="VE202202"/>
    <x v="1"/>
    <n v="3851"/>
    <n v="4255.21417006309"/>
    <n v="1122.5664999999999"/>
    <n v="632"/>
    <n v="208"/>
    <n v="52"/>
    <n v="260"/>
    <n v="29.15"/>
    <n v="0.45070061578922171"/>
    <n v="0.41866487306690264"/>
    <n v="5.1593374642179723E-2"/>
    <n v="0.32275360663692293"/>
    <s v="RESTO"/>
    <s v="resto"/>
    <n v="0.48703975757638202"/>
    <n v="2072.4584778231128"/>
    <n v="1.6596823680910136E-4"/>
    <n v="2072.4584778231128"/>
    <n v="0"/>
    <n v="0"/>
    <n v="21"/>
    <n v="0"/>
    <n v="0"/>
    <n v="21"/>
    <n v="1"/>
    <n v="0"/>
    <n v="0"/>
    <n v="21"/>
    <n v="0"/>
    <n v="0"/>
    <n v="21"/>
    <n v="1"/>
    <n v="0"/>
    <n v="0"/>
    <n v="0"/>
    <n v="0"/>
    <n v="0"/>
    <n v="0"/>
    <n v="417.39307224295936"/>
    <n v="1.1591232860909198E-2"/>
    <n v="1.4886898795684272E-4"/>
    <n v="1.1591232860909198E-2"/>
    <n v="1.4886898795684272E-4"/>
    <n v="0.89586654625501305"/>
    <n v="417.39307224295936"/>
    <n v="0"/>
    <n v="0.44204088406094161"/>
    <n v="1.6596823680910136E-4"/>
    <n v="0.94270279477318231"/>
    <n v="0.47663617352879117"/>
    <n v="0.72337289481425182"/>
    <n v="76.73"/>
    <n v="153.40859716899999"/>
    <n v="27.737781640590882"/>
    <n v="1.3868890820295441E-2"/>
    <x v="1"/>
    <s v="FALSETRUE"/>
    <n v="0.5"/>
    <n v="0.44444444444444442"/>
    <n v="10.86"/>
    <n v="65.92307692307692"/>
    <n v="13"/>
    <n v="7.75"/>
    <n v="298.45249999999999"/>
    <m/>
    <n v="8.7899999999999991"/>
    <n v="338.50289999999995"/>
    <n v="1221"/>
    <n v="2442"/>
    <n v="188"/>
    <n v="995"/>
    <n v="494"/>
    <n v="2362"/>
    <n v="57.7"/>
    <n v="27.44"/>
    <n v="110.32"/>
    <n v="2955"/>
    <n v="896"/>
    <n v="23.27"/>
    <s v="Zona Urbana"/>
    <n v="908"/>
    <n v="1.05"/>
    <n v="4.45"/>
    <n v="364"/>
    <n v="40.090000000000003"/>
    <n v="97"/>
    <n v="525"/>
    <n v="235"/>
    <n v="857"/>
    <n v="214"/>
    <n v="458"/>
    <n v="301"/>
    <n v="146"/>
    <n v="66.88"/>
    <n v="92.34"/>
    <n v="72.36"/>
    <n v="28.46"/>
    <n v="329"/>
    <n v="8.41"/>
    <n v="11.12"/>
    <n v="38"/>
    <n v="4.1900000000000004"/>
    <n v="1.32"/>
    <n v="16.93"/>
  </r>
  <r>
    <n v="993"/>
    <x v="21"/>
    <s v="VE22"/>
    <s v="Nirgua"/>
    <s v="VE2209"/>
    <s v="Capital Nirgua"/>
    <s v="VE220901"/>
    <x v="3"/>
    <n v="44575"/>
    <n v="53150.839102694634"/>
    <n v="15102.01"/>
    <n v="7739"/>
    <n v="2489"/>
    <n v="1477"/>
    <n v="3966"/>
    <n v="33.880000000000003"/>
    <n v="0.44826035339125814"/>
    <n v="0.4620263002876836"/>
    <n v="7.5010849320208628E-2"/>
    <n v="0.38368854167762156"/>
    <s v="CIUD MED Y PEQ OCCID"/>
    <s v="ciud med y peq"/>
    <n v="0.47802381006204597"/>
    <n v="25407.366615864867"/>
    <n v="2.034692556845246E-3"/>
    <n v="25268.366615864867"/>
    <n v="0"/>
    <n v="0"/>
    <n v="152"/>
    <n v="0"/>
    <n v="9470"/>
    <n v="9470"/>
    <n v="2"/>
    <n v="0"/>
    <n v="0"/>
    <n v="153"/>
    <n v="0"/>
    <n v="9470"/>
    <n v="9470"/>
    <n v="2"/>
    <n v="139"/>
    <n v="8.0385098985285609E-5"/>
    <n v="0"/>
    <n v="5.4708542644953066E-3"/>
    <n v="5.4708542644953066E-3"/>
    <n v="2.6151985998082391E-3"/>
    <n v="4861.9801721410695"/>
    <n v="0.13501983642796589"/>
    <n v="1.7340921922910186E-3"/>
    <n v="0.13501983642796589"/>
    <n v="1.7340921922910186E-3"/>
    <n v="0.90887032283781399"/>
    <n v="4861.9801721410695"/>
    <n v="0"/>
    <n v="0.50197215318448785"/>
    <n v="1.9543074578599602E-3"/>
    <n v="0.94962778576938456"/>
    <n v="0.47656209612942524"/>
    <n v="0.7232604703156601"/>
    <n v="79.430000000000007"/>
    <n v="1600.8435227299999"/>
    <n v="33.201770409173911"/>
    <n v="1.6600885204586954E-2"/>
    <x v="1"/>
    <s v="TRUETRUE"/>
    <n v="0.41149999999999998"/>
    <n v="0.36577777777777776"/>
    <n v="8.93"/>
    <n v="158.921875"/>
    <n v="64"/>
    <n v="18.420000000000002"/>
    <n v="8210.715000000002"/>
    <n v="8.23"/>
    <n v="24.560000000000002"/>
    <n v="10947.62"/>
    <n v="12154"/>
    <n v="29533"/>
    <n v="2888"/>
    <n v="9602"/>
    <n v="5243"/>
    <n v="29730"/>
    <n v="50.93"/>
    <n v="29.84"/>
    <n v="107.02"/>
    <n v="35407"/>
    <n v="9168"/>
    <n v="20.57"/>
    <s v="Zona Urbana"/>
    <n v="12084"/>
    <n v="1.03"/>
    <n v="3.72"/>
    <n v="4166"/>
    <n v="34.58"/>
    <n v="2250"/>
    <n v="4824"/>
    <n v="2788"/>
    <n v="10171"/>
    <n v="2350"/>
    <n v="4733"/>
    <n v="3421"/>
    <n v="2320"/>
    <n v="73.55"/>
    <n v="96.43"/>
    <n v="78.16"/>
    <n v="40.19"/>
    <n v="3276"/>
    <n v="4.5599999999999996"/>
    <n v="9.0500000000000007"/>
    <n v="2006"/>
    <n v="16.649999999999999"/>
    <n v="16.89"/>
    <n v="6.18"/>
  </r>
  <r>
    <n v="484"/>
    <x v="2"/>
    <s v="VE13"/>
    <s v="Jimenez"/>
    <s v="VE1304"/>
    <s v="Jose Bernardo Dorante"/>
    <s v="VE130407"/>
    <x v="2"/>
    <n v="12001"/>
    <n v="13808.808291335386"/>
    <n v="3409.4840999999997"/>
    <n v="2319"/>
    <n v="741"/>
    <n v="179"/>
    <n v="920"/>
    <n v="28.41"/>
    <n v="0.44951540686862995"/>
    <n v="0.44430811789167818"/>
    <n v="8.2684781930834644E-2"/>
    <n v="0.56896696395311896"/>
    <s v="CIUD MED Y PEQ OCCID"/>
    <s v="ciud med y peq"/>
    <n v="0.48366926975282626"/>
    <n v="6678.896222426959"/>
    <n v="5.3486457833959108E-4"/>
    <n v="6678.896222426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8.3128694060701"/>
    <n v="3.7165677012021829E-2"/>
    <n v="4.7732771741388328E-4"/>
    <n v="3.7165677012021829E-2"/>
    <n v="4.7732771741388328E-4"/>
    <n v="0.89856093271292758"/>
    <n v="1338.3128694060701"/>
    <n v="0"/>
    <n v="0.4600115758722092"/>
    <n v="5.3486457833959108E-4"/>
    <n v="0.94413127311418166"/>
    <n v="0.47611180248178253"/>
    <n v="0.72257707648719716"/>
    <n v="72.430000000000007"/>
    <n v="156.124223148"/>
    <n v="88.44757086954499"/>
    <n v="4.4223785434772497E-2"/>
    <x v="1"/>
    <s v="FALSETRUE"/>
    <n v="0.50219999999999998"/>
    <n v="0.44639999999999996"/>
    <n v="9.0500000000000007"/>
    <n v="162.76470588235293"/>
    <n v="17"/>
    <n v="30.51"/>
    <n v="3661.5051000000003"/>
    <n v="0.44"/>
    <n v="12.480000000000002"/>
    <n v="1497.7248000000004"/>
    <n v="3866"/>
    <n v="7698"/>
    <n v="437"/>
    <n v="3044"/>
    <n v="1589"/>
    <n v="7368"/>
    <n v="55.9"/>
    <n v="26.05"/>
    <n v="106.77"/>
    <n v="8692"/>
    <n v="3309"/>
    <n v="27.57"/>
    <s v="Zona Urbana"/>
    <n v="3363"/>
    <n v="1.05"/>
    <n v="3.73"/>
    <n v="1132"/>
    <n v="33.78"/>
    <n v="843"/>
    <n v="1630"/>
    <n v="294"/>
    <n v="2767"/>
    <n v="627"/>
    <n v="1487"/>
    <n v="872"/>
    <n v="486"/>
    <n v="60.12"/>
    <n v="93.52"/>
    <n v="68.290000000000006"/>
    <n v="28.35"/>
    <n v="863"/>
    <n v="7.77"/>
    <n v="6.8"/>
    <n v="162"/>
    <n v="4.83"/>
    <n v="12.21"/>
    <n v="8.34"/>
  </r>
  <r>
    <n v="667"/>
    <x v="17"/>
    <s v="VE16"/>
    <s v="Caripe"/>
    <s v="VE1604"/>
    <s v="La Guanota"/>
    <s v="VE160403"/>
    <x v="0"/>
    <n v="2544"/>
    <n v="2876.9112573359416"/>
    <n v="842.3184"/>
    <n v="406"/>
    <n v="140"/>
    <n v="61"/>
    <n v="201"/>
    <n v="33.11"/>
    <n v="0.4503420535752396"/>
    <n v="0.46766729662653433"/>
    <n v="6.6581833394844719E-2"/>
    <n v="0.25123758682731095"/>
    <s v="CIUD MED Y PEQ ORIEN"/>
    <s v="ciud med y peq"/>
    <n v="0.48561896939435623"/>
    <n v="1397.0826798265016"/>
    <n v="1.1188226520750072E-4"/>
    <n v="1397.0826798265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.59814205510651"/>
    <n v="8.3477740619739647E-3"/>
    <n v="1.0721246749251908E-4"/>
    <n v="8.3477740619739647E-3"/>
    <n v="1.0721246749251908E-4"/>
    <n v="0.89552483280806505"/>
    <n v="300.59814205510651"/>
    <n v="0"/>
    <n v="0.45717996783219111"/>
    <n v="1.1188226520750072E-4"/>
    <n v="0.94249335751320784"/>
    <n v="0.4760747363909239"/>
    <n v="0.72252082266733841"/>
    <n v="0"/>
    <n v="53.331110151600001"/>
    <n v="53.944334726166034"/>
    <n v="2.6972167363083017E-2"/>
    <x v="0"/>
    <s v="FALSEFALSE"/>
    <n v="0.49209999999999998"/>
    <n v="0.43742222222222221"/>
    <n v="11.61"/>
    <n v="103.16666666666667"/>
    <n v="6"/>
    <n v="18"/>
    <n v="457.91999999999996"/>
    <n v="1.1100000000000001"/>
    <n v="10.899999999999999"/>
    <n v="277.29599999999994"/>
    <n v="777"/>
    <n v="1579"/>
    <n v="188"/>
    <n v="604"/>
    <n v="362"/>
    <n v="1578"/>
    <n v="61.11"/>
    <n v="29.09"/>
    <n v="112.71"/>
    <n v="0"/>
    <n v="2544"/>
    <n v="100"/>
    <s v="Zona Rural"/>
    <n v="639"/>
    <n v="1.01"/>
    <n v="4.01"/>
    <n v="223"/>
    <n v="34.950000000000003"/>
    <n v="130"/>
    <n v="438"/>
    <n v="51"/>
    <n v="619"/>
    <n v="93"/>
    <n v="272"/>
    <n v="252"/>
    <n v="100"/>
    <n v="43.87"/>
    <n v="93.79"/>
    <n v="80.510000000000005"/>
    <n v="33.11"/>
    <n v="239"/>
    <n v="9.4700000000000006"/>
    <n v="7.68"/>
    <n v="123"/>
    <n v="19.28"/>
    <n v="3.92"/>
    <n v="11.53"/>
  </r>
  <r>
    <n v="556"/>
    <x v="19"/>
    <s v="VE14"/>
    <s v="Justo Briceño"/>
    <s v="VE1411"/>
    <s v="Capital Justo Briceño"/>
    <s v="VE141101"/>
    <x v="1"/>
    <n v="3614"/>
    <n v="4296.9315628192035"/>
    <n v="1143.8310000000001"/>
    <n v="622"/>
    <n v="224"/>
    <n v="64"/>
    <n v="288"/>
    <n v="31.650000000000002"/>
    <n v="0.45012752453950472"/>
    <n v="0.47609694359020144"/>
    <n v="6.7791945082656124E-2"/>
    <n v="0.3789152101525125"/>
    <s v="RESTO"/>
    <s v="resto"/>
    <n v="0.48508126413234093"/>
    <n v="2084.3609943824945"/>
    <n v="1.6692142342687461E-4"/>
    <n v="2084.3609943824945"/>
    <n v="0"/>
    <n v="0"/>
    <n v="0"/>
    <n v="0"/>
    <n v="731"/>
    <n v="731"/>
    <n v="1"/>
    <n v="0"/>
    <n v="0"/>
    <n v="0"/>
    <n v="0"/>
    <n v="731"/>
    <n v="731"/>
    <n v="1"/>
    <n v="0"/>
    <n v="0"/>
    <n v="0"/>
    <n v="0"/>
    <n v="0"/>
    <n v="0"/>
    <n v="425.90134990819536"/>
    <n v="1.1827512363903959E-2"/>
    <n v="1.5190358237038442E-4"/>
    <n v="1.1827512363903959E-2"/>
    <n v="1.5190358237038442E-4"/>
    <n v="0.89589143939792515"/>
    <n v="425.90134990819536"/>
    <n v="0"/>
    <n v="0.46127196511734353"/>
    <n v="1.6692142342687461E-4"/>
    <n v="0.94270648580040362"/>
    <n v="0.47598489045205716"/>
    <n v="0.72238446684607505"/>
    <n v="0"/>
    <n v="452.777445425"/>
    <n v="9.4901625649349306"/>
    <n v="4.7450812824674652E-3"/>
    <x v="0"/>
    <s v="FALSEFALSE"/>
    <n v="0.55679999999999996"/>
    <n v="0.49493333333333328"/>
    <n v="12.8"/>
    <m/>
    <m/>
    <n v="18"/>
    <n v="650.52"/>
    <n v="0.21"/>
    <n v="22.45"/>
    <n v="811.34300000000007"/>
    <n v="1201"/>
    <n v="2157"/>
    <n v="256"/>
    <n v="939"/>
    <n v="505"/>
    <n v="2170"/>
    <n v="67.55"/>
    <n v="28.47"/>
    <n v="116.8"/>
    <n v="0"/>
    <n v="3614"/>
    <n v="100"/>
    <s v="Zona Rural"/>
    <n v="984"/>
    <n v="1.01"/>
    <n v="3.71"/>
    <n v="246"/>
    <n v="25.2"/>
    <m/>
    <m/>
    <m/>
    <n v="878"/>
    <n v="116"/>
    <n v="477"/>
    <n v="285"/>
    <n v="99"/>
    <n v="37.06"/>
    <n v="90.17"/>
    <n v="69.010000000000005"/>
    <n v="23.97"/>
    <n v="368"/>
    <n v="13.62"/>
    <n v="9.94"/>
    <n v="126"/>
    <n v="12.91"/>
    <n v="3.89"/>
    <n v="10.88"/>
  </r>
  <r>
    <n v="778"/>
    <x v="16"/>
    <s v="VE19"/>
    <s v="Benitez"/>
    <s v="VE1904"/>
    <s v="El Rincon"/>
    <s v="VE190402"/>
    <x v="0"/>
    <n v="3901"/>
    <n v="4647.194304265372"/>
    <n v="1432.0571"/>
    <n v="581"/>
    <n v="216"/>
    <n v="121"/>
    <n v="337"/>
    <n v="36.71"/>
    <n v="0.44962017870497217"/>
    <n v="0.52709680533827241"/>
    <n v="7.5598869077682831E-2"/>
    <n v="0.25579953652294757"/>
    <s v="RESTO"/>
    <s v="resto"/>
    <n v="0.48397120639603319"/>
    <n v="2249.1082337920861"/>
    <n v="1.8011484039351868E-4"/>
    <n v="2249.1082337920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5.75612548040874"/>
    <n v="1.4878239290677775E-2"/>
    <n v="1.910848011045134E-4"/>
    <n v="1.4878239290677775E-2"/>
    <n v="1.910848011045134E-4"/>
    <n v="0.89621284764710263"/>
    <n v="535.75612548040874"/>
    <n v="0"/>
    <n v="0.47939596409201757"/>
    <n v="1.8011484039351868E-4"/>
    <n v="0.94275757470603616"/>
    <n v="0.47563629864748763"/>
    <n v="0.72185542210128972"/>
    <n v="87.18"/>
    <n v="30.607503963100001"/>
    <n v="151.8318615548647"/>
    <n v="7.5915930777432347E-2"/>
    <x v="1"/>
    <s v="FALSETRUE"/>
    <n v="0.47369999999999995"/>
    <n v="0.42106666666666664"/>
    <n v="10.98"/>
    <n v="158.14285714285714"/>
    <n v="7"/>
    <n v="16.619999999999997"/>
    <n v="648.34619999999995"/>
    <n v="0.22"/>
    <n v="12.03"/>
    <n v="469.2903"/>
    <n v="1151"/>
    <n v="2430"/>
    <n v="320"/>
    <n v="900"/>
    <n v="501"/>
    <n v="2500"/>
    <n v="60.53"/>
    <n v="29.54"/>
    <n v="103.18"/>
    <n v="3401"/>
    <n v="500"/>
    <n v="12.82"/>
    <s v="Zona Urbana"/>
    <n v="945"/>
    <n v="1.03"/>
    <n v="4.25"/>
    <n v="376"/>
    <n v="39.92"/>
    <n v="265"/>
    <n v="422"/>
    <n v="420"/>
    <n v="1107"/>
    <n v="220"/>
    <n v="463"/>
    <n v="343"/>
    <n v="270"/>
    <n v="68.75"/>
    <n v="96.86"/>
    <n v="84.07"/>
    <n v="49.18"/>
    <n v="346"/>
    <n v="4.0199999999999996"/>
    <n v="11.15"/>
    <n v="157"/>
    <n v="16.670000000000002"/>
    <n v="15.07"/>
    <n v="10.24"/>
  </r>
  <r>
    <n v="209"/>
    <x v="1"/>
    <s v="VE06"/>
    <s v="Rojas"/>
    <s v="VE0610"/>
    <s v="Libertad"/>
    <s v="VE061001"/>
    <x v="1"/>
    <n v="11415"/>
    <n v="13038.236554852216"/>
    <n v="4083.1454999999992"/>
    <n v="1785"/>
    <n v="612"/>
    <n v="382"/>
    <n v="994"/>
    <n v="35.769999999999996"/>
    <n v="0.44912747942848991"/>
    <n v="0.48551087872943732"/>
    <n v="9.6023488055520592E-2"/>
    <n v="0.32151230057448882"/>
    <s v="RESTO"/>
    <s v="resto"/>
    <n v="0.48229471819649444"/>
    <n v="6288.2726250016822"/>
    <n v="5.0358235463550058E-4"/>
    <n v="6288.2726250016822"/>
    <n v="0"/>
    <n v="0"/>
    <n v="0"/>
    <n v="0"/>
    <n v="9172"/>
    <n v="9172"/>
    <n v="1"/>
    <n v="0"/>
    <n v="0"/>
    <n v="0"/>
    <n v="0"/>
    <n v="9172"/>
    <n v="9172"/>
    <n v="1"/>
    <n v="0"/>
    <n v="0"/>
    <n v="0"/>
    <n v="0"/>
    <n v="0"/>
    <n v="0"/>
    <n v="1491.2552686635609"/>
    <n v="4.1412970707082969E-2"/>
    <n v="5.3187673057982486E-4"/>
    <n v="4.1412970707082969E-2"/>
    <n v="5.3187673057982486E-4"/>
    <n v="0.89900840482794764"/>
    <n v="1491.2552686635609"/>
    <n v="0"/>
    <n v="0.47531075142148932"/>
    <n v="5.0358235463550058E-4"/>
    <n v="0.94401013887133656"/>
    <n v="0.47560281314082214"/>
    <n v="0.72180460240015043"/>
    <n v="68.17"/>
    <n v="189.72696133100001"/>
    <n v="68.721052945688342"/>
    <n v="3.4360526472844169E-2"/>
    <x v="1"/>
    <s v="FALSETRUE"/>
    <n v="0.49359999999999998"/>
    <n v="0.43875555555555557"/>
    <n v="8.5399999999999991"/>
    <n v="206.13333333333333"/>
    <n v="15"/>
    <n v="26.650000000000002"/>
    <n v="3042.0975000000003"/>
    <n v="0.61"/>
    <n v="26.59"/>
    <n v="3035.2484999999997"/>
    <n v="3602"/>
    <n v="7298"/>
    <n v="515"/>
    <n v="2844"/>
    <n v="1589"/>
    <n v="6982"/>
    <n v="56.41"/>
    <n v="26.9"/>
    <n v="104.86"/>
    <n v="7782"/>
    <n v="3633"/>
    <n v="31.83"/>
    <s v="Zona Urbana"/>
    <n v="2839"/>
    <n v="1.01"/>
    <n v="4.07"/>
    <n v="1165"/>
    <n v="41.18"/>
    <n v="477"/>
    <n v="1511"/>
    <n v="1030"/>
    <n v="3092"/>
    <n v="449"/>
    <n v="1430"/>
    <n v="1096"/>
    <n v="728"/>
    <n v="47.46"/>
    <n v="96.3"/>
    <n v="80.59"/>
    <n v="44.72"/>
    <n v="775"/>
    <n v="4.53"/>
    <n v="11.88"/>
    <n v="582"/>
    <n v="20.57"/>
    <n v="9.69"/>
    <n v="9.32"/>
  </r>
  <r>
    <n v="319"/>
    <x v="8"/>
    <s v="VE09"/>
    <s v="Tinaco"/>
    <s v="VE0909"/>
    <s v="General En Jefe Jose Laurencio Silva"/>
    <s v="VE090901"/>
    <x v="3"/>
    <n v="32564"/>
    <n v="37528"/>
    <n v="10492.120800000001"/>
    <n v="5744"/>
    <n v="1958"/>
    <n v="773"/>
    <n v="2731"/>
    <n v="32.22"/>
    <n v="0.44810556355572212"/>
    <n v="0.477571882999901"/>
    <n v="9.8316215558494791E-2"/>
    <n v="0.37016909956284966"/>
    <s v="CIUD MED Y PEQ LLANO"/>
    <s v="ciud med y peq"/>
    <n v="0.47757188299990094"/>
    <n v="17922.317625220283"/>
    <n v="1.4352690235390913E-3"/>
    <n v="17922.317625220283"/>
    <n v="0"/>
    <n v="0"/>
    <n v="295"/>
    <n v="0"/>
    <n v="5910"/>
    <n v="5910"/>
    <n v="2"/>
    <n v="0"/>
    <n v="0"/>
    <n v="295"/>
    <n v="0"/>
    <n v="5910"/>
    <n v="5910"/>
    <n v="2"/>
    <n v="0"/>
    <n v="0"/>
    <n v="0"/>
    <n v="0"/>
    <n v="0"/>
    <n v="0"/>
    <n v="5076.5891162889466"/>
    <n v="0.14097964364825419"/>
    <n v="1.8106354280234608E-3"/>
    <n v="0.14097964364825419"/>
    <n v="1.8106354280234608E-3"/>
    <n v="0.90949821620555416"/>
    <n v="5076.5891162889466"/>
    <n v="0"/>
    <n v="0.50934991428456977"/>
    <n v="1.4352690235390913E-3"/>
    <n v="0.94761791178012944"/>
    <n v="0.47554168793452317"/>
    <n v="0.72171183496057645"/>
    <n v="88.41"/>
    <n v="1076.9650962200001"/>
    <n v="34.846068950347728"/>
    <n v="1.7423034475173863E-2"/>
    <x v="1"/>
    <s v="TRUETRUE"/>
    <n v="0.42340000000000005"/>
    <n v="0.37635555555555561"/>
    <n v="6.34"/>
    <n v="163.53846153846155"/>
    <n v="65"/>
    <n v="7.1800000000000006"/>
    <n v="2338.0952000000002"/>
    <n v="0.85"/>
    <n v="18.649999999999999"/>
    <n v="6073.1859999999997"/>
    <n v="9227"/>
    <n v="21795"/>
    <n v="1542"/>
    <n v="7336"/>
    <n v="3910"/>
    <n v="21318"/>
    <n v="49.41"/>
    <n v="28.54"/>
    <n v="101.02"/>
    <n v="28790"/>
    <n v="3774"/>
    <n v="11.59"/>
    <s v="Zona Urbana"/>
    <n v="8716"/>
    <n v="1.01"/>
    <n v="3.77"/>
    <n v="3687"/>
    <n v="42.4"/>
    <n v="2564"/>
    <n v="4007"/>
    <n v="2939"/>
    <n v="10630"/>
    <n v="1639"/>
    <n v="3586"/>
    <n v="2698"/>
    <n v="2031"/>
    <n v="69.77"/>
    <n v="94.69"/>
    <n v="82.43"/>
    <n v="46"/>
    <n v="1684"/>
    <n v="6.04"/>
    <n v="8.02"/>
    <n v="944"/>
    <n v="10.86"/>
    <n v="17.71"/>
    <n v="5.07"/>
  </r>
  <r>
    <n v="154"/>
    <x v="10"/>
    <s v="VE05"/>
    <s v="Tovar"/>
    <s v="VE0514"/>
    <s v="Capital La Colonia Tovar"/>
    <s v="VE051401"/>
    <x v="3"/>
    <n v="14161"/>
    <n v="16232"/>
    <n v="5367.0190000000002"/>
    <n v="2512"/>
    <n v="1234"/>
    <n v="299"/>
    <n v="1533"/>
    <n v="37.9"/>
    <n v="0.44893613963001566"/>
    <n v="0.48119056025608681"/>
    <n v="8.0946002012471666E-2"/>
    <n v="0.48961932231964705"/>
    <s v="CIUD MED Y PEQ CENTR"/>
    <s v="ciud med y peq"/>
    <n v="0.48119056025608681"/>
    <n v="7810.6851740768006"/>
    <n v="6.2550138421791756E-4"/>
    <n v="7810.6851740768006"/>
    <n v="0"/>
    <n v="0"/>
    <n v="0"/>
    <n v="0"/>
    <n v="1860"/>
    <n v="1860"/>
    <n v="1"/>
    <n v="0"/>
    <n v="0"/>
    <n v="0"/>
    <n v="0"/>
    <n v="1860"/>
    <n v="1860"/>
    <n v="1"/>
    <n v="0"/>
    <n v="0"/>
    <n v="0"/>
    <n v="0"/>
    <n v="0"/>
    <n v="0"/>
    <n v="1900.2215224512868"/>
    <n v="5.277018623160868E-2"/>
    <n v="6.7774017767230842E-4"/>
    <n v="5.277018623160868E-2"/>
    <n v="6.7774017767230842E-4"/>
    <n v="0.90020494022586628"/>
    <n v="1900.2215224512868"/>
    <n v="0"/>
    <n v="0.47805522890452057"/>
    <n v="6.2550138421791756E-4"/>
    <n v="0.94448224627254196"/>
    <n v="0.47543276930428219"/>
    <n v="0.72154653322891538"/>
    <n v="31.15"/>
    <n v="286.19463944099999"/>
    <n v="56.716645817352152"/>
    <n v="2.8358322908676077E-2"/>
    <x v="0"/>
    <s v="FALSEFALSE"/>
    <n v="0.38659999999999994"/>
    <n v="0.34364444444444442"/>
    <n v="7.81"/>
    <n v="103.92105263157895"/>
    <n v="38"/>
    <n v="10.15"/>
    <n v="1437.3415"/>
    <n v="0.8"/>
    <n v="81.69"/>
    <n v="11568.120900000002"/>
    <n v="3737"/>
    <n v="9667"/>
    <n v="757"/>
    <n v="2991"/>
    <n v="1582"/>
    <n v="9588"/>
    <n v="46.49"/>
    <n v="29.51"/>
    <n v="111.9"/>
    <n v="4411"/>
    <n v="9750"/>
    <n v="68.849999999999994"/>
    <s v="Zona Rural"/>
    <n v="4225"/>
    <n v="1.02"/>
    <n v="3.42"/>
    <n v="959"/>
    <n v="22.7"/>
    <n v="448"/>
    <n v="1938"/>
    <n v="1563"/>
    <n v="3949"/>
    <n v="647"/>
    <n v="1520"/>
    <n v="946"/>
    <n v="459"/>
    <n v="65.75"/>
    <n v="95.9"/>
    <n v="70.180000000000007"/>
    <n v="24.56"/>
    <n v="919"/>
    <n v="5.13"/>
    <n v="5.54"/>
    <n v="450"/>
    <n v="10.65"/>
    <n v="24.48"/>
    <n v="4.9400000000000004"/>
  </r>
  <r>
    <n v="483"/>
    <x v="2"/>
    <s v="VE13"/>
    <s v="Jimenez"/>
    <s v="VE1304"/>
    <s v="Tintorero"/>
    <s v="VE130406"/>
    <x v="2"/>
    <n v="11107"/>
    <n v="12780.137796172163"/>
    <n v="3143.2810000000004"/>
    <n v="2159"/>
    <n v="681"/>
    <n v="171"/>
    <n v="852"/>
    <n v="28.3"/>
    <n v="0.44896270132990207"/>
    <n v="0.44430811789167818"/>
    <n v="8.2684781930834644E-2"/>
    <n v="0.56896696395311896"/>
    <s v="CIUD MED Y PEQ OCCID"/>
    <s v="ciud med y peq"/>
    <n v="0.48179656226698281"/>
    <n v="6157.4264554940819"/>
    <n v="4.93103829599278E-4"/>
    <n v="6157.4264554940819"/>
    <n v="0"/>
    <n v="0"/>
    <n v="20"/>
    <n v="0"/>
    <n v="0"/>
    <n v="20"/>
    <n v="1"/>
    <n v="0"/>
    <n v="0"/>
    <n v="20"/>
    <n v="0"/>
    <n v="0"/>
    <n v="20"/>
    <n v="1"/>
    <n v="0"/>
    <n v="0"/>
    <n v="0"/>
    <n v="0"/>
    <n v="0"/>
    <n v="0"/>
    <n v="1109.0956863385945"/>
    <n v="3.080019104365336E-2"/>
    <n v="3.9557425207196052E-4"/>
    <n v="3.080019104365336E-2"/>
    <n v="3.9557425207196052E-4"/>
    <n v="0.89789029920512287"/>
    <n v="1109.0956863385945"/>
    <n v="0"/>
    <n v="0.45766620271348479"/>
    <n v="4.93103829599278E-4"/>
    <n v="0.94396956284936318"/>
    <n v="0.47541974298198175"/>
    <n v="0.7215267636667323"/>
    <n v="32.630000000000003"/>
    <n v="179.458974915"/>
    <n v="71.214815543359819"/>
    <n v="3.5607407771679908E-2"/>
    <x v="0"/>
    <s v="FALSEFALSE"/>
    <n v="0.43189999999999995"/>
    <n v="0.38391111111111109"/>
    <n v="6.98"/>
    <n v="164.42857142857142"/>
    <n v="14"/>
    <n v="43.120000000000005"/>
    <n v="4789.3384000000005"/>
    <n v="0.5"/>
    <n v="26.42"/>
    <n v="2934.4694"/>
    <n v="3198"/>
    <n v="7405"/>
    <n v="504"/>
    <n v="2540"/>
    <n v="1324"/>
    <n v="7243"/>
    <n v="49.99"/>
    <n v="28.18"/>
    <n v="100.67"/>
    <n v="3624"/>
    <n v="7483"/>
    <n v="67.37"/>
    <s v="Zona Rural"/>
    <n v="3099"/>
    <n v="1.02"/>
    <n v="3.66"/>
    <n v="993"/>
    <n v="32.14"/>
    <n v="705"/>
    <n v="1061"/>
    <n v="536"/>
    <n v="2302"/>
    <n v="588"/>
    <n v="1336"/>
    <n v="835"/>
    <n v="461"/>
    <n v="70.59"/>
    <n v="98.02"/>
    <n v="75.84"/>
    <n v="31.38"/>
    <n v="630"/>
    <n v="2.66"/>
    <n v="8.1199999999999992"/>
    <n v="224"/>
    <n v="7.25"/>
    <n v="14.3"/>
    <n v="4.82"/>
  </r>
  <r>
    <n v="775"/>
    <x v="16"/>
    <s v="VE19"/>
    <s v="Arismendi"/>
    <s v="VE1903"/>
    <s v="Puerto Santo"/>
    <s v="VE190304"/>
    <x v="0"/>
    <n v="6239"/>
    <n v="7398.1057415254236"/>
    <n v="2015.8209000000002"/>
    <n v="1058"/>
    <n v="320"/>
    <n v="185"/>
    <n v="505"/>
    <n v="32.31"/>
    <n v="0.44925729605778403"/>
    <n v="0.47422689558019782"/>
    <n v="8.56259798205561E-2"/>
    <n v="0.36045003289284894"/>
    <s v="CIUD MED Y PEQ ORIEN"/>
    <s v="ciud med y peq"/>
    <n v="0.48255388265637533"/>
    <n v="3569.984649875516"/>
    <n v="2.858942961297618E-4"/>
    <n v="3569.984649875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6.91175107676429"/>
    <n v="2.1575262307817089E-2"/>
    <n v="2.7709627640214705E-4"/>
    <n v="2.1575262307817089E-2"/>
    <n v="2.7709627640214705E-4"/>
    <n v="0.89691841012263884"/>
    <n v="776.91175107676429"/>
    <n v="0"/>
    <n v="0.4642401893368846"/>
    <n v="2.858942961297618E-4"/>
    <n v="0.94316718479003703"/>
    <n v="0.4753356539141807"/>
    <n v="0.72139914483338374"/>
    <n v="99.2"/>
    <n v="58.356780670699997"/>
    <n v="126.77371260885701"/>
    <n v="6.3386856304428502E-2"/>
    <x v="1"/>
    <s v="FALSETRUE"/>
    <n v="0.41220000000000001"/>
    <n v="0.3664"/>
    <n v="10.34"/>
    <n v="161"/>
    <n v="10"/>
    <n v="14.59"/>
    <n v="910.27009999999996"/>
    <n v="0.06"/>
    <n v="4.5000000000000009"/>
    <n v="280.75500000000005"/>
    <n v="1633"/>
    <n v="3962"/>
    <n v="644"/>
    <n v="1272"/>
    <n v="735"/>
    <n v="4232"/>
    <n v="57.47"/>
    <n v="31.96"/>
    <n v="99.33"/>
    <n v="6189"/>
    <n v="50"/>
    <n v="0.8"/>
    <s v="Zona Urbana"/>
    <n v="1672"/>
    <n v="1"/>
    <n v="3.75"/>
    <n v="621"/>
    <n v="37.14"/>
    <n v="457"/>
    <n v="836"/>
    <n v="317"/>
    <n v="1610"/>
    <n v="297"/>
    <n v="676"/>
    <n v="507"/>
    <n v="332"/>
    <n v="67.19"/>
    <n v="98.83"/>
    <n v="83.39"/>
    <n v="43.46"/>
    <n v="537"/>
    <n v="1.63"/>
    <n v="6.34"/>
    <n v="242"/>
    <n v="14.47"/>
    <n v="15.49"/>
    <n v="11.52"/>
  </r>
  <r>
    <n v="474"/>
    <x v="2"/>
    <s v="VE13"/>
    <s v="Iribarren"/>
    <s v="VE1303"/>
    <s v="Union"/>
    <s v="VE130307"/>
    <x v="2"/>
    <n v="148345"/>
    <n v="172591.72318641277"/>
    <n v="50778.493500000004"/>
    <n v="22901"/>
    <n v="7808"/>
    <n v="4111"/>
    <n v="11919"/>
    <n v="34.230000000000004"/>
    <n v="0.44017224158978197"/>
    <n v="0.44002263267024355"/>
    <n v="0.25206194964216688"/>
    <n v="0.52502652833724339"/>
    <s v="CIUD PRINC RESTO"/>
    <s v="ciud principales"/>
    <n v="0.45795794941375262"/>
    <n v="79039.751636235611"/>
    <n v="6.3297230594817041E-3"/>
    <n v="76803.751636235611"/>
    <n v="0"/>
    <n v="0"/>
    <n v="605"/>
    <n v="58"/>
    <n v="0"/>
    <n v="605"/>
    <n v="2"/>
    <n v="411"/>
    <n v="460"/>
    <n v="914"/>
    <n v="58"/>
    <n v="0"/>
    <n v="914"/>
    <n v="4"/>
    <n v="2236"/>
    <n v="1.2931013045402778E-3"/>
    <n v="1.4505504208172906E-3"/>
    <n v="2.8289562577204639E-2"/>
    <n v="2.8289562577204639E-2"/>
    <n v="1.295543006766867E-2"/>
    <n v="13958.55829813118"/>
    <n v="0.38763676351109855"/>
    <n v="4.9785120678040419E-3"/>
    <n v="0.38763676351109855"/>
    <n v="3.5279616469867511E-3"/>
    <n v="0.9235856497039584"/>
    <n v="13498.55829813118"/>
    <n v="3.2954692753734201E-2"/>
    <n v="0.5837483486284335"/>
    <n v="5.036621754941426E-3"/>
    <n v="0.96156344009240047"/>
    <n v="0.47528370418854493"/>
    <n v="0.72132030267765779"/>
    <n v="98.22"/>
    <n v="149.32319386899999"/>
    <n v="1155.8266248833793"/>
    <n v="0.57791331244168964"/>
    <x v="1"/>
    <s v="TRUETRUE"/>
    <n v="0.40579999999999999"/>
    <n v="0.36071111111111109"/>
    <n v="4.53"/>
    <n v="441.73913043478262"/>
    <n v="69"/>
    <n v="8.5300000000000011"/>
    <n v="12653.828500000001"/>
    <n v="0.71"/>
    <n v="19.46"/>
    <n v="28867.937000000002"/>
    <n v="40327"/>
    <n v="99377"/>
    <n v="8641"/>
    <n v="32338"/>
    <n v="16613"/>
    <n v="99394"/>
    <n v="49.27"/>
    <n v="29.6"/>
    <n v="97.67"/>
    <n v="145708"/>
    <n v="2637"/>
    <n v="1.78"/>
    <s v="Zona Urbana"/>
    <n v="35675"/>
    <n v="1.07"/>
    <n v="4.43"/>
    <n v="14604"/>
    <n v="41.1"/>
    <n v="6851"/>
    <n v="15207"/>
    <n v="8422"/>
    <n v="30480"/>
    <n v="6693"/>
    <n v="15869"/>
    <n v="11727"/>
    <n v="7352"/>
    <n v="62.02"/>
    <n v="97.59"/>
    <n v="84.43"/>
    <n v="38.07"/>
    <n v="5517"/>
    <n v="2.98"/>
    <n v="13.47"/>
    <n v="4314"/>
    <n v="12.14"/>
    <n v="18.190000000000001"/>
    <n v="3.8"/>
  </r>
  <r>
    <n v="306"/>
    <x v="8"/>
    <s v="VE09"/>
    <s v="Anzoategui"/>
    <s v="VE0901"/>
    <s v="Juan De Mata Suarez"/>
    <s v="VE090102"/>
    <x v="3"/>
    <n v="10725"/>
    <n v="11705.553435114503"/>
    <n v="3435.2175000000002"/>
    <n v="1812"/>
    <n v="521"/>
    <n v="333"/>
    <n v="854"/>
    <n v="32.03"/>
    <n v="0.44895087047864762"/>
    <n v="0.48353035954907164"/>
    <n v="6.6520283663221241E-2"/>
    <n v="0.31919309709793608"/>
    <s v="RESTO"/>
    <s v="resto"/>
    <n v="0.48152664280845975"/>
    <n v="5636.5358478257203"/>
    <n v="4.5138946154306165E-4"/>
    <n v="5636.5358478257203"/>
    <n v="0"/>
    <n v="0"/>
    <n v="209"/>
    <n v="0"/>
    <n v="0"/>
    <n v="209"/>
    <n v="1"/>
    <n v="0"/>
    <n v="0"/>
    <n v="209"/>
    <n v="0"/>
    <n v="0"/>
    <n v="209"/>
    <n v="1"/>
    <n v="0"/>
    <n v="0"/>
    <n v="0"/>
    <n v="0"/>
    <n v="0"/>
    <n v="0"/>
    <n v="1559.1832694137927"/>
    <n v="4.3299368270513616E-2"/>
    <n v="5.5610418761756978E-4"/>
    <n v="4.3299368270513616E-2"/>
    <n v="5.5610418761756978E-4"/>
    <n v="0.89920714557160253"/>
    <n v="1559.1832694137927"/>
    <n v="0"/>
    <n v="0.47534562446372924"/>
    <n v="4.5138946154306165E-4"/>
    <n v="0.94380803218459819"/>
    <n v="0.47526202148486701"/>
    <n v="0.72128739564919886"/>
    <n v="74.989999999999995"/>
    <n v="392.26380811799999"/>
    <n v="29.841023293164131"/>
    <n v="1.4920511646582065E-2"/>
    <x v="1"/>
    <s v="FALSETRUE"/>
    <n v="0.50009999999999999"/>
    <n v="0.44453333333333334"/>
    <n v="7.95"/>
    <n v="119.92592592592592"/>
    <n v="27"/>
    <n v="13.36"/>
    <n v="1432.86"/>
    <n v="2.08"/>
    <n v="11.27"/>
    <n v="1208.7075"/>
    <n v="3421"/>
    <n v="6840"/>
    <n v="464"/>
    <n v="2707"/>
    <n v="1483"/>
    <n v="6535"/>
    <n v="56.8"/>
    <n v="26.56"/>
    <n v="106.29"/>
    <n v="8043"/>
    <n v="2682"/>
    <n v="25.01"/>
    <s v="Zona Urbana"/>
    <n v="2722"/>
    <n v="1.01"/>
    <n v="3.99"/>
    <n v="970"/>
    <n v="35.65"/>
    <n v="800"/>
    <n v="1492"/>
    <n v="907"/>
    <n v="3238"/>
    <n v="513"/>
    <n v="1345"/>
    <n v="922"/>
    <n v="577"/>
    <n v="55.04"/>
    <n v="95.93"/>
    <n v="74"/>
    <n v="38.01"/>
    <n v="673"/>
    <n v="5.33"/>
    <n v="9.19"/>
    <n v="561"/>
    <n v="20.62"/>
    <n v="8.82"/>
    <n v="7.5"/>
  </r>
  <r>
    <n v="704"/>
    <x v="17"/>
    <s v="VE16"/>
    <s v="Uracoa"/>
    <s v="VE1613"/>
    <s v="Capital Uracoa"/>
    <s v="VE161301"/>
    <x v="0"/>
    <n v="9625"/>
    <n v="10443"/>
    <n v="2882.6875"/>
    <n v="1562"/>
    <n v="442"/>
    <n v="226"/>
    <n v="668"/>
    <n v="29.950000000000003"/>
    <n v="0.44895537702959848"/>
    <n v="0.4816294592302281"/>
    <n v="5.2336367831063033E-2"/>
    <n v="0.23024182426162218"/>
    <s v="RESTO"/>
    <s v="resto"/>
    <n v="0.4816294592302281"/>
    <n v="5029.6564427412723"/>
    <n v="4.0278887152138832E-4"/>
    <n v="5029.6564427412723"/>
    <n v="0"/>
    <n v="0"/>
    <n v="0"/>
    <n v="0"/>
    <n v="1962"/>
    <n v="1962"/>
    <n v="1"/>
    <n v="0"/>
    <n v="0"/>
    <n v="0"/>
    <n v="0"/>
    <n v="1962"/>
    <n v="1962"/>
    <n v="1"/>
    <n v="0"/>
    <n v="0"/>
    <n v="0"/>
    <n v="0"/>
    <n v="0"/>
    <n v="0"/>
    <n v="1704.9682856750076"/>
    <n v="4.7347897543015646E-2"/>
    <n v="6.0810042155948337E-4"/>
    <n v="4.7347897543015646E-2"/>
    <n v="6.0810042155948337E-4"/>
    <n v="0.89963367693165264"/>
    <n v="1704.9682856750076"/>
    <n v="0"/>
    <n v="0.47620367790163209"/>
    <n v="4.0278887152138832E-4"/>
    <n v="0.9436198359831458"/>
    <n v="0.47521736136163173"/>
    <n v="0.72121961665041179"/>
    <n v="53.77"/>
    <n v="1752.2380295299999"/>
    <n v="5.9598067294550781"/>
    <n v="2.9799033647275389E-3"/>
    <x v="0"/>
    <s v="FALSETRUE"/>
    <n v="0.5786"/>
    <n v="0.51431111111111116"/>
    <n v="9.24"/>
    <n v="104.11764705882354"/>
    <n v="34"/>
    <n v="19.899999999999999"/>
    <n v="1915.3749999999998"/>
    <n v="1.47"/>
    <n v="29.929999999999996"/>
    <n v="2880.7624999999994"/>
    <n v="3326"/>
    <n v="5748"/>
    <n v="551"/>
    <n v="2647"/>
    <n v="1343"/>
    <n v="5635"/>
    <n v="67.45"/>
    <n v="26.62"/>
    <n v="110.98"/>
    <n v="5175"/>
    <n v="4450"/>
    <n v="46.23"/>
    <s v="Zona Urbana"/>
    <n v="2352"/>
    <n v="1.01"/>
    <n v="4.1500000000000004"/>
    <n v="1019"/>
    <n v="43.49"/>
    <n v="951"/>
    <n v="1541"/>
    <n v="985"/>
    <n v="3540"/>
    <n v="567"/>
    <n v="1267"/>
    <n v="817"/>
    <n v="561"/>
    <n v="60.97"/>
    <n v="93.16"/>
    <n v="74.14"/>
    <n v="45.46"/>
    <n v="689"/>
    <n v="8.26"/>
    <n v="11.65"/>
    <n v="256"/>
    <n v="10.93"/>
    <n v="11.69"/>
    <n v="6.28"/>
  </r>
  <r>
    <n v="1002"/>
    <x v="21"/>
    <s v="VE22"/>
    <s v="Urachiche"/>
    <s v="VE2213"/>
    <s v="Urachiche"/>
    <s v="VE221300"/>
    <x v="3"/>
    <n v="21966"/>
    <n v="26308"/>
    <n v="6747.9552000000003"/>
    <n v="3585"/>
    <n v="1108"/>
    <n v="482"/>
    <n v="1590"/>
    <n v="30.72"/>
    <n v="0.44824634652422612"/>
    <n v="0.47798291537250953"/>
    <n v="8.5880971565853323E-2"/>
    <n v="0.50573531286453499"/>
    <s v="CIUD MED Y PEQ OCCID"/>
    <s v="ciud med y peq"/>
    <n v="0.47798291537250953"/>
    <n v="12574.77453761998"/>
    <n v="1.0070229057003574E-3"/>
    <n v="12574.77453761998"/>
    <n v="0"/>
    <n v="0"/>
    <n v="181"/>
    <n v="0"/>
    <n v="4347"/>
    <n v="4347"/>
    <n v="2"/>
    <n v="0"/>
    <n v="0"/>
    <n v="181"/>
    <n v="0"/>
    <n v="4347"/>
    <n v="4347"/>
    <n v="2"/>
    <n v="0"/>
    <n v="0"/>
    <n v="0"/>
    <n v="0"/>
    <n v="0"/>
    <n v="0"/>
    <n v="3454.3825293971263"/>
    <n v="9.5930083539075825E-2"/>
    <n v="1.2320531062092229E-3"/>
    <n v="9.5930083539075825E-2"/>
    <n v="1.2320531062092229E-3"/>
    <n v="0.90475203583987462"/>
    <n v="3454.3825293971263"/>
    <n v="0"/>
    <n v="0.49288834491715328"/>
    <n v="1.0070229057003574E-3"/>
    <n v="0.94595961313338317"/>
    <n v="0.47498318380386434"/>
    <n v="0.72086421412901147"/>
    <n v="83.15"/>
    <n v="186.134803971"/>
    <n v="141.33842483375014"/>
    <n v="7.0669212416875071E-2"/>
    <x v="1"/>
    <s v="TRUETRUE"/>
    <n v="0.49299999999999999"/>
    <n v="0.43822222222222224"/>
    <n v="7.71"/>
    <n v="219"/>
    <n v="33"/>
    <n v="10.280000000000001"/>
    <n v="2258.1048000000005"/>
    <n v="1.38"/>
    <n v="22.42"/>
    <n v="4924.7772000000004"/>
    <n v="6868"/>
    <n v="13932"/>
    <n v="1166"/>
    <n v="5407"/>
    <n v="2982"/>
    <n v="13577"/>
    <n v="57.67"/>
    <n v="27.61"/>
    <n v="102.28"/>
    <n v="18265"/>
    <n v="3701"/>
    <n v="16.850000000000001"/>
    <s v="Zona Urbana"/>
    <n v="5323"/>
    <n v="1.02"/>
    <n v="4.2"/>
    <n v="2228"/>
    <n v="41.98"/>
    <n v="1949"/>
    <n v="3224"/>
    <n v="1855"/>
    <n v="7227"/>
    <n v="1270"/>
    <n v="2765"/>
    <n v="2037"/>
    <n v="1158"/>
    <n v="71.11"/>
    <n v="97.77"/>
    <n v="81.97"/>
    <n v="39.86"/>
    <n v="1353"/>
    <n v="2.46"/>
    <n v="12.23"/>
    <n v="483"/>
    <n v="9.1"/>
    <n v="14.36"/>
    <n v="5.78"/>
  </r>
  <r>
    <n v="47"/>
    <x v="12"/>
    <s v="VE03"/>
    <s v="Francisco de Miranda"/>
    <s v="VE0305"/>
    <s v="Atapirire"/>
    <s v="VE030502"/>
    <x v="0"/>
    <n v="1281"/>
    <n v="1385.9177958446251"/>
    <n v="446.04419999999999"/>
    <n v="279"/>
    <n v="128"/>
    <n v="21"/>
    <n v="149"/>
    <n v="34.82"/>
    <n v="0.44897007435985387"/>
    <n v="0.49243672444610315"/>
    <n v="8.4739004223767914E-2"/>
    <n v="0.33149372057894116"/>
    <s v="CIUD MED Y PEQ ORIEN"/>
    <s v="ciud med y peq"/>
    <n v="0.48196477706484275"/>
    <n v="667.96356150445297"/>
    <n v="5.3492379095608545E-5"/>
    <n v="667.96356150445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.58635662307088"/>
    <n v="2.9044200642277347E-3"/>
    <n v="3.7302164554152175E-5"/>
    <n v="2.9044200642277347E-3"/>
    <n v="3.7302164554152175E-5"/>
    <n v="0.89495135018570571"/>
    <n v="104.58635662307088"/>
    <n v="0"/>
    <n v="0.46343083156534554"/>
    <n v="5.3492379095608545E-5"/>
    <n v="0.94226725419296831"/>
    <n v="0.47476184121230219"/>
    <n v="0.72052829075580505"/>
    <n v="0"/>
    <n v="2501.7367798999999"/>
    <n v="0.55398226023603625"/>
    <n v="2.7699113011801812E-4"/>
    <x v="0"/>
    <s v="FALSEFALSE"/>
    <n v="0.29309999999999997"/>
    <n v="0.26053333333333328"/>
    <n v="23.27"/>
    <n v="43.4"/>
    <n v="5"/>
    <n v="32.93"/>
    <n v="421.83329999999995"/>
    <n v="14.01"/>
    <n v="57.780000000000008"/>
    <n v="740.16180000000008"/>
    <n v="267"/>
    <n v="911"/>
    <n v="103"/>
    <n v="199"/>
    <n v="129"/>
    <n v="953"/>
    <n v="40.61"/>
    <n v="34.049999999999997"/>
    <n v="131.22999999999999"/>
    <n v="0"/>
    <n v="1281"/>
    <n v="100"/>
    <s v="Zona Rural"/>
    <n v="577"/>
    <n v="1.01"/>
    <n v="2.23"/>
    <n v="169"/>
    <n v="29.44"/>
    <n v="37"/>
    <n v="103"/>
    <n v="77"/>
    <n v="217"/>
    <n v="28"/>
    <n v="102"/>
    <n v="72"/>
    <n v="61"/>
    <n v="42.42"/>
    <n v="80.31"/>
    <n v="72.73"/>
    <n v="39.61"/>
    <n v="263"/>
    <n v="23.53"/>
    <n v="2.09"/>
    <n v="45"/>
    <n v="7.84"/>
    <n v="15.68"/>
    <n v="11.68"/>
  </r>
  <r>
    <n v="802"/>
    <x v="16"/>
    <s v="VE19"/>
    <s v="Mejia"/>
    <s v="VE1911"/>
    <s v="Capital San Antonio Del Golfo"/>
    <s v="VE191101"/>
    <x v="0"/>
    <n v="14300"/>
    <n v="16708"/>
    <n v="4500.21"/>
    <n v="2348"/>
    <n v="765"/>
    <n v="313"/>
    <n v="1078"/>
    <n v="31.47"/>
    <n v="0.44858056870540619"/>
    <n v="0.47905677476729075"/>
    <n v="8.0548126961619962E-2"/>
    <n v="0.3151093800519571"/>
    <s v="RESTO"/>
    <s v="resto"/>
    <n v="0.47905677476729075"/>
    <n v="8004.0805928118934"/>
    <n v="6.4098902703338954E-4"/>
    <n v="8004.0805928118934"/>
    <n v="0"/>
    <n v="0"/>
    <n v="0"/>
    <n v="0"/>
    <n v="3751"/>
    <n v="3751"/>
    <n v="1"/>
    <n v="0"/>
    <n v="0"/>
    <n v="0"/>
    <n v="0"/>
    <n v="3751"/>
    <n v="3751"/>
    <n v="1"/>
    <n v="0"/>
    <n v="0"/>
    <n v="0"/>
    <n v="0"/>
    <n v="0"/>
    <n v="0"/>
    <n v="1805.5649840979188"/>
    <n v="5.0141522626902725E-2"/>
    <n v="6.4397961956711423E-4"/>
    <n v="5.0141522626902725E-2"/>
    <n v="6.4397961956711423E-4"/>
    <n v="0.8999279983077122"/>
    <n v="1805.5649840979188"/>
    <n v="0"/>
    <n v="0.47637543190063525"/>
    <n v="6.4098902703338954E-4"/>
    <n v="0.94454221911538239"/>
    <n v="0.4747466609699022"/>
    <n v="0.72050525226964157"/>
    <n v="40.9"/>
    <n v="274.28992055200001"/>
    <n v="60.913649201456856"/>
    <n v="3.0456824600728429E-2"/>
    <x v="0"/>
    <s v="FALSEFALSE"/>
    <n v="0.41619999999999996"/>
    <n v="0.36995555555555554"/>
    <n v="12.34"/>
    <n v="114.21212121212122"/>
    <n v="33"/>
    <n v="15.82"/>
    <n v="2262.2600000000002"/>
    <n v="0.97"/>
    <n v="16.79"/>
    <n v="2400.9699999999998"/>
    <n v="3864"/>
    <n v="9284"/>
    <n v="1152"/>
    <n v="3076"/>
    <n v="1697"/>
    <n v="9527"/>
    <n v="54.03"/>
    <n v="30.24"/>
    <n v="107.4"/>
    <n v="5848"/>
    <n v="8452"/>
    <n v="59.1"/>
    <s v="Zona Rural"/>
    <n v="3491"/>
    <n v="1.03"/>
    <n v="4.2"/>
    <n v="1228"/>
    <n v="35.200000000000003"/>
    <n v="894"/>
    <n v="1471"/>
    <n v="1228"/>
    <n v="3769"/>
    <n v="634"/>
    <n v="1601"/>
    <n v="1140"/>
    <n v="767"/>
    <n v="64.3"/>
    <n v="97.86"/>
    <n v="80.849999999999994"/>
    <n v="38.76"/>
    <n v="1455"/>
    <n v="2.91"/>
    <n v="8.17"/>
    <n v="366"/>
    <n v="10.49"/>
    <n v="9.0299999999999994"/>
    <n v="14.24"/>
  </r>
  <r>
    <n v="1102"/>
    <x v="9"/>
    <s v="VE23"/>
    <s v="Santa Rita"/>
    <s v="VE2318"/>
    <s v="Pedro Lucas Urribarri"/>
    <s v="VE231804"/>
    <x v="2"/>
    <n v="2951"/>
    <n v="3276.2872916179467"/>
    <n v="1064.7208000000001"/>
    <n v="443"/>
    <n v="190"/>
    <n v="60"/>
    <n v="250"/>
    <n v="36.08"/>
    <n v="0.44895223831153497"/>
    <n v="0.50941843237302797"/>
    <n v="0.1146477773833719"/>
    <n v="0.54119648871093284"/>
    <s v="CIUD MED Y PEQ ZULIA"/>
    <s v="ciud grandes"/>
    <n v="0.48155784975243665"/>
    <n v="1577.7218633227728"/>
    <n v="1.2634835323981821E-4"/>
    <n v="1577.7218633227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8.03345245143078"/>
    <n v="1.8829358121871198E-2"/>
    <n v="2.4182996934978758E-4"/>
    <n v="1.8829358121871198E-2"/>
    <n v="2.4182996934978758E-4"/>
    <n v="0.89662911636479115"/>
    <n v="678.03345245143078"/>
    <n v="0"/>
    <n v="0.47495896895323009"/>
    <n v="1.2634835323981821E-4"/>
    <n v="0.94254937458658794"/>
    <n v="0.47474452423075481"/>
    <n v="0.72050200942054965"/>
    <n v="0"/>
    <n v="325.21006068600002"/>
    <n v="10.074372498522731"/>
    <n v="5.0371862492613658E-3"/>
    <x v="0"/>
    <s v="FALSEFALSE"/>
    <n v="0.48020000000000002"/>
    <n v="0.42684444444444447"/>
    <n v="16.03"/>
    <n v="156.44444444444446"/>
    <n v="9"/>
    <n v="32.04"/>
    <n v="945.50040000000001"/>
    <n v="0.87"/>
    <n v="73.900000000000006"/>
    <n v="2180.7890000000002"/>
    <n v="922"/>
    <n v="1920"/>
    <n v="109"/>
    <n v="722"/>
    <n v="410"/>
    <n v="1819"/>
    <n v="53.7"/>
    <n v="26.35"/>
    <n v="119.9"/>
    <n v="0"/>
    <n v="2951"/>
    <n v="100"/>
    <s v="Zona Rural"/>
    <n v="716"/>
    <n v="1.03"/>
    <n v="4.25"/>
    <n v="220"/>
    <n v="30.77"/>
    <n v="363"/>
    <n v="569"/>
    <n v="476"/>
    <n v="1408"/>
    <n v="179"/>
    <n v="362"/>
    <n v="228"/>
    <n v="134"/>
    <n v="75.53"/>
    <n v="94.03"/>
    <n v="66.86"/>
    <n v="28.88"/>
    <n v="379"/>
    <n v="7.2"/>
    <n v="20.14"/>
    <n v="53"/>
    <n v="7.41"/>
    <n v="6.29"/>
    <n v="11.26"/>
  </r>
  <r>
    <n v="436"/>
    <x v="13"/>
    <s v="VE12"/>
    <s v="Julian Mellado"/>
    <s v="VE1207"/>
    <s v="Capital El Sombrero"/>
    <s v="VE120701"/>
    <x v="3"/>
    <n v="25883"/>
    <n v="31336.73073308271"/>
    <n v="9253.1725000000006"/>
    <n v="4288"/>
    <n v="1432"/>
    <n v="954"/>
    <n v="2386"/>
    <n v="35.75"/>
    <n v="0.44765029354228708"/>
    <n v="0.47465385172511088"/>
    <n v="0.12655105583841053"/>
    <n v="0.59666398026165879"/>
    <s v="CIUD MED Y PEQ LLANO"/>
    <s v="ciud med y peq"/>
    <n v="0.47499600669075903"/>
    <n v="14884.821960957868"/>
    <n v="1.1920179258174844E-3"/>
    <n v="14884.821960957868"/>
    <n v="0"/>
    <n v="0"/>
    <n v="113"/>
    <n v="0"/>
    <n v="5893"/>
    <n v="5893"/>
    <n v="2"/>
    <n v="0"/>
    <n v="0"/>
    <n v="113"/>
    <n v="0"/>
    <n v="5893"/>
    <n v="5893"/>
    <n v="2"/>
    <n v="0"/>
    <n v="0"/>
    <n v="0"/>
    <n v="0"/>
    <n v="0"/>
    <n v="0"/>
    <n v="3628.9694911173992"/>
    <n v="0.1007784585178545"/>
    <n v="1.2943219506873801E-3"/>
    <n v="0.1007784585178545"/>
    <n v="1.2943219506873801E-3"/>
    <n v="0.90526283465952928"/>
    <n v="3628.9694911173992"/>
    <n v="0"/>
    <n v="0.49356504830083159"/>
    <n v="1.1920179258174844E-3"/>
    <n v="0.94667596987016644"/>
    <n v="0.47428799816224765"/>
    <n v="0.71980915688002745"/>
    <n v="92.49"/>
    <n v="1567.81610226"/>
    <n v="19.987504075197947"/>
    <n v="9.9937520375989741E-3"/>
    <x v="1"/>
    <s v="TRUETRUE"/>
    <n v="0.43640000000000001"/>
    <n v="0.3879111111111111"/>
    <n v="5.13"/>
    <n v="169.77777777777777"/>
    <n v="45"/>
    <n v="10.62"/>
    <n v="2748.7745999999997"/>
    <n v="1.3"/>
    <n v="20.389999999999997"/>
    <n v="5277.5436999999984"/>
    <n v="7453"/>
    <n v="17080"/>
    <n v="1350"/>
    <n v="5939"/>
    <n v="3219"/>
    <n v="16725"/>
    <n v="51.54"/>
    <n v="28.6"/>
    <n v="103.8"/>
    <n v="23940"/>
    <n v="1943"/>
    <n v="7.51"/>
    <s v="Zona Urbana"/>
    <n v="6805"/>
    <n v="1.02"/>
    <n v="3.89"/>
    <n v="2554"/>
    <n v="37.729999999999997"/>
    <n v="1731"/>
    <n v="3431"/>
    <n v="2317"/>
    <n v="7640"/>
    <n v="1237"/>
    <n v="2922"/>
    <n v="2183"/>
    <n v="1481"/>
    <n v="61.79"/>
    <n v="96.66"/>
    <n v="80.459999999999994"/>
    <n v="42.83"/>
    <n v="1075"/>
    <n v="4.12"/>
    <n v="9.7100000000000009"/>
    <n v="1145"/>
    <n v="16.920000000000002"/>
    <n v="19.53"/>
    <n v="6.49"/>
  </r>
  <r>
    <n v="632"/>
    <x v="4"/>
    <s v="VE15"/>
    <s v="Guaicaipuro"/>
    <s v="VE1510"/>
    <s v="Paracotos"/>
    <s v="VE151005"/>
    <x v="3"/>
    <n v="14449"/>
    <n v="17130.097695863496"/>
    <n v="3901.23"/>
    <n v="2899"/>
    <n v="760"/>
    <n v="312"/>
    <n v="1072"/>
    <n v="27"/>
    <n v="0.44808118380025064"/>
    <n v="0.34228450873707977"/>
    <n v="0.11015025056545702"/>
    <n v="0.49362808127006852"/>
    <s v="GRAN CARACAS"/>
    <s v="gran caracas"/>
    <n v="0.47750070344713585"/>
    <n v="8179.633699892981"/>
    <n v="6.5504780792593217E-4"/>
    <n v="8179.633699892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7.589529444987"/>
    <n v="3.825641124501563E-2"/>
    <n v="4.9133627917294137E-4"/>
    <n v="3.825641124501563E-2"/>
    <n v="4.9133627917294137E-4"/>
    <n v="0.89867584662969546"/>
    <n v="1377.589529444987"/>
    <n v="0"/>
    <n v="0.42640558887059693"/>
    <n v="6.5504780792593217E-4"/>
    <n v="0.94459665897217948"/>
    <n v="0.47425080340908043"/>
    <n v="0.71975270779419476"/>
    <n v="62.44"/>
    <n v="153.80087512599999"/>
    <n v="111.37841499165604"/>
    <n v="5.5689207495828022E-2"/>
    <x v="1"/>
    <s v="FALSETRUE"/>
    <n v="0.39890000000000003"/>
    <n v="0.35457777777777783"/>
    <n v="4.16"/>
    <n v="288.5"/>
    <n v="10"/>
    <n v="12.25"/>
    <n v="1770.0025000000001"/>
    <n v="0.5"/>
    <n v="16.87"/>
    <n v="2437.5463"/>
    <n v="3874"/>
    <n v="9712"/>
    <n v="863"/>
    <n v="3130"/>
    <n v="1554"/>
    <n v="9765"/>
    <n v="48.77"/>
    <n v="30.02"/>
    <n v="102.54"/>
    <n v="9022"/>
    <n v="5427"/>
    <n v="37.56"/>
    <s v="Zona Urbana"/>
    <n v="4246"/>
    <n v="1.01"/>
    <n v="3.45"/>
    <n v="1586"/>
    <n v="37.46"/>
    <n v="438"/>
    <n v="1515"/>
    <n v="932"/>
    <n v="2885"/>
    <n v="613"/>
    <n v="1501"/>
    <n v="1005"/>
    <n v="595"/>
    <n v="58.44"/>
    <n v="95.3"/>
    <n v="78.150000000000006"/>
    <n v="33.020000000000003"/>
    <n v="493"/>
    <n v="5.29"/>
    <n v="9.09"/>
    <n v="702"/>
    <n v="16.579999999999998"/>
    <n v="5.72"/>
    <n v="4.28"/>
  </r>
  <r>
    <n v="851"/>
    <x v="18"/>
    <s v="VE20"/>
    <s v="Jauregui"/>
    <s v="VE2012"/>
    <s v="Monseñor Miguel Antonio Salas"/>
    <s v="VE201203"/>
    <x v="1"/>
    <n v="2827"/>
    <n v="3061.7789024390245"/>
    <n v="457.12590000000006"/>
    <n v="617"/>
    <n v="104"/>
    <n v="15"/>
    <n v="119"/>
    <n v="16.170000000000002"/>
    <n v="0.44871967145700969"/>
    <n v="0.37731581257109631"/>
    <n v="5.5428142742791904E-2"/>
    <n v="0.22554494999398186"/>
    <s v="CIUD MED Y PEQ OCCID"/>
    <s v="ciud med y peq"/>
    <n v="0.47967458681485686"/>
    <n v="1468.657529945885"/>
    <n v="1.1761417819939211E-4"/>
    <n v="1460.657529945885"/>
    <n v="0"/>
    <n v="0"/>
    <n v="96"/>
    <n v="0"/>
    <n v="0"/>
    <n v="96"/>
    <n v="1"/>
    <n v="0"/>
    <n v="0"/>
    <n v="96"/>
    <n v="0"/>
    <n v="0"/>
    <n v="96"/>
    <n v="1"/>
    <n v="8"/>
    <n v="4.6264805171387398E-6"/>
    <n v="0"/>
    <n v="5.4471514542228051E-3"/>
    <n v="5.4471514542228051E-3"/>
    <n v="2.6128601231222705E-3"/>
    <n v="247.51208679646615"/>
    <n v="6.8735454053665173E-3"/>
    <n v="8.8278594731989267E-5"/>
    <n v="6.8735454053665173E-3"/>
    <n v="8.8278594731989267E-5"/>
    <n v="0.89536951597283831"/>
    <n v="247.51208679646615"/>
    <n v="0"/>
    <n v="0.42651962464976706"/>
    <n v="1.1298769768225337E-4"/>
    <n v="0.94249763808248932"/>
    <n v="0.47409661302518186"/>
    <n v="0.7195186988151292"/>
    <n v="99.15"/>
    <n v="50.995337514699997"/>
    <n v="60.04036940742732"/>
    <n v="3.0020184703713659E-2"/>
    <x v="1"/>
    <s v="FALSETRUE"/>
    <n v="0.37680000000000002"/>
    <n v="0.33493333333333336"/>
    <n v="8.16"/>
    <n v="103.2"/>
    <n v="5"/>
    <n v="1.6500000000000001"/>
    <n v="46.645500000000006"/>
    <n v="0.13"/>
    <n v="5.1899999999999995"/>
    <n v="146.72129999999999"/>
    <n v="711"/>
    <n v="1887"/>
    <n v="229"/>
    <n v="568"/>
    <n v="294"/>
    <n v="1965"/>
    <n v="49.81"/>
    <n v="31.77"/>
    <n v="110.19"/>
    <n v="2803"/>
    <n v="24"/>
    <n v="0.85"/>
    <s v="Zona Urbana"/>
    <n v="805"/>
    <n v="1.02"/>
    <n v="3.57"/>
    <n v="213"/>
    <n v="26.53"/>
    <n v="85"/>
    <n v="280"/>
    <n v="151"/>
    <n v="516"/>
    <n v="118"/>
    <n v="301"/>
    <n v="208"/>
    <n v="109"/>
    <n v="62.11"/>
    <n v="95.86"/>
    <n v="84.55"/>
    <n v="33.96"/>
    <n v="193"/>
    <n v="4.9400000000000004"/>
    <n v="3.36"/>
    <n v="6"/>
    <n v="0.75"/>
    <n v="5.35"/>
    <n v="6.66"/>
  </r>
  <r>
    <n v="79"/>
    <x v="12"/>
    <s v="VE03"/>
    <s v="Santa Ana"/>
    <s v="VE0317"/>
    <s v="Santa Ana"/>
    <s v="VE031701"/>
    <x v="0"/>
    <n v="9252"/>
    <n v="10873.692403486924"/>
    <n v="2968.0415999999996"/>
    <n v="1613"/>
    <n v="605"/>
    <n v="157"/>
    <n v="762"/>
    <n v="32.08"/>
    <n v="0.44806753924345144"/>
    <n v="0.46868940376132612"/>
    <n v="6.8549226602094865E-2"/>
    <n v="0.23391627010585661"/>
    <s v="RESTO"/>
    <s v="resto"/>
    <n v="0.47680990423752845"/>
    <n v="5184.6842336149411"/>
    <n v="4.1520392802700241E-4"/>
    <n v="5184.6842336149411"/>
    <n v="0"/>
    <n v="0"/>
    <n v="0"/>
    <n v="0"/>
    <n v="1712"/>
    <n v="1712"/>
    <n v="1"/>
    <n v="0"/>
    <n v="0"/>
    <n v="0"/>
    <n v="0"/>
    <n v="1712"/>
    <n v="1712"/>
    <n v="1"/>
    <n v="0"/>
    <n v="0"/>
    <n v="0"/>
    <n v="0"/>
    <n v="0"/>
    <n v="0"/>
    <n v="1079.974433098002"/>
    <n v="2.9991477986440158E-2"/>
    <n v="3.8518775601761672E-4"/>
    <n v="2.9991477986440158E-2"/>
    <n v="3.8518775601761672E-4"/>
    <n v="0.89780509752891768"/>
    <n v="1079.974433098002"/>
    <n v="0"/>
    <n v="0.4654953264255613"/>
    <n v="4.1520392802700241E-4"/>
    <n v="0.94366791084137547"/>
    <n v="0.47363100633564365"/>
    <n v="0.71881206495567496"/>
    <n v="93.98"/>
    <n v="621.63309353199998"/>
    <n v="17.492138878425358"/>
    <n v="8.7460694392126788E-3"/>
    <x v="2"/>
    <s v="FALSETRUE"/>
    <n v="0.39979999999999999"/>
    <n v="0.35537777777777779"/>
    <n v="5.89"/>
    <n v="377.5"/>
    <n v="6"/>
    <n v="8.08"/>
    <n v="747.5616"/>
    <n v="0.43"/>
    <n v="19.45"/>
    <n v="1799.5139999999999"/>
    <n v="2486"/>
    <n v="6218"/>
    <n v="548"/>
    <n v="1932"/>
    <n v="1136"/>
    <n v="6184"/>
    <n v="48.79"/>
    <n v="29.92"/>
    <n v="102.27"/>
    <n v="8695"/>
    <n v="557"/>
    <n v="6.02"/>
    <s v="Zona Urbana"/>
    <n v="2580"/>
    <n v="1.01"/>
    <n v="3.61"/>
    <n v="1037"/>
    <n v="40.21"/>
    <n v="390"/>
    <n v="1025"/>
    <n v="755"/>
    <n v="2265"/>
    <n v="408"/>
    <n v="1024"/>
    <n v="783"/>
    <n v="595"/>
    <n v="66.56"/>
    <n v="94.2"/>
    <n v="83.56"/>
    <n v="50.77"/>
    <n v="455"/>
    <n v="7.23"/>
    <n v="7.56"/>
    <n v="177"/>
    <n v="6.86"/>
    <n v="18.07"/>
    <n v="4.63"/>
  </r>
  <r>
    <n v="985"/>
    <x v="21"/>
    <s v="VE22"/>
    <s v="Bolivar"/>
    <s v="VE2202"/>
    <s v="Aroa"/>
    <s v="VE220201"/>
    <x v="3"/>
    <n v="31185"/>
    <n v="37905"/>
    <n v="12296.245500000001"/>
    <n v="4512"/>
    <n v="1673"/>
    <n v="1264"/>
    <n v="2937"/>
    <n v="39.43"/>
    <n v="0.44649935248472122"/>
    <n v="0.47168406819033132"/>
    <n v="9.0423561580135398E-2"/>
    <n v="0.35119720557721656"/>
    <s v="CIUD MED Y PEQ OCCID"/>
    <s v="ciud med y peq"/>
    <n v="0.47168406819033132"/>
    <n v="17879.184604754508"/>
    <n v="1.4318148113406039E-3"/>
    <n v="17879.184604754508"/>
    <n v="0"/>
    <n v="0"/>
    <n v="218"/>
    <n v="0"/>
    <n v="6757"/>
    <n v="6757"/>
    <n v="2"/>
    <n v="0"/>
    <n v="0"/>
    <n v="218"/>
    <n v="0"/>
    <n v="6757"/>
    <n v="6757"/>
    <n v="2"/>
    <n v="0"/>
    <n v="0"/>
    <n v="0"/>
    <n v="0"/>
    <n v="0"/>
    <n v="0"/>
    <n v="4410.2460375795981"/>
    <n v="0.12247493356988634"/>
    <n v="1.5729749914799292E-3"/>
    <n v="0.12247493356988634"/>
    <n v="1.5729749914799292E-3"/>
    <n v="0.90754865906373772"/>
    <n v="4410.2460375795981"/>
    <n v="0"/>
    <n v="0.50056922027465178"/>
    <n v="1.4318148113406039E-3"/>
    <n v="0.94760453602451666"/>
    <n v="0.47357347300872954"/>
    <n v="0.71872474877711046"/>
    <n v="47.45"/>
    <n v="831.12955206499998"/>
    <n v="45.606608387130926"/>
    <n v="2.2803304193565462E-2"/>
    <x v="3"/>
    <s v="TRUEFALSE"/>
    <n v="0.50580000000000003"/>
    <n v="0.4496"/>
    <n v="11.46"/>
    <n v="116.875"/>
    <n v="80"/>
    <n v="22.62"/>
    <n v="7054.0470000000005"/>
    <n v="4.71"/>
    <n v="21.96"/>
    <n v="6848.2259999999997"/>
    <n v="9869"/>
    <n v="19511"/>
    <n v="1805"/>
    <n v="7683"/>
    <n v="4364"/>
    <n v="19138"/>
    <n v="59.83"/>
    <n v="27.78"/>
    <n v="105.8"/>
    <n v="14796"/>
    <n v="16389"/>
    <n v="52.55"/>
    <s v="Zona Rural"/>
    <n v="7753"/>
    <n v="1.03"/>
    <n v="4.13"/>
    <n v="2721"/>
    <n v="35.15"/>
    <n v="2295"/>
    <n v="4344"/>
    <n v="2582"/>
    <n v="9350"/>
    <n v="1557"/>
    <n v="3843"/>
    <n v="2770"/>
    <n v="1547"/>
    <n v="59.4"/>
    <n v="95.19"/>
    <n v="76.650000000000006"/>
    <n v="37.950000000000003"/>
    <n v="2850"/>
    <n v="5.88"/>
    <n v="13.93"/>
    <n v="1661"/>
    <n v="21.46"/>
    <n v="16.5"/>
    <n v="10.3"/>
  </r>
  <r>
    <n v="141"/>
    <x v="10"/>
    <s v="VE05"/>
    <s v="San Casimiro"/>
    <s v="VE0509"/>
    <s v="No Urbana Guiripa"/>
    <s v="VE050902"/>
    <x v="3"/>
    <n v="2122"/>
    <n v="2350.3185591229444"/>
    <n v="654.21259999999995"/>
    <n v="424"/>
    <n v="141"/>
    <n v="48"/>
    <n v="189"/>
    <n v="30.83"/>
    <n v="0.44822383399674354"/>
    <n v="0.42288367749181238"/>
    <n v="6.3774725991874393E-2"/>
    <n v="0.56718895792649238"/>
    <s v="CIUD MED Y PEQ CENTR"/>
    <s v="ciud med y peq"/>
    <n v="0.47791718741064798"/>
    <n v="1123.2576352950844"/>
    <n v="8.9953594345641412E-5"/>
    <n v="1123.2576352950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7.04039993137764"/>
    <n v="1.0192911736899589E-2"/>
    <n v="1.30910013871177E-4"/>
    <n v="1.0192911736899589E-2"/>
    <n v="1.30910013871177E-4"/>
    <n v="0.89571922663085679"/>
    <n v="367.04039993137764"/>
    <n v="0"/>
    <n v="0.44293193861985625"/>
    <n v="8.9953594345641412E-5"/>
    <n v="0.9424084430593449"/>
    <n v="0.47347186135477948"/>
    <n v="0.71857053657009196"/>
    <n v="0"/>
    <n v="39.7814170487"/>
    <n v="59.08081545324815"/>
    <n v="2.9540407726624075E-2"/>
    <x v="3"/>
    <s v="FALSEFALSE"/>
    <n v="0.45079999999999998"/>
    <n v="0.40071111111111107"/>
    <n v="6.45"/>
    <n v="153.6"/>
    <n v="5"/>
    <n v="8.59"/>
    <n v="182.27980000000002"/>
    <n v="0.32"/>
    <n v="31.13"/>
    <n v="660.57860000000005"/>
    <n v="627"/>
    <n v="1391"/>
    <n v="104"/>
    <n v="521"/>
    <n v="266"/>
    <n v="1335"/>
    <n v="52.55"/>
    <n v="27.6"/>
    <n v="108.24"/>
    <n v="0"/>
    <n v="2122"/>
    <n v="100"/>
    <s v="Zona Rural"/>
    <n v="632"/>
    <n v="1.02"/>
    <n v="3.42"/>
    <n v="239"/>
    <n v="38.06"/>
    <n v="174"/>
    <n v="266"/>
    <n v="328"/>
    <n v="768"/>
    <n v="128"/>
    <n v="231"/>
    <n v="165"/>
    <n v="86"/>
    <n v="68.819999999999993"/>
    <n v="95.85"/>
    <n v="71.739999999999995"/>
    <n v="30.07"/>
    <n v="109"/>
    <n v="3.66"/>
    <n v="7.48"/>
    <n v="134"/>
    <n v="21.34"/>
    <n v="3.34"/>
    <n v="7.83"/>
  </r>
  <r>
    <n v="438"/>
    <x v="13"/>
    <s v="VE12"/>
    <s v="Francisco De Miranda"/>
    <s v="VE1208"/>
    <s v="Calabozo"/>
    <s v="VE120801"/>
    <x v="3"/>
    <n v="131989"/>
    <n v="165564.68433025561"/>
    <n v="40876.993300000002"/>
    <n v="23550"/>
    <n v="7459"/>
    <n v="3109"/>
    <n v="10568"/>
    <n v="30.97"/>
    <n v="0.43785015053359522"/>
    <n v="0.45470236026340655"/>
    <n v="0.10661663650885969"/>
    <n v="0.41841812651137711"/>
    <s v="CIUD GRAND LLANOS"/>
    <s v="ciud grandes"/>
    <n v="0.44881419931632027"/>
    <n v="74307.781232742986"/>
    <n v="5.950773713618112E-3"/>
    <n v="74307.781232742986"/>
    <n v="0"/>
    <n v="0"/>
    <n v="974"/>
    <n v="0"/>
    <n v="27208"/>
    <n v="27208"/>
    <n v="2"/>
    <n v="0"/>
    <n v="0"/>
    <n v="974"/>
    <n v="0"/>
    <n v="27208"/>
    <n v="27208"/>
    <n v="2"/>
    <n v="0"/>
    <n v="0"/>
    <n v="0"/>
    <n v="0"/>
    <n v="0"/>
    <n v="0"/>
    <n v="18444.917149302815"/>
    <n v="0.51222539135315703"/>
    <n v="6.5786337425509109E-3"/>
    <n v="0.51222539135315703"/>
    <n v="6.5786337425509109E-3"/>
    <n v="0.94861067977520541"/>
    <n v="18444.917149302815"/>
    <n v="0"/>
    <n v="0.63851281046392294"/>
    <n v="5.950773713618112E-3"/>
    <n v="0.96510331329345711"/>
    <n v="0.47328942877446512"/>
    <n v="0.71829366546575801"/>
    <n v="93.71"/>
    <n v="5895.0810319000002"/>
    <n v="28.085226213912392"/>
    <n v="1.4042613106956196E-2"/>
    <x v="2"/>
    <s v="TRUETRUE"/>
    <n v="0.45229999999999998"/>
    <n v="0.40204444444444443"/>
    <n v="5.44"/>
    <n v="306.69402985074629"/>
    <n v="134"/>
    <n v="7.16"/>
    <n v="9450.4123999999993"/>
    <n v="1.67"/>
    <n v="30.37"/>
    <n v="40085.059300000001"/>
    <n v="38959"/>
    <n v="86130"/>
    <n v="6900"/>
    <n v="31199"/>
    <n v="15988"/>
    <n v="84802"/>
    <n v="53.24"/>
    <n v="28.16"/>
    <n v="99.39"/>
    <n v="123692"/>
    <n v="8297"/>
    <n v="6.29"/>
    <s v="Zona Urbana"/>
    <n v="35355"/>
    <n v="1.02"/>
    <n v="3.8"/>
    <n v="13690"/>
    <n v="38.82"/>
    <n v="7923"/>
    <n v="18152"/>
    <n v="12438"/>
    <n v="41097"/>
    <n v="6365"/>
    <n v="15231"/>
    <n v="11010"/>
    <n v="8942"/>
    <n v="62.13"/>
    <n v="95.86"/>
    <n v="82.98"/>
    <n v="48.01"/>
    <n v="5780"/>
    <n v="4.92"/>
    <n v="10.68"/>
    <n v="2829"/>
    <n v="8.02"/>
    <n v="16.89"/>
    <n v="5.66"/>
  </r>
  <r>
    <n v="488"/>
    <x v="2"/>
    <s v="VE13"/>
    <s v="Moran"/>
    <s v="VE1305"/>
    <s v="Guarico"/>
    <s v="VE130503"/>
    <x v="2"/>
    <n v="16584"/>
    <n v="18659.677429770749"/>
    <n v="5257.1280000000006"/>
    <n v="2638"/>
    <n v="892"/>
    <n v="332"/>
    <n v="1224"/>
    <n v="31.700000000000003"/>
    <n v="0.44707234881399427"/>
    <n v="0.48240773360160805"/>
    <n v="9.4220960200833315E-2"/>
    <n v="0.42052594815845734"/>
    <s v="CIUD MED Y PEQ OCCID"/>
    <s v="ciud med y peq"/>
    <n v="0.47405133953202194"/>
    <n v="8845.6450808182599"/>
    <n v="7.0838385097325533E-4"/>
    <n v="8845.6450808182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49.7979921364627"/>
    <n v="5.6924006229906086E-2"/>
    <n v="7.3108868569744399E-4"/>
    <n v="5.6924006229906086E-2"/>
    <n v="7.3108868569744399E-4"/>
    <n v="0.90064256445284452"/>
    <n v="2049.7979921364627"/>
    <n v="0"/>
    <n v="0.4799914347614529"/>
    <n v="7.0838385097325533E-4"/>
    <n v="0.94480319228170373"/>
    <n v="0.47318763855489965"/>
    <n v="0.71813918225638318"/>
    <n v="45"/>
    <n v="288.43884084199999"/>
    <n v="64.691972049603677"/>
    <n v="3.2345986024801841E-2"/>
    <x v="3"/>
    <s v="FALSEFALSE"/>
    <n v="0.50360000000000005"/>
    <n v="0.44764444444444451"/>
    <n v="16.02"/>
    <n v="110.87179487179488"/>
    <n v="39"/>
    <n v="41.91"/>
    <n v="6950.3543999999993"/>
    <n v="1.97"/>
    <n v="21.810000000000002"/>
    <n v="3616.9704000000002"/>
    <n v="5233"/>
    <n v="10392"/>
    <n v="959"/>
    <n v="4152"/>
    <n v="2221"/>
    <n v="10211"/>
    <n v="59.58"/>
    <n v="27.58"/>
    <n v="106.91"/>
    <n v="7463"/>
    <n v="9121"/>
    <n v="55"/>
    <s v="Zona Rural"/>
    <n v="4315"/>
    <n v="1.02"/>
    <n v="3.89"/>
    <n v="1197"/>
    <n v="27.79"/>
    <n v="805"/>
    <n v="2058"/>
    <n v="1383"/>
    <n v="4324"/>
    <n v="642"/>
    <n v="1850"/>
    <n v="1329"/>
    <n v="680"/>
    <n v="44.12"/>
    <n v="90.86"/>
    <n v="71.22"/>
    <n v="30.69"/>
    <n v="2114"/>
    <n v="11.43"/>
    <n v="9.68"/>
    <n v="286"/>
    <n v="6.64"/>
    <n v="13.53"/>
    <n v="8.18"/>
  </r>
  <r>
    <n v="730"/>
    <x v="6"/>
    <s v="VE18"/>
    <s v="Esteller"/>
    <s v="VE1803"/>
    <s v="Capital Esteller"/>
    <s v="VE180301"/>
    <x v="3"/>
    <n v="38018"/>
    <n v="43458.689197908556"/>
    <n v="13078.191999999999"/>
    <n v="5970"/>
    <n v="2036"/>
    <n v="1095"/>
    <n v="3131"/>
    <n v="34.4"/>
    <n v="0.44556944615408484"/>
    <n v="0.48318600797298789"/>
    <n v="6.577838957668837E-2"/>
    <n v="0.36459521557718522"/>
    <s v="CIUD MED Y PEQ LLANO"/>
    <s v="ciud med y peq"/>
    <n v="0.46898208497302218"/>
    <n v="20381.346670229712"/>
    <n v="1.6321949061224032E-3"/>
    <n v="20381.346670229712"/>
    <n v="0"/>
    <n v="0"/>
    <n v="0"/>
    <n v="0"/>
    <n v="5637"/>
    <n v="5637"/>
    <n v="1"/>
    <n v="0"/>
    <n v="0"/>
    <n v="0"/>
    <n v="0"/>
    <n v="5637"/>
    <n v="5637"/>
    <n v="1"/>
    <n v="0"/>
    <n v="0"/>
    <n v="0"/>
    <n v="0"/>
    <n v="0"/>
    <n v="0"/>
    <n v="4107.8140822787009"/>
    <n v="0.11407623351567883"/>
    <n v="1.4651084692362479E-3"/>
    <n v="0.11407623351567883"/>
    <n v="1.4651084692362479E-3"/>
    <n v="0.9066638170098329"/>
    <n v="4107.8140822787009"/>
    <n v="0"/>
    <n v="0.50130868616616653"/>
    <n v="1.6321949061224032E-3"/>
    <n v="0.94838046842920143"/>
    <n v="0.47299824943611535"/>
    <n v="0.7178517534737815"/>
    <n v="73.47"/>
    <n v="461.81390225299998"/>
    <n v="94.10433290529258"/>
    <n v="4.7052166452646288E-2"/>
    <x v="2"/>
    <s v="TRUETRUE"/>
    <n v="0.48049999999999998"/>
    <n v="0.42711111111111111"/>
    <n v="8.52"/>
    <n v="203.69767441860466"/>
    <n v="43"/>
    <n v="20.43"/>
    <n v="7767.0774000000001"/>
    <n v="0.81"/>
    <n v="12.43"/>
    <n v="4725.6373999999996"/>
    <n v="11744"/>
    <n v="24439"/>
    <n v="1835"/>
    <n v="9272"/>
    <n v="4982"/>
    <n v="23764"/>
    <n v="55.56"/>
    <n v="27.47"/>
    <n v="103.56"/>
    <n v="27932"/>
    <n v="10086"/>
    <n v="26.53"/>
    <s v="Zona Urbana"/>
    <n v="9418"/>
    <n v="1.02"/>
    <n v="4.0999999999999996"/>
    <n v="3420"/>
    <n v="36.35"/>
    <n v="1934"/>
    <n v="4478"/>
    <n v="2143"/>
    <n v="8759"/>
    <n v="1912"/>
    <n v="4886"/>
    <n v="3241"/>
    <n v="2112"/>
    <n v="63.44"/>
    <n v="97.2"/>
    <n v="78.989999999999995"/>
    <n v="40.39"/>
    <n v="2597"/>
    <n v="3.54"/>
    <n v="12.84"/>
    <n v="1858"/>
    <n v="19.75"/>
    <n v="8.69"/>
    <n v="6.87"/>
  </r>
  <r>
    <n v="334"/>
    <x v="0"/>
    <s v="VE10"/>
    <s v="Tucupita"/>
    <s v="VE1004"/>
    <s v="Jose Vidal Marcano"/>
    <s v="VE100402"/>
    <x v="0"/>
    <n v="18166"/>
    <n v="22184.073330287625"/>
    <n v="6069.2605999999996"/>
    <n v="2709"/>
    <n v="882"/>
    <n v="477"/>
    <n v="1359"/>
    <n v="33.409999999999997"/>
    <n v="0.44694194727213693"/>
    <n v="0.47565704938029113"/>
    <n v="0.38395642989715723"/>
    <n v="0.28090150356328264"/>
    <s v="CIUD MED Y PEQ ORIEN"/>
    <s v="ciud med y peq"/>
    <n v="0.47374695405694123"/>
    <n v="10509.637168799587"/>
    <n v="8.4164096365453881E-4"/>
    <n v="9927.637168799587"/>
    <n v="0"/>
    <n v="145"/>
    <n v="761"/>
    <n v="0"/>
    <n v="0"/>
    <n v="761"/>
    <n v="2"/>
    <n v="0"/>
    <n v="561"/>
    <n v="761"/>
    <n v="0"/>
    <n v="0"/>
    <n v="761"/>
    <n v="2"/>
    <n v="582"/>
    <n v="3.3657645762184336E-4"/>
    <n v="1.7690408393010869E-3"/>
    <n v="5.5377744317169054E-2"/>
    <n v="5.5377744317169054E-2"/>
    <n v="2.6235037692802925E-2"/>
    <n v="1919.6226578387259"/>
    <n v="5.3308966324036589E-2"/>
    <n v="6.8465985981945371E-4"/>
    <n v="5.3308966324036589E-2"/>
    <n v="-1.0843809794816332E-3"/>
    <n v="0.88575004846248162"/>
    <n v="1358.6226578387259"/>
    <n v="0.29224493559146747"/>
    <n v="0.47157202138893645"/>
    <n v="5.0506450603269551E-4"/>
    <n v="0.94401587821036115"/>
    <n v="0.47286815774365226"/>
    <n v="0.71765431817743874"/>
    <n v="94.08"/>
    <n v="1243.06822597"/>
    <n v="17.846223454852439"/>
    <n v="8.9231117274262192E-3"/>
    <x v="2"/>
    <s v="FALSETRUE"/>
    <n v="0.46289999999999998"/>
    <n v="0.41146666666666665"/>
    <n v="7.42"/>
    <n v="238.35294117647058"/>
    <n v="17"/>
    <n v="12.7"/>
    <n v="2307.0819999999999"/>
    <n v="2.08"/>
    <n v="34.93"/>
    <n v="6345.3837999999996"/>
    <n v="5514"/>
    <n v="11912"/>
    <n v="740"/>
    <n v="4442"/>
    <n v="2162"/>
    <n v="11562"/>
    <n v="52.5"/>
    <n v="27.09"/>
    <n v="101.98"/>
    <n v="17091"/>
    <n v="1075"/>
    <n v="5.92"/>
    <s v="Zona Urbana"/>
    <n v="4317"/>
    <n v="1.03"/>
    <n v="4.2699999999999996"/>
    <n v="1997"/>
    <n v="47.22"/>
    <n v="1940"/>
    <n v="1824"/>
    <n v="30"/>
    <n v="4052"/>
    <n v="1056"/>
    <n v="1990"/>
    <n v="1522"/>
    <n v="1411"/>
    <n v="70.31"/>
    <n v="92"/>
    <n v="86.04"/>
    <n v="53.92"/>
    <n v="1071"/>
    <n v="7.62"/>
    <n v="11.35"/>
    <n v="393"/>
    <n v="9.2899999999999991"/>
    <n v="23.06"/>
    <n v="3.93"/>
  </r>
  <r>
    <n v="753"/>
    <x v="6"/>
    <s v="VE18"/>
    <s v="San Rafael De Onoto"/>
    <s v="VE1811"/>
    <s v="Capital San Rafael De Onoto"/>
    <s v="VE181101"/>
    <x v="3"/>
    <n v="14020"/>
    <n v="17095.601202973387"/>
    <n v="4119.076"/>
    <n v="2565"/>
    <n v="673"/>
    <n v="394"/>
    <n v="1067"/>
    <n v="29.380000000000003"/>
    <n v="0.44683189234855986"/>
    <n v="0.45254966529499896"/>
    <n v="4.0499035517049545E-2"/>
    <n v="0.39572531266226391"/>
    <s v="CIUD MED Y PEQ LLANO"/>
    <s v="ciud med y peq"/>
    <n v="0.47286035776990087"/>
    <n v="8083.8321011295429"/>
    <n v="6.4737574954676401E-4"/>
    <n v="8083.8321011295429"/>
    <n v="0"/>
    <n v="0"/>
    <n v="72"/>
    <n v="0"/>
    <n v="3446"/>
    <n v="3446"/>
    <n v="2"/>
    <n v="0"/>
    <n v="0"/>
    <n v="72"/>
    <n v="0"/>
    <n v="3446"/>
    <n v="3446"/>
    <n v="2"/>
    <n v="0"/>
    <n v="0"/>
    <n v="0"/>
    <n v="0"/>
    <n v="0"/>
    <n v="0"/>
    <n v="2211.5678932898263"/>
    <n v="6.1416444458644637E-2"/>
    <n v="7.8878614899544899E-4"/>
    <n v="6.1416444458644637E-2"/>
    <n v="7.8878614899544899E-4"/>
    <n v="0.90111586368292784"/>
    <n v="2211.5678932898263"/>
    <n v="0"/>
    <n v="0.47169399114552379"/>
    <n v="6.4737574954676401E-4"/>
    <n v="0.94456695043893657"/>
    <n v="0.47269156131946138"/>
    <n v="0.71738630438898654"/>
    <n v="90.26"/>
    <n v="128.305337541"/>
    <n v="133.24154341989461"/>
    <n v="6.6620771709947305E-2"/>
    <x v="2"/>
    <s v="FALSETRUE"/>
    <n v="0.49049999999999999"/>
    <n v="0.436"/>
    <n v="6.08"/>
    <n v="155.9"/>
    <n v="30"/>
    <n v="13.030000000000001"/>
    <n v="1826.806"/>
    <n v="0.54"/>
    <n v="9.7200000000000006"/>
    <n v="1362.7440000000001"/>
    <n v="4392"/>
    <n v="8954"/>
    <n v="674"/>
    <n v="3549"/>
    <n v="1764"/>
    <n v="8707"/>
    <n v="56.58"/>
    <n v="27.27"/>
    <n v="104.19"/>
    <n v="12654"/>
    <n v="1366"/>
    <n v="9.74"/>
    <s v="Zona Urbana"/>
    <n v="3678"/>
    <n v="1.04"/>
    <n v="3.95"/>
    <n v="1395"/>
    <n v="38.020000000000003"/>
    <n v="1456"/>
    <n v="2051"/>
    <n v="1019"/>
    <n v="4677"/>
    <n v="684"/>
    <n v="1736"/>
    <n v="1135"/>
    <n v="716"/>
    <n v="57.62"/>
    <n v="98.52"/>
    <n v="76.53"/>
    <n v="37.64"/>
    <n v="674"/>
    <n v="1.92"/>
    <n v="11.15"/>
    <n v="562"/>
    <n v="15.32"/>
    <n v="9.84"/>
    <n v="6.03"/>
  </r>
  <r>
    <n v="408"/>
    <x v="5"/>
    <s v="VE11"/>
    <s v="San Francisco"/>
    <s v="VE1119"/>
    <s v="Capital Mirimire"/>
    <s v="VE111901"/>
    <x v="2"/>
    <n v="11030"/>
    <n v="12812"/>
    <n v="3595.78"/>
    <n v="1685"/>
    <n v="543"/>
    <n v="272"/>
    <n v="815"/>
    <n v="32.6"/>
    <n v="0.44692873854814374"/>
    <n v="0.47361482558224566"/>
    <n v="6.3436202467945305E-2"/>
    <n v="0.2771206172233564"/>
    <s v="RESTO"/>
    <s v="resto"/>
    <n v="0.47361482558224566"/>
    <n v="6067.953145359731"/>
    <n v="4.8593855816760615E-4"/>
    <n v="6067.953145359731"/>
    <n v="0"/>
    <n v="0"/>
    <n v="0"/>
    <n v="0"/>
    <n v="1637"/>
    <n v="1637"/>
    <n v="1"/>
    <n v="0"/>
    <n v="0"/>
    <n v="0"/>
    <n v="0"/>
    <n v="1637"/>
    <n v="1637"/>
    <n v="1"/>
    <n v="0"/>
    <n v="0"/>
    <n v="0"/>
    <n v="0"/>
    <n v="0"/>
    <n v="0"/>
    <n v="1636.812837212241"/>
    <n v="4.5455183632776688E-2"/>
    <n v="5.8379184216243284E-4"/>
    <n v="4.5455183632776688E-2"/>
    <n v="5.8379184216243284E-4"/>
    <n v="0.89943427073152871"/>
    <n v="1636.812837212241"/>
    <n v="0"/>
    <n v="0.47283475998218366"/>
    <n v="4.8593855816760615E-4"/>
    <n v="0.94394181674864275"/>
    <n v="0.47268086029635198"/>
    <n v="0.71737006384642177"/>
    <n v="42.96"/>
    <n v="368.01013483899999"/>
    <n v="34.814258595364763"/>
    <n v="1.7407129297682383E-2"/>
    <x v="3"/>
    <s v="FALSEFALSE"/>
    <n v="0.4526"/>
    <n v="0.40231111111111112"/>
    <n v="7.14"/>
    <n v="115.2"/>
    <n v="30"/>
    <n v="20.05"/>
    <n v="2211.5150000000003"/>
    <n v="0.2"/>
    <n v="24.41"/>
    <n v="2692.4229999999998"/>
    <n v="3229"/>
    <n v="7134"/>
    <n v="667"/>
    <n v="2562"/>
    <n v="1434"/>
    <n v="7034"/>
    <n v="54.61"/>
    <n v="28.92"/>
    <n v="102.65"/>
    <n v="4738"/>
    <n v="6292"/>
    <n v="57.04"/>
    <s v="Zona Rural"/>
    <n v="2568"/>
    <n v="1.04"/>
    <n v="4.45"/>
    <n v="663"/>
    <n v="25.91"/>
    <n v="667"/>
    <n v="1656"/>
    <n v="1127"/>
    <n v="3456"/>
    <n v="604"/>
    <n v="1377"/>
    <n v="1016"/>
    <n v="650"/>
    <n v="74.02"/>
    <n v="96.97"/>
    <n v="83.62"/>
    <n v="46"/>
    <n v="641"/>
    <n v="4.38"/>
    <n v="13.79"/>
    <n v="287"/>
    <n v="11.22"/>
    <n v="13.01"/>
    <n v="7.44"/>
  </r>
  <r>
    <n v="361"/>
    <x v="5"/>
    <s v="VE11"/>
    <s v="Colina"/>
    <s v="VE1106"/>
    <s v="Guaibacoa"/>
    <s v="VE110603"/>
    <x v="2"/>
    <n v="833"/>
    <n v="975.86020236087688"/>
    <n v="212.33170000000001"/>
    <n v="152"/>
    <n v="46"/>
    <n v="6"/>
    <n v="52"/>
    <n v="25.490000000000002"/>
    <n v="0.4479062108026568"/>
    <n v="0.39685229071711597"/>
    <n v="2.071958961890779E-2"/>
    <n v="0.12065009023256262"/>
    <s v="CIUD MED Y PEQ OCCID"/>
    <s v="ciud med y peq"/>
    <n v="0.47557321419417975"/>
    <n v="464.09297304094491"/>
    <n v="3.7165855564935278E-5"/>
    <n v="464.09297304094491"/>
    <n v="0"/>
    <n v="0"/>
    <n v="52"/>
    <n v="0"/>
    <n v="0"/>
    <n v="52"/>
    <n v="1"/>
    <n v="0"/>
    <n v="0"/>
    <n v="52"/>
    <n v="0"/>
    <n v="0"/>
    <n v="52"/>
    <n v="1"/>
    <n v="0"/>
    <n v="0"/>
    <n v="0"/>
    <n v="0"/>
    <n v="0"/>
    <n v="0"/>
    <n v="34.716844636175125"/>
    <n v="9.6410567672209431E-4"/>
    <n v="1.2382240793479085E-5"/>
    <n v="9.6410567672209431E-4"/>
    <n v="1.2382240793479085E-5"/>
    <n v="0.89474692905424724"/>
    <n v="34.716844636175125"/>
    <n v="0"/>
    <n v="0.43085444181602844"/>
    <n v="3.7165855564935278E-5"/>
    <n v="0.94220403294997457"/>
    <n v="0.47260480433323976"/>
    <n v="0.71725463655562871"/>
    <n v="0"/>
    <n v="84.212693922100001"/>
    <n v="11.588041623078645"/>
    <n v="5.7940208115393223E-3"/>
    <x v="3"/>
    <s v="FALSEFALSE"/>
    <n v="0.45350000000000001"/>
    <n v="0.40311111111111114"/>
    <n v="4.9000000000000004"/>
    <n v="36.5"/>
    <n v="2"/>
    <n v="23.08"/>
    <n v="192.25639999999999"/>
    <n v="1.92"/>
    <n v="12.489999999999998"/>
    <n v="104.04169999999998"/>
    <n v="244"/>
    <n v="538"/>
    <n v="51"/>
    <n v="195"/>
    <n v="104"/>
    <n v="534"/>
    <n v="54.83"/>
    <n v="29.33"/>
    <n v="114.14"/>
    <n v="0"/>
    <n v="833"/>
    <n v="100"/>
    <s v="Zona Rural"/>
    <n v="212"/>
    <n v="1"/>
    <n v="3.95"/>
    <n v="64"/>
    <n v="30.62"/>
    <n v="33"/>
    <n v="40"/>
    <n v="0"/>
    <n v="73"/>
    <n v="56"/>
    <n v="103"/>
    <n v="67"/>
    <n v="52"/>
    <n v="86.15"/>
    <n v="97.17"/>
    <n v="78.819999999999993"/>
    <n v="47.71"/>
    <n v="33"/>
    <n v="4.05"/>
    <n v="12.92"/>
    <n v="9"/>
    <n v="4.3099999999999996"/>
    <n v="5.74"/>
    <n v="5.88"/>
  </r>
  <r>
    <n v="210"/>
    <x v="1"/>
    <s v="VE06"/>
    <s v="Rojas"/>
    <s v="VE0610"/>
    <s v="Dolores"/>
    <s v="VE061002"/>
    <x v="1"/>
    <n v="8264"/>
    <n v="9439.1578527637939"/>
    <n v="2904.7959999999998"/>
    <n v="1293"/>
    <n v="480"/>
    <n v="221"/>
    <n v="701"/>
    <n v="35.15"/>
    <n v="0.44699526193346967"/>
    <n v="0.48551087872943732"/>
    <n v="9.6023488055520592E-2"/>
    <n v="0.32151230057448882"/>
    <s v="RESTO"/>
    <s v="resto"/>
    <n v="0.47393512285733236"/>
    <n v="4473.5484366193623"/>
    <n v="3.5825419628464952E-4"/>
    <n v="4473.5484366193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9.29205108323674"/>
    <n v="2.636235708941265E-2"/>
    <n v="3.3857808458779637E-4"/>
    <n v="2.636235708941265E-2"/>
    <n v="3.3857808458779637E-4"/>
    <n v="0.89742275278893779"/>
    <n v="949.29205108323674"/>
    <n v="0"/>
    <n v="0.46976532953592925"/>
    <n v="3.5825419628464952E-4"/>
    <n v="0.94344738423495234"/>
    <n v="0.47258025376285645"/>
    <n v="0.71721737707312649"/>
    <n v="41.49"/>
    <n v="239.24208987599999"/>
    <n v="39.454419820760393"/>
    <n v="1.9727209910380197E-2"/>
    <x v="3"/>
    <s v="FALSEFALSE"/>
    <n v="0.50900000000000001"/>
    <n v="0.45244444444444443"/>
    <n v="10.050000000000001"/>
    <n v="143.07142857142858"/>
    <n v="14"/>
    <n v="21.22"/>
    <n v="1753.6207999999999"/>
    <n v="1.92"/>
    <n v="37.29"/>
    <n v="3081.6455999999998"/>
    <n v="2640"/>
    <n v="5187"/>
    <n v="437"/>
    <n v="2054"/>
    <n v="1205"/>
    <n v="5005"/>
    <n v="59.32"/>
    <n v="27.26"/>
    <n v="111.52"/>
    <n v="3429"/>
    <n v="4835"/>
    <n v="58.51"/>
    <s v="Zona Rural"/>
    <n v="2017"/>
    <n v="1.02"/>
    <n v="4.1500000000000004"/>
    <n v="727"/>
    <n v="36.130000000000003"/>
    <n v="264"/>
    <n v="945"/>
    <n v="794"/>
    <n v="2003"/>
    <n v="374"/>
    <n v="1093"/>
    <n v="776"/>
    <n v="495"/>
    <n v="56.24"/>
    <n v="95.79"/>
    <n v="77.06"/>
    <n v="43.27"/>
    <n v="665"/>
    <n v="5.81"/>
    <n v="11.43"/>
    <n v="341"/>
    <n v="16.95"/>
    <n v="6.86"/>
    <n v="12.59"/>
  </r>
  <r>
    <n v="774"/>
    <x v="16"/>
    <s v="VE19"/>
    <s v="Arismendi"/>
    <s v="VE1903"/>
    <s v="El Morro De Puerto Santo"/>
    <s v="VE190303"/>
    <x v="0"/>
    <n v="8268"/>
    <n v="9804.0612711864396"/>
    <n v="2620.1291999999999"/>
    <n v="1082"/>
    <n v="316"/>
    <n v="186"/>
    <n v="502"/>
    <n v="31.689999999999998"/>
    <n v="0.44689667652631565"/>
    <n v="0.47422689558019782"/>
    <n v="8.56259798205561E-2"/>
    <n v="0.36045003289284894"/>
    <s v="CIUD MED Y PEQ ORIEN"/>
    <s v="ciud med y peq"/>
    <n v="0.47329410527330629"/>
    <n v="4640.2044073908601"/>
    <n v="3.7160046976546154E-4"/>
    <n v="4640.2044073908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0.1179720229454"/>
    <n v="2.9717758696152164E-2"/>
    <n v="3.8167231342247564E-4"/>
    <n v="2.9717758696152164E-2"/>
    <n v="3.8167231342247564E-4"/>
    <n v="0.89777625993054544"/>
    <n v="1070.1179720229454"/>
    <n v="0"/>
    <n v="0.46724030473563177"/>
    <n v="3.7160046976546154E-4"/>
    <n v="0.94349906504729453"/>
    <n v="0.4723882569301221"/>
    <n v="0.71692599066058893"/>
    <n v="100"/>
    <n v="3.3207090664300001"/>
    <n v="2952.3999468362063"/>
    <n v="1"/>
    <x v="2"/>
    <s v="FALSETRUE"/>
    <n v="0.44369999999999998"/>
    <n v="0.39439999999999997"/>
    <n v="7.83"/>
    <n v="565.25"/>
    <n v="4"/>
    <n v="8.4600000000000009"/>
    <n v="699.47280000000012"/>
    <n v="0.06"/>
    <n v="7.26"/>
    <n v="600.2568"/>
    <n v="2418"/>
    <n v="5450"/>
    <n v="400"/>
    <n v="1884"/>
    <n v="1133"/>
    <n v="5251"/>
    <n v="51.71"/>
    <n v="27.45"/>
    <n v="110.81"/>
    <n v="8268"/>
    <n v="0"/>
    <n v="0"/>
    <s v="Zona Urbana"/>
    <n v="1701"/>
    <n v="1.02"/>
    <n v="4.9400000000000004"/>
    <n v="849"/>
    <n v="49.94"/>
    <n v="465"/>
    <n v="900"/>
    <n v="896"/>
    <n v="2261"/>
    <n v="331"/>
    <n v="897"/>
    <n v="728"/>
    <n v="465"/>
    <n v="50.46"/>
    <n v="96.97"/>
    <n v="75.44"/>
    <n v="37.409999999999997"/>
    <n v="525"/>
    <n v="4.26"/>
    <n v="14.18"/>
    <n v="254"/>
    <n v="14.94"/>
    <n v="11.12"/>
    <n v="5.24"/>
  </r>
  <r>
    <n v="170"/>
    <x v="1"/>
    <s v="VE06"/>
    <s v="Antonio J. de Sucre"/>
    <s v="VE0602"/>
    <s v="Ticoporo"/>
    <s v="VE060201"/>
    <x v="1"/>
    <n v="65801"/>
    <n v="72034.227649543871"/>
    <n v="21306.363800000003"/>
    <n v="11502"/>
    <n v="4253"/>
    <n v="1255"/>
    <n v="5508"/>
    <n v="32.380000000000003"/>
    <n v="0.44306594322621118"/>
    <n v="0.47384771075219823"/>
    <n v="9.9412020601862619E-2"/>
    <n v="0.49531613758202608"/>
    <s v="CIUD MED Y PEQ LLANO"/>
    <s v="ciud med y peq"/>
    <n v="0.46253364431059135"/>
    <n v="33318.253829842288"/>
    <n v="2.6682183990028225E-3"/>
    <n v="33074.253829842288"/>
    <n v="0"/>
    <n v="0"/>
    <n v="18"/>
    <n v="0"/>
    <n v="12983"/>
    <n v="12983"/>
    <n v="2"/>
    <n v="0"/>
    <n v="0"/>
    <n v="42"/>
    <n v="0"/>
    <n v="12983"/>
    <n v="12983"/>
    <n v="2"/>
    <n v="244"/>
    <n v="1.4110765577273157E-4"/>
    <n v="0"/>
    <n v="7.3233129576993497E-3"/>
    <n v="7.3233129576993497E-3"/>
    <n v="3.3872786307516554E-3"/>
    <n v="7409.3264482113627"/>
    <n v="0.20576102938699378"/>
    <n v="2.6426383261700134E-3"/>
    <n v="0.20576102938699378"/>
    <n v="2.6426383261700134E-3"/>
    <n v="0.91632323603503929"/>
    <n v="7409.3264482113627"/>
    <n v="0"/>
    <n v="0.53197732539141052"/>
    <n v="2.5271107432300911E-3"/>
    <n v="0.9518458535425961"/>
    <n v="0.47234923875073004"/>
    <n v="0.71686677422896927"/>
    <n v="74.739999999999995"/>
    <n v="1902.7405871599999"/>
    <n v="37.858144266035239"/>
    <n v="1.8929072133017619E-2"/>
    <x v="2"/>
    <s v="TRUETRUE"/>
    <n v="0.4788"/>
    <n v="0.42559999999999998"/>
    <n v="8.98"/>
    <n v="136.91452991452991"/>
    <n v="117"/>
    <n v="9.129999999999999"/>
    <n v="6007.6312999999991"/>
    <n v="1.1000000000000001"/>
    <n v="65.139999999999986"/>
    <n v="42862.771399999991"/>
    <n v="20340"/>
    <n v="42485"/>
    <n v="2976"/>
    <n v="16000"/>
    <n v="8802"/>
    <n v="40999"/>
    <n v="54.88"/>
    <n v="27.09"/>
    <n v="105.4"/>
    <n v="49181"/>
    <n v="16620"/>
    <n v="25.26"/>
    <s v="Zona Urbana"/>
    <n v="17408"/>
    <n v="1.01"/>
    <n v="3.8"/>
    <n v="5341"/>
    <n v="30.75"/>
    <n v="2440"/>
    <n v="7598"/>
    <n v="5600"/>
    <n v="16019"/>
    <n v="2497"/>
    <n v="8139"/>
    <n v="5540"/>
    <n v="2946"/>
    <n v="46.47"/>
    <n v="95.85"/>
    <n v="75.98"/>
    <n v="31.68"/>
    <n v="4729"/>
    <n v="5.1100000000000003"/>
    <n v="8.2899999999999991"/>
    <n v="2368"/>
    <n v="13.63"/>
    <n v="7.42"/>
    <n v="10.41"/>
  </r>
  <r>
    <n v="130"/>
    <x v="10"/>
    <s v="VE05"/>
    <s v="Jose Felix Ribas"/>
    <s v="VE0505"/>
    <s v="Capital Jose Felix Ribas"/>
    <s v="VE050501"/>
    <x v="3"/>
    <n v="53622"/>
    <n v="62213.791318527394"/>
    <n v="17083.9692"/>
    <n v="9676"/>
    <n v="3051"/>
    <n v="1474"/>
    <n v="4525"/>
    <n v="31.86"/>
    <n v="0.4432648236829051"/>
    <n v="0.40009277838107116"/>
    <n v="0.12711709354887635"/>
    <n v="0.42626473995434855"/>
    <s v="CIUD GRAND CENTRO"/>
    <s v="ciud grandes"/>
    <n v="0.46342558934948458"/>
    <n v="28831.462907454406"/>
    <n v="2.3089037076407136E-3"/>
    <n v="28831.462907454406"/>
    <n v="0"/>
    <n v="0"/>
    <n v="0"/>
    <n v="0"/>
    <n v="14457"/>
    <n v="14457"/>
    <n v="1"/>
    <n v="0"/>
    <n v="0"/>
    <n v="0"/>
    <n v="0"/>
    <n v="14457"/>
    <n v="14457"/>
    <n v="1"/>
    <n v="0"/>
    <n v="0"/>
    <n v="0"/>
    <n v="0"/>
    <n v="0"/>
    <n v="0"/>
    <n v="8093.7279179887482"/>
    <n v="0.22476723081699845"/>
    <n v="2.8867395366056008E-3"/>
    <n v="0.22476723081699845"/>
    <n v="2.8867395366056008E-3"/>
    <n v="0.91832562761965464"/>
    <n v="8093.7279179887482"/>
    <n v="0"/>
    <n v="0.51439521227257468"/>
    <n v="2.3089037076407136E-3"/>
    <n v="0.95100088982487574"/>
    <n v="0.47224512762733367"/>
    <n v="0.71670876867064992"/>
    <n v="96.22"/>
    <n v="124.397323429"/>
    <n v="500.12162322797911"/>
    <n v="0.25006081161398958"/>
    <x v="2"/>
    <s v="TRUETRUE"/>
    <n v="0.3957"/>
    <n v="0.35173333333333334"/>
    <n v="2.73"/>
    <n v="406.16279069767444"/>
    <n v="43"/>
    <n v="3.13"/>
    <n v="1678.3686"/>
    <n v="0.28000000000000003"/>
    <n v="14.819999999999999"/>
    <n v="7946.7803999999996"/>
    <n v="14240"/>
    <n v="35988"/>
    <n v="3394"/>
    <n v="11427"/>
    <n v="5903"/>
    <n v="36292"/>
    <n v="49"/>
    <n v="30.27"/>
    <n v="98.13"/>
    <n v="51595"/>
    <n v="2027"/>
    <n v="3.78"/>
    <s v="Zona Urbana"/>
    <n v="14480"/>
    <n v="1.07"/>
    <n v="3.91"/>
    <n v="6297"/>
    <n v="43.57"/>
    <n v="2531"/>
    <n v="7307"/>
    <n v="7477"/>
    <n v="17465"/>
    <n v="2766"/>
    <n v="5729"/>
    <n v="4182"/>
    <n v="2945"/>
    <n v="72.260000000000005"/>
    <n v="98.23"/>
    <n v="84.57"/>
    <n v="42.86"/>
    <n v="1209"/>
    <n v="2.25"/>
    <n v="10.94"/>
    <n v="2389"/>
    <n v="16.53"/>
    <n v="13.28"/>
    <n v="2.92"/>
  </r>
  <r>
    <n v="523"/>
    <x v="19"/>
    <s v="VE14"/>
    <s v="Alberto Adriani"/>
    <s v="VE1401"/>
    <s v="Gabriel Picon Gonzalez"/>
    <s v="VE140104"/>
    <x v="1"/>
    <n v="4201"/>
    <n v="5149.7640656913945"/>
    <n v="943.54460000000006"/>
    <n v="842"/>
    <n v="199"/>
    <n v="45"/>
    <n v="244"/>
    <n v="22.46"/>
    <n v="0.4469122003002724"/>
    <n v="0.38318869884413059"/>
    <n v="8.3146404918010661E-2"/>
    <n v="0.29965451990988745"/>
    <s v="CIUD GRAND ANDES"/>
    <s v="ciud med y peq"/>
    <n v="0.47344939147471965"/>
    <n v="2438.1526631399688"/>
    <n v="1.9525404388212472E-4"/>
    <n v="2438.1526631399688"/>
    <n v="0"/>
    <n v="0"/>
    <n v="60"/>
    <n v="0"/>
    <n v="0"/>
    <n v="60"/>
    <n v="1"/>
    <n v="0"/>
    <n v="0"/>
    <n v="60"/>
    <n v="0"/>
    <n v="0"/>
    <n v="60"/>
    <n v="1"/>
    <n v="0"/>
    <n v="0"/>
    <n v="0"/>
    <n v="0"/>
    <n v="0"/>
    <n v="0"/>
    <n v="544.46680019592759"/>
    <n v="1.5120139469951574E-2"/>
    <n v="1.9419158321364656E-4"/>
    <n v="1.5120139469951574E-2"/>
    <n v="1.9419158321364656E-4"/>
    <n v="0.89623833295436284"/>
    <n v="544.46680019592759"/>
    <n v="0"/>
    <n v="0.43151572375614838"/>
    <n v="1.9525404388212472E-4"/>
    <n v="0.94281619828629104"/>
    <n v="0.47215361460163097"/>
    <n v="0.71656988277404321"/>
    <n v="85.31"/>
    <n v="39.6616217427"/>
    <n v="129.84249860229795"/>
    <n v="6.4921249301148981E-2"/>
    <x v="2"/>
    <s v="FALSETRUE"/>
    <n v="0.42080000000000001"/>
    <n v="0.37404444444444446"/>
    <n v="9.15"/>
    <n v="104.54545454545455"/>
    <n v="11"/>
    <n v="5.76"/>
    <n v="241.9776"/>
    <n v="0.09"/>
    <n v="12.89"/>
    <n v="541.50890000000004"/>
    <n v="1150"/>
    <n v="2733"/>
    <n v="318"/>
    <n v="920"/>
    <n v="511"/>
    <n v="2770"/>
    <n v="53.71"/>
    <n v="30.15"/>
    <n v="106.84"/>
    <n v="3584"/>
    <n v="617"/>
    <n v="14.69"/>
    <s v="Zona Urbana"/>
    <n v="1103"/>
    <n v="1.02"/>
    <n v="3.89"/>
    <n v="349"/>
    <n v="31.64"/>
    <n v="210"/>
    <n v="542"/>
    <n v="343"/>
    <n v="1150"/>
    <n v="201"/>
    <n v="443"/>
    <n v="341"/>
    <n v="252"/>
    <n v="60.73"/>
    <n v="96.72"/>
    <n v="78.39"/>
    <n v="45.49"/>
    <n v="315"/>
    <n v="4.41"/>
    <n v="9.52"/>
    <n v="41"/>
    <n v="3.72"/>
    <n v="1.54"/>
    <n v="11.42"/>
  </r>
  <r>
    <n v="1114"/>
    <x v="9"/>
    <s v="VE23"/>
    <s v="Valmore Rodriguez"/>
    <s v="VE2321"/>
    <s v="Raul Cuenca"/>
    <s v="VE232103"/>
    <x v="2"/>
    <n v="14860"/>
    <n v="16688.97955305564"/>
    <n v="5371.89"/>
    <n v="2296"/>
    <n v="871"/>
    <n v="429"/>
    <n v="1300"/>
    <n v="36.15"/>
    <n v="0.44637677433744843"/>
    <n v="0.44697136880959704"/>
    <n v="8.8625430134849775E-2"/>
    <n v="0.34456641244418973"/>
    <s v="RESTO"/>
    <s v="resto"/>
    <n v="0.47122577936929128"/>
    <n v="7864.2773967668109"/>
    <n v="6.2979319840947832E-4"/>
    <n v="7864.2773967668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1.9673803081698"/>
    <n v="5.0041615210988551E-2"/>
    <n v="6.4269648462581864E-4"/>
    <n v="5.0041615210988551E-2"/>
    <n v="6.4269648462581864E-4"/>
    <n v="0.89991747259748012"/>
    <n v="1801.9673803081698"/>
    <n v="0"/>
    <n v="0.46564348553935525"/>
    <n v="6.2979319840947832E-4"/>
    <n v="0.94449886547670858"/>
    <n v="0.47211814601480312"/>
    <n v="0.71651605342630675"/>
    <n v="84.14"/>
    <n v="775.829900802"/>
    <n v="21.51113218993456"/>
    <n v="1.075556609496728E-2"/>
    <x v="2"/>
    <s v="FALSETRUE"/>
    <n v="0.49490000000000001"/>
    <n v="0.43991111111111114"/>
    <n v="8.6199999999999992"/>
    <n v="254.93333333333334"/>
    <n v="15"/>
    <n v="16.53"/>
    <n v="2456.3580000000002"/>
    <n v="1.1200000000000001"/>
    <n v="2.69"/>
    <n v="399.73400000000004"/>
    <n v="4727"/>
    <n v="9551"/>
    <n v="582"/>
    <n v="3657"/>
    <n v="2102"/>
    <n v="9101"/>
    <n v="55.59"/>
    <n v="26.64"/>
    <n v="104.63"/>
    <n v="12503"/>
    <n v="2357"/>
    <n v="15.86"/>
    <s v="Zona Urbana"/>
    <n v="3723"/>
    <n v="1.01"/>
    <n v="4.04"/>
    <n v="1173"/>
    <n v="31.57"/>
    <n v="717"/>
    <n v="1833"/>
    <n v="1217"/>
    <n v="3824"/>
    <n v="702"/>
    <n v="1928"/>
    <n v="1387"/>
    <n v="897"/>
    <n v="59.9"/>
    <n v="94.28"/>
    <n v="81.680000000000007"/>
    <n v="43.48"/>
    <n v="1025"/>
    <n v="7.06"/>
    <n v="17.07"/>
    <n v="469"/>
    <n v="12.62"/>
    <n v="9.31"/>
    <n v="10.01"/>
  </r>
  <r>
    <n v="644"/>
    <x v="4"/>
    <s v="VE15"/>
    <s v="Paez"/>
    <s v="VE1514"/>
    <s v="Paparo"/>
    <s v="VE151404"/>
    <x v="3"/>
    <n v="1357"/>
    <n v="1548.8697290744255"/>
    <n v="370.0539"/>
    <n v="248"/>
    <n v="72"/>
    <n v="21"/>
    <n v="93"/>
    <n v="27.27"/>
    <n v="0.44693641732764267"/>
    <n v="0.42239302625768155"/>
    <n v="4.9258881249889606E-2"/>
    <n v="0.33783367630120453"/>
    <s v="RESTO"/>
    <s v="resto"/>
    <n v="0.47369163734871461"/>
    <n v="733.68663800512468"/>
    <n v="5.8755665786854463E-5"/>
    <n v="733.686638005124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.16010792991696"/>
    <n v="3.9200930501652386E-3"/>
    <n v="5.0346696686842048E-5"/>
    <n v="3.9200930501652386E-3"/>
    <n v="5.0346696686842048E-5"/>
    <n v="0.89505835605151496"/>
    <n v="141.16010792991696"/>
    <n v="0"/>
    <n v="0.44045715845312056"/>
    <n v="5.8755665786854463E-5"/>
    <n v="0.94228763523282821"/>
    <n v="0.47201267608244324"/>
    <n v="0.7163559856544417"/>
    <n v="0"/>
    <n v="15.410138312200001"/>
    <n v="100.50978762781162"/>
    <n v="5.0254893813905813E-2"/>
    <x v="3"/>
    <s v="FALSEFALSE"/>
    <n v="0.52390000000000003"/>
    <n v="0.46568888888888893"/>
    <n v="4.16"/>
    <n v="298"/>
    <n v="1"/>
    <n v="9.4599999999999991"/>
    <n v="128.37219999999999"/>
    <m/>
    <n v="2.67"/>
    <n v="36.231900000000003"/>
    <n v="439"/>
    <n v="838"/>
    <n v="80"/>
    <n v="344"/>
    <n v="172"/>
    <n v="841"/>
    <n v="61.93"/>
    <n v="27.43"/>
    <n v="96.95"/>
    <n v="0"/>
    <n v="1357"/>
    <n v="100"/>
    <s v="Zona Rural"/>
    <n v="352"/>
    <n v="1.04"/>
    <n v="4"/>
    <n v="115"/>
    <n v="32.76"/>
    <n v="93"/>
    <n v="205"/>
    <n v="0"/>
    <n v="298"/>
    <n v="81"/>
    <n v="170"/>
    <n v="101"/>
    <n v="48"/>
    <n v="77.14"/>
    <n v="96.59"/>
    <n v="74.260000000000005"/>
    <n v="27.59"/>
    <n v="45"/>
    <n v="3.94"/>
    <n v="13.68"/>
    <n v="49"/>
    <n v="13.96"/>
    <n v="1.42"/>
    <n v="4.99"/>
  </r>
  <r>
    <n v="390"/>
    <x v="5"/>
    <s v="VE11"/>
    <s v="Mauroa"/>
    <s v="VE1113"/>
    <s v="Casigua"/>
    <s v="VE111302"/>
    <x v="2"/>
    <n v="6511"/>
    <n v="7559.5009229534508"/>
    <n v="2246.9461000000006"/>
    <n v="1186"/>
    <n v="441"/>
    <n v="184"/>
    <n v="625"/>
    <n v="34.510000000000005"/>
    <n v="0.44674255090422871"/>
    <n v="0.49552494103739708"/>
    <n v="0.10406232264648574"/>
    <n v="0.2536932140377785"/>
    <s v="RESTO"/>
    <s v="resto"/>
    <n v="0.47255249649757192"/>
    <n v="3572.2610334173523"/>
    <n v="2.8607659525265507E-4"/>
    <n v="3572.2610334173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4.31824544684355"/>
    <n v="1.7059952134362833E-2"/>
    <n v="2.1910506322409988E-4"/>
    <n v="1.7059952134362833E-2"/>
    <n v="2.1910506322409988E-4"/>
    <n v="0.89644270122696346"/>
    <n v="614.31824544684355"/>
    <n v="0"/>
    <n v="0.46967586479957446"/>
    <n v="2.8607659525265507E-4"/>
    <n v="0.94316789070744333"/>
    <n v="0.47200215460008926"/>
    <n v="0.71634001759416677"/>
    <n v="0"/>
    <n v="1140.7148682899999"/>
    <n v="6.6269855273172658"/>
    <n v="3.3134927636586328E-3"/>
    <x v="3"/>
    <s v="FALSEFALSE"/>
    <n v="0.4511"/>
    <n v="0.40097777777777777"/>
    <n v="8.7100000000000009"/>
    <n v="68.421052631578945"/>
    <n v="19"/>
    <n v="28.130000000000003"/>
    <n v="1831.5443000000002"/>
    <n v="1.37"/>
    <n v="25.660000000000004"/>
    <n v="1670.7226000000003"/>
    <n v="1899"/>
    <n v="4210"/>
    <n v="402"/>
    <n v="1522"/>
    <n v="752"/>
    <n v="4237"/>
    <n v="54.66"/>
    <n v="29.26"/>
    <n v="118.2"/>
    <n v="0"/>
    <n v="6511"/>
    <n v="100"/>
    <s v="Zona Rural"/>
    <n v="1840"/>
    <n v="1"/>
    <n v="3.55"/>
    <n v="486"/>
    <n v="26.44"/>
    <n v="247"/>
    <n v="636"/>
    <n v="417"/>
    <n v="1300"/>
    <n v="398"/>
    <n v="721"/>
    <n v="500"/>
    <n v="305"/>
    <n v="73.7"/>
    <n v="93.88"/>
    <n v="78.25"/>
    <n v="38.130000000000003"/>
    <n v="456"/>
    <n v="8.42"/>
    <n v="15.13"/>
    <n v="185"/>
    <n v="10.07"/>
    <n v="8.16"/>
    <n v="11.43"/>
  </r>
  <r>
    <n v="664"/>
    <x v="17"/>
    <s v="VE16"/>
    <s v="Bolivar"/>
    <s v="VE1603"/>
    <s v="Capital Caripito"/>
    <s v="VE160301"/>
    <x v="0"/>
    <n v="38648"/>
    <n v="42955"/>
    <n v="12077.5"/>
    <n v="6272"/>
    <n v="1795"/>
    <n v="1055"/>
    <n v="2850"/>
    <n v="31.25"/>
    <n v="0.44432875725749638"/>
    <n v="0.46608785746108683"/>
    <n v="8.8585862450234684E-2"/>
    <n v="0.30253590910312228"/>
    <s v="CIUD MED Y PEQ ORIEN"/>
    <s v="ciud med y peq"/>
    <n v="0.46608785746108683"/>
    <n v="20020.803917240984"/>
    <n v="1.6033216400723675E-3"/>
    <n v="20020.803917240984"/>
    <n v="0"/>
    <n v="0"/>
    <n v="102"/>
    <n v="0"/>
    <n v="5624"/>
    <n v="5624"/>
    <n v="2"/>
    <n v="0"/>
    <n v="0"/>
    <n v="102"/>
    <n v="0"/>
    <n v="5624"/>
    <n v="5624"/>
    <n v="2"/>
    <n v="0"/>
    <n v="0"/>
    <n v="0"/>
    <n v="0"/>
    <n v="0"/>
    <n v="0"/>
    <n v="5100.8655120541343"/>
    <n v="0.14165381237565003"/>
    <n v="1.8192939389311349E-3"/>
    <n v="0.14165381237565003"/>
    <n v="1.8192939389311349E-3"/>
    <n v="0.90956924301179531"/>
    <n v="5100.8655120541343"/>
    <n v="0"/>
    <n v="0.50577030428284397"/>
    <n v="1.6033216400723675E-3"/>
    <n v="0.94826866239985663"/>
    <n v="0.47198661383367196"/>
    <n v="0.71631643195418548"/>
    <n v="89.98"/>
    <n v="275.62663075199998"/>
    <n v="155.84488292297681"/>
    <n v="7.7922441461488398E-2"/>
    <x v="2"/>
    <s v="TRUETRUE"/>
    <n v="0.50819999999999999"/>
    <n v="0.45173333333333332"/>
    <n v="6.37"/>
    <n v="243.2"/>
    <n v="45"/>
    <n v="17.3"/>
    <n v="6686.1040000000003"/>
    <n v="0.3"/>
    <n v="10.739999999999998"/>
    <n v="4150.7951999999996"/>
    <n v="12179"/>
    <n v="23966"/>
    <n v="2503"/>
    <n v="9578"/>
    <n v="5171"/>
    <n v="23899"/>
    <n v="61.26"/>
    <n v="28.24"/>
    <n v="100.61"/>
    <n v="34777"/>
    <n v="3871"/>
    <n v="10.02"/>
    <s v="Zona Urbana"/>
    <n v="9372"/>
    <n v="1.01"/>
    <n v="4.1500000000000004"/>
    <n v="4239"/>
    <n v="45.36"/>
    <n v="2286"/>
    <n v="5119"/>
    <n v="3268"/>
    <n v="10944"/>
    <n v="2007"/>
    <n v="4948"/>
    <n v="3514"/>
    <n v="2670"/>
    <n v="63.94"/>
    <n v="96.85"/>
    <n v="83.65"/>
    <n v="53.63"/>
    <n v="1964"/>
    <n v="3.53"/>
    <n v="11.55"/>
    <n v="1254"/>
    <n v="13.42"/>
    <n v="13.73"/>
    <n v="6.4"/>
  </r>
  <r>
    <n v="136"/>
    <x v="10"/>
    <s v="VE05"/>
    <s v="Libertador"/>
    <s v="VE0507"/>
    <s v="Capital Libertador"/>
    <s v="VE050701"/>
    <x v="3"/>
    <n v="57475"/>
    <n v="65033.62467753925"/>
    <n v="20167.977500000001"/>
    <n v="10525"/>
    <n v="4003"/>
    <n v="1687"/>
    <n v="5690"/>
    <n v="35.090000000000003"/>
    <n v="0.44278013582998377"/>
    <n v="0.38427549630390917"/>
    <n v="0.15984726244200612"/>
    <n v="0.54282008106071078"/>
    <s v="CIUD PRINC CENTRO"/>
    <s v="ciud principales"/>
    <n v="0.46201200694286215"/>
    <n v="30046.315456038756"/>
    <n v="2.4061924772972106E-3"/>
    <n v="30046.315456038756"/>
    <n v="0"/>
    <n v="0"/>
    <n v="0"/>
    <n v="0"/>
    <n v="12404"/>
    <n v="12404"/>
    <n v="1"/>
    <n v="0"/>
    <n v="0"/>
    <n v="0"/>
    <n v="0"/>
    <n v="12404"/>
    <n v="12404"/>
    <n v="1"/>
    <n v="0"/>
    <n v="0"/>
    <n v="0"/>
    <n v="0"/>
    <n v="0"/>
    <n v="0"/>
    <n v="4449.1756268597628"/>
    <n v="0.12355602945895103"/>
    <n v="1.586859765672684E-3"/>
    <n v="0.12355602945895103"/>
    <n v="1.586859765672684E-3"/>
    <n v="0.9076625575362125"/>
    <n v="4449.1756268597628"/>
    <n v="0"/>
    <n v="0.47183136109969093"/>
    <n v="2.4061924772972106E-3"/>
    <n v="0.95137762140128601"/>
    <n v="0.47193194027381513"/>
    <n v="0.71623345593713117"/>
    <n v="99.56"/>
    <n v="21.646918363899999"/>
    <n v="3004.2901989224538"/>
    <n v="1"/>
    <x v="2"/>
    <s v="FALSETRUE"/>
    <n v="0.42719999999999997"/>
    <n v="0.37973333333333331"/>
    <n v="2.0699999999999998"/>
    <n v="370.38461538461536"/>
    <n v="26"/>
    <n v="2.14"/>
    <n v="1229.9650000000001"/>
    <n v="0.28999999999999998"/>
    <n v="19.510000000000002"/>
    <n v="11213.372499999999"/>
    <n v="16480"/>
    <n v="38580"/>
    <n v="2415"/>
    <n v="13350"/>
    <n v="6285"/>
    <n v="37840"/>
    <n v="48.98"/>
    <n v="28.34"/>
    <n v="94.5"/>
    <n v="57221"/>
    <n v="254"/>
    <n v="0.44"/>
    <s v="Zona Urbana"/>
    <n v="16404"/>
    <n v="1.03"/>
    <n v="3.59"/>
    <n v="6558"/>
    <n v="40.049999999999997"/>
    <n v="1352"/>
    <n v="3736"/>
    <n v="4080"/>
    <n v="9630"/>
    <n v="2970"/>
    <n v="6418"/>
    <n v="4575"/>
    <n v="3019"/>
    <n v="64.58"/>
    <n v="96.99"/>
    <n v="87.88"/>
    <n v="42.79"/>
    <n v="959"/>
    <n v="3.55"/>
    <n v="11.14"/>
    <n v="4704"/>
    <n v="28.73"/>
    <n v="4.53"/>
    <n v="1.71"/>
  </r>
  <r>
    <n v="197"/>
    <x v="1"/>
    <s v="VE06"/>
    <s v="Ezequiel Zamora"/>
    <s v="VE0607"/>
    <s v="Santa Barbara"/>
    <s v="VE060701"/>
    <x v="1"/>
    <n v="40370"/>
    <n v="45837.053378126169"/>
    <n v="11291.489000000001"/>
    <n v="7664"/>
    <n v="2255"/>
    <n v="721"/>
    <n v="2976"/>
    <n v="27.970000000000002"/>
    <n v="0.44388924563693594"/>
    <n v="0.45161414367211272"/>
    <n v="7.8107020641339189E-2"/>
    <n v="0.26827856027137975"/>
    <s v="CIUD MED Y PEQ LLANO"/>
    <s v="ciud med y peq"/>
    <n v="0.46501141891452247"/>
    <n v="21314.753230223156"/>
    <n v="1.7069446985288027E-3"/>
    <n v="21314.753230223156"/>
    <n v="0"/>
    <n v="0"/>
    <n v="0"/>
    <n v="0"/>
    <n v="10400"/>
    <n v="10400"/>
    <n v="1"/>
    <n v="0"/>
    <n v="0"/>
    <n v="0"/>
    <n v="0"/>
    <n v="10400"/>
    <n v="10400"/>
    <n v="1"/>
    <n v="0"/>
    <n v="0"/>
    <n v="0"/>
    <n v="0"/>
    <n v="0"/>
    <n v="0"/>
    <n v="4916.1007207643315"/>
    <n v="0.13652279352852656"/>
    <n v="1.7533950313580848E-3"/>
    <n v="0.13652279352852656"/>
    <n v="1.7533950313580848E-3"/>
    <n v="0.90902866634802482"/>
    <n v="4916.1007207643315"/>
    <n v="0"/>
    <n v="0.4990552011828881"/>
    <n v="1.7069446985288027E-3"/>
    <n v="0.94866992226060498"/>
    <n v="0.4717960952912188"/>
    <n v="0.71602728908752089"/>
    <n v="81.13"/>
    <n v="2556.8668472899999"/>
    <n v="17.927039660555046"/>
    <n v="8.9635198302775235E-3"/>
    <x v="2"/>
    <s v="TRUETRUE"/>
    <n v="0.45229999999999998"/>
    <n v="0.40204444444444443"/>
    <n v="9"/>
    <n v="128.92682926829269"/>
    <n v="82"/>
    <n v="8.7900000000000009"/>
    <n v="3548.5230000000001"/>
    <n v="1.85"/>
    <n v="43.169999999999995"/>
    <n v="17427.728999999996"/>
    <n v="11912"/>
    <n v="26335"/>
    <n v="2123"/>
    <n v="9530"/>
    <n v="4848"/>
    <n v="25992"/>
    <n v="53.29"/>
    <n v="28.12"/>
    <n v="103.49"/>
    <n v="32751"/>
    <n v="7619"/>
    <n v="18.87"/>
    <s v="Zona Urbana"/>
    <n v="11031"/>
    <n v="1.01"/>
    <n v="3.67"/>
    <n v="3677"/>
    <n v="33.409999999999997"/>
    <n v="1587"/>
    <n v="5467"/>
    <n v="3499"/>
    <n v="10572"/>
    <n v="1434"/>
    <n v="4540"/>
    <n v="3098"/>
    <n v="2296"/>
    <n v="44.85"/>
    <n v="92.09"/>
    <n v="78.349999999999994"/>
    <n v="40.67"/>
    <n v="2926"/>
    <n v="9.08"/>
    <n v="7.44"/>
    <n v="705"/>
    <n v="6.41"/>
    <n v="7.43"/>
    <n v="12.13"/>
  </r>
  <r>
    <n v="1026"/>
    <x v="9"/>
    <s v="VE23"/>
    <s v="Colon"/>
    <s v="VE2305"/>
    <s v="Santa Barbara"/>
    <s v="VE230503"/>
    <x v="2"/>
    <n v="59119"/>
    <n v="65920.975537757608"/>
    <n v="19639.3318"/>
    <n v="9586"/>
    <n v="3235"/>
    <n v="1533"/>
    <n v="4768"/>
    <n v="33.22"/>
    <n v="0.44183155985517286"/>
    <n v="0.46399686711035903"/>
    <n v="0.11432024488294701"/>
    <n v="0.41911973428579641"/>
    <s v="CIUD MED Y PEQ OCCID"/>
    <s v="ciud med y peq"/>
    <n v="0.46116080160673706"/>
    <n v="30400.169921690402"/>
    <n v="2.4345301267023355E-3"/>
    <n v="30400.169921690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64.7975958788611"/>
    <n v="0.171199785588704"/>
    <n v="2.198759970129676E-3"/>
    <n v="0.171199785588704"/>
    <n v="2.198759970129676E-3"/>
    <n v="0.9126820484999919"/>
    <n v="6164.7975958788611"/>
    <n v="0"/>
    <n v="0.51595956706635171"/>
    <n v="2.4345301267023355E-3"/>
    <n v="0.95148735336079016"/>
    <n v="0.47169422836474317"/>
    <n v="0.71587268946293736"/>
    <n v="97.37"/>
    <n v="385.72605036599998"/>
    <n v="170.90102023238472"/>
    <n v="8.5450510116192369E-2"/>
    <x v="2"/>
    <s v="TRUETRUE"/>
    <n v="0.43459999999999999"/>
    <n v="0.38631111111111111"/>
    <n v="7.25"/>
    <n v="431.22580645161293"/>
    <n v="31"/>
    <n v="10.35"/>
    <n v="6118.8164999999999"/>
    <n v="0.49"/>
    <n v="20.340000000000003"/>
    <n v="12024.804600000001"/>
    <n v="17053"/>
    <n v="39234"/>
    <n v="2832"/>
    <n v="13558"/>
    <n v="7148"/>
    <n v="38413"/>
    <n v="50.68"/>
    <n v="28.11"/>
    <n v="100.44"/>
    <n v="57563"/>
    <n v="1556"/>
    <n v="2.63"/>
    <s v="Zona Urbana"/>
    <n v="14621"/>
    <n v="1.02"/>
    <n v="4.12"/>
    <n v="5296"/>
    <n v="36.28"/>
    <n v="3320"/>
    <n v="6909"/>
    <n v="2952"/>
    <n v="13368"/>
    <n v="3033"/>
    <n v="6608"/>
    <n v="4758"/>
    <n v="3792"/>
    <n v="68.84"/>
    <n v="95.04"/>
    <n v="80.62"/>
    <n v="44.35"/>
    <n v="3476"/>
    <n v="5.95"/>
    <n v="16.72"/>
    <n v="2299"/>
    <n v="15.75"/>
    <n v="4.45"/>
    <n v="8.26"/>
  </r>
  <r>
    <n v="70"/>
    <x v="12"/>
    <s v="VE03"/>
    <s v="Pedro Maria Freites"/>
    <s v="VE0313"/>
    <s v="Cantaura"/>
    <s v="VE031301"/>
    <x v="0"/>
    <n v="57836"/>
    <n v="67543.487971991621"/>
    <n v="19236.2536"/>
    <n v="9505"/>
    <n v="3655"/>
    <n v="1082"/>
    <n v="4737"/>
    <n v="33.26"/>
    <n v="0.44325472184845288"/>
    <n v="0.45179925752515188"/>
    <n v="6.827005460508842E-2"/>
    <n v="0.27599474662808093"/>
    <s v="CIUD MED Y PEQ ORIEN"/>
    <s v="ciud med y peq"/>
    <n v="0.46333731671439848"/>
    <n v="31295.418478473846"/>
    <n v="2.5062241201237677E-3"/>
    <n v="29640.418478473846"/>
    <n v="0"/>
    <n v="0"/>
    <n v="0"/>
    <n v="1571"/>
    <n v="11979"/>
    <n v="11979"/>
    <n v="2"/>
    <n v="0"/>
    <n v="0"/>
    <n v="0"/>
    <n v="1571"/>
    <n v="11979"/>
    <n v="11979"/>
    <n v="2"/>
    <n v="1655"/>
    <n v="9.5710315698307688E-4"/>
    <n v="0"/>
    <n v="5.2883140103666314E-2"/>
    <n v="5.2883140103666314E-2"/>
    <n v="2.4502732235064346E-2"/>
    <n v="8006.4688328248058"/>
    <n v="0.22234399851481876"/>
    <n v="2.8556173820653008E-3"/>
    <n v="0.22234399851481876"/>
    <n v="2.8556173820653008E-3"/>
    <n v="0.91807032884323558"/>
    <n v="8006.4688328248058"/>
    <n v="0"/>
    <n v="0.5307378616277354"/>
    <n v="1.5491209631406909E-3"/>
    <n v="0.94805878096610974"/>
    <n v="0.47130077393354403"/>
    <n v="0.71527555838753687"/>
    <n v="81.86"/>
    <n v="5543.6834524599999"/>
    <n v="12.183864492121987"/>
    <n v="6.0919322460609941E-3"/>
    <x v="2"/>
    <s v="TRUETRUE"/>
    <n v="0.4506"/>
    <n v="0.40053333333333335"/>
    <n v="3.65"/>
    <n v="288"/>
    <n v="60"/>
    <n v="9.2899999999999991"/>
    <n v="5372.9643999999998"/>
    <n v="1.1200000000000001"/>
    <n v="23.250000000000004"/>
    <n v="13446.870000000003"/>
    <n v="17050"/>
    <n v="37837"/>
    <n v="2949"/>
    <n v="13609"/>
    <n v="6954"/>
    <n v="37273"/>
    <n v="52.86"/>
    <n v="28.27"/>
    <n v="103.2"/>
    <n v="47343"/>
    <n v="10493"/>
    <n v="18.14"/>
    <s v="Zona Urbana"/>
    <n v="14703"/>
    <n v="1.03"/>
    <n v="4.04"/>
    <n v="5479"/>
    <n v="37.4"/>
    <n v="3237"/>
    <n v="8113"/>
    <n v="5362"/>
    <n v="17280"/>
    <n v="3225"/>
    <n v="6845"/>
    <n v="4919"/>
    <n v="3955"/>
    <n v="71.91"/>
    <n v="97.2"/>
    <n v="84.81"/>
    <n v="52.44"/>
    <n v="1701"/>
    <n v="3.56"/>
    <n v="11.02"/>
    <n v="1020"/>
    <n v="6.96"/>
    <n v="18.23"/>
    <n v="4.79"/>
  </r>
  <r>
    <n v="962"/>
    <x v="3"/>
    <s v="VE21"/>
    <s v="Sucre"/>
    <s v="VE2117"/>
    <s v="El Paraiso"/>
    <s v="VE211702"/>
    <x v="2"/>
    <n v="2101"/>
    <n v="2583.3783818980951"/>
    <n v="802.37189999999998"/>
    <n v="348"/>
    <n v="160"/>
    <n v="55"/>
    <n v="215"/>
    <n v="38.19"/>
    <n v="0.44638720005557375"/>
    <n v="0.51954396108711876"/>
    <n v="9.9046019519173065E-2"/>
    <n v="0.55502175985557978"/>
    <s v="RESTO"/>
    <s v="resto"/>
    <n v="0.47126475850361871"/>
    <n v="1217.455189268675"/>
    <n v="9.7497196358429901E-5"/>
    <n v="1217.4551892686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1.7370429565672"/>
    <n v="4.7258164173512668E-2"/>
    <n v="6.0694795434014927E-4"/>
    <n v="4.7258164173512668E-2"/>
    <n v="6.0694795434014927E-4"/>
    <n v="0.89962422310445767"/>
    <n v="1701.7370429565672"/>
    <n v="0"/>
    <n v="0.48880878278836298"/>
    <n v="9.7497196358429901E-5"/>
    <n v="0.94243765417063896"/>
    <n v="0.47126663662353874"/>
    <n v="0.71522374946884559"/>
    <n v="0"/>
    <n v="56.192422943099999"/>
    <n v="45.973785193672882"/>
    <n v="2.298689259683644E-2"/>
    <x v="3"/>
    <s v="TRUEFALSE"/>
    <n v="0.59189999999999998"/>
    <n v="0.52613333333333334"/>
    <n v="13.23"/>
    <n v="300.91666666666669"/>
    <n v="12"/>
    <n v="40.419999999999995"/>
    <n v="849.22419999999988"/>
    <n v="7.21"/>
    <n v="68.88000000000001"/>
    <n v="1447.1688000000004"/>
    <n v="741"/>
    <n v="1252"/>
    <n v="108"/>
    <n v="604"/>
    <n v="304"/>
    <n v="1193"/>
    <n v="67.81"/>
    <n v="25.56"/>
    <n v="115.71"/>
    <n v="0"/>
    <n v="2101"/>
    <n v="100"/>
    <s v="Zona Rural"/>
    <n v="563"/>
    <n v="1.07"/>
    <n v="3.99"/>
    <n v="190"/>
    <n v="33.75"/>
    <n v="1322"/>
    <n v="1756"/>
    <n v="339"/>
    <n v="3611"/>
    <n v="142"/>
    <n v="278"/>
    <n v="173"/>
    <n v="68"/>
    <n v="65.739999999999995"/>
    <n v="94.88"/>
    <n v="68.38"/>
    <n v="25.09"/>
    <n v="212"/>
    <n v="6.77"/>
    <n v="14.56"/>
    <n v="113"/>
    <n v="20.07"/>
    <n v="0.71"/>
    <n v="13.14"/>
  </r>
  <r>
    <n v="742"/>
    <x v="6"/>
    <s v="VE18"/>
    <s v="Ospino"/>
    <s v="VE1807"/>
    <s v="Municipio Capital Ospino"/>
    <s v="VE180701"/>
    <x v="3"/>
    <n v="29208"/>
    <n v="33593.234581945238"/>
    <n v="11224.634399999999"/>
    <n v="4481"/>
    <n v="1723"/>
    <n v="1074"/>
    <n v="2797"/>
    <n v="38.43"/>
    <n v="0.44418149759119901"/>
    <n v="0.58239608560854417"/>
    <n v="0.13761132279067773"/>
    <n v="0.46455333516517971"/>
    <s v="CIUD MED Y PEQ LLANO"/>
    <s v="ciud med y peq"/>
    <n v="0.46552321742142871"/>
    <n v="15638.430646179952"/>
    <n v="1.2523690045332866E-3"/>
    <n v="15543.430646179952"/>
    <n v="0"/>
    <n v="0"/>
    <n v="194"/>
    <n v="95"/>
    <n v="8456"/>
    <n v="8456"/>
    <n v="3"/>
    <n v="0"/>
    <n v="0"/>
    <n v="194"/>
    <n v="95"/>
    <n v="8456"/>
    <n v="8456"/>
    <n v="3"/>
    <n v="95"/>
    <n v="5.493945614102254E-5"/>
    <n v="0"/>
    <n v="6.0747783552824687E-3"/>
    <n v="6.0747783552824687E-3"/>
    <n v="2.8279503650731497E-3"/>
    <n v="4597.9728184714513"/>
    <n v="0.12768820848087897"/>
    <n v="1.6399303334399384E-3"/>
    <n v="0.12768820848087897"/>
    <n v="1.6399303334399384E-3"/>
    <n v="0.90809790178583039"/>
    <n v="4597.9728184714513"/>
    <n v="0"/>
    <n v="0.53939406529175116"/>
    <n v="1.1974295483922642E-3"/>
    <n v="0.94669692531148542"/>
    <n v="0.47115750391248246"/>
    <n v="0.71505812283473746"/>
    <n v="69.150000000000006"/>
    <n v="1083.7388618800001"/>
    <n v="30.997536181059218"/>
    <n v="1.5498768090529609E-2"/>
    <x v="2"/>
    <s v="TRUETRUE"/>
    <n v="0.51270000000000004"/>
    <n v="0.45573333333333338"/>
    <n v="10.36"/>
    <n v="145.25"/>
    <n v="68"/>
    <n v="20.13"/>
    <n v="5879.5703999999996"/>
    <n v="2.08"/>
    <n v="33.520000000000003"/>
    <n v="9790.5216000000019"/>
    <n v="9497"/>
    <n v="18525"/>
    <n v="1186"/>
    <n v="7543"/>
    <n v="3974"/>
    <n v="17691"/>
    <n v="57.67"/>
    <n v="26.14"/>
    <n v="103.06"/>
    <n v="20198"/>
    <n v="9010"/>
    <n v="30.85"/>
    <s v="Zona Urbana"/>
    <n v="7584"/>
    <n v="1.01"/>
    <n v="3.88"/>
    <n v="2873"/>
    <n v="37.979999999999997"/>
    <n v="2706"/>
    <n v="4542"/>
    <n v="2389"/>
    <n v="9877"/>
    <n v="1421"/>
    <n v="3715"/>
    <n v="2606"/>
    <n v="2044"/>
    <n v="55.27"/>
    <n v="95.4"/>
    <n v="78.92"/>
    <n v="47.25"/>
    <n v="2378"/>
    <n v="5.84"/>
    <n v="11.37"/>
    <n v="1326"/>
    <n v="17.53"/>
    <n v="18.260000000000002"/>
    <n v="9.2200000000000006"/>
  </r>
  <r>
    <n v="700"/>
    <x v="17"/>
    <s v="VE16"/>
    <s v="Punceres"/>
    <s v="VE1610"/>
    <s v="Cachipo"/>
    <s v="VE161002"/>
    <x v="0"/>
    <n v="13761"/>
    <n v="14996.113007083064"/>
    <n v="4429.6659"/>
    <n v="2143"/>
    <n v="702"/>
    <n v="315"/>
    <n v="1017"/>
    <n v="32.19"/>
    <n v="0.44541823462668084"/>
    <n v="0.44804323773284016"/>
    <n v="6.3039426519444025E-2"/>
    <n v="0.31745556844291051"/>
    <s v="RESTO"/>
    <s v="resto"/>
    <n v="0.46866749423672754"/>
    <n v="7028.1907063204171"/>
    <n v="5.6283705172773598E-4"/>
    <n v="7028.1907063204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2.247433942985"/>
    <n v="6.4490075560749899E-2"/>
    <n v="8.2826153155516019E-4"/>
    <n v="6.4490075560749899E-2"/>
    <n v="8.2826153155516019E-4"/>
    <n v="0.90143968499334237"/>
    <n v="2322.247433942985"/>
    <n v="0"/>
    <n v="0.47132433276231084"/>
    <n v="5.6283705172773598E-4"/>
    <n v="0.94423959100156796"/>
    <n v="0.47115664076334113"/>
    <n v="0.71505681286556666"/>
    <n v="97.35"/>
    <n v="282.53143861299998"/>
    <n v="53.077679003447564"/>
    <n v="2.6538839501723782E-2"/>
    <x v="2"/>
    <s v="FALSETRUE"/>
    <n v="0.49390000000000001"/>
    <n v="0.4390222222222222"/>
    <n v="4.6399999999999997"/>
    <n v="260.78947368421052"/>
    <n v="19"/>
    <n v="13.92"/>
    <n v="1915.5311999999999"/>
    <n v="0.09"/>
    <n v="7.8599999999999994"/>
    <n v="1081.6145999999999"/>
    <n v="4303"/>
    <n v="8712"/>
    <n v="746"/>
    <n v="3389"/>
    <n v="1859"/>
    <n v="8513"/>
    <n v="57.95"/>
    <n v="27.73"/>
    <n v="100.19"/>
    <n v="13396"/>
    <n v="365"/>
    <n v="2.65"/>
    <s v="Zona Urbana"/>
    <n v="3255"/>
    <n v="1.01"/>
    <n v="4.2699999999999996"/>
    <n v="1241"/>
    <n v="38.14"/>
    <n v="1405"/>
    <n v="1909"/>
    <n v="1641"/>
    <n v="4955"/>
    <n v="503"/>
    <n v="1713"/>
    <n v="1264"/>
    <n v="811"/>
    <n v="46.15"/>
    <n v="95.7"/>
    <n v="81.650000000000006"/>
    <n v="45.11"/>
    <n v="510"/>
    <n v="5.14"/>
    <n v="13.12"/>
    <n v="472"/>
    <n v="14.51"/>
    <n v="9.68"/>
    <n v="5.19"/>
  </r>
  <r>
    <n v="159"/>
    <x v="10"/>
    <s v="VE05"/>
    <s v="Zamora"/>
    <s v="VE0516"/>
    <s v="Capital Zamora"/>
    <s v="VE051601"/>
    <x v="3"/>
    <n v="89364"/>
    <n v="99928.724511930588"/>
    <n v="33413.1996"/>
    <n v="14848"/>
    <n v="6081"/>
    <n v="2787"/>
    <n v="8868"/>
    <n v="37.39"/>
    <n v="0.43918505560796284"/>
    <n v="0.44533619644108408"/>
    <n v="9.36098592940003E-2"/>
    <n v="0.61554142704688919"/>
    <s v="CIUD MED Y PEQ CENTR"/>
    <s v="ciud med y peq"/>
    <n v="0.45357772661812618"/>
    <n v="45325.443687970495"/>
    <n v="3.6297875455552253E-3"/>
    <n v="45325.443687970495"/>
    <n v="0"/>
    <n v="0"/>
    <n v="40"/>
    <n v="0"/>
    <n v="20887"/>
    <n v="20887"/>
    <n v="2"/>
    <n v="0"/>
    <n v="0"/>
    <n v="40"/>
    <n v="0"/>
    <n v="20887"/>
    <n v="20887"/>
    <n v="2"/>
    <n v="0"/>
    <n v="0"/>
    <n v="0"/>
    <n v="0"/>
    <n v="0"/>
    <n v="0"/>
    <n v="9995.0387837570288"/>
    <n v="0.27756766870560012"/>
    <n v="3.5648682435754056E-3"/>
    <n v="0.27756766870560012"/>
    <n v="3.5648682435754056E-3"/>
    <n v="0.92388839895413233"/>
    <n v="9995.0387837570288"/>
    <n v="0"/>
    <n v="0.54893075470027208"/>
    <n v="3.6297875455552253E-3"/>
    <n v="0.95611575202602572"/>
    <n v="0.47110775539656902"/>
    <n v="0.71498262137268398"/>
    <n v="95.28"/>
    <n v="342.14201621199999"/>
    <n v="292.06797112580347"/>
    <n v="0.14603398556290173"/>
    <x v="2"/>
    <s v="TRUETRUE"/>
    <n v="0.39750000000000002"/>
    <n v="0.35333333333333333"/>
    <n v="3.61"/>
    <n v="314.8"/>
    <n v="70"/>
    <n v="4.01"/>
    <n v="3583.4963999999995"/>
    <n v="0.27"/>
    <n v="26.009999999999998"/>
    <n v="23243.576399999998"/>
    <n v="24022"/>
    <n v="60429"/>
    <n v="4913"/>
    <n v="19060"/>
    <n v="10398"/>
    <n v="59906"/>
    <n v="47.88"/>
    <n v="29.54"/>
    <n v="99.89"/>
    <n v="85146"/>
    <n v="4218"/>
    <n v="4.72"/>
    <s v="Zona Urbana"/>
    <n v="24219"/>
    <n v="1.03"/>
    <n v="3.8"/>
    <n v="9219"/>
    <n v="38.15"/>
    <n v="3103"/>
    <n v="8909"/>
    <n v="8817"/>
    <n v="22036"/>
    <n v="3988"/>
    <n v="9411"/>
    <n v="7206"/>
    <n v="4691"/>
    <n v="63.19"/>
    <n v="96.81"/>
    <n v="82.21"/>
    <n v="39.909999999999997"/>
    <n v="2659"/>
    <n v="3.93"/>
    <n v="9.77"/>
    <n v="4250"/>
    <n v="17.59"/>
    <n v="19.670000000000002"/>
    <n v="3.18"/>
  </r>
  <r>
    <n v="417"/>
    <x v="5"/>
    <s v="VE11"/>
    <s v="Urumaco"/>
    <s v="VE1124"/>
    <s v="Urumaco"/>
    <s v="VE112401"/>
    <x v="2"/>
    <n v="6033"/>
    <n v="6791.7315846209131"/>
    <n v="1822.5692999999999"/>
    <n v="1137"/>
    <n v="380"/>
    <n v="112"/>
    <n v="492"/>
    <n v="30.209999999999997"/>
    <n v="0.44605367463095247"/>
    <n v="0.51764903218288949"/>
    <n v="6.5222243787376316E-2"/>
    <n v="0.17477433271089615"/>
    <s v="RESTO"/>
    <s v="resto"/>
    <n v="0.47000336533348624"/>
    <n v="3192.1367012135606"/>
    <n v="2.5563518189784183E-4"/>
    <n v="3192.1367012135606"/>
    <n v="0"/>
    <n v="0"/>
    <n v="86"/>
    <n v="0"/>
    <n v="1401"/>
    <n v="1401"/>
    <n v="2"/>
    <n v="0"/>
    <n v="0"/>
    <n v="321"/>
    <n v="0"/>
    <n v="1401"/>
    <n v="1401"/>
    <n v="2"/>
    <n v="0"/>
    <n v="0"/>
    <n v="0"/>
    <n v="0"/>
    <n v="0"/>
    <n v="0"/>
    <n v="619.46443550953484"/>
    <n v="1.7202864634186094E-2"/>
    <n v="2.2094052278826934E-4"/>
    <n v="1.7202864634186094E-2"/>
    <n v="2.2094052278826934E-4"/>
    <n v="0.89645775772249925"/>
    <n v="619.46443550953484"/>
    <n v="0"/>
    <n v="0.47710321817985824"/>
    <n v="2.5563518189784183E-4"/>
    <n v="0.94305001233687902"/>
    <n v="0.47110300428408775"/>
    <n v="0.71497541078695837"/>
    <n v="0"/>
    <n v="482.992871708"/>
    <n v="14.061763604509153"/>
    <n v="7.0308818022545762E-3"/>
    <x v="3"/>
    <s v="FALSEFALSE"/>
    <n v="0.40399999999999997"/>
    <n v="0.3591111111111111"/>
    <n v="10.38"/>
    <n v="50.692307692307693"/>
    <n v="26"/>
    <n v="44.260000000000005"/>
    <n v="2670.2058000000002"/>
    <n v="0.89"/>
    <n v="26.639999999999997"/>
    <n v="1607.1912"/>
    <n v="1613"/>
    <n v="3993"/>
    <n v="427"/>
    <n v="1281"/>
    <n v="664"/>
    <n v="4088"/>
    <n v="51.09"/>
    <n v="30.76"/>
    <n v="104.93"/>
    <n v="0"/>
    <n v="6033"/>
    <n v="100"/>
    <s v="Zona Rural"/>
    <n v="1732"/>
    <n v="1.02"/>
    <n v="3.56"/>
    <n v="474"/>
    <n v="27.4"/>
    <n v="226"/>
    <n v="580"/>
    <n v="512"/>
    <n v="1318"/>
    <n v="289"/>
    <n v="700"/>
    <n v="480"/>
    <n v="362"/>
    <n v="72.069999999999993"/>
    <n v="97.63"/>
    <n v="87.91"/>
    <n v="47.88"/>
    <n v="519"/>
    <n v="3.03"/>
    <n v="12.72"/>
    <n v="42"/>
    <n v="2.4300000000000002"/>
    <n v="12.08"/>
    <n v="9.58"/>
  </r>
  <r>
    <n v="555"/>
    <x v="19"/>
    <s v="VE14"/>
    <s v="Julio Cesar Salas"/>
    <s v="VE1410"/>
    <s v="Palmira"/>
    <s v="VE141002"/>
    <x v="1"/>
    <n v="2523"/>
    <n v="17183"/>
    <n v="690.04050000000007"/>
    <n v="510"/>
    <n v="151"/>
    <n v="41"/>
    <n v="192"/>
    <n v="27.35"/>
    <n v="0.44442203994055229"/>
    <n v="0.4670820979943458"/>
    <n v="6.5575055641860835E-2"/>
    <n v="0.30605744043241911"/>
    <s v="RESTO"/>
    <s v="resto"/>
    <n v="0.4670820979943458"/>
    <n v="8025.8716898368439"/>
    <n v="6.4273411866734402E-4"/>
    <n v="8025.8716898368439"/>
    <n v="0"/>
    <n v="0"/>
    <n v="0"/>
    <n v="0"/>
    <n v="2642"/>
    <n v="2642"/>
    <n v="1"/>
    <n v="0"/>
    <n v="0"/>
    <n v="0"/>
    <n v="0"/>
    <n v="2642"/>
    <n v="2642"/>
    <n v="1"/>
    <n v="0"/>
    <n v="0"/>
    <n v="0"/>
    <n v="0"/>
    <n v="0"/>
    <n v="0"/>
    <n v="369.46193951352751"/>
    <n v="1.0260159209474481E-2"/>
    <n v="1.3177368931493772E-4"/>
    <n v="1.0260159209474481E-2"/>
    <n v="1.3177368931493772E-4"/>
    <n v="0.89572631146438686"/>
    <n v="369.46193951352751"/>
    <n v="0"/>
    <n v="0.4576895228894024"/>
    <n v="6.4273411866734402E-4"/>
    <n v="0.94454897663862547"/>
    <n v="0.47075793625054624"/>
    <n v="0.71445171393767648"/>
    <n v="0"/>
    <n v="67.577312792300006"/>
    <n v="254.27172656024717"/>
    <n v="0.12713586328012358"/>
    <x v="3"/>
    <s v="FALSEFALSE"/>
    <n v="0.51090000000000002"/>
    <n v="0.45413333333333333"/>
    <n v="15.64"/>
    <n v="98.875"/>
    <n v="8"/>
    <n v="22.96"/>
    <n v="579.2808"/>
    <n v="0.55000000000000004"/>
    <n v="17.350000000000001"/>
    <n v="437.74050000000005"/>
    <n v="799"/>
    <n v="1564"/>
    <n v="160"/>
    <n v="627"/>
    <n v="348"/>
    <n v="1548"/>
    <n v="61.32"/>
    <n v="27.58"/>
    <n v="124.67"/>
    <n v="0"/>
    <n v="2523"/>
    <n v="100"/>
    <s v="Zona Rural"/>
    <n v="733"/>
    <n v="1"/>
    <n v="3.45"/>
    <n v="129"/>
    <n v="17.600000000000001"/>
    <n v="106"/>
    <n v="497"/>
    <n v="188"/>
    <n v="791"/>
    <n v="104"/>
    <n v="258"/>
    <n v="200"/>
    <n v="93"/>
    <n v="49.06"/>
    <n v="89.58"/>
    <n v="67.569999999999993"/>
    <n v="26.5"/>
    <n v="312"/>
    <n v="12.37"/>
    <n v="7.5"/>
    <n v="97"/>
    <n v="13.23"/>
    <n v="3.82"/>
    <n v="8.26"/>
  </r>
  <r>
    <n v="437"/>
    <x v="13"/>
    <s v="VE12"/>
    <s v="Julian Mellado"/>
    <s v="VE1207"/>
    <s v="Sosa"/>
    <s v="VE120702"/>
    <x v="3"/>
    <n v="1781"/>
    <n v="2156.2692669172934"/>
    <n v="629.58350000000007"/>
    <n v="331"/>
    <n v="123"/>
    <n v="58"/>
    <n v="181"/>
    <n v="35.35"/>
    <n v="0.44590228528290871"/>
    <n v="0.47465385172511088"/>
    <n v="0.12655105583841053"/>
    <n v="0.59666398026165879"/>
    <s v="CIUD MED Y PEQ LLANO"/>
    <s v="ciud med y peq"/>
    <n v="0.46968136605645688"/>
    <n v="1012.7594948712692"/>
    <n v="8.1104596050588296E-5"/>
    <n v="1012.7594948712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.178822282839718"/>
    <n v="2.5043149915878228E-3"/>
    <n v="3.2163518997200553E-5"/>
    <n v="2.5043149915878228E-3"/>
    <n v="3.2163518997200553E-5"/>
    <n v="0.8949091972582327"/>
    <n v="90.178822282839718"/>
    <n v="0"/>
    <n v="0.45735578799164384"/>
    <n v="8.1104596050588296E-5"/>
    <n v="0.94237417705835513"/>
    <n v="0.47071221590362083"/>
    <n v="0.71438232587704631"/>
    <n v="0"/>
    <n v="544.492471378"/>
    <n v="3.9601452366461802"/>
    <n v="1.98007261832309E-3"/>
    <x v="3"/>
    <s v="FALSEFALSE"/>
    <n v="0.44310000000000005"/>
    <n v="0.3938666666666667"/>
    <n v="6.43"/>
    <n v="64"/>
    <n v="3"/>
    <n v="18.240000000000002"/>
    <n v="324.8544"/>
    <n v="8.6300000000000008"/>
    <n v="38.04"/>
    <n v="677.49240000000009"/>
    <n v="514"/>
    <n v="1160"/>
    <n v="107"/>
    <n v="406"/>
    <n v="220"/>
    <n v="1155"/>
    <n v="53.53"/>
    <n v="29.2"/>
    <n v="118.26"/>
    <n v="0"/>
    <n v="1781"/>
    <n v="100"/>
    <s v="Zona Rural"/>
    <n v="521"/>
    <n v="1.02"/>
    <n v="3.47"/>
    <n v="147"/>
    <n v="28.38"/>
    <n v="53"/>
    <n v="139"/>
    <n v="0"/>
    <n v="192"/>
    <n v="86"/>
    <n v="224"/>
    <n v="138"/>
    <n v="75"/>
    <n v="68.25"/>
    <n v="97.82"/>
    <n v="76.239999999999995"/>
    <n v="32.75"/>
    <n v="94"/>
    <n v="3.09"/>
    <n v="6.37"/>
    <n v="110"/>
    <n v="21.24"/>
    <n v="12.93"/>
    <n v="8.01"/>
  </r>
  <r>
    <n v="934"/>
    <x v="3"/>
    <s v="VE21"/>
    <s v="La Ceiba"/>
    <s v="VE2109"/>
    <s v="Tres De Febrero"/>
    <s v="VE210904"/>
    <x v="2"/>
    <n v="5938"/>
    <n v="7557.0574326099522"/>
    <n v="1885.3150000000001"/>
    <n v="991"/>
    <n v="347"/>
    <n v="114"/>
    <n v="461"/>
    <n v="31.75"/>
    <n v="0.44531826756005488"/>
    <n v="0.48668028075804526"/>
    <n v="8.2648511553270826E-2"/>
    <n v="0.74293121128514961"/>
    <s v="RESTO"/>
    <s v="resto"/>
    <n v="0.46846368191444437"/>
    <n v="3540.2069493193762"/>
    <n v="2.8350961508045894E-4"/>
    <n v="3540.20694931937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4.1322495573943"/>
    <n v="3.2328586368245427E-2"/>
    <n v="4.1520380036076475E-4"/>
    <n v="3.2328586368245427E-2"/>
    <n v="4.1520380036076475E-4"/>
    <n v="0.89805132275036947"/>
    <n v="1164.1322495573943"/>
    <n v="0"/>
    <n v="0.47235339662555337"/>
    <n v="2.8350961508045894E-4"/>
    <n v="0.94315795058290175"/>
    <n v="0.47063504737080891"/>
    <n v="0.71426521008082922"/>
    <n v="85.42"/>
    <n v="92.428730232800007"/>
    <n v="81.760913663706205"/>
    <n v="4.0880456831853103E-2"/>
    <x v="2"/>
    <s v="FALSETRUE"/>
    <n v="0.53659999999999997"/>
    <n v="0.47697777777777772"/>
    <n v="13.06"/>
    <n v="310.625"/>
    <n v="8"/>
    <n v="14.27"/>
    <n v="847.35259999999994"/>
    <n v="0.14000000000000001"/>
    <n v="27.830000000000002"/>
    <n v="1652.5454"/>
    <n v="1966"/>
    <n v="3664"/>
    <n v="308"/>
    <n v="1554"/>
    <n v="813"/>
    <n v="3571"/>
    <n v="62.06"/>
    <n v="26.91"/>
    <n v="109.97"/>
    <n v="5072"/>
    <n v="866"/>
    <n v="14.58"/>
    <s v="Zona Urbana"/>
    <n v="1496"/>
    <n v="1.04"/>
    <n v="4.13"/>
    <n v="466"/>
    <n v="31.19"/>
    <n v="470"/>
    <n v="978"/>
    <n v="1037"/>
    <n v="2485"/>
    <n v="292"/>
    <n v="778"/>
    <n v="497"/>
    <n v="251"/>
    <n v="60.08"/>
    <n v="92.84"/>
    <n v="75.650000000000006"/>
    <n v="31.85"/>
    <n v="612"/>
    <n v="9.1199999999999992"/>
    <n v="12.58"/>
    <n v="112"/>
    <n v="7.5"/>
    <n v="9.0399999999999991"/>
    <n v="9.3699999999999992"/>
  </r>
  <r>
    <n v="449"/>
    <x v="13"/>
    <s v="VE12"/>
    <s v="Ortiz"/>
    <s v="VE1210"/>
    <s v="Ortiz"/>
    <s v="VE121001"/>
    <x v="3"/>
    <n v="10517"/>
    <n v="12839.993011997474"/>
    <n v="3962.8056000000001"/>
    <n v="1751"/>
    <n v="620"/>
    <n v="439"/>
    <n v="1059"/>
    <n v="37.68"/>
    <n v="0.44447645707696437"/>
    <n v="0.51847905881425882"/>
    <n v="8.6250269955594136E-2"/>
    <n v="0.5072164848327535"/>
    <s v="RESTO"/>
    <s v="resto"/>
    <n v="0.46737362558165785"/>
    <n v="6001.0740864604104"/>
    <n v="4.8058269719198298E-4"/>
    <n v="5921.0740864604104"/>
    <n v="0"/>
    <n v="0"/>
    <n v="91"/>
    <n v="0"/>
    <n v="7102"/>
    <n v="7102"/>
    <n v="2"/>
    <n v="0"/>
    <n v="0"/>
    <n v="92"/>
    <n v="0"/>
    <n v="7102"/>
    <n v="7102"/>
    <n v="2"/>
    <n v="80"/>
    <n v="4.6264805171387398E-5"/>
    <n v="0"/>
    <n v="1.3330946901738066E-2"/>
    <n v="1.3330946901738066E-2"/>
    <n v="6.2305329859018883E-3"/>
    <n v="1546.5393270497059"/>
    <n v="4.2948239107218032E-2"/>
    <n v="5.5159455142880581E-4"/>
    <n v="4.2948239107218032E-2"/>
    <n v="5.5159455142880581E-4"/>
    <n v="0.89917015248362087"/>
    <n v="1546.5393270497059"/>
    <n v="0"/>
    <n v="0.48686581680169921"/>
    <n v="4.3431789202059555E-4"/>
    <n v="0.94374192589791472"/>
    <n v="0.47053204472558824"/>
    <n v="0.71410888681838103"/>
    <n v="83.09"/>
    <n v="1011.75824257"/>
    <n v="12.690771838321959"/>
    <n v="6.3453859191609794E-3"/>
    <x v="2"/>
    <s v="TRUETRUE"/>
    <n v="0.44090000000000001"/>
    <n v="0.3919111111111111"/>
    <n v="4.6100000000000003"/>
    <n v="165.45"/>
    <n v="20"/>
    <n v="11.489999999999998"/>
    <n v="1208.4032999999999"/>
    <n v="1.1499999999999999"/>
    <n v="30.04"/>
    <n v="3159.3067999999998"/>
    <n v="3079"/>
    <n v="6983"/>
    <n v="455"/>
    <n v="2440"/>
    <n v="1315"/>
    <n v="6762"/>
    <n v="50.61"/>
    <n v="27.89"/>
    <n v="105.61"/>
    <n v="8739"/>
    <n v="1778"/>
    <n v="16.91"/>
    <s v="Zona Urbana"/>
    <n v="2912"/>
    <n v="1.01"/>
    <n v="3.66"/>
    <n v="1125"/>
    <n v="38.729999999999997"/>
    <n v="715"/>
    <n v="1630"/>
    <n v="905"/>
    <n v="3309"/>
    <n v="562"/>
    <n v="1232"/>
    <n v="942"/>
    <n v="676"/>
    <n v="67.22"/>
    <n v="98.56"/>
    <n v="85.64"/>
    <n v="46.4"/>
    <n v="393"/>
    <n v="1.81"/>
    <n v="9.85"/>
    <n v="532"/>
    <n v="18.309999999999999"/>
    <n v="24.17"/>
    <n v="4.4800000000000004"/>
  </r>
  <r>
    <n v="669"/>
    <x v="17"/>
    <s v="VE16"/>
    <s v="Caripe"/>
    <s v="VE1604"/>
    <s v="San Agustin"/>
    <s v="VE160405"/>
    <x v="0"/>
    <n v="4492"/>
    <n v="5079.8291540695955"/>
    <n v="1435.1940000000002"/>
    <n v="737"/>
    <n v="244"/>
    <n v="102"/>
    <n v="346"/>
    <n v="31.950000000000003"/>
    <n v="0.44538840689796066"/>
    <n v="0.46766729662653433"/>
    <n v="6.6581833394844719E-2"/>
    <n v="0.25123758682731095"/>
    <s v="CIUD MED Y PEQ ORIEN"/>
    <s v="ciud med y peq"/>
    <n v="0.46860543860313153"/>
    <n v="2380.4355687717575"/>
    <n v="1.9063189849849395E-4"/>
    <n v="2380.4355687717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8.36288544920103"/>
    <n v="2.0782444766247379E-2"/>
    <n v="2.6691393027346641E-4"/>
    <n v="2.0782444766247379E-2"/>
    <n v="2.6691393027346641E-4"/>
    <n v="0.89683488311282467"/>
    <n v="748.36288544920103"/>
    <n v="0"/>
    <n v="0.46176154150186877"/>
    <n v="1.9063189849849395E-4"/>
    <n v="0.94279829993972009"/>
    <n v="0.47053145681378333"/>
    <n v="0.71410799456662211"/>
    <n v="97.57"/>
    <n v="21.924213486900001"/>
    <n v="231.69949321579352"/>
    <n v="0.11584974660789676"/>
    <x v="2"/>
    <s v="FALSETRUE"/>
    <n v="0.46159999999999995"/>
    <n v="0.41031111111111107"/>
    <n v="7.39"/>
    <n v="266.16666666666669"/>
    <n v="6"/>
    <n v="7.0299999999999994"/>
    <n v="315.78759999999994"/>
    <n v="0.27"/>
    <n v="7.3899999999999988"/>
    <n v="331.9588"/>
    <n v="1335"/>
    <n v="2892"/>
    <n v="265"/>
    <n v="1051"/>
    <n v="625"/>
    <n v="2816"/>
    <n v="55.33"/>
    <n v="28.45"/>
    <n v="106.06"/>
    <n v="4383"/>
    <n v="109"/>
    <n v="2.4300000000000002"/>
    <s v="Zona Urbana"/>
    <n v="1124"/>
    <n v="1.01"/>
    <n v="4.03"/>
    <n v="411"/>
    <n v="36.700000000000003"/>
    <n v="143"/>
    <n v="627"/>
    <n v="827"/>
    <n v="1597"/>
    <n v="189"/>
    <n v="574"/>
    <n v="432"/>
    <n v="292"/>
    <n v="54.94"/>
    <n v="97.95"/>
    <n v="81.36"/>
    <n v="50"/>
    <n v="271"/>
    <n v="3.08"/>
    <n v="8.66"/>
    <n v="153"/>
    <n v="13.66"/>
    <n v="10.45"/>
    <n v="11.08"/>
  </r>
  <r>
    <n v="201"/>
    <x v="1"/>
    <s v="VE06"/>
    <s v="Obispos"/>
    <s v="VE0608"/>
    <s v="Obispos"/>
    <s v="VE060801"/>
    <x v="1"/>
    <n v="15696"/>
    <n v="17392.321766729787"/>
    <n v="4613.0544"/>
    <n v="2979"/>
    <n v="868"/>
    <n v="372"/>
    <n v="1240"/>
    <n v="29.39"/>
    <n v="0.44404368921771481"/>
    <n v="0.47878208969503899"/>
    <n v="6.5579452051262518E-2"/>
    <n v="0.468502127639155"/>
    <s v="RESTO"/>
    <s v="resto"/>
    <n v="0.46528188415142119"/>
    <n v="8092.3322413918095"/>
    <n v="6.4805646441128584E-4"/>
    <n v="8078.3322413918095"/>
    <n v="0"/>
    <n v="0"/>
    <n v="14"/>
    <n v="0"/>
    <n v="6616"/>
    <n v="6616"/>
    <n v="2"/>
    <n v="0"/>
    <n v="0"/>
    <n v="14"/>
    <n v="0"/>
    <n v="6616"/>
    <n v="6616"/>
    <n v="2"/>
    <n v="14"/>
    <n v="8.0963409049927946E-6"/>
    <n v="0"/>
    <n v="1.7300327745307853E-3"/>
    <n v="1.7300327745307853E-3"/>
    <n v="8.049529089773946E-4"/>
    <n v="1949.9963764786062"/>
    <n v="5.4152461027277991E-2"/>
    <n v="6.9549306490861932E-4"/>
    <n v="5.4152461027277991E-2"/>
    <n v="6.9549306490861932E-4"/>
    <n v="0.9003505692948135"/>
    <n v="1949.9963764786062"/>
    <n v="0"/>
    <n v="0.47776170667237688"/>
    <n v="6.3996012350629305E-4"/>
    <n v="0.94453823488936017"/>
    <n v="0.47015605850173087"/>
    <n v="0.71353826658796848"/>
    <n v="49.17"/>
    <n v="632.05339933899995"/>
    <n v="27.51717146829467"/>
    <n v="1.3758585734147335E-2"/>
    <x v="3"/>
    <s v="FALSEFALSE"/>
    <n v="0.49369999999999997"/>
    <n v="0.43884444444444443"/>
    <n v="12.59"/>
    <n v="139.69999999999999"/>
    <n v="30"/>
    <n v="20.3"/>
    <n v="3186.288"/>
    <n v="2.88"/>
    <n v="35.58"/>
    <n v="5584.6367999999993"/>
    <n v="4906"/>
    <n v="9937"/>
    <n v="853"/>
    <n v="3888"/>
    <n v="2126"/>
    <n v="9682"/>
    <n v="57.96"/>
    <n v="27.36"/>
    <n v="115.01"/>
    <n v="7717"/>
    <n v="7979"/>
    <n v="50.83"/>
    <s v="Zona Rural"/>
    <n v="4339"/>
    <n v="1.01"/>
    <n v="3.65"/>
    <n v="1309"/>
    <n v="30.18"/>
    <n v="727"/>
    <n v="2106"/>
    <n v="1358"/>
    <n v="4191"/>
    <n v="628"/>
    <n v="1923"/>
    <n v="1339"/>
    <n v="696"/>
    <n v="49.02"/>
    <n v="95.25"/>
    <n v="75.099999999999994"/>
    <n v="32"/>
    <n v="1573"/>
    <n v="6.08"/>
    <n v="11.3"/>
    <n v="663"/>
    <n v="15.29"/>
    <n v="5"/>
    <n v="6.83"/>
  </r>
  <r>
    <n v="493"/>
    <x v="2"/>
    <s v="VE13"/>
    <s v="Moran"/>
    <s v="VE1305"/>
    <s v="Moran"/>
    <s v="VE130508"/>
    <x v="2"/>
    <n v="3494"/>
    <n v="3931.3140942847917"/>
    <n v="1092.5738000000001"/>
    <n v="600"/>
    <n v="213"/>
    <n v="60"/>
    <n v="273"/>
    <n v="31.27"/>
    <n v="0.44456068569392682"/>
    <n v="0.48240773360160805"/>
    <n v="9.4220960200833315E-2"/>
    <n v="0.42052594815845734"/>
    <s v="CIUD MED Y PEQ OCCID"/>
    <s v="ciud med y peq"/>
    <n v="0.46762099013142966"/>
    <n v="1838.364989287099"/>
    <n v="1.4722137941409889E-4"/>
    <n v="1838.3649892870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5.53373627613848"/>
    <n v="1.5427474310161504E-2"/>
    <n v="1.9813875839120931E-4"/>
    <n v="1.5427474310161504E-2"/>
    <n v="1.9813875839120931E-4"/>
    <n v="0.89627071210702858"/>
    <n v="555.53373627613848"/>
    <n v="0"/>
    <n v="0.46470197333959939"/>
    <n v="1.4722137941409889E-4"/>
    <n v="0.94263020126455743"/>
    <n v="0.4701328042584671"/>
    <n v="0.7135029744926541"/>
    <n v="0"/>
    <n v="274.76086090000001"/>
    <n v="14.308129918531609"/>
    <n v="7.1540649592658047E-3"/>
    <x v="3"/>
    <s v="FALSEFALSE"/>
    <n v="0.47810000000000002"/>
    <n v="0.42497777777777779"/>
    <n v="10.92"/>
    <n v="99"/>
    <n v="12"/>
    <n v="37.75"/>
    <n v="1318.9849999999999"/>
    <n v="11.86"/>
    <n v="42.75"/>
    <n v="1493.6849999999999"/>
    <n v="1035"/>
    <n v="2165"/>
    <n v="294"/>
    <n v="820"/>
    <n v="447"/>
    <n v="2227"/>
    <n v="61.39"/>
    <n v="30.51"/>
    <n v="114.49"/>
    <n v="0"/>
    <n v="3494"/>
    <n v="100"/>
    <s v="Zona Rural"/>
    <n v="881"/>
    <n v="1"/>
    <n v="3.98"/>
    <n v="210"/>
    <n v="23.84"/>
    <n v="161"/>
    <n v="549"/>
    <n v="326"/>
    <n v="1188"/>
    <n v="184"/>
    <n v="408"/>
    <n v="253"/>
    <n v="79"/>
    <n v="64.11"/>
    <n v="97.14"/>
    <n v="66.930000000000007"/>
    <n v="20.9"/>
    <n v="309"/>
    <n v="3.78"/>
    <n v="9.65"/>
    <n v="11"/>
    <n v="1.25"/>
    <n v="18.39"/>
    <n v="8.59"/>
  </r>
  <r>
    <n v="990"/>
    <x v="21"/>
    <s v="VE22"/>
    <s v="Jose Antonio Paez"/>
    <s v="VE2206"/>
    <s v="Sabana De Parra"/>
    <s v="VE220600"/>
    <x v="3"/>
    <n v="19673"/>
    <n v="23832"/>
    <n v="5705.17"/>
    <n v="3392"/>
    <n v="916"/>
    <n v="469"/>
    <n v="1385"/>
    <n v="29"/>
    <n v="0.44329477917809712"/>
    <n v="0.46368734878619133"/>
    <n v="5.314860446802272E-2"/>
    <n v="0.33727298974643355"/>
    <s v="CIUD MED Y PEQ OCCID"/>
    <s v="ciud med y peq"/>
    <n v="0.46368734878619128"/>
    <n v="11050.596896272511"/>
    <n v="8.8496252262141347E-4"/>
    <n v="11050.596896272511"/>
    <n v="0"/>
    <n v="0"/>
    <n v="337"/>
    <n v="0"/>
    <n v="4126"/>
    <n v="4126"/>
    <n v="2"/>
    <n v="0"/>
    <n v="0"/>
    <n v="213"/>
    <n v="0"/>
    <n v="4126"/>
    <n v="4126"/>
    <n v="2"/>
    <n v="0"/>
    <n v="0"/>
    <n v="0"/>
    <n v="0"/>
    <n v="0"/>
    <n v="0"/>
    <n v="3246.2751288521254"/>
    <n v="9.0150827724327934E-2"/>
    <n v="1.1578287355482981E-3"/>
    <n v="9.0150827724327934E-2"/>
    <n v="1.1578287355482981E-3"/>
    <n v="0.90414316440118092"/>
    <n v="3246.2751288521254"/>
    <n v="0"/>
    <n v="0.48599378030390006"/>
    <n v="8.8496252262141347E-4"/>
    <n v="0.94548695836863561"/>
    <n v="0.47001975655914946"/>
    <n v="0.71333140622727875"/>
    <n v="84.81"/>
    <n v="126.29369196899999"/>
    <n v="188.70301143662658"/>
    <n v="9.4351505718313286E-2"/>
    <x v="2"/>
    <s v="TRUETRUE"/>
    <n v="0.48"/>
    <n v="0.42666666666666664"/>
    <n v="6.03"/>
    <n v="304.39130434782606"/>
    <n v="23"/>
    <n v="7.67"/>
    <n v="1508.9191000000001"/>
    <n v="0.59"/>
    <n v="9.7199999999999989"/>
    <n v="1912.2155999999998"/>
    <n v="6086"/>
    <n v="12680"/>
    <n v="907"/>
    <n v="4846"/>
    <n v="2647"/>
    <n v="12180"/>
    <n v="55.15"/>
    <n v="27.22"/>
    <n v="102.46"/>
    <n v="16685"/>
    <n v="2988"/>
    <n v="15.19"/>
    <s v="Zona Urbana"/>
    <n v="4905"/>
    <n v="1.03"/>
    <n v="4.12"/>
    <n v="1889"/>
    <n v="38.619999999999997"/>
    <n v="1946"/>
    <n v="2761"/>
    <n v="2023"/>
    <n v="7001"/>
    <n v="1063"/>
    <n v="2436"/>
    <n v="1860"/>
    <n v="1047"/>
    <n v="67.28"/>
    <n v="97.6"/>
    <n v="83.45"/>
    <n v="40.130000000000003"/>
    <n v="948"/>
    <n v="2.99"/>
    <n v="13.7"/>
    <n v="493"/>
    <n v="10.08"/>
    <n v="12.47"/>
    <n v="3.94"/>
  </r>
  <r>
    <n v="122"/>
    <x v="10"/>
    <s v="VE05"/>
    <s v="Girardot"/>
    <s v="VE0503"/>
    <s v="Urbana Las Delicias"/>
    <s v="VE050303"/>
    <x v="3"/>
    <n v="45326"/>
    <n v="52487.037938242582"/>
    <n v="9187.5802000000022"/>
    <n v="8578"/>
    <n v="1850"/>
    <n v="331"/>
    <n v="2181"/>
    <n v="20.270000000000003"/>
    <n v="0.44038430032239795"/>
    <n v="0.31627402191353299"/>
    <n v="0.55632975061573198"/>
    <n v="0.50256608458435881"/>
    <s v="CIUD PRINC CENTRO"/>
    <s v="ciud principales"/>
    <n v="0.45826823053799742"/>
    <n v="24053.142002139168"/>
    <n v="1.9262424847262506E-3"/>
    <n v="24053.142002139168"/>
    <n v="0"/>
    <n v="0"/>
    <n v="80"/>
    <n v="0"/>
    <n v="0"/>
    <n v="80"/>
    <n v="1"/>
    <n v="0"/>
    <n v="0"/>
    <n v="80"/>
    <n v="0"/>
    <n v="0"/>
    <n v="80"/>
    <n v="1"/>
    <n v="0"/>
    <n v="0"/>
    <n v="0"/>
    <n v="0"/>
    <n v="0"/>
    <n v="0"/>
    <n v="10286.288702655891"/>
    <n v="0.28565583752099566"/>
    <n v="3.6687465385264726E-3"/>
    <n v="0.28565583752099566"/>
    <n v="3.6687465385264726E-3"/>
    <n v="0.92474052509993476"/>
    <n v="10286.288702655891"/>
    <n v="0"/>
    <n v="0.50889012817815449"/>
    <n v="1.9262424847262506E-3"/>
    <n v="0.94951910969497322"/>
    <n v="0.46990452757256568"/>
    <n v="0.71315652750379765"/>
    <n v="100"/>
    <n v="79.981440297999995"/>
    <n v="656.2402195144648"/>
    <n v="0.32812010975723238"/>
    <x v="2"/>
    <s v="TRUETRUE"/>
    <n v="0.32119999999999999"/>
    <n v="0.2855111111111111"/>
    <n v="1.75"/>
    <n v="374.1"/>
    <n v="60"/>
    <n v="1.27"/>
    <n v="575.64019999999994"/>
    <n v="0.09"/>
    <n v="10.91"/>
    <n v="4945.0666000000001"/>
    <n v="10051"/>
    <n v="31294"/>
    <n v="3981"/>
    <n v="8035"/>
    <n v="4238"/>
    <n v="33053"/>
    <n v="44.84"/>
    <n v="33.03"/>
    <n v="95.38"/>
    <n v="45326"/>
    <n v="0"/>
    <n v="0"/>
    <s v="Zona Urbana"/>
    <n v="11400"/>
    <n v="1.07"/>
    <n v="4.24"/>
    <n v="4696"/>
    <n v="41.57"/>
    <n v="4586"/>
    <n v="7952"/>
    <n v="8315"/>
    <n v="22446"/>
    <n v="2088"/>
    <n v="3887"/>
    <n v="3058"/>
    <n v="2717"/>
    <n v="76.569999999999993"/>
    <n v="97.03"/>
    <n v="86.46"/>
    <n v="47.94"/>
    <n v="677"/>
    <n v="3.45"/>
    <n v="8.82"/>
    <n v="358"/>
    <n v="3.17"/>
    <n v="8.92"/>
    <n v="1.66"/>
  </r>
  <r>
    <n v="938"/>
    <x v="3"/>
    <s v="VE21"/>
    <s v="Miranda"/>
    <s v="VE2110"/>
    <s v="El Cenizo"/>
    <s v="VE211004"/>
    <x v="2"/>
    <n v="2551"/>
    <n v="3267.0281624031918"/>
    <n v="815.8098"/>
    <n v="402"/>
    <n v="127"/>
    <n v="62"/>
    <n v="189"/>
    <n v="31.979999999999997"/>
    <n v="0.44434544417554728"/>
    <n v="0.4885015622153665"/>
    <n v="6.4822170531823764E-2"/>
    <n v="0.37957933887915302"/>
    <s v="RESTO"/>
    <s v="resto"/>
    <n v="0.46667175338522987"/>
    <n v="1524.629760907623"/>
    <n v="1.2209659007031613E-4"/>
    <n v="1483.629760907623"/>
    <n v="0"/>
    <n v="0"/>
    <n v="0"/>
    <n v="0"/>
    <n v="0"/>
    <n v="0"/>
    <n v="0"/>
    <n v="26"/>
    <n v="0"/>
    <n v="0"/>
    <n v="0"/>
    <n v="0"/>
    <n v="26"/>
    <n v="1"/>
    <n v="41"/>
    <n v="2.3710712650336043E-5"/>
    <n v="0"/>
    <n v="2.689177467950803E-2"/>
    <n v="2.689177467950803E-2"/>
    <n v="1.2549631641326541E-2"/>
    <n v="336.00366243736551"/>
    <n v="9.3310046391061746E-3"/>
    <n v="1.1984033397594792E-4"/>
    <n v="9.3310046391061746E-3"/>
    <n v="1.1984033397594792E-4"/>
    <n v="0.89562842071544568"/>
    <n v="336.00366243736551"/>
    <n v="0"/>
    <n v="0.4644869958566395"/>
    <n v="9.8385877419980084E-5"/>
    <n v="0.9424410954128134"/>
    <n v="0.46974498179603791"/>
    <n v="0.71291439084562547"/>
    <n v="0"/>
    <n v="72.849177723099999"/>
    <n v="44.846465869816377"/>
    <n v="2.242323293490819E-2"/>
    <x v="3"/>
    <s v="FALSEFALSE"/>
    <n v="0.5706"/>
    <n v="0.50719999999999998"/>
    <n v="13.95"/>
    <n v="180"/>
    <n v="4"/>
    <n v="23.650000000000002"/>
    <n v="603.31150000000002"/>
    <n v="0.18"/>
    <n v="34.51"/>
    <n v="880.3501"/>
    <n v="881"/>
    <n v="1544"/>
    <n v="126"/>
    <n v="722"/>
    <n v="348"/>
    <n v="1481"/>
    <n v="65.22"/>
    <n v="25.81"/>
    <n v="116.37"/>
    <n v="0"/>
    <n v="2551"/>
    <n v="100"/>
    <s v="Zona Rural"/>
    <n v="609"/>
    <n v="1.07"/>
    <n v="4.43"/>
    <n v="174"/>
    <n v="28.57"/>
    <n v="42"/>
    <n v="363"/>
    <n v="315"/>
    <n v="720"/>
    <n v="160"/>
    <n v="340"/>
    <n v="196"/>
    <n v="103"/>
    <n v="66.12"/>
    <n v="93.15"/>
    <n v="67.819999999999993"/>
    <n v="30.29"/>
    <n v="274"/>
    <n v="7.3"/>
    <n v="16.91"/>
    <n v="61"/>
    <n v="10.02"/>
    <n v="3.94"/>
    <n v="12.35"/>
  </r>
  <r>
    <n v="212"/>
    <x v="1"/>
    <s v="VE06"/>
    <s v="Rojas"/>
    <s v="VE0610"/>
    <s v="Santa Rosa"/>
    <s v="VE061004"/>
    <x v="1"/>
    <n v="8592"/>
    <n v="9813.8001295917857"/>
    <n v="2964.24"/>
    <n v="1443"/>
    <n v="449"/>
    <n v="311"/>
    <n v="760"/>
    <n v="34.5"/>
    <n v="0.443980388800431"/>
    <n v="0.48551087872943732"/>
    <n v="9.6023488055520592E-2"/>
    <n v="0.32151230057448882"/>
    <s v="RESTO"/>
    <s v="resto"/>
    <n v="0.46517103096950124"/>
    <n v="4565.095524010836"/>
    <n v="3.6558554156464331E-4"/>
    <n v="4565.095524010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9.20150051262"/>
    <n v="3.1080835005257067E-2"/>
    <n v="3.9917862988418103E-4"/>
    <n v="3.1080835005257067E-2"/>
    <n v="3.9917862988418103E-4"/>
    <n v="0.89791986634977616"/>
    <n v="1119.20150051262"/>
    <n v="0"/>
    <n v="0.47150386002815686"/>
    <n v="3.6558554156464331E-4"/>
    <n v="0.94347577342390287"/>
    <n v="0.46967079664498956"/>
    <n v="0.71280180281633509"/>
    <n v="62.43"/>
    <n v="574.22346500100002"/>
    <n v="17.090559212126056"/>
    <n v="8.5452796060630273E-3"/>
    <x v="2"/>
    <s v="FALSETRUE"/>
    <n v="0.4854"/>
    <n v="0.43146666666666667"/>
    <n v="9.15"/>
    <n v="65.027027027027032"/>
    <n v="37"/>
    <n v="27.05"/>
    <n v="2324.136"/>
    <n v="2.84"/>
    <n v="33.96"/>
    <n v="2917.8432000000003"/>
    <n v="2650"/>
    <n v="5459"/>
    <n v="483"/>
    <n v="2067"/>
    <n v="1157"/>
    <n v="5368"/>
    <n v="57.39"/>
    <n v="27.92"/>
    <n v="113.57"/>
    <n v="5364"/>
    <n v="3228"/>
    <n v="37.57"/>
    <s v="Zona Urbana"/>
    <n v="2285"/>
    <n v="1.02"/>
    <n v="3.83"/>
    <n v="725"/>
    <n v="32.08"/>
    <n v="360"/>
    <n v="1426"/>
    <n v="620"/>
    <n v="2406"/>
    <n v="317"/>
    <n v="1004"/>
    <n v="772"/>
    <n v="501"/>
    <n v="46.01"/>
    <n v="96.08"/>
    <n v="79.59"/>
    <n v="41.72"/>
    <n v="628"/>
    <n v="4.9400000000000004"/>
    <n v="9.2899999999999991"/>
    <n v="503"/>
    <n v="22.26"/>
    <n v="13.67"/>
    <n v="6.95"/>
  </r>
  <r>
    <n v="384"/>
    <x v="5"/>
    <s v="VE11"/>
    <s v="Jacura"/>
    <s v="VE1111"/>
    <s v="Jacura"/>
    <s v="VE111101"/>
    <x v="2"/>
    <n v="5932"/>
    <n v="6937.5669515669524"/>
    <n v="2165.1799999999998"/>
    <n v="821"/>
    <n v="308"/>
    <n v="164"/>
    <n v="472"/>
    <n v="36.5"/>
    <n v="0.44399316932074057"/>
    <n v="0.52680122031487098"/>
    <n v="8.4423561849197623E-2"/>
    <n v="0.31425785608642248"/>
    <s v="RESTO"/>
    <s v="resto"/>
    <n v="0.46519341251773899"/>
    <n v="3227.3104447697183"/>
    <n v="2.5845199307281065E-4"/>
    <n v="3227.3104447697183"/>
    <n v="0"/>
    <n v="0"/>
    <n v="137"/>
    <n v="0"/>
    <n v="1582"/>
    <n v="1582"/>
    <n v="2"/>
    <n v="0"/>
    <n v="0"/>
    <n v="137"/>
    <n v="0"/>
    <n v="1582"/>
    <n v="1582"/>
    <n v="2"/>
    <n v="0"/>
    <n v="0"/>
    <n v="0"/>
    <n v="0"/>
    <n v="0"/>
    <n v="0"/>
    <n v="920.1525699600877"/>
    <n v="2.5553137833976898E-2"/>
    <n v="3.2818508730808675E-4"/>
    <n v="2.5553137833976898E-2"/>
    <n v="3.2818508730808675E-4"/>
    <n v="0.89733749778239891"/>
    <n v="920.1525699600877"/>
    <n v="0"/>
    <n v="0.48323061864374894"/>
    <n v="2.5845199307281065E-4"/>
    <n v="0.94306091988271545"/>
    <n v="0.46950426146450908"/>
    <n v="0.71254905860118101"/>
    <n v="0"/>
    <n v="807.66339962799998"/>
    <n v="8.5896760392538667"/>
    <n v="4.2948380196269334E-3"/>
    <x v="3"/>
    <s v="TRUEFALSE"/>
    <n v="0.49420000000000003"/>
    <n v="0.4392888888888889"/>
    <n v="14.3"/>
    <n v="104.10526315789474"/>
    <n v="19"/>
    <n v="38.64"/>
    <n v="2292.1248000000001"/>
    <n v="0.57999999999999996"/>
    <n v="23.650000000000006"/>
    <n v="1402.9180000000006"/>
    <n v="1829"/>
    <n v="3701"/>
    <n v="402"/>
    <n v="1476"/>
    <n v="735"/>
    <n v="3721"/>
    <n v="60.28"/>
    <n v="28.58"/>
    <n v="104.06"/>
    <n v="0"/>
    <n v="5932"/>
    <n v="100"/>
    <s v="Zona Rural"/>
    <n v="1407"/>
    <n v="1.02"/>
    <n v="4.29"/>
    <n v="377"/>
    <n v="26.97"/>
    <n v="478"/>
    <n v="1041"/>
    <n v="459"/>
    <n v="1978"/>
    <n v="325"/>
    <n v="729"/>
    <n v="458"/>
    <n v="270"/>
    <n v="67.150000000000006"/>
    <n v="92.87"/>
    <n v="74.709999999999994"/>
    <n v="34.31"/>
    <n v="680"/>
    <n v="8.6300000000000008"/>
    <n v="15.31"/>
    <n v="176"/>
    <n v="12.59"/>
    <n v="11.66"/>
    <n v="11.06"/>
  </r>
  <r>
    <n v="58"/>
    <x v="12"/>
    <s v="VE03"/>
    <s v="Jose Gregorio Monagas"/>
    <s v="VE0310"/>
    <s v="Mapire"/>
    <s v="VE031001"/>
    <x v="0"/>
    <n v="4316"/>
    <n v="4828.9773012432988"/>
    <n v="1594.7620000000002"/>
    <n v="616"/>
    <n v="212"/>
    <n v="149"/>
    <n v="361"/>
    <n v="36.950000000000003"/>
    <n v="0.44412489020156454"/>
    <n v="0.57683769383852268"/>
    <n v="0.15076318151579243"/>
    <n v="0.38458204217666836"/>
    <s v="RESTO"/>
    <s v="resto"/>
    <n v="0.46542408522719636"/>
    <n v="2247.5223430140577"/>
    <n v="1.7998783785087779E-4"/>
    <n v="2036.5223430140577"/>
    <n v="0"/>
    <n v="0"/>
    <n v="0"/>
    <n v="0"/>
    <n v="2726"/>
    <n v="2726"/>
    <n v="1"/>
    <n v="215"/>
    <n v="0"/>
    <n v="0"/>
    <n v="0"/>
    <n v="2872"/>
    <n v="2872"/>
    <n v="2"/>
    <n v="211"/>
    <n v="1.2202342363953427E-4"/>
    <n v="0"/>
    <n v="9.3881157914113E-2"/>
    <n v="9.3881157914113E-2"/>
    <n v="4.369455204224601E-2"/>
    <n v="596.20825317603851"/>
    <n v="1.6557027789231449E-2"/>
    <n v="2.1264588505237481E-4"/>
    <n v="1.6557027789231449E-2"/>
    <n v="2.1264588505237481E-4"/>
    <n v="0.89638971581164528"/>
    <n v="596.20825317603851"/>
    <n v="0"/>
    <n v="0.49659481247979981"/>
    <n v="5.7964414211343518E-5"/>
    <n v="0.94228457126712661"/>
    <n v="0.46929621477739131"/>
    <n v="0.71223331392489531"/>
    <n v="90.62"/>
    <n v="1728.2867121700001"/>
    <n v="2.7940834511075638"/>
    <n v="1.3970417255537819E-3"/>
    <x v="2"/>
    <s v="TRUETRUE"/>
    <n v="0.63019999999999998"/>
    <n v="0.56017777777777777"/>
    <n v="10.46"/>
    <n v="183"/>
    <n v="7"/>
    <n v="16.27"/>
    <n v="702.21319999999992"/>
    <n v="4.5"/>
    <n v="17.189999999999998"/>
    <n v="741.92039999999997"/>
    <n v="1592"/>
    <n v="2526"/>
    <n v="198"/>
    <n v="1244"/>
    <n v="660"/>
    <n v="2412"/>
    <n v="70.86"/>
    <n v="25.43"/>
    <n v="105.13"/>
    <n v="3911"/>
    <n v="405"/>
    <n v="9.3800000000000008"/>
    <s v="Zona Urbana"/>
    <n v="1005"/>
    <n v="1.02"/>
    <n v="4.3899999999999997"/>
    <n v="334"/>
    <n v="33.5"/>
    <n v="155"/>
    <n v="708"/>
    <n v="418"/>
    <n v="1281"/>
    <n v="142"/>
    <n v="596"/>
    <n v="422"/>
    <n v="174"/>
    <n v="34.630000000000003"/>
    <n v="92.55"/>
    <n v="77.290000000000006"/>
    <n v="33.72"/>
    <n v="347"/>
    <n v="8.4"/>
    <n v="14.74"/>
    <n v="136"/>
    <n v="13.64"/>
    <n v="18.96"/>
    <n v="8.6"/>
  </r>
  <r>
    <n v="375"/>
    <x v="5"/>
    <s v="VE11"/>
    <s v="Falcon"/>
    <s v="VE1109"/>
    <s v="Moruy"/>
    <s v="VE110906"/>
    <x v="2"/>
    <n v="7283"/>
    <n v="9034.134826355079"/>
    <n v="1968.5949000000003"/>
    <n v="1288"/>
    <n v="387"/>
    <n v="90"/>
    <n v="477"/>
    <n v="27.03"/>
    <n v="0.44337819589101318"/>
    <n v="0.41628825005046377"/>
    <n v="6.0440049460702902E-2"/>
    <n v="0.20279366883033367"/>
    <s v="CIUD MED Y PEQ OCCID"/>
    <s v="ciud med y peq"/>
    <n v="0.46406129082834818"/>
    <n v="4192.3922690356731"/>
    <n v="3.3573842870657803E-4"/>
    <n v="4192.3922690356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1.7722334152606"/>
    <n v="2.9485992991278069E-2"/>
    <n v="3.7869569080245481E-4"/>
    <n v="2.9485992991278069E-2"/>
    <n v="3.7869569080245481E-4"/>
    <n v="0.89775184233722716"/>
    <n v="1061.7722334152606"/>
    <n v="0"/>
    <n v="0.44784202845965632"/>
    <n v="3.3573842870657803E-4"/>
    <n v="0.94336019636482371"/>
    <n v="0.46925240854062616"/>
    <n v="0.71216683083766952"/>
    <n v="0"/>
    <n v="132.57634052399999"/>
    <n v="68.142888773729965"/>
    <n v="3.4071444386864984E-2"/>
    <x v="3"/>
    <s v="FALSEFALSE"/>
    <n v="0.41859999999999997"/>
    <n v="0.37208888888888886"/>
    <n v="4.63"/>
    <n v="152.53333333333333"/>
    <n v="15"/>
    <n v="22.880000000000003"/>
    <n v="1666.3504000000003"/>
    <n v="0.62"/>
    <n v="15.080000000000002"/>
    <n v="1098.2764000000002"/>
    <n v="2007"/>
    <n v="4794"/>
    <n v="482"/>
    <n v="1586"/>
    <n v="874"/>
    <n v="4823"/>
    <n v="51.92"/>
    <n v="30.24"/>
    <n v="105.44"/>
    <n v="0"/>
    <n v="7283"/>
    <n v="100"/>
    <s v="Zona Rural"/>
    <n v="1795"/>
    <n v="1.01"/>
    <n v="4.09"/>
    <n v="548"/>
    <n v="30.55"/>
    <n v="640"/>
    <n v="876"/>
    <n v="681"/>
    <n v="2288"/>
    <n v="444"/>
    <n v="800"/>
    <n v="619"/>
    <n v="403"/>
    <n v="84.09"/>
    <n v="97.56"/>
    <n v="85.03"/>
    <n v="47.13"/>
    <n v="277"/>
    <n v="2.9"/>
    <n v="16.829999999999998"/>
    <n v="22"/>
    <n v="1.23"/>
    <n v="8.64"/>
    <n v="5.44"/>
  </r>
  <r>
    <n v="1051"/>
    <x v="9"/>
    <s v="VE23"/>
    <s v="Machiques De Perija"/>
    <s v="VE2311"/>
    <s v="Bartolome De Las Casas"/>
    <s v="VE231102"/>
    <x v="2"/>
    <n v="14856"/>
    <n v="46741.179856115108"/>
    <n v="5247.1392000000005"/>
    <n v="2633"/>
    <n v="822"/>
    <n v="616"/>
    <n v="1438"/>
    <n v="35.32"/>
    <n v="0.43996443309346889"/>
    <n v="0.50682882890201708"/>
    <n v="0.16649133615028944"/>
    <n v="0.42854496522121133"/>
    <s v="CIUD MED Y PEQ OCCID"/>
    <s v="ciud med y peq"/>
    <n v="0.45758003651071261"/>
    <n v="21387.830785114937"/>
    <n v="1.7127969522967282E-3"/>
    <n v="21283.830785114937"/>
    <n v="0"/>
    <n v="0"/>
    <n v="192"/>
    <n v="0"/>
    <n v="0"/>
    <n v="192"/>
    <n v="1"/>
    <n v="0"/>
    <n v="0"/>
    <n v="198"/>
    <n v="0"/>
    <n v="0"/>
    <n v="198"/>
    <n v="1"/>
    <n v="104"/>
    <n v="6.0144246722803617E-5"/>
    <n v="0"/>
    <n v="4.8625782130453264E-3"/>
    <n v="4.8625782130453264E-3"/>
    <n v="2.225018716261476E-3"/>
    <n v="1347.1156274875379"/>
    <n v="3.7410134396501725E-2"/>
    <n v="4.804673423237434E-4"/>
    <n v="3.7410134396501725E-2"/>
    <n v="4.804673423237434E-4"/>
    <n v="0.8985866874336319"/>
    <n v="1347.1156274875379"/>
    <n v="0"/>
    <n v="0.4809418835773836"/>
    <n v="1.6526527055739245E-3"/>
    <n v="0.94845968722356466"/>
    <n v="0.46925084022885799"/>
    <n v="0.71216445066955236"/>
    <n v="80.03"/>
    <n v="1451.24038834"/>
    <n v="32.207744651856032"/>
    <n v="1.6103872325928015E-2"/>
    <x v="2"/>
    <s v="TRUETRUE"/>
    <n v="0.45329999999999998"/>
    <n v="0.40293333333333331"/>
    <n v="14.21"/>
    <n v="196.26666666666668"/>
    <n v="15"/>
    <n v="26.759999999999998"/>
    <n v="3975.4656"/>
    <n v="1.56"/>
    <n v="32.019999999999996"/>
    <n v="4756.8911999999991"/>
    <n v="4448"/>
    <n v="9813"/>
    <n v="595"/>
    <n v="3556"/>
    <n v="1835"/>
    <n v="9465"/>
    <n v="51.39"/>
    <n v="27.17"/>
    <n v="117.54"/>
    <n v="11889"/>
    <n v="2967"/>
    <n v="19.97"/>
    <s v="Zona Urbana"/>
    <n v="4201"/>
    <n v="1.01"/>
    <n v="3.56"/>
    <n v="1216"/>
    <n v="29.12"/>
    <n v="727"/>
    <n v="1791"/>
    <n v="426"/>
    <n v="2944"/>
    <n v="742"/>
    <n v="1605"/>
    <n v="1164"/>
    <n v="741"/>
    <n v="62.09"/>
    <n v="90.22"/>
    <n v="75.98"/>
    <n v="35.19"/>
    <n v="1696"/>
    <n v="11.71"/>
    <n v="17.72"/>
    <n v="623"/>
    <n v="14.92"/>
    <n v="13.34"/>
    <n v="10.93"/>
  </r>
  <r>
    <n v="984"/>
    <x v="21"/>
    <s v="VE22"/>
    <s v="Aristides Bastidas"/>
    <s v="VE2201"/>
    <s v="San Pablo"/>
    <s v="VE220100"/>
    <x v="3"/>
    <n v="20485"/>
    <n v="25103"/>
    <n v="7450.3945000000003"/>
    <n v="2953"/>
    <n v="1204"/>
    <n v="484"/>
    <n v="1688"/>
    <n v="36.370000000000005"/>
    <n v="0.44143454597724296"/>
    <n v="0.46060510360951162"/>
    <n v="7.5698887391570976E-2"/>
    <n v="0.50684919016452112"/>
    <s v="CIUD MED Y PEQ OCCID"/>
    <s v="ciud med y peq"/>
    <n v="0.46060510360951168"/>
    <n v="11562.569915909571"/>
    <n v="9.2596274543516413E-4"/>
    <n v="11177.569915909571"/>
    <n v="0"/>
    <n v="0"/>
    <n v="274"/>
    <n v="0"/>
    <n v="3716"/>
    <n v="3716"/>
    <n v="2"/>
    <n v="0"/>
    <n v="0"/>
    <n v="310"/>
    <n v="0"/>
    <n v="3754"/>
    <n v="3754"/>
    <n v="2"/>
    <n v="385"/>
    <n v="2.2264937488730187E-4"/>
    <n v="0"/>
    <n v="3.3297095957037844E-2"/>
    <n v="3.3297095957037844E-2"/>
    <n v="1.5336812333187268E-2"/>
    <n v="3033.5452123722439"/>
    <n v="8.4243202125394281E-2"/>
    <n v="1.0819556809134345E-3"/>
    <n v="8.4243202125394281E-2"/>
    <n v="1.0819556809134345E-3"/>
    <n v="0.90352076860957953"/>
    <n v="3033.5452123722439"/>
    <n v="0"/>
    <n v="0.48278969144816181"/>
    <n v="7.0331337054786226E-4"/>
    <n v="0.94478355784608936"/>
    <n v="0.46877154140034544"/>
    <n v="0.71143703676285008"/>
    <n v="94.99"/>
    <n v="64.305210263099994"/>
    <n v="390.37272247914188"/>
    <n v="0.19518636123957095"/>
    <x v="2"/>
    <s v="TRUETRUE"/>
    <n v="0.47420000000000001"/>
    <n v="0.42151111111111111"/>
    <n v="7.01"/>
    <n v="263.44"/>
    <n v="25"/>
    <n v="11.88"/>
    <n v="2433.6179999999999"/>
    <n v="2.5299999999999998"/>
    <n v="12.84"/>
    <n v="2630.2740000000003"/>
    <n v="6226"/>
    <n v="13129"/>
    <n v="1130"/>
    <n v="4949"/>
    <n v="2646"/>
    <n v="12890"/>
    <n v="56.03"/>
    <n v="27.87"/>
    <n v="101.19"/>
    <n v="19459"/>
    <n v="1026"/>
    <n v="5.01"/>
    <s v="Zona Urbana"/>
    <n v="4827"/>
    <n v="1.01"/>
    <n v="4.28"/>
    <n v="2079"/>
    <n v="43.13"/>
    <n v="2047"/>
    <n v="2653"/>
    <n v="1760"/>
    <n v="6586"/>
    <n v="1061"/>
    <n v="2481"/>
    <n v="1676"/>
    <n v="1012"/>
    <n v="66.27"/>
    <n v="95.98"/>
    <n v="76.180000000000007"/>
    <n v="35.51"/>
    <n v="1151"/>
    <n v="4.9000000000000004"/>
    <n v="13.03"/>
    <n v="362"/>
    <n v="7.51"/>
    <n v="20.46"/>
    <n v="6.33"/>
  </r>
  <r>
    <n v="109"/>
    <x v="15"/>
    <s v="VE04"/>
    <s v="Pedro Camejo"/>
    <s v="VE0405"/>
    <s v="Urbana San Juan De Payara"/>
    <s v="VE040501"/>
    <x v="1"/>
    <n v="11230"/>
    <n v="15693.155423600083"/>
    <n v="3601.4609999999998"/>
    <n v="1705"/>
    <n v="582"/>
    <n v="223"/>
    <n v="805"/>
    <n v="32.07"/>
    <n v="0.44183052797700739"/>
    <n v="0.59320036511711205"/>
    <n v="0.13798721579452106"/>
    <n v="0.28244264200794722"/>
    <s v="RESTO"/>
    <s v="resto"/>
    <n v="0.46115935729291879"/>
    <n v="7237.0454690452971"/>
    <n v="5.7956272179039573E-4"/>
    <n v="7237.0454690452971"/>
    <n v="0"/>
    <n v="0"/>
    <n v="0"/>
    <n v="0"/>
    <n v="7076"/>
    <n v="7076"/>
    <n v="1"/>
    <n v="0"/>
    <n v="0"/>
    <n v="0"/>
    <n v="0"/>
    <n v="7076"/>
    <n v="7076"/>
    <n v="1"/>
    <n v="0"/>
    <n v="0"/>
    <n v="0"/>
    <n v="0"/>
    <n v="0"/>
    <n v="0"/>
    <n v="1542.1168907875203"/>
    <n v="4.2825425644474016E-2"/>
    <n v="5.5001722862582463E-4"/>
    <n v="4.2825425644474016E-2"/>
    <n v="5.5001722862582463E-4"/>
    <n v="0.89915721351498046"/>
    <n v="1542.1168907875203"/>
    <n v="0"/>
    <n v="0.51172766809218884"/>
    <n v="5.7956272179039573E-4"/>
    <n v="0.94430435786080014"/>
    <n v="0.46868109262516972"/>
    <n v="0.7112997660394661"/>
    <n v="55.19"/>
    <n v="659.99630079999997"/>
    <n v="23.777641487653749"/>
    <n v="1.1888820743826875E-2"/>
    <x v="3"/>
    <s v="TRUETRUE"/>
    <n v="0.56499999999999995"/>
    <n v="0.50222222222222213"/>
    <n v="10.07"/>
    <n v="152"/>
    <n v="22"/>
    <n v="26.49"/>
    <n v="2974.8269999999998"/>
    <n v="6.11"/>
    <n v="60.040000000000006"/>
    <n v="6742.4920000000011"/>
    <n v="3888"/>
    <n v="6881"/>
    <n v="461"/>
    <n v="3105"/>
    <n v="1592"/>
    <n v="6533"/>
    <n v="63.2"/>
    <n v="25.18"/>
    <n v="103.81"/>
    <n v="6198"/>
    <n v="5032"/>
    <n v="44.81"/>
    <s v="Zona Urbana"/>
    <n v="2638"/>
    <n v="1.01"/>
    <n v="4.29"/>
    <n v="816"/>
    <n v="31.09"/>
    <n v="631"/>
    <n v="1578"/>
    <n v="1083"/>
    <n v="3344"/>
    <n v="433"/>
    <n v="1568"/>
    <n v="988"/>
    <n v="766"/>
    <n v="44.64"/>
    <n v="93.95"/>
    <n v="75.3"/>
    <n v="44.02"/>
    <n v="878"/>
    <n v="7.88"/>
    <n v="13.6"/>
    <n v="175"/>
    <n v="6.67"/>
    <n v="8.57"/>
    <n v="10.92"/>
  </r>
  <r>
    <n v="799"/>
    <x v="16"/>
    <s v="VE19"/>
    <s v="Mariño"/>
    <s v="VE1910"/>
    <s v="Marabal"/>
    <s v="VE191003"/>
    <x v="0"/>
    <n v="2221"/>
    <n v="2842.4186587877161"/>
    <n v="650.30880000000002"/>
    <n v="425"/>
    <n v="130"/>
    <n v="46"/>
    <n v="176"/>
    <n v="29.28"/>
    <n v="0.44326951481115345"/>
    <n v="0.46962890632728849"/>
    <n v="6.720832173458359E-2"/>
    <n v="0.43451162962759765"/>
    <s v="RESTO"/>
    <s v="resto"/>
    <n v="0.46346658173101363"/>
    <n v="1317.3660596367952"/>
    <n v="1.0549833663240884E-4"/>
    <n v="1317.3660596367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1.52047990880754"/>
    <n v="8.0956824419454367E-3"/>
    <n v="1.0397479426169208E-4"/>
    <n v="8.0956824419454367E-3"/>
    <n v="1.0397479426169208E-4"/>
    <n v="0.89549827378519264"/>
    <n v="291.52047990880754"/>
    <n v="0"/>
    <n v="0.45774095418480892"/>
    <n v="1.0549833663240884E-4"/>
    <n v="0.94246863700862871"/>
    <n v="0.46868023902542494"/>
    <n v="0.71129847056305728"/>
    <n v="0"/>
    <n v="62.764242702600001"/>
    <n v="45.287229422270549"/>
    <n v="2.2643614711135275E-2"/>
    <x v="3"/>
    <s v="FALSEFALSE"/>
    <n v="0.41799999999999998"/>
    <n v="0.37155555555555553"/>
    <n v="12.03"/>
    <n v="125.8"/>
    <n v="5"/>
    <n v="11.91"/>
    <n v="264.52109999999999"/>
    <n v="4.7300000000000004"/>
    <n v="6.6899999999999995"/>
    <n v="148.5849"/>
    <n v="594"/>
    <n v="1421"/>
    <n v="206"/>
    <n v="456"/>
    <n v="300"/>
    <n v="1465"/>
    <n v="56.3"/>
    <n v="31.25"/>
    <n v="108.54"/>
    <n v="0"/>
    <n v="2221"/>
    <n v="100"/>
    <s v="Zona Rural"/>
    <n v="621"/>
    <n v="1.01"/>
    <n v="3.62"/>
    <n v="233"/>
    <n v="37.58"/>
    <n v="175"/>
    <n v="279"/>
    <n v="175"/>
    <n v="629"/>
    <n v="80"/>
    <n v="224"/>
    <n v="194"/>
    <n v="106"/>
    <n v="49.08"/>
    <n v="94.51"/>
    <n v="77.599999999999994"/>
    <n v="37.32"/>
    <n v="223"/>
    <n v="6.7"/>
    <n v="7.74"/>
    <n v="48"/>
    <n v="7.74"/>
    <n v="5.48"/>
    <n v="15.31"/>
  </r>
  <r>
    <n v="910"/>
    <x v="3"/>
    <s v="VE21"/>
    <s v="Candelaria"/>
    <s v="VE2104"/>
    <s v="Chejende"/>
    <s v="VE210401"/>
    <x v="2"/>
    <n v="13005"/>
    <n v="16176.403761101721"/>
    <n v="3660.9074999999998"/>
    <n v="2372"/>
    <n v="699"/>
    <n v="230"/>
    <n v="929"/>
    <n v="28.15"/>
    <n v="0.44162987040907764"/>
    <n v="0.48114876035378762"/>
    <n v="6.8331604336711885E-2"/>
    <n v="0.31125353561647323"/>
    <s v="RESTO"/>
    <s v="resto"/>
    <n v="0.46087849807155329"/>
    <n v="7455.3566696155867"/>
    <n v="5.9704568968675989E-4"/>
    <n v="7455.3566696155867"/>
    <n v="0"/>
    <n v="0"/>
    <n v="40"/>
    <n v="0"/>
    <n v="4626"/>
    <n v="4626"/>
    <n v="2"/>
    <n v="0"/>
    <n v="0"/>
    <n v="40"/>
    <n v="0"/>
    <n v="4626"/>
    <n v="4626"/>
    <n v="2"/>
    <n v="0"/>
    <n v="0"/>
    <n v="0"/>
    <n v="0"/>
    <n v="0"/>
    <n v="0"/>
    <n v="1974.8643642366058"/>
    <n v="5.4843058586399492E-2"/>
    <n v="7.0436257524850729E-4"/>
    <n v="5.4843058586399492E-2"/>
    <n v="7.0436257524850729E-4"/>
    <n v="0.90042332695477156"/>
    <n v="1974.8643642366058"/>
    <n v="0"/>
    <n v="0.47880504863165285"/>
    <n v="5.9704568968675989E-4"/>
    <n v="0.94437205720656425"/>
    <n v="0.4686158669892681"/>
    <n v="0.7112007755312364"/>
    <n v="84.06"/>
    <n v="203.51686403799999"/>
    <n v="79.484340708401035"/>
    <n v="3.9742170354200516E-2"/>
    <x v="2"/>
    <s v="FALSETRUE"/>
    <n v="0.46289999999999998"/>
    <n v="0.41146666666666665"/>
    <n v="9.9499999999999993"/>
    <n v="99.651162790697668"/>
    <n v="43"/>
    <n v="18.75"/>
    <n v="2438.4375"/>
    <n v="0.28000000000000003"/>
    <n v="12.49"/>
    <n v="1624.3245000000002"/>
    <n v="3754"/>
    <n v="8109"/>
    <n v="1142"/>
    <n v="2892"/>
    <n v="1694"/>
    <n v="8419"/>
    <n v="60.38"/>
    <n v="30.57"/>
    <n v="102.98"/>
    <n v="10932"/>
    <n v="2073"/>
    <n v="15.94"/>
    <s v="Zona Urbana"/>
    <n v="3606"/>
    <n v="1.02"/>
    <n v="3.67"/>
    <n v="1339"/>
    <n v="37.24"/>
    <n v="547"/>
    <n v="1820"/>
    <n v="1819"/>
    <n v="4285"/>
    <n v="549"/>
    <n v="1572"/>
    <n v="1100"/>
    <n v="553"/>
    <n v="62.81"/>
    <n v="97.94"/>
    <n v="78.569999999999993"/>
    <n v="37.49"/>
    <n v="1062"/>
    <n v="2.41"/>
    <n v="7.93"/>
    <n v="272"/>
    <n v="7.56"/>
    <n v="14.21"/>
    <n v="7.51"/>
  </r>
  <r>
    <n v="724"/>
    <x v="20"/>
    <s v="VE17"/>
    <s v="Tubores"/>
    <s v="VE1710"/>
    <s v="Los Barales"/>
    <s v="VE171002"/>
    <x v="0"/>
    <n v="12508"/>
    <n v="15442.590076914745"/>
    <n v="3149.5144"/>
    <n v="2113"/>
    <n v="513"/>
    <n v="198"/>
    <n v="711"/>
    <n v="25.18"/>
    <n v="0.44169486027601795"/>
    <n v="0.41266857755850894"/>
    <n v="5.6637155328252892E-2"/>
    <n v="0.41582607556699469"/>
    <s v="CIUD MED Y PEQ ORIEN"/>
    <s v="ciud med y peq"/>
    <n v="0.46096946400727074"/>
    <n v="7118.5624706393874"/>
    <n v="5.7007427386841878E-4"/>
    <n v="7118.5624706393874"/>
    <n v="0"/>
    <n v="0"/>
    <n v="495"/>
    <n v="0"/>
    <n v="0"/>
    <n v="495"/>
    <n v="1"/>
    <n v="0"/>
    <n v="0"/>
    <n v="495"/>
    <n v="0"/>
    <n v="0"/>
    <n v="495"/>
    <n v="1"/>
    <n v="0"/>
    <n v="0"/>
    <n v="0"/>
    <n v="0"/>
    <n v="0"/>
    <n v="0"/>
    <n v="726.48787527545869"/>
    <n v="2.0174963824131951E-2"/>
    <n v="2.5911190661118794E-4"/>
    <n v="2.0174963824131951E-2"/>
    <n v="2.5911190661118794E-4"/>
    <n v="0.896770882174458"/>
    <n v="726.48787527545869"/>
    <n v="0"/>
    <n v="0.44320480785236632"/>
    <n v="5.7007427386841878E-4"/>
    <n v="0.9442676157172214"/>
    <n v="0.4686023846661202"/>
    <n v="0.71118031391362124"/>
    <n v="99.54"/>
    <n v="57.535089330700004"/>
    <n v="268.40299122773365"/>
    <n v="0.13420149561386682"/>
    <x v="2"/>
    <s v="FALSETRUE"/>
    <n v="0.43140000000000001"/>
    <n v="0.38346666666666668"/>
    <n v="3.45"/>
    <n v="1576"/>
    <n v="1"/>
    <n v="10.41"/>
    <n v="1302.0827999999999"/>
    <n v="0.22"/>
    <n v="3.84"/>
    <n v="480.30720000000002"/>
    <n v="3565"/>
    <n v="8264"/>
    <n v="679"/>
    <n v="2854"/>
    <n v="1447"/>
    <n v="8207"/>
    <n v="51.36"/>
    <n v="28.71"/>
    <n v="104.51"/>
    <n v="12451"/>
    <n v="57"/>
    <n v="0.46"/>
    <s v="Zona Urbana"/>
    <n v="2888"/>
    <n v="1.03"/>
    <n v="4.45"/>
    <n v="1119"/>
    <n v="38.85"/>
    <n v="131"/>
    <n v="763"/>
    <n v="682"/>
    <n v="1576"/>
    <n v="771"/>
    <n v="1311"/>
    <n v="994"/>
    <n v="610"/>
    <n v="80.48"/>
    <n v="97.47"/>
    <n v="82.22"/>
    <n v="37.06"/>
    <n v="348"/>
    <n v="2.66"/>
    <n v="12.78"/>
    <n v="125"/>
    <n v="4.34"/>
    <n v="11.94"/>
    <n v="4"/>
  </r>
  <r>
    <n v="354"/>
    <x v="5"/>
    <s v="VE11"/>
    <s v="Cacique Manaure"/>
    <s v="VE1104"/>
    <s v="Capital Yaracal"/>
    <s v="VE110401"/>
    <x v="2"/>
    <n v="10874"/>
    <n v="12726"/>
    <n v="3542.7491999999997"/>
    <n v="1765"/>
    <n v="572"/>
    <n v="281"/>
    <n v="853"/>
    <n v="32.58"/>
    <n v="0.44183628246713563"/>
    <n v="0.46116741181901244"/>
    <n v="0.13206745053516389"/>
    <n v="0.58525685727970056"/>
    <s v="RESTO"/>
    <s v="resto"/>
    <n v="0.46116741181901244"/>
    <n v="5868.816482808752"/>
    <n v="4.699911405853969E-4"/>
    <n v="5868.816482808752"/>
    <n v="0"/>
    <n v="0"/>
    <n v="0"/>
    <n v="0"/>
    <n v="2234"/>
    <n v="2234"/>
    <n v="1"/>
    <n v="0"/>
    <n v="0"/>
    <n v="0"/>
    <n v="0"/>
    <n v="2234"/>
    <n v="2234"/>
    <n v="1"/>
    <n v="0"/>
    <n v="0"/>
    <n v="0"/>
    <n v="0"/>
    <n v="0"/>
    <n v="0"/>
    <n v="1762.5818479722655"/>
    <n v="4.8947857535033168E-2"/>
    <n v="6.2864909206254531E-4"/>
    <n v="4.8947857535033168E-2"/>
    <n v="6.2864909206254531E-4"/>
    <n v="0.89980224014695553"/>
    <n v="1762.5818479722655"/>
    <n v="0"/>
    <n v="0.46997250316700034"/>
    <n v="4.699911405853969E-4"/>
    <n v="0.9438800635186797"/>
    <n v="0.46850582215942582"/>
    <n v="0.71103376460855927"/>
    <n v="89.74"/>
    <n v="214.79185874000001"/>
    <n v="59.248055650956928"/>
    <n v="2.9624027825478464E-2"/>
    <x v="2"/>
    <s v="FALSETRUE"/>
    <n v="0.49909999999999999"/>
    <n v="0.44364444444444445"/>
    <n v="7.48"/>
    <n v="318.5"/>
    <n v="12"/>
    <n v="12.379999999999999"/>
    <n v="1346.2012"/>
    <n v="0.5"/>
    <n v="13.580000000000002"/>
    <n v="1476.6892"/>
    <n v="3481"/>
    <n v="6975"/>
    <n v="418"/>
    <n v="2772"/>
    <n v="1457"/>
    <n v="6645"/>
    <n v="55.9"/>
    <n v="26.6"/>
    <n v="101.63"/>
    <n v="9758"/>
    <n v="1116"/>
    <n v="10.26"/>
    <s v="Zona Urbana"/>
    <n v="2716"/>
    <n v="1.04"/>
    <n v="4.1100000000000003"/>
    <n v="828"/>
    <n v="30.63"/>
    <n v="882"/>
    <n v="1553"/>
    <n v="1369"/>
    <n v="3822"/>
    <n v="606"/>
    <n v="1430"/>
    <n v="948"/>
    <n v="528"/>
    <n v="67.94"/>
    <n v="95.4"/>
    <n v="77.7"/>
    <n v="35.92"/>
    <n v="644"/>
    <n v="6.14"/>
    <n v="17.2"/>
    <n v="248"/>
    <n v="9.17"/>
    <n v="11.62"/>
    <n v="7.07"/>
  </r>
  <r>
    <n v="100"/>
    <x v="15"/>
    <s v="VE04"/>
    <s v="Muñoz"/>
    <s v="VE0403"/>
    <s v="Mantecal"/>
    <s v="VE040302"/>
    <x v="1"/>
    <n v="13582"/>
    <n v="17293.847868709607"/>
    <n v="4779.5057999999999"/>
    <n v="2081"/>
    <n v="839"/>
    <n v="291"/>
    <n v="1130"/>
    <n v="35.19"/>
    <n v="0.44124495178404322"/>
    <n v="0.55495644022067314"/>
    <n v="8.1049317633411055E-2"/>
    <n v="0.28566883844074714"/>
    <s v="RESTO"/>
    <s v="resto"/>
    <n v="0.46028278003305867"/>
    <n v="7960.0603744784448"/>
    <n v="6.3746376556304721E-4"/>
    <n v="7960.0603744784448"/>
    <n v="0"/>
    <n v="0"/>
    <n v="654"/>
    <n v="0"/>
    <n v="0"/>
    <n v="654"/>
    <n v="1"/>
    <n v="0"/>
    <n v="0"/>
    <n v="654"/>
    <n v="0"/>
    <n v="0"/>
    <n v="654"/>
    <n v="1"/>
    <n v="0"/>
    <n v="0"/>
    <n v="0"/>
    <n v="0"/>
    <n v="0"/>
    <n v="0"/>
    <n v="2286.6848512042357"/>
    <n v="6.3502483276467209E-2"/>
    <n v="8.155776466190742E-4"/>
    <n v="6.3502483276467209E-2"/>
    <n v="8.155776466190742E-4"/>
    <n v="0.90133563755985802"/>
    <n v="2286.6848512042357"/>
    <n v="0"/>
    <n v="0.50659818701899939"/>
    <n v="6.3746376556304721E-4"/>
    <n v="0.94452856823547438"/>
    <n v="0.46848293734469876"/>
    <n v="0.71099903318111879"/>
    <n v="82.9"/>
    <n v="3098.8732360099998"/>
    <n v="5.5806890284342696"/>
    <n v="2.7903445142171347E-3"/>
    <x v="2"/>
    <s v="TRUETRUE"/>
    <n v="0.49869999999999998"/>
    <n v="0.44328888888888884"/>
    <n v="10.7"/>
    <n v="184"/>
    <n v="27"/>
    <n v="18.420000000000002"/>
    <n v="2501.8044000000004"/>
    <n v="3.06"/>
    <n v="29.560000000000002"/>
    <n v="4014.8392000000003"/>
    <n v="4333"/>
    <n v="8689"/>
    <n v="560"/>
    <n v="3448"/>
    <n v="1902"/>
    <n v="8232"/>
    <n v="56.31"/>
    <n v="26.2"/>
    <n v="103.72"/>
    <n v="11259"/>
    <n v="2323"/>
    <n v="17.100000000000001"/>
    <s v="Zona Urbana"/>
    <n v="3269"/>
    <n v="1.03"/>
    <n v="4.2300000000000004"/>
    <n v="1242"/>
    <n v="38.200000000000003"/>
    <n v="1032"/>
    <n v="2174"/>
    <n v="1627"/>
    <n v="4968"/>
    <n v="669"/>
    <n v="1704"/>
    <n v="1291"/>
    <n v="1059"/>
    <n v="60.05"/>
    <n v="95.2"/>
    <n v="81.349999999999994"/>
    <n v="51.28"/>
    <n v="1145"/>
    <n v="6.31"/>
    <n v="15.23"/>
    <n v="123"/>
    <n v="3.78"/>
    <n v="14.58"/>
    <n v="10.37"/>
  </r>
  <r>
    <n v="213"/>
    <x v="1"/>
    <s v="VE06"/>
    <s v="Sosa"/>
    <s v="VE0611"/>
    <s v="Ciudad De Nutrias"/>
    <s v="VE061101"/>
    <x v="1"/>
    <n v="15168"/>
    <n v="17191.698450832573"/>
    <n v="6133.9391999999989"/>
    <n v="2120"/>
    <n v="966"/>
    <n v="474"/>
    <n v="1440"/>
    <n v="40.44"/>
    <n v="0.44123826368590524"/>
    <n v="0.52089449602568982"/>
    <n v="7.4670127591578719E-2"/>
    <n v="0.28453547203591589"/>
    <s v="RESTO"/>
    <s v="resto"/>
    <n v="0.46024757742284855"/>
    <n v="7912.4375637798303"/>
    <n v="6.3364999848007782E-4"/>
    <n v="7912.4375637798303"/>
    <n v="0"/>
    <n v="0"/>
    <n v="0"/>
    <n v="0"/>
    <n v="5052"/>
    <n v="5052"/>
    <n v="1"/>
    <n v="0"/>
    <n v="0"/>
    <n v="0"/>
    <n v="0"/>
    <n v="5052"/>
    <n v="5052"/>
    <n v="1"/>
    <n v="0"/>
    <n v="0"/>
    <n v="0"/>
    <n v="0"/>
    <n v="0"/>
    <n v="0"/>
    <n v="1790.3630761748809"/>
    <n v="4.9719357367380965E-2"/>
    <n v="6.3855764973097268E-4"/>
    <n v="4.9719357367380965E-2"/>
    <n v="6.3855764973097268E-4"/>
    <n v="0.8998835212371048"/>
    <n v="1790.3630761748809"/>
    <n v="0"/>
    <n v="0.4901657915433919"/>
    <n v="6.3364999848007782E-4"/>
    <n v="0.94451380017447106"/>
    <n v="0.46846500919859985"/>
    <n v="0.71097182430428052"/>
    <n v="43.06"/>
    <n v="1589.2854597800001"/>
    <n v="10.817250195702645"/>
    <n v="5.4086250978513228E-3"/>
    <x v="3"/>
    <s v="TRUEFALSE"/>
    <n v="0.49939999999999996"/>
    <n v="0.44391111111111109"/>
    <n v="12.52"/>
    <n v="82.765957446808514"/>
    <n v="47"/>
    <n v="35.799999999999997"/>
    <n v="5430.1439999999993"/>
    <n v="4.5599999999999996"/>
    <n v="51.660000000000004"/>
    <n v="7835.7888000000003"/>
    <n v="4802"/>
    <n v="9616"/>
    <n v="750"/>
    <n v="3767"/>
    <n v="2148"/>
    <n v="9253"/>
    <n v="57.74"/>
    <n v="27.02"/>
    <n v="115.82"/>
    <n v="6531"/>
    <n v="8637"/>
    <n v="56.94"/>
    <s v="Zona Rural"/>
    <n v="3896"/>
    <n v="1.01"/>
    <n v="3.95"/>
    <n v="1012"/>
    <n v="26.02"/>
    <n v="776"/>
    <n v="1934"/>
    <n v="1157"/>
    <n v="3890"/>
    <n v="634"/>
    <n v="1827"/>
    <n v="1402"/>
    <n v="913"/>
    <n v="50.2"/>
    <n v="93.26"/>
    <n v="77.290000000000006"/>
    <n v="42.98"/>
    <n v="1514"/>
    <n v="8.77"/>
    <n v="13.6"/>
    <n v="1000"/>
    <n v="25.71"/>
    <n v="4.1100000000000003"/>
    <n v="11.85"/>
  </r>
  <r>
    <n v="496"/>
    <x v="2"/>
    <s v="VE13"/>
    <s v="Palavecino"/>
    <s v="VE1306"/>
    <s v="Agua Viva"/>
    <s v="VE130603"/>
    <x v="2"/>
    <n v="16443"/>
    <n v="18992.57687867248"/>
    <n v="2882.4579000000003"/>
    <n v="3609"/>
    <n v="578"/>
    <n v="189"/>
    <n v="767"/>
    <n v="17.53"/>
    <n v="0.44115891412742236"/>
    <n v="0.35100277407376507"/>
    <n v="3.2687715112621141E-2"/>
    <n v="0.27240425385087108"/>
    <s v="CIUD PRINC RESTO"/>
    <s v="ciud principales"/>
    <n v="0.45982992332747158"/>
    <n v="8733.3551699110758"/>
    <n v="6.9939136271636535E-4"/>
    <n v="8711.3551699110758"/>
    <n v="0"/>
    <n v="0"/>
    <n v="291"/>
    <n v="22"/>
    <n v="0"/>
    <n v="291"/>
    <n v="2"/>
    <n v="0"/>
    <n v="0"/>
    <n v="322"/>
    <n v="22"/>
    <n v="0"/>
    <n v="322"/>
    <n v="2"/>
    <n v="22"/>
    <n v="1.2722821422131534E-5"/>
    <n v="0"/>
    <n v="2.5190776708356416E-3"/>
    <n v="2.5190776708356416E-3"/>
    <n v="1.1583472922362986E-3"/>
    <n v="1293.9614042435051"/>
    <n v="3.5934012677826671E-2"/>
    <n v="4.6150915651234787E-4"/>
    <n v="3.5934012677826671E-2"/>
    <n v="4.6150915651234787E-4"/>
    <n v="0.89843117115552518"/>
    <n v="1293.9614042435051"/>
    <n v="0"/>
    <n v="0.42845598596903894"/>
    <n v="6.8666854129423381E-4"/>
    <n v="0.94471910402694936"/>
    <n v="0.4684161395723791"/>
    <n v="0.71089765670024396"/>
    <n v="99.96"/>
    <n v="49.116666037999998"/>
    <n v="386.68294106074973"/>
    <n v="0.19334147053037487"/>
    <x v="2"/>
    <s v="FALSETRUE"/>
    <n v="0.37109999999999999"/>
    <n v="0.32986666666666664"/>
    <n v="2.63"/>
    <n v="469"/>
    <n v="6"/>
    <n v="2.25"/>
    <n v="369.96749999999997"/>
    <n v="0.91"/>
    <n v="5.5699999999999994"/>
    <n v="915.87509999999997"/>
    <n v="4210"/>
    <n v="11344"/>
    <n v="889"/>
    <n v="3402"/>
    <n v="1725"/>
    <n v="11316"/>
    <n v="44.95"/>
    <n v="30.07"/>
    <n v="95.31"/>
    <n v="16437"/>
    <n v="6"/>
    <n v="0.04"/>
    <s v="Zona Urbana"/>
    <n v="4479"/>
    <n v="1.07"/>
    <n v="3.92"/>
    <n v="1573"/>
    <n v="35.25"/>
    <n v="1214"/>
    <n v="1492"/>
    <n v="108"/>
    <n v="2814"/>
    <n v="625"/>
    <n v="1679"/>
    <n v="1266"/>
    <n v="972"/>
    <n v="55.95"/>
    <n v="97.39"/>
    <n v="87.13"/>
    <n v="46.26"/>
    <n v="360"/>
    <n v="3.21"/>
    <n v="7.37"/>
    <n v="335"/>
    <n v="7.51"/>
    <n v="5.65"/>
    <n v="1.26"/>
  </r>
  <r>
    <n v="891"/>
    <x v="3"/>
    <s v="VE21"/>
    <s v="Andres Bello"/>
    <s v="VE2101"/>
    <s v="Santa Isabel"/>
    <s v="VE210101"/>
    <x v="2"/>
    <n v="6091"/>
    <n v="8312.501530716374"/>
    <n v="1994.1933999999997"/>
    <n v="980"/>
    <n v="337"/>
    <n v="140"/>
    <n v="477"/>
    <n v="32.739999999999995"/>
    <n v="0.44695382169430808"/>
    <n v="0.4785153665089395"/>
    <n v="6.916032750892788E-2"/>
    <n v="0.61618906499250703"/>
    <s v="RESTO"/>
    <s v="resto"/>
    <n v="0.47386573534801596"/>
    <n v="3939.0096504344228"/>
    <n v="3.154468441477911E-4"/>
    <n v="-1609.9903495655772"/>
    <n v="0"/>
    <n v="0"/>
    <n v="0"/>
    <n v="5534"/>
    <n v="29948"/>
    <n v="29948"/>
    <n v="2"/>
    <n v="0"/>
    <n v="0"/>
    <n v="0"/>
    <n v="5534"/>
    <n v="29948"/>
    <n v="29948"/>
    <n v="2"/>
    <n v="5549"/>
    <n v="3.2090425487003586E-3"/>
    <n v="0"/>
    <n v="1.4087297296639056"/>
    <n v="1"/>
    <n v="0.66754874925379837"/>
    <n v="999.85670158431367"/>
    <n v="2.7766564963153561E-2"/>
    <n v="3.5661266361431435E-4"/>
    <n v="2.7766564963153561E-2"/>
    <n v="3.5661266361431435E-4"/>
    <n v="0.89757069260951605"/>
    <n v="999.85670158431367"/>
    <n v="0"/>
    <n v="0.4679508746938697"/>
    <n v="-2.8935957045525674E-3"/>
    <n v="0.93085523671661619"/>
    <n v="0.46834547296959328"/>
    <n v="0.71079040864006127"/>
    <n v="83.91"/>
    <n v="48.461606938300001"/>
    <n v="171.52756699338559"/>
    <n v="8.5763783496692794E-2"/>
    <x v="2"/>
    <s v="FALSETRUE"/>
    <n v="0.49159999999999998"/>
    <n v="0.43697777777777774"/>
    <n v="11"/>
    <n v="191.81818181818181"/>
    <n v="11"/>
    <n v="17.36"/>
    <n v="1057.3976"/>
    <m/>
    <n v="20.149999999999999"/>
    <n v="1227.3364999999999"/>
    <n v="1903"/>
    <n v="3871"/>
    <n v="317"/>
    <n v="1510"/>
    <n v="834"/>
    <n v="3747"/>
    <n v="57.35"/>
    <n v="27.55"/>
    <n v="106.13"/>
    <n v="5111"/>
    <n v="980"/>
    <n v="16.09"/>
    <s v="Zona Urbana"/>
    <n v="1517"/>
    <n v="1.03"/>
    <n v="4.1100000000000003"/>
    <n v="506"/>
    <n v="33.44"/>
    <n v="386"/>
    <n v="900"/>
    <n v="757"/>
    <n v="2110"/>
    <n v="272"/>
    <n v="785"/>
    <n v="495"/>
    <n v="301"/>
    <n v="55.74"/>
    <n v="95.73"/>
    <n v="72.47"/>
    <n v="35.659999999999997"/>
    <n v="536"/>
    <n v="5.27"/>
    <n v="14.08"/>
    <n v="71"/>
    <n v="4.6900000000000004"/>
    <n v="14.08"/>
    <n v="10.02"/>
  </r>
  <r>
    <n v="992"/>
    <x v="21"/>
    <s v="VE22"/>
    <s v="Manuel Monge"/>
    <s v="VE2208"/>
    <s v="Yumare"/>
    <s v="VE220800"/>
    <x v="3"/>
    <n v="13180"/>
    <n v="15417"/>
    <n v="4243.9600000000009"/>
    <n v="2049"/>
    <n v="695"/>
    <n v="278"/>
    <n v="973"/>
    <n v="32.200000000000003"/>
    <n v="0.44121278234769679"/>
    <n v="0.46011345713961183"/>
    <n v="9.5870712828812349E-2"/>
    <n v="0.35735876103205277"/>
    <s v="RESTO"/>
    <s v="resto"/>
    <n v="0.46011345713961183"/>
    <n v="7093.5691687213957"/>
    <n v="5.68072740763773E-4"/>
    <n v="7093.5691687213957"/>
    <n v="0"/>
    <n v="0"/>
    <n v="259"/>
    <n v="0"/>
    <n v="3217"/>
    <n v="3217"/>
    <n v="2"/>
    <n v="0"/>
    <n v="0"/>
    <n v="259"/>
    <n v="0"/>
    <n v="3217"/>
    <n v="3217"/>
    <n v="2"/>
    <n v="0"/>
    <n v="0"/>
    <n v="0"/>
    <n v="0"/>
    <n v="0"/>
    <n v="0"/>
    <n v="2475.4103994111115"/>
    <n v="6.8743494499565058E-2"/>
    <n v="8.828892126979764E-4"/>
    <n v="6.8743494499565058E-2"/>
    <n v="8.828892126979764E-4"/>
    <n v="0.90188780243123723"/>
    <n v="2475.4103994111115"/>
    <n v="0"/>
    <n v="0.47691491802347136"/>
    <n v="5.68072740763773E-4"/>
    <n v="0.94425986517495009"/>
    <n v="0.46831379835177528"/>
    <n v="0.71074233725720015"/>
    <n v="32.090000000000003"/>
    <n v="412.61709958400002"/>
    <n v="37.363938662608497"/>
    <n v="1.8681969331304248E-2"/>
    <x v="3"/>
    <s v="FALSEFALSE"/>
    <n v="0.50929999999999997"/>
    <n v="0.45271111111111106"/>
    <n v="9.9600000000000009"/>
    <n v="168.125"/>
    <n v="32"/>
    <n v="18.03"/>
    <n v="2376.3540000000003"/>
    <n v="1.92"/>
    <n v="19.579999999999998"/>
    <n v="2580.6439999999998"/>
    <n v="4231"/>
    <n v="8307"/>
    <n v="642"/>
    <n v="3305"/>
    <n v="1874"/>
    <n v="8001"/>
    <n v="58.66"/>
    <n v="26.85"/>
    <n v="106.87"/>
    <n v="4229"/>
    <n v="8951"/>
    <n v="67.91"/>
    <s v="Zona Rural"/>
    <n v="3109"/>
    <n v="1.03"/>
    <n v="4.34"/>
    <n v="1088"/>
    <n v="35.07"/>
    <n v="1290"/>
    <n v="2587"/>
    <n v="1334"/>
    <n v="5380"/>
    <n v="740"/>
    <n v="1631"/>
    <n v="1161"/>
    <n v="582"/>
    <n v="65.95"/>
    <n v="94.06"/>
    <n v="75.44"/>
    <n v="31.7"/>
    <n v="1044"/>
    <n v="6.9"/>
    <n v="15.05"/>
    <n v="239"/>
    <n v="7.7"/>
    <n v="7.35"/>
    <n v="10.89"/>
  </r>
  <r>
    <n v="968"/>
    <x v="3"/>
    <s v="VE21"/>
    <s v="Trujillo"/>
    <s v="VE2118"/>
    <s v="Cruz Carrillo"/>
    <s v="VE211804"/>
    <x v="2"/>
    <n v="4143"/>
    <n v="5360.8416247025625"/>
    <n v="917.26020000000005"/>
    <n v="844"/>
    <n v="193"/>
    <n v="47"/>
    <n v="240"/>
    <n v="22.14"/>
    <n v="0.44261274049013405"/>
    <n v="0.38259454309002089"/>
    <n v="0.277575412502445"/>
    <n v="0.25714728308107349"/>
    <s v="RESTO"/>
    <s v="resto"/>
    <n v="0.46186867797224596"/>
    <n v="2476.0048340199596"/>
    <n v="1.9828535096382205E-4"/>
    <n v="2476.0048340199596"/>
    <n v="0"/>
    <n v="0"/>
    <n v="129"/>
    <n v="0"/>
    <n v="0"/>
    <n v="129"/>
    <n v="1"/>
    <n v="0"/>
    <n v="0"/>
    <n v="129"/>
    <n v="0"/>
    <n v="0"/>
    <n v="129"/>
    <n v="1"/>
    <n v="0"/>
    <n v="0"/>
    <n v="0"/>
    <n v="0"/>
    <n v="0"/>
    <n v="0"/>
    <n v="284.04923695293127"/>
    <n v="7.8882019574308786E-3"/>
    <n v="1.013100725602893E-4"/>
    <n v="7.8882019574308786E-3"/>
    <n v="1.013100725602893E-4"/>
    <n v="0.89547641475261874"/>
    <n v="284.04923695293127"/>
    <n v="0"/>
    <n v="0.42865305326669018"/>
    <n v="1.9828535096382205E-4"/>
    <n v="0.94282793642523044"/>
    <n v="0.46829829991614674"/>
    <n v="0.71071881586107388"/>
    <n v="64.16"/>
    <n v="104.72411182"/>
    <n v="51.190136937296607"/>
    <n v="2.5595068468648303E-2"/>
    <x v="2"/>
    <s v="FALSETRUE"/>
    <n v="0.33810000000000001"/>
    <n v="0.30053333333333332"/>
    <n v="8.15"/>
    <n v="55.909090909090907"/>
    <n v="11"/>
    <n v="11.620000000000001"/>
    <n v="481.41660000000007"/>
    <m/>
    <n v="17.570000000000004"/>
    <n v="727.92510000000004"/>
    <n v="917"/>
    <n v="2712"/>
    <n v="514"/>
    <n v="731"/>
    <n v="398"/>
    <n v="3014"/>
    <n v="52.77"/>
    <n v="34.69"/>
    <n v="108.51"/>
    <n v="2658"/>
    <n v="1485"/>
    <n v="35.840000000000003"/>
    <s v="Zona Urbana"/>
    <n v="1105"/>
    <n v="1.03"/>
    <n v="3.75"/>
    <n v="385"/>
    <n v="34.869999999999997"/>
    <n v="151"/>
    <n v="464"/>
    <n v="0"/>
    <n v="615"/>
    <n v="157"/>
    <n v="351"/>
    <n v="287"/>
    <n v="239"/>
    <n v="67.38"/>
    <n v="97.5"/>
    <n v="83.67"/>
    <n v="51.29"/>
    <n v="288"/>
    <n v="3.08"/>
    <n v="7.43"/>
    <n v="67"/>
    <n v="6.07"/>
    <n v="5.71"/>
    <n v="7.47"/>
  </r>
  <r>
    <n v="401"/>
    <x v="5"/>
    <s v="VE11"/>
    <s v="Monseñor Iturriza"/>
    <s v="VE1115"/>
    <s v="Tocuyo De La Costa"/>
    <s v="VE111503"/>
    <x v="2"/>
    <n v="8281"/>
    <n v="9911.0268911917101"/>
    <n v="1842.5225"/>
    <n v="1597"/>
    <n v="355"/>
    <n v="102"/>
    <n v="457"/>
    <n v="22.25"/>
    <n v="0.44124853586644519"/>
    <n v="0.39954639394387476"/>
    <n v="4.9385278020187801E-2"/>
    <n v="0.3199636663202684"/>
    <s v="CIUD MED Y PEQ OCCID"/>
    <s v="ciud med y peq"/>
    <n v="0.46030164474663704"/>
    <n v="4562.061979143693"/>
    <n v="3.6534260685773914E-4"/>
    <n v="4562.061979143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2.6294684440902"/>
    <n v="3.0065209763503624E-2"/>
    <n v="3.8613471094151573E-4"/>
    <n v="3.0065209763503624E-2"/>
    <n v="3.8613471094151573E-4"/>
    <n v="0.89781286551403838"/>
    <n v="1082.6294684440902"/>
    <n v="0"/>
    <n v="0.44247482307380559"/>
    <n v="3.6534260685773914E-4"/>
    <n v="0.94347483270715393"/>
    <n v="0.46804727335354962"/>
    <n v="0.71033784223518059"/>
    <n v="65.56"/>
    <n v="797.35472542399998"/>
    <n v="12.429884184760352"/>
    <n v="6.2149420923801758E-3"/>
    <x v="2"/>
    <s v="FALSETRUE"/>
    <n v="0.45049999999999996"/>
    <n v="0.40044444444444438"/>
    <n v="7.27"/>
    <n v="196"/>
    <n v="12"/>
    <n v="8.7000000000000011"/>
    <n v="720.44700000000012"/>
    <n v="0.92"/>
    <n v="18.379999999999995"/>
    <n v="1522.0477999999996"/>
    <n v="2384"/>
    <n v="5292"/>
    <n v="605"/>
    <n v="1854"/>
    <n v="1060"/>
    <n v="5367"/>
    <n v="56.48"/>
    <n v="29.87"/>
    <n v="104.62"/>
    <n v="5429"/>
    <n v="2852"/>
    <n v="34.44"/>
    <s v="Zona Urbana"/>
    <n v="2137"/>
    <n v="1.04"/>
    <n v="4.01"/>
    <n v="662"/>
    <n v="31.07"/>
    <n v="511"/>
    <n v="1228"/>
    <n v="613"/>
    <n v="2352"/>
    <n v="506"/>
    <n v="950"/>
    <n v="706"/>
    <n v="371"/>
    <n v="78.45"/>
    <n v="95.77"/>
    <n v="80.23"/>
    <n v="37.44"/>
    <n v="492"/>
    <n v="5.58"/>
    <n v="9.76"/>
    <n v="139"/>
    <n v="6.52"/>
    <n v="5.68"/>
    <n v="5.7"/>
  </r>
  <r>
    <n v="996"/>
    <x v="21"/>
    <s v="VE22"/>
    <s v="Peña"/>
    <s v="VE2210"/>
    <s v="Capital Peña"/>
    <s v="VE221001"/>
    <x v="3"/>
    <n v="91988"/>
    <n v="112828.77665813817"/>
    <n v="25839.429199999999"/>
    <n v="16002"/>
    <n v="4530"/>
    <n v="1720"/>
    <n v="6250"/>
    <n v="28.09"/>
    <n v="0.435288068949712"/>
    <n v="0.45285022649724543"/>
    <n v="6.0708230434205153E-2"/>
    <n v="0.48397797604798082"/>
    <s v="CIUD MED Y PEQ OCCID"/>
    <s v="ciud med y peq"/>
    <n v="0.44295550361401859"/>
    <n v="49978.127586759219"/>
    <n v="4.0023874076876471E-3"/>
    <n v="49710.127586759219"/>
    <n v="0"/>
    <n v="0"/>
    <n v="136"/>
    <n v="0"/>
    <n v="14756"/>
    <n v="14756"/>
    <n v="2"/>
    <n v="0"/>
    <n v="0"/>
    <n v="162"/>
    <n v="0"/>
    <n v="14756"/>
    <n v="14756"/>
    <n v="2"/>
    <n v="268"/>
    <n v="1.5498709732414778E-4"/>
    <n v="0"/>
    <n v="5.3623457488431725E-3"/>
    <n v="5.3623457488431725E-3"/>
    <n v="2.375280561731319E-3"/>
    <n v="9947.8947001636298"/>
    <n v="0.27625845183717268"/>
    <n v="3.5480536568478693E-3"/>
    <n v="0.27625845183717268"/>
    <n v="3.5480536568478693E-3"/>
    <n v="0.92375046687709772"/>
    <n v="9947.8947001636298"/>
    <n v="0"/>
    <n v="0.55095304840383863"/>
    <n v="3.8474003103634992E-3"/>
    <n v="0.95695841454732877"/>
    <n v="0.46797210185634502"/>
    <n v="0.71022375726521736"/>
    <n v="88.81"/>
    <n v="397.73009863599998"/>
    <n v="283.68176571267827"/>
    <n v="0.14184088285633914"/>
    <x v="2"/>
    <s v="TRUETRUE"/>
    <n v="0.45530000000000004"/>
    <n v="0.40471111111111113"/>
    <n v="5.63"/>
    <n v="307.64383561643837"/>
    <n v="73"/>
    <n v="9.34"/>
    <n v="8591.6792000000005"/>
    <n v="1.48"/>
    <n v="10.829999999999998"/>
    <n v="9962.3003999999983"/>
    <n v="27305"/>
    <n v="59976"/>
    <n v="4707"/>
    <n v="21704"/>
    <n v="11388"/>
    <n v="58896"/>
    <n v="53.37"/>
    <n v="28.15"/>
    <n v="100.86"/>
    <n v="81691"/>
    <n v="10297"/>
    <n v="11.19"/>
    <s v="Zona Urbana"/>
    <n v="22778"/>
    <n v="1.04"/>
    <n v="4.21"/>
    <n v="8816"/>
    <n v="38.799999999999997"/>
    <n v="4865"/>
    <n v="9673"/>
    <n v="7292"/>
    <n v="22458"/>
    <n v="4654"/>
    <n v="10842"/>
    <n v="7874"/>
    <n v="4777"/>
    <n v="63.24"/>
    <n v="97.2"/>
    <n v="82.59"/>
    <n v="39.229999999999997"/>
    <n v="4173"/>
    <n v="3.39"/>
    <n v="13.26"/>
    <n v="1794"/>
    <n v="7.9"/>
    <n v="10.36"/>
    <n v="4.9800000000000004"/>
  </r>
  <r>
    <n v="863"/>
    <x v="18"/>
    <s v="VE20"/>
    <s v="Libertador"/>
    <s v="VE2016"/>
    <s v="San Joaquin De Navay"/>
    <s v="VE201604"/>
    <x v="1"/>
    <n v="2790"/>
    <n v="2925.1282051282051"/>
    <n v="868.80600000000004"/>
    <n v="513"/>
    <n v="194"/>
    <n v="38"/>
    <n v="232"/>
    <n v="31.14"/>
    <n v="0.44184696303367876"/>
    <n v="0.44256346958857207"/>
    <n v="0.14465656885686404"/>
    <n v="0.33699114730713686"/>
    <s v="RESTO"/>
    <s v="resto"/>
    <n v="0.4611823613453821"/>
    <n v="1349.0175328790049"/>
    <n v="1.0803307460792565E-4"/>
    <n v="1277.0175328790049"/>
    <n v="0"/>
    <n v="112"/>
    <n v="0"/>
    <n v="0"/>
    <n v="0"/>
    <n v="112"/>
    <n v="1"/>
    <n v="0"/>
    <n v="112"/>
    <n v="0"/>
    <n v="0"/>
    <n v="0"/>
    <n v="112"/>
    <n v="1"/>
    <n v="72"/>
    <n v="4.1638324654248658E-5"/>
    <n v="3.5317749376420989E-4"/>
    <n v="5.337217511646513E-2"/>
    <n v="5.337217511646513E-2"/>
    <n v="2.4614305750350632E-2"/>
    <n v="308.53099974006062"/>
    <n v="8.5680738388356961E-3"/>
    <n v="1.1004183044485231E-4"/>
    <n v="8.5680738388356961E-3"/>
    <n v="-2.4313566331935757E-4"/>
    <n v="0.89265088495843525"/>
    <n v="196.53099974006062"/>
    <n v="0.36301052436987119"/>
    <n v="0.44792747612861433"/>
    <n v="6.6394749953676988E-5"/>
    <n v="0.9423172160799359"/>
    <n v="0.46786920349997535"/>
    <n v="0.71006759227805816"/>
    <n v="0"/>
    <n v="395.65866540600001"/>
    <n v="7.3930598793447952"/>
    <n v="3.6965299396723977E-3"/>
    <x v="3"/>
    <s v="FALSEFALSE"/>
    <n v="0.4582"/>
    <n v="0.40728888888888887"/>
    <n v="15.93"/>
    <n v="41.8125"/>
    <n v="16"/>
    <n v="33.700000000000003"/>
    <n v="940.23"/>
    <n v="1.91"/>
    <n v="24.150000000000002"/>
    <n v="673.78499999999997"/>
    <n v="812"/>
    <n v="1772"/>
    <n v="206"/>
    <n v="616"/>
    <n v="399"/>
    <n v="1775"/>
    <n v="57.45"/>
    <n v="29.31"/>
    <n v="117.63"/>
    <n v="0"/>
    <n v="2790"/>
    <n v="100"/>
    <s v="Zona Rural"/>
    <n v="749"/>
    <n v="1.02"/>
    <n v="3.79"/>
    <n v="187"/>
    <n v="25"/>
    <n v="53"/>
    <n v="341"/>
    <n v="275"/>
    <n v="669"/>
    <n v="93"/>
    <n v="337"/>
    <n v="254"/>
    <n v="119"/>
    <n v="47.45"/>
    <n v="96.84"/>
    <n v="76.97"/>
    <n v="31.56"/>
    <n v="365"/>
    <n v="4.3"/>
    <n v="5.35"/>
    <n v="31"/>
    <n v="4.1399999999999997"/>
    <n v="2.94"/>
    <n v="23.76"/>
  </r>
  <r>
    <n v="604"/>
    <x v="19"/>
    <s v="VE14"/>
    <s v="Zea"/>
    <s v="VE1423"/>
    <s v="Capital Zea"/>
    <s v="VE142301"/>
    <x v="1"/>
    <n v="7280"/>
    <n v="8712.2594517111629"/>
    <n v="1390.4799999999998"/>
    <n v="1605"/>
    <n v="324"/>
    <n v="55"/>
    <n v="379"/>
    <n v="19.099999999999998"/>
    <n v="0.44136264963469329"/>
    <n v="0.43937373894883724"/>
    <n v="6.9268039539268952E-2"/>
    <n v="0.13910327419693699"/>
    <s v="RESTO"/>
    <s v="resto"/>
    <n v="0.46050447072037692"/>
    <n v="4012.0344275888501"/>
    <n v="3.2129487132777509E-4"/>
    <n v="3586.0344275888501"/>
    <n v="0"/>
    <n v="0"/>
    <n v="0"/>
    <n v="0"/>
    <n v="1481"/>
    <n v="1481"/>
    <n v="1"/>
    <n v="342"/>
    <n v="0"/>
    <n v="89"/>
    <n v="0"/>
    <n v="1481"/>
    <n v="1481"/>
    <n v="3"/>
    <n v="426"/>
    <n v="2.4636008753763788E-4"/>
    <n v="0"/>
    <n v="0.1061805444815231"/>
    <n v="0.1061805444815231"/>
    <n v="4.8896615437265235E-2"/>
    <n v="842.72318141828976"/>
    <n v="2.3402881558656236E-2"/>
    <n v="3.0056882945217055E-4"/>
    <n v="2.3402881558656236E-2"/>
    <n v="3.0056882945217055E-4"/>
    <n v="0.89711095829809828"/>
    <n v="842.72318141828976"/>
    <n v="0"/>
    <n v="0.45329585960186392"/>
    <n v="7.4934783790137202E-5"/>
    <n v="0.94235028567698353"/>
    <n v="0.46772535042289604"/>
    <n v="0.70984927184294644"/>
    <n v="71.81"/>
    <n v="96.266165904100006"/>
    <n v="90.501780868579345"/>
    <n v="4.5250890434289676E-2"/>
    <x v="2"/>
    <s v="FALSETRUE"/>
    <n v="0.34610000000000002"/>
    <n v="0.30764444444444444"/>
    <n v="9.7100000000000009"/>
    <n v="107.64705882352941"/>
    <n v="17"/>
    <n v="6.09"/>
    <n v="443.35199999999998"/>
    <m/>
    <n v="18.969999999999995"/>
    <n v="1381.0159999999998"/>
    <n v="1684"/>
    <n v="4865"/>
    <n v="731"/>
    <n v="1326"/>
    <n v="778"/>
    <n v="5176"/>
    <n v="49.64"/>
    <n v="33.28"/>
    <n v="105.19"/>
    <n v="5228"/>
    <n v="2052"/>
    <n v="28.19"/>
    <s v="Zona Urbana"/>
    <n v="2065"/>
    <n v="1.02"/>
    <n v="3.56"/>
    <n v="649"/>
    <n v="31.52"/>
    <n v="331"/>
    <n v="684"/>
    <n v="658"/>
    <n v="1830"/>
    <n v="270"/>
    <n v="683"/>
    <n v="542"/>
    <n v="482"/>
    <n v="58.44"/>
    <n v="96.33"/>
    <n v="83.51"/>
    <n v="52.85"/>
    <n v="603"/>
    <n v="4.71"/>
    <n v="2.91"/>
    <n v="67"/>
    <n v="3.25"/>
    <n v="6.51"/>
    <n v="8.6199999999999992"/>
  </r>
  <r>
    <n v="150"/>
    <x v="10"/>
    <s v="VE05"/>
    <s v="Santos Michelena"/>
    <s v="VE0512"/>
    <s v="Capital Santos Michelena"/>
    <s v="VE051201"/>
    <x v="3"/>
    <n v="35792"/>
    <n v="40083.439829937262"/>
    <n v="14005.409599999997"/>
    <n v="5753"/>
    <n v="2362"/>
    <n v="1336"/>
    <n v="3698"/>
    <n v="39.129999999999995"/>
    <n v="0.43967311863138547"/>
    <n v="0.45235957526311465"/>
    <n v="7.1911380692026836E-2"/>
    <n v="0.59684088136717484"/>
    <s v="CIUD MED Y PEQ CENTR"/>
    <s v="ciud med y peq"/>
    <n v="0.45611740212743102"/>
    <n v="18282.754443562178"/>
    <n v="1.4641338060480864E-3"/>
    <n v="17325.754443562178"/>
    <n v="0"/>
    <n v="0"/>
    <n v="0"/>
    <n v="0"/>
    <n v="4609"/>
    <n v="4609"/>
    <n v="1"/>
    <n v="0"/>
    <n v="864"/>
    <n v="0"/>
    <n v="0"/>
    <n v="4609"/>
    <n v="4609"/>
    <n v="2"/>
    <n v="957"/>
    <n v="5.5344273186272181E-4"/>
    <n v="2.7245120947524764E-3"/>
    <n v="5.2344410299564242E-2"/>
    <n v="5.2344410299564242E-2"/>
    <n v="2.3875196441729585E-2"/>
    <n v="4374.6220038041911"/>
    <n v="0.12148563475685938"/>
    <n v="1.5602691891852562E-3"/>
    <n v="0.12148563475685938"/>
    <n v="-1.1642429055672202E-3"/>
    <n v="0.88509493147867158"/>
    <n v="3510.6220038041911"/>
    <n v="0.1975027783540296"/>
    <n v="0.48631338049954853"/>
    <n v="9.106910741853646E-4"/>
    <n v="0.94558658711123011"/>
    <n v="0.4677227076815697"/>
    <n v="0.7098452610532715"/>
    <n v="95.69"/>
    <n v="94.470114970899999"/>
    <n v="424.29756587344389"/>
    <n v="0.21214878293672193"/>
    <x v="2"/>
    <s v="TRUETRUE"/>
    <n v="0.44900000000000001"/>
    <n v="0.39911111111111114"/>
    <n v="3.75"/>
    <n v="383.64"/>
    <n v="25"/>
    <n v="7"/>
    <n v="2505.44"/>
    <n v="0.38"/>
    <n v="21.190000000000005"/>
    <n v="7584.3248000000021"/>
    <n v="10552"/>
    <n v="23500"/>
    <n v="1740"/>
    <n v="8432"/>
    <n v="4364"/>
    <n v="22996"/>
    <n v="52.31"/>
    <n v="28.21"/>
    <n v="99.07"/>
    <n v="34249"/>
    <n v="1543"/>
    <n v="4.3099999999999996"/>
    <s v="Zona Urbana"/>
    <n v="9672"/>
    <n v="1.03"/>
    <n v="3.8"/>
    <n v="3915"/>
    <n v="40.57"/>
    <n v="1358"/>
    <n v="4628"/>
    <n v="3409"/>
    <n v="9591"/>
    <n v="1645"/>
    <n v="4080"/>
    <n v="2766"/>
    <n v="1448"/>
    <n v="58.23"/>
    <n v="95.86"/>
    <n v="76.239999999999995"/>
    <n v="29.95"/>
    <n v="1084"/>
    <n v="5.09"/>
    <n v="12.61"/>
    <n v="2013"/>
    <n v="20.86"/>
    <n v="18.350000000000001"/>
    <n v="3.56"/>
  </r>
  <r>
    <n v="551"/>
    <x v="19"/>
    <s v="VE14"/>
    <s v="Guaraque"/>
    <s v="VE1409"/>
    <s v="Capital Guaraque"/>
    <s v="VE140901"/>
    <x v="1"/>
    <n v="3803"/>
    <n v="4488.5805383936458"/>
    <n v="872.40819999999997"/>
    <n v="675"/>
    <n v="169"/>
    <n v="32"/>
    <n v="201"/>
    <n v="22.939999999999998"/>
    <n v="0.44115724972456688"/>
    <n v="0.50243486298175843"/>
    <n v="9.5300278708944836E-2"/>
    <n v="0.29686008210749942"/>
    <s v="RESTO"/>
    <s v="resto"/>
    <n v="0.45982116279140528"/>
    <n v="2063.9443224470383"/>
    <n v="1.6528639957530061E-4"/>
    <n v="2063.9443224470383"/>
    <n v="0"/>
    <n v="0"/>
    <n v="0"/>
    <n v="0"/>
    <n v="1499"/>
    <n v="1499"/>
    <n v="1"/>
    <n v="0"/>
    <n v="0"/>
    <n v="0"/>
    <n v="0"/>
    <n v="1499"/>
    <n v="1499"/>
    <n v="1"/>
    <n v="0"/>
    <n v="0"/>
    <n v="0"/>
    <n v="0"/>
    <n v="0"/>
    <n v="0"/>
    <n v="487.87025372168102"/>
    <n v="1.3548422561041312E-2"/>
    <n v="1.7400564541118793E-4"/>
    <n v="1.3548422561041312E-2"/>
    <n v="1.7400564541118793E-4"/>
    <n v="0.89607274527902492"/>
    <n v="487.87025372168102"/>
    <n v="0"/>
    <n v="0.47068534360727488"/>
    <n v="1.6528639957530061E-4"/>
    <n v="0.94270015449294398"/>
    <n v="0.46756220122797482"/>
    <n v="0.70960166641144284"/>
    <n v="0"/>
    <n v="222.125934215"/>
    <n v="20.20736819523767"/>
    <n v="1.0103684097618835E-2"/>
    <x v="3"/>
    <s v="FALSEFALSE"/>
    <n v="0.46210000000000001"/>
    <n v="0.41075555555555554"/>
    <n v="17.8"/>
    <n v="70.733333333333334"/>
    <n v="15"/>
    <n v="7.5600000000000005"/>
    <n v="287.5068"/>
    <n v="0.22"/>
    <n v="5.81"/>
    <n v="220.95429999999999"/>
    <n v="1103"/>
    <n v="2387"/>
    <n v="313"/>
    <n v="834"/>
    <n v="516"/>
    <n v="2453"/>
    <n v="59.32"/>
    <n v="29.98"/>
    <n v="110.58"/>
    <n v="0"/>
    <n v="3803"/>
    <n v="100"/>
    <s v="Zona Rural"/>
    <n v="939"/>
    <n v="1.03"/>
    <n v="4.12"/>
    <n v="237"/>
    <n v="25.27"/>
    <n v="212"/>
    <n v="518"/>
    <n v="331"/>
    <n v="1061"/>
    <n v="172"/>
    <n v="392"/>
    <n v="259"/>
    <n v="132"/>
    <n v="60.14"/>
    <n v="88.29"/>
    <n v="59.95"/>
    <n v="30.63"/>
    <n v="557"/>
    <n v="13.88"/>
    <n v="4.16"/>
    <n v="8"/>
    <n v="0.85"/>
    <n v="0.85"/>
    <n v="17.690000000000001"/>
  </r>
  <r>
    <n v="313"/>
    <x v="8"/>
    <s v="VE09"/>
    <s v="Ricaurte"/>
    <s v="VE0906"/>
    <s v="Libertad De Cojedes"/>
    <s v="VE090601"/>
    <x v="3"/>
    <n v="11471"/>
    <n v="12573.057043533223"/>
    <n v="2700.2733999999996"/>
    <n v="2302"/>
    <n v="549"/>
    <n v="160"/>
    <n v="709"/>
    <n v="23.54"/>
    <n v="0.44019812590610458"/>
    <n v="0.45706604521484812"/>
    <n v="4.4472290513814516E-2"/>
    <n v="0.15853990837502729"/>
    <s v="RESTO"/>
    <s v="resto"/>
    <n v="0.45799582295317171"/>
    <n v="5758.4076076901702"/>
    <n v="4.6114929090416469E-4"/>
    <n v="5703.4076076901702"/>
    <n v="0"/>
    <n v="0"/>
    <n v="65"/>
    <n v="0"/>
    <n v="2585"/>
    <n v="2585"/>
    <n v="2"/>
    <n v="0"/>
    <n v="55"/>
    <n v="65"/>
    <n v="0"/>
    <n v="2585"/>
    <n v="2585"/>
    <n v="3"/>
    <n v="55"/>
    <n v="3.1807053555328834E-5"/>
    <n v="1.7343537640206736E-4"/>
    <n v="9.5512516214637626E-3"/>
    <n v="9.5512516214637626E-3"/>
    <n v="4.3744333466051114E-3"/>
    <n v="1911.6745650065386"/>
    <n v="5.3088243458841597E-2"/>
    <n v="6.8182506304202662E-4"/>
    <n v="5.3088243458841597E-2"/>
    <n v="5.0838968663995923E-4"/>
    <n v="0.89881573778197632"/>
    <n v="1856.6745650065386"/>
    <n v="2.8770587320029486E-2"/>
    <n v="0.469656675485222"/>
    <n v="4.2934223734883588E-4"/>
    <n v="0.94372265865633298"/>
    <n v="0.46739321030013631"/>
    <n v="0.70934519520036621"/>
    <n v="45.77"/>
    <n v="727.79951054200001"/>
    <n v="17.275440367045498"/>
    <n v="8.6377201835227489E-3"/>
    <x v="3"/>
    <s v="FALSEFALSE"/>
    <n v="0.42930000000000001"/>
    <n v="0.38159999999999999"/>
    <n v="8.44"/>
    <n v="126.48484848484848"/>
    <n v="33"/>
    <n v="12.14"/>
    <n v="1392.5794000000001"/>
    <n v="1.74"/>
    <n v="13.709999999999999"/>
    <n v="1572.6741"/>
    <n v="3267"/>
    <n v="7610"/>
    <n v="594"/>
    <n v="2591"/>
    <n v="1433"/>
    <n v="7447"/>
    <n v="50.74"/>
    <n v="28.42"/>
    <n v="112.35"/>
    <n v="5250"/>
    <n v="6221"/>
    <n v="54.23"/>
    <s v="Zona Rural"/>
    <n v="3080"/>
    <n v="1.01"/>
    <n v="3.75"/>
    <n v="846"/>
    <n v="27.53"/>
    <n v="1160"/>
    <n v="1496"/>
    <n v="1495"/>
    <n v="4174"/>
    <n v="553"/>
    <n v="1383"/>
    <n v="966"/>
    <n v="739"/>
    <n v="71.17"/>
    <n v="97.46"/>
    <n v="81.11"/>
    <n v="45.5"/>
    <n v="791"/>
    <n v="3.31"/>
    <n v="6.41"/>
    <n v="364"/>
    <n v="11.85"/>
    <n v="3.55"/>
    <n v="6.74"/>
  </r>
  <r>
    <n v="797"/>
    <x v="16"/>
    <s v="VE19"/>
    <s v="Mariño"/>
    <s v="VE1910"/>
    <s v="Irapa"/>
    <s v="VE191001"/>
    <x v="0"/>
    <n v="11405"/>
    <n v="14596.030978601486"/>
    <n v="3296.0450000000001"/>
    <n v="1892"/>
    <n v="559"/>
    <n v="210"/>
    <n v="769"/>
    <n v="28.900000000000002"/>
    <n v="0.43996017074336569"/>
    <n v="0.46962890632728849"/>
    <n v="6.720832173458359E-2"/>
    <n v="0.43451162962759765"/>
    <s v="RESTO"/>
    <s v="resto"/>
    <n v="0.4574516465855975"/>
    <n v="6676.9784047756402"/>
    <n v="5.3471099417010505E-4"/>
    <n v="6676.9784047756402"/>
    <n v="0"/>
    <n v="0"/>
    <n v="0"/>
    <n v="0"/>
    <n v="5074"/>
    <n v="5074"/>
    <n v="1"/>
    <n v="0"/>
    <n v="0"/>
    <n v="0"/>
    <n v="0"/>
    <n v="5074"/>
    <n v="5074"/>
    <n v="1"/>
    <n v="0"/>
    <n v="0"/>
    <n v="0"/>
    <n v="0"/>
    <n v="0"/>
    <n v="0"/>
    <n v="1880.1262674668058"/>
    <n v="5.2212130060065705E-2"/>
    <n v="6.7057292821079114E-4"/>
    <n v="5.2212130060065705E-2"/>
    <n v="6.7057292821079114E-4"/>
    <n v="0.90014614641660595"/>
    <n v="1880.1262674668058"/>
    <n v="0"/>
    <n v="0.47399572760132003"/>
    <n v="5.3471099417010505E-4"/>
    <n v="0.94413067838977005"/>
    <n v="0.46737234532317923"/>
    <n v="0.70931352920516921"/>
    <n v="58.86"/>
    <n v="181.489953912"/>
    <n v="80.423354923979659"/>
    <n v="4.021167746198983E-2"/>
    <x v="3"/>
    <s v="FALSETRUE"/>
    <n v="0.54059999999999997"/>
    <n v="0.48053333333333331"/>
    <n v="9.76"/>
    <n v="186.81818181818181"/>
    <n v="22"/>
    <n v="16.05"/>
    <n v="1830.5025000000001"/>
    <n v="1.1399999999999999"/>
    <n v="3.87"/>
    <n v="441.37349999999998"/>
    <n v="3707"/>
    <n v="6857"/>
    <n v="841"/>
    <n v="2956"/>
    <n v="1484"/>
    <n v="6965"/>
    <n v="66.33"/>
    <n v="28.44"/>
    <n v="103.81"/>
    <n v="6713"/>
    <n v="4692"/>
    <n v="41.14"/>
    <s v="Zona Urbana"/>
    <n v="2851"/>
    <n v="1.01"/>
    <n v="4.04"/>
    <n v="1298"/>
    <n v="45.56"/>
    <n v="822"/>
    <n v="1956"/>
    <n v="1332"/>
    <n v="4110"/>
    <n v="601"/>
    <n v="1445"/>
    <n v="979"/>
    <n v="571"/>
    <n v="58.12"/>
    <n v="95"/>
    <n v="79.92"/>
    <n v="39"/>
    <n v="877"/>
    <n v="6.46"/>
    <n v="9.7200000000000006"/>
    <n v="394"/>
    <n v="13.83"/>
    <n v="6.14"/>
    <n v="7.14"/>
  </r>
  <r>
    <n v="101"/>
    <x v="15"/>
    <s v="VE04"/>
    <s v="Muñoz"/>
    <s v="VE0403"/>
    <s v="Quintero"/>
    <s v="VE040303"/>
    <x v="1"/>
    <n v="1025"/>
    <n v="1305.1239924478978"/>
    <n v="360.185"/>
    <n v="155"/>
    <n v="54"/>
    <n v="30"/>
    <n v="84"/>
    <n v="35.14"/>
    <n v="0.44112069982773694"/>
    <n v="0.55495644022067314"/>
    <n v="8.1049317633411055E-2"/>
    <n v="0.28566883844074714"/>
    <s v="RESTO"/>
    <s v="resto"/>
    <n v="0.45962878347148856"/>
    <n v="599.87255292827945"/>
    <n v="4.803946182036774E-5"/>
    <n v="599.87255292827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.80186175885413"/>
    <n v="5.4375243030515188E-3"/>
    <n v="6.9835430769054702E-5"/>
    <n v="5.4375243030515188E-3"/>
    <n v="6.9835430769054702E-5"/>
    <n v="0.89521822448089061"/>
    <n v="195.80186175885413"/>
    <n v="0"/>
    <n v="0.48520406300153845"/>
    <n v="4.803946182036774E-5"/>
    <n v="0.94224613884606456"/>
    <n v="0.46730765392645784"/>
    <n v="0.70921534949176335"/>
    <n v="0"/>
    <n v="418.194388188"/>
    <n v="3.1208548687199911"/>
    <n v="1.5604274343599955E-3"/>
    <x v="3"/>
    <s v="TRUEFALSE"/>
    <n v="0.6764"/>
    <n v="0.60124444444444447"/>
    <n v="11.67"/>
    <n v="38.727272727272727"/>
    <n v="11"/>
    <n v="36.549999999999997"/>
    <n v="374.63749999999999"/>
    <n v="6.3"/>
    <n v="31.090000000000003"/>
    <n v="318.67250000000001"/>
    <n v="395"/>
    <n v="584"/>
    <n v="46"/>
    <n v="317"/>
    <n v="158"/>
    <n v="550"/>
    <n v="75.510000000000005"/>
    <n v="24.64"/>
    <n v="105"/>
    <n v="0"/>
    <n v="1025"/>
    <n v="100"/>
    <s v="Zona Rural"/>
    <n v="241"/>
    <n v="1.01"/>
    <n v="4.29"/>
    <n v="55"/>
    <n v="22.92"/>
    <n v="75"/>
    <n v="240"/>
    <n v="111"/>
    <n v="426"/>
    <n v="57"/>
    <n v="145"/>
    <n v="115"/>
    <n v="51"/>
    <n v="46.72"/>
    <n v="93.55"/>
    <n v="86.47"/>
    <n v="37.229999999999997"/>
    <n v="88"/>
    <n v="9.43"/>
    <n v="20"/>
    <n v="34"/>
    <n v="14.17"/>
    <n v="1.25"/>
    <n v="13.81"/>
  </r>
  <r>
    <n v="281"/>
    <x v="14"/>
    <s v="VE08"/>
    <s v="Libertador"/>
    <s v="VE0806"/>
    <s v="Urbana Independencia"/>
    <s v="VE080602"/>
    <x v="3"/>
    <n v="36229"/>
    <n v="41066.626542132566"/>
    <n v="14093.080999999998"/>
    <n v="5934"/>
    <n v="2727"/>
    <n v="1051"/>
    <n v="3778"/>
    <n v="38.9"/>
    <n v="0.43838803089941364"/>
    <n v="0.40911658109884808"/>
    <n v="8.3753109415441979E-2"/>
    <n v="0.6131097864270002"/>
    <s v="CIUD PRINC CENTRO"/>
    <s v="ciud grandes"/>
    <n v="0.45250599513626133"/>
    <n v="18582.894710336899"/>
    <n v="1.488169873069481E-3"/>
    <n v="18582.894710336899"/>
    <n v="0"/>
    <n v="0"/>
    <n v="450"/>
    <n v="0"/>
    <n v="0"/>
    <n v="450"/>
    <n v="1"/>
    <n v="0"/>
    <n v="0"/>
    <n v="450"/>
    <n v="0"/>
    <n v="0"/>
    <n v="450"/>
    <n v="1"/>
    <n v="0"/>
    <n v="0"/>
    <n v="0"/>
    <n v="0"/>
    <n v="0"/>
    <n v="0"/>
    <n v="3672.0861505307607"/>
    <n v="0.10197583162411888"/>
    <n v="1.3097001011115222E-3"/>
    <n v="0.10197583162411888"/>
    <n v="1.3097001011115222E-3"/>
    <n v="0.90538898347682228"/>
    <n v="3672.0861505307607"/>
    <n v="0"/>
    <n v="0.47216046539992967"/>
    <n v="1.488169873069481E-3"/>
    <n v="0.94782275988857401"/>
    <n v="0.46727230829930155"/>
    <n v="0.70916170675532186"/>
    <n v="95.69"/>
    <n v="306.14519364799997"/>
    <n v="134.14101346092079"/>
    <n v="6.7070506730460389E-2"/>
    <x v="2"/>
    <s v="FALSETRUE"/>
    <n v="0.42729999999999996"/>
    <n v="0.37982222222222217"/>
    <n v="5.01"/>
    <n v="312.11538461538464"/>
    <n v="26"/>
    <n v="12.39"/>
    <n v="4488.7731000000003"/>
    <n v="0.12"/>
    <n v="42.92"/>
    <n v="15549.486800000002"/>
    <n v="10295"/>
    <n v="24091"/>
    <n v="1843"/>
    <n v="8249"/>
    <n v="4138"/>
    <n v="23842"/>
    <n v="50.38"/>
    <n v="28.89"/>
    <n v="104.76"/>
    <n v="34669"/>
    <n v="1560"/>
    <n v="4.3099999999999996"/>
    <s v="Zona Urbana"/>
    <n v="9878"/>
    <n v="1.04"/>
    <n v="3.8"/>
    <n v="3239"/>
    <n v="32.840000000000003"/>
    <n v="1498"/>
    <n v="4596"/>
    <n v="2021"/>
    <n v="8115"/>
    <n v="1582"/>
    <n v="4066"/>
    <n v="2718"/>
    <n v="1497"/>
    <n v="58.7"/>
    <n v="96.42"/>
    <n v="77.88"/>
    <n v="31.32"/>
    <n v="1474"/>
    <n v="4.41"/>
    <n v="10.210000000000001"/>
    <n v="1528"/>
    <n v="15.49"/>
    <n v="19.690000000000001"/>
    <n v="4.95"/>
  </r>
  <r>
    <n v="552"/>
    <x v="19"/>
    <s v="VE14"/>
    <s v="Guaraque"/>
    <s v="VE1409"/>
    <s v="Mesa De Quintero"/>
    <s v="VE140902"/>
    <x v="1"/>
    <n v="1315"/>
    <n v="1552.0597969991175"/>
    <n v="301.39799999999997"/>
    <n v="232"/>
    <n v="58"/>
    <n v="11"/>
    <n v="69"/>
    <n v="22.919999999999998"/>
    <n v="0.4410665287884174"/>
    <n v="0.50243486298175843"/>
    <n v="9.5300278708944836E-2"/>
    <n v="0.29686008210749942"/>
    <s v="RESTO"/>
    <s v="resto"/>
    <n v="0.45942027250126455"/>
    <n v="713.04773487559191"/>
    <n v="5.7102845043405649E-5"/>
    <n v="713.04773487559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.15216948782246"/>
    <n v="3.2533795287901005E-3"/>
    <n v="4.1783934780903219E-5"/>
    <n v="3.2533795287901005E-3"/>
    <n v="4.1783934780903219E-5"/>
    <n v="0.89498811468584982"/>
    <n v="117.15216948782246"/>
    <n v="0"/>
    <n v="0.46689211906546618"/>
    <n v="5.7102845043405649E-5"/>
    <n v="0.94228123501041405"/>
    <n v="0.46725287011890737"/>
    <n v="0.70913220615590755"/>
    <n v="0"/>
    <n v="116.932051257"/>
    <n v="13.273176860533397"/>
    <n v="6.6365884302666987E-3"/>
    <x v="3"/>
    <s v="FALSEFALSE"/>
    <n v="0.52139999999999997"/>
    <n v="0.46346666666666664"/>
    <n v="15.91"/>
    <n v="85"/>
    <n v="3"/>
    <n v="9.4600000000000009"/>
    <n v="124.399"/>
    <n v="0.63"/>
    <n v="17.36"/>
    <n v="228.28399999999999"/>
    <n v="414"/>
    <n v="794"/>
    <n v="107"/>
    <n v="320"/>
    <n v="177"/>
    <n v="818"/>
    <n v="65.62"/>
    <n v="28.6"/>
    <n v="112.1"/>
    <n v="0"/>
    <n v="1315"/>
    <n v="100"/>
    <s v="Zona Rural"/>
    <n v="323"/>
    <n v="1.02"/>
    <n v="4.1500000000000004"/>
    <n v="69"/>
    <n v="21.36"/>
    <n v="76"/>
    <n v="179"/>
    <n v="0"/>
    <n v="255"/>
    <n v="79"/>
    <n v="153"/>
    <n v="96"/>
    <n v="44"/>
    <n v="66.39"/>
    <n v="90"/>
    <n v="66.67"/>
    <n v="25.14"/>
    <n v="168"/>
    <n v="11.9"/>
    <n v="3.41"/>
    <n v="11"/>
    <n v="3.41"/>
    <n v="3.41"/>
    <n v="12.62"/>
  </r>
  <r>
    <n v="1053"/>
    <x v="9"/>
    <s v="VE23"/>
    <s v="Machiques De Perija"/>
    <s v="VE2311"/>
    <s v="San Jose De Perija"/>
    <s v="VE231104"/>
    <x v="2"/>
    <n v="19823"/>
    <n v="62368.767386091124"/>
    <n v="6860.7403000000004"/>
    <n v="3395"/>
    <n v="1136"/>
    <n v="661"/>
    <n v="1797"/>
    <n v="34.61"/>
    <n v="0.43779214615375828"/>
    <n v="0.50682882890201708"/>
    <n v="0.16649133615028944"/>
    <n v="0.42854496522121133"/>
    <s v="CIUD MED Y PEQ OCCID"/>
    <s v="ciud med y peq"/>
    <n v="0.44838179681867957"/>
    <n v="27965.019985941799"/>
    <n v="2.2395165495779756E-3"/>
    <n v="27841.019985941799"/>
    <n v="0"/>
    <n v="80"/>
    <n v="0"/>
    <n v="0"/>
    <n v="0"/>
    <n v="80"/>
    <n v="1"/>
    <n v="0"/>
    <n v="80"/>
    <n v="0"/>
    <n v="0"/>
    <n v="0"/>
    <n v="80"/>
    <n v="1"/>
    <n v="124"/>
    <n v="7.1710448015650474E-5"/>
    <n v="2.5226963840300706E-4"/>
    <n v="4.4341109022033821E-3"/>
    <n v="4.4341109022033821E-3"/>
    <n v="1.9881746136232487E-3"/>
    <n v="3377.2116936382945"/>
    <n v="9.3787007415304144E-2"/>
    <n v="1.2045290647643909E-3"/>
    <n v="9.3787007415304144E-2"/>
    <n v="9.5225942636138381E-4"/>
    <n v="0.90245685463632341"/>
    <n v="3297.2116936382945"/>
    <n v="2.3688180445039092E-2"/>
    <n v="0.50102423031788146"/>
    <n v="2.1678061015623249E-3"/>
    <n v="0.95045451716795648"/>
    <n v="0.46702527684540468"/>
    <n v="0.70878679635648967"/>
    <n v="89.03"/>
    <n v="591.82950710600005"/>
    <n v="105.38299736197594"/>
    <n v="5.2691498680987971E-2"/>
    <x v="2"/>
    <s v="TRUETRUE"/>
    <n v="0.50429999999999997"/>
    <n v="0.44826666666666665"/>
    <n v="11.92"/>
    <n v="251.06666666666666"/>
    <n v="30"/>
    <n v="18.48"/>
    <n v="3663.2903999999999"/>
    <n v="0.11"/>
    <n v="9.75"/>
    <n v="1932.7425000000001"/>
    <n v="6332"/>
    <n v="12556"/>
    <n v="935"/>
    <n v="5076"/>
    <n v="2486"/>
    <n v="12261"/>
    <n v="57.88"/>
    <n v="27.22"/>
    <n v="108.58"/>
    <n v="17649"/>
    <n v="2174"/>
    <n v="10.97"/>
    <s v="Zona Urbana"/>
    <n v="5309"/>
    <n v="1"/>
    <n v="3.74"/>
    <n v="1747"/>
    <n v="33.06"/>
    <n v="1652"/>
    <n v="3303"/>
    <n v="924"/>
    <n v="7532"/>
    <n v="1282"/>
    <n v="2451"/>
    <n v="1622"/>
    <n v="930"/>
    <n v="73.55"/>
    <n v="93.76"/>
    <n v="79.2"/>
    <n v="34.46"/>
    <n v="1864"/>
    <n v="7.85"/>
    <n v="16.16"/>
    <n v="742"/>
    <n v="14.04"/>
    <n v="8.59"/>
    <n v="11.88"/>
  </r>
  <r>
    <n v="39"/>
    <x v="12"/>
    <s v="VE03"/>
    <s v="Aragua"/>
    <s v="VE0302"/>
    <s v="Capital Aragua"/>
    <s v="VE030201"/>
    <x v="0"/>
    <n v="28058"/>
    <n v="33399.67834613275"/>
    <n v="8201.3534"/>
    <n v="5263"/>
    <n v="1539"/>
    <n v="635"/>
    <n v="2174"/>
    <n v="29.23"/>
    <n v="0.43882185103268206"/>
    <n v="0.45226104692198088"/>
    <n v="5.0906435673167799E-2"/>
    <n v="0.20623574457833951"/>
    <s v="CIUD MED Y PEQ ORIEN"/>
    <s v="ciud med y peq"/>
    <n v="0.45289195472047544"/>
    <n v="15126.445613215197"/>
    <n v="1.2113678196588543E-3"/>
    <n v="15126.445613215197"/>
    <n v="0"/>
    <n v="0"/>
    <n v="323"/>
    <n v="0"/>
    <n v="4803"/>
    <n v="4803"/>
    <n v="2"/>
    <n v="0"/>
    <n v="0"/>
    <n v="323"/>
    <n v="0"/>
    <n v="4803"/>
    <n v="4803"/>
    <n v="2"/>
    <n v="0"/>
    <n v="0"/>
    <n v="0"/>
    <n v="0"/>
    <n v="0"/>
    <n v="0"/>
    <n v="3079.6652920992328"/>
    <n v="8.5523981848944775E-2"/>
    <n v="1.0984050425584433E-3"/>
    <n v="8.5523981848944775E-2"/>
    <n v="1.0984050425584433E-3"/>
    <n v="0.90365570470134027"/>
    <n v="3079.6652920992328"/>
    <n v="0"/>
    <n v="0.48048024449075538"/>
    <n v="1.2113678196588543E-3"/>
    <n v="0.9467508985185189"/>
    <n v="0.46695140701955107"/>
    <n v="0.70867468688445445"/>
    <n v="79.94"/>
    <n v="2261.4384452600002"/>
    <n v="14.76921842207947"/>
    <n v="7.3846092110397355E-3"/>
    <x v="2"/>
    <s v="TRUETRUE"/>
    <n v="0.38969999999999999"/>
    <n v="0.34639999999999999"/>
    <n v="6.62"/>
    <n v="170"/>
    <n v="40"/>
    <n v="18.11"/>
    <n v="5081.3037999999997"/>
    <n v="1.82"/>
    <n v="25.300000000000004"/>
    <n v="7098.6740000000018"/>
    <n v="7348"/>
    <n v="18857"/>
    <n v="1853"/>
    <n v="5689"/>
    <n v="3495"/>
    <n v="18874"/>
    <n v="48.79"/>
    <n v="30.2"/>
    <n v="104.65"/>
    <n v="22429"/>
    <n v="5629"/>
    <n v="20.059999999999999"/>
    <s v="Zona Urbana"/>
    <n v="7626"/>
    <n v="1.03"/>
    <n v="3.8"/>
    <n v="2921"/>
    <n v="38.340000000000003"/>
    <n v="1189"/>
    <n v="3064"/>
    <n v="2343"/>
    <n v="6800"/>
    <n v="1169"/>
    <n v="2829"/>
    <n v="2479"/>
    <n v="1852"/>
    <n v="64.37"/>
    <n v="95.38"/>
    <n v="83.24"/>
    <n v="49.99"/>
    <n v="1553"/>
    <n v="5.6"/>
    <n v="9.48"/>
    <n v="591"/>
    <n v="7.76"/>
    <n v="12.73"/>
    <n v="7.99"/>
  </r>
  <r>
    <n v="1015"/>
    <x v="9"/>
    <s v="VE23"/>
    <s v="Cabimas"/>
    <s v="VE2303"/>
    <s v="German Rios Linares"/>
    <s v="VE230303"/>
    <x v="2"/>
    <n v="45019"/>
    <n v="52790.226548719664"/>
    <n v="14185.486900000002"/>
    <n v="7072"/>
    <n v="2589"/>
    <n v="665"/>
    <n v="3254"/>
    <n v="31.51"/>
    <n v="0.43785626909766279"/>
    <n v="0.39039122010458621"/>
    <n v="0.1842418391095576"/>
    <n v="0.25568709937961115"/>
    <s v="CIUD GRAND ZULIA"/>
    <s v="ciud grandes"/>
    <n v="0.44893134104364463"/>
    <n v="23699.18719851453"/>
    <n v="1.8978967999772858E-3"/>
    <n v="23699.18719851453"/>
    <n v="0"/>
    <n v="0"/>
    <n v="20"/>
    <n v="0"/>
    <n v="0"/>
    <n v="20"/>
    <n v="1"/>
    <n v="0"/>
    <n v="0"/>
    <n v="20"/>
    <n v="0"/>
    <n v="0"/>
    <n v="20"/>
    <n v="1"/>
    <n v="0"/>
    <n v="0"/>
    <n v="0"/>
    <n v="0"/>
    <n v="0"/>
    <n v="0"/>
    <n v="4875.3943637339808"/>
    <n v="0.13539235583169901"/>
    <n v="1.738876548475861E-3"/>
    <n v="0.13539235583169901"/>
    <n v="1.738876548475861E-3"/>
    <n v="0.908909569486961"/>
    <n v="4875.3943637339808"/>
    <n v="0"/>
    <n v="0.47823104847441544"/>
    <n v="1.8978967999772858E-3"/>
    <n v="0.94940934662018461"/>
    <n v="0.46674619482126883"/>
    <n v="0.70836324400586725"/>
    <n v="99.95"/>
    <n v="18.2489990509"/>
    <n v="2892.7738119486703"/>
    <n v="1"/>
    <x v="2"/>
    <s v="FALSETRUE"/>
    <n v="0.43170000000000003"/>
    <n v="0.38373333333333337"/>
    <n v="3.13"/>
    <n v="472.17391304347825"/>
    <n v="23"/>
    <n v="5.6400000000000006"/>
    <n v="2539.0716000000002"/>
    <n v="0.4"/>
    <n v="11.25"/>
    <n v="5064.6374999999998"/>
    <n v="12968"/>
    <n v="30041"/>
    <n v="2010"/>
    <n v="10372"/>
    <n v="5360"/>
    <n v="29287"/>
    <n v="49.86"/>
    <n v="28.32"/>
    <n v="98.06"/>
    <n v="44995"/>
    <n v="24"/>
    <n v="0.05"/>
    <s v="Zona Urbana"/>
    <n v="10654"/>
    <n v="1.02"/>
    <n v="4.3"/>
    <n v="4330"/>
    <n v="41.03"/>
    <n v="2869"/>
    <n v="4448"/>
    <n v="3487"/>
    <n v="10860"/>
    <n v="2840"/>
    <n v="5096"/>
    <n v="3867"/>
    <n v="3354"/>
    <n v="82.13"/>
    <n v="96.64"/>
    <n v="86.88"/>
    <n v="55.74"/>
    <n v="1140"/>
    <n v="4.0199999999999996"/>
    <n v="16.02"/>
    <n v="734"/>
    <n v="6.96"/>
    <n v="12.38"/>
    <n v="2.35"/>
  </r>
  <r>
    <n v="442"/>
    <x v="13"/>
    <s v="VE12"/>
    <s v="Jose Tadeo Monagas"/>
    <s v="VE1209"/>
    <s v="Altagracia De Orituco"/>
    <s v="VE120901"/>
    <x v="3"/>
    <n v="52952"/>
    <n v="66563.744148929036"/>
    <n v="18485.5432"/>
    <n v="8953"/>
    <n v="3094"/>
    <n v="1709"/>
    <n v="4803"/>
    <n v="34.909999999999997"/>
    <n v="0.43765136810334171"/>
    <n v="0.47331426437999913"/>
    <n v="0.10374468206721463"/>
    <n v="0.3855370083140725"/>
    <s v="CIUD MED Y PEQ LLANO"/>
    <s v="ciud med y peq"/>
    <n v="0.44686457331820567"/>
    <n v="29744.979127573384"/>
    <n v="2.3820606263303058E-3"/>
    <n v="29494.979127573384"/>
    <n v="0"/>
    <n v="0"/>
    <n v="208"/>
    <n v="0"/>
    <n v="16088"/>
    <n v="16088"/>
    <n v="2"/>
    <n v="238"/>
    <n v="220"/>
    <n v="208"/>
    <n v="0"/>
    <n v="16088"/>
    <n v="16088"/>
    <n v="4"/>
    <n v="250"/>
    <n v="1.4457751616058564E-4"/>
    <n v="6.9374150560826944E-4"/>
    <n v="8.4047798093175256E-3"/>
    <n v="8.4047798093175256E-3"/>
    <n v="3.7557983433241463E-3"/>
    <n v="7295.9578885663441"/>
    <n v="0.20261272276347997"/>
    <n v="2.6022038679510829E-3"/>
    <n v="0.20261272276347997"/>
    <n v="1.9084623623428134E-3"/>
    <n v="0.91030070231236304"/>
    <n v="7075.9578885663441"/>
    <n v="3.0153682814530337E-2"/>
    <n v="0.52874256315194745"/>
    <n v="2.2374831101697203E-3"/>
    <n v="0.95072432764438553"/>
    <n v="0.46665698719630716"/>
    <n v="0.70822785692974533"/>
    <n v="95.62"/>
    <n v="416.86302402199999"/>
    <n v="159.67773660207419"/>
    <n v="7.9838868301037091E-2"/>
    <x v="2"/>
    <s v="TRUETRUE"/>
    <n v="0.42280000000000001"/>
    <n v="0.37582222222222222"/>
    <n v="5.92"/>
    <n v="281.5"/>
    <n v="58"/>
    <n v="10.35"/>
    <n v="5480.5320000000002"/>
    <n v="1.32"/>
    <n v="12.85"/>
    <n v="6804.3319999999994"/>
    <n v="14756"/>
    <n v="34903"/>
    <n v="3293"/>
    <n v="11679"/>
    <n v="6448"/>
    <n v="34825"/>
    <n v="51.71"/>
    <n v="29.57"/>
    <n v="100.39"/>
    <n v="50632"/>
    <n v="2320"/>
    <n v="4.38"/>
    <s v="Zona Urbana"/>
    <n v="14236"/>
    <n v="1.02"/>
    <n v="3.79"/>
    <n v="5486"/>
    <n v="38.659999999999997"/>
    <n v="2551"/>
    <n v="7499"/>
    <n v="5632"/>
    <n v="16327"/>
    <n v="2251"/>
    <n v="5849"/>
    <n v="4230"/>
    <n v="3009"/>
    <n v="58.3"/>
    <n v="95.74"/>
    <n v="77.739999999999995"/>
    <n v="44.9"/>
    <n v="2571"/>
    <n v="5.39"/>
    <n v="10.71"/>
    <n v="2511"/>
    <n v="17.690000000000001"/>
    <n v="14.44"/>
    <n v="7.02"/>
  </r>
  <r>
    <n v="785"/>
    <x v="16"/>
    <s v="VE19"/>
    <s v="Bermudez"/>
    <s v="VE1905"/>
    <s v="Santa Catalina"/>
    <s v="VE190503"/>
    <x v="0"/>
    <n v="62612"/>
    <n v="73488.059597400541"/>
    <n v="19628.862000000001"/>
    <n v="10790"/>
    <n v="3506"/>
    <n v="1421"/>
    <n v="4927"/>
    <n v="31.349999999999998"/>
    <n v="0.43734446540348987"/>
    <n v="0.41569210382481603"/>
    <n v="0.28623194261434565"/>
    <n v="0.36458771976762944"/>
    <s v="CIUD GRAND ORIENTE"/>
    <s v="ciud grandes"/>
    <n v="0.44532257068321679"/>
    <n v="32725.891614435852"/>
    <n v="2.6207803858916473E-3"/>
    <n v="32597.891614435852"/>
    <n v="0"/>
    <n v="0"/>
    <n v="116"/>
    <n v="0"/>
    <n v="0"/>
    <n v="116"/>
    <n v="1"/>
    <n v="0"/>
    <n v="0"/>
    <n v="116"/>
    <n v="0"/>
    <n v="0"/>
    <n v="116"/>
    <n v="1"/>
    <n v="128"/>
    <n v="7.4023688274219837E-5"/>
    <n v="0"/>
    <n v="3.9112761695860839E-3"/>
    <n v="3.9112761695860839E-3"/>
    <n v="1.7417795584920802E-3"/>
    <n v="9542.8173671706518"/>
    <n v="0.26500923376039404"/>
    <n v="3.403577246918814E-3"/>
    <n v="0.26500923376039404"/>
    <n v="3.403577246918814E-3"/>
    <n v="0.92256530951183469"/>
    <n v="9542.8173671706518"/>
    <n v="0"/>
    <n v="0.53442221569901494"/>
    <n v="2.5467566976174272E-3"/>
    <n v="0.95192192862703351"/>
    <n v="0.46662175989871396"/>
    <n v="0.70817439377765634"/>
    <n v="95.9"/>
    <n v="69.3768735158"/>
    <n v="1059.25873959518"/>
    <n v="0.52962936979759001"/>
    <x v="2"/>
    <s v="TRUETRUE"/>
    <n v="0.38030000000000003"/>
    <n v="0.33804444444444448"/>
    <n v="4.3899999999999997"/>
    <n v="255.10714285714286"/>
    <n v="84"/>
    <n v="5.45"/>
    <n v="3412.3539999999998"/>
    <n v="0.17"/>
    <n v="19.009999999999998"/>
    <n v="11902.5412"/>
    <n v="15948"/>
    <n v="41930"/>
    <n v="4734"/>
    <n v="12652"/>
    <n v="6981"/>
    <n v="42979"/>
    <n v="49.33"/>
    <n v="30.89"/>
    <n v="96.25"/>
    <n v="60043"/>
    <n v="2569"/>
    <n v="4.0999999999999996"/>
    <s v="Zona Urbana"/>
    <n v="16174"/>
    <n v="1.03"/>
    <n v="3.99"/>
    <n v="6518"/>
    <n v="40.369999999999997"/>
    <n v="4802"/>
    <n v="8738"/>
    <n v="6085"/>
    <n v="21429"/>
    <n v="3042"/>
    <n v="6319"/>
    <n v="4984"/>
    <n v="4569"/>
    <n v="71.58"/>
    <n v="96.72"/>
    <n v="84.92"/>
    <n v="55.35"/>
    <n v="2291"/>
    <n v="4.0999999999999996"/>
    <n v="8.24"/>
    <n v="2036"/>
    <n v="12.61"/>
    <n v="15.61"/>
    <n v="4.45"/>
  </r>
  <r>
    <n v="358"/>
    <x v="5"/>
    <s v="VE11"/>
    <s v="Carirubana"/>
    <s v="VE1105"/>
    <s v="Santa Ana"/>
    <s v="VE110504"/>
    <x v="2"/>
    <n v="15315"/>
    <n v="18445.043580127294"/>
    <n v="3716.9504999999999"/>
    <n v="2822"/>
    <n v="776"/>
    <n v="128"/>
    <n v="904"/>
    <n v="24.27"/>
    <n v="0.43926896376902802"/>
    <n v="0.34010494240290845"/>
    <n v="4.237850053626617E-2"/>
    <n v="0.232582016004931"/>
    <s v="CIUD GRAND OCCIDENTE"/>
    <s v="ciud grandes"/>
    <n v="0.45409484796426208"/>
    <n v="8375.7992602120921"/>
    <n v="6.7075729138107477E-4"/>
    <n v="8375.7992602120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13.9682117780171"/>
    <n v="6.7037211497521565E-2"/>
    <n v="8.6097501023735452E-4"/>
    <n v="6.7037211497521565E-2"/>
    <n v="8.6097501023735452E-4"/>
    <n v="0.90170803759306861"/>
    <n v="2413.9682117780171"/>
    <n v="0"/>
    <n v="0.43628339716449949"/>
    <n v="6.7075729138107477E-4"/>
    <n v="0.94465749084915296"/>
    <n v="0.46647436536826542"/>
    <n v="0.70795069861121318"/>
    <n v="58.42"/>
    <n v="350.73119407299998"/>
    <n v="52.590256845783173"/>
    <n v="2.6295128422891587E-2"/>
    <x v="3"/>
    <s v="FALSETRUE"/>
    <n v="0.41470000000000001"/>
    <n v="0.36862222222222224"/>
    <n v="3.76"/>
    <n v="221.5"/>
    <n v="24"/>
    <n v="8.77"/>
    <n v="1343.1255000000001"/>
    <n v="0.74"/>
    <n v="11.350000000000001"/>
    <n v="1738.2525000000003"/>
    <n v="4188"/>
    <n v="10099"/>
    <n v="1028"/>
    <n v="3284"/>
    <n v="1859"/>
    <n v="10172"/>
    <n v="51.65"/>
    <n v="29.95"/>
    <n v="103.41"/>
    <n v="8947"/>
    <n v="6368"/>
    <n v="41.58"/>
    <s v="Zona Urbana"/>
    <n v="3814"/>
    <n v="1.01"/>
    <n v="4.05"/>
    <n v="1136"/>
    <n v="29.89"/>
    <n v="1420"/>
    <n v="2237"/>
    <n v="1659"/>
    <n v="5316"/>
    <n v="816"/>
    <n v="1651"/>
    <n v="1324"/>
    <n v="908"/>
    <n v="75.349999999999994"/>
    <n v="97.46"/>
    <n v="85.64"/>
    <n v="45.47"/>
    <n v="473"/>
    <n v="3.1"/>
    <n v="15.74"/>
    <n v="21"/>
    <n v="0.55000000000000004"/>
    <n v="5.34"/>
    <n v="5.23"/>
  </r>
  <r>
    <n v="283"/>
    <x v="14"/>
    <s v="VE08"/>
    <s v="Miranda"/>
    <s v="VE0808"/>
    <s v="Urbana Miranda"/>
    <s v="VE080801"/>
    <x v="3"/>
    <n v="29092"/>
    <n v="32060"/>
    <n v="9268.7111999999997"/>
    <n v="5123"/>
    <n v="1702"/>
    <n v="693"/>
    <n v="2395"/>
    <n v="31.86"/>
    <n v="0.43793602516165808"/>
    <n v="0.45062189361039179"/>
    <n v="7.9867782606710541E-2"/>
    <n v="0.6274027960879266"/>
    <s v="CIUD MED Y PEQ CENTR"/>
    <s v="ciud med y peq"/>
    <n v="0.45062189361039179"/>
    <n v="14446.937909149161"/>
    <n v="1.1569509535315772E-3"/>
    <n v="14446.937909149161"/>
    <n v="0"/>
    <n v="0"/>
    <n v="470"/>
    <n v="0"/>
    <n v="3575"/>
    <n v="3575"/>
    <n v="2"/>
    <n v="0"/>
    <n v="0"/>
    <n v="453"/>
    <n v="0"/>
    <n v="3575"/>
    <n v="3575"/>
    <n v="2"/>
    <n v="0"/>
    <n v="0"/>
    <n v="0"/>
    <n v="0"/>
    <n v="0"/>
    <n v="0"/>
    <n v="3990.7074898136298"/>
    <n v="0.1108241196856244"/>
    <n v="1.4233407901282399E-3"/>
    <n v="0.1108241196856244"/>
    <n v="1.4233407901282399E-3"/>
    <n v="0.9063211917151629"/>
    <n v="3990.7074898136298"/>
    <n v="0"/>
    <n v="0.48925573500372638"/>
    <n v="1.1569509535315772E-3"/>
    <n v="0.94654017993474171"/>
    <n v="0.46610634149955504"/>
    <n v="0.7073921625494225"/>
    <n v="97.59"/>
    <n v="182.32939595100001"/>
    <n v="175.83560693973857"/>
    <n v="8.7917803469869285E-2"/>
    <x v="2"/>
    <s v="TRUETRUE"/>
    <n v="0.42609999999999998"/>
    <n v="0.37875555555555551"/>
    <n v="5.73"/>
    <n v="285.67741935483872"/>
    <n v="31"/>
    <n v="6.15"/>
    <n v="1789.1580000000001"/>
    <n v="1.1399999999999999"/>
    <n v="23.029999999999998"/>
    <n v="6699.8875999999991"/>
    <n v="8254"/>
    <n v="19373"/>
    <n v="1465"/>
    <n v="6639"/>
    <n v="3361"/>
    <n v="19092"/>
    <n v="50.17"/>
    <n v="28.36"/>
    <n v="100.62"/>
    <n v="28391"/>
    <n v="701"/>
    <n v="2.41"/>
    <s v="Zona Urbana"/>
    <n v="7950"/>
    <n v="1.05"/>
    <n v="3.83"/>
    <n v="3199"/>
    <n v="40.36"/>
    <n v="2011"/>
    <n v="3764"/>
    <n v="2390"/>
    <n v="8856"/>
    <n v="1376"/>
    <n v="3044"/>
    <n v="2192"/>
    <n v="1478"/>
    <n v="62.6"/>
    <n v="92.92"/>
    <n v="77.180000000000007"/>
    <n v="36.450000000000003"/>
    <n v="1352"/>
    <n v="7.99"/>
    <n v="8.4499999999999993"/>
    <n v="616"/>
    <n v="7.77"/>
    <n v="20.67"/>
    <n v="4.63"/>
  </r>
  <r>
    <n v="788"/>
    <x v="16"/>
    <s v="VE19"/>
    <s v="Bolivar"/>
    <s v="VE1906"/>
    <s v="Capital Mariguitar"/>
    <s v="VE190601"/>
    <x v="0"/>
    <n v="21871"/>
    <n v="26131"/>
    <n v="6141.3767999999991"/>
    <n v="3581"/>
    <n v="1036"/>
    <n v="362"/>
    <n v="1398"/>
    <n v="28.08"/>
    <n v="0.43799995795075497"/>
    <n v="0.45136334425831759"/>
    <n v="7.6452871603958472E-2"/>
    <n v="0.30189726612897139"/>
    <s v="CIUD MED Y PEQ ORIEN"/>
    <s v="ciud med y peq"/>
    <n v="0.45136334425831759"/>
    <n v="11794.575548814097"/>
    <n v="9.4454240154648447E-4"/>
    <n v="11794.575548814097"/>
    <n v="0"/>
    <n v="0"/>
    <n v="0"/>
    <n v="0"/>
    <n v="4751"/>
    <n v="4751"/>
    <n v="1"/>
    <n v="0"/>
    <n v="0"/>
    <n v="0"/>
    <n v="0"/>
    <n v="4751"/>
    <n v="4751"/>
    <n v="1"/>
    <n v="0"/>
    <n v="0"/>
    <n v="0"/>
    <n v="0"/>
    <n v="0"/>
    <n v="0"/>
    <n v="3225.4424580699374"/>
    <n v="8.9572293114605336E-2"/>
    <n v="1.1503984765861245E-3"/>
    <n v="8.9572293114605336E-2"/>
    <n v="1.1503984765861245E-3"/>
    <n v="0.90408221309335735"/>
    <n v="3225.4424580699374"/>
    <n v="0"/>
    <n v="0.48167261682209345"/>
    <n v="9.4454240154648447E-4"/>
    <n v="0.94571766970139304"/>
    <n v="0.46600851878708571"/>
    <n v="0.70724370067718634"/>
    <n v="76.510000000000005"/>
    <n v="194.78588563700001"/>
    <n v="134.15243057547471"/>
    <n v="6.7076215287737356E-2"/>
    <x v="2"/>
    <s v="TRUETRUE"/>
    <n v="0.433"/>
    <n v="0.38488888888888889"/>
    <n v="7.91"/>
    <n v="198.5"/>
    <n v="36"/>
    <n v="10.58"/>
    <n v="2313.9518000000003"/>
    <n v="0.94"/>
    <n v="5.3199999999999994"/>
    <n v="1163.5371999999998"/>
    <n v="6189"/>
    <n v="14293"/>
    <n v="1389"/>
    <n v="4875"/>
    <n v="2676"/>
    <n v="14320"/>
    <n v="53.02"/>
    <n v="29"/>
    <n v="100.91"/>
    <n v="16733"/>
    <n v="5138"/>
    <n v="23.49"/>
    <s v="Zona Urbana"/>
    <n v="5085"/>
    <n v="1.02"/>
    <n v="4.37"/>
    <n v="2115"/>
    <n v="41.64"/>
    <n v="1734"/>
    <n v="2686"/>
    <n v="2311"/>
    <n v="7146"/>
    <n v="1044"/>
    <n v="2492"/>
    <n v="1856"/>
    <n v="1259"/>
    <n v="66.12"/>
    <n v="97.38"/>
    <n v="83.91"/>
    <n v="42.95"/>
    <n v="1417"/>
    <n v="3.52"/>
    <n v="9.1"/>
    <n v="360"/>
    <n v="7.09"/>
    <n v="7.28"/>
    <n v="12.13"/>
  </r>
  <r>
    <n v="431"/>
    <x v="13"/>
    <s v="VE12"/>
    <s v="Leonardo Infante"/>
    <s v="VE1205"/>
    <s v="Capital Valle De La Pascua"/>
    <s v="VE120501"/>
    <x v="3"/>
    <n v="115902"/>
    <n v="149949.99217463954"/>
    <n v="35361.700199999999"/>
    <n v="19705"/>
    <n v="6150"/>
    <n v="2500"/>
    <n v="8650"/>
    <n v="30.51"/>
    <n v="0.43033235488159588"/>
    <n v="0.45083785977227081"/>
    <n v="0.35465985674673667"/>
    <n v="0.47797833007954904"/>
    <s v="CIUD MED Y PEQ LLANO"/>
    <s v="ciud med y peq"/>
    <n v="0.43067788383184885"/>
    <n v="64580.14531037605"/>
    <n v="5.1717575839188836E-3"/>
    <n v="64580.14531037605"/>
    <n v="0"/>
    <n v="0"/>
    <n v="275"/>
    <n v="0"/>
    <n v="24135"/>
    <n v="24135"/>
    <n v="2"/>
    <n v="0"/>
    <n v="0"/>
    <n v="275"/>
    <n v="0"/>
    <n v="24135"/>
    <n v="24135"/>
    <n v="2"/>
    <n v="0"/>
    <n v="0"/>
    <n v="0"/>
    <n v="0"/>
    <n v="0"/>
    <n v="0"/>
    <n v="12733.852991256275"/>
    <n v="0.35362603036286111"/>
    <n v="4.5417040522802129E-3"/>
    <n v="0.35362603036286111"/>
    <n v="4.5417040522802129E-3"/>
    <n v="0.93190150056641419"/>
    <n v="12733.852991256275"/>
    <n v="0"/>
    <n v="0.57878846356718205"/>
    <n v="5.1717575839188836E-3"/>
    <n v="0.9620867269430815"/>
    <n v="0.46597878945294974"/>
    <n v="0.7071985815786177"/>
    <n v="90.94"/>
    <n v="2333.3957947099998"/>
    <n v="64.26256210566099"/>
    <n v="3.2131281052830495E-2"/>
    <x v="2"/>
    <s v="TRUETRUE"/>
    <n v="0.40100000000000002"/>
    <n v="0.35644444444444445"/>
    <n v="4.82"/>
    <n v="276.32710280373834"/>
    <n v="107"/>
    <n v="10.01"/>
    <n v="11601.790199999999"/>
    <n v="1.1599999999999999"/>
    <n v="15.25"/>
    <n v="17675.055"/>
    <n v="31208"/>
    <n v="77819"/>
    <n v="6875"/>
    <n v="25017"/>
    <n v="12999"/>
    <n v="77886"/>
    <n v="48.94"/>
    <n v="29.69"/>
    <n v="96.83"/>
    <n v="105403"/>
    <n v="10499"/>
    <n v="9.06"/>
    <s v="Zona Urbana"/>
    <n v="29347"/>
    <n v="1.02"/>
    <n v="4.03"/>
    <n v="11506"/>
    <n v="39.35"/>
    <n v="5437"/>
    <n v="13987"/>
    <n v="8752"/>
    <n v="29567"/>
    <n v="5247"/>
    <n v="12224"/>
    <n v="9247"/>
    <n v="8782"/>
    <n v="62.12"/>
    <n v="96.87"/>
    <n v="84.61"/>
    <n v="55.61"/>
    <n v="4589"/>
    <n v="3.91"/>
    <n v="11.09"/>
    <n v="3047"/>
    <n v="10.42"/>
    <n v="13.78"/>
    <n v="5.0599999999999996"/>
  </r>
  <r>
    <n v="382"/>
    <x v="5"/>
    <s v="VE11"/>
    <s v="Federacion"/>
    <s v="VE1110"/>
    <s v="Independencia"/>
    <s v="VE111004"/>
    <x v="2"/>
    <n v="882"/>
    <n v="1049.9813339714881"/>
    <n v="272.80259999999998"/>
    <n v="163"/>
    <n v="59"/>
    <n v="14"/>
    <n v="73"/>
    <n v="30.93"/>
    <n v="0.43951972775485848"/>
    <n v="0.48804076805430646"/>
    <n v="0.10409089930759664"/>
    <n v="0.20433780559882062"/>
    <s v="CIUD MED Y PEQ OCCID"/>
    <s v="ciud med y peq"/>
    <n v="0.45562045840116044"/>
    <n v="478.39297669675136"/>
    <n v="3.8311039614948596E-5"/>
    <n v="478.39297669675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.53226943877831"/>
    <n v="4.124821988952471E-3"/>
    <n v="5.2976079625521362E-5"/>
    <n v="4.124821988952471E-3"/>
    <n v="5.2976079625521362E-5"/>
    <n v="0.89507992519596846"/>
    <n v="148.53226943877831"/>
    <n v="0"/>
    <n v="0.46241517174640911"/>
    <n v="3.8311039614948596E-5"/>
    <n v="0.94220846744939279"/>
    <n v="0.46595574563005604"/>
    <n v="0.7071636088304295"/>
    <n v="0"/>
    <n v="53.180246729799997"/>
    <n v="19.743822162132282"/>
    <n v="9.8719110810661405E-3"/>
    <x v="3"/>
    <s v="FALSEFALSE"/>
    <n v="0.38280000000000003"/>
    <n v="0.34026666666666672"/>
    <n v="6.33"/>
    <n v="46.571428571428569"/>
    <n v="7"/>
    <n v="50.22"/>
    <n v="442.94039999999995"/>
    <n v="0.84"/>
    <n v="75.740000000000009"/>
    <n v="668.02680000000009"/>
    <n v="222"/>
    <n v="580"/>
    <n v="80"/>
    <n v="160"/>
    <n v="133"/>
    <n v="589"/>
    <n v="52.07"/>
    <n v="32.54"/>
    <n v="112.02"/>
    <n v="0"/>
    <n v="882"/>
    <n v="100"/>
    <s v="Zona Rural"/>
    <n v="242"/>
    <n v="1.01"/>
    <n v="3.69"/>
    <n v="52"/>
    <n v="21.49"/>
    <n v="37"/>
    <n v="119"/>
    <n v="170"/>
    <n v="326"/>
    <n v="44"/>
    <n v="94"/>
    <n v="96"/>
    <n v="33"/>
    <n v="78.569999999999993"/>
    <n v="98.95"/>
    <n v="85.71"/>
    <n v="37.93"/>
    <n v="48"/>
    <n v="1.33"/>
    <n v="8.68"/>
    <n v="17"/>
    <n v="7.02"/>
    <n v="18.600000000000001"/>
    <n v="2.12"/>
  </r>
  <r>
    <n v="1030"/>
    <x v="9"/>
    <s v="VE23"/>
    <s v="Francisco Javier Pulgar"/>
    <s v="VE2306"/>
    <s v="Carlos Quevedo"/>
    <s v="VE230602"/>
    <x v="2"/>
    <n v="9696"/>
    <n v="11179.711552612214"/>
    <n v="2925.2831999999999"/>
    <n v="1852"/>
    <n v="591"/>
    <n v="209"/>
    <n v="800"/>
    <n v="30.169999999999998"/>
    <n v="0.43914307458518664"/>
    <n v="0.46572559164116067"/>
    <n v="7.4545929025981367E-2"/>
    <n v="0.40375182553457362"/>
    <s v="RESTO"/>
    <s v="resto"/>
    <n v="0.45332169488401852"/>
    <n v="5068.005789344611"/>
    <n v="4.0585999381727273E-4"/>
    <n v="5068.005789344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8.5825612733449"/>
    <n v="3.328529028066219E-2"/>
    <n v="4.2749097851729642E-4"/>
    <n v="3.328529028066219E-2"/>
    <n v="4.2749097851729642E-4"/>
    <n v="0.89815211595043343"/>
    <n v="1198.5825612733449"/>
    <n v="0"/>
    <n v="0.46572099929075206"/>
    <n v="4.0585999381727273E-4"/>
    <n v="0.94363172829865105"/>
    <n v="0.46578642772549567"/>
    <n v="0.70690664137901071"/>
    <n v="75.84"/>
    <n v="255.730136316"/>
    <n v="43.716832570713116"/>
    <n v="2.1858416285356556E-2"/>
    <x v="2"/>
    <s v="FALSETRUE"/>
    <n v="0.54969999999999997"/>
    <n v="0.48862222222222218"/>
    <n v="14.74"/>
    <n v="377.71428571428572"/>
    <n v="7"/>
    <n v="6.63"/>
    <n v="642.84479999999996"/>
    <n v="1.6"/>
    <n v="49.1"/>
    <n v="4760.7360000000008"/>
    <n v="3333"/>
    <n v="6063"/>
    <n v="300"/>
    <n v="2697"/>
    <n v="1276"/>
    <n v="5723"/>
    <n v="59.92"/>
    <n v="25.26"/>
    <n v="110.6"/>
    <n v="7353"/>
    <n v="2343"/>
    <n v="24.16"/>
    <s v="Zona Urbana"/>
    <n v="2773"/>
    <n v="1"/>
    <n v="3.51"/>
    <n v="722"/>
    <n v="26.09"/>
    <n v="158"/>
    <n v="1565"/>
    <n v="865"/>
    <n v="2644"/>
    <n v="556"/>
    <n v="1227"/>
    <n v="774"/>
    <n v="404"/>
    <n v="60.37"/>
    <n v="92.26"/>
    <n v="72.88"/>
    <n v="29.25"/>
    <n v="1098"/>
    <n v="9.33"/>
    <n v="13.19"/>
    <n v="217"/>
    <n v="7.84"/>
    <n v="3.76"/>
    <n v="12.56"/>
  </r>
  <r>
    <n v="364"/>
    <x v="5"/>
    <s v="VE11"/>
    <s v="Dabajuro"/>
    <s v="VE1107"/>
    <s v="Capital Dabajuro"/>
    <s v="VE110701"/>
    <x v="2"/>
    <n v="23388"/>
    <n v="27676"/>
    <n v="5617.7975999999999"/>
    <n v="4598"/>
    <n v="1225"/>
    <n v="229"/>
    <n v="1454"/>
    <n v="24.02"/>
    <n v="0.43791699125954714"/>
    <n v="0.45033128476583556"/>
    <n v="6.0641185190829595E-2"/>
    <n v="0.17268450100674976"/>
    <s v="CIUD MED Y PEQ OCCID"/>
    <s v="ciud med y peq"/>
    <n v="0.45033128476583556"/>
    <n v="12463.368637179265"/>
    <n v="9.9810121145937208E-4"/>
    <n v="12463.368637179265"/>
    <n v="0"/>
    <n v="0"/>
    <n v="0"/>
    <n v="0"/>
    <n v="7354"/>
    <n v="7354"/>
    <n v="1"/>
    <n v="0"/>
    <n v="0"/>
    <n v="0"/>
    <n v="0"/>
    <n v="7354"/>
    <n v="7354"/>
    <n v="1"/>
    <n v="0"/>
    <n v="0"/>
    <n v="0"/>
    <n v="0"/>
    <n v="0"/>
    <n v="0"/>
    <n v="3375.6833106047034"/>
    <n v="9.3744563386351246E-2"/>
    <n v="1.20398394590509E-3"/>
    <n v="9.3744563386351246E-2"/>
    <n v="1.20398394590509E-3"/>
    <n v="0.90452178114232562"/>
    <n v="3375.6833106047034"/>
    <n v="0"/>
    <n v="0.48286587643150414"/>
    <n v="9.9810121145937208E-4"/>
    <n v="0.94592506563167755"/>
    <n v="0.46575148386965748"/>
    <n v="0.70685360839587286"/>
    <n v="79.2"/>
    <n v="1302.99047266"/>
    <n v="21.240370195110188"/>
    <n v="1.0620185097555093E-2"/>
    <x v="2"/>
    <s v="TRUETRUE"/>
    <n v="0.44040000000000001"/>
    <n v="0.39146666666666668"/>
    <n v="7.71"/>
    <n v="166.57777777777778"/>
    <n v="45"/>
    <n v="19.54"/>
    <n v="4570.0151999999998"/>
    <n v="1.42"/>
    <n v="13.32"/>
    <n v="3115.2816000000003"/>
    <n v="6765"/>
    <n v="15361"/>
    <n v="1262"/>
    <n v="5330"/>
    <n v="2830"/>
    <n v="15228"/>
    <n v="52.26"/>
    <n v="28.64"/>
    <n v="99.39"/>
    <n v="18523"/>
    <n v="4865"/>
    <n v="20.8"/>
    <s v="Zona Urbana"/>
    <n v="6320"/>
    <n v="1.01"/>
    <n v="3.73"/>
    <n v="2032"/>
    <n v="32.18"/>
    <n v="2205"/>
    <n v="2991"/>
    <n v="2142"/>
    <n v="7496"/>
    <n v="1391"/>
    <n v="2685"/>
    <n v="1963"/>
    <n v="1672"/>
    <n v="79.489999999999995"/>
    <n v="96.62"/>
    <n v="82.9"/>
    <n v="51.76"/>
    <n v="1468"/>
    <n v="4.32"/>
    <n v="11.01"/>
    <n v="69"/>
    <n v="1.0900000000000001"/>
    <n v="9.0399999999999991"/>
    <n v="5.93"/>
  </r>
  <r>
    <n v="49"/>
    <x v="12"/>
    <s v="VE03"/>
    <s v="Francisco de Miranda"/>
    <s v="VE0305"/>
    <s v="El Pao De Barcelona"/>
    <s v="VE030504"/>
    <x v="0"/>
    <n v="2996"/>
    <n v="3241.3815115928937"/>
    <n v="982.68799999999987"/>
    <n v="502"/>
    <n v="175"/>
    <n v="70"/>
    <n v="245"/>
    <n v="32.799999999999997"/>
    <n v="0.43925507046628931"/>
    <n v="0.49243672444610315"/>
    <n v="8.4739004223767914E-2"/>
    <n v="0.33149372057894116"/>
    <s v="CIUD MED Y PEQ ORIEN"/>
    <s v="ciud med y peq"/>
    <n v="0.45400472968773226"/>
    <n v="1471.6025369855447"/>
    <n v="1.1785002255091616E-4"/>
    <n v="1471.6025369855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7.80331078141256"/>
    <n v="8.8255709646541339E-3"/>
    <n v="1.1334892788499293E-4"/>
    <n v="8.8255709646541339E-3"/>
    <n v="1.1334892788499293E-4"/>
    <n v="0.89557517093063022"/>
    <n v="317.80331078141256"/>
    <n v="0"/>
    <n v="0.46561248878046246"/>
    <n v="1.1785002255091616E-4"/>
    <n v="0.9425164664767558"/>
    <n v="0.46554634872901302"/>
    <n v="0.70654228246478057"/>
    <n v="0"/>
    <n v="898.06093276399997"/>
    <n v="3.6093113432924393"/>
    <n v="1.8046556716462196E-3"/>
    <x v="3"/>
    <s v="FALSEFALSE"/>
    <n v="0.43459999999999999"/>
    <n v="0.38631111111111111"/>
    <n v="9.67"/>
    <m/>
    <m/>
    <n v="24.7"/>
    <n v="740.01199999999994"/>
    <n v="14.43"/>
    <n v="41.449999999999996"/>
    <n v="1241.8419999999999"/>
    <n v="844"/>
    <n v="1942"/>
    <n v="210"/>
    <n v="651"/>
    <n v="379"/>
    <n v="1966"/>
    <n v="54.27"/>
    <n v="29.94"/>
    <n v="120.94"/>
    <n v="0"/>
    <n v="2996"/>
    <n v="100"/>
    <s v="Zona Rural"/>
    <n v="830"/>
    <n v="1.01"/>
    <n v="3.64"/>
    <n v="186"/>
    <n v="22.57"/>
    <m/>
    <m/>
    <m/>
    <n v="700"/>
    <n v="121"/>
    <n v="340"/>
    <n v="239"/>
    <n v="104"/>
    <n v="57.35"/>
    <n v="94.18"/>
    <n v="78.36"/>
    <n v="27.96"/>
    <n v="240"/>
    <n v="8.3000000000000007"/>
    <n v="12.14"/>
    <n v="90"/>
    <n v="10.92"/>
    <n v="9.7100000000000009"/>
    <n v="9.91"/>
  </r>
  <r>
    <n v="200"/>
    <x v="1"/>
    <s v="VE06"/>
    <s v="Ezequiel Zamora"/>
    <s v="VE0607"/>
    <s v="Ramon Ignacio Mendez"/>
    <s v="VE060704"/>
    <x v="1"/>
    <n v="4209"/>
    <n v="4778.9982082866745"/>
    <n v="1146.1107000000002"/>
    <n v="807"/>
    <n v="246"/>
    <n v="56"/>
    <n v="302"/>
    <n v="27.23"/>
    <n v="0.43861581564673702"/>
    <n v="0.45161414367211272"/>
    <n v="7.8107020641339189E-2"/>
    <n v="0.26827856027137975"/>
    <s v="CIUD MED Y PEQ LLANO"/>
    <s v="ciud med y peq"/>
    <n v="0.45270864987638343"/>
    <n v="2163.493826635116"/>
    <n v="1.7325860064090173E-4"/>
    <n v="2163.493826635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8.05213234949974"/>
    <n v="1.022100809697659E-2"/>
    <n v="1.3127086217265836E-4"/>
    <n v="1.022100809697659E-2"/>
    <n v="1.3127086217265836E-4"/>
    <n v="0.89572218671286918"/>
    <n v="368.05213234949974"/>
    <n v="0"/>
    <n v="0.45251911282731944"/>
    <n v="1.7325860064090173E-4"/>
    <n v="0.94273102526955577"/>
    <n v="0.46520431124886003"/>
    <n v="0.70602318497303662"/>
    <n v="81.87"/>
    <n v="463.87174721999997"/>
    <n v="10.302412761560458"/>
    <n v="5.1512063807802287E-3"/>
    <x v="2"/>
    <s v="FALSETRUE"/>
    <n v="0.44130000000000003"/>
    <n v="0.39226666666666671"/>
    <n v="9.6300000000000008"/>
    <n v="90.333333333333329"/>
    <n v="9"/>
    <n v="7.4600000000000009"/>
    <n v="313.99140000000006"/>
    <n v="1.39"/>
    <n v="33.72"/>
    <n v="1419.2747999999999"/>
    <n v="1219"/>
    <n v="2762"/>
    <n v="228"/>
    <n v="929"/>
    <n v="564"/>
    <n v="2716"/>
    <n v="52.39"/>
    <n v="28.71"/>
    <n v="112.58"/>
    <n v="3446"/>
    <n v="763"/>
    <n v="18.13"/>
    <s v="Zona Urbana"/>
    <n v="1169"/>
    <n v="1.01"/>
    <n v="3.64"/>
    <n v="341"/>
    <n v="29.2"/>
    <n v="139"/>
    <n v="385"/>
    <n v="289"/>
    <n v="813"/>
    <n v="131"/>
    <n v="441"/>
    <n v="342"/>
    <n v="250"/>
    <n v="41.59"/>
    <n v="87.33"/>
    <n v="75"/>
    <n v="42.37"/>
    <n v="334"/>
    <n v="14.16"/>
    <n v="5.39"/>
    <n v="61"/>
    <n v="5.22"/>
    <n v="11.04"/>
    <n v="9.1999999999999993"/>
  </r>
  <r>
    <n v="749"/>
    <x v="6"/>
    <s v="VE18"/>
    <s v="Papelon"/>
    <s v="VE1809"/>
    <s v="Capital Papelon"/>
    <s v="VE180901"/>
    <x v="3"/>
    <n v="6132"/>
    <n v="7322.345006485084"/>
    <n v="2259.0288000000005"/>
    <n v="1075"/>
    <n v="424"/>
    <n v="203"/>
    <n v="627"/>
    <n v="36.840000000000003"/>
    <n v="0.4380107466245633"/>
    <n v="0.52454502082648446"/>
    <n v="9.4290203648909707E-2"/>
    <n v="0.31511837502342399"/>
    <s v="RESTO"/>
    <s v="resto"/>
    <n v="0.45145657466471673"/>
    <n v="3305.7207951410492"/>
    <n v="2.6473131192912037E-4"/>
    <n v="3305.7207951410492"/>
    <n v="0"/>
    <n v="0"/>
    <n v="211"/>
    <n v="0"/>
    <n v="2907"/>
    <n v="2907"/>
    <n v="2"/>
    <n v="0"/>
    <n v="0"/>
    <n v="211"/>
    <n v="0"/>
    <n v="2907"/>
    <n v="2907"/>
    <n v="2"/>
    <n v="0"/>
    <n v="0"/>
    <n v="0"/>
    <n v="0"/>
    <n v="0"/>
    <n v="0"/>
    <n v="958.44230801319361"/>
    <n v="2.6616464706106732E-2"/>
    <n v="3.4184164974806059E-4"/>
    <n v="2.6616464706106732E-2"/>
    <n v="3.4184164974806059E-4"/>
    <n v="0.8974495242064211"/>
    <n v="958.44230801319361"/>
    <n v="0"/>
    <n v="0.48287033657967077"/>
    <n v="2.6473131192912037E-4"/>
    <n v="0.94308523530678623"/>
    <n v="0.464935513761144"/>
    <n v="0.70561524107870643"/>
    <n v="57.58"/>
    <n v="1529.04686386"/>
    <n v="4.7888296817797995"/>
    <n v="2.3944148408898999E-3"/>
    <x v="3"/>
    <s v="TRUETRUE"/>
    <n v="0.45090000000000002"/>
    <n v="0.40080000000000005"/>
    <n v="11.28"/>
    <n v="75.821428571428569"/>
    <n v="28"/>
    <n v="29.18"/>
    <n v="1789.3176000000001"/>
    <n v="4.5"/>
    <n v="31.54"/>
    <n v="1934.0328"/>
    <n v="1799"/>
    <n v="3990"/>
    <n v="343"/>
    <n v="1401"/>
    <n v="805"/>
    <n v="3926"/>
    <n v="53.68"/>
    <n v="28.4"/>
    <n v="114.71"/>
    <n v="3531"/>
    <n v="2601"/>
    <n v="42.42"/>
    <s v="Zona Urbana"/>
    <n v="1753"/>
    <n v="1.01"/>
    <n v="3.53"/>
    <n v="550"/>
    <n v="31.39"/>
    <n v="184"/>
    <n v="1396"/>
    <n v="543"/>
    <n v="2123"/>
    <n v="248"/>
    <n v="685"/>
    <n v="532"/>
    <n v="284"/>
    <n v="55.86"/>
    <n v="95.4"/>
    <n v="78.010000000000005"/>
    <n v="35.68"/>
    <n v="562"/>
    <n v="6.31"/>
    <n v="10.050000000000001"/>
    <n v="430"/>
    <n v="24.54"/>
    <n v="7.19"/>
    <n v="8.99"/>
  </r>
  <r>
    <n v="947"/>
    <x v="3"/>
    <s v="VE21"/>
    <s v="Pampan"/>
    <s v="VE2113"/>
    <s v="Flor De Patria"/>
    <s v="VE211302"/>
    <x v="2"/>
    <n v="12678"/>
    <n v="15686.921954194619"/>
    <n v="3136.5371999999998"/>
    <n v="2637"/>
    <n v="716"/>
    <n v="151"/>
    <n v="867"/>
    <n v="24.74"/>
    <n v="0.43788748585669351"/>
    <n v="0.42922731028359684"/>
    <n v="6.130724121518355E-2"/>
    <n v="0.3065746512917667"/>
    <s v="CIUD MED Y PEQ OCCID"/>
    <s v="ciud med y peq"/>
    <n v="0.4495289951719581"/>
    <n v="7051.7262634100362"/>
    <n v="5.6472184457366406E-4"/>
    <n v="7051.7262634100362"/>
    <n v="0"/>
    <n v="0"/>
    <n v="153"/>
    <n v="0"/>
    <n v="0"/>
    <n v="153"/>
    <n v="1"/>
    <n v="0"/>
    <n v="0"/>
    <n v="153"/>
    <n v="0"/>
    <n v="0"/>
    <n v="153"/>
    <n v="1"/>
    <n v="0"/>
    <n v="0"/>
    <n v="0"/>
    <n v="0"/>
    <n v="0"/>
    <n v="0"/>
    <n v="1672.2478620396842"/>
    <n v="4.6439233564415011E-2"/>
    <n v="5.9643023181260037E-4"/>
    <n v="4.6439233564415011E-2"/>
    <n v="5.9643023181260037E-4"/>
    <n v="0.89953794496171147"/>
    <n v="1672.2478620396842"/>
    <n v="0"/>
    <n v="0.45840149626990784"/>
    <n v="5.6472184457366406E-4"/>
    <n v="0.94424688949020708"/>
    <n v="0.46478020216891291"/>
    <n v="0.70537953048368673"/>
    <n v="99.94"/>
    <n v="68.462527467699999"/>
    <n v="229.13150499147972"/>
    <n v="0.11456575249573986"/>
    <x v="2"/>
    <s v="FALSETRUE"/>
    <n v="0.38619999999999999"/>
    <n v="0.34328888888888887"/>
    <n v="5.23"/>
    <n v="177.14285714285714"/>
    <n v="21"/>
    <n v="3.13"/>
    <n v="396.82140000000004"/>
    <n v="0.43"/>
    <n v="15.39"/>
    <n v="1951.1442000000002"/>
    <n v="3325"/>
    <n v="8610"/>
    <n v="743"/>
    <n v="2580"/>
    <n v="1549"/>
    <n v="8549"/>
    <n v="47.25"/>
    <n v="29.98"/>
    <n v="95.29"/>
    <n v="12670"/>
    <n v="8"/>
    <n v="0.06"/>
    <s v="Zona Urbana"/>
    <n v="3574"/>
    <n v="1.02"/>
    <n v="3.6"/>
    <n v="1421"/>
    <n v="39.82"/>
    <n v="953"/>
    <n v="1823"/>
    <n v="693"/>
    <n v="3720"/>
    <n v="476"/>
    <n v="1345"/>
    <n v="1062"/>
    <n v="849"/>
    <n v="55.74"/>
    <n v="97.18"/>
    <n v="82.84"/>
    <n v="50.57"/>
    <n v="553"/>
    <n v="3.06"/>
    <n v="5.74"/>
    <n v="121"/>
    <n v="3.39"/>
    <n v="14.82"/>
    <n v="4.7699999999999996"/>
  </r>
  <r>
    <n v="940"/>
    <x v="3"/>
    <s v="VE21"/>
    <s v="Monte Carmelo"/>
    <s v="VE2111"/>
    <s v="Monte Carmelo"/>
    <s v="VE211101"/>
    <x v="2"/>
    <n v="6002"/>
    <n v="7476.0752022846264"/>
    <n v="1845.0148000000002"/>
    <n v="1025"/>
    <n v="323"/>
    <n v="132"/>
    <n v="455"/>
    <n v="30.740000000000002"/>
    <n v="0.43790375291361233"/>
    <n v="0.48948983133401125"/>
    <n v="0.10678370006612338"/>
    <n v="0.35174889716052066"/>
    <s v="RESTO"/>
    <s v="resto"/>
    <n v="0.44996729515110034"/>
    <n v="3363.9893371182288"/>
    <n v="2.6939761877042687E-4"/>
    <n v="3363.9893371182288"/>
    <n v="0"/>
    <n v="0"/>
    <n v="0"/>
    <n v="0"/>
    <n v="2424"/>
    <n v="2424"/>
    <n v="1"/>
    <n v="0"/>
    <n v="0"/>
    <n v="0"/>
    <n v="0"/>
    <n v="2424"/>
    <n v="2424"/>
    <n v="1"/>
    <n v="0"/>
    <n v="0"/>
    <n v="0"/>
    <n v="0"/>
    <n v="0"/>
    <n v="0"/>
    <n v="1380.4996615235759"/>
    <n v="3.8337227197225043E-2"/>
    <n v="4.9237421785992591E-4"/>
    <n v="3.8337227197225043E-2"/>
    <n v="4.9237421785992591E-4"/>
    <n v="0.89868436096556648"/>
    <n v="1380.4996615235759"/>
    <n v="0"/>
    <n v="0.47550380649893426"/>
    <n v="2.6939761877042687E-4"/>
    <n v="0.94310330465989389"/>
    <n v="0.46444666580992156"/>
    <n v="0.70487333482559567"/>
    <n v="45.52"/>
    <n v="226.10822354499999"/>
    <n v="33.064145501088952"/>
    <n v="1.6532072750544476E-2"/>
    <x v="3"/>
    <s v="FALSEFALSE"/>
    <n v="0.53590000000000004"/>
    <n v="0.47635555555555559"/>
    <n v="13.48"/>
    <n v="76.7"/>
    <n v="40"/>
    <n v="38.179999999999993"/>
    <n v="2291.5635999999995"/>
    <n v="0.66"/>
    <n v="13.22"/>
    <n v="793.46440000000007"/>
    <n v="1925"/>
    <n v="3592"/>
    <n v="485"/>
    <n v="1494"/>
    <n v="823"/>
    <n v="3685"/>
    <n v="67.09"/>
    <n v="28.72"/>
    <n v="113.98"/>
    <n v="2732"/>
    <n v="3270"/>
    <n v="54.48"/>
    <s v="Zona Rural"/>
    <n v="1548"/>
    <n v="1.02"/>
    <n v="3.96"/>
    <n v="358"/>
    <n v="23.14"/>
    <n v="597"/>
    <n v="1057"/>
    <n v="1357"/>
    <n v="3068"/>
    <n v="315"/>
    <n v="759"/>
    <n v="491"/>
    <n v="316"/>
    <n v="63.51"/>
    <n v="95.71"/>
    <n v="73.28"/>
    <n v="39.6"/>
    <n v="648"/>
    <n v="5.59"/>
    <n v="11.51"/>
    <n v="126"/>
    <n v="8.14"/>
    <n v="11.76"/>
    <n v="9.32"/>
  </r>
  <r>
    <n v="256"/>
    <x v="7"/>
    <s v="VE07"/>
    <s v="Roscio"/>
    <s v="VE0708"/>
    <s v="Seccion Capital Roscio"/>
    <s v="VE070801"/>
    <x v="0"/>
    <n v="21039"/>
    <n v="28511"/>
    <n v="6370.6092000000008"/>
    <n v="3771"/>
    <n v="1097"/>
    <n v="541"/>
    <n v="1638"/>
    <n v="30.28"/>
    <n v="0.43756199222050068"/>
    <n v="0.44617916113745076"/>
    <n v="0.10657596972189418"/>
    <n v="0.5556918852298649"/>
    <s v="CIUD MED Y PEQ BOLÍV"/>
    <s v="ciud med y peq"/>
    <n v="0.44617916113745076"/>
    <n v="12721.014063189859"/>
    <n v="1.0187341734870716E-3"/>
    <n v="12709.014063189859"/>
    <n v="0"/>
    <n v="0"/>
    <n v="0"/>
    <n v="6"/>
    <n v="4597"/>
    <n v="4597"/>
    <n v="2"/>
    <n v="0"/>
    <n v="0"/>
    <n v="0"/>
    <n v="6"/>
    <n v="4597"/>
    <n v="4597"/>
    <n v="2"/>
    <n v="12"/>
    <n v="6.9397207757081097E-6"/>
    <n v="0"/>
    <n v="9.4332102302471148E-4"/>
    <n v="9.4332102302471148E-4"/>
    <n v="4.2089018273648766E-4"/>
    <n v="3145.1169068578906"/>
    <n v="8.7341608825150338E-2"/>
    <n v="1.1217492624251086E-3"/>
    <n v="8.7341608825150338E-2"/>
    <n v="1.1217492624251086E-3"/>
    <n v="0.90384720014426345"/>
    <n v="3145.1169068578906"/>
    <n v="0"/>
    <n v="0.47912265670228815"/>
    <n v="1.0117944527113635E-3"/>
    <n v="0.94597809000829614"/>
    <n v="0.46439199510641133"/>
    <n v="0.70479036314351173"/>
    <n v="94.3"/>
    <n v="5244.9299647999997"/>
    <n v="5.435916245087018"/>
    <n v="2.7179581225435091E-3"/>
    <x v="2"/>
    <s v="FALSETRUE"/>
    <n v="0.50039999999999996"/>
    <n v="0.44479999999999997"/>
    <n v="4.76"/>
    <n v="201.4"/>
    <n v="35"/>
    <n v="10.82"/>
    <n v="2276.4198000000001"/>
    <n v="0.69"/>
    <n v="9.92"/>
    <n v="2087.0688"/>
    <n v="6753"/>
    <n v="13494"/>
    <n v="792"/>
    <n v="5417"/>
    <n v="2749"/>
    <n v="12873"/>
    <n v="55.91"/>
    <n v="26.2"/>
    <n v="108"/>
    <n v="19840"/>
    <n v="1199"/>
    <n v="5.7"/>
    <s v="Zona Urbana"/>
    <n v="5577"/>
    <n v="1.01"/>
    <n v="3.79"/>
    <n v="2050"/>
    <n v="37.159999999999997"/>
    <n v="1083"/>
    <n v="3679"/>
    <n v="2249"/>
    <n v="7049"/>
    <n v="1108"/>
    <n v="2564"/>
    <n v="1804"/>
    <n v="1020"/>
    <n v="61.76"/>
    <n v="94.79"/>
    <n v="79.05"/>
    <n v="34.18"/>
    <n v="788"/>
    <n v="6.51"/>
    <n v="14.32"/>
    <n v="665"/>
    <n v="12.05"/>
    <n v="10.82"/>
    <n v="3.9"/>
  </r>
  <r>
    <n v="611"/>
    <x v="4"/>
    <s v="VE15"/>
    <s v="Acevedo"/>
    <s v="VE1501"/>
    <s v="Marizapa"/>
    <s v="VE150106"/>
    <x v="3"/>
    <n v="12454"/>
    <n v="14106.912110425656"/>
    <n v="4219.4152000000004"/>
    <n v="2037"/>
    <n v="648"/>
    <n v="396"/>
    <n v="1044"/>
    <n v="33.880000000000003"/>
    <n v="0.43784096975113435"/>
    <n v="0.49601260656422075"/>
    <n v="0.14359813329341045"/>
    <n v="1"/>
    <s v="CIUD MED Y PEQ ORIEN"/>
    <s v="ciud med y peq"/>
    <n v="0.44864576309968068"/>
    <n v="6329.0063487620455"/>
    <n v="5.0684442448322928E-4"/>
    <n v="6329.0063487620455"/>
    <n v="0"/>
    <n v="30"/>
    <n v="0"/>
    <n v="0"/>
    <n v="0"/>
    <n v="30"/>
    <n v="1"/>
    <n v="0"/>
    <n v="30"/>
    <n v="0"/>
    <n v="0"/>
    <n v="0"/>
    <n v="30"/>
    <n v="1"/>
    <n v="0"/>
    <n v="0"/>
    <n v="9.4601114401127648E-5"/>
    <n v="0"/>
    <n v="0"/>
    <n v="0"/>
    <n v="2033.2625983677528"/>
    <n v="5.6464809342449421E-2"/>
    <n v="7.2519110976838582E-4"/>
    <n v="5.6464809342449421E-2"/>
    <n v="6.3058999536725821E-4"/>
    <n v="0.89981816161017558"/>
    <n v="2003.2625983677528"/>
    <n v="1.4754611639481871E-2"/>
    <n v="0.48409852583894858"/>
    <n v="5.0684442448322928E-4"/>
    <n v="0.94402277059358408"/>
    <n v="0.46439179270591602"/>
    <n v="0.7047900559678496"/>
    <n v="96.18"/>
    <n v="36.140093763000003"/>
    <n v="390.33966549550632"/>
    <n v="0.19516983274775315"/>
    <x v="2"/>
    <s v="TRUETRUE"/>
    <n v="0.4919"/>
    <n v="0.43724444444444444"/>
    <n v="4.25"/>
    <n v="323.71428571428572"/>
    <n v="14"/>
    <n v="13.6"/>
    <n v="1693.7440000000001"/>
    <n v="0.2"/>
    <n v="17.03"/>
    <n v="2120.9162000000001"/>
    <n v="3936"/>
    <n v="8001"/>
    <n v="517"/>
    <n v="3161"/>
    <n v="1591"/>
    <n v="7702"/>
    <n v="55.66"/>
    <n v="26.94"/>
    <n v="96.25"/>
    <n v="11978"/>
    <n v="476"/>
    <n v="3.82"/>
    <s v="Zona Urbana"/>
    <n v="3130"/>
    <n v="1.03"/>
    <n v="4.1100000000000003"/>
    <n v="1583"/>
    <n v="50.67"/>
    <n v="1609"/>
    <n v="1841"/>
    <n v="1082"/>
    <n v="4532"/>
    <n v="599"/>
    <n v="1499"/>
    <n v="1062"/>
    <n v="599"/>
    <n v="54.85"/>
    <n v="96.21"/>
    <n v="80.64"/>
    <n v="36.299999999999997"/>
    <n v="417"/>
    <n v="4.63"/>
    <n v="10.08"/>
    <n v="470"/>
    <n v="15.04"/>
    <n v="19.46"/>
    <n v="4.51"/>
  </r>
  <r>
    <n v="964"/>
    <x v="3"/>
    <s v="VE21"/>
    <s v="Sucre"/>
    <s v="VE2117"/>
    <s v="Valmore Rodriguez"/>
    <s v="VE211704"/>
    <x v="2"/>
    <n v="14555"/>
    <n v="17896.750284877096"/>
    <n v="5284.9205000000002"/>
    <n v="2321"/>
    <n v="932"/>
    <n v="391"/>
    <n v="1323"/>
    <n v="36.31"/>
    <n v="0.43773365279972493"/>
    <n v="0.51954396108711876"/>
    <n v="9.9046019519173065E-2"/>
    <n v="0.55502175985557978"/>
    <s v="RESTO"/>
    <s v="resto"/>
    <n v="0.44806555070087456"/>
    <n v="8018.9172721494897"/>
    <n v="6.4217718956408086E-4"/>
    <n v="7954.9172721494897"/>
    <n v="0"/>
    <n v="0"/>
    <n v="0"/>
    <n v="0"/>
    <n v="0"/>
    <n v="0"/>
    <n v="0"/>
    <n v="0"/>
    <n v="0"/>
    <n v="22"/>
    <n v="0"/>
    <n v="0"/>
    <n v="22"/>
    <n v="1"/>
    <n v="64"/>
    <n v="3.7011844137109918E-5"/>
    <n v="0"/>
    <n v="7.9811273552201946E-3"/>
    <n v="7.9811273552201946E-3"/>
    <n v="3.5760682236305511E-3"/>
    <n v="577.10842930272645"/>
    <n v="1.6026615281596334E-2"/>
    <n v="2.058336698066967E-4"/>
    <n v="1.6026615281596334E-2"/>
    <n v="2.058336698066967E-4"/>
    <n v="0.89633383439075354"/>
    <n v="577.10842930272645"/>
    <n v="0"/>
    <n v="0.47730147025315617"/>
    <n v="6.0516534542697095E-4"/>
    <n v="0.94440349897232734"/>
    <n v="0.4643704089542553"/>
    <n v="0.70475760264768661"/>
    <n v="97.79"/>
    <n v="29.119030285800001"/>
    <n v="614.60667162410664"/>
    <n v="0.30730333581205332"/>
    <x v="2"/>
    <s v="FALSETRUE"/>
    <n v="0.501"/>
    <n v="0.44533333333333336"/>
    <n v="6.44"/>
    <n v="429.33333333333331"/>
    <n v="3"/>
    <n v="8.14"/>
    <n v="1184.777"/>
    <n v="0.56999999999999995"/>
    <n v="19.650000000000002"/>
    <n v="2860.0575000000008"/>
    <n v="4647"/>
    <n v="9275"/>
    <n v="633"/>
    <n v="3720"/>
    <n v="1920"/>
    <n v="8915"/>
    <n v="56.93"/>
    <n v="26.76"/>
    <n v="98.62"/>
    <n v="14234"/>
    <n v="321"/>
    <n v="2.21"/>
    <s v="Zona Urbana"/>
    <n v="3705"/>
    <n v="1.06"/>
    <n v="4.1500000000000004"/>
    <n v="1383"/>
    <n v="37.43"/>
    <n v="0"/>
    <n v="181"/>
    <n v="1107"/>
    <n v="1288"/>
    <n v="749"/>
    <n v="1799"/>
    <n v="1220"/>
    <n v="859"/>
    <n v="60.65"/>
    <n v="95.84"/>
    <n v="77.22"/>
    <n v="43.21"/>
    <n v="739"/>
    <n v="5.0599999999999996"/>
    <n v="14.61"/>
    <n v="266"/>
    <n v="7.2"/>
    <n v="18.86"/>
    <n v="7.77"/>
  </r>
  <r>
    <n v="557"/>
    <x v="19"/>
    <s v="VE14"/>
    <s v="Justo Briceño"/>
    <s v="VE1411"/>
    <s v="San Cristobal De Torondoy"/>
    <s v="VE141102"/>
    <x v="1"/>
    <n v="1281"/>
    <n v="1523.0684371807965"/>
    <n v="376.74209999999999"/>
    <n v="228"/>
    <n v="80"/>
    <n v="15"/>
    <n v="95"/>
    <n v="29.41"/>
    <n v="0.43794701593759372"/>
    <n v="0.47609694359020144"/>
    <n v="6.7791945082656124E-2"/>
    <n v="0.3789152101525125"/>
    <s v="RESTO"/>
    <s v="resto"/>
    <n v="0.45075007829801417"/>
    <n v="686.5232173124781"/>
    <n v="5.4978687932771479E-5"/>
    <n v="686.5232173124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2.1518650197828"/>
    <n v="1.8388317792351866E-2"/>
    <n v="2.3616558245569621E-4"/>
    <n v="1.8388317792351866E-2"/>
    <n v="2.3616558245569621E-4"/>
    <n v="0.89658265071790433"/>
    <n v="662.1518650197828"/>
    <n v="0"/>
    <n v="0.46368930403348591"/>
    <n v="5.4978687932771479E-5"/>
    <n v="0.94227300963085936"/>
    <n v="0.46435935553893543"/>
    <n v="0.70474082729264309"/>
    <n v="0"/>
    <n v="49.750731460499999"/>
    <n v="30.613990839311562"/>
    <n v="1.5306995419655781E-2"/>
    <x v="3"/>
    <s v="FALSEFALSE"/>
    <n v="0.4526"/>
    <n v="0.40231111111111112"/>
    <n v="13.64"/>
    <n v="77.315789473684205"/>
    <n v="19"/>
    <n v="22.509999999999998"/>
    <n v="288.35309999999998"/>
    <n v="0.85"/>
    <n v="31.9"/>
    <n v="408.63900000000001"/>
    <n v="372"/>
    <n v="822"/>
    <n v="87"/>
    <n v="290"/>
    <n v="178"/>
    <n v="813"/>
    <n v="55.84"/>
    <n v="29.08"/>
    <n v="117.49"/>
    <n v="0"/>
    <n v="1281"/>
    <n v="100"/>
    <s v="Zona Rural"/>
    <n v="353"/>
    <n v="1.01"/>
    <n v="3.65"/>
    <n v="76"/>
    <n v="21.53"/>
    <n v="237"/>
    <n v="767"/>
    <n v="465"/>
    <n v="1469"/>
    <n v="49"/>
    <n v="129"/>
    <n v="112"/>
    <n v="52"/>
    <n v="45.79"/>
    <n v="92.81"/>
    <n v="71.34"/>
    <n v="27.66"/>
    <n v="142"/>
    <n v="8.99"/>
    <n v="11.33"/>
    <n v="32"/>
    <n v="9.07"/>
    <n v="6.23"/>
    <n v="9.2899999999999991"/>
  </r>
  <r>
    <n v="307"/>
    <x v="8"/>
    <s v="VE09"/>
    <s v="Tinaquillo"/>
    <s v="VE0902"/>
    <s v="Tinaquillo"/>
    <s v="VE090201"/>
    <x v="3"/>
    <n v="97687"/>
    <n v="113818"/>
    <n v="25359.5452"/>
    <n v="19220"/>
    <n v="4685"/>
    <n v="2052"/>
    <n v="6737"/>
    <n v="25.96"/>
    <n v="0.43034673340694363"/>
    <n v="0.43130038639048218"/>
    <n v="5.4723618136173269E-2"/>
    <n v="0.3792750090111891"/>
    <s v="CIUD MED Y PEQ LLANO"/>
    <s v="ciud med y peq"/>
    <n v="0.43130038639048218"/>
    <n v="49089.747378191903"/>
    <n v="3.9312434506869297E-3"/>
    <n v="49089.747378191903"/>
    <n v="0"/>
    <n v="0"/>
    <n v="200"/>
    <n v="0"/>
    <n v="16500"/>
    <n v="16500"/>
    <n v="2"/>
    <n v="0"/>
    <n v="0"/>
    <n v="200"/>
    <n v="0"/>
    <n v="16500"/>
    <n v="16500"/>
    <n v="2"/>
    <n v="0"/>
    <n v="0"/>
    <n v="0"/>
    <n v="0"/>
    <n v="0"/>
    <n v="0"/>
    <n v="11814.180184008088"/>
    <n v="0.32808621580059483"/>
    <n v="4.2136900789510818E-3"/>
    <n v="0.32808621580059483"/>
    <n v="4.2136900789510818E-3"/>
    <n v="0.92921076249650292"/>
    <n v="11814.180184008088"/>
    <n v="0"/>
    <n v="0.56286578822919331"/>
    <n v="3.9312434506869297E-3"/>
    <n v="0.95728308057545064"/>
    <n v="0.46417157013887328"/>
    <n v="0.70445583241396847"/>
    <n v="92.45"/>
    <n v="669.16960374200005"/>
    <n v="170.08841908468216"/>
    <n v="8.5044209542341084E-2"/>
    <x v="2"/>
    <s v="TRUETRUE"/>
    <n v="0.42070000000000002"/>
    <n v="0.3739555555555556"/>
    <n v="4.43"/>
    <n v="230.18487394957984"/>
    <n v="119"/>
    <n v="5.56"/>
    <n v="5431.3971999999994"/>
    <n v="0.56000000000000005"/>
    <n v="21.500000000000004"/>
    <n v="21002.705000000005"/>
    <n v="27587"/>
    <n v="65567"/>
    <n v="4533"/>
    <n v="22194"/>
    <n v="11343"/>
    <n v="64150"/>
    <n v="48.99"/>
    <n v="28.56"/>
    <n v="100.54"/>
    <n v="90313"/>
    <n v="7374"/>
    <n v="7.55"/>
    <s v="Zona Urbana"/>
    <n v="26450"/>
    <n v="1.01"/>
    <n v="3.74"/>
    <n v="9513"/>
    <n v="36.06"/>
    <n v="5557"/>
    <n v="12203"/>
    <n v="8277"/>
    <n v="27392"/>
    <n v="5298"/>
    <n v="10809"/>
    <n v="7931"/>
    <n v="6171"/>
    <n v="71.400000000000006"/>
    <n v="97.76"/>
    <n v="83.81"/>
    <n v="47.26"/>
    <n v="3518"/>
    <n v="2.8"/>
    <n v="9.19"/>
    <n v="3057"/>
    <n v="11.59"/>
    <n v="10.57"/>
    <n v="3.79"/>
  </r>
  <r>
    <n v="991"/>
    <x v="21"/>
    <s v="VE22"/>
    <s v="La Trinidad"/>
    <s v="VE2207"/>
    <s v="Boraure"/>
    <s v="VE220700"/>
    <x v="3"/>
    <n v="17200"/>
    <n v="21225"/>
    <n v="4950.16"/>
    <n v="3076"/>
    <n v="872"/>
    <n v="371"/>
    <n v="1243"/>
    <n v="28.78"/>
    <n v="0.43761844501883207"/>
    <n v="0.44660313157505671"/>
    <n v="4.9305043548607208E-2"/>
    <n v="0.32229636225402142"/>
    <s v="CIUD MED Y PEQ OCCID"/>
    <s v="ciud med y peq"/>
    <n v="0.44660313157505671"/>
    <n v="9479.1514676805782"/>
    <n v="7.5911680372475429E-4"/>
    <n v="9479.1514676805782"/>
    <n v="0"/>
    <n v="0"/>
    <n v="60"/>
    <n v="0"/>
    <n v="3034"/>
    <n v="3034"/>
    <n v="2"/>
    <n v="0"/>
    <n v="0"/>
    <n v="60"/>
    <n v="0"/>
    <n v="3034"/>
    <n v="3034"/>
    <n v="2"/>
    <n v="0"/>
    <n v="0"/>
    <n v="0"/>
    <n v="0"/>
    <n v="0"/>
    <n v="0"/>
    <n v="2552.336896951449"/>
    <n v="7.0879785217982105E-2"/>
    <n v="9.103261075519201E-4"/>
    <n v="7.0879785217982105E-2"/>
    <n v="9.103261075519201E-4"/>
    <n v="0.9021128705792627"/>
    <n v="2552.336896951449"/>
    <n v="0"/>
    <n v="0.47319859579076717"/>
    <n v="7.5911680372475429E-4"/>
    <n v="0.94499964563735317"/>
    <n v="0.46412063133871156"/>
    <n v="0.70437852450202687"/>
    <n v="92.34"/>
    <n v="44.728327200400003"/>
    <n v="474.53149555322932"/>
    <n v="0.23726574777661466"/>
    <x v="2"/>
    <s v="FALSETRUE"/>
    <n v="0.44700000000000001"/>
    <n v="0.39733333333333332"/>
    <n v="4.7699999999999996"/>
    <n v="300.78947368421052"/>
    <n v="19"/>
    <n v="8.1"/>
    <n v="1393.2"/>
    <n v="1.46"/>
    <n v="16.29"/>
    <n v="2801.88"/>
    <n v="5031"/>
    <n v="11255"/>
    <n v="914"/>
    <n v="3994"/>
    <n v="2199"/>
    <n v="11007"/>
    <n v="52.82"/>
    <n v="28.05"/>
    <n v="99.14"/>
    <n v="15882"/>
    <n v="1318"/>
    <n v="7.66"/>
    <s v="Zona Urbana"/>
    <n v="4415"/>
    <n v="1.02"/>
    <n v="3.98"/>
    <n v="1773"/>
    <n v="40.28"/>
    <n v="2061"/>
    <n v="2162"/>
    <n v="1278"/>
    <n v="5715"/>
    <n v="1066"/>
    <n v="1920"/>
    <n v="1578"/>
    <n v="1104"/>
    <n v="77.53"/>
    <n v="97.86"/>
    <n v="83.49"/>
    <n v="44.73"/>
    <n v="661"/>
    <n v="2.5499999999999998"/>
    <n v="9.65"/>
    <n v="322"/>
    <n v="7.31"/>
    <n v="15.9"/>
    <n v="5.51"/>
  </r>
  <r>
    <n v="926"/>
    <x v="3"/>
    <s v="VE21"/>
    <s v="Jose Felipe Marquez"/>
    <s v="VE2107"/>
    <s v="El Socorro"/>
    <s v="VE210701"/>
    <x v="2"/>
    <n v="3880"/>
    <n v="4816.9633047681828"/>
    <n v="1147.704"/>
    <n v="712"/>
    <n v="215"/>
    <n v="84"/>
    <n v="299"/>
    <n v="29.58"/>
    <n v="0.43788190216487699"/>
    <n v="0.48101340828919981"/>
    <n v="5.437740089579126E-2"/>
    <n v="0.27629757733413374"/>
    <s v="RESTO"/>
    <s v="resto"/>
    <n v="0.44942209373282732"/>
    <n v="2164.8497338631159"/>
    <n v="1.7336718546144986E-4"/>
    <n v="2164.8497338631159"/>
    <n v="0"/>
    <n v="0"/>
    <n v="0"/>
    <n v="0"/>
    <n v="853"/>
    <n v="853"/>
    <n v="1"/>
    <n v="0"/>
    <n v="0"/>
    <n v="0"/>
    <n v="0"/>
    <n v="853"/>
    <n v="853"/>
    <n v="1"/>
    <n v="0"/>
    <n v="0"/>
    <n v="0"/>
    <n v="0"/>
    <n v="0"/>
    <n v="0"/>
    <n v="491.66777054371306"/>
    <n v="1.3653881670702268E-2"/>
    <n v="1.7536008208884299E-4"/>
    <n v="1.3653881670702268E-2"/>
    <n v="1.7536008208884299E-4"/>
    <n v="0.89608385588597528"/>
    <n v="491.66777054371306"/>
    <n v="0"/>
    <n v="0.46358371528195913"/>
    <n v="1.7336718546144986E-4"/>
    <n v="0.94273144574286183"/>
    <n v="0.46410896888705017"/>
    <n v="0.70436082483530515"/>
    <n v="75.900000000000006"/>
    <n v="403.23751685500002"/>
    <n v="11.945722070549087"/>
    <n v="5.9728610352745432E-3"/>
    <x v="2"/>
    <s v="FALSETRUE"/>
    <n v="0.51"/>
    <n v="0.45333333333333337"/>
    <n v="11.71"/>
    <m/>
    <m/>
    <n v="17.75"/>
    <n v="688.69999999999993"/>
    <n v="1.01"/>
    <n v="3.0300000000000002"/>
    <n v="117.56400000000002"/>
    <n v="1227"/>
    <n v="2406"/>
    <n v="247"/>
    <n v="948"/>
    <n v="550"/>
    <n v="2382"/>
    <n v="61.26"/>
    <n v="27.93"/>
    <n v="110.07"/>
    <n v="2945"/>
    <n v="935"/>
    <n v="24.1"/>
    <s v="Zona Urbana"/>
    <n v="1021"/>
    <n v="1.03"/>
    <n v="3.9"/>
    <n v="326"/>
    <n v="32.090000000000003"/>
    <m/>
    <m/>
    <m/>
    <n v="1094"/>
    <n v="221"/>
    <n v="508"/>
    <n v="365"/>
    <n v="160"/>
    <n v="66.97"/>
    <n v="98.45"/>
    <n v="80.040000000000006"/>
    <n v="34.119999999999997"/>
    <n v="364"/>
    <n v="2.35"/>
    <n v="9.5500000000000007"/>
    <n v="143"/>
    <n v="14.07"/>
    <n v="6.1"/>
    <n v="10.58"/>
  </r>
  <r>
    <n v="82"/>
    <x v="12"/>
    <s v="VE03"/>
    <s v="Simon Bolivar"/>
    <s v="VE0318"/>
    <s v="San Cristobal"/>
    <s v="VE031802"/>
    <x v="0"/>
    <n v="176570"/>
    <n v="209482.04734424237"/>
    <n v="44636.896000000008"/>
    <n v="33470"/>
    <n v="8075"/>
    <n v="3246"/>
    <n v="11321"/>
    <n v="25.28"/>
    <n v="0.42691713002368964"/>
    <n v="0.39449358194451961"/>
    <n v="0.29901450294971954"/>
    <n v="0.389655206084008"/>
    <s v="CIUD PRINC RESTO"/>
    <s v="ciud principales"/>
    <n v="0.41626180860598005"/>
    <n v="87199.375897997874"/>
    <n v="6.983168455971348E-3"/>
    <n v="86988.375897997874"/>
    <n v="0"/>
    <n v="0"/>
    <n v="709"/>
    <n v="0"/>
    <n v="0"/>
    <n v="709"/>
    <n v="1"/>
    <n v="0"/>
    <n v="0"/>
    <n v="764"/>
    <n v="0"/>
    <n v="0"/>
    <n v="764"/>
    <n v="1"/>
    <n v="211"/>
    <n v="1.2202342363953427E-4"/>
    <n v="0"/>
    <n v="2.4197420890582845E-3"/>
    <n v="2.4197420890582845E-3"/>
    <n v="1.007246218351414E-3"/>
    <n v="22835.706558315458"/>
    <n v="0.63416000375480763"/>
    <n v="8.1446692594769141E-3"/>
    <n v="0.63416000375480763"/>
    <n v="8.1446692594769141E-3"/>
    <n v="0.96145705745070154"/>
    <n v="22835.706558315458"/>
    <n v="0"/>
    <n v="0.66337021438334298"/>
    <n v="6.8611450323318134E-3"/>
    <n v="0.96862854671175036"/>
    <n v="0.46395784125790057"/>
    <n v="0.70413146408457794"/>
    <n v="98.73"/>
    <n v="434.468436844"/>
    <n v="482.15711333585062"/>
    <n v="0.24107855666792533"/>
    <x v="2"/>
    <s v="TRUETRUE"/>
    <n v="0.41299999999999998"/>
    <n v="0.36711111111111111"/>
    <n v="2.7"/>
    <n v="386.33098591549293"/>
    <n v="142"/>
    <n v="6.2"/>
    <n v="10947.34"/>
    <n v="0.25"/>
    <n v="8.7099999999999991"/>
    <n v="15379.246999999998"/>
    <n v="49313"/>
    <n v="119411"/>
    <n v="7846"/>
    <n v="39907"/>
    <n v="19462"/>
    <n v="117201"/>
    <n v="47.87"/>
    <n v="28.48"/>
    <n v="99.44"/>
    <n v="174327"/>
    <n v="2243"/>
    <n v="1.27"/>
    <s v="Zona Urbana"/>
    <n v="46183"/>
    <n v="1.04"/>
    <n v="3.98"/>
    <n v="20685"/>
    <n v="44.92"/>
    <n v="9936"/>
    <n v="24342"/>
    <n v="18293"/>
    <n v="54859"/>
    <n v="8537"/>
    <n v="19092"/>
    <n v="13178"/>
    <n v="10066"/>
    <n v="64.58"/>
    <n v="95.97"/>
    <n v="81.66"/>
    <n v="42.14"/>
    <n v="3868"/>
    <n v="4.93"/>
    <n v="10.49"/>
    <n v="5100"/>
    <n v="11.08"/>
    <n v="8.64"/>
    <n v="2.63"/>
  </r>
  <r>
    <n v="729"/>
    <x v="6"/>
    <s v="VE18"/>
    <s v="Araure"/>
    <s v="VE1802"/>
    <s v="Rio Acarigua"/>
    <s v="VE180202"/>
    <x v="3"/>
    <n v="12106"/>
    <n v="195109"/>
    <n v="6038.4727999999996"/>
    <n v="1410"/>
    <n v="621"/>
    <n v="782"/>
    <n v="1403"/>
    <n v="49.879999999999995"/>
    <n v="0.42735995495522938"/>
    <n v="0.41779304653323418"/>
    <n v="0.19888847703124224"/>
    <n v="0.3959172053868914"/>
    <s v="CIUD GRAND LLANOS"/>
    <s v="ciud grandes"/>
    <n v="0.41779304653323418"/>
    <n v="81515.183516052784"/>
    <n v="6.5279625266800242E-3"/>
    <n v="81515.183516052784"/>
    <n v="0"/>
    <n v="0"/>
    <n v="0"/>
    <n v="0"/>
    <n v="0"/>
    <n v="0"/>
    <n v="0"/>
    <m/>
    <n v="0"/>
    <m/>
    <n v="0"/>
    <m/>
    <m/>
    <n v="0"/>
    <m/>
    <n v="0"/>
    <n v="0"/>
    <n v="0"/>
    <n v="0"/>
    <n v="0"/>
    <n v="16575.521328159532"/>
    <n v="0.4603112516295601"/>
    <n v="5.9118879758114969E-3"/>
    <n v="0.4603112516295601"/>
    <n v="5.9118879758114969E-3"/>
    <n v="0.94314128406834075"/>
    <n v="16575.521328159532"/>
    <n v="0"/>
    <n v="0.60708186074371173"/>
    <n v="6.5279625266800242E-3"/>
    <n v="0.96733836315788602"/>
    <n v="0.46388645740593337"/>
    <n v="0.70402312748213702"/>
    <n v="59.52"/>
    <n v="290.05859100399999"/>
    <n v="672.65375359045788"/>
    <n v="0.33632687679522894"/>
    <x v="2"/>
    <s v="TRUETRUE"/>
    <n v="0.5202"/>
    <n v="0.46239999999999998"/>
    <n v="16.399999999999999"/>
    <n v="222.88764044943821"/>
    <n v="178"/>
    <n v="40.129999999999995"/>
    <n v="4858.1377999999995"/>
    <n v="3.3"/>
    <n v="43.980000000000004"/>
    <n v="5324.2187999999996"/>
    <n v="3938"/>
    <n v="7570"/>
    <n v="598"/>
    <n v="3107"/>
    <n v="1706"/>
    <n v="7293"/>
    <n v="59.92"/>
    <n v="26.73"/>
    <n v="112.72"/>
    <n v="7206"/>
    <n v="4900"/>
    <n v="40.479999999999997"/>
    <s v="Zona Urbana"/>
    <n v="2954"/>
    <n v="1.01"/>
    <n v="4.13"/>
    <n v="897"/>
    <n v="30.54"/>
    <n v="8292"/>
    <n v="17789"/>
    <n v="11642"/>
    <n v="39674"/>
    <n v="459"/>
    <n v="1373"/>
    <n v="844"/>
    <n v="454"/>
    <n v="45.22"/>
    <n v="84.6"/>
    <n v="59.48"/>
    <n v="27.4"/>
    <n v="1571"/>
    <n v="16.899999999999999"/>
    <n v="14.64"/>
    <n v="924"/>
    <n v="31.46"/>
    <n v="27.99"/>
    <n v="14.04"/>
  </r>
  <r>
    <n v="348"/>
    <x v="5"/>
    <s v="VE11"/>
    <s v="Buchivacoa"/>
    <s v="VE1103"/>
    <s v="Capatarida"/>
    <s v="VE110301"/>
    <x v="2"/>
    <n v="8052"/>
    <n v="9404.139581604577"/>
    <n v="2556.5100000000002"/>
    <n v="1447"/>
    <n v="502"/>
    <n v="171"/>
    <n v="673"/>
    <n v="31.75"/>
    <n v="0.43771258357444442"/>
    <n v="0.53378578494190954"/>
    <n v="7.081997205806069E-2"/>
    <n v="0.21916151857629512"/>
    <s v="RESTO"/>
    <s v="resto"/>
    <n v="0.44795163928631732"/>
    <n v="4212.5997416571126"/>
    <n v="3.3735669929546396E-4"/>
    <n v="4212.5997416571126"/>
    <n v="0"/>
    <n v="0"/>
    <n v="0"/>
    <n v="0"/>
    <n v="7025"/>
    <n v="7025"/>
    <n v="1"/>
    <n v="0"/>
    <n v="0"/>
    <n v="0"/>
    <n v="0"/>
    <n v="7025"/>
    <n v="7025"/>
    <n v="1"/>
    <n v="0"/>
    <n v="0"/>
    <n v="0"/>
    <n v="0"/>
    <n v="0"/>
    <n v="0"/>
    <n v="639.22698926157477"/>
    <n v="1.7751681511368925E-2"/>
    <n v="2.279891097729531E-4"/>
    <n v="1.7751681511368925E-2"/>
    <n v="2.279891097729531E-4"/>
    <n v="0.8965155781291918"/>
    <n v="639.22698926157477"/>
    <n v="0"/>
    <n v="0.48268434819415679"/>
    <n v="3.3735669929546396E-4"/>
    <n v="0.94336646279857728"/>
    <n v="0.46388515292806337"/>
    <n v="0.70402114772486002"/>
    <n v="42.09"/>
    <n v="1147.9604303199999"/>
    <n v="8.1920415836834408"/>
    <n v="4.0960207918417204E-3"/>
    <x v="3"/>
    <s v="TRUEFALSE"/>
    <n v="0.40649999999999997"/>
    <n v="0.36133333333333328"/>
    <n v="7.91"/>
    <n v="52.851851851851855"/>
    <n v="27"/>
    <n v="29.019999999999996"/>
    <n v="2336.6903999999995"/>
    <n v="2.44"/>
    <n v="41.43"/>
    <n v="3335.9436000000001"/>
    <n v="2146"/>
    <n v="5279"/>
    <n v="627"/>
    <n v="1699"/>
    <n v="924"/>
    <n v="5429"/>
    <n v="52.53"/>
    <n v="30.67"/>
    <n v="104.94"/>
    <n v="3389"/>
    <n v="4663"/>
    <n v="57.91"/>
    <s v="Zona Rural"/>
    <n v="2165"/>
    <n v="1.01"/>
    <n v="3.77"/>
    <n v="518"/>
    <n v="23.94"/>
    <n v="479"/>
    <n v="806"/>
    <n v="142"/>
    <n v="1427"/>
    <n v="406"/>
    <n v="808"/>
    <n v="658"/>
    <n v="548"/>
    <n v="70.239999999999995"/>
    <n v="96.31"/>
    <n v="85.01"/>
    <n v="53.73"/>
    <n v="525"/>
    <n v="5.0999999999999996"/>
    <n v="12.71"/>
    <n v="61"/>
    <n v="2.82"/>
    <n v="17.420000000000002"/>
    <n v="7.36"/>
  </r>
  <r>
    <n v="728"/>
    <x v="6"/>
    <s v="VE18"/>
    <s v="Araure"/>
    <s v="VE1802"/>
    <s v="Capital Araure"/>
    <s v="VE180201"/>
    <x v="3"/>
    <n v="139228"/>
    <n v="195109"/>
    <n v="24030.752799999998"/>
    <n v="29805"/>
    <n v="4033"/>
    <n v="2182"/>
    <n v="6215"/>
    <n v="17.259999999999998"/>
    <n v="0.42735995495522938"/>
    <n v="0.41779304653323418"/>
    <n v="0.19888847703124224"/>
    <n v="0.3959172053868914"/>
    <s v="CIUD GRAND LLANOS"/>
    <s v="ciud grandes"/>
    <n v="0.41779304653323418"/>
    <n v="81515.183516052784"/>
    <n v="6.5279625266800242E-3"/>
    <n v="81415.183516052784"/>
    <n v="0"/>
    <n v="0"/>
    <n v="149"/>
    <n v="0"/>
    <n v="29001"/>
    <n v="29001"/>
    <n v="2"/>
    <n v="27"/>
    <n v="0"/>
    <n v="73"/>
    <n v="0"/>
    <n v="29001"/>
    <n v="29101"/>
    <n v="3"/>
    <n v="100"/>
    <n v="5.7831006464234247E-5"/>
    <n v="0"/>
    <n v="1.2267653176577466E-3"/>
    <n v="1.2267653176577466E-3"/>
    <n v="5.125340194455407E-4"/>
    <n v="16575.521328159532"/>
    <n v="0.4603112516295601"/>
    <n v="5.9118879758114969E-3"/>
    <n v="0.4603112516295601"/>
    <n v="5.9118879758114969E-3"/>
    <n v="0.94314128406834075"/>
    <n v="16575.521328159532"/>
    <n v="0"/>
    <n v="0.60708186074371173"/>
    <n v="6.4701315202157902E-3"/>
    <n v="0.96711442398887815"/>
    <n v="0.46381181101626412"/>
    <n v="0.7039098394482417"/>
    <n v="95.17"/>
    <n v="473.68984845"/>
    <n v="411.891875323975"/>
    <n v="0.20594593766198749"/>
    <x v="2"/>
    <s v="TRUETRUE"/>
    <n v="0.44079999999999997"/>
    <n v="0.39182222222222218"/>
    <n v="4.74"/>
    <n v="222.88764044943821"/>
    <n v="178"/>
    <n v="5.5"/>
    <n v="7657.54"/>
    <n v="0.23"/>
    <n v="16.89"/>
    <n v="23515.609199999999"/>
    <n v="40671"/>
    <n v="92260"/>
    <n v="6297"/>
    <n v="32546"/>
    <n v="16486"/>
    <n v="90196"/>
    <n v="50.91"/>
    <n v="28.18"/>
    <n v="97.08"/>
    <n v="132499"/>
    <n v="6729"/>
    <n v="4.83"/>
    <s v="Zona Urbana"/>
    <n v="36780"/>
    <n v="1.02"/>
    <n v="3.85"/>
    <n v="13993"/>
    <n v="38.130000000000003"/>
    <n v="8292"/>
    <n v="17789"/>
    <n v="11642"/>
    <n v="39674"/>
    <n v="7068"/>
    <n v="15675"/>
    <n v="11197"/>
    <n v="7804"/>
    <n v="63.99"/>
    <n v="95.51"/>
    <n v="81.73"/>
    <n v="44.08"/>
    <n v="5323"/>
    <n v="5.24"/>
    <n v="8.2899999999999991"/>
    <n v="2731"/>
    <n v="7.44"/>
    <n v="4.75"/>
    <n v="3.65"/>
  </r>
  <r>
    <n v="78"/>
    <x v="12"/>
    <s v="VE03"/>
    <s v="San Juan de Capistrano"/>
    <s v="VE0316"/>
    <s v="Boca De Chavez"/>
    <s v="VE031602"/>
    <x v="0"/>
    <n v="1085"/>
    <n v="1287.0808002652814"/>
    <n v="305.536"/>
    <n v="199"/>
    <n v="61"/>
    <n v="17"/>
    <n v="78"/>
    <n v="28.16"/>
    <n v="0.43785833161073395"/>
    <n v="0.43900848742160403"/>
    <n v="9.6752192913848442E-2"/>
    <n v="0.24386320938635248"/>
    <s v="RESTO"/>
    <s v="resto"/>
    <n v="0.44897082846930797"/>
    <n v="577.8617332020433"/>
    <n v="4.6276774181615349E-5"/>
    <n v="577.8617332020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.60891481833704"/>
    <n v="4.7379024505113223E-3"/>
    <n v="6.0850019261069433E-5"/>
    <n v="4.7379024505113223E-3"/>
    <n v="6.0850019261069433E-5"/>
    <n v="0.89514451606971235"/>
    <n v="170.60891481833704"/>
    <n v="0"/>
    <n v="0.44629696864727592"/>
    <n v="4.6276774181615349E-5"/>
    <n v="0.94223931318576271"/>
    <n v="0.46375213947641741"/>
    <n v="0.70381927818387657"/>
    <n v="0"/>
    <n v="64.470667730499997"/>
    <n v="19.963819913352392"/>
    <n v="9.9819099566761955E-3"/>
    <x v="3"/>
    <s v="FALSEFALSE"/>
    <n v="0.4783"/>
    <n v="0.42515555555555556"/>
    <n v="8.6999999999999993"/>
    <n v="95"/>
    <n v="4"/>
    <n v="16.61"/>
    <n v="180.21850000000001"/>
    <m/>
    <n v="5.78"/>
    <n v="62.713000000000001"/>
    <n v="331"/>
    <n v="692"/>
    <n v="62"/>
    <n v="271"/>
    <n v="131"/>
    <n v="683"/>
    <n v="56.79"/>
    <n v="28.11"/>
    <n v="106.67"/>
    <n v="0"/>
    <n v="1085"/>
    <n v="100"/>
    <s v="Zona Rural"/>
    <n v="290"/>
    <n v="1.04"/>
    <n v="3.9"/>
    <n v="92"/>
    <n v="31.83"/>
    <n v="58"/>
    <n v="108"/>
    <n v="132"/>
    <n v="380"/>
    <n v="58"/>
    <n v="129"/>
    <n v="90"/>
    <n v="46"/>
    <n v="74.36"/>
    <n v="91.49"/>
    <n v="81.819999999999993"/>
    <n v="32.39"/>
    <n v="76"/>
    <n v="10.99"/>
    <n v="15.57"/>
    <n v="21"/>
    <n v="7.27"/>
    <n v="3.46"/>
    <n v="6.5"/>
  </r>
  <r>
    <n v="403"/>
    <x v="5"/>
    <s v="VE11"/>
    <s v="Petit"/>
    <s v="VE1117"/>
    <s v="Cabure"/>
    <s v="VE111701"/>
    <x v="2"/>
    <n v="7052"/>
    <n v="8312.368378870673"/>
    <n v="2308.1196"/>
    <n v="1112"/>
    <n v="401"/>
    <n v="140"/>
    <n v="541"/>
    <n v="32.730000000000004"/>
    <n v="0.43765376486828805"/>
    <n v="0.46445865650718804"/>
    <n v="9.1739187093587027E-2"/>
    <n v="0.19274478653987945"/>
    <s v="RESTO"/>
    <s v="resto"/>
    <n v="0.44695463529290608"/>
    <n v="3715.2515771984267"/>
    <n v="2.9752767554481476E-4"/>
    <n v="3715.2515771984267"/>
    <n v="0"/>
    <n v="0"/>
    <n v="0"/>
    <n v="0"/>
    <n v="2961"/>
    <n v="2961"/>
    <n v="1"/>
    <n v="0"/>
    <n v="0"/>
    <n v="0"/>
    <n v="0"/>
    <n v="2961"/>
    <n v="2961"/>
    <n v="1"/>
    <n v="0"/>
    <n v="0"/>
    <n v="0"/>
    <n v="0"/>
    <n v="0"/>
    <n v="0"/>
    <n v="731.66473797448725"/>
    <n v="2.031872811976565E-2"/>
    <n v="2.6095830599356034E-4"/>
    <n v="2.031872811976565E-2"/>
    <n v="2.6095830599356034E-4"/>
    <n v="0.89678602841063804"/>
    <n v="731.66473797448725"/>
    <n v="0"/>
    <n v="0.46052113767919728"/>
    <n v="2.9752767554481476E-4"/>
    <n v="0.94321223275787014"/>
    <n v="0.46348813190877364"/>
    <n v="0.70341860377210152"/>
    <n v="64.900000000000006"/>
    <n v="820.487332616"/>
    <n v="10.131013665217647"/>
    <n v="5.0655068326088239E-3"/>
    <x v="2"/>
    <s v="FALSETRUE"/>
    <n v="0.41060000000000002"/>
    <n v="0.36497777777777779"/>
    <n v="10.18"/>
    <n v="90.944444444444443"/>
    <n v="18"/>
    <n v="22.4"/>
    <n v="1579.6479999999999"/>
    <n v="1.39"/>
    <n v="16.489999999999998"/>
    <n v="1162.8748000000001"/>
    <n v="1884"/>
    <n v="4588"/>
    <n v="580"/>
    <n v="1445"/>
    <n v="901"/>
    <n v="4706"/>
    <n v="53.71"/>
    <n v="30.61"/>
    <n v="107.11"/>
    <n v="4577"/>
    <n v="2475"/>
    <n v="35.1"/>
    <s v="Zona Urbana"/>
    <n v="1748"/>
    <n v="1.01"/>
    <n v="4.07"/>
    <n v="552"/>
    <n v="31.69"/>
    <n v="166"/>
    <n v="880"/>
    <n v="591"/>
    <n v="1637"/>
    <n v="326"/>
    <n v="688"/>
    <n v="594"/>
    <n v="473"/>
    <n v="69.209999999999994"/>
    <n v="87.98"/>
    <n v="78.16"/>
    <n v="50.75"/>
    <n v="598"/>
    <n v="13.27"/>
    <n v="9.64"/>
    <n v="139"/>
    <n v="7.98"/>
    <n v="13.66"/>
    <n v="8.7100000000000009"/>
  </r>
  <r>
    <n v="314"/>
    <x v="8"/>
    <s v="VE09"/>
    <s v="Ricaurte"/>
    <s v="VE0906"/>
    <s v="El Amparo"/>
    <s v="VE090602"/>
    <x v="3"/>
    <n v="1186"/>
    <n v="1299.9429564667773"/>
    <n v="273.13579999999996"/>
    <n v="234"/>
    <n v="60"/>
    <n v="10"/>
    <n v="70"/>
    <n v="23.029999999999998"/>
    <n v="0.43773507292615382"/>
    <n v="0.45706604521484812"/>
    <n v="4.4472290513814516E-2"/>
    <n v="0.15853990837502729"/>
    <s v="RESTO"/>
    <s v="resto"/>
    <n v="0.44807322865809446"/>
    <n v="582.46963757541766"/>
    <n v="4.6645787974855339E-5"/>
    <n v="582.46963757541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.5676347802968"/>
    <n v="5.3754786034585248E-3"/>
    <n v="6.9038562945215751E-5"/>
    <n v="5.3754786034585248E-3"/>
    <n v="6.9038562945215751E-5"/>
    <n v="0.89521168767830095"/>
    <n v="193.5676347802968"/>
    <n v="0"/>
    <n v="0.45255107049886917"/>
    <n v="4.6645787974855339E-5"/>
    <n v="0.94224074211891229"/>
    <n v="0.46345353885499385"/>
    <n v="0.70336610318812809"/>
    <n v="0"/>
    <n v="220.681212786"/>
    <n v="5.8905918635102115"/>
    <n v="2.9452959317551059E-3"/>
    <x v="3"/>
    <s v="FALSEFALSE"/>
    <n v="0.45250000000000001"/>
    <n v="0.40222222222222226"/>
    <n v="9.73"/>
    <n v="144"/>
    <n v="3"/>
    <n v="12.93"/>
    <n v="153.34979999999999"/>
    <m/>
    <n v="10.41"/>
    <n v="123.46260000000001"/>
    <n v="348"/>
    <n v="769"/>
    <n v="69"/>
    <n v="282"/>
    <n v="143"/>
    <n v="761"/>
    <n v="54.23"/>
    <n v="28.19"/>
    <n v="104.84"/>
    <n v="0"/>
    <n v="1186"/>
    <n v="100"/>
    <s v="Zona Rural"/>
    <n v="317"/>
    <n v="1"/>
    <n v="3.74"/>
    <n v="96"/>
    <n v="30.28"/>
    <n v="134"/>
    <n v="152"/>
    <n v="146"/>
    <n v="432"/>
    <n v="64"/>
    <n v="147"/>
    <n v="95"/>
    <n v="59"/>
    <n v="65.98"/>
    <n v="97.35"/>
    <n v="79.17"/>
    <n v="37.58"/>
    <n v="93"/>
    <n v="3.81"/>
    <n v="8.83"/>
    <n v="24"/>
    <n v="7.57"/>
    <n v="1.58"/>
    <n v="6.91"/>
  </r>
  <r>
    <n v="485"/>
    <x v="2"/>
    <s v="VE13"/>
    <s v="Jimenez"/>
    <s v="VE1304"/>
    <s v="Coronel Mariano Peraza"/>
    <s v="VE130408"/>
    <x v="2"/>
    <n v="15831"/>
    <n v="18215.752358980961"/>
    <n v="4133.4740999999995"/>
    <n v="2779"/>
    <n v="699"/>
    <n v="283"/>
    <n v="982"/>
    <n v="26.11"/>
    <n v="0.43670113453573811"/>
    <n v="0.44430811789167818"/>
    <n v="8.2684781930834644E-2"/>
    <n v="0.56896696395311896"/>
    <s v="CIUD MED Y PEQ OCCID"/>
    <s v="ciud med y peq"/>
    <n v="0.44451265868519152"/>
    <n v="8097.1325110416756"/>
    <n v="6.4844088335068645E-4"/>
    <n v="8097.1325110416756"/>
    <n v="0"/>
    <n v="0"/>
    <n v="54"/>
    <n v="0"/>
    <n v="0"/>
    <n v="54"/>
    <n v="1"/>
    <n v="0"/>
    <n v="0"/>
    <n v="0"/>
    <n v="0"/>
    <n v="0"/>
    <n v="0"/>
    <n v="0"/>
    <n v="0"/>
    <n v="0"/>
    <n v="0"/>
    <n v="0"/>
    <n v="0"/>
    <n v="0"/>
    <n v="1862.9525525496376"/>
    <n v="5.1735206646789947E-2"/>
    <n v="6.6444768625255866E-4"/>
    <n v="5.1735206646789947E-2"/>
    <n v="6.6444768625255866E-4"/>
    <n v="0.90009590032020592"/>
    <n v="1862.9525525496376"/>
    <n v="0"/>
    <n v="0.46537974161955803"/>
    <n v="6.4844088335068645E-4"/>
    <n v="0.94457107495956172"/>
    <n v="0.46324405817603465"/>
    <n v="0.70304818219605458"/>
    <n v="83.96"/>
    <n v="124.486068535"/>
    <n v="146.32763789033544"/>
    <n v="7.3163818945167713E-2"/>
    <x v="2"/>
    <s v="FALSETRUE"/>
    <n v="0.42840000000000006"/>
    <n v="0.38080000000000003"/>
    <n v="6.89"/>
    <n v="246.52941176470588"/>
    <n v="17"/>
    <n v="24.479999999999997"/>
    <n v="3875.4287999999992"/>
    <n v="0.89"/>
    <n v="14.700000000000001"/>
    <n v="2327.1570000000002"/>
    <n v="4534"/>
    <n v="10583"/>
    <n v="714"/>
    <n v="3647"/>
    <n v="1818"/>
    <n v="10366"/>
    <n v="49.59"/>
    <n v="28.16"/>
    <n v="97.96"/>
    <n v="13292"/>
    <n v="2539"/>
    <n v="16.04"/>
    <s v="Zona Urbana"/>
    <n v="3911"/>
    <n v="1.06"/>
    <n v="4.2699999999999996"/>
    <n v="1486"/>
    <n v="38.08"/>
    <n v="996"/>
    <n v="1963"/>
    <n v="1232"/>
    <n v="4191"/>
    <n v="712"/>
    <n v="1802"/>
    <n v="1145"/>
    <n v="846"/>
    <n v="57.51"/>
    <n v="96.67"/>
    <n v="76.13"/>
    <n v="40.06"/>
    <n v="883"/>
    <n v="3.85"/>
    <n v="11.15"/>
    <n v="198"/>
    <n v="5.07"/>
    <n v="13.86"/>
    <n v="4.79"/>
  </r>
  <r>
    <n v="883"/>
    <x v="18"/>
    <s v="VE20"/>
    <s v="Sucre"/>
    <s v="VE2026"/>
    <s v="Eleazar Lopez Contreras"/>
    <s v="VE202602"/>
    <x v="1"/>
    <n v="368"/>
    <n v="397.76174863387979"/>
    <n v="71.0976"/>
    <n v="71"/>
    <n v="17"/>
    <n v="0"/>
    <n v="17"/>
    <n v="19.32"/>
    <n v="0.43766966764741522"/>
    <n v="0.43960463364725177"/>
    <n v="0.12841843073177253"/>
    <n v="0.26965629006772879"/>
    <s v="RESTO"/>
    <s v="resto"/>
    <n v="0.44755220565273346"/>
    <n v="178.01914792538105"/>
    <n v="1.4256268299506957E-5"/>
    <n v="178.01914792538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216774992192938"/>
    <n v="4.2257812612639335E-4"/>
    <n v="5.4272723811193234E-6"/>
    <n v="4.2257812612639335E-4"/>
    <n v="5.4272723811193234E-6"/>
    <n v="0.89468987661196187"/>
    <n v="15.216774992192938"/>
    <n v="0"/>
    <n v="0.4449056961284466"/>
    <n v="1.4256268299506957E-5"/>
    <n v="0.94211532009076293"/>
    <n v="0.46322726067059866"/>
    <n v="0.70302268925026545"/>
    <n v="0"/>
    <n v="63.672880616100002"/>
    <n v="6.2469570213429888"/>
    <n v="3.1234785106714945E-3"/>
    <x v="3"/>
    <s v="FALSEFALSE"/>
    <n v="0.3594"/>
    <n v="0.31946666666666668"/>
    <n v="15.79"/>
    <n v="17"/>
    <n v="2"/>
    <n v="14.44"/>
    <n v="53.139200000000002"/>
    <m/>
    <n v="0"/>
    <n v="0"/>
    <n v="92"/>
    <n v="256"/>
    <n v="20"/>
    <n v="65"/>
    <n v="56"/>
    <n v="247"/>
    <n v="43.75"/>
    <n v="30.68"/>
    <n v="132.91"/>
    <n v="0"/>
    <n v="368"/>
    <n v="100"/>
    <s v="Zona Rural"/>
    <n v="91"/>
    <n v="1"/>
    <n v="4.04"/>
    <n v="8"/>
    <n v="8.89"/>
    <n v="7"/>
    <n v="27"/>
    <n v="0"/>
    <n v="34"/>
    <n v="13"/>
    <n v="43"/>
    <n v="32"/>
    <n v="12"/>
    <n v="61.9"/>
    <n v="97.73"/>
    <n v="66.67"/>
    <n v="26.09"/>
    <n v="51"/>
    <n v="3.13"/>
    <n v="1.1100000000000001"/>
    <n v="2"/>
    <n v="2.2200000000000002"/>
    <n v="0"/>
    <n v="14.77"/>
  </r>
  <r>
    <n v="186"/>
    <x v="1"/>
    <s v="VE06"/>
    <s v="Barinas"/>
    <s v="VE0604"/>
    <s v="Ramon Ignacio Mendez"/>
    <s v="VE060410"/>
    <x v="1"/>
    <n v="90464"/>
    <n v="107436.97721357294"/>
    <n v="18499.887999999999"/>
    <n v="17700"/>
    <n v="3249"/>
    <n v="1301"/>
    <n v="4550"/>
    <n v="20.45"/>
    <n v="0.4300801026145657"/>
    <n v="0.38262240969155364"/>
    <n v="0.37680896731238195"/>
    <n v="0.35428997659992389"/>
    <s v="CIUD GRAND LLANOS"/>
    <s v="ciud grandes"/>
    <n v="0.42937898013464959"/>
    <n v="46131.179704713541"/>
    <n v="3.694313125905041E-3"/>
    <n v="46122.179704713541"/>
    <n v="0"/>
    <n v="0"/>
    <n v="606"/>
    <n v="0"/>
    <n v="0"/>
    <n v="606"/>
    <n v="1"/>
    <n v="0"/>
    <n v="0"/>
    <n v="9"/>
    <n v="0"/>
    <n v="0"/>
    <n v="9"/>
    <n v="1"/>
    <n v="9"/>
    <n v="5.2047905817810823E-6"/>
    <n v="0"/>
    <n v="1.9509581280186528E-4"/>
    <n v="1.9509581280186528E-4"/>
    <n v="8.3770041129405429E-5"/>
    <n v="6779.0353383658476"/>
    <n v="0.1882575021120427"/>
    <n v="2.4178363208643785E-3"/>
    <n v="0.1882575021120427"/>
    <n v="2.4178363208643785E-3"/>
    <n v="0.91447915815101166"/>
    <n v="6779.0353383658476"/>
    <n v="0"/>
    <n v="0.49511968998486933"/>
    <n v="3.68910833532326E-3"/>
    <n v="0.95634546008711152"/>
    <n v="0.46313958444922204"/>
    <n v="0.70288962632809149"/>
    <n v="99.61"/>
    <n v="43.340709258300002"/>
    <n v="2478.8929173557103"/>
    <n v="1"/>
    <x v="2"/>
    <s v="TRUETRUE"/>
    <n v="0.47570000000000001"/>
    <n v="0.42284444444444447"/>
    <n v="3.3"/>
    <n v="309.56862745098039"/>
    <n v="51"/>
    <n v="3.89"/>
    <n v="3519.0496000000003"/>
    <n v="0.23"/>
    <n v="16.97"/>
    <n v="15351.740799999998"/>
    <n v="28473"/>
    <n v="59857"/>
    <n v="2134"/>
    <n v="22728"/>
    <n v="12207"/>
    <n v="55529"/>
    <n v="51.13"/>
    <n v="25.55"/>
    <n v="95.32"/>
    <n v="90114"/>
    <n v="350"/>
    <n v="0.39"/>
    <s v="Zona Urbana"/>
    <n v="22736"/>
    <n v="1.02"/>
    <n v="4.0599999999999996"/>
    <n v="10360"/>
    <n v="45.65"/>
    <n v="3297"/>
    <n v="8013"/>
    <n v="4478"/>
    <n v="15788"/>
    <n v="4779"/>
    <n v="11253"/>
    <n v="8811"/>
    <n v="7035"/>
    <n v="63.58"/>
    <n v="97.67"/>
    <n v="85.64"/>
    <n v="49.12"/>
    <n v="2366"/>
    <n v="2.97"/>
    <n v="11.59"/>
    <n v="1657"/>
    <n v="7.3"/>
    <n v="4.16"/>
    <n v="3.46"/>
  </r>
  <r>
    <n v="621"/>
    <x v="4"/>
    <s v="VE15"/>
    <s v="Brion"/>
    <s v="VE1504"/>
    <s v="Tacarigua"/>
    <s v="VE150403"/>
    <x v="3"/>
    <n v="13850"/>
    <n v="16290.551408211741"/>
    <n v="3380.7849999999994"/>
    <n v="2889"/>
    <n v="652"/>
    <n v="281"/>
    <n v="933"/>
    <n v="24.409999999999997"/>
    <n v="0.4364983695751975"/>
    <n v="0.38014228215513585"/>
    <n v="8.814402330536622E-2"/>
    <n v="0.50269201418489562"/>
    <s v="CIUD MED Y PEQ ORIEN"/>
    <s v="ciud med y peq"/>
    <n v="0.44431999980775344"/>
    <n v="7238.2177985648377"/>
    <n v="5.7965660519766283E-4"/>
    <n v="7238.2177985648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4.1585592150573"/>
    <n v="5.0380170886576002E-2"/>
    <n v="6.4704463649167593E-4"/>
    <n v="5.0380170886576002E-2"/>
    <n v="6.4704463649167593E-4"/>
    <n v="0.8999531410101409"/>
    <n v="1814.1585592150573"/>
    <n v="0"/>
    <n v="0.44349186468395091"/>
    <n v="5.7965660519766283E-4"/>
    <n v="0.94430472140578225"/>
    <n v="0.46306812593957775"/>
    <n v="0.70278117642048621"/>
    <n v="98.73"/>
    <n v="58.947879301599997"/>
    <n v="276.35517343826774"/>
    <n v="0.13817758671913388"/>
    <x v="2"/>
    <s v="FALSETRUE"/>
    <n v="0.3987"/>
    <n v="0.35439999999999999"/>
    <n v="3.46"/>
    <n v="272.2"/>
    <n v="15"/>
    <n v="6.2299999999999995"/>
    <n v="862.8549999999999"/>
    <n v="0.26"/>
    <n v="12.87"/>
    <n v="1782.4949999999999"/>
    <n v="3652"/>
    <n v="9160"/>
    <n v="1038"/>
    <n v="2888"/>
    <n v="1603"/>
    <n v="9359"/>
    <n v="51.2"/>
    <n v="31.04"/>
    <n v="95.51"/>
    <n v="13674"/>
    <n v="176"/>
    <n v="1.27"/>
    <s v="Zona Urbana"/>
    <n v="3999"/>
    <n v="1.02"/>
    <n v="3.54"/>
    <n v="1962"/>
    <n v="49.14"/>
    <n v="863"/>
    <n v="2264"/>
    <n v="830"/>
    <n v="4083"/>
    <n v="639"/>
    <n v="1431"/>
    <n v="1050"/>
    <n v="713"/>
    <n v="67.760000000000005"/>
    <n v="94.71"/>
    <n v="79.97"/>
    <n v="40.700000000000003"/>
    <n v="397"/>
    <n v="6.55"/>
    <n v="7.59"/>
    <n v="368"/>
    <n v="9.2200000000000006"/>
    <n v="12.72"/>
    <n v="2.33"/>
  </r>
  <r>
    <n v="44"/>
    <x v="12"/>
    <s v="VE03"/>
    <s v="Fernando del C. Carvajal"/>
    <s v="VE0304"/>
    <s v="Valle De Guanape"/>
    <s v="VE030401"/>
    <x v="0"/>
    <n v="13475"/>
    <n v="14903.149525694396"/>
    <n v="4316.0424999999996"/>
    <n v="2113"/>
    <n v="704"/>
    <n v="292"/>
    <n v="996"/>
    <n v="32.03"/>
    <n v="0.43531745114531051"/>
    <n v="0.46855405169673831"/>
    <n v="9.3981355888441961E-2"/>
    <n v="0.2801144435599276"/>
    <s v="RESTO"/>
    <s v="resto"/>
    <n v="0.44322333652749818"/>
    <n v="6605.423657546472"/>
    <n v="5.2898069107355273E-4"/>
    <n v="6605.423657546472"/>
    <n v="0"/>
    <n v="0"/>
    <n v="331"/>
    <n v="0"/>
    <n v="2657"/>
    <n v="2657"/>
    <n v="2"/>
    <n v="0"/>
    <n v="0"/>
    <n v="0"/>
    <n v="0"/>
    <n v="2657"/>
    <n v="2657"/>
    <n v="1"/>
    <n v="0"/>
    <n v="0"/>
    <n v="0"/>
    <n v="0"/>
    <n v="0"/>
    <n v="0"/>
    <n v="1802.5893096573352"/>
    <n v="5.0058886527616954E-2"/>
    <n v="6.4291830429401146E-4"/>
    <n v="5.0058886527616954E-2"/>
    <n v="6.4291830429401146E-4"/>
    <n v="0.89991929221089406"/>
    <n v="1802.5893096573352"/>
    <n v="0"/>
    <n v="0.47284407681174973"/>
    <n v="5.2898069107355273E-4"/>
    <n v="0.9441084889209701"/>
    <n v="0.46262026871318063"/>
    <n v="0.7021014802574278"/>
    <n v="81.94"/>
    <n v="159.74116127600001"/>
    <n v="93.295612769114697"/>
    <n v="4.6647806384557351E-2"/>
    <x v="2"/>
    <s v="FALSETRUE"/>
    <n v="0.5403"/>
    <n v="0.48026666666666668"/>
    <n v="6.66"/>
    <n v="254.1875"/>
    <n v="16"/>
    <n v="14.520000000000001"/>
    <n v="1956.5700000000004"/>
    <n v="1.02"/>
    <n v="7.35"/>
    <n v="990.41250000000002"/>
    <n v="4460"/>
    <n v="8254"/>
    <n v="761"/>
    <n v="3567"/>
    <n v="1808"/>
    <n v="8100"/>
    <n v="63.25"/>
    <n v="27.21"/>
    <n v="103.86"/>
    <n v="11041"/>
    <n v="2434"/>
    <n v="18.059999999999999"/>
    <s v="Zona Urbana"/>
    <n v="3204"/>
    <n v="1.05"/>
    <n v="4.43"/>
    <n v="1201"/>
    <n v="37.630000000000003"/>
    <n v="644"/>
    <n v="1833"/>
    <n v="1299"/>
    <n v="4067"/>
    <n v="732"/>
    <n v="1802"/>
    <n v="1224"/>
    <n v="734"/>
    <n v="58.84"/>
    <n v="97.56"/>
    <n v="81.819999999999993"/>
    <n v="42.11"/>
    <n v="704"/>
    <n v="3.52"/>
    <n v="15.44"/>
    <n v="311"/>
    <n v="9.74"/>
    <n v="10.15"/>
    <n v="7.59"/>
  </r>
  <r>
    <n v="795"/>
    <x v="16"/>
    <s v="VE19"/>
    <s v="Libertador"/>
    <s v="VE1909"/>
    <s v="Tunapuy"/>
    <s v="VE190901"/>
    <x v="0"/>
    <n v="8230"/>
    <n v="9763.3590653035681"/>
    <n v="2184.2419999999997"/>
    <n v="1475"/>
    <n v="403"/>
    <n v="130"/>
    <n v="533"/>
    <n v="26.54"/>
    <n v="0.43593984463114704"/>
    <n v="0.45175347667977656"/>
    <n v="5.7247157132735475E-2"/>
    <n v="0.19159492935402558"/>
    <s v="RESTO"/>
    <s v="resto"/>
    <n v="0.44380555897736262"/>
    <n v="4333.0330274737507"/>
    <n v="3.4700133165553387E-4"/>
    <n v="4333.0330274737507"/>
    <n v="0"/>
    <n v="0"/>
    <n v="0"/>
    <n v="0"/>
    <n v="1752"/>
    <n v="1752"/>
    <n v="1"/>
    <n v="0"/>
    <n v="0"/>
    <n v="0"/>
    <n v="0"/>
    <n v="1752"/>
    <n v="1752"/>
    <n v="1"/>
    <n v="0"/>
    <n v="0"/>
    <n v="0"/>
    <n v="0"/>
    <n v="0"/>
    <n v="0"/>
    <n v="1346.9498714962956"/>
    <n v="3.7405531262381039E-2"/>
    <n v="4.8040822316651482E-4"/>
    <n v="3.7405531262381039E-2"/>
    <n v="4.8040822316651482E-4"/>
    <n v="0.89858620247207566"/>
    <n v="1346.9498714962956"/>
    <n v="0"/>
    <n v="0.4625817368047444"/>
    <n v="3.4700133165553387E-4"/>
    <n v="0.94340380973559501"/>
    <n v="0.46251879001487106"/>
    <n v="0.70194746983221257"/>
    <n v="69.83"/>
    <n v="132.89044963000001"/>
    <n v="73.469230426168195"/>
    <n v="3.6734615213084097E-2"/>
    <x v="2"/>
    <s v="FALSETRUE"/>
    <n v="0.45740000000000003"/>
    <n v="0.40657777777777782"/>
    <n v="8.36"/>
    <n v="159.73684210526315"/>
    <n v="19"/>
    <n v="11.7"/>
    <n v="962.91"/>
    <n v="0.15"/>
    <n v="7.2099999999999991"/>
    <n v="593.38299999999992"/>
    <n v="2370"/>
    <n v="5181"/>
    <n v="679"/>
    <n v="1825"/>
    <n v="1116"/>
    <n v="5289"/>
    <n v="58.85"/>
    <n v="30.04"/>
    <n v="103.76"/>
    <n v="5747"/>
    <n v="2483"/>
    <n v="30.17"/>
    <s v="Zona Urbana"/>
    <n v="2053"/>
    <n v="1.02"/>
    <n v="4.09"/>
    <n v="773"/>
    <n v="37.729999999999997"/>
    <n v="723"/>
    <n v="1104"/>
    <n v="1065"/>
    <n v="3035"/>
    <n v="400"/>
    <n v="974"/>
    <n v="781"/>
    <n v="623"/>
    <n v="68.849999999999994"/>
    <n v="96.72"/>
    <n v="85.08"/>
    <n v="57.9"/>
    <n v="564"/>
    <n v="4.13"/>
    <n v="8.83"/>
    <n v="204"/>
    <n v="9.9600000000000009"/>
    <n v="5.81"/>
    <n v="8.76"/>
  </r>
  <r>
    <n v="391"/>
    <x v="5"/>
    <s v="VE11"/>
    <s v="Mauroa"/>
    <s v="VE1113"/>
    <s v="San Felix"/>
    <s v="VE111303"/>
    <x v="2"/>
    <n v="2302"/>
    <n v="2672.7032905296951"/>
    <n v="746.99900000000014"/>
    <n v="435"/>
    <n v="156"/>
    <n v="53"/>
    <n v="209"/>
    <n v="32.450000000000003"/>
    <n v="0.43652414934467676"/>
    <n v="0.49552494103739708"/>
    <n v="0.10406232264648574"/>
    <n v="0.2536932140377785"/>
    <s v="RESTO"/>
    <s v="resto"/>
    <n v="0.44434449467824416"/>
    <n v="1187.6009930552977"/>
    <n v="9.5106389324220127E-5"/>
    <n v="1187.6009930552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9.29075473293202"/>
    <n v="5.2567073160464401E-3"/>
    <n v="6.7513154770991435E-5"/>
    <n v="5.2567073160464401E-3"/>
    <n v="6.7513154770991435E-5"/>
    <n v="0.89519917457160347"/>
    <n v="189.29075473293202"/>
    <n v="0"/>
    <n v="0.46532694097501565"/>
    <n v="9.5106389324220127E-5"/>
    <n v="0.94242839624183516"/>
    <n v="0.46228933243646786"/>
    <n v="0.70159923064697038"/>
    <n v="0"/>
    <n v="338.09454430199997"/>
    <n v="7.9051949686071437"/>
    <n v="3.9525974843035716E-3"/>
    <x v="3"/>
    <s v="FALSEFALSE"/>
    <n v="0.41659999999999997"/>
    <n v="0.37031111111111109"/>
    <n v="9.8699999999999992"/>
    <n v="106.5"/>
    <n v="4"/>
    <n v="26.439999999999998"/>
    <n v="608.64879999999994"/>
    <n v="2.4300000000000002"/>
    <n v="25.08"/>
    <n v="577.34159999999997"/>
    <n v="644"/>
    <n v="1546"/>
    <n v="112"/>
    <n v="507"/>
    <n v="291"/>
    <n v="1504"/>
    <n v="48.9"/>
    <n v="28.83"/>
    <n v="109.08"/>
    <n v="0"/>
    <n v="2302"/>
    <n v="100"/>
    <s v="Zona Rural"/>
    <n v="660"/>
    <n v="1"/>
    <n v="3.5"/>
    <n v="132"/>
    <n v="20"/>
    <n v="45"/>
    <n v="214"/>
    <n v="167"/>
    <n v="426"/>
    <n v="107"/>
    <n v="240"/>
    <n v="184"/>
    <n v="110"/>
    <n v="69.930000000000007"/>
    <n v="90.57"/>
    <n v="73.31"/>
    <n v="35.6"/>
    <n v="187"/>
    <n v="9.9499999999999993"/>
    <n v="13.18"/>
    <n v="76"/>
    <n v="11.52"/>
    <n v="6.06"/>
    <n v="8.85"/>
  </r>
  <r>
    <n v="772"/>
    <x v="16"/>
    <s v="VE19"/>
    <s v="Arismendi"/>
    <s v="VE1903"/>
    <s v="Rio Caribe"/>
    <s v="VE190301"/>
    <x v="0"/>
    <n v="25749"/>
    <n v="30532.749597457623"/>
    <n v="7575.3558000000012"/>
    <n v="4740"/>
    <n v="1462"/>
    <n v="514"/>
    <n v="1976"/>
    <n v="29.42"/>
    <n v="0.43350627668507086"/>
    <n v="0.47422689558019782"/>
    <n v="8.56259798205561E-2"/>
    <n v="0.36045003289284894"/>
    <s v="CIUD MED Y PEQ ORIEN"/>
    <s v="ciud med y peq"/>
    <n v="0.43939137195142558"/>
    <n v="13415.826735076242"/>
    <n v="1.0743767039886867E-3"/>
    <n v="13415.826735076242"/>
    <n v="0"/>
    <n v="0"/>
    <n v="0"/>
    <n v="0"/>
    <n v="9607"/>
    <n v="9607"/>
    <n v="1"/>
    <n v="0"/>
    <n v="0"/>
    <n v="0"/>
    <n v="0"/>
    <n v="9607"/>
    <n v="9607"/>
    <n v="1"/>
    <n v="0"/>
    <n v="0"/>
    <n v="0"/>
    <n v="0"/>
    <n v="0"/>
    <n v="0"/>
    <n v="3138.5725698490328"/>
    <n v="8.7159869023427469E-2"/>
    <n v="1.1194151344959557E-3"/>
    <n v="8.7159869023427469E-2"/>
    <n v="1.1194151344959557E-3"/>
    <n v="0.90382805301216018"/>
    <n v="3138.5725698490328"/>
    <n v="0"/>
    <n v="0.48840493920526179"/>
    <n v="1.0743767039886867E-3"/>
    <n v="0.94622042743595869"/>
    <n v="0.46222872536379095"/>
    <n v="0.7015072495594169"/>
    <n v="72.47"/>
    <n v="261.176256255"/>
    <n v="116.90476781950235"/>
    <n v="5.8452383909751174E-2"/>
    <x v="2"/>
    <s v="TRUETRUE"/>
    <n v="0.42320000000000002"/>
    <n v="0.37617777777777778"/>
    <n v="9.64"/>
    <n v="151.97872340425531"/>
    <n v="47"/>
    <n v="11.6"/>
    <n v="2986.884"/>
    <n v="0.32"/>
    <n v="12.62"/>
    <n v="3249.5237999999999"/>
    <n v="6879"/>
    <n v="16255"/>
    <n v="2615"/>
    <n v="5350"/>
    <n v="3179"/>
    <n v="17220"/>
    <n v="58.41"/>
    <n v="31.76"/>
    <n v="102.45"/>
    <n v="18661"/>
    <n v="7088"/>
    <n v="27.53"/>
    <s v="Zona Urbana"/>
    <n v="7065"/>
    <n v="1.02"/>
    <n v="3.73"/>
    <n v="2782"/>
    <n v="39.409999999999997"/>
    <n v="2057"/>
    <n v="2833"/>
    <n v="2189"/>
    <n v="7143"/>
    <n v="1277"/>
    <n v="2757"/>
    <n v="2169"/>
    <n v="1389"/>
    <n v="71.540000000000006"/>
    <n v="97.49"/>
    <n v="81.45"/>
    <n v="44.92"/>
    <n v="2063"/>
    <n v="3.44"/>
    <n v="6.88"/>
    <n v="889"/>
    <n v="12.59"/>
    <n v="9.92"/>
    <n v="8.5299999999999994"/>
  </r>
  <r>
    <n v="732"/>
    <x v="6"/>
    <s v="VE18"/>
    <s v="Guanare"/>
    <s v="VE1804"/>
    <s v="Capital Guanare"/>
    <s v="VE180401"/>
    <x v="3"/>
    <n v="161914"/>
    <n v="195613.16441726708"/>
    <n v="44785.412400000001"/>
    <n v="30503"/>
    <n v="7657"/>
    <n v="4004"/>
    <n v="11661"/>
    <n v="27.66"/>
    <n v="0.42976311767579478"/>
    <n v="0.4556856532032062"/>
    <n v="0.22972818988165122"/>
    <n v="0.34967105875166349"/>
    <s v="CIUD GRAND LLANOS"/>
    <s v="ciud grandes"/>
    <n v="0.4274165560290612"/>
    <n v="83608.3050491748"/>
    <n v="6.6955855184054457E-3"/>
    <n v="76672.3050491748"/>
    <n v="0"/>
    <n v="0"/>
    <n v="648"/>
    <n v="6933"/>
    <n v="65129"/>
    <n v="65129"/>
    <n v="3"/>
    <n v="0"/>
    <n v="0"/>
    <n v="0"/>
    <n v="6936"/>
    <n v="65129"/>
    <n v="65129"/>
    <n v="2"/>
    <n v="6936"/>
    <n v="4.0111586083592873E-3"/>
    <n v="0"/>
    <n v="8.2958265879454721E-2"/>
    <n v="8.2958265879454721E-2"/>
    <n v="3.545773629633972E-2"/>
    <n v="20903.234089157268"/>
    <n v="0.58049419117450174"/>
    <n v="7.4554263374703349E-3"/>
    <n v="0.58049419117450174"/>
    <n v="7.4554263374703349E-3"/>
    <n v="0.95580311487369063"/>
    <n v="20903.234089157268"/>
    <n v="0"/>
    <n v="0.66399431975046619"/>
    <n v="2.6844269100461584E-3"/>
    <n v="0.95245502937788218"/>
    <n v="0.46218905697511631"/>
    <n v="0.70144704632948629"/>
    <n v="89.69"/>
    <n v="1691.67988302"/>
    <n v="115.63249429203884"/>
    <n v="5.781624714601942E-2"/>
    <x v="2"/>
    <s v="TRUETRUE"/>
    <n v="0.42680000000000001"/>
    <n v="0.37937777777777781"/>
    <n v="6.7"/>
    <n v="210.80172413793105"/>
    <n v="232"/>
    <n v="10.92"/>
    <n v="17681.0088"/>
    <n v="1.5"/>
    <n v="14.92"/>
    <n v="24157.568799999997"/>
    <n v="46118"/>
    <n v="108059"/>
    <n v="7737"/>
    <n v="36485"/>
    <n v="19806"/>
    <n v="105623"/>
    <n v="49.84"/>
    <n v="28.25"/>
    <n v="100.17"/>
    <n v="145223"/>
    <n v="16691"/>
    <n v="10.31"/>
    <s v="Zona Urbana"/>
    <n v="43234"/>
    <n v="1.02"/>
    <n v="3.77"/>
    <n v="17059"/>
    <n v="39.54"/>
    <n v="10263"/>
    <n v="21278"/>
    <n v="13990"/>
    <n v="48906"/>
    <n v="6831"/>
    <n v="18168"/>
    <n v="13529"/>
    <n v="10986"/>
    <n v="56.72"/>
    <n v="95.67"/>
    <n v="82.26"/>
    <n v="48.39"/>
    <n v="8853"/>
    <n v="5.18"/>
    <n v="10.34"/>
    <n v="5423"/>
    <n v="12.57"/>
    <n v="9.23"/>
    <n v="6.25"/>
  </r>
  <r>
    <n v="893"/>
    <x v="3"/>
    <s v="VE21"/>
    <s v="Andres Bello"/>
    <s v="VE2101"/>
    <s v="El Jaguito"/>
    <s v="VE210103"/>
    <x v="2"/>
    <n v="3652"/>
    <n v="4983.9526498401246"/>
    <n v="1118.6076"/>
    <n v="616"/>
    <n v="223"/>
    <n v="49"/>
    <n v="272"/>
    <n v="30.63"/>
    <n v="0.43541139157247311"/>
    <n v="0.4785153665089395"/>
    <n v="6.916032750892788E-2"/>
    <n v="0.61618906499250703"/>
    <s v="RESTO"/>
    <s v="resto"/>
    <n v="0.44332643474983907"/>
    <n v="2209.5179592156355"/>
    <n v="1.7694434113548602E-4"/>
    <n v="2209.51795921563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6.22374430227626"/>
    <n v="1.7112868875004517E-2"/>
    <n v="2.1978468563526454E-4"/>
    <n v="1.7112868875004517E-2"/>
    <n v="2.1978468563526454E-4"/>
    <n v="0.89644827625133305"/>
    <n v="616.22374430227626"/>
    <n v="0"/>
    <n v="0.46402550387842573"/>
    <n v="1.7694434113548602E-4"/>
    <n v="0.94274529757284076"/>
    <n v="0.4620828922212718"/>
    <n v="0.70128592405303969"/>
    <n v="0"/>
    <n v="57.8407581198"/>
    <n v="86.166793310650306"/>
    <n v="4.3083396655325151E-2"/>
    <x v="3"/>
    <s v="FALSEFALSE"/>
    <n v="0.58079999999999998"/>
    <n v="0.51626666666666665"/>
    <n v="13.24"/>
    <n v="198.57142857142858"/>
    <n v="7"/>
    <n v="24.979999999999997"/>
    <n v="912.26959999999985"/>
    <n v="0.11"/>
    <n v="21.740000000000002"/>
    <n v="793.9448000000001"/>
    <n v="1272"/>
    <n v="2190"/>
    <n v="190"/>
    <n v="1020"/>
    <n v="475"/>
    <n v="2157"/>
    <n v="66.760000000000005"/>
    <n v="26.48"/>
    <n v="107.97"/>
    <n v="0"/>
    <n v="3652"/>
    <n v="100"/>
    <s v="Zona Rural"/>
    <n v="915"/>
    <n v="1.02"/>
    <n v="4.0599999999999996"/>
    <n v="245"/>
    <n v="26.78"/>
    <n v="213"/>
    <n v="720"/>
    <n v="457"/>
    <n v="1390"/>
    <n v="222"/>
    <n v="523"/>
    <n v="302"/>
    <n v="144"/>
    <n v="67.069999999999993"/>
    <n v="96.67"/>
    <n v="77.040000000000006"/>
    <n v="32"/>
    <n v="376"/>
    <n v="4.51"/>
    <n v="14.86"/>
    <n v="48"/>
    <n v="5.25"/>
    <n v="1.0900000000000001"/>
    <n v="13.29"/>
  </r>
  <r>
    <n v="194"/>
    <x v="1"/>
    <s v="VE06"/>
    <s v="Cruz Paredes"/>
    <s v="VE0606"/>
    <s v="Barrancas"/>
    <s v="VE060601"/>
    <x v="1"/>
    <n v="21121"/>
    <n v="23670.897242915289"/>
    <n v="6209.5740000000005"/>
    <n v="3718"/>
    <n v="1098"/>
    <n v="450"/>
    <n v="1548"/>
    <n v="29.400000000000002"/>
    <n v="0.4339993476852928"/>
    <n v="0.48597764430511148"/>
    <n v="7.0884819096735413E-2"/>
    <n v="0.40132618156232908"/>
    <s v="CIUD MED Y PEQ LLANO"/>
    <s v="ciud med y peq"/>
    <n v="0.43993710145867687"/>
    <n v="10413.705921974339"/>
    <n v="8.3395852269812988E-4"/>
    <n v="10409.705921974339"/>
    <n v="0"/>
    <n v="0"/>
    <n v="136"/>
    <n v="0"/>
    <n v="5200"/>
    <n v="5200"/>
    <n v="2"/>
    <n v="0"/>
    <n v="0"/>
    <n v="4"/>
    <n v="0"/>
    <n v="5200"/>
    <n v="5204"/>
    <n v="2"/>
    <n v="4"/>
    <n v="2.3132402585693699E-6"/>
    <n v="0"/>
    <n v="3.8410917592357344E-4"/>
    <n v="3.8410917592357344E-4"/>
    <n v="1.6898387749949791E-4"/>
    <n v="2682.2965075935531"/>
    <n v="7.4488834360486492E-2"/>
    <n v="9.5667799261697393E-4"/>
    <n v="7.4488834360486492E-2"/>
    <n v="9.5667799261697393E-4"/>
    <n v="0.90249310066669119"/>
    <n v="2682.2965075935531"/>
    <n v="0"/>
    <n v="0.48765319311076305"/>
    <n v="8.3164528243956056E-4"/>
    <n v="0.94528049786950019"/>
    <n v="0.46201718595029173"/>
    <n v="0.70118620410292676"/>
    <n v="76.38"/>
    <n v="278.09401841699997"/>
    <n v="85.118325729037977"/>
    <n v="4.2559162864518989E-2"/>
    <x v="2"/>
    <s v="TRUETRUE"/>
    <n v="0.5071"/>
    <n v="0.45075555555555558"/>
    <n v="8.83"/>
    <n v="160.44736842105263"/>
    <n v="38"/>
    <n v="11.129999999999999"/>
    <n v="2350.7673"/>
    <n v="1.1100000000000001"/>
    <n v="17.439999999999998"/>
    <n v="3683.5023999999994"/>
    <n v="6740"/>
    <n v="13290"/>
    <n v="1091"/>
    <n v="5341"/>
    <n v="2857"/>
    <n v="12923"/>
    <n v="58.92"/>
    <n v="27.05"/>
    <n v="103.3"/>
    <n v="16132"/>
    <n v="4989"/>
    <n v="23.62"/>
    <s v="Zona Urbana"/>
    <n v="5438"/>
    <n v="1.02"/>
    <n v="3.93"/>
    <n v="2072"/>
    <n v="38.19"/>
    <n v="1327"/>
    <n v="2887"/>
    <n v="1862"/>
    <n v="6097"/>
    <n v="960"/>
    <n v="2659"/>
    <n v="1925"/>
    <n v="1330"/>
    <n v="53.1"/>
    <n v="96.8"/>
    <n v="80.650000000000006"/>
    <n v="44.38"/>
    <n v="1474"/>
    <n v="4.25"/>
    <n v="10.58"/>
    <n v="484"/>
    <n v="8.92"/>
    <n v="9.2899999999999991"/>
    <n v="10.33"/>
  </r>
  <r>
    <n v="872"/>
    <x v="18"/>
    <s v="VE20"/>
    <s v="Samuel Dario Maldo"/>
    <s v="VE2022"/>
    <s v="Samuel Dario Maldonado"/>
    <s v="VE202201"/>
    <x v="1"/>
    <n v="10434"/>
    <n v="11529.188431690023"/>
    <n v="2755.6194"/>
    <n v="1973"/>
    <n v="497"/>
    <n v="211"/>
    <n v="708"/>
    <n v="26.41"/>
    <n v="0.43512425717273878"/>
    <n v="0.41866487306690264"/>
    <n v="5.1593374642179723E-2"/>
    <n v="0.32275360663692293"/>
    <s v="RESTO"/>
    <s v="resto"/>
    <n v="0.44125969116954544"/>
    <n v="5087.3661268030355"/>
    <n v="4.0741042346707638E-4"/>
    <n v="4854.3661268030355"/>
    <n v="0"/>
    <n v="0"/>
    <n v="0"/>
    <n v="36"/>
    <n v="1950"/>
    <n v="1950"/>
    <n v="2"/>
    <n v="174"/>
    <n v="0"/>
    <n v="152"/>
    <n v="36"/>
    <n v="1950"/>
    <n v="2183"/>
    <n v="4"/>
    <n v="233"/>
    <n v="1.347462450616658E-4"/>
    <n v="0"/>
    <n v="4.5799730979146198E-2"/>
    <n v="4.5799730979146198E-2"/>
    <n v="2.0209575147506313E-2"/>
    <n v="1076.2323867625214"/>
    <n v="2.9887559322390986E-2"/>
    <n v="3.8385310365298347E-4"/>
    <n v="2.9887559322390986E-2"/>
    <n v="3.8385310365298347E-4"/>
    <n v="0.89779414921506628"/>
    <n v="1076.2323867625214"/>
    <n v="0"/>
    <n v="0.44878219386811996"/>
    <n v="2.7266417840541061E-4"/>
    <n v="0.9431159537679572"/>
    <n v="0.46159435178698988"/>
    <n v="0.70054448450688878"/>
    <n v="62.33"/>
    <n v="306.49314426900003"/>
    <n v="37.616464339480274"/>
    <n v="1.8808232169740136E-2"/>
    <x v="2"/>
    <s v="FALSETRUE"/>
    <n v="0.4617"/>
    <n v="0.41039999999999999"/>
    <n v="9.27"/>
    <n v="143.47058823529412"/>
    <n v="17"/>
    <n v="11.31"/>
    <n v="1180.0854000000002"/>
    <n v="0.11"/>
    <n v="13.659999999999998"/>
    <n v="1425.2843999999998"/>
    <n v="3119"/>
    <n v="6755"/>
    <n v="560"/>
    <n v="2478"/>
    <n v="1341"/>
    <n v="6615"/>
    <n v="54.46"/>
    <n v="28.05"/>
    <n v="103.35"/>
    <n v="6503"/>
    <n v="3931"/>
    <n v="37.67"/>
    <s v="Zona Urbana"/>
    <n v="2776"/>
    <n v="1.04"/>
    <n v="3.92"/>
    <n v="961"/>
    <n v="34.74"/>
    <n v="478"/>
    <n v="1210"/>
    <n v="702"/>
    <n v="2439"/>
    <n v="596"/>
    <n v="1183"/>
    <n v="902"/>
    <n v="512"/>
    <n v="68.819999999999993"/>
    <n v="95.25"/>
    <n v="79.33"/>
    <n v="37.21"/>
    <n v="777"/>
    <n v="5.54"/>
    <n v="11.93"/>
    <n v="277"/>
    <n v="10.01"/>
    <n v="3.87"/>
    <n v="9.2100000000000009"/>
  </r>
  <r>
    <n v="402"/>
    <x v="5"/>
    <s v="VE11"/>
    <s v="Palmasola"/>
    <s v="VE1116"/>
    <s v="Capital Palmasola"/>
    <s v="VE111601"/>
    <x v="2"/>
    <n v="7077"/>
    <n v="8682"/>
    <n v="1948.2981"/>
    <n v="1177"/>
    <n v="335"/>
    <n v="112"/>
    <n v="447"/>
    <n v="27.53"/>
    <n v="0.43504365864122885"/>
    <n v="0.44108853017887256"/>
    <n v="5.6958093214575255E-2"/>
    <n v="0.33706760456460566"/>
    <s v="RESTO"/>
    <s v="resto"/>
    <n v="0.44108853017887256"/>
    <n v="3829.5306190129718"/>
    <n v="3.0667945893500168E-4"/>
    <n v="3829.5306190129718"/>
    <n v="0"/>
    <n v="0"/>
    <n v="0"/>
    <n v="0"/>
    <n v="1260"/>
    <n v="1260"/>
    <n v="1"/>
    <n v="0"/>
    <n v="0"/>
    <n v="0"/>
    <n v="0"/>
    <n v="1260"/>
    <n v="1260"/>
    <n v="1"/>
    <n v="0"/>
    <n v="0"/>
    <n v="0"/>
    <n v="0"/>
    <n v="0"/>
    <n v="0"/>
    <n v="428.29696280368523"/>
    <n v="1.1894039838274825E-2"/>
    <n v="1.5275801070426041E-4"/>
    <n v="1.1894039838274825E-2"/>
    <n v="1.5275801070426041E-4"/>
    <n v="0.89589844837630084"/>
    <n v="428.29696280368523"/>
    <n v="0"/>
    <n v="0.44962700613114942"/>
    <n v="3.0667945893500168E-4"/>
    <n v="0.94324767123443554"/>
    <n v="0.46154762695741436"/>
    <n v="0.70047357198050719"/>
    <n v="0"/>
    <n v="266.588199729"/>
    <n v="32.567082897238812"/>
    <n v="1.6283541448619408E-2"/>
    <x v="3"/>
    <s v="FALSEFALSE"/>
    <n v="0.56979999999999997"/>
    <n v="0.50648888888888888"/>
    <n v="10.38"/>
    <n v="69.357142857142861"/>
    <n v="14"/>
    <n v="13.319999999999999"/>
    <n v="942.65639999999985"/>
    <n v="0.65"/>
    <n v="20.240000000000002"/>
    <n v="1432.3848"/>
    <n v="2465"/>
    <n v="4326"/>
    <n v="286"/>
    <n v="1954"/>
    <n v="1008"/>
    <n v="4115"/>
    <n v="63.59"/>
    <n v="25.39"/>
    <n v="105.91"/>
    <n v="0"/>
    <n v="7077"/>
    <n v="100"/>
    <s v="Zona Rural"/>
    <n v="1734"/>
    <n v="1.02"/>
    <n v="4.17"/>
    <n v="615"/>
    <n v="35.61"/>
    <n v="343"/>
    <n v="593"/>
    <n v="0"/>
    <n v="971"/>
    <n v="393"/>
    <n v="986"/>
    <n v="572"/>
    <n v="234"/>
    <n v="62.28"/>
    <n v="93.37"/>
    <n v="69.5"/>
    <n v="24.92"/>
    <n v="569"/>
    <n v="8.5299999999999994"/>
    <n v="9.67"/>
    <n v="129"/>
    <n v="7.47"/>
    <n v="4.9800000000000004"/>
    <n v="10.039999999999999"/>
  </r>
  <r>
    <n v="267"/>
    <x v="14"/>
    <s v="VE08"/>
    <s v="Bejuma"/>
    <s v="VE0801"/>
    <s v="Urbana Bejuma"/>
    <s v="VE080101"/>
    <x v="3"/>
    <n v="31581"/>
    <n v="34151.047179529443"/>
    <n v="8239.4829000000009"/>
    <n v="5728"/>
    <n v="1576"/>
    <n v="446"/>
    <n v="2022"/>
    <n v="26.09"/>
    <n v="0.43242138658762747"/>
    <n v="0.41249640177046709"/>
    <n v="0.16116508616015859"/>
    <n v="0.26156081574750606"/>
    <s v="CIUD MED Y PEQ CENTR"/>
    <s v="ciud med y peq"/>
    <n v="0.4372614476688963"/>
    <n v="14932.936329129821"/>
    <n v="1.19587105818956E-3"/>
    <n v="14438.936329129821"/>
    <n v="0"/>
    <n v="0"/>
    <n v="442"/>
    <n v="0"/>
    <n v="5205"/>
    <n v="5205"/>
    <n v="2"/>
    <n v="0"/>
    <n v="494"/>
    <n v="0"/>
    <n v="0"/>
    <n v="5205"/>
    <n v="5699"/>
    <n v="2"/>
    <n v="494"/>
    <n v="2.8568517193331718E-4"/>
    <n v="1.5577650171385686E-3"/>
    <n v="3.3081236610936961E-2"/>
    <n v="3.3081236610936961E-2"/>
    <n v="1.4465149411175587E-2"/>
    <n v="4020.1817498678324"/>
    <n v="0.11164263593424195"/>
    <n v="1.4338531909246091E-3"/>
    <n v="0.11164263593424195"/>
    <n v="-1.2391182621395943E-4"/>
    <n v="0.89362889243197208"/>
    <n v="3526.1817498678324"/>
    <n v="0.12288001656050519"/>
    <n v="0.47258931004556032"/>
    <n v="9.1018588625624286E-4"/>
    <n v="0.94558463087059108"/>
    <n v="0.46134731653255895"/>
    <n v="0.70016956834012811"/>
    <n v="97.88"/>
    <n v="181.7781118"/>
    <n v="187.87216371299903"/>
    <n v="9.3936081856499515E-2"/>
    <x v="2"/>
    <s v="FALSETRUE"/>
    <n v="0.36479999999999996"/>
    <n v="0.32426666666666665"/>
    <n v="3.58"/>
    <n v="278.60606060606062"/>
    <n v="33"/>
    <n v="3.4699999999999998"/>
    <n v="1095.8606999999997"/>
    <n v="0.52"/>
    <n v="6.42"/>
    <n v="2027.5001999999999"/>
    <n v="7913"/>
    <n v="21693"/>
    <n v="1975"/>
    <n v="6291"/>
    <n v="3395"/>
    <n v="21895"/>
    <n v="45.58"/>
    <n v="30.47"/>
    <n v="99.54"/>
    <n v="30913"/>
    <n v="668"/>
    <n v="2.12"/>
    <s v="Zona Urbana"/>
    <n v="7912"/>
    <n v="1.03"/>
    <n v="4.1100000000000003"/>
    <n v="2887"/>
    <n v="36.75"/>
    <n v="1871"/>
    <n v="3979"/>
    <n v="2756"/>
    <n v="9194"/>
    <n v="1470"/>
    <n v="3141"/>
    <n v="2331"/>
    <n v="2012"/>
    <n v="68.400000000000006"/>
    <n v="97.49"/>
    <n v="83.1"/>
    <n v="46.95"/>
    <n v="946"/>
    <n v="3.07"/>
    <n v="9.18"/>
    <n v="699"/>
    <n v="8.9"/>
    <n v="10.76"/>
    <n v="3.01"/>
  </r>
  <r>
    <n v="591"/>
    <x v="19"/>
    <s v="VE14"/>
    <s v="Sucre"/>
    <s v="VE1420"/>
    <s v="Chiguara"/>
    <s v="VE142002"/>
    <x v="1"/>
    <n v="8388"/>
    <n v="10517.746848137536"/>
    <n v="1675.9223999999997"/>
    <n v="1634"/>
    <n v="347"/>
    <n v="61"/>
    <n v="408"/>
    <n v="19.979999999999997"/>
    <n v="0.43403831778199453"/>
    <n v="0.4254673095482091"/>
    <n v="5.3870714712248066E-2"/>
    <n v="0.21668790142289374"/>
    <s v="CIUD MED Y PEQ OCCID"/>
    <s v="ciud med y peq"/>
    <n v="0.43996700999740734"/>
    <n v="4627.4616326847272"/>
    <n v="3.7057999293918807E-4"/>
    <n v="4627.4616326847272"/>
    <n v="0"/>
    <n v="0"/>
    <n v="65"/>
    <n v="0"/>
    <n v="0"/>
    <n v="65"/>
    <n v="1"/>
    <n v="0"/>
    <n v="0"/>
    <n v="0"/>
    <n v="0"/>
    <n v="0"/>
    <n v="0"/>
    <n v="0"/>
    <n v="0"/>
    <n v="0"/>
    <n v="0"/>
    <n v="0"/>
    <n v="0"/>
    <n v="0"/>
    <n v="908.0919086346488"/>
    <n v="2.5218206702685028E-2"/>
    <n v="3.2388348633526748E-4"/>
    <n v="2.5218206702685028E-2"/>
    <n v="3.2388348633526748E-4"/>
    <n v="0.89730221123231191"/>
    <n v="908.0919086346488"/>
    <n v="0"/>
    <n v="0.44932924249440198"/>
    <n v="3.7057999293918807E-4"/>
    <n v="0.94349511345200965"/>
    <n v="0.46127756781411877"/>
    <n v="0.70006371331868877"/>
    <n v="41.39"/>
    <n v="145.649254208"/>
    <n v="72.212843830406882"/>
    <n v="3.610642191520344E-2"/>
    <x v="3"/>
    <s v="FALSEFALSE"/>
    <n v="0.44060000000000005"/>
    <n v="0.39164444444444446"/>
    <n v="10.28"/>
    <n v="108.63157894736842"/>
    <n v="19"/>
    <n v="25.090000000000003"/>
    <n v="2104.5491999999999"/>
    <n v="0.39"/>
    <n v="12.600000000000001"/>
    <n v="1056.8880000000001"/>
    <n v="2334"/>
    <n v="5297"/>
    <n v="757"/>
    <n v="1827"/>
    <n v="995"/>
    <n v="5566"/>
    <n v="58.35"/>
    <n v="30.81"/>
    <n v="107.47"/>
    <n v="3472"/>
    <n v="4916"/>
    <n v="58.61"/>
    <s v="Zona Rural"/>
    <n v="2099"/>
    <n v="1.03"/>
    <n v="4.08"/>
    <n v="653"/>
    <n v="31.11"/>
    <n v="334"/>
    <n v="930"/>
    <n v="800"/>
    <n v="2064"/>
    <n v="413"/>
    <n v="957"/>
    <n v="630"/>
    <n v="404"/>
    <n v="67.37"/>
    <n v="97.06"/>
    <n v="76.83"/>
    <n v="37.24"/>
    <n v="711"/>
    <n v="3.62"/>
    <n v="9"/>
    <n v="60"/>
    <n v="2.86"/>
    <n v="2.0499999999999998"/>
    <n v="8.0299999999999994"/>
  </r>
  <r>
    <n v="1100"/>
    <x v="9"/>
    <s v="VE23"/>
    <s v="Santa Rita"/>
    <s v="VE2318"/>
    <s v="El Mene"/>
    <s v="VE231802"/>
    <x v="2"/>
    <n v="5971"/>
    <n v="6629.180419603782"/>
    <n v="1971.0271"/>
    <n v="960"/>
    <n v="333"/>
    <n v="140"/>
    <n v="473"/>
    <n v="33.01"/>
    <n v="0.43480547719185164"/>
    <n v="0.50941843237302797"/>
    <n v="0.1146477773833719"/>
    <n v="0.54119648871093284"/>
    <s v="CIUD MED Y PEQ ZULIA"/>
    <s v="ciud grandes"/>
    <n v="0.44058272229290285"/>
    <n v="2920.7023558398423"/>
    <n v="2.338979648712174E-4"/>
    <n v="2920.7023558398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3.65098238584847"/>
    <n v="1.8707654542165976E-2"/>
    <n v="2.4026690104127807E-4"/>
    <n v="1.8707654542165976E-2"/>
    <n v="2.4026690104127807E-4"/>
    <n v="0.89661629432748302"/>
    <n v="673.65098238584847"/>
    <n v="0"/>
    <n v="0.47491412708089231"/>
    <n v="2.338979648712174E-4"/>
    <n v="0.94296583925024091"/>
    <n v="0.46126081983600492"/>
    <n v="0.70003829553866426"/>
    <n v="97.66"/>
    <n v="35.989103542700001"/>
    <n v="184.19965397966794"/>
    <n v="9.2099826989833974E-2"/>
    <x v="2"/>
    <s v="FALSETRUE"/>
    <n v="0.41759999999999997"/>
    <n v="0.37119999999999997"/>
    <n v="7.68"/>
    <n v="218.42857142857142"/>
    <n v="7"/>
    <n v="12.040000000000001"/>
    <n v="718.90840000000003"/>
    <n v="0.63"/>
    <n v="8.3999999999999986"/>
    <n v="501.56399999999996"/>
    <n v="1682"/>
    <n v="4028"/>
    <n v="261"/>
    <n v="1382"/>
    <n v="693"/>
    <n v="3896"/>
    <n v="48.24"/>
    <n v="28.42"/>
    <n v="101.52"/>
    <n v="5831"/>
    <n v="140"/>
    <n v="2.34"/>
    <s v="Zona Urbana"/>
    <n v="1459"/>
    <n v="1.02"/>
    <n v="4.18"/>
    <n v="491"/>
    <n v="33.700000000000003"/>
    <n v="588"/>
    <n v="666"/>
    <n v="275"/>
    <n v="1529"/>
    <n v="394"/>
    <n v="664"/>
    <n v="458"/>
    <n v="382"/>
    <n v="83.12"/>
    <n v="96.23"/>
    <n v="78.69"/>
    <n v="48.17"/>
    <n v="373"/>
    <n v="4.72"/>
    <n v="16.75"/>
    <n v="123"/>
    <n v="8.44"/>
    <n v="14"/>
    <n v="6"/>
  </r>
  <r>
    <n v="486"/>
    <x v="2"/>
    <s v="VE13"/>
    <s v="Moran"/>
    <s v="VE1305"/>
    <s v="Bolivar"/>
    <s v="VE130501"/>
    <x v="2"/>
    <n v="64872"/>
    <n v="72991.473361317403"/>
    <n v="18728.546399999999"/>
    <n v="12062"/>
    <n v="3537"/>
    <n v="1359"/>
    <n v="4896"/>
    <n v="28.869999999999997"/>
    <n v="0.43038557943038847"/>
    <n v="0.48240773360160805"/>
    <n v="9.4220960200833315E-2"/>
    <n v="0.42052594815845734"/>
    <s v="CIUD MED Y PEQ OCCID"/>
    <s v="ciud med y peq"/>
    <n v="0.43173066789556686"/>
    <n v="31512.65754496304"/>
    <n v="2.5236212285421416E-3"/>
    <n v="30447.65754496304"/>
    <n v="0"/>
    <n v="0"/>
    <n v="256"/>
    <n v="1065"/>
    <n v="17749"/>
    <n v="17749"/>
    <n v="3"/>
    <n v="0"/>
    <n v="0"/>
    <n v="65"/>
    <n v="1065"/>
    <n v="17749"/>
    <n v="18814"/>
    <n v="3"/>
    <n v="1065"/>
    <n v="6.1590021884409471E-4"/>
    <n v="0"/>
    <n v="3.3795943692798099E-2"/>
    <n v="3.3795943692798099E-2"/>
    <n v="1.4590745342652693E-2"/>
    <n v="8438.1759040188535"/>
    <n v="0.23433273891968714"/>
    <n v="3.0095916548942975E-3"/>
    <n v="0.23433273891968714"/>
    <n v="3.0095916548942975E-3"/>
    <n v="0.9193333983200721"/>
    <n v="8438.1759040188535"/>
    <n v="0"/>
    <n v="0.54535795694712241"/>
    <n v="1.9077210096980469E-3"/>
    <n v="0.94944738893512137"/>
    <n v="0.46123389268641013"/>
    <n v="0.69999742921077457"/>
    <n v="78.05"/>
    <n v="667.39678916699995"/>
    <n v="109.36743260695107"/>
    <n v="5.4683716303475537E-2"/>
    <x v="2"/>
    <s v="TRUETRUE"/>
    <n v="0.3992"/>
    <n v="0.35484444444444446"/>
    <n v="9.42"/>
    <n v="275.28169014084506"/>
    <n v="71"/>
    <n v="17.93"/>
    <n v="11631.549599999998"/>
    <n v="0.75"/>
    <n v="9.24"/>
    <n v="5994.1728000000003"/>
    <n v="17289"/>
    <n v="43314"/>
    <n v="4269"/>
    <n v="13775"/>
    <n v="7229"/>
    <n v="43868"/>
    <n v="49.77"/>
    <n v="30.07"/>
    <n v="99.34"/>
    <n v="50634"/>
    <n v="14238"/>
    <n v="21.95"/>
    <s v="Zona Urbana"/>
    <n v="17236"/>
    <n v="1.06"/>
    <n v="3.99"/>
    <n v="6317"/>
    <n v="36.75"/>
    <n v="4207"/>
    <n v="8371"/>
    <n v="6799"/>
    <n v="19545"/>
    <n v="2903"/>
    <n v="6743"/>
    <n v="4723"/>
    <n v="3300"/>
    <n v="63.34"/>
    <n v="94.44"/>
    <n v="79.02"/>
    <n v="40.42"/>
    <n v="5049"/>
    <n v="6.5"/>
    <n v="9.3699999999999992"/>
    <n v="2163"/>
    <n v="12.59"/>
    <n v="7.72"/>
    <n v="6.98"/>
  </r>
  <r>
    <n v="315"/>
    <x v="8"/>
    <s v="VE09"/>
    <s v="Romulo Gallegos"/>
    <s v="VE0907"/>
    <s v="Romulo Gallegos"/>
    <s v="VE090701"/>
    <x v="3"/>
    <n v="18297"/>
    <n v="19971"/>
    <n v="5897.1231000000007"/>
    <n v="3129"/>
    <n v="938"/>
    <n v="550"/>
    <n v="1488"/>
    <n v="32.230000000000004"/>
    <n v="0.43307783607315098"/>
    <n v="0.43810282287178853"/>
    <n v="4.4732777770863839E-2"/>
    <n v="0.35781450625304306"/>
    <s v="CIUD MED Y PEQ LLANO"/>
    <s v="ciud med y peq"/>
    <n v="0.43810282287178848"/>
    <n v="8749.3514755724882"/>
    <n v="7.0067239134709216E-4"/>
    <n v="8749.3514755724882"/>
    <n v="0"/>
    <n v="0"/>
    <n v="0"/>
    <n v="0"/>
    <n v="3307"/>
    <n v="3307"/>
    <n v="1"/>
    <n v="0"/>
    <n v="0"/>
    <n v="0"/>
    <n v="0"/>
    <n v="3307"/>
    <n v="3307"/>
    <n v="1"/>
    <n v="0"/>
    <n v="0"/>
    <n v="0"/>
    <n v="0"/>
    <n v="0"/>
    <n v="0"/>
    <n v="2703.9706227646784"/>
    <n v="7.509073633900433E-2"/>
    <n v="9.6440836430964857E-4"/>
    <n v="7.509073633900433E-2"/>
    <n v="9.6440836430964857E-4"/>
    <n v="0.90255651383533442"/>
    <n v="2703.9706227646784"/>
    <n v="0"/>
    <n v="0.47191669101537576"/>
    <n v="7.0067239134709216E-4"/>
    <n v="0.94477333117490125"/>
    <n v="0.4611922754793456"/>
    <n v="0.69993426833205763"/>
    <n v="88.6"/>
    <n v="909.33842588300001"/>
    <n v="21.962120407050264"/>
    <n v="1.0981060203525132E-2"/>
    <x v="2"/>
    <s v="FALSETRUE"/>
    <n v="0.46149999999999997"/>
    <n v="0.41022222222222221"/>
    <n v="6.08"/>
    <n v="192.875"/>
    <n v="32"/>
    <n v="13.6"/>
    <n v="2488.3920000000003"/>
    <n v="3.61"/>
    <n v="12.54"/>
    <n v="2294.4437999999996"/>
    <n v="5517"/>
    <n v="11954"/>
    <n v="826"/>
    <n v="4425"/>
    <n v="2314"/>
    <n v="11558"/>
    <n v="53.06"/>
    <n v="27.55"/>
    <n v="104.57"/>
    <n v="16212"/>
    <n v="2085"/>
    <n v="11.4"/>
    <s v="Zona Urbana"/>
    <n v="4745"/>
    <n v="1.01"/>
    <n v="3.89"/>
    <n v="1598"/>
    <n v="33.799999999999997"/>
    <n v="1530"/>
    <n v="2556"/>
    <n v="1864"/>
    <n v="6172"/>
    <n v="805"/>
    <n v="2268"/>
    <n v="1516"/>
    <n v="1141"/>
    <n v="57.25"/>
    <n v="96.55"/>
    <n v="79.08"/>
    <n v="45.77"/>
    <n v="893"/>
    <n v="4.33"/>
    <n v="10.81"/>
    <n v="976"/>
    <n v="20.64"/>
    <n v="9.14"/>
    <n v="5.05"/>
  </r>
  <r>
    <n v="36"/>
    <x v="12"/>
    <s v="VE03"/>
    <s v="Anaco"/>
    <s v="VE0301"/>
    <s v="Capital Anaco"/>
    <s v="VE030101"/>
    <x v="0"/>
    <n v="114825"/>
    <n v="148480"/>
    <n v="37329.607500000006"/>
    <n v="20578"/>
    <n v="7278"/>
    <n v="2633"/>
    <n v="9911"/>
    <n v="32.510000000000005"/>
    <n v="0.42720042772140365"/>
    <n v="0.41692022476379659"/>
    <n v="6.0825834385700002E-2"/>
    <n v="0.34237763605390725"/>
    <s v="CIUD MED Y PEQ ORIEN"/>
    <s v="ciud med y peq"/>
    <n v="0.41692022476379659"/>
    <n v="61904.314972928514"/>
    <n v="4.9574696510803198E-3"/>
    <n v="61904.314972928514"/>
    <n v="0"/>
    <n v="0"/>
    <n v="0"/>
    <n v="0"/>
    <n v="16412"/>
    <n v="16412"/>
    <n v="1"/>
    <n v="0"/>
    <n v="0"/>
    <n v="0"/>
    <n v="0"/>
    <n v="16412"/>
    <n v="16412"/>
    <n v="1"/>
    <n v="0"/>
    <n v="0"/>
    <n v="0"/>
    <n v="0"/>
    <n v="0"/>
    <n v="0"/>
    <n v="13561.997991341539"/>
    <n v="0.37662406788898078"/>
    <n v="4.8370733725751356E-3"/>
    <n v="0.37662406788898078"/>
    <n v="4.8370733725751356E-3"/>
    <n v="0.93432445062166669"/>
    <n v="13561.997991341539"/>
    <n v="0"/>
    <n v="0.57595624775814802"/>
    <n v="4.9574696510803198E-3"/>
    <n v="0.9612569391779674"/>
    <n v="0.46104487786428144"/>
    <n v="0.69971056848420876"/>
    <n v="99.76"/>
    <n v="324.26381636899998"/>
    <n v="457.89876176327783"/>
    <n v="0.22894938088163891"/>
    <x v="2"/>
    <s v="TRUETRUE"/>
    <n v="0.41139999999999999"/>
    <n v="0.3656888888888889"/>
    <n v="3.07"/>
    <n v="417.03846153846155"/>
    <n v="78"/>
    <n v="3.8"/>
    <n v="4363.3499999999995"/>
    <n v="0.17"/>
    <n v="20.640000000000004"/>
    <n v="23699.880000000005"/>
    <n v="32008"/>
    <n v="77804"/>
    <n v="5013"/>
    <n v="25547"/>
    <n v="13102"/>
    <n v="76176"/>
    <n v="47.58"/>
    <n v="28.43"/>
    <n v="100.56"/>
    <n v="114555"/>
    <n v="270"/>
    <n v="0.24"/>
    <s v="Zona Urbana"/>
    <n v="31591"/>
    <n v="1.02"/>
    <n v="3.69"/>
    <n v="11277"/>
    <n v="35.82"/>
    <n v="4728"/>
    <n v="15816"/>
    <n v="10957"/>
    <n v="32529"/>
    <n v="5301"/>
    <n v="12521"/>
    <n v="9069"/>
    <n v="7262"/>
    <n v="61.4"/>
    <n v="95.6"/>
    <n v="83.52"/>
    <n v="46.61"/>
    <n v="2878"/>
    <n v="5.0599999999999996"/>
    <n v="10.119999999999999"/>
    <n v="3780"/>
    <n v="12.01"/>
    <n v="16.149999999999999"/>
    <n v="3.27"/>
  </r>
  <r>
    <n v="163"/>
    <x v="10"/>
    <s v="VE05"/>
    <s v="Zamora"/>
    <s v="VE0516"/>
    <s v="No Urbana Augusto Mijares"/>
    <s v="VE051605"/>
    <x v="3"/>
    <n v="7406"/>
    <n v="8281.5466377440353"/>
    <n v="2681.7126000000003"/>
    <n v="1277"/>
    <n v="551"/>
    <n v="174"/>
    <n v="725"/>
    <n v="36.21"/>
    <n v="0.43345180038904962"/>
    <n v="0.44533619644108408"/>
    <n v="9.36098592940003E-2"/>
    <n v="0.61554142704688919"/>
    <s v="CIUD MED Y PEQ CENTR"/>
    <s v="ciud med y peq"/>
    <n v="0.43926315808618216"/>
    <n v="3637.7783299334483"/>
    <n v="2.913234025106211E-4"/>
    <n v="3637.7783299334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6.3841056102483"/>
    <n v="2.2116020194705092E-2"/>
    <n v="2.8404135983862831E-4"/>
    <n v="2.2116020194705092E-2"/>
    <n v="2.8404135983862831E-4"/>
    <n v="0.8969753814772784"/>
    <n v="796.3841056102483"/>
    <n v="0"/>
    <n v="0.45480919937102254"/>
    <n v="2.913234025106211E-4"/>
    <n v="0.94318820793394742"/>
    <n v="0.46091422980754676"/>
    <n v="0.69951228881461858"/>
    <n v="84.66"/>
    <n v="62.074530013"/>
    <n v="133.41295755295556"/>
    <n v="6.6706478776477784E-2"/>
    <x v="2"/>
    <s v="FALSETRUE"/>
    <n v="0.45640000000000003"/>
    <n v="0.40568888888888893"/>
    <n v="5.91"/>
    <n v="362.6"/>
    <n v="5"/>
    <n v="5.23"/>
    <n v="387.33380000000005"/>
    <n v="0.65"/>
    <n v="8.75"/>
    <n v="648.02499999999998"/>
    <n v="2222"/>
    <n v="4869"/>
    <n v="315"/>
    <n v="1783"/>
    <n v="917"/>
    <n v="4706"/>
    <n v="52.11"/>
    <n v="27.59"/>
    <n v="104.36"/>
    <n v="6270"/>
    <n v="1136"/>
    <n v="15.34"/>
    <s v="Zona Urbana"/>
    <n v="2059"/>
    <n v="1.02"/>
    <n v="3.68"/>
    <n v="681"/>
    <n v="33.07"/>
    <n v="333"/>
    <n v="850"/>
    <n v="591"/>
    <n v="1813"/>
    <n v="390"/>
    <n v="926"/>
    <n v="614"/>
    <n v="407"/>
    <n v="65.22"/>
    <n v="97.27"/>
    <n v="82.75"/>
    <n v="40.99"/>
    <n v="351"/>
    <n v="3.51"/>
    <n v="9.66"/>
    <n v="532"/>
    <n v="25.84"/>
    <n v="4.66"/>
    <n v="5.64"/>
  </r>
  <r>
    <n v="271"/>
    <x v="14"/>
    <s v="VE08"/>
    <s v="Carlos Arveledo"/>
    <s v="VE0802"/>
    <s v="No Urbana Belen"/>
    <s v="VE080202"/>
    <x v="3"/>
    <n v="13786"/>
    <n v="14906.662350193308"/>
    <n v="4644.5033999999996"/>
    <n v="2857"/>
    <n v="1086"/>
    <n v="366"/>
    <n v="1452"/>
    <n v="33.69"/>
    <n v="0.43302690950197981"/>
    <n v="0.43173928536462353"/>
    <n v="7.2055363099931727E-2"/>
    <n v="0.60903656351439905"/>
    <s v="CIUD GRAND CENTRO"/>
    <s v="ciud grandes"/>
    <n v="0.43788855945599103"/>
    <n v="6527.4569028230053"/>
    <n v="5.2273689659002053E-4"/>
    <n v="6527.4569028230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93.3837943150593"/>
    <n v="6.0911462129997707E-2"/>
    <n v="7.8230053964708666E-4"/>
    <n v="6.0911462129997707E-2"/>
    <n v="7.8230053964708666E-4"/>
    <n v="0.90106266144948921"/>
    <n v="2193.3837943150593"/>
    <n v="0"/>
    <n v="0.46457113631470354"/>
    <n v="5.2273689659002053E-4"/>
    <n v="0.94408431105802804"/>
    <n v="0.46083186913686963"/>
    <n v="0.69938729310494452"/>
    <n v="55.88"/>
    <n v="466.04269043900001"/>
    <n v="31.985615601333908"/>
    <n v="1.5992807800666954E-2"/>
    <x v="3"/>
    <s v="FALSETRUE"/>
    <n v="0.47139999999999999"/>
    <n v="0.41902222222222218"/>
    <n v="9.86"/>
    <n v="263.63157894736844"/>
    <n v="19"/>
    <n v="13.530000000000001"/>
    <n v="1865.2458000000001"/>
    <n v="3.91"/>
    <n v="32.380000000000003"/>
    <n v="4463.9068000000007"/>
    <n v="4201"/>
    <n v="8911"/>
    <n v="674"/>
    <n v="3319"/>
    <n v="1782"/>
    <n v="8685"/>
    <n v="54.71"/>
    <n v="27.49"/>
    <n v="106.97"/>
    <n v="7703"/>
    <n v="6083"/>
    <n v="44.12"/>
    <s v="Zona Urbana"/>
    <n v="4383"/>
    <n v="1.01"/>
    <n v="3.16"/>
    <n v="1601"/>
    <n v="36.590000000000003"/>
    <n v="531"/>
    <n v="2071"/>
    <n v="1319"/>
    <n v="5009"/>
    <n v="589"/>
    <n v="1634"/>
    <n v="1183"/>
    <n v="635"/>
    <n v="51.99"/>
    <n v="95.56"/>
    <n v="79.930000000000007"/>
    <n v="32.4"/>
    <n v="1092"/>
    <n v="5.27"/>
    <n v="5"/>
    <n v="838"/>
    <n v="19.149999999999999"/>
    <n v="8.27"/>
    <n v="10.14"/>
  </r>
  <r>
    <n v="801"/>
    <x v="16"/>
    <s v="VE19"/>
    <s v="Mariño"/>
    <s v="VE1910"/>
    <s v="Soro"/>
    <s v="VE191005"/>
    <x v="0"/>
    <n v="2175"/>
    <n v="2783.5482138060706"/>
    <n v="603.99749999999995"/>
    <n v="385"/>
    <n v="105"/>
    <n v="43"/>
    <n v="148"/>
    <n v="27.77"/>
    <n v="0.43358010361352445"/>
    <n v="0.46962890632728849"/>
    <n v="6.720832173458359E-2"/>
    <n v="0.43451162962759765"/>
    <s v="RESTO"/>
    <s v="resto"/>
    <n v="0.4395651289163337"/>
    <n v="1223.5507294464958"/>
    <n v="9.7985344162855202E-5"/>
    <n v="1223.5507294464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3.40993691734593"/>
    <n v="8.703564580528558E-3"/>
    <n v="1.1178197058657631E-4"/>
    <n v="8.703564580528558E-3"/>
    <n v="1.1178197058657631E-4"/>
    <n v="0.89556231699147038"/>
    <n v="313.40993691734593"/>
    <n v="0"/>
    <n v="0.45796492929976251"/>
    <n v="9.7985344162855202E-5"/>
    <n v="0.94243954442675515"/>
    <n v="0.46070088622908384"/>
    <n v="0.6991885052444371"/>
    <n v="0"/>
    <n v="51.281791274"/>
    <n v="54.279465374629702"/>
    <n v="2.7139732687314851E-2"/>
    <x v="3"/>
    <s v="FALSEFALSE"/>
    <n v="0.54200000000000004"/>
    <n v="0.4817777777777778"/>
    <n v="12.25"/>
    <n v="101.85714285714286"/>
    <n v="7"/>
    <n v="17.82"/>
    <n v="387.58499999999998"/>
    <n v="0.19"/>
    <n v="3.3899999999999997"/>
    <n v="73.732499999999987"/>
    <n v="709"/>
    <n v="1308"/>
    <n v="158"/>
    <n v="541"/>
    <n v="309"/>
    <n v="1325"/>
    <n v="66.28"/>
    <n v="28.42"/>
    <n v="96.65"/>
    <n v="0"/>
    <n v="2175"/>
    <n v="100"/>
    <s v="Zona Rural"/>
    <n v="546"/>
    <n v="1.02"/>
    <n v="4.07"/>
    <n v="248"/>
    <n v="45.5"/>
    <n v="164"/>
    <n v="303"/>
    <n v="200"/>
    <n v="713"/>
    <n v="109"/>
    <n v="248"/>
    <n v="200"/>
    <n v="108"/>
    <n v="56.48"/>
    <n v="92.54"/>
    <n v="77.22"/>
    <n v="35.880000000000003"/>
    <n v="212"/>
    <n v="10.61"/>
    <n v="11.56"/>
    <n v="46"/>
    <n v="8.44"/>
    <n v="2.02"/>
    <n v="12.95"/>
  </r>
  <r>
    <n v="907"/>
    <x v="3"/>
    <s v="VE21"/>
    <s v="Bolivar"/>
    <s v="VE2103"/>
    <s v="Sabana Grande"/>
    <s v="VE210301"/>
    <x v="2"/>
    <n v="7775"/>
    <n v="10035.523388943408"/>
    <n v="2358.9349999999999"/>
    <n v="1394"/>
    <n v="421"/>
    <n v="186"/>
    <n v="607"/>
    <n v="30.34"/>
    <n v="0.43301572513723463"/>
    <n v="0.45887438860717195"/>
    <n v="5.4629095334037231E-2"/>
    <n v="0.3524070292395165"/>
    <s v="RESTO"/>
    <s v="resto"/>
    <n v="0.43784150346657891"/>
    <n v="4393.9686486889987"/>
    <n v="3.5188122561731055E-4"/>
    <n v="4393.9686486889987"/>
    <n v="0"/>
    <n v="0"/>
    <n v="0"/>
    <n v="0"/>
    <n v="3033"/>
    <n v="3033"/>
    <n v="1"/>
    <n v="0"/>
    <n v="0"/>
    <n v="0"/>
    <n v="0"/>
    <n v="3033"/>
    <n v="3033"/>
    <n v="1"/>
    <n v="0"/>
    <n v="0"/>
    <n v="0"/>
    <n v="0"/>
    <n v="0"/>
    <n v="0"/>
    <n v="1119.5607243640422"/>
    <n v="3.1090810847186241E-2"/>
    <n v="3.9930675201836939E-4"/>
    <n v="3.1090810847186241E-2"/>
    <n v="3.9930675201836939E-4"/>
    <n v="0.89792091735105073"/>
    <n v="1119.5607243640422"/>
    <n v="0"/>
    <n v="0.46262870560180297"/>
    <n v="3.5188122561731055E-4"/>
    <n v="0.94342270616271018"/>
    <n v="0.46053869695163546"/>
    <n v="0.69894235664378213"/>
    <n v="92.66"/>
    <n v="73.424620031700002"/>
    <n v="136.67790701008352"/>
    <n v="6.8338953505041752E-2"/>
    <x v="2"/>
    <s v="FALSETRUE"/>
    <n v="0.52990000000000004"/>
    <n v="0.47102222222222223"/>
    <n v="7.08"/>
    <n v="196.69230769230768"/>
    <n v="13"/>
    <n v="8.4600000000000009"/>
    <n v="657.7650000000001"/>
    <m/>
    <n v="10.86"/>
    <n v="844.36500000000001"/>
    <n v="2552"/>
    <n v="4816"/>
    <n v="407"/>
    <n v="2046"/>
    <n v="1006"/>
    <n v="4723"/>
    <n v="61.44"/>
    <n v="27.23"/>
    <n v="100.59"/>
    <n v="7204"/>
    <n v="571"/>
    <n v="7.34"/>
    <s v="Zona Urbana"/>
    <n v="2013"/>
    <n v="1.03"/>
    <n v="3.94"/>
    <n v="809"/>
    <n v="40.229999999999997"/>
    <n v="687"/>
    <n v="1184"/>
    <n v="686"/>
    <n v="2557"/>
    <n v="465"/>
    <n v="1040"/>
    <n v="665"/>
    <n v="426"/>
    <n v="68.08"/>
    <n v="98.58"/>
    <n v="80.8"/>
    <n v="42.18"/>
    <n v="430"/>
    <n v="1.88"/>
    <n v="14.47"/>
    <n v="153"/>
    <n v="7.61"/>
    <n v="13.72"/>
    <n v="5.7"/>
  </r>
  <r>
    <n v="578"/>
    <x v="19"/>
    <s v="VE14"/>
    <s v="Obispo Ramos"/>
    <s v="VE1414"/>
    <s v="Eloy Paredes"/>
    <s v="VE141402"/>
    <x v="1"/>
    <n v="6756"/>
    <n v="8010.17147008961"/>
    <n v="1863.9804000000001"/>
    <n v="1307"/>
    <n v="422"/>
    <n v="76"/>
    <n v="498"/>
    <n v="27.59"/>
    <n v="0.43305305706498243"/>
    <n v="0.44661606964005407"/>
    <n v="8.1887932726780813E-2"/>
    <n v="0.25959541448198531"/>
    <s v="RESTO"/>
    <s v="resto"/>
    <n v="0.43799857012497723"/>
    <n v="3508.443650355136"/>
    <n v="2.8096592179022102E-4"/>
    <n v="3508.443650355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2.5163681174422"/>
    <n v="3.0895185239001702E-2"/>
    <n v="3.9679428534132691E-4"/>
    <n v="3.0895185239001702E-2"/>
    <n v="3.9679428534132691E-4"/>
    <n v="0.89790030728475179"/>
    <n v="1112.5163681174422"/>
    <n v="0"/>
    <n v="0.4584705207212692"/>
    <n v="2.8096592179022102E-4"/>
    <n v="0.94314810063221866"/>
    <n v="0.46047587889299529"/>
    <n v="0.69884702002552102"/>
    <n v="88.75"/>
    <n v="100.594562338"/>
    <n v="79.628274967540023"/>
    <n v="3.981413748377001E-2"/>
    <x v="2"/>
    <s v="FALSETRUE"/>
    <n v="0.4526"/>
    <n v="0.40231111111111112"/>
    <n v="10.49"/>
    <n v="127"/>
    <n v="20"/>
    <n v="17.990000000000002"/>
    <n v="1215.4044000000001"/>
    <n v="0.61"/>
    <n v="6.5100000000000007"/>
    <n v="439.81560000000007"/>
    <n v="1969"/>
    <n v="4350"/>
    <n v="437"/>
    <n v="1554"/>
    <n v="853"/>
    <n v="4349"/>
    <n v="55.31"/>
    <n v="29.01"/>
    <n v="108.13"/>
    <n v="5996"/>
    <n v="760"/>
    <n v="11.25"/>
    <s v="Zona Urbana"/>
    <n v="1841"/>
    <n v="1.01"/>
    <n v="3.71"/>
    <n v="617"/>
    <n v="33.61"/>
    <n v="775"/>
    <n v="1125"/>
    <n v="526"/>
    <n v="2540"/>
    <n v="279"/>
    <n v="745"/>
    <n v="553"/>
    <n v="384"/>
    <n v="57.76"/>
    <n v="92.09"/>
    <n v="78.44"/>
    <n v="40.08"/>
    <n v="576"/>
    <n v="9.67"/>
    <n v="8.5500000000000007"/>
    <n v="53"/>
    <n v="2.89"/>
    <n v="4.1399999999999997"/>
    <n v="13.85"/>
  </r>
  <r>
    <n v="77"/>
    <x v="12"/>
    <s v="VE03"/>
    <s v="San Juan de Capistrano"/>
    <s v="VE0316"/>
    <s v="Boca De Uchire"/>
    <s v="VE031601"/>
    <x v="0"/>
    <n v="7962"/>
    <n v="9444.9191997347189"/>
    <n v="2185.5690000000004"/>
    <n v="1242"/>
    <n v="327"/>
    <n v="143"/>
    <n v="470"/>
    <n v="27.450000000000003"/>
    <n v="0.43282237375489957"/>
    <n v="0.43900848742160403"/>
    <n v="9.6752192913848442E-2"/>
    <n v="0.24386320938635248"/>
    <s v="RESTO"/>
    <s v="resto"/>
    <n v="0.43765089635946403"/>
    <n v="4133.5773538066114"/>
    <n v="3.3102836677621913E-4"/>
    <n v="4133.5773538066114"/>
    <n v="0"/>
    <n v="0"/>
    <n v="20"/>
    <n v="0"/>
    <n v="1619"/>
    <n v="1619"/>
    <n v="2"/>
    <n v="0"/>
    <n v="0"/>
    <n v="0"/>
    <n v="0"/>
    <n v="1619"/>
    <n v="1619"/>
    <n v="1"/>
    <n v="0"/>
    <n v="0"/>
    <n v="0"/>
    <n v="0"/>
    <n v="0"/>
    <n v="0"/>
    <n v="1126.0757563329009"/>
    <n v="3.1271736831993559E-2"/>
    <n v="4.0163042790138911E-4"/>
    <n v="3.1271736831993559E-2"/>
    <n v="4.0163042790138911E-4"/>
    <n v="0.89793997874376252"/>
    <n v="1126.0757563329009"/>
    <n v="0"/>
    <n v="0.45607340099912008"/>
    <n v="3.3102836677621913E-4"/>
    <n v="0.9433419575787616"/>
    <n v="0.46044129410166729"/>
    <n v="0.69879453198116159"/>
    <n v="100"/>
    <n v="51.9544150575"/>
    <n v="181.7924268665455"/>
    <n v="9.0896213433272754E-2"/>
    <x v="2"/>
    <s v="FALSETRUE"/>
    <n v="0.51419999999999999"/>
    <n v="0.45706666666666668"/>
    <n v="4.71"/>
    <n v="367.57142857142856"/>
    <n v="7"/>
    <n v="10.119999999999999"/>
    <n v="805.75440000000003"/>
    <n v="0.46"/>
    <n v="2.56"/>
    <n v="203.8272"/>
    <n v="2563"/>
    <n v="4984"/>
    <n v="415"/>
    <n v="2010"/>
    <n v="1109"/>
    <n v="4843"/>
    <n v="59.75"/>
    <n v="27.02"/>
    <n v="100.5"/>
    <n v="7962"/>
    <n v="0"/>
    <n v="0"/>
    <s v="Zona Urbana"/>
    <n v="1829"/>
    <n v="1.04"/>
    <n v="4.51"/>
    <n v="676"/>
    <n v="37.08"/>
    <n v="536"/>
    <n v="1182"/>
    <n v="855"/>
    <n v="2573"/>
    <n v="335"/>
    <n v="1018"/>
    <n v="726"/>
    <n v="407"/>
    <n v="51.7"/>
    <n v="97.6"/>
    <n v="79.61"/>
    <n v="35.83"/>
    <n v="296"/>
    <n v="3.66"/>
    <n v="17.440000000000001"/>
    <n v="106"/>
    <n v="5.81"/>
    <n v="9.49"/>
    <n v="5.32"/>
  </r>
  <r>
    <n v="826"/>
    <x v="18"/>
    <s v="VE20"/>
    <s v="Antonio Romulo"/>
    <s v="VE2002"/>
    <s v="Capital Las Mesas"/>
    <s v="VE200201"/>
    <x v="1"/>
    <n v="10061"/>
    <n v="11211"/>
    <n v="2489.0914000000002"/>
    <n v="1914"/>
    <n v="507"/>
    <n v="122"/>
    <n v="629"/>
    <n v="24.740000000000002"/>
    <n v="0.43284705921502598"/>
    <n v="0.43767487149110651"/>
    <n v="8.0707496802430723E-2"/>
    <n v="0.31623824897105485"/>
    <s v="RESTO"/>
    <s v="resto"/>
    <n v="0.43767487149110651"/>
    <n v="4906.7729842867948"/>
    <n v="3.9294802252444412E-4"/>
    <n v="4729.7729842867948"/>
    <n v="0"/>
    <n v="0"/>
    <n v="305"/>
    <n v="18"/>
    <n v="1600"/>
    <n v="1600"/>
    <n v="3"/>
    <n v="0"/>
    <n v="0"/>
    <n v="159"/>
    <n v="18"/>
    <n v="1600"/>
    <n v="1777"/>
    <n v="3"/>
    <n v="177"/>
    <n v="1.0236088144169462E-4"/>
    <n v="0"/>
    <n v="3.6072587944625922E-2"/>
    <n v="3.6072587944625922E-2"/>
    <n v="1.5788065293015789E-2"/>
    <n v="1335.3460329193661"/>
    <n v="3.7083286347527014E-2"/>
    <n v="4.7626955431875651E-4"/>
    <n v="3.7083286347527014E-2"/>
    <n v="4.7626955431875651E-4"/>
    <n v="0.89855225247380455"/>
    <n v="1335.3460329193661"/>
    <n v="0"/>
    <n v="0.45777013677081269"/>
    <n v="2.9058714108274952E-4"/>
    <n v="0.94318535690674921"/>
    <n v="0.46041772547346005"/>
    <n v="0.69875876275557636"/>
    <n v="88.06"/>
    <n v="120.00179229"/>
    <n v="93.423604648396875"/>
    <n v="4.6711802324198436E-2"/>
    <x v="2"/>
    <s v="FALSETRUE"/>
    <n v="0.50130000000000008"/>
    <n v="0.44560000000000005"/>
    <n v="8.7200000000000006"/>
    <n v="145.28571428571428"/>
    <n v="21"/>
    <n v="8.2100000000000009"/>
    <n v="826.00810000000001"/>
    <n v="0.04"/>
    <n v="14.74"/>
    <n v="1482.9914000000001"/>
    <n v="3179"/>
    <n v="6342"/>
    <n v="540"/>
    <n v="2482"/>
    <n v="1375"/>
    <n v="6204"/>
    <n v="58.64"/>
    <n v="27.63"/>
    <n v="101.26"/>
    <n v="8860"/>
    <n v="1201"/>
    <n v="11.94"/>
    <s v="Zona Urbana"/>
    <n v="2611"/>
    <n v="1.04"/>
    <n v="4.0199999999999996"/>
    <n v="774"/>
    <n v="29.68"/>
    <n v="535"/>
    <n v="1605"/>
    <n v="845"/>
    <n v="3051"/>
    <n v="531"/>
    <n v="1287"/>
    <n v="892"/>
    <n v="512"/>
    <n v="64.52"/>
    <n v="95.9"/>
    <n v="77.900000000000006"/>
    <n v="39.32"/>
    <n v="701"/>
    <n v="5.01"/>
    <n v="7.06"/>
    <n v="83"/>
    <n v="3.18"/>
    <n v="8.59"/>
    <n v="9.56"/>
  </r>
  <r>
    <n v="931"/>
    <x v="3"/>
    <s v="VE21"/>
    <s v="La Ceiba"/>
    <s v="VE2109"/>
    <s v="Santa Apolonia"/>
    <s v="VE210901"/>
    <x v="2"/>
    <n v="5548"/>
    <n v="7060.7198780936369"/>
    <n v="1646.6463999999999"/>
    <n v="981"/>
    <n v="300"/>
    <n v="114"/>
    <n v="414"/>
    <n v="29.68"/>
    <n v="0.43303469736253269"/>
    <n v="0.48668028075804526"/>
    <n v="8.2648511553270826E-2"/>
    <n v="0.74293121128514961"/>
    <s v="RESTO"/>
    <s v="resto"/>
    <n v="0.43792132532978606"/>
    <n v="3092.039806797131"/>
    <n v="2.4761914430088518E-4"/>
    <n v="3051.039806797131"/>
    <n v="0"/>
    <n v="0"/>
    <n v="0"/>
    <n v="0"/>
    <n v="3783"/>
    <n v="3783"/>
    <n v="1"/>
    <n v="29"/>
    <n v="0"/>
    <n v="0"/>
    <n v="0"/>
    <n v="3783"/>
    <n v="3812"/>
    <n v="2"/>
    <n v="41"/>
    <n v="2.3710712650336043E-5"/>
    <n v="0"/>
    <n v="1.3259855164177069E-2"/>
    <n v="1.3259855164177069E-2"/>
    <n v="5.8067733471774295E-3"/>
    <n v="795.26512679889152"/>
    <n v="2.2084945543898934E-2"/>
    <n v="2.8364226063389865E-4"/>
    <n v="2.2084945543898934E-2"/>
    <n v="2.8364226063389865E-4"/>
    <n v="0.89697210761850665"/>
    <n v="795.26512679889152"/>
    <n v="0"/>
    <n v="0.46857911130681695"/>
    <n v="2.2390843165054914E-4"/>
    <n v="0.94292715675265038"/>
    <n v="0.46036536707557912"/>
    <n v="0.69867930037326786"/>
    <n v="86.21"/>
    <n v="77.040297899999999"/>
    <n v="91.649695945602474"/>
    <n v="4.5824847972801237E-2"/>
    <x v="2"/>
    <s v="FALSETRUE"/>
    <n v="0.53449999999999998"/>
    <n v="0.4751111111111111"/>
    <n v="11.65"/>
    <n v="302.66666666666669"/>
    <n v="6"/>
    <n v="15.79"/>
    <n v="876.02919999999995"/>
    <n v="0.14000000000000001"/>
    <n v="40.269999999999996"/>
    <n v="2234.1795999999999"/>
    <n v="1846"/>
    <n v="3454"/>
    <n v="248"/>
    <n v="1461"/>
    <n v="790"/>
    <n v="3297"/>
    <n v="60.63"/>
    <n v="26.58"/>
    <n v="106.94"/>
    <n v="4783"/>
    <n v="765"/>
    <n v="13.79"/>
    <s v="Zona Urbana"/>
    <n v="1418"/>
    <n v="1.01"/>
    <n v="3.95"/>
    <n v="479"/>
    <n v="34.04"/>
    <n v="326"/>
    <n v="718"/>
    <n v="577"/>
    <n v="1816"/>
    <n v="302"/>
    <n v="673"/>
    <n v="461"/>
    <n v="190"/>
    <n v="61.76"/>
    <n v="93.47"/>
    <n v="69.849999999999994"/>
    <n v="27.42"/>
    <n v="505"/>
    <n v="6.59"/>
    <n v="13.36"/>
    <n v="68"/>
    <n v="4.83"/>
    <n v="9.4499999999999993"/>
    <n v="10.11"/>
  </r>
  <r>
    <n v="661"/>
    <x v="17"/>
    <s v="VE16"/>
    <s v="Acosta"/>
    <s v="VE1601"/>
    <s v="Capital Acosta"/>
    <s v="VE160101"/>
    <x v="0"/>
    <n v="11463"/>
    <n v="12399.897958063455"/>
    <n v="3106.473"/>
    <n v="1985"/>
    <n v="527"/>
    <n v="211"/>
    <n v="738"/>
    <n v="27.1"/>
    <n v="0.43172492855557548"/>
    <n v="0.47160444932880907"/>
    <n v="0.12918230686531382"/>
    <n v="0.1505343837694737"/>
    <s v="RESTO"/>
    <s v="resto"/>
    <n v="0.43522080304059069"/>
    <n v="5396.6935469297578"/>
    <n v="4.3218222327127108E-4"/>
    <n v="5396.6935469297578"/>
    <n v="0"/>
    <n v="0"/>
    <n v="25"/>
    <n v="0"/>
    <n v="3224"/>
    <n v="3224"/>
    <n v="2"/>
    <n v="0"/>
    <n v="0"/>
    <n v="0"/>
    <n v="0"/>
    <n v="3224"/>
    <n v="3224"/>
    <n v="1"/>
    <n v="0"/>
    <n v="0"/>
    <n v="0"/>
    <n v="0"/>
    <n v="0"/>
    <n v="0"/>
    <n v="1365.2876591383331"/>
    <n v="3.7914781608992039E-2"/>
    <n v="4.8694864769480828E-4"/>
    <n v="3.7914781608992039E-2"/>
    <n v="4.8694864769480828E-4"/>
    <n v="0.89863985436102722"/>
    <n v="1365.2876591383331"/>
    <n v="0"/>
    <n v="0.46938636176627613"/>
    <n v="4.3218222327127108E-4"/>
    <n v="0.94373365594180914"/>
    <n v="0.45979554706855702"/>
    <n v="0.69781450585934968"/>
    <n v="66.55"/>
    <n v="308.842254685"/>
    <n v="40.149616090293684"/>
    <n v="2.0074808045146841E-2"/>
    <x v="2"/>
    <s v="FALSETRUE"/>
    <n v="0.39750000000000002"/>
    <n v="0.35333333333333333"/>
    <n v="8.1199999999999992"/>
    <n v="136.39130434782609"/>
    <n v="23"/>
    <n v="12.82"/>
    <n v="1469.5566000000001"/>
    <n v="4.46"/>
    <n v="7.92"/>
    <n v="907.8696000000001"/>
    <n v="3046"/>
    <n v="7663"/>
    <n v="754"/>
    <n v="2334"/>
    <n v="1516"/>
    <n v="7613"/>
    <n v="49.59"/>
    <n v="29.94"/>
    <n v="109.18"/>
    <n v="7629"/>
    <n v="3834"/>
    <n v="33.450000000000003"/>
    <s v="Zona Urbana"/>
    <n v="2886"/>
    <n v="1.01"/>
    <n v="4.0199999999999996"/>
    <n v="1090"/>
    <n v="37.81"/>
    <n v="514"/>
    <n v="1364"/>
    <n v="1217"/>
    <n v="3137"/>
    <n v="439"/>
    <n v="1237"/>
    <n v="1104"/>
    <n v="875"/>
    <n v="59.89"/>
    <n v="97.4"/>
    <n v="85.19"/>
    <n v="57.11"/>
    <n v="780"/>
    <n v="3.51"/>
    <n v="6.07"/>
    <n v="479"/>
    <n v="16.61"/>
    <n v="6.04"/>
    <n v="6.87"/>
  </r>
  <r>
    <n v="40"/>
    <x v="12"/>
    <s v="VE03"/>
    <s v="Aragua"/>
    <s v="VE0302"/>
    <s v="Cachipo"/>
    <s v="VE030202"/>
    <x v="0"/>
    <n v="1110"/>
    <n v="1321.3216538672518"/>
    <n v="312.57600000000008"/>
    <n v="278"/>
    <n v="72"/>
    <n v="37"/>
    <n v="109"/>
    <n v="28.160000000000004"/>
    <n v="0.43184040991160372"/>
    <n v="0.45226104692198088"/>
    <n v="5.0906435673167799E-2"/>
    <n v="0.20623574457833951"/>
    <s v="CIUD MED Y PEQ ORIEN"/>
    <s v="ciud med y peq"/>
    <n v="0.43631328925516888"/>
    <n v="576.51019696290041"/>
    <n v="4.6168539402007234E-5"/>
    <n v="576.51019696290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.63132892551689"/>
    <n v="1.2116657588226664E-3"/>
    <n v="1.5561714394178907E-5"/>
    <n v="1.2116657588226664E-3"/>
    <n v="1.5561714394178907E-5"/>
    <n v="0.89477301065855475"/>
    <n v="43.63132892551689"/>
    <n v="0"/>
    <n v="0.44941524111311942"/>
    <n v="4.6168539402007234E-5"/>
    <n v="0.94223889406792105"/>
    <n v="0.45953278395416391"/>
    <n v="0.69741572010773178"/>
    <n v="0"/>
    <n v="912.47757270800003"/>
    <n v="1.4480593204564001"/>
    <n v="7.2402966022820008E-4"/>
    <x v="3"/>
    <s v="FALSEFALSE"/>
    <n v="0.41450000000000004"/>
    <n v="0.36844444444444446"/>
    <n v="8.5500000000000007"/>
    <n v="50"/>
    <n v="2"/>
    <n v="29.57"/>
    <n v="328.22700000000003"/>
    <n v="6.57"/>
    <n v="60.789999999999992"/>
    <n v="674.76899999999989"/>
    <n v="303"/>
    <n v="731"/>
    <n v="76"/>
    <n v="243"/>
    <n v="127"/>
    <n v="740"/>
    <n v="51.85"/>
    <n v="29.88"/>
    <n v="135.16999999999999"/>
    <n v="0"/>
    <n v="1110"/>
    <n v="100"/>
    <s v="Zona Rural"/>
    <n v="429"/>
    <n v="1"/>
    <n v="2.59"/>
    <n v="110"/>
    <n v="25.82"/>
    <n v="19"/>
    <n v="53"/>
    <n v="28"/>
    <n v="100"/>
    <n v="44"/>
    <n v="133"/>
    <n v="81"/>
    <n v="52"/>
    <n v="59.46"/>
    <n v="97.79"/>
    <n v="75.7"/>
    <n v="38.81"/>
    <n v="78"/>
    <n v="3.16"/>
    <n v="4.2300000000000004"/>
    <n v="62"/>
    <n v="14.55"/>
    <n v="12.21"/>
    <n v="5.94"/>
  </r>
  <r>
    <n v="768"/>
    <x v="16"/>
    <s v="VE19"/>
    <s v="Andres Eloy Blanco"/>
    <s v="VE1901"/>
    <s v="Mariño"/>
    <s v="VE190101"/>
    <x v="0"/>
    <n v="16309"/>
    <n v="19926.581864961798"/>
    <n v="4758.9661999999998"/>
    <n v="2979"/>
    <n v="797"/>
    <n v="431"/>
    <n v="1228"/>
    <n v="29.18"/>
    <n v="0.43061629344556013"/>
    <n v="0.48798204914393384"/>
    <n v="7.0130834884347917E-2"/>
    <n v="0.35159748180749428"/>
    <s v="CIUD MED Y PEQ ORIEN"/>
    <s v="ciud med y peq"/>
    <n v="0.43301485388302507"/>
    <n v="8628.5059346445705"/>
    <n v="6.9099474445154826E-4"/>
    <n v="8628.5059346445705"/>
    <n v="0"/>
    <n v="0"/>
    <n v="0"/>
    <n v="0"/>
    <n v="6758"/>
    <n v="6758"/>
    <n v="1"/>
    <n v="0"/>
    <n v="0"/>
    <n v="0"/>
    <n v="0"/>
    <n v="6758"/>
    <n v="6758"/>
    <n v="1"/>
    <n v="0"/>
    <n v="0"/>
    <n v="0"/>
    <n v="0"/>
    <n v="0"/>
    <n v="0"/>
    <n v="2329.619913890675"/>
    <n v="6.4694813342756771E-2"/>
    <n v="8.3089102806943355E-4"/>
    <n v="6.4694813342756771E-2"/>
    <n v="8.3089102806943355E-4"/>
    <n v="0.90146125506947006"/>
    <n v="2329.619913890675"/>
    <n v="0"/>
    <n v="0.48471270585205356"/>
    <n v="6.9099474445154826E-4"/>
    <n v="0.94473585639560487"/>
    <n v="0.45948056834102718"/>
    <n v="0.69733647442448965"/>
    <n v="73.19"/>
    <n v="154.82230714400001"/>
    <n v="128.70614210927701"/>
    <n v="6.43530710546385E-2"/>
    <x v="2"/>
    <s v="TRUETRUE"/>
    <n v="0.46579999999999999"/>
    <n v="0.41404444444444444"/>
    <n v="7.16"/>
    <n v="206.92307692307693"/>
    <n v="26"/>
    <n v="8.61"/>
    <n v="1404.2049"/>
    <n v="0.46"/>
    <n v="15.350000000000001"/>
    <n v="2503.4315000000001"/>
    <n v="4787"/>
    <n v="10277"/>
    <n v="1245"/>
    <n v="3780"/>
    <n v="2070"/>
    <n v="10459"/>
    <n v="58.69"/>
    <n v="29.63"/>
    <n v="100.16"/>
    <n v="11937"/>
    <n v="4372"/>
    <n v="26.81"/>
    <s v="Zona Urbana"/>
    <n v="4253"/>
    <n v="1.02"/>
    <n v="3.91"/>
    <n v="1614"/>
    <n v="37.96"/>
    <n v="1437"/>
    <n v="2172"/>
    <n v="1626"/>
    <n v="5380"/>
    <n v="796"/>
    <n v="1952"/>
    <n v="1376"/>
    <n v="976"/>
    <n v="63.07"/>
    <n v="97.55"/>
    <n v="80.989999999999995"/>
    <n v="48.13"/>
    <n v="948"/>
    <n v="3.45"/>
    <n v="8.9600000000000009"/>
    <n v="662"/>
    <n v="15.57"/>
    <n v="8.65"/>
    <n v="7.44"/>
  </r>
  <r>
    <n v="1099"/>
    <x v="9"/>
    <s v="VE23"/>
    <s v="Santa Rita"/>
    <s v="VE2318"/>
    <s v="Santa Rita"/>
    <s v="VE231801"/>
    <x v="2"/>
    <n v="35808"/>
    <n v="39755.098386396283"/>
    <n v="11526.5952"/>
    <n v="5713"/>
    <n v="1881"/>
    <n v="831"/>
    <n v="2712"/>
    <n v="32.19"/>
    <n v="0.43010594070643227"/>
    <n v="0.50941843237302797"/>
    <n v="0.1146477773833719"/>
    <n v="0.54119648871093284"/>
    <s v="CIUD MED Y PEQ ZULIA"/>
    <s v="ciud grandes"/>
    <n v="0.42963822570762011"/>
    <n v="17080.30993356317"/>
    <n v="1.3678387066186671E-3"/>
    <n v="17080.30993356317"/>
    <n v="0"/>
    <n v="0"/>
    <n v="0"/>
    <n v="0"/>
    <n v="2783"/>
    <n v="2783"/>
    <n v="1"/>
    <n v="0"/>
    <n v="0"/>
    <n v="0"/>
    <n v="0"/>
    <n v="2783"/>
    <n v="2783"/>
    <n v="1"/>
    <n v="0"/>
    <n v="0"/>
    <n v="0"/>
    <n v="0"/>
    <n v="0"/>
    <n v="0"/>
    <n v="5035.3600052933079"/>
    <n v="0.13983468878920338"/>
    <n v="1.7959304977396434E-3"/>
    <n v="0.13983468878920338"/>
    <n v="1.7959304977396434E-3"/>
    <n v="0.90937758989403317"/>
    <n v="5035.3600052933079"/>
    <n v="0"/>
    <n v="0.5195435703520882"/>
    <n v="1.3678387066186671E-3"/>
    <n v="0.9473568011742397"/>
    <n v="0.45945428852949283"/>
    <n v="0.69729659053736448"/>
    <n v="97.33"/>
    <n v="81.958465265399994"/>
    <n v="485.06396816558618"/>
    <n v="0.24253198408279308"/>
    <x v="2"/>
    <s v="TRUETRUE"/>
    <n v="0.45880000000000004"/>
    <n v="0.40782222222222225"/>
    <n v="6.02"/>
    <n v="378.06451612903226"/>
    <n v="31"/>
    <n v="6.93"/>
    <n v="2481.4944"/>
    <n v="0.64"/>
    <n v="14.489999999999998"/>
    <n v="5188.5791999999992"/>
    <n v="10750"/>
    <n v="23431"/>
    <n v="1627"/>
    <n v="8654"/>
    <n v="4269"/>
    <n v="22885"/>
    <n v="52.82"/>
    <n v="27.93"/>
    <n v="98.54"/>
    <n v="34853"/>
    <n v="955"/>
    <n v="2.67"/>
    <s v="Zona Urbana"/>
    <n v="8802"/>
    <n v="1.02"/>
    <n v="4.16"/>
    <n v="3446"/>
    <n v="39.229999999999997"/>
    <n v="3316"/>
    <n v="4248"/>
    <n v="3485"/>
    <n v="11720"/>
    <n v="2229"/>
    <n v="4116"/>
    <n v="2820"/>
    <n v="2105"/>
    <n v="75.89"/>
    <n v="94.06"/>
    <n v="80.59"/>
    <n v="45.43"/>
    <n v="1725"/>
    <n v="7.09"/>
    <n v="15.02"/>
    <n v="762"/>
    <n v="8.68"/>
    <n v="15.94"/>
    <n v="4.5599999999999996"/>
  </r>
  <r>
    <n v="599"/>
    <x v="19"/>
    <s v="VE14"/>
    <s v="Tovar"/>
    <s v="VE1421"/>
    <s v="Tovar"/>
    <s v="VE142104"/>
    <x v="1"/>
    <n v="18151"/>
    <n v="33048.932986607724"/>
    <n v="2504.8380000000002"/>
    <n v="4197"/>
    <n v="612"/>
    <n v="60"/>
    <n v="672"/>
    <n v="13.8"/>
    <n v="0.43030079227021767"/>
    <n v="0.35954090173625625"/>
    <n v="4.7980625216352213E-2"/>
    <n v="0.10242178055486113"/>
    <s v="RESTO"/>
    <s v="resto"/>
    <n v="0.43050365960971881"/>
    <n v="14227.68659693098"/>
    <n v="1.1393926988807262E-3"/>
    <n v="14227.68659693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7.9790647135414"/>
    <n v="6.8814827733492984E-2"/>
    <n v="8.8380536255623285E-4"/>
    <n v="6.8814827733492984E-2"/>
    <n v="8.8380536255623285E-4"/>
    <n v="0.90189531771870002"/>
    <n v="2477.9790647135414"/>
    <n v="0"/>
    <n v="0.44341701572948305"/>
    <n v="1.1393926988807262E-3"/>
    <n v="0.9464721890558665"/>
    <n v="0.45937174712148865"/>
    <n v="0.69717132052940867"/>
    <n v="76"/>
    <n v="118.246827186"/>
    <n v="279.49107619287224"/>
    <n v="0.13974553809643611"/>
    <x v="2"/>
    <s v="FALSETRUE"/>
    <n v="0.34920000000000001"/>
    <n v="0.31040000000000001"/>
    <n v="7.06"/>
    <n v="147.58974358974359"/>
    <n v="39"/>
    <n v="7.75"/>
    <n v="1406.7025000000001"/>
    <n v="0.23"/>
    <n v="4.2"/>
    <n v="762.34199999999998"/>
    <n v="4257"/>
    <n v="12191"/>
    <n v="1703"/>
    <n v="3274"/>
    <n v="1978"/>
    <n v="12899"/>
    <n v="48.89"/>
    <n v="32.729999999999997"/>
    <n v="96.84"/>
    <n v="13794"/>
    <n v="4357"/>
    <n v="24"/>
    <s v="Zona Urbana"/>
    <n v="4924"/>
    <n v="1.04"/>
    <n v="3.79"/>
    <n v="1992"/>
    <n v="40.64"/>
    <n v="1050"/>
    <n v="1826"/>
    <n v="1109"/>
    <n v="5756"/>
    <n v="784"/>
    <n v="1702"/>
    <n v="1423"/>
    <n v="1288"/>
    <n v="71.34"/>
    <n v="98.04"/>
    <n v="86.77"/>
    <n v="54.23"/>
    <n v="1093"/>
    <n v="2.19"/>
    <n v="4.96"/>
    <n v="62"/>
    <n v="1.27"/>
    <n v="1.57"/>
    <n v="6.92"/>
  </r>
  <r>
    <n v="674"/>
    <x v="17"/>
    <s v="VE16"/>
    <s v="Cedeño"/>
    <s v="VE1605"/>
    <s v="Viento  Fresco"/>
    <s v="VE160504"/>
    <x v="0"/>
    <n v="3138"/>
    <n v="3602.5583959608853"/>
    <n v="870.48119999999994"/>
    <n v="581"/>
    <n v="162"/>
    <n v="61"/>
    <n v="223"/>
    <n v="27.74"/>
    <n v="0.43172485138938099"/>
    <n v="0.45891917421677819"/>
    <n v="6.4087970161743821E-2"/>
    <n v="0.25565111949374347"/>
    <s v="CIUD MED Y PEQ ORIEN"/>
    <s v="ciud med y peq"/>
    <n v="0.43520984212383518"/>
    <n v="1567.8688707480337"/>
    <n v="1.2555929820087707E-4"/>
    <n v="1567.8688707480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9.5521141762253"/>
    <n v="1.1928896075242584E-2"/>
    <n v="1.5320567772843642E-4"/>
    <n v="1.1928896075242584E-2"/>
    <n v="1.5320567772843642E-4"/>
    <n v="0.89590212064273622"/>
    <n v="429.5521141762253"/>
    <n v="0"/>
    <n v="0.45558339697825234"/>
    <n v="1.2555929820087707E-4"/>
    <n v="0.94254631912654097"/>
    <n v="0.4592939068495257"/>
    <n v="0.69705318525980431"/>
    <n v="83.97"/>
    <n v="72.960840880199996"/>
    <n v="49.376601920970216"/>
    <n v="2.4688300960485108E-2"/>
    <x v="2"/>
    <s v="FALSETRUE"/>
    <n v="0.4103"/>
    <n v="0.3647111111111111"/>
    <n v="6.79"/>
    <n v="141"/>
    <n v="7"/>
    <n v="6.3999999999999995"/>
    <n v="200.83199999999999"/>
    <n v="0.86"/>
    <n v="11.44"/>
    <n v="358.98720000000003"/>
    <n v="865"/>
    <n v="2108"/>
    <n v="165"/>
    <n v="665"/>
    <n v="430"/>
    <n v="2043"/>
    <n v="48.86"/>
    <n v="28.71"/>
    <n v="110.6"/>
    <n v="2635"/>
    <n v="503"/>
    <n v="16.03"/>
    <s v="Zona Urbana"/>
    <n v="821"/>
    <n v="1.01"/>
    <n v="3.85"/>
    <n v="338"/>
    <n v="41.27"/>
    <n v="260"/>
    <n v="402"/>
    <n v="325"/>
    <n v="987"/>
    <n v="129"/>
    <n v="353"/>
    <n v="307"/>
    <n v="235"/>
    <n v="67.89"/>
    <n v="95.66"/>
    <n v="84.11"/>
    <n v="52.81"/>
    <n v="176"/>
    <n v="5.0999999999999996"/>
    <n v="8.67"/>
    <n v="89"/>
    <n v="10.87"/>
    <n v="5.74"/>
    <n v="8.9600000000000009"/>
  </r>
  <r>
    <n v="585"/>
    <x v="19"/>
    <s v="VE14"/>
    <s v="Rangel"/>
    <s v="VE1417"/>
    <s v="Mucuruba"/>
    <s v="VE141704"/>
    <x v="1"/>
    <n v="3415"/>
    <n v="4116.9362899831649"/>
    <n v="639.62950000000001"/>
    <n v="664"/>
    <n v="142"/>
    <n v="11"/>
    <n v="153"/>
    <n v="18.73"/>
    <n v="0.43155985050649659"/>
    <n v="0.40097754297973703"/>
    <n v="7.8089435003732485E-2"/>
    <n v="0.27048232828077373"/>
    <s v="RESTO"/>
    <s v="resto"/>
    <n v="0.43478561409522226"/>
    <n v="1789.9846730312363"/>
    <n v="1.4334694918006764E-4"/>
    <n v="1789.9846730312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4.3510358536974"/>
    <n v="1.2895281076087371E-2"/>
    <n v="1.6561719242913852E-4"/>
    <n v="1.2895281076087371E-2"/>
    <n v="1.6561719242913852E-4"/>
    <n v="0.89600393379042464"/>
    <n v="464.3510358536974"/>
    <n v="0"/>
    <n v="0.43662558594874973"/>
    <n v="1.4334694918006764E-4"/>
    <n v="0.94261519829746365"/>
    <n v="0.45918138644728868"/>
    <n v="0.69688241725348776"/>
    <n v="85.45"/>
    <n v="92.272831616000005"/>
    <n v="44.616993083252176"/>
    <n v="2.2308496541626088E-2"/>
    <x v="2"/>
    <s v="FALSETRUE"/>
    <n v="0.40970000000000001"/>
    <n v="0.36417777777777777"/>
    <n v="6.68"/>
    <n v="178"/>
    <n v="6"/>
    <n v="5.07"/>
    <n v="173.1405"/>
    <n v="0.39"/>
    <n v="6.1099999999999994"/>
    <n v="208.65649999999997"/>
    <n v="923"/>
    <n v="2253"/>
    <n v="239"/>
    <n v="752"/>
    <n v="353"/>
    <n v="2310"/>
    <n v="51.58"/>
    <n v="29.95"/>
    <n v="103.39"/>
    <n v="2918"/>
    <n v="497"/>
    <n v="14.55"/>
    <s v="Zona Urbana"/>
    <n v="824"/>
    <n v="1.07"/>
    <n v="4.2699999999999996"/>
    <n v="300"/>
    <n v="36.409999999999997"/>
    <n v="199"/>
    <n v="444"/>
    <n v="425"/>
    <n v="1068"/>
    <n v="167"/>
    <n v="348"/>
    <n v="236"/>
    <n v="186"/>
    <n v="64.48"/>
    <n v="98.31"/>
    <n v="78.930000000000007"/>
    <n v="38.19"/>
    <n v="186"/>
    <n v="2.33"/>
    <n v="11.29"/>
    <n v="0"/>
    <n v="0"/>
    <n v="3.76"/>
    <n v="4.41"/>
  </r>
  <r>
    <n v="635"/>
    <x v="4"/>
    <s v="VE15"/>
    <s v="Independencia"/>
    <s v="VE1511"/>
    <s v="Santa Teresa Del Tuy"/>
    <s v="VE151101"/>
    <x v="3"/>
    <n v="67877"/>
    <n v="79982.031655329454"/>
    <n v="18163.885199999997"/>
    <n v="12303"/>
    <n v="3260"/>
    <n v="1235"/>
    <n v="4495"/>
    <n v="26.759999999999998"/>
    <n v="0.42981293072119248"/>
    <n v="0.39312413752633713"/>
    <n v="7.9156663385989395E-2"/>
    <n v="0.7295481929042924"/>
    <s v="CIUD MED Y PEQ CENTR"/>
    <s v="ciud med y peq"/>
    <n v="0.42757191930938765"/>
    <n v="34198.070785133415"/>
    <n v="2.7386765868733947E-3"/>
    <n v="31472.070785133415"/>
    <n v="0"/>
    <n v="1145"/>
    <n v="486"/>
    <n v="436"/>
    <n v="21225"/>
    <n v="21225"/>
    <n v="4"/>
    <n v="0"/>
    <n v="2290"/>
    <n v="0"/>
    <n v="436"/>
    <n v="21225"/>
    <n v="23951"/>
    <n v="3"/>
    <n v="2726"/>
    <n v="1.5764732362150257E-3"/>
    <n v="7.221218399286077E-3"/>
    <n v="7.9712098882052926E-2"/>
    <n v="7.9712098882052926E-2"/>
    <n v="3.4082655111179062E-2"/>
    <n v="10469.526016209666"/>
    <n v="0.29074443747977241"/>
    <n v="3.7341006501270665E-3"/>
    <n v="0.29074443747977241"/>
    <n v="-3.4871177491590105E-3"/>
    <n v="0.86604010978965684"/>
    <n v="8179.5260162096656"/>
    <n v="0.21873005487110486"/>
    <n v="0.51663622826525557"/>
    <n v="1.162203350658369E-3"/>
    <n v="0.9465605188069105"/>
    <n v="0.45895703823439055"/>
    <n v="0.69654193236118722"/>
    <n v="99.83"/>
    <n v="290.945763091"/>
    <n v="274.90357929808806"/>
    <n v="0.13745178964904403"/>
    <x v="2"/>
    <s v="TRUETRUE"/>
    <n v="0.46279999999999999"/>
    <n v="0.41137777777777779"/>
    <n v="3.89"/>
    <n v="309.94936708860757"/>
    <n v="79"/>
    <n v="4.91"/>
    <n v="3332.7607000000003"/>
    <n v="0.17"/>
    <n v="7.6999999999999993"/>
    <n v="5226.5289999999995"/>
    <n v="20368"/>
    <n v="44011"/>
    <n v="3498"/>
    <n v="16311"/>
    <n v="8265"/>
    <n v="43301"/>
    <n v="54.23"/>
    <n v="28.27"/>
    <n v="96.35"/>
    <n v="67765"/>
    <n v="112"/>
    <n v="0.17"/>
    <s v="Zona Urbana"/>
    <n v="17313"/>
    <n v="1.03"/>
    <n v="4.04"/>
    <n v="7851"/>
    <n v="45.44"/>
    <n v="3639"/>
    <n v="10751"/>
    <n v="8726"/>
    <n v="24486"/>
    <n v="3410"/>
    <n v="8016"/>
    <n v="5309"/>
    <n v="3064"/>
    <n v="63.52"/>
    <n v="95.85"/>
    <n v="77.62"/>
    <n v="33.979999999999997"/>
    <n v="2116"/>
    <n v="5.15"/>
    <n v="11.98"/>
    <n v="1731"/>
    <n v="10.02"/>
    <n v="8.35"/>
    <n v="4.08"/>
  </r>
  <r>
    <n v="522"/>
    <x v="19"/>
    <s v="VE14"/>
    <s v="Alberto Adriani"/>
    <s v="VE1401"/>
    <s v="Presidente Romulo Gallegos"/>
    <s v="VE140103"/>
    <x v="1"/>
    <n v="29269"/>
    <n v="35879.182203932738"/>
    <n v="5950.3877000000002"/>
    <n v="5915"/>
    <n v="1222"/>
    <n v="287"/>
    <n v="1509"/>
    <n v="20.330000000000002"/>
    <n v="0.42999484606158095"/>
    <n v="0.38318869884413059"/>
    <n v="8.3146404918010661E-2"/>
    <n v="0.29965451990988745"/>
    <s v="CIUD GRAND ANDES"/>
    <s v="ciud med y peq"/>
    <n v="0.42854969406416066"/>
    <n v="15376.012556767653"/>
    <n v="1.2313538343512909E-3"/>
    <n v="15376.012556767653"/>
    <n v="0"/>
    <n v="0"/>
    <n v="232"/>
    <n v="0"/>
    <n v="0"/>
    <n v="232"/>
    <n v="1"/>
    <n v="0"/>
    <n v="0"/>
    <n v="0"/>
    <n v="0"/>
    <n v="0"/>
    <n v="0"/>
    <n v="0"/>
    <n v="0"/>
    <n v="0"/>
    <n v="0"/>
    <n v="0"/>
    <n v="0"/>
    <n v="0"/>
    <n v="2719.1478088370995"/>
    <n v="7.551221505927494E-2"/>
    <n v="9.6982151675727428E-4"/>
    <n v="7.551221505927494E-2"/>
    <n v="9.6982151675727428E-4"/>
    <n v="0.90260091857584346"/>
    <n v="2719.1478088370995"/>
    <n v="0"/>
    <n v="0.45376727749308299"/>
    <n v="1.2313538343512909E-3"/>
    <n v="0.94682829041943228"/>
    <n v="0.45886977943931467"/>
    <n v="0.69640950295129844"/>
    <n v="89.59"/>
    <n v="129.69715760400001"/>
    <n v="276.63815357836478"/>
    <n v="0.1383190767891824"/>
    <x v="2"/>
    <s v="FALSETRUE"/>
    <n v="0.42380000000000001"/>
    <n v="0.37671111111111111"/>
    <n v="5.5"/>
    <n v="253.8"/>
    <n v="25"/>
    <n v="5.54"/>
    <n v="1621.5026"/>
    <n v="0.28999999999999998"/>
    <n v="11.64"/>
    <n v="3406.9116000000004"/>
    <n v="8255"/>
    <n v="19480"/>
    <n v="1534"/>
    <n v="6528"/>
    <n v="3560"/>
    <n v="19181"/>
    <n v="50.25"/>
    <n v="28.72"/>
    <n v="101.62"/>
    <n v="26221"/>
    <n v="3048"/>
    <n v="10.41"/>
    <s v="Zona Urbana"/>
    <n v="7593"/>
    <n v="1.03"/>
    <n v="3.95"/>
    <n v="2660"/>
    <n v="35.19"/>
    <n v="974"/>
    <n v="2820"/>
    <n v="2298"/>
    <n v="6345"/>
    <n v="1273"/>
    <n v="3186"/>
    <n v="2419"/>
    <n v="1695"/>
    <n v="58"/>
    <n v="95.42"/>
    <n v="82.33"/>
    <n v="41.73"/>
    <n v="1311"/>
    <n v="5.69"/>
    <n v="10.19"/>
    <n v="338"/>
    <n v="4.47"/>
    <n v="3.28"/>
    <n v="5.27"/>
  </r>
  <r>
    <n v="356"/>
    <x v="5"/>
    <s v="VE11"/>
    <s v="Carirubana"/>
    <s v="VE1105"/>
    <s v="Norte"/>
    <s v="VE110502"/>
    <x v="2"/>
    <n v="68142"/>
    <n v="82068.701249561476"/>
    <n v="15331.95"/>
    <n v="11659"/>
    <n v="2987"/>
    <n v="397"/>
    <n v="3384"/>
    <n v="22.5"/>
    <n v="0.42765553252494287"/>
    <n v="0.34010494240290845"/>
    <n v="4.237850053626617E-2"/>
    <n v="0.232582016004931"/>
    <s v="CIUD GRAND OCCIDENTE"/>
    <s v="ciud grandes"/>
    <n v="0.42097791838466819"/>
    <n v="34549.11101657361"/>
    <n v="2.7667888645786566E-3"/>
    <n v="34549.11101657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60.2206692292702"/>
    <n v="0.19606617183814812"/>
    <n v="2.5181249418733576E-3"/>
    <n v="0.19606617183814812"/>
    <n v="2.5181249418733576E-3"/>
    <n v="0.91530183776977592"/>
    <n v="7060.2206692292702"/>
    <n v="0"/>
    <n v="0.48382431733694409"/>
    <n v="2.7667888645786566E-3"/>
    <n v="0.95277395980609914"/>
    <n v="0.45883955568511531"/>
    <n v="0.6963636334898905"/>
    <n v="99.96"/>
    <n v="14.255518389300001"/>
    <n v="5756.9776845969445"/>
    <n v="1"/>
    <x v="2"/>
    <s v="TRUETRUE"/>
    <n v="0.39409999999999995"/>
    <n v="0.35031111111111107"/>
    <n v="2.52"/>
    <n v="453.27027027027026"/>
    <n v="37"/>
    <n v="1.94"/>
    <n v="1321.9548"/>
    <n v="0.13"/>
    <n v="2.81"/>
    <n v="1914.7901999999999"/>
    <n v="18334"/>
    <n v="46519"/>
    <n v="3289"/>
    <n v="14831"/>
    <n v="7547"/>
    <n v="45764"/>
    <n v="46.48"/>
    <n v="29.15"/>
    <n v="98.03"/>
    <n v="68115"/>
    <n v="27"/>
    <n v="0.04"/>
    <s v="Zona Urbana"/>
    <n v="15356"/>
    <n v="1.08"/>
    <n v="4.75"/>
    <n v="5640"/>
    <n v="36.79"/>
    <n v="4555"/>
    <n v="6968"/>
    <n v="5141"/>
    <n v="16771"/>
    <n v="3896"/>
    <n v="6903"/>
    <n v="5587"/>
    <n v="4584"/>
    <n v="77.55"/>
    <n v="97.27"/>
    <n v="86.96"/>
    <n v="47.28"/>
    <n v="1400"/>
    <n v="3.41"/>
    <n v="17.68"/>
    <n v="106"/>
    <n v="0.69"/>
    <n v="3.92"/>
    <n v="2.11"/>
  </r>
  <r>
    <n v="529"/>
    <x v="19"/>
    <s v="VE14"/>
    <s v="Antonio Pinto Salinas"/>
    <s v="VE1403"/>
    <s v="Mesa Bolivar"/>
    <s v="VE140302"/>
    <x v="1"/>
    <n v="4067"/>
    <n v="4852.0736482546026"/>
    <n v="799.97890000000018"/>
    <n v="813"/>
    <n v="172"/>
    <n v="27"/>
    <n v="199"/>
    <n v="19.670000000000002"/>
    <n v="0.43087027200056"/>
    <n v="0.42003033654200911"/>
    <n v="4.4109586738176214E-2"/>
    <n v="0.16429818927576348"/>
    <s v="RESTO"/>
    <s v="resto"/>
    <n v="0.43361176218814007"/>
    <n v="2103.9162048863159"/>
    <n v="1.6848745905194494E-4"/>
    <n v="2093.9162048863159"/>
    <n v="0"/>
    <n v="0"/>
    <n v="0"/>
    <n v="0"/>
    <n v="0"/>
    <n v="0"/>
    <n v="0"/>
    <n v="6"/>
    <n v="0"/>
    <n v="0"/>
    <n v="0"/>
    <n v="0"/>
    <n v="6"/>
    <n v="1"/>
    <n v="10"/>
    <n v="5.7831006464234247E-6"/>
    <n v="0"/>
    <n v="4.753041008370552E-3"/>
    <n v="4.753041008370552E-3"/>
    <n v="2.0609744873920492E-3"/>
    <n v="564.12890260677023"/>
    <n v="1.5666166758699814E-2"/>
    <n v="2.0120434284397919E-4"/>
    <n v="1.5666166758699814E-2"/>
    <n v="2.0120434284397919E-4"/>
    <n v="0.89629585946495938"/>
    <n v="564.12890260677023"/>
    <n v="0"/>
    <n v="0.44399745425522275"/>
    <n v="1.6270435840552152E-4"/>
    <n v="0.94269015604765904"/>
    <n v="0.45882346856495038"/>
    <n v="0.69633921866925952"/>
    <n v="0"/>
    <n v="44.881322585600003"/>
    <n v="108.10897203397859"/>
    <n v="5.4054486016989298E-2"/>
    <x v="3"/>
    <s v="FALSEFALSE"/>
    <n v="0.41200000000000003"/>
    <n v="0.36622222222222223"/>
    <n v="9.34"/>
    <n v="100.07692307692308"/>
    <n v="13"/>
    <n v="10.93"/>
    <n v="444.5231"/>
    <n v="0.19"/>
    <n v="18.48"/>
    <n v="751.58159999999998"/>
    <n v="1091"/>
    <n v="2648"/>
    <n v="328"/>
    <n v="832"/>
    <n v="521"/>
    <n v="2714"/>
    <n v="53.59"/>
    <n v="30.46"/>
    <n v="103.05"/>
    <n v="0"/>
    <n v="4067"/>
    <n v="100"/>
    <s v="Zona Rural"/>
    <n v="1047"/>
    <n v="1.01"/>
    <n v="3.92"/>
    <n v="346"/>
    <n v="33.14"/>
    <n v="231"/>
    <n v="533"/>
    <n v="453"/>
    <n v="1301"/>
    <n v="182"/>
    <n v="445"/>
    <n v="355"/>
    <n v="276"/>
    <n v="64.77"/>
    <n v="97.8"/>
    <n v="82.37"/>
    <n v="47.18"/>
    <n v="317"/>
    <n v="2.91"/>
    <n v="7.18"/>
    <n v="38"/>
    <n v="3.64"/>
    <n v="1.1499999999999999"/>
    <n v="9.98"/>
  </r>
  <r>
    <n v="727"/>
    <x v="6"/>
    <s v="VE18"/>
    <s v="Agua Blanca"/>
    <s v="VE1801"/>
    <s v="Capital Agua Blanca"/>
    <s v="VE180101"/>
    <x v="3"/>
    <n v="20717"/>
    <n v="24155"/>
    <n v="5402.9935999999998"/>
    <n v="3832"/>
    <n v="991"/>
    <n v="361"/>
    <n v="1352"/>
    <n v="26.080000000000002"/>
    <n v="0.43020753427491792"/>
    <n v="0.43011506058956983"/>
    <n v="9.3263642053618298E-2"/>
    <n v="0.38783672268578018"/>
    <s v="CIUD MED Y PEQ LLANO"/>
    <s v="ciud med y peq"/>
    <n v="0.43011506058956983"/>
    <n v="10389.42928854106"/>
    <n v="8.3201438239824106E-4"/>
    <n v="10389.42928854106"/>
    <n v="0"/>
    <n v="0"/>
    <n v="386"/>
    <n v="0"/>
    <n v="3495"/>
    <n v="3495"/>
    <n v="2"/>
    <n v="0"/>
    <n v="0"/>
    <n v="0"/>
    <n v="0"/>
    <n v="3495"/>
    <n v="3495"/>
    <n v="1"/>
    <n v="0"/>
    <n v="0"/>
    <n v="0"/>
    <n v="0"/>
    <n v="0"/>
    <n v="0"/>
    <n v="2813.8127263769657"/>
    <n v="7.8141111358551896E-2"/>
    <n v="1.0035850634147394E-3"/>
    <n v="7.8141111358551896E-2"/>
    <n v="1.0035850634147394E-3"/>
    <n v="0.90287788500945121"/>
    <n v="2813.8127263769657"/>
    <n v="0"/>
    <n v="0.47037801898585768"/>
    <n v="8.3201438239824106E-4"/>
    <n v="0.94528192713630843"/>
    <n v="0.45874300070275886"/>
    <n v="0.69621709560423473"/>
    <n v="71.42"/>
    <n v="229.17605558899999"/>
    <n v="105.39931817012821"/>
    <n v="5.2699659085064104E-2"/>
    <x v="2"/>
    <s v="FALSETRUE"/>
    <n v="0.49459999999999998"/>
    <n v="0.43964444444444445"/>
    <n v="7.3"/>
    <n v="152.13953488372093"/>
    <n v="43"/>
    <n v="9.11"/>
    <n v="1887.3187"/>
    <n v="0.55000000000000004"/>
    <n v="22.329999999999995"/>
    <n v="4626.1060999999991"/>
    <n v="6518"/>
    <n v="13177"/>
    <n v="1022"/>
    <n v="5208"/>
    <n v="2662"/>
    <n v="12847"/>
    <n v="57.22"/>
    <n v="27.26"/>
    <n v="104.67"/>
    <n v="14796"/>
    <n v="5921"/>
    <n v="28.58"/>
    <s v="Zona Urbana"/>
    <n v="5245"/>
    <n v="1.02"/>
    <n v="4.03"/>
    <n v="1804"/>
    <n v="34.5"/>
    <n v="1447"/>
    <n v="3031"/>
    <n v="1757"/>
    <n v="6542"/>
    <n v="1297"/>
    <n v="2620"/>
    <n v="1776"/>
    <n v="1062"/>
    <n v="75.23"/>
    <n v="96.93"/>
    <n v="80.14"/>
    <n v="36.880000000000003"/>
    <n v="1203"/>
    <n v="3.94"/>
    <n v="10.61"/>
    <n v="487"/>
    <n v="9.31"/>
    <n v="5.43"/>
    <n v="7.81"/>
  </r>
  <r>
    <n v="454"/>
    <x v="13"/>
    <s v="VE12"/>
    <s v="Jose Felix Ribas"/>
    <s v="VE1211"/>
    <s v="San Rafael De Laya"/>
    <s v="VE121102"/>
    <x v="3"/>
    <n v="3258"/>
    <n v="3886.1371068527387"/>
    <n v="1308.7385999999999"/>
    <n v="475"/>
    <n v="184"/>
    <n v="135"/>
    <n v="319"/>
    <n v="40.17"/>
    <n v="0.43065770341849002"/>
    <n v="0.57940440688684591"/>
    <n v="0.13487235973343337"/>
    <n v="0.40074300757889081"/>
    <s v="CIUD MED Y PEQ LLANO"/>
    <s v="ciud med y peq"/>
    <n v="0.43322898186972381"/>
    <n v="1683.5872222079661"/>
    <n v="1.3482634550907412E-4"/>
    <n v="1683.58722220796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3.69351629067637"/>
    <n v="8.4337342897356383E-3"/>
    <n v="1.0831647534612509E-4"/>
    <n v="8.4337342897356383E-3"/>
    <n v="1.0831647534612509E-4"/>
    <n v="0.89553388911725529"/>
    <n v="303.69351629067637"/>
    <n v="0"/>
    <n v="0.49445734343127895"/>
    <n v="1.3482634550907412E-4"/>
    <n v="0.94258220393990033"/>
    <n v="0.45864867071837773"/>
    <n v="0.69607393451479338"/>
    <n v="0"/>
    <n v="375.16762490899998"/>
    <n v="10.358402081723746"/>
    <n v="5.1792010408618725E-3"/>
    <x v="3"/>
    <s v="TRUEFALSE"/>
    <n v="0.50360000000000005"/>
    <n v="0.44764444444444451"/>
    <n v="11.03"/>
    <n v="233.66666666666666"/>
    <n v="3"/>
    <n v="36.569999999999993"/>
    <n v="1191.4505999999997"/>
    <n v="8.8699999999999992"/>
    <n v="23.150000000000002"/>
    <n v="754.22700000000009"/>
    <n v="1037"/>
    <n v="2059"/>
    <n v="162"/>
    <n v="818"/>
    <n v="452"/>
    <n v="1988"/>
    <n v="58.23"/>
    <n v="27.49"/>
    <n v="113.36"/>
    <n v="0"/>
    <n v="3258"/>
    <n v="100"/>
    <s v="Zona Rural"/>
    <n v="858"/>
    <n v="1.03"/>
    <n v="3.9"/>
    <n v="314"/>
    <n v="36.64"/>
    <n v="98"/>
    <n v="345"/>
    <n v="258"/>
    <n v="701"/>
    <n v="204"/>
    <n v="404"/>
    <n v="284"/>
    <n v="177"/>
    <n v="71.58"/>
    <n v="93.74"/>
    <n v="74.739999999999995"/>
    <n v="40.049999999999997"/>
    <n v="287"/>
    <n v="8.1"/>
    <n v="11.9"/>
    <n v="180"/>
    <n v="21"/>
    <n v="16.45"/>
    <n v="10.45"/>
  </r>
  <r>
    <n v="936"/>
    <x v="3"/>
    <s v="VE21"/>
    <s v="Miranda"/>
    <s v="VE2110"/>
    <s v="Agua Santa"/>
    <s v="VE211002"/>
    <x v="2"/>
    <n v="5346"/>
    <n v="6846.5435343816016"/>
    <n v="1582.9505999999999"/>
    <n v="984"/>
    <n v="287"/>
    <n v="127"/>
    <n v="414"/>
    <n v="29.61"/>
    <n v="0.43044558049337023"/>
    <n v="0.4885015622153665"/>
    <n v="6.4822170531823764E-2"/>
    <n v="0.37957933887915302"/>
    <s v="RESTO"/>
    <s v="resto"/>
    <n v="0.43208726134260966"/>
    <n v="2958.3042454338974"/>
    <n v="2.3690922873169823E-4"/>
    <n v="2958.3042454338974"/>
    <n v="0"/>
    <n v="0"/>
    <n v="20"/>
    <n v="0"/>
    <n v="0"/>
    <n v="20"/>
    <n v="1"/>
    <n v="0"/>
    <n v="0"/>
    <n v="0"/>
    <n v="0"/>
    <n v="0"/>
    <n v="0"/>
    <n v="0"/>
    <n v="0"/>
    <n v="0"/>
    <n v="0"/>
    <n v="0"/>
    <n v="0"/>
    <n v="0"/>
    <n v="991.20817751994662"/>
    <n v="2.7526390741299436E-2"/>
    <n v="3.5352804839091338E-4"/>
    <n v="2.7526390741299436E-2"/>
    <n v="3.5352804839091338E-4"/>
    <n v="0.89754538913988513"/>
    <n v="991.20817751994662"/>
    <n v="0"/>
    <n v="0.47119111403218367"/>
    <n v="2.3690922873169823E-4"/>
    <n v="0.94297749977575851"/>
    <n v="0.45843389011569996"/>
    <n v="0.69574797002670441"/>
    <n v="98.62"/>
    <n v="72.709766134899994"/>
    <n v="94.16264001838573"/>
    <n v="4.7081320009192865E-2"/>
    <x v="2"/>
    <s v="FALSETRUE"/>
    <n v="0.51439999999999997"/>
    <n v="0.4572444444444444"/>
    <n v="6.78"/>
    <n v="286.75"/>
    <n v="8"/>
    <n v="13.49"/>
    <n v="721.17539999999997"/>
    <n v="7.0000000000000007E-2"/>
    <n v="22.61"/>
    <n v="1208.7305999999999"/>
    <n v="1732"/>
    <n v="3367"/>
    <n v="247"/>
    <n v="1381"/>
    <n v="744"/>
    <n v="3221"/>
    <n v="58.78"/>
    <n v="26.69"/>
    <n v="104.36"/>
    <n v="5272"/>
    <n v="74"/>
    <n v="1.38"/>
    <s v="Zona Urbana"/>
    <n v="1442"/>
    <n v="1.03"/>
    <n v="3.82"/>
    <n v="507"/>
    <n v="35.31"/>
    <n v="367"/>
    <n v="1440"/>
    <n v="487"/>
    <n v="2294"/>
    <n v="307"/>
    <n v="703"/>
    <n v="480"/>
    <n v="245"/>
    <n v="67.92"/>
    <n v="97.77"/>
    <n v="76.8"/>
    <n v="33.979999999999997"/>
    <n v="286"/>
    <n v="2.88"/>
    <n v="10.38"/>
    <n v="106"/>
    <n v="7.38"/>
    <n v="16.09"/>
    <n v="6.8"/>
  </r>
  <r>
    <n v="933"/>
    <x v="3"/>
    <s v="VE21"/>
    <s v="La Ceiba"/>
    <s v="VE2109"/>
    <s v="La Ceiba"/>
    <s v="VE210903"/>
    <x v="2"/>
    <n v="2463"/>
    <n v="3134.5625558299616"/>
    <n v="720.67380000000003"/>
    <n v="440"/>
    <n v="141"/>
    <n v="41"/>
    <n v="182"/>
    <n v="29.26"/>
    <n v="0.4303845122377733"/>
    <n v="0.48668028075804526"/>
    <n v="8.2648511553270826E-2"/>
    <n v="0.74293121128514961"/>
    <s v="RESTO"/>
    <s v="resto"/>
    <n v="0.43172432544304384"/>
    <n v="1353.2669049747137"/>
    <n v="1.0837337613956906E-4"/>
    <n v="1353.2669049747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.51458982797803"/>
    <n v="6.845844371476173E-3"/>
    <n v="8.7922823699684242E-5"/>
    <n v="6.845844371476173E-3"/>
    <n v="8.7922823699684242E-5"/>
    <n v="0.8953665975402757"/>
    <n v="246.51458982797803"/>
    <n v="0"/>
    <n v="0.46296424088993238"/>
    <n v="1.0837337613956906E-4"/>
    <n v="0.94247977003219963"/>
    <n v="0.45810415628379436"/>
    <n v="0.69524754532176058"/>
    <n v="0"/>
    <n v="154.59276377099999"/>
    <n v="20.27625665890303"/>
    <n v="1.0138128329451514E-2"/>
    <x v="3"/>
    <s v="FALSEFALSE"/>
    <n v="0.58079999999999998"/>
    <n v="0.51626666666666665"/>
    <n v="14.6"/>
    <n v="114.2"/>
    <n v="5"/>
    <n v="17.849999999999998"/>
    <n v="439.64549999999997"/>
    <m/>
    <n v="48.97"/>
    <n v="1206.1311000000001"/>
    <n v="866"/>
    <n v="1491"/>
    <n v="106"/>
    <n v="702"/>
    <n v="337"/>
    <n v="1424"/>
    <n v="65.19"/>
    <n v="25.8"/>
    <n v="119.13"/>
    <n v="0"/>
    <n v="2463"/>
    <n v="100"/>
    <s v="Zona Rural"/>
    <n v="646"/>
    <n v="1.02"/>
    <n v="3.88"/>
    <n v="172"/>
    <n v="26.71"/>
    <n v="144"/>
    <n v="427"/>
    <n v="0"/>
    <n v="571"/>
    <n v="159"/>
    <n v="319"/>
    <n v="202"/>
    <n v="75"/>
    <n v="64.37"/>
    <n v="92.73"/>
    <n v="73.45"/>
    <n v="25.42"/>
    <n v="276"/>
    <n v="7.46"/>
    <n v="13.2"/>
    <n v="41"/>
    <n v="6.37"/>
    <n v="2.48"/>
    <n v="12.7"/>
  </r>
  <r>
    <n v="279"/>
    <x v="14"/>
    <s v="VE08"/>
    <s v="Juan Jose Mora"/>
    <s v="VE0805"/>
    <s v="No Urbana Urama"/>
    <s v="VE080502"/>
    <x v="3"/>
    <n v="8648"/>
    <n v="9542.8274308163382"/>
    <n v="2648.0175999999997"/>
    <n v="1335"/>
    <n v="414"/>
    <n v="175"/>
    <n v="589"/>
    <n v="30.619999999999997"/>
    <n v="0.43025941974667703"/>
    <n v="0.38827037268078757"/>
    <n v="7.7673974315274064E-2"/>
    <n v="0.5199278786774143"/>
    <s v="CIUD PRINC CENTRO"/>
    <s v="ciud grandes"/>
    <n v="0.4303312634300957"/>
    <n v="4106.5769849985691"/>
    <n v="3.2886610217491662E-4"/>
    <n v="4106.57698499856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6.9351979823127"/>
    <n v="3.1573309438892305E-2"/>
    <n v="4.0550359733239322E-4"/>
    <n v="3.1573309438892305E-2"/>
    <n v="4.0550359733239322E-4"/>
    <n v="0.8979717508183892"/>
    <n v="1136.9351979823127"/>
    <n v="0"/>
    <n v="0.4392718109793563"/>
    <n v="3.2886610217491662E-4"/>
    <n v="0.94333358463546357"/>
    <n v="0.45799790472257801"/>
    <n v="0.69508629130101218"/>
    <n v="75.599999999999994"/>
    <n v="223.50974660099999"/>
    <n v="42.695352555930299"/>
    <n v="2.134767627796515E-2"/>
    <x v="2"/>
    <s v="FALSETRUE"/>
    <n v="0.50409999999999999"/>
    <n v="0.44808888888888887"/>
    <n v="7.85"/>
    <n v="203.23076923076923"/>
    <n v="13"/>
    <n v="14.010000000000002"/>
    <n v="1211.5848000000001"/>
    <n v="1.44"/>
    <n v="7.98"/>
    <n v="690.11040000000003"/>
    <n v="2754"/>
    <n v="5463"/>
    <n v="431"/>
    <n v="2146"/>
    <n v="1218"/>
    <n v="5284"/>
    <n v="58.3"/>
    <n v="27.31"/>
    <n v="105.76"/>
    <n v="6538"/>
    <n v="2110"/>
    <n v="24.4"/>
    <s v="Zona Urbana"/>
    <n v="2119"/>
    <n v="1.02"/>
    <n v="4.1500000000000004"/>
    <n v="755"/>
    <n v="35.799999999999997"/>
    <n v="435"/>
    <n v="1306"/>
    <n v="901"/>
    <n v="2642"/>
    <n v="481"/>
    <n v="1095"/>
    <n v="780"/>
    <n v="394"/>
    <n v="68.81"/>
    <n v="94.64"/>
    <n v="77.84"/>
    <n v="33.82"/>
    <n v="546"/>
    <n v="5.99"/>
    <n v="13.7"/>
    <n v="214"/>
    <n v="10.15"/>
    <n v="9.77"/>
    <n v="6.96"/>
  </r>
  <r>
    <n v="409"/>
    <x v="5"/>
    <s v="VE11"/>
    <s v="Silva"/>
    <s v="VE1120"/>
    <s v="Tucacas"/>
    <s v="VE112001"/>
    <x v="2"/>
    <n v="23738"/>
    <n v="32284.800795203926"/>
    <n v="7218.7257999999993"/>
    <n v="4034"/>
    <n v="1288"/>
    <n v="475"/>
    <n v="1763"/>
    <n v="30.409999999999997"/>
    <n v="0.42950792330820892"/>
    <n v="0.4428769688558159"/>
    <n v="0.10334900522106376"/>
    <n v="0.56896546479120791"/>
    <s v="CIUD MED Y PEQ OCCID"/>
    <s v="ciud med y peq"/>
    <n v="0.42645068158233734"/>
    <n v="13767.875303864701"/>
    <n v="1.1025697321522046E-3"/>
    <n v="13767.875303864701"/>
    <n v="0"/>
    <n v="0"/>
    <n v="0"/>
    <n v="0"/>
    <n v="6598"/>
    <n v="6598"/>
    <n v="1"/>
    <n v="0"/>
    <n v="0"/>
    <n v="0"/>
    <n v="0"/>
    <n v="6598"/>
    <n v="6598"/>
    <n v="1"/>
    <n v="0"/>
    <n v="0"/>
    <n v="0"/>
    <n v="0"/>
    <n v="0"/>
    <n v="0"/>
    <n v="3631.654004355185"/>
    <n v="0.1008530089120193"/>
    <n v="1.2952794193073511E-3"/>
    <n v="0.1008530089120193"/>
    <n v="1.2952794193073511E-3"/>
    <n v="0.90527068888976325"/>
    <n v="3631.654004355185"/>
    <n v="0"/>
    <n v="0.48300022221919942"/>
    <n v="1.1025697321522046E-3"/>
    <n v="0.94632959937822214"/>
    <n v="0.45796095023090388"/>
    <n v="0.69503020685106209"/>
    <n v="82.28"/>
    <n v="491.95313828899998"/>
    <n v="65.625764493523931"/>
    <n v="3.2812882246761967E-2"/>
    <x v="2"/>
    <s v="TRUETRUE"/>
    <n v="0.47670000000000001"/>
    <n v="0.42373333333333335"/>
    <n v="5.55"/>
    <n v="283.86666666666667"/>
    <n v="30"/>
    <n v="9.129999999999999"/>
    <n v="2167.2793999999999"/>
    <n v="0.67"/>
    <n v="8.2200000000000006"/>
    <n v="1951.2636000000002"/>
    <n v="7374"/>
    <n v="15469"/>
    <n v="895"/>
    <n v="5952"/>
    <n v="2859"/>
    <n v="14927"/>
    <n v="53.46"/>
    <n v="26.66"/>
    <n v="105.15"/>
    <n v="19532"/>
    <n v="4206"/>
    <n v="17.72"/>
    <s v="Zona Urbana"/>
    <n v="6114"/>
    <n v="1.03"/>
    <n v="3.94"/>
    <n v="2047"/>
    <n v="33.54"/>
    <n v="1678"/>
    <n v="4066"/>
    <n v="2619"/>
    <n v="8516"/>
    <n v="1440"/>
    <n v="2693"/>
    <n v="1710"/>
    <n v="920"/>
    <n v="73.36"/>
    <n v="91.47"/>
    <n v="71.37"/>
    <n v="26.67"/>
    <n v="1044"/>
    <n v="10.15"/>
    <n v="15.5"/>
    <n v="676"/>
    <n v="11.07"/>
    <n v="7"/>
    <n v="3.93"/>
  </r>
  <r>
    <n v="1009"/>
    <x v="9"/>
    <s v="VE23"/>
    <s v="Baralt"/>
    <s v="VE2302"/>
    <s v="Libertador"/>
    <s v="VE230203"/>
    <x v="2"/>
    <n v="21747"/>
    <n v="25276.497412267519"/>
    <n v="6922.0700999999999"/>
    <n v="3731"/>
    <n v="1254"/>
    <n v="488"/>
    <n v="1742"/>
    <n v="31.83"/>
    <n v="0.42972098423736149"/>
    <n v="0.46747720659465003"/>
    <n v="0.10165968490846963"/>
    <n v="0.42278668432047506"/>
    <s v="RESTO"/>
    <s v="resto"/>
    <n v="0.42728514488657499"/>
    <n v="10800.271859025865"/>
    <n v="8.6491579767827343E-4"/>
    <n v="10800.271859025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0.637471495575"/>
    <n v="7.0554885803458645E-2"/>
    <n v="9.0615334632727126E-4"/>
    <n v="7.0554885803458645E-2"/>
    <n v="9.0615334632727126E-4"/>
    <n v="0.90207864091712398"/>
    <n v="2540.637471495575"/>
    <n v="0"/>
    <n v="0.48003691110507751"/>
    <n v="8.6491579767827343E-4"/>
    <n v="0.94540933137924776"/>
    <n v="0.45785313068783368"/>
    <n v="0.69486657316289524"/>
    <n v="89.65"/>
    <n v="383.55723210899998"/>
    <n v="65.900197666157936"/>
    <n v="3.2950098833078971E-2"/>
    <x v="2"/>
    <s v="TRUETRUE"/>
    <n v="0.50159999999999993"/>
    <n v="0.44586666666666663"/>
    <n v="7.72"/>
    <n v="283.14285714285717"/>
    <n v="21"/>
    <n v="12.32"/>
    <n v="2679.2303999999999"/>
    <n v="0.83"/>
    <n v="13.149999999999999"/>
    <n v="2859.7304999999997"/>
    <n v="6882"/>
    <n v="13720"/>
    <n v="1145"/>
    <n v="5458"/>
    <n v="2790"/>
    <n v="13499"/>
    <n v="58.51"/>
    <n v="27.65"/>
    <n v="102.58"/>
    <n v="19496"/>
    <n v="2251"/>
    <n v="10.35"/>
    <s v="Zona Urbana"/>
    <n v="5624"/>
    <n v="1.01"/>
    <n v="3.88"/>
    <n v="2386"/>
    <n v="42.48"/>
    <n v="1195"/>
    <n v="2598"/>
    <n v="1976"/>
    <n v="5946"/>
    <n v="1204"/>
    <n v="2691"/>
    <n v="1805"/>
    <n v="1248"/>
    <n v="65.58"/>
    <n v="94.19"/>
    <n v="78.92"/>
    <n v="43.35"/>
    <n v="1333"/>
    <n v="7.24"/>
    <n v="14.42"/>
    <n v="550"/>
    <n v="9.7899999999999991"/>
    <n v="8.8800000000000008"/>
    <n v="8.2799999999999994"/>
  </r>
  <r>
    <n v="547"/>
    <x v="19"/>
    <s v="VE14"/>
    <s v="Caracciolo Parra"/>
    <s v="VE1407"/>
    <s v="Capital Caracciolo Parra Olmedo"/>
    <s v="VE140701"/>
    <x v="1"/>
    <n v="19994"/>
    <n v="23818.127460914882"/>
    <n v="4812.5558000000001"/>
    <n v="3821"/>
    <n v="945"/>
    <n v="266"/>
    <n v="1211"/>
    <n v="24.07"/>
    <n v="0.42975880413994338"/>
    <n v="0.45272980296919313"/>
    <n v="6.5955345055105849E-2"/>
    <n v="0.39390832842594725"/>
    <s v="CIUD MED Y PEQ OCCID"/>
    <s v="ciud med y peq"/>
    <n v="0.42740310242319696"/>
    <n v="10179.941570706163"/>
    <n v="8.1523802353061228E-4"/>
    <n v="10179.941570706163"/>
    <n v="0"/>
    <n v="0"/>
    <n v="0"/>
    <n v="0"/>
    <n v="4348"/>
    <n v="4348"/>
    <n v="1"/>
    <n v="0"/>
    <n v="0"/>
    <n v="0"/>
    <n v="0"/>
    <n v="4348"/>
    <n v="4348"/>
    <n v="1"/>
    <n v="0"/>
    <n v="0"/>
    <n v="0"/>
    <n v="0"/>
    <n v="0"/>
    <n v="0"/>
    <n v="2363.5391564002794"/>
    <n v="6.5636769174178947E-2"/>
    <n v="8.4298879307912269E-4"/>
    <n v="6.5636769174178947E-2"/>
    <n v="8.4298879307912269E-4"/>
    <n v="0.90156049449071185"/>
    <n v="2363.5391564002794"/>
    <n v="0"/>
    <n v="0.47330902221136134"/>
    <n v="8.1523802353061228E-4"/>
    <n v="0.94521696399467414"/>
    <n v="0.45781176814713387"/>
    <n v="0.69480379878179577"/>
    <n v="85.95"/>
    <n v="340.58067025999998"/>
    <n v="69.933879226710303"/>
    <n v="3.4966939613355154E-2"/>
    <x v="2"/>
    <s v="FALSETRUE"/>
    <n v="0.50219999999999998"/>
    <n v="0.44639999999999996"/>
    <n v="9.61"/>
    <n v="167.57575757575756"/>
    <n v="33"/>
    <n v="11.309999999999999"/>
    <n v="2261.3213999999998"/>
    <n v="0.39"/>
    <n v="7.6100000000000012"/>
    <n v="1521.5434000000002"/>
    <n v="6344"/>
    <n v="12633"/>
    <n v="1017"/>
    <n v="5032"/>
    <n v="2722"/>
    <n v="12240"/>
    <n v="58.27"/>
    <n v="27.34"/>
    <n v="106.38"/>
    <n v="17184"/>
    <n v="2810"/>
    <n v="14.05"/>
    <s v="Zona Urbana"/>
    <n v="5294"/>
    <n v="1.01"/>
    <n v="3.82"/>
    <n v="1500"/>
    <n v="28.59"/>
    <n v="871"/>
    <n v="2674"/>
    <n v="1688"/>
    <n v="5530"/>
    <n v="879"/>
    <n v="2567"/>
    <n v="1627"/>
    <n v="774"/>
    <n v="51.83"/>
    <n v="95.68"/>
    <n v="73.09"/>
    <n v="29.61"/>
    <n v="1525"/>
    <n v="5.2"/>
    <n v="9.61"/>
    <n v="285"/>
    <n v="5.43"/>
    <n v="5.32"/>
    <n v="8.76"/>
  </r>
  <r>
    <n v="510"/>
    <x v="2"/>
    <s v="VE13"/>
    <s v="Torres"/>
    <s v="VE1308"/>
    <s v="Manuel Morillo"/>
    <s v="VE130811"/>
    <x v="2"/>
    <n v="4265"/>
    <n v="4810.7082175145051"/>
    <n v="1233.4379999999999"/>
    <n v="865"/>
    <n v="263"/>
    <n v="89"/>
    <n v="352"/>
    <n v="28.919999999999998"/>
    <n v="0.43026441358642858"/>
    <n v="0.47540923567380317"/>
    <n v="0.10131017036103637"/>
    <n v="0.38507676560734871"/>
    <s v="CIUD MED Y PEQ OCCID"/>
    <s v="ciud med y peq"/>
    <n v="0.43035207238302253"/>
    <n v="2070.2982510374036"/>
    <n v="1.6579523984218091E-4"/>
    <n v="2070.2982510374036"/>
    <n v="0"/>
    <n v="0"/>
    <n v="16"/>
    <n v="0"/>
    <n v="0"/>
    <n v="16"/>
    <n v="1"/>
    <n v="0"/>
    <n v="0"/>
    <n v="0"/>
    <n v="0"/>
    <n v="0"/>
    <n v="0"/>
    <n v="0"/>
    <n v="0"/>
    <n v="0"/>
    <n v="0"/>
    <n v="0"/>
    <n v="0"/>
    <n v="0"/>
    <n v="197.53160122380734"/>
    <n v="5.4855601097294664E-3"/>
    <n v="7.0452366172876413E-5"/>
    <n v="5.4855601097294664E-3"/>
    <n v="7.0452366172876413E-5"/>
    <n v="0.89522328527620032"/>
    <n v="197.53160122380734"/>
    <n v="0"/>
    <n v="0.45870602701991098"/>
    <n v="1.6579523984218091E-4"/>
    <n v="0.9427021248765407"/>
    <n v="0.45773999749980182"/>
    <n v="0.69469487515449546"/>
    <n v="0"/>
    <n v="331.72138162300001"/>
    <n v="14.502255459016071"/>
    <n v="7.251127729508036E-3"/>
    <x v="3"/>
    <s v="FALSEFALSE"/>
    <n v="0.46610000000000001"/>
    <n v="0.41431111111111113"/>
    <n v="10.97"/>
    <n v="65.571428571428569"/>
    <n v="7"/>
    <n v="26.869999999999997"/>
    <n v="1146.0055"/>
    <n v="0.56999999999999995"/>
    <n v="20.759999999999998"/>
    <n v="885.41399999999999"/>
    <n v="1231"/>
    <n v="2641"/>
    <n v="393"/>
    <n v="954"/>
    <n v="528"/>
    <n v="2783"/>
    <n v="61.49"/>
    <n v="31.02"/>
    <n v="114.21"/>
    <n v="0"/>
    <n v="4265"/>
    <n v="100"/>
    <s v="Zona Rural"/>
    <n v="1235"/>
    <n v="1.01"/>
    <n v="3.48"/>
    <n v="356"/>
    <n v="28.83"/>
    <n v="49"/>
    <n v="261"/>
    <n v="149"/>
    <n v="459"/>
    <n v="162"/>
    <n v="505"/>
    <n v="327"/>
    <n v="120"/>
    <n v="52.09"/>
    <n v="96.93"/>
    <n v="76.400000000000006"/>
    <n v="26.09"/>
    <n v="382"/>
    <n v="4"/>
    <n v="8.99"/>
    <n v="124"/>
    <n v="10.039999999999999"/>
    <n v="7.53"/>
    <n v="10.35"/>
  </r>
  <r>
    <n v="699"/>
    <x v="17"/>
    <s v="VE16"/>
    <s v="Punceres"/>
    <s v="VE1610"/>
    <s v="Capital Punceres"/>
    <s v="VE161001"/>
    <x v="0"/>
    <n v="14193"/>
    <n v="15466.886992916936"/>
    <n v="4172.7419999999993"/>
    <n v="2298"/>
    <n v="680"/>
    <n v="277"/>
    <n v="957"/>
    <n v="29.4"/>
    <n v="0.42994002468889425"/>
    <n v="0.44804323773284016"/>
    <n v="6.3039426519444025E-2"/>
    <n v="0.31745556844291051"/>
    <s v="RESTO"/>
    <s v="resto"/>
    <n v="0.42804673285367473"/>
    <n v="6620.5504447350922"/>
    <n v="5.3019208624751962E-4"/>
    <n v="6620.5504447350922"/>
    <n v="0"/>
    <n v="0"/>
    <n v="50"/>
    <n v="0"/>
    <n v="5090"/>
    <n v="5090"/>
    <n v="2"/>
    <n v="0"/>
    <n v="0"/>
    <n v="0"/>
    <n v="0"/>
    <n v="5090"/>
    <n v="5090"/>
    <n v="1"/>
    <n v="0"/>
    <n v="0"/>
    <n v="0"/>
    <n v="0"/>
    <n v="0"/>
    <n v="0"/>
    <n v="907.45907364979041"/>
    <n v="2.5200632530615986E-2"/>
    <n v="3.2365777702190183E-4"/>
    <n v="2.5200632530615986E-2"/>
    <n v="3.2365777702190183E-4"/>
    <n v="0.89730035971167066"/>
    <n v="907.45907364979041"/>
    <n v="0"/>
    <n v="0.45684807665837557"/>
    <n v="5.3019208624751962E-4"/>
    <n v="0.94411317980990994"/>
    <n v="0.45756336824994404"/>
    <n v="0.69442681154775632"/>
    <n v="50.83"/>
    <n v="335.75885487199997"/>
    <n v="46.065462663116705"/>
    <n v="2.3032731331558351E-2"/>
    <x v="3"/>
    <s v="FALSETRUE"/>
    <n v="0.51200000000000001"/>
    <n v="0.45511111111111113"/>
    <n v="8"/>
    <n v="132.5"/>
    <n v="16"/>
    <n v="12.51"/>
    <n v="1775.5442999999998"/>
    <n v="0.97"/>
    <n v="10.14"/>
    <n v="1439.1702000000002"/>
    <n v="4529"/>
    <n v="8845"/>
    <n v="819"/>
    <n v="3587"/>
    <n v="1936"/>
    <n v="8670"/>
    <n v="60.46"/>
    <n v="27.38"/>
    <n v="105.31"/>
    <n v="7214"/>
    <n v="6979"/>
    <n v="49.17"/>
    <s v="Zona Urbana"/>
    <n v="3317"/>
    <n v="1"/>
    <n v="4.3"/>
    <n v="1196"/>
    <n v="36.07"/>
    <n v="617"/>
    <n v="820"/>
    <n v="583"/>
    <n v="2120"/>
    <n v="718"/>
    <n v="1790"/>
    <n v="1247"/>
    <n v="787"/>
    <n v="64.16"/>
    <n v="96.44"/>
    <n v="77.41"/>
    <n v="40.630000000000003"/>
    <n v="901"/>
    <n v="4.92"/>
    <n v="11.07"/>
    <n v="382"/>
    <n v="11.52"/>
    <n v="8.3800000000000008"/>
    <n v="7.47"/>
  </r>
  <r>
    <n v="531"/>
    <x v="19"/>
    <s v="VE14"/>
    <s v="Aricagua"/>
    <s v="VE1404"/>
    <s v="Capital Aricagua"/>
    <s v="VE140401"/>
    <x v="1"/>
    <n v="3096"/>
    <n v="3641.1937765205093"/>
    <n v="963.7847999999999"/>
    <n v="509"/>
    <n v="189"/>
    <n v="41"/>
    <n v="230"/>
    <n v="31.13"/>
    <n v="0.43016242059224385"/>
    <n v="0.50820424473481374"/>
    <n v="8.7808797088488405E-2"/>
    <n v="0.49109149931639873"/>
    <s v="RESTO"/>
    <s v="resto"/>
    <n v="0.42992707528250745"/>
    <n v="1565.4477908763306"/>
    <n v="1.2536541139359945E-4"/>
    <n v="1565.4477908763306"/>
    <n v="0"/>
    <n v="0"/>
    <n v="0"/>
    <n v="0"/>
    <n v="734"/>
    <n v="734"/>
    <n v="1"/>
    <n v="0"/>
    <n v="0"/>
    <n v="0"/>
    <n v="0"/>
    <n v="734"/>
    <n v="734"/>
    <n v="1"/>
    <n v="0"/>
    <n v="0"/>
    <n v="0"/>
    <n v="0"/>
    <n v="0"/>
    <n v="0"/>
    <n v="347.38107682826603"/>
    <n v="9.6469616310402018E-3"/>
    <n v="1.2389824551922593E-4"/>
    <n v="9.6469616310402018E-3"/>
    <n v="1.2389824551922593E-4"/>
    <n v="0.89566170825183622"/>
    <n v="347.38107682826603"/>
    <n v="0"/>
    <n v="0.47117097153923004"/>
    <n v="1.2536541139359945E-4"/>
    <n v="0.94254556833811176"/>
    <n v="0.45753266967733763"/>
    <n v="0.69438022147220968"/>
    <n v="0"/>
    <n v="640.85386139299999"/>
    <n v="5.6817848746448734"/>
    <n v="2.8408924373224368E-3"/>
    <x v="3"/>
    <s v="FALSEFALSE"/>
    <n v="0.57590000000000008"/>
    <n v="0.51191111111111121"/>
    <n v="11.02"/>
    <n v="53.866666666666667"/>
    <n v="15"/>
    <n v="43.36"/>
    <n v="1342.4256"/>
    <n v="0.68"/>
    <n v="32.01"/>
    <n v="991.02959999999996"/>
    <n v="1040"/>
    <n v="1806"/>
    <n v="250"/>
    <n v="803"/>
    <n v="452"/>
    <n v="1841"/>
    <n v="71.430000000000007"/>
    <n v="28.86"/>
    <n v="117.57"/>
    <n v="0"/>
    <n v="3096"/>
    <n v="100"/>
    <s v="Zona Rural"/>
    <n v="744"/>
    <n v="1.02"/>
    <n v="4.24"/>
    <n v="125"/>
    <n v="16.8"/>
    <n v="145"/>
    <n v="431"/>
    <n v="232"/>
    <n v="808"/>
    <n v="124"/>
    <n v="424"/>
    <n v="254"/>
    <n v="108"/>
    <n v="46.27"/>
    <n v="96.58"/>
    <n v="67.55"/>
    <n v="33.33"/>
    <n v="270"/>
    <n v="5.17"/>
    <n v="12.5"/>
    <n v="8"/>
    <n v="1.08"/>
    <n v="6.45"/>
    <n v="15.29"/>
  </r>
  <r>
    <n v="792"/>
    <x v="16"/>
    <s v="VE19"/>
    <s v="Cruz Salmeron Acosta"/>
    <s v="VE1908"/>
    <s v="Araya"/>
    <s v="VE190801"/>
    <x v="0"/>
    <n v="19768"/>
    <n v="23680.180902221204"/>
    <n v="4969.6752000000006"/>
    <n v="3222"/>
    <n v="835"/>
    <n v="247"/>
    <n v="1082"/>
    <n v="25.14"/>
    <n v="0.42951042636913583"/>
    <n v="0.45218839471084188"/>
    <n v="5.7224075983376671E-2"/>
    <n v="0.31426235357215598"/>
    <s v="RESTO"/>
    <s v="resto"/>
    <n v="0.42646175296528616"/>
    <n v="10098.691458096346"/>
    <n v="8.0873128861906087E-4"/>
    <n v="10098.691458096346"/>
    <n v="0"/>
    <n v="0"/>
    <n v="0"/>
    <n v="0"/>
    <n v="6127"/>
    <n v="6127"/>
    <n v="1"/>
    <n v="0"/>
    <n v="0"/>
    <n v="0"/>
    <n v="0"/>
    <n v="6127"/>
    <n v="6127"/>
    <n v="1"/>
    <n v="0"/>
    <n v="0"/>
    <n v="0"/>
    <n v="0"/>
    <n v="0"/>
    <n v="0"/>
    <n v="2507.5951074358827"/>
    <n v="6.9637281363996634E-2"/>
    <n v="8.9436833209396202E-4"/>
    <n v="6.9637281363996634E-2"/>
    <n v="8.9436833209396202E-4"/>
    <n v="0.90198196702811195"/>
    <n v="2507.5951074358827"/>
    <n v="0"/>
    <n v="0.47460254770098348"/>
    <n v="8.0873128861906087E-4"/>
    <n v="0.94519176794677284"/>
    <n v="0.45748741740022597"/>
    <n v="0.69431154378363047"/>
    <n v="84.53"/>
    <n v="154.022880472"/>
    <n v="153.74456593496868"/>
    <n v="7.6872282967484343E-2"/>
    <x v="2"/>
    <s v="FALSETRUE"/>
    <n v="0.46560000000000001"/>
    <n v="0.41386666666666666"/>
    <n v="9.0399999999999991"/>
    <n v="534.5454545454545"/>
    <n v="11"/>
    <n v="8.120000000000001"/>
    <n v="1605.1616000000001"/>
    <n v="0.52"/>
    <n v="2.96"/>
    <n v="585.13279999999997"/>
    <n v="5911"/>
    <n v="12695"/>
    <n v="1162"/>
    <n v="4680"/>
    <n v="2501"/>
    <n v="12587"/>
    <n v="55.71"/>
    <n v="28.57"/>
    <n v="108.22"/>
    <n v="16710"/>
    <n v="3058"/>
    <n v="15.47"/>
    <s v="Zona Urbana"/>
    <n v="4481"/>
    <n v="1.1200000000000001"/>
    <n v="4.92"/>
    <n v="1970"/>
    <n v="43.96"/>
    <n v="1610"/>
    <n v="2371"/>
    <n v="1806"/>
    <n v="5880"/>
    <n v="824"/>
    <n v="2297"/>
    <n v="1591"/>
    <n v="906"/>
    <n v="51.63"/>
    <n v="94.8"/>
    <n v="76.64"/>
    <n v="37.270000000000003"/>
    <n v="1438"/>
    <n v="6.73"/>
    <n v="15.38"/>
    <n v="98"/>
    <n v="2.19"/>
    <n v="6.36"/>
    <n v="5.44"/>
  </r>
  <r>
    <n v="525"/>
    <x v="19"/>
    <s v="VE14"/>
    <s v="Alberto Adriani"/>
    <s v="VE1401"/>
    <s v="Jose Nucete Sardi"/>
    <s v="VE140106"/>
    <x v="1"/>
    <n v="589"/>
    <n v="722.02119369012894"/>
    <n v="120.15599999999999"/>
    <n v="121"/>
    <n v="24"/>
    <n v="7"/>
    <n v="31"/>
    <n v="20.399999999999999"/>
    <n v="0.43018598610037706"/>
    <n v="0.38318869884413059"/>
    <n v="8.3146404918010661E-2"/>
    <n v="0.29965451990988745"/>
    <s v="CIUD GRAND ANDES"/>
    <s v="ciud med y peq"/>
    <n v="0.43002527097436677"/>
    <n v="310.48735946583344"/>
    <n v="2.4864690971365395E-5"/>
    <n v="310.48735946583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7.60043691241347"/>
    <n v="4.9320608255153491E-3"/>
    <n v="6.3343641909931263E-5"/>
    <n v="4.9320608255153491E-3"/>
    <n v="6.3343641909931263E-5"/>
    <n v="0.89516497155618202"/>
    <n v="177.60043691241347"/>
    <n v="0"/>
    <n v="0.42776191040860928"/>
    <n v="2.4864690971365395E-5"/>
    <n v="0.94215639911571625"/>
    <n v="0.45740217826035146"/>
    <n v="0.69418217952890759"/>
    <n v="0"/>
    <n v="28.0676321595"/>
    <n v="25.724335761103656"/>
    <n v="1.2862167880551828E-2"/>
    <x v="3"/>
    <s v="FALSEFALSE"/>
    <n v="0.44009999999999999"/>
    <n v="0.39119999999999999"/>
    <n v="13.03"/>
    <n v="206.5"/>
    <n v="2"/>
    <n v="14.47"/>
    <n v="85.22829999999999"/>
    <n v="1.26"/>
    <n v="55.980000000000004"/>
    <n v="329.72219999999999"/>
    <n v="169"/>
    <n v="384"/>
    <n v="36"/>
    <n v="138"/>
    <n v="76"/>
    <n v="375"/>
    <n v="53.39"/>
    <n v="28.45"/>
    <n v="142.38999999999999"/>
    <n v="0"/>
    <n v="589"/>
    <n v="100"/>
    <s v="Zona Rural"/>
    <n v="159"/>
    <n v="1"/>
    <n v="3.7"/>
    <n v="45"/>
    <n v="28.3"/>
    <n v="21"/>
    <n v="64"/>
    <n v="328"/>
    <n v="413"/>
    <n v="26"/>
    <n v="73"/>
    <n v="38"/>
    <n v="19"/>
    <n v="60.47"/>
    <n v="92.41"/>
    <n v="62.3"/>
    <n v="22.62"/>
    <n v="62"/>
    <n v="9.26"/>
    <n v="8.81"/>
    <n v="6"/>
    <n v="3.77"/>
    <n v="0"/>
    <n v="9.8699999999999992"/>
  </r>
  <r>
    <n v="120"/>
    <x v="10"/>
    <s v="VE05"/>
    <s v="Camatagua"/>
    <s v="VE0502"/>
    <s v="No Urbana Carmen De Cura"/>
    <s v="VE050202"/>
    <x v="3"/>
    <n v="3632"/>
    <n v="4205.8415829674623"/>
    <n v="933.78719999999998"/>
    <n v="699"/>
    <n v="176"/>
    <n v="66"/>
    <n v="242"/>
    <n v="25.71"/>
    <n v="0.43008564072417166"/>
    <n v="0.40763367980299636"/>
    <n v="0.16383810307637778"/>
    <n v="0.49194602160575557"/>
    <s v="RESTO"/>
    <s v="resto"/>
    <n v="0.42943454655980917"/>
    <n v="1806.1336730840221"/>
    <n v="1.4464020600218078E-4"/>
    <n v="1806.1336730840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4.3417502602781"/>
    <n v="1.2617317765720941E-2"/>
    <n v="1.6204724286467622E-4"/>
    <n v="1.2617317765720941E-2"/>
    <n v="1.6204724286467622E-4"/>
    <n v="0.89597464906482815"/>
    <n v="454.3417502602781"/>
    <n v="0"/>
    <n v="0.43874188221118188"/>
    <n v="1.4464020600218078E-4"/>
    <n v="0.94262020617949382"/>
    <n v="0.45739979764843502"/>
    <n v="0.69417856656323473"/>
    <n v="94.77"/>
    <n v="360.62852368199998"/>
    <n v="11.662531682258576"/>
    <n v="5.8312658411292882E-3"/>
    <x v="2"/>
    <s v="FALSETRUE"/>
    <n v="0.46619999999999995"/>
    <n v="0.41439999999999994"/>
    <n v="8.8800000000000008"/>
    <n v="352.66666666666669"/>
    <n v="3"/>
    <n v="10.14"/>
    <n v="368.28480000000002"/>
    <n v="1.25"/>
    <n v="6.7899999999999991"/>
    <n v="246.61279999999996"/>
    <n v="1098"/>
    <n v="2355"/>
    <n v="179"/>
    <n v="841"/>
    <n v="485"/>
    <n v="2306"/>
    <n v="54.23"/>
    <n v="28.1"/>
    <n v="100.66"/>
    <n v="3442"/>
    <n v="190"/>
    <n v="5.23"/>
    <s v="Zona Urbana"/>
    <n v="980"/>
    <n v="1.02"/>
    <n v="3.79"/>
    <n v="405"/>
    <n v="41.37"/>
    <n v="114"/>
    <n v="505"/>
    <n v="439"/>
    <n v="1058"/>
    <n v="161"/>
    <n v="452"/>
    <n v="327"/>
    <n v="205"/>
    <n v="58.97"/>
    <n v="97"/>
    <n v="81.95"/>
    <n v="41.33"/>
    <n v="263"/>
    <n v="3.31"/>
    <n v="9.4"/>
    <n v="117"/>
    <n v="11.95"/>
    <n v="5.72"/>
    <n v="6.8"/>
  </r>
  <r>
    <n v="966"/>
    <x v="3"/>
    <s v="VE21"/>
    <s v="Trujillo"/>
    <s v="VE2118"/>
    <s v="Chiquinquira"/>
    <s v="VE211802"/>
    <x v="2"/>
    <n v="8531"/>
    <n v="11038.701400033204"/>
    <n v="1749.7080999999996"/>
    <n v="1779"/>
    <n v="363"/>
    <n v="96"/>
    <n v="459"/>
    <n v="20.509999999999998"/>
    <n v="0.42990683375824734"/>
    <n v="0.38259454309002089"/>
    <n v="0.277575412502445"/>
    <n v="0.25714728308107349"/>
    <s v="RESTO"/>
    <s v="resto"/>
    <n v="0.42786479607998029"/>
    <n v="4723.0717235129996"/>
    <n v="3.7823671483047259E-4"/>
    <n v="4723.0717235129996"/>
    <n v="0"/>
    <n v="0"/>
    <n v="301"/>
    <n v="0"/>
    <n v="0"/>
    <n v="301"/>
    <n v="1"/>
    <n v="0"/>
    <n v="0"/>
    <n v="0"/>
    <n v="0"/>
    <n v="0"/>
    <n v="0"/>
    <n v="0"/>
    <n v="0"/>
    <n v="0"/>
    <n v="0"/>
    <n v="0"/>
    <n v="0"/>
    <n v="0"/>
    <n v="574.19455633933353"/>
    <n v="1.5945695442979236E-2"/>
    <n v="2.0479439688162379E-4"/>
    <n v="1.5945695442979236E-2"/>
    <n v="2.0479439688162379E-4"/>
    <n v="0.89632530910996699"/>
    <n v="574.19455633933353"/>
    <n v="0"/>
    <n v="0.4316218492143224"/>
    <n v="3.7823671483047259E-4"/>
    <n v="0.94352476259772733"/>
    <n v="0.45725593179751273"/>
    <n v="0.69396022674173918"/>
    <n v="77.59"/>
    <n v="59.872305937299998"/>
    <n v="184.37074081618385"/>
    <n v="9.2185370408091924E-2"/>
    <x v="2"/>
    <s v="FALSETRUE"/>
    <n v="0.34740000000000004"/>
    <n v="0.30880000000000002"/>
    <n v="6.24"/>
    <n v="134.19999999999999"/>
    <n v="10"/>
    <n v="15.98"/>
    <n v="1363.2538"/>
    <n v="0.5"/>
    <n v="11.16"/>
    <n v="952.05960000000005"/>
    <n v="1970"/>
    <n v="5671"/>
    <n v="890"/>
    <n v="1529"/>
    <n v="922"/>
    <n v="6080"/>
    <n v="50.43"/>
    <n v="33.700000000000003"/>
    <n v="95.26"/>
    <n v="6619"/>
    <n v="1912"/>
    <n v="22.41"/>
    <s v="Zona Urbana"/>
    <n v="2251"/>
    <n v="1.02"/>
    <n v="3.84"/>
    <n v="781"/>
    <n v="34.85"/>
    <n v="503"/>
    <n v="839"/>
    <n v="0"/>
    <n v="1342"/>
    <n v="327"/>
    <n v="791"/>
    <n v="646"/>
    <n v="577"/>
    <n v="64.88"/>
    <n v="96.23"/>
    <n v="83.79"/>
    <n v="56.68"/>
    <n v="455"/>
    <n v="4.32"/>
    <n v="8.61"/>
    <n v="108"/>
    <n v="4.82"/>
    <n v="4.8600000000000003"/>
    <n v="6.48"/>
  </r>
  <r>
    <n v="550"/>
    <x v="19"/>
    <s v="VE14"/>
    <s v="Cardenal Quintero"/>
    <s v="VE1408"/>
    <s v="Las Piedras"/>
    <s v="VE140802"/>
    <x v="1"/>
    <n v="4137"/>
    <n v="4954.6720686367971"/>
    <n v="715.70100000000002"/>
    <n v="970"/>
    <n v="172"/>
    <n v="31"/>
    <n v="203"/>
    <n v="17.3"/>
    <n v="0.43000447765420374"/>
    <n v="0.41123842375841579"/>
    <n v="0.10404473700887903"/>
    <n v="0.23381132877207594"/>
    <s v="RESTO"/>
    <s v="resto"/>
    <n v="0.42863805955460826"/>
    <n v="2123.7610212298937"/>
    <n v="1.7007668711783297E-4"/>
    <n v="2123.7610212298937"/>
    <n v="0"/>
    <n v="0"/>
    <n v="20"/>
    <n v="0"/>
    <n v="0"/>
    <n v="20"/>
    <n v="1"/>
    <n v="0"/>
    <n v="0"/>
    <n v="0"/>
    <n v="0"/>
    <n v="0"/>
    <n v="0"/>
    <n v="0"/>
    <n v="0"/>
    <n v="0"/>
    <n v="0"/>
    <n v="0"/>
    <n v="0"/>
    <n v="0"/>
    <n v="446.64085805590179"/>
    <n v="1.2403459796545719E-2"/>
    <n v="1.5930061359584416E-4"/>
    <n v="1.2403459796545719E-2"/>
    <n v="1.5930061359584416E-4"/>
    <n v="0.89595211813462861"/>
    <n v="446.64085805590179"/>
    <n v="0"/>
    <n v="0.43986466722986339"/>
    <n v="1.7007668711783297E-4"/>
    <n v="0.94271870393686974"/>
    <n v="0.45717561339286528"/>
    <n v="0.69383833050283961"/>
    <n v="0"/>
    <n v="154.71924997599999"/>
    <n v="32.02363034596771"/>
    <n v="1.6011815172983855E-2"/>
    <x v="3"/>
    <s v="FALSEFALSE"/>
    <n v="0.43020000000000003"/>
    <n v="0.38240000000000002"/>
    <n v="9.99"/>
    <n v="86.833333333333329"/>
    <n v="12"/>
    <n v="21.72"/>
    <n v="898.55639999999994"/>
    <n v="0.68"/>
    <n v="17.009999999999998"/>
    <n v="703.70369999999991"/>
    <n v="1159"/>
    <n v="2694"/>
    <n v="284"/>
    <n v="911"/>
    <n v="528"/>
    <n v="2698"/>
    <n v="53.56"/>
    <n v="29.31"/>
    <n v="111.07"/>
    <n v="0"/>
    <n v="4137"/>
    <n v="100"/>
    <s v="Zona Rural"/>
    <n v="1211"/>
    <n v="1.03"/>
    <n v="3.52"/>
    <n v="355"/>
    <n v="29.46"/>
    <n v="195"/>
    <n v="602"/>
    <n v="245"/>
    <n v="1042"/>
    <n v="158"/>
    <n v="445"/>
    <n v="256"/>
    <n v="139"/>
    <n v="53.2"/>
    <n v="93.49"/>
    <n v="58.85"/>
    <n v="25.36"/>
    <n v="338"/>
    <n v="8.09"/>
    <n v="5.15"/>
    <n v="37"/>
    <n v="3.07"/>
    <n v="1.49"/>
    <n v="8.1"/>
  </r>
  <r>
    <n v="687"/>
    <x v="17"/>
    <s v="VE16"/>
    <s v="Maturin"/>
    <s v="VE1608"/>
    <s v="El Corozo"/>
    <s v="VE160807"/>
    <x v="0"/>
    <n v="5689"/>
    <n v="6464.0865011000278"/>
    <n v="1409.7342000000001"/>
    <n v="1056"/>
    <n v="271"/>
    <n v="77"/>
    <n v="348"/>
    <n v="24.78"/>
    <n v="0.42975295333947905"/>
    <n v="0.39823367796452686"/>
    <n v="0.25947539499574357"/>
    <n v="0.37179419107453882"/>
    <s v="CIUD GRAND ORIENTE"/>
    <s v="ciud grandes"/>
    <n v="0.4273848542003586"/>
    <n v="2762.6526668111414"/>
    <n v="2.212409063597855E-4"/>
    <n v="2762.6526668111414"/>
    <n v="0"/>
    <n v="0"/>
    <n v="50"/>
    <n v="0"/>
    <n v="0"/>
    <n v="50"/>
    <n v="1"/>
    <n v="0"/>
    <n v="0"/>
    <n v="0"/>
    <n v="0"/>
    <n v="0"/>
    <n v="0"/>
    <n v="0"/>
    <n v="0"/>
    <n v="0"/>
    <n v="0"/>
    <n v="0"/>
    <n v="0"/>
    <n v="0"/>
    <n v="910.32973944676382"/>
    <n v="2.5280352482697985E-2"/>
    <n v="3.2468163951598027E-4"/>
    <n v="2.5280352482697985E-2"/>
    <n v="3.2468163951598027E-4"/>
    <n v="0.89730875857883852"/>
    <n v="910.32973944676382"/>
    <n v="0"/>
    <n v="0.44027426300868777"/>
    <n v="2.212409063597855E-4"/>
    <n v="0.94291682728696324"/>
    <n v="0.45684097413122721"/>
    <n v="0.69333046101064921"/>
    <n v="85.32"/>
    <n v="58.760866250299998"/>
    <n v="110.00665772293692"/>
    <n v="5.5003328861468463E-2"/>
    <x v="2"/>
    <s v="FALSETRUE"/>
    <n v="0.50819999999999999"/>
    <n v="0.45173333333333332"/>
    <n v="3.31"/>
    <n v="304.28571428571428"/>
    <n v="7"/>
    <n v="6.75"/>
    <n v="384.00750000000005"/>
    <n v="0.84"/>
    <n v="62.38000000000001"/>
    <n v="3548.7982000000006"/>
    <n v="1834"/>
    <n v="3609"/>
    <n v="246"/>
    <n v="1488"/>
    <n v="680"/>
    <n v="3521"/>
    <n v="57.63"/>
    <n v="26.96"/>
    <n v="98.92"/>
    <n v="4854"/>
    <n v="835"/>
    <n v="14.68"/>
    <s v="Zona Urbana"/>
    <n v="1435"/>
    <n v="1.01"/>
    <n v="4"/>
    <n v="585"/>
    <n v="40.79"/>
    <n v="300"/>
    <n v="1244"/>
    <n v="586"/>
    <n v="2130"/>
    <n v="402"/>
    <n v="758"/>
    <n v="482"/>
    <n v="359"/>
    <n v="77.91"/>
    <n v="97.68"/>
    <n v="86.23"/>
    <n v="49.38"/>
    <n v="148"/>
    <n v="2.5499999999999998"/>
    <n v="9.6199999999999992"/>
    <n v="86"/>
    <n v="6"/>
    <n v="12.06"/>
    <n v="2.56"/>
  </r>
  <r>
    <n v="415"/>
    <x v="5"/>
    <s v="VE11"/>
    <s v="Union"/>
    <s v="VE1123"/>
    <s v="El Charal"/>
    <s v="VE112302"/>
    <x v="2"/>
    <n v="3390"/>
    <n v="3969.7203065134099"/>
    <n v="1165.8210000000001"/>
    <n v="538"/>
    <n v="198"/>
    <n v="84"/>
    <n v="282"/>
    <n v="34.39"/>
    <n v="0.42960894465879862"/>
    <n v="0.54288024939928736"/>
    <n v="0.10130467484928428"/>
    <n v="0.32301446080946344"/>
    <s v="RESTO"/>
    <s v="resto"/>
    <n v="0.42689751291845912"/>
    <n v="1694.6637258324779"/>
    <n v="1.3571338271451953E-4"/>
    <n v="1694.66372583247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4.6152445068733"/>
    <n v="1.7901316293102716E-2"/>
    <n v="2.2991090521845542E-4"/>
    <n v="1.7901316293102716E-2"/>
    <n v="2.2991090521845542E-4"/>
    <n v="0.8965313428483449"/>
    <n v="644.6152445068733"/>
    <n v="0"/>
    <n v="0.48577096951357834"/>
    <n v="1.3571338271451953E-4"/>
    <n v="0.94258563881656621"/>
    <n v="0.45653962170591328"/>
    <n v="0.69287310970505112"/>
    <n v="0"/>
    <n v="295.08877218100002"/>
    <n v="13.452630803853436"/>
    <n v="6.7263154019267185E-3"/>
    <x v="3"/>
    <s v="TRUEFALSE"/>
    <n v="0.55889999999999995"/>
    <n v="0.49679999999999996"/>
    <n v="10.31"/>
    <n v="75.5"/>
    <n v="20"/>
    <n v="32.82"/>
    <n v="1112.598"/>
    <n v="3.82"/>
    <n v="39.319999999999993"/>
    <n v="1332.9479999999999"/>
    <n v="1138"/>
    <n v="2036"/>
    <n v="216"/>
    <n v="896"/>
    <n v="483"/>
    <n v="2011"/>
    <n v="66.5"/>
    <n v="27.17"/>
    <n v="102.99"/>
    <n v="0"/>
    <n v="3390"/>
    <n v="100"/>
    <s v="Zona Rural"/>
    <n v="825"/>
    <n v="1.05"/>
    <n v="4.3099999999999996"/>
    <n v="219"/>
    <n v="26.55"/>
    <n v="189"/>
    <n v="742"/>
    <n v="466"/>
    <n v="1510"/>
    <n v="154"/>
    <n v="445"/>
    <n v="309"/>
    <n v="155"/>
    <n v="49.68"/>
    <n v="98.23"/>
    <n v="76.67"/>
    <n v="36.130000000000003"/>
    <n v="274"/>
    <n v="2.36"/>
    <n v="11.64"/>
    <n v="116"/>
    <n v="14.06"/>
    <n v="9.09"/>
    <n v="11.83"/>
  </r>
  <r>
    <n v="663"/>
    <x v="17"/>
    <s v="VE16"/>
    <s v="Aguasay"/>
    <s v="VE1602"/>
    <s v="Capital Aguasay"/>
    <s v="VE160201"/>
    <x v="0"/>
    <n v="11856"/>
    <n v="13169"/>
    <n v="2952.1440000000002"/>
    <n v="2186"/>
    <n v="552"/>
    <n v="173"/>
    <n v="725"/>
    <n v="24.900000000000002"/>
    <n v="0.42932679495360293"/>
    <n v="0.42516177216711748"/>
    <n v="6.0440049460702902E-2"/>
    <n v="0.2038220939013842"/>
    <s v="RESTO"/>
    <s v="resto"/>
    <n v="0.42516177216711748"/>
    <n v="5598.9553776687699"/>
    <n v="4.4837991301065503E-4"/>
    <n v="5598.9553776687699"/>
    <n v="0"/>
    <n v="0"/>
    <n v="0"/>
    <n v="0"/>
    <n v="1781"/>
    <n v="1781"/>
    <n v="1"/>
    <n v="0"/>
    <n v="0"/>
    <n v="0"/>
    <n v="0"/>
    <n v="1781"/>
    <n v="1781"/>
    <n v="1"/>
    <n v="0"/>
    <n v="0"/>
    <n v="0"/>
    <n v="0"/>
    <n v="0"/>
    <n v="0"/>
    <n v="1525.9056003077847"/>
    <n v="4.2375229281806363E-2"/>
    <n v="5.442352485986432E-4"/>
    <n v="4.2375229281806363E-2"/>
    <n v="5.442352485986432E-4"/>
    <n v="0.89910978323748136"/>
    <n v="1525.9056003077847"/>
    <n v="0"/>
    <n v="0.45554892822880172"/>
    <n v="4.4837991301065503E-4"/>
    <n v="0.94379637830135044"/>
    <n v="0.45646884346049282"/>
    <n v="0.69276569220901718"/>
    <n v="53.38"/>
    <n v="2487.43976918"/>
    <n v="5.2941985422791733"/>
    <n v="2.6470992711395865E-3"/>
    <x v="3"/>
    <s v="FALSETRUE"/>
    <n v="0.50240000000000007"/>
    <n v="0.44657777777777785"/>
    <n v="9.18"/>
    <n v="123.75862068965517"/>
    <n v="29"/>
    <n v="12.489999999999998"/>
    <n v="1480.8143999999998"/>
    <n v="4.47"/>
    <n v="17.87"/>
    <n v="2118.6671999999999"/>
    <n v="3725"/>
    <n v="7415"/>
    <n v="716"/>
    <n v="2954"/>
    <n v="1590"/>
    <n v="7312"/>
    <n v="59.89"/>
    <n v="27.92"/>
    <n v="111.41"/>
    <n v="6329"/>
    <n v="5527"/>
    <n v="46.62"/>
    <s v="Zona Urbana"/>
    <n v="3135"/>
    <n v="1.01"/>
    <n v="3.83"/>
    <n v="1158"/>
    <n v="37.07"/>
    <n v="753"/>
    <n v="1279"/>
    <n v="1489"/>
    <n v="3589"/>
    <n v="551"/>
    <n v="1472"/>
    <n v="1054"/>
    <n v="703"/>
    <n v="57.88"/>
    <n v="95.52"/>
    <n v="80.400000000000006"/>
    <n v="47.05"/>
    <n v="865"/>
    <n v="5.82"/>
    <n v="9.6999999999999993"/>
    <n v="272"/>
    <n v="8.7100000000000009"/>
    <n v="5.92"/>
    <n v="6.25"/>
  </r>
  <r>
    <n v="204"/>
    <x v="1"/>
    <s v="VE06"/>
    <s v="Obispos"/>
    <s v="VE0608"/>
    <s v="Los Guasimitos"/>
    <s v="VE060804"/>
    <x v="1"/>
    <n v="11297"/>
    <n v="12517.906409196383"/>
    <n v="3033.2445000000002"/>
    <n v="2266"/>
    <n v="549"/>
    <n v="283"/>
    <n v="832"/>
    <n v="26.85"/>
    <n v="0.42925163543239214"/>
    <n v="0.47878208969503899"/>
    <n v="6.5579452051262518E-2"/>
    <n v="0.468502127639155"/>
    <s v="RESTO"/>
    <s v="resto"/>
    <n v="0.42507038412608572"/>
    <n v="5320.9912858114967"/>
    <n v="4.2611977573145008E-4"/>
    <n v="5233.9912858114967"/>
    <n v="0"/>
    <n v="0"/>
    <n v="0"/>
    <n v="0"/>
    <n v="0"/>
    <n v="0"/>
    <n v="0"/>
    <n v="0"/>
    <n v="0"/>
    <n v="87"/>
    <n v="0"/>
    <n v="0"/>
    <n v="87"/>
    <n v="1"/>
    <n v="87"/>
    <n v="5.03129756238838E-5"/>
    <n v="0"/>
    <n v="1.6350336868994092E-2"/>
    <n v="1.6350336868994092E-2"/>
    <n v="6.9500439734942205E-3"/>
    <n v="1191.8973570895444"/>
    <n v="3.309963852079769E-2"/>
    <n v="4.2510660837004121E-4"/>
    <n v="3.309963852079769E-2"/>
    <n v="4.2510660837004121E-4"/>
    <n v="0.89813255667537317"/>
    <n v="1191.8973570895444"/>
    <n v="0"/>
    <n v="0.47000476163040328"/>
    <n v="3.7580680010756626E-4"/>
    <n v="0.94351535323211055"/>
    <n v="0.45633728571130927"/>
    <n v="0.69256603193321897"/>
    <n v="68.209999999999994"/>
    <n v="111.054615572"/>
    <n v="112.71847049959533"/>
    <n v="5.6359235249797662E-2"/>
    <x v="2"/>
    <s v="FALSETRUE"/>
    <n v="0.53500000000000003"/>
    <n v="0.47555555555555556"/>
    <n v="7.47"/>
    <n v="107.84615384615384"/>
    <n v="26"/>
    <n v="8.98"/>
    <n v="1014.4706000000001"/>
    <n v="1.1200000000000001"/>
    <n v="28.16"/>
    <n v="3181.2352000000001"/>
    <n v="3782"/>
    <n v="7069"/>
    <n v="446"/>
    <n v="3036"/>
    <n v="1445"/>
    <n v="6816"/>
    <n v="59.81"/>
    <n v="26.06"/>
    <n v="106.68"/>
    <n v="7706"/>
    <n v="3591"/>
    <n v="31.79"/>
    <s v="Zona Urbana"/>
    <n v="3149"/>
    <n v="1.01"/>
    <n v="3.61"/>
    <n v="1101"/>
    <n v="35.03"/>
    <n v="540"/>
    <n v="1436"/>
    <n v="811"/>
    <n v="2804"/>
    <n v="683"/>
    <n v="1508"/>
    <n v="949"/>
    <n v="566"/>
    <n v="68.23"/>
    <n v="98.43"/>
    <n v="80.56"/>
    <n v="37.729999999999997"/>
    <n v="658"/>
    <n v="2.2200000000000002"/>
    <n v="11.36"/>
    <n v="423"/>
    <n v="13.46"/>
    <n v="7.6"/>
    <n v="4.62"/>
  </r>
  <r>
    <n v="541"/>
    <x v="19"/>
    <s v="VE14"/>
    <s v="Campo Elias"/>
    <s v="VE1406"/>
    <s v="Matriz"/>
    <s v="VE140602"/>
    <x v="1"/>
    <n v="46674"/>
    <n v="60715.50274849058"/>
    <n v="6651.0450000000001"/>
    <n v="9941"/>
    <n v="1430"/>
    <n v="221"/>
    <n v="1651"/>
    <n v="14.25"/>
    <n v="0.42724576086000854"/>
    <n v="0.3777716305533112"/>
    <n v="2.6285443921430011E-2"/>
    <n v="0.14093075256663171"/>
    <s v="CIUD MED Y PEQ OCCID"/>
    <s v="ciud med y peq"/>
    <n v="0.41702558414787494"/>
    <n v="25319.918000521189"/>
    <n v="2.0276894286015224E-3"/>
    <n v="25319.918000521189"/>
    <n v="0"/>
    <n v="0"/>
    <n v="607"/>
    <n v="0"/>
    <n v="0"/>
    <n v="607"/>
    <n v="1"/>
    <n v="0"/>
    <n v="0"/>
    <n v="0"/>
    <n v="0"/>
    <n v="0"/>
    <n v="0"/>
    <n v="0"/>
    <n v="0"/>
    <n v="0"/>
    <n v="0"/>
    <n v="0"/>
    <n v="0"/>
    <n v="0"/>
    <n v="3689.4253429562496"/>
    <n v="0.10245735043789297"/>
    <n v="1.3158843629022137E-3"/>
    <n v="0.10245735043789297"/>
    <n v="1.3158843629022137E-3"/>
    <n v="0.90543971372000565"/>
    <n v="3689.4253429562496"/>
    <n v="0"/>
    <n v="0.46188956490373662"/>
    <n v="2.0276894286015224E-3"/>
    <n v="0.9499119429811077"/>
    <n v="0.45632173885252802"/>
    <n v="0.69254243704708485"/>
    <n v="99.61"/>
    <n v="33.844144597300001"/>
    <n v="1793.9736244163873"/>
    <n v="0.89698681220819365"/>
    <x v="2"/>
    <s v="FALSETRUE"/>
    <n v="0.38079999999999997"/>
    <n v="0.33848888888888884"/>
    <n v="4.68"/>
    <n v="315.96428571428572"/>
    <n v="28"/>
    <n v="2.67"/>
    <n v="1246.1958"/>
    <n v="7.0000000000000007E-2"/>
    <n v="2.1799999999999997"/>
    <n v="1017.4931999999999"/>
    <n v="12140"/>
    <n v="31884"/>
    <n v="2650"/>
    <n v="9752"/>
    <n v="5005"/>
    <n v="31917"/>
    <n v="46.39"/>
    <n v="29.65"/>
    <n v="93.89"/>
    <n v="46491"/>
    <n v="183"/>
    <n v="0.39"/>
    <s v="Zona Urbana"/>
    <n v="11874"/>
    <n v="1.08"/>
    <n v="4.22"/>
    <n v="4678"/>
    <n v="39.450000000000003"/>
    <n v="1763"/>
    <n v="4489"/>
    <n v="2548"/>
    <n v="8847"/>
    <n v="2277"/>
    <n v="4708"/>
    <n v="3574"/>
    <n v="3502"/>
    <n v="69.59"/>
    <n v="97.6"/>
    <n v="86"/>
    <n v="52.11"/>
    <n v="1803"/>
    <n v="2.63"/>
    <n v="7.53"/>
    <n v="152"/>
    <n v="1.28"/>
    <n v="2.68"/>
    <n v="4.3099999999999996"/>
  </r>
  <r>
    <n v="770"/>
    <x v="16"/>
    <s v="VE19"/>
    <s v="Andres Mata"/>
    <s v="VE1902"/>
    <s v="San Jose De Aerocuar"/>
    <s v="VE190201"/>
    <x v="0"/>
    <n v="11162"/>
    <n v="13048.746674637572"/>
    <n v="3511.5652"/>
    <n v="1979"/>
    <n v="661"/>
    <n v="247"/>
    <n v="908"/>
    <n v="31.46"/>
    <n v="0.42890463504811305"/>
    <n v="0.52537703792939194"/>
    <n v="0.1045151528148584"/>
    <n v="0.26658600647368874"/>
    <s v="RESTO"/>
    <s v="resto"/>
    <n v="0.42464845906794713"/>
    <n v="5541.1301681528439"/>
    <n v="4.4374910946541065E-4"/>
    <n v="5541.1301681528439"/>
    <n v="0"/>
    <n v="0"/>
    <n v="0"/>
    <n v="0"/>
    <n v="3547"/>
    <n v="3547"/>
    <n v="1"/>
    <n v="0"/>
    <n v="0"/>
    <n v="0"/>
    <n v="0"/>
    <n v="3547"/>
    <n v="3547"/>
    <n v="1"/>
    <n v="0"/>
    <n v="0"/>
    <n v="0"/>
    <n v="0"/>
    <n v="0"/>
    <n v="0"/>
    <n v="1114.2775565942932"/>
    <n v="3.0944094401862094E-2"/>
    <n v="3.9742243746838821E-4"/>
    <n v="3.0944094401862094E-2"/>
    <n v="3.9742243746838821E-4"/>
    <n v="0.89790546009219108"/>
    <n v="1114.2775565942932"/>
    <n v="0"/>
    <n v="0.48474219747448172"/>
    <n v="4.4374910946541065E-4"/>
    <n v="0.94377844642775588"/>
    <n v="0.45629021820172283"/>
    <n v="0.69249459933420088"/>
    <n v="40.75"/>
    <n v="202.74890710899999"/>
    <n v="64.359146792453117"/>
    <n v="3.2179573396226561E-2"/>
    <x v="3"/>
    <s v="TRUEFALSE"/>
    <n v="0.41389999999999999"/>
    <n v="0.36791111111111108"/>
    <n v="7.69"/>
    <n v="77.17647058823529"/>
    <n v="34"/>
    <n v="17.78"/>
    <n v="1984.6036000000001"/>
    <n v="0.41"/>
    <n v="20.059999999999999"/>
    <n v="2239.0971999999997"/>
    <n v="2987"/>
    <n v="7217"/>
    <n v="958"/>
    <n v="2369"/>
    <n v="1312"/>
    <n v="7481"/>
    <n v="54.66"/>
    <n v="30.36"/>
    <n v="111.64"/>
    <n v="4548"/>
    <n v="6614"/>
    <n v="59.25"/>
    <s v="Zona Rural"/>
    <n v="2941"/>
    <n v="1.01"/>
    <n v="3.78"/>
    <n v="992"/>
    <n v="33.76"/>
    <n v="685"/>
    <n v="1257"/>
    <n v="648"/>
    <n v="2624"/>
    <n v="642"/>
    <n v="1167"/>
    <n v="914"/>
    <n v="601"/>
    <n v="78.2"/>
    <n v="98.48"/>
    <n v="83.09"/>
    <n v="39.380000000000003"/>
    <n v="707"/>
    <n v="1.99"/>
    <n v="9.4600000000000009"/>
    <n v="533"/>
    <n v="18.14"/>
    <n v="5.21"/>
    <n v="7.55"/>
  </r>
  <r>
    <n v="880"/>
    <x v="18"/>
    <s v="VE20"/>
    <s v="Seboruco"/>
    <s v="VE2024"/>
    <s v="Seboruco"/>
    <s v="VE202401"/>
    <x v="1"/>
    <n v="10243"/>
    <n v="11013"/>
    <n v="2097.7664"/>
    <n v="2011"/>
    <n v="428"/>
    <n v="90"/>
    <n v="518"/>
    <n v="20.48"/>
    <n v="0.42937973168138399"/>
    <n v="0.42523741008556359"/>
    <n v="8.7845067466052223E-2"/>
    <n v="0.25603340578108735"/>
    <s v="RESTO"/>
    <s v="resto"/>
    <n v="0.42523741008556359"/>
    <n v="4683.1395972723121"/>
    <n v="3.7503883914074258E-4"/>
    <n v="4390.1395972723121"/>
    <n v="0"/>
    <n v="0"/>
    <n v="363"/>
    <n v="0"/>
    <n v="1177"/>
    <n v="1177"/>
    <n v="2"/>
    <n v="0"/>
    <n v="88"/>
    <n v="205"/>
    <n v="0"/>
    <n v="1177"/>
    <n v="1470"/>
    <n v="3"/>
    <n v="293"/>
    <n v="1.6944484894020634E-4"/>
    <n v="2.7749660224330776E-4"/>
    <n v="6.2564865709033621E-2"/>
    <n v="6.2564865709033621E-2"/>
    <n v="2.6604921456460547E-2"/>
    <n v="1064.7944748542513"/>
    <n v="2.9569922281462453E-2"/>
    <n v="3.7977361483690521E-4"/>
    <n v="2.9569922281462453E-2"/>
    <n v="1.0227701259359745E-4"/>
    <n v="0.89548434667799537"/>
    <n v="976.79447485425135"/>
    <n v="8.2645056936499789E-2"/>
    <n v="0.45009722634834048"/>
    <n v="2.0559399020053624E-4"/>
    <n v="0.94285623768950566"/>
    <n v="0.45615622887140334"/>
    <n v="0.69229124873865144"/>
    <n v="71.27"/>
    <n v="135.96494144799999"/>
    <n v="80.998821333747557"/>
    <n v="4.0499410666873778E-2"/>
    <x v="2"/>
    <s v="FALSETRUE"/>
    <n v="0.4304"/>
    <n v="0.38257777777777779"/>
    <n v="8.75"/>
    <n v="69.555555555555557"/>
    <n v="36"/>
    <n v="16.14"/>
    <n v="1653.2202000000002"/>
    <n v="0.04"/>
    <n v="18.600000000000001"/>
    <n v="1905.1980000000001"/>
    <n v="2854"/>
    <n v="6631"/>
    <n v="758"/>
    <n v="2231"/>
    <n v="1246"/>
    <n v="6766"/>
    <n v="54.47"/>
    <n v="29.7"/>
    <n v="107.05"/>
    <n v="7300"/>
    <n v="2943"/>
    <n v="28.73"/>
    <s v="Zona Urbana"/>
    <n v="2603"/>
    <n v="1.05"/>
    <n v="4"/>
    <n v="723"/>
    <n v="27.83"/>
    <n v="453"/>
    <n v="1221"/>
    <n v="748"/>
    <n v="2504"/>
    <n v="467"/>
    <n v="1062"/>
    <n v="775"/>
    <n v="481"/>
    <n v="60.03"/>
    <n v="96.11"/>
    <n v="74.73"/>
    <n v="35.450000000000003"/>
    <n v="736"/>
    <n v="5.05"/>
    <n v="4.8499999999999996"/>
    <n v="62"/>
    <n v="2.39"/>
    <n v="7.66"/>
    <n v="8.6199999999999992"/>
  </r>
  <r>
    <n v="971"/>
    <x v="3"/>
    <s v="VE21"/>
    <s v="Trujillo"/>
    <s v="VE2118"/>
    <s v="Tres Esquinas"/>
    <s v="VE211807"/>
    <x v="2"/>
    <n v="5681"/>
    <n v="7350.9392396657622"/>
    <n v="1157.7878000000001"/>
    <n v="1121"/>
    <n v="200"/>
    <n v="87"/>
    <n v="287"/>
    <n v="20.38"/>
    <n v="0.42931944075251405"/>
    <n v="0.38259454309002089"/>
    <n v="0.277575412502445"/>
    <n v="0.25714728308107349"/>
    <s v="RESTO"/>
    <s v="resto"/>
    <n v="0.42515283003949289"/>
    <n v="3125.2726211922568"/>
    <n v="2.5028052047241486E-4"/>
    <n v="3125.2726211922568"/>
    <n v="0"/>
    <n v="0"/>
    <n v="106"/>
    <n v="0"/>
    <n v="0"/>
    <n v="106"/>
    <n v="1"/>
    <n v="0"/>
    <n v="0"/>
    <n v="0"/>
    <n v="0"/>
    <n v="0"/>
    <n v="0"/>
    <n v="0"/>
    <n v="0"/>
    <n v="0"/>
    <n v="0"/>
    <n v="0"/>
    <n v="0"/>
    <n v="0"/>
    <n v="507.63247906715452"/>
    <n v="1.4097230318194999E-2"/>
    <n v="1.8105411526514662E-4"/>
    <n v="1.4097230318194999E-2"/>
    <n v="1.8105411526514662E-4"/>
    <n v="0.89613056472488017"/>
    <n v="507.63247906715452"/>
    <n v="0"/>
    <n v="0.4309407793776987"/>
    <n v="2.5028052047241486E-4"/>
    <n v="0.94302927746637888"/>
    <n v="0.45614412934211473"/>
    <n v="0.69227288573556134"/>
    <n v="92.99"/>
    <n v="13.1840160722"/>
    <n v="557.56449320219315"/>
    <n v="0.27878224660109657"/>
    <x v="2"/>
    <s v="FALSETRUE"/>
    <n v="0.40189999999999998"/>
    <n v="0.35724444444444442"/>
    <n v="4.3099999999999996"/>
    <n v="298.5"/>
    <n v="4"/>
    <n v="9.43"/>
    <n v="535.7183"/>
    <n v="0.56999999999999995"/>
    <n v="8.86"/>
    <n v="503.33659999999998"/>
    <n v="1517"/>
    <n v="3775"/>
    <n v="389"/>
    <n v="1221"/>
    <n v="620"/>
    <n v="3840"/>
    <n v="50.49"/>
    <n v="30.33"/>
    <n v="98.98"/>
    <n v="5283"/>
    <n v="398"/>
    <n v="7.01"/>
    <s v="Zona Urbana"/>
    <n v="1446"/>
    <n v="1.02"/>
    <n v="4.01"/>
    <n v="580"/>
    <n v="40.28"/>
    <n v="199"/>
    <n v="590"/>
    <n v="405"/>
    <n v="1194"/>
    <n v="288"/>
    <n v="610"/>
    <n v="448"/>
    <n v="384"/>
    <n v="68.739999999999995"/>
    <n v="97.44"/>
    <n v="87.5"/>
    <n v="54.94"/>
    <n v="202"/>
    <n v="3.41"/>
    <n v="7.57"/>
    <n v="90"/>
    <n v="6.25"/>
    <n v="9.0299999999999994"/>
    <n v="4.62"/>
  </r>
  <r>
    <n v="1027"/>
    <x v="9"/>
    <s v="VE23"/>
    <s v="Colon"/>
    <s v="VE2305"/>
    <s v="Santa Cruz Del Zulia"/>
    <s v="VE230504"/>
    <x v="2"/>
    <n v="11326"/>
    <n v="12629.12040022062"/>
    <n v="3461.2255999999998"/>
    <n v="1975"/>
    <n v="604"/>
    <n v="265"/>
    <n v="869"/>
    <n v="30.56"/>
    <n v="0.42862926090479109"/>
    <n v="0.46399686711035903"/>
    <n v="0.11432024488294701"/>
    <n v="0.41911973428579641"/>
    <s v="CIUD MED Y PEQ OCCID"/>
    <s v="ciud med y peq"/>
    <n v="0.42423462062317524"/>
    <n v="5357.7101017919977"/>
    <n v="4.2906032060181234E-4"/>
    <n v="5357.7101017919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9.7990551474024"/>
    <n v="2.8875785867742587E-2"/>
    <n v="3.7085865413734396E-4"/>
    <n v="2.8875785867742587E-2"/>
    <n v="3.7085865413734396E-4"/>
    <n v="0.89768755418298762"/>
    <n v="1039.7990551474024"/>
    <n v="0"/>
    <n v="0.46352006905369647"/>
    <n v="4.2906032060181234E-4"/>
    <n v="0.94372156698932042"/>
    <n v="0.45612841597769921"/>
    <n v="0.69224903815005312"/>
    <n v="64.92"/>
    <n v="1149.6088544199999"/>
    <n v="10.985580314264592"/>
    <n v="5.4927901571322959E-3"/>
    <x v="2"/>
    <s v="FALSETRUE"/>
    <n v="0.47420000000000001"/>
    <n v="0.42151111111111111"/>
    <n v="13.48"/>
    <n v="245.1"/>
    <n v="10"/>
    <n v="17.79"/>
    <n v="2014.8954000000001"/>
    <n v="7.0000000000000007E-2"/>
    <n v="32.61"/>
    <n v="3693.4085999999998"/>
    <n v="3487"/>
    <n v="7354"/>
    <n v="485"/>
    <n v="2832"/>
    <n v="1279"/>
    <n v="7215"/>
    <n v="54.01"/>
    <n v="27.31"/>
    <n v="122.03"/>
    <n v="7353"/>
    <n v="3973"/>
    <n v="35.08"/>
    <s v="Zona Urbana"/>
    <n v="2984"/>
    <n v="1.08"/>
    <n v="4.08"/>
    <n v="606"/>
    <n v="20.34"/>
    <n v="417"/>
    <n v="1526"/>
    <n v="508"/>
    <n v="2451"/>
    <n v="445"/>
    <n v="1122"/>
    <n v="707"/>
    <n v="363"/>
    <n v="44.06"/>
    <n v="83.11"/>
    <n v="67.33"/>
    <n v="22.03"/>
    <n v="1209"/>
    <n v="18.899999999999999"/>
    <n v="18.29"/>
    <n v="213"/>
    <n v="7.15"/>
    <n v="3.42"/>
    <n v="8.93"/>
  </r>
  <r>
    <n v="569"/>
    <x v="19"/>
    <s v="VE14"/>
    <s v="Libertador"/>
    <s v="VE1412"/>
    <s v="Osuna Rodriguez"/>
    <s v="VE141212"/>
    <x v="1"/>
    <n v="24003"/>
    <n v="32507.774976210942"/>
    <n v="2469.9087000000004"/>
    <n v="5527"/>
    <n v="517"/>
    <n v="117"/>
    <n v="634"/>
    <n v="10.290000000000001"/>
    <n v="0.4275802444881886"/>
    <n v="0.33216495143760305"/>
    <n v="0.39592015898146893"/>
    <n v="0.12130522398773623"/>
    <s v="CIUD GRAND ANDES"/>
    <s v="ciud grandes"/>
    <n v="0.42074632931052708"/>
    <n v="13677.52699529336"/>
    <n v="1.0953343884130041E-3"/>
    <n v="13677.52699529336"/>
    <n v="0"/>
    <n v="0"/>
    <n v="274"/>
    <n v="0"/>
    <n v="0"/>
    <n v="274"/>
    <n v="1"/>
    <n v="0"/>
    <n v="0"/>
    <n v="0"/>
    <n v="0"/>
    <n v="0"/>
    <n v="0"/>
    <n v="0"/>
    <n v="0"/>
    <n v="0"/>
    <n v="0"/>
    <n v="0"/>
    <n v="0"/>
    <n v="0"/>
    <n v="1539.0900726179082"/>
    <n v="4.2741369255988523E-2"/>
    <n v="5.4893767223736288E-4"/>
    <n v="4.2741369255988523E-2"/>
    <n v="5.4893767223736288E-4"/>
    <n v="0.89914835778409941"/>
    <n v="1539.0900726179082"/>
    <n v="0"/>
    <n v="0.424684892825897"/>
    <n v="1.0953343884130041E-3"/>
    <n v="0.94630158193630809"/>
    <n v="0.45604774854508273"/>
    <n v="0.69212661220445826"/>
    <n v="100"/>
    <n v="11.922154907099999"/>
    <n v="2726.6694007516703"/>
    <n v="1"/>
    <x v="2"/>
    <s v="FALSETRUE"/>
    <n v="0.34279999999999999"/>
    <n v="0.3047111111111111"/>
    <n v="2.75"/>
    <n v="261.28571428571428"/>
    <n v="14"/>
    <n v="2.0300000000000002"/>
    <n v="487.26090000000005"/>
    <n v="0.16"/>
    <n v="1.04"/>
    <n v="249.63120000000004"/>
    <n v="5737"/>
    <n v="16736"/>
    <n v="1530"/>
    <n v="4614"/>
    <n v="2397"/>
    <n v="16992"/>
    <n v="43.42"/>
    <n v="30.94"/>
    <n v="92.39"/>
    <n v="24003"/>
    <n v="0"/>
    <n v="0"/>
    <s v="Zona Urbana"/>
    <n v="6268"/>
    <n v="1.08"/>
    <n v="4.13"/>
    <n v="2765"/>
    <n v="44.21"/>
    <n v="998"/>
    <n v="1559"/>
    <n v="891"/>
    <n v="3658"/>
    <n v="1232"/>
    <n v="2273"/>
    <n v="1718"/>
    <n v="1826"/>
    <n v="80"/>
    <n v="97.89"/>
    <n v="86.16"/>
    <n v="57.13"/>
    <n v="556"/>
    <n v="2.4"/>
    <n v="5.98"/>
    <n v="145"/>
    <n v="2.3199999999999998"/>
    <n v="1.61"/>
    <n v="2.0299999999999998"/>
  </r>
  <r>
    <n v="140"/>
    <x v="10"/>
    <s v="VE05"/>
    <s v="San Casimiro"/>
    <s v="VE0509"/>
    <s v="Capital San Casimiro"/>
    <s v="VE050901"/>
    <x v="3"/>
    <n v="20803"/>
    <n v="23041.318089271732"/>
    <n v="5666.7371999999996"/>
    <n v="4169"/>
    <n v="1185"/>
    <n v="376"/>
    <n v="1561"/>
    <n v="27.24"/>
    <n v="0.42799495048138664"/>
    <n v="0.42288367749181238"/>
    <n v="6.3774725991874393E-2"/>
    <n v="0.56718895792649238"/>
    <s v="CIUD MED Y PEQ CENTR"/>
    <s v="ciud med y peq"/>
    <n v="0.4222661104465148"/>
    <n v="9729.567769117697"/>
    <n v="7.7917083735800242E-4"/>
    <n v="9729.567769117697"/>
    <n v="0"/>
    <n v="0"/>
    <n v="0"/>
    <n v="0"/>
    <n v="4810"/>
    <n v="4810"/>
    <n v="1"/>
    <n v="0"/>
    <n v="0"/>
    <n v="0"/>
    <n v="0"/>
    <n v="4810"/>
    <n v="4810"/>
    <n v="1"/>
    <n v="0"/>
    <n v="0"/>
    <n v="0"/>
    <n v="0"/>
    <n v="0"/>
    <n v="0"/>
    <n v="2283.1928591843057"/>
    <n v="6.3405508756899986E-2"/>
    <n v="8.1433217957007221E-4"/>
    <n v="6.3405508756899986E-2"/>
    <n v="8.1433217957007221E-4"/>
    <n v="0.90132542084387623"/>
    <n v="2283.1928591843057"/>
    <n v="0"/>
    <n v="0.46253820236419618"/>
    <n v="7.7917083735800242E-4"/>
    <n v="0.94507730092820241"/>
    <n v="0.45604086073735844"/>
    <n v="0.69211615883627264"/>
    <n v="90.76"/>
    <n v="207.58141098799999"/>
    <n v="110.99894725450017"/>
    <n v="5.5499473627250086E-2"/>
    <x v="2"/>
    <s v="FALSETRUE"/>
    <n v="0.41759999999999997"/>
    <n v="0.37119999999999997"/>
    <n v="4.71"/>
    <n v="168.96875"/>
    <n v="32"/>
    <n v="6.1899999999999995"/>
    <n v="1287.7057"/>
    <n v="0.36"/>
    <n v="9.25"/>
    <n v="1924.2774999999999"/>
    <n v="5746"/>
    <n v="13758"/>
    <n v="1299"/>
    <n v="4447"/>
    <n v="2550"/>
    <n v="13806"/>
    <n v="51.21"/>
    <n v="29.67"/>
    <n v="102.96"/>
    <n v="18881"/>
    <n v="1922"/>
    <n v="9.24"/>
    <s v="Zona Urbana"/>
    <n v="5910"/>
    <n v="1.02"/>
    <n v="3.59"/>
    <n v="2475"/>
    <n v="42.01"/>
    <n v="1259"/>
    <n v="2370"/>
    <n v="1743"/>
    <n v="5407"/>
    <n v="835"/>
    <n v="2230"/>
    <n v="1722"/>
    <n v="1261"/>
    <n v="57.79"/>
    <n v="97.51"/>
    <n v="82.08"/>
    <n v="43.51"/>
    <n v="810"/>
    <n v="3.02"/>
    <n v="8.94"/>
    <n v="685"/>
    <n v="11.63"/>
    <n v="8.57"/>
    <n v="5.04"/>
  </r>
  <r>
    <n v="162"/>
    <x v="10"/>
    <s v="VE05"/>
    <s v="Zamora"/>
    <s v="VE0516"/>
    <s v="No Urbana Valles Del Tucutunemo"/>
    <s v="VE051604"/>
    <x v="3"/>
    <n v="10827"/>
    <n v="12106.981561822126"/>
    <n v="3778.623"/>
    <n v="1580"/>
    <n v="647"/>
    <n v="200"/>
    <n v="847"/>
    <n v="34.9"/>
    <n v="0.42852073984850425"/>
    <n v="0.44533619644108408"/>
    <n v="9.36098592940003E-2"/>
    <n v="0.61554142704688919"/>
    <s v="CIUD MED Y PEQ CENTR"/>
    <s v="ciud med y peq"/>
    <n v="0.42337156081766791"/>
    <n v="5125.7516806193598"/>
    <n v="4.1048444533724096E-4"/>
    <n v="5125.7516806193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0.825438943991"/>
    <n v="3.140363810401206E-2"/>
    <n v="4.0332446762186055E-4"/>
    <n v="3.140363810401206E-2"/>
    <n v="4.0332446762186055E-4"/>
    <n v="0.89795387515531333"/>
    <n v="1130.825438943991"/>
    <n v="0"/>
    <n v="0.45823123656680315"/>
    <n v="4.1048444533724096E-4"/>
    <n v="0.94364963557528014"/>
    <n v="0.4558105602794284"/>
    <n v="0.69176664044429559"/>
    <n v="43.81"/>
    <n v="110.77663922799999"/>
    <n v="109.2918294524497"/>
    <n v="5.4645914726224855E-2"/>
    <x v="3"/>
    <s v="FALSEFALSE"/>
    <n v="0.38579999999999998"/>
    <n v="0.34293333333333331"/>
    <n v="7"/>
    <n v="178.06666666666666"/>
    <n v="15"/>
    <n v="2.4299999999999997"/>
    <n v="263.09609999999998"/>
    <n v="0.25"/>
    <n v="24.28"/>
    <n v="2628.7955999999999"/>
    <n v="2903"/>
    <n v="7524"/>
    <n v="400"/>
    <n v="2306"/>
    <n v="1212"/>
    <n v="7309"/>
    <n v="43.9"/>
    <n v="27.35"/>
    <n v="127.89"/>
    <n v="4743"/>
    <n v="6084"/>
    <n v="56.19"/>
    <s v="Zona Rural"/>
    <n v="2482"/>
    <n v="1.02"/>
    <n v="3.91"/>
    <n v="806"/>
    <n v="32.619999999999997"/>
    <n v="584"/>
    <n v="1266"/>
    <n v="821"/>
    <n v="2671"/>
    <n v="536"/>
    <n v="1133"/>
    <n v="798"/>
    <n v="572"/>
    <n v="71.66"/>
    <n v="97"/>
    <n v="79.400000000000006"/>
    <n v="31.19"/>
    <n v="622"/>
    <n v="4"/>
    <n v="11.21"/>
    <n v="591"/>
    <n v="23.92"/>
    <n v="2.14"/>
    <n v="5.89"/>
  </r>
  <r>
    <n v="577"/>
    <x v="19"/>
    <s v="VE14"/>
    <s v="Obispo Ramos"/>
    <s v="VE1414"/>
    <s v="Capital Obispo Ramos De Lora"/>
    <s v="VE141401"/>
    <x v="1"/>
    <n v="13175"/>
    <n v="15620.782877209978"/>
    <n v="3504.55"/>
    <n v="2337"/>
    <n v="678"/>
    <n v="169"/>
    <n v="847"/>
    <n v="26.599999999999998"/>
    <n v="0.42799817097789228"/>
    <n v="0.44661606964005407"/>
    <n v="8.1887932726780813E-2"/>
    <n v="0.25959541448198531"/>
    <s v="RESTO"/>
    <s v="resto"/>
    <n v="0.42228205746010838"/>
    <n v="6596.3763325258615"/>
    <n v="5.2825615613228489E-4"/>
    <n v="6596.3763325258615"/>
    <n v="0"/>
    <n v="0"/>
    <n v="0"/>
    <n v="0"/>
    <n v="7306"/>
    <n v="7306"/>
    <n v="1"/>
    <n v="0"/>
    <n v="0"/>
    <n v="0"/>
    <n v="0"/>
    <n v="7306"/>
    <n v="7306"/>
    <n v="1"/>
    <n v="0"/>
    <n v="0"/>
    <n v="0"/>
    <n v="0"/>
    <n v="0"/>
    <n v="0"/>
    <n v="2001.1946703034537"/>
    <n v="5.5574265521099619E-2"/>
    <n v="7.1375364155370927E-4"/>
    <n v="5.5574265521099619E-2"/>
    <n v="7.1375364155370927E-4"/>
    <n v="0.9005003630010352"/>
    <n v="2001.1946703034537"/>
    <n v="0"/>
    <n v="0.46756356605406296"/>
    <n v="5.2825615613228489E-4"/>
    <n v="0.94410568330227895"/>
    <n v="0.45563866563950656"/>
    <n v="0.69150576237798611"/>
    <n v="92.58"/>
    <n v="145.521166507"/>
    <n v="107.34371674005631"/>
    <n v="5.3671858370028157E-2"/>
    <x v="2"/>
    <s v="FALSETRUE"/>
    <n v="0.50729999999999997"/>
    <n v="0.4509333333333333"/>
    <n v="9.36"/>
    <n v="215.40909090909091"/>
    <n v="22"/>
    <n v="9.7200000000000006"/>
    <n v="1280.6100000000001"/>
    <n v="0.56999999999999995"/>
    <n v="5.75"/>
    <n v="757.5625"/>
    <n v="4182"/>
    <n v="8244"/>
    <n v="749"/>
    <n v="3356"/>
    <n v="1727"/>
    <n v="8092"/>
    <n v="59.81"/>
    <n v="27.49"/>
    <n v="105.44"/>
    <n v="12197"/>
    <n v="978"/>
    <n v="7.42"/>
    <s v="Zona Urbana"/>
    <n v="3313"/>
    <n v="1.05"/>
    <n v="4.18"/>
    <n v="1102"/>
    <n v="33.409999999999997"/>
    <n v="623"/>
    <n v="2388"/>
    <n v="1509"/>
    <n v="4739"/>
    <n v="616"/>
    <n v="1652"/>
    <n v="1174"/>
    <n v="716"/>
    <n v="56.2"/>
    <n v="96.55"/>
    <n v="80.739999999999995"/>
    <n v="39.840000000000003"/>
    <n v="976"/>
    <n v="3.99"/>
    <n v="12.58"/>
    <n v="156"/>
    <n v="4.7300000000000004"/>
    <n v="4.76"/>
    <n v="9.64"/>
  </r>
  <r>
    <n v="114"/>
    <x v="15"/>
    <s v="VE04"/>
    <s v="San Fernando"/>
    <s v="VE0407"/>
    <s v="Urbana San Fernando"/>
    <s v="VE040701"/>
    <x v="1"/>
    <n v="122354"/>
    <n v="168239.99158264449"/>
    <n v="35800.780400000003"/>
    <n v="19289"/>
    <n v="5169"/>
    <n v="2808"/>
    <n v="7977"/>
    <n v="29.26"/>
    <n v="0.42438651437096098"/>
    <n v="0.47009666713873161"/>
    <n v="0.42408905312035949"/>
    <n v="0.31863091138125393"/>
    <s v="CIUD GRAND LLANOS"/>
    <s v="ciud grandes"/>
    <n v="0.4093396723776499"/>
    <n v="68867.303035258272"/>
    <n v="5.5150850937991328E-3"/>
    <n v="63748.303035258272"/>
    <n v="0"/>
    <n v="0"/>
    <n v="1259"/>
    <n v="4197"/>
    <n v="64326"/>
    <n v="64326"/>
    <n v="3"/>
    <n v="208"/>
    <n v="0"/>
    <n v="901"/>
    <n v="4218"/>
    <n v="64326"/>
    <n v="65227"/>
    <n v="4"/>
    <n v="5119"/>
    <n v="2.9603692209041513E-3"/>
    <n v="0"/>
    <n v="7.4331355728845735E-2"/>
    <n v="7.4331355728845735E-2"/>
    <n v="3.0426772801432262E-2"/>
    <n v="17209.458506101157"/>
    <n v="0.47791603220059881"/>
    <n v="6.1379904015207883E-3"/>
    <n v="0.47791603220059881"/>
    <n v="6.1379904015207883E-3"/>
    <n v="0.94499602945732708"/>
    <n v="17209.458506101157"/>
    <n v="0"/>
    <n v="0.63100290959888583"/>
    <n v="2.5547158728949815E-3"/>
    <n v="0.95195274896384963"/>
    <n v="0.45560250214509956"/>
    <n v="0.69145087839500574"/>
    <n v="98.93"/>
    <n v="377.58428739599998"/>
    <n v="445.56936609546739"/>
    <n v="0.22278468304773369"/>
    <x v="2"/>
    <s v="TRUETRUE"/>
    <n v="0.48270000000000002"/>
    <n v="0.42906666666666671"/>
    <n v="4.0599999999999996"/>
    <n v="318.5"/>
    <n v="132"/>
    <n v="13.97"/>
    <n v="17092.853800000001"/>
    <n v="0.33"/>
    <n v="16.479999999999997"/>
    <n v="20163.939199999997"/>
    <n v="38042"/>
    <n v="78809"/>
    <n v="5503"/>
    <n v="30371"/>
    <n v="15716"/>
    <n v="76267"/>
    <n v="55.25"/>
    <n v="26.86"/>
    <n v="96.02"/>
    <n v="121039"/>
    <n v="1315"/>
    <n v="1.07"/>
    <s v="Zona Urbana"/>
    <n v="27954"/>
    <n v="1.05"/>
    <n v="4.55"/>
    <n v="12871"/>
    <n v="46.14"/>
    <n v="8601"/>
    <n v="16840"/>
    <n v="14131"/>
    <n v="42042"/>
    <n v="5694"/>
    <n v="14894"/>
    <n v="11194"/>
    <n v="10472"/>
    <n v="57.57"/>
    <n v="96.29"/>
    <n v="85.57"/>
    <n v="57.14"/>
    <n v="3954"/>
    <n v="4.72"/>
    <n v="17.149999999999999"/>
    <n v="2838"/>
    <n v="10.17"/>
    <n v="10.55"/>
    <n v="3.94"/>
  </r>
  <r>
    <n v="528"/>
    <x v="19"/>
    <s v="VE14"/>
    <s v="Antonio Pinto Salinas"/>
    <s v="VE1403"/>
    <s v="Capital Antonio Pinto Salinas"/>
    <s v="VE140301"/>
    <x v="1"/>
    <n v="17714"/>
    <n v="21133.423310838956"/>
    <n v="3379.8312000000001"/>
    <n v="3694"/>
    <n v="764"/>
    <n v="107"/>
    <n v="871"/>
    <n v="19.079999999999998"/>
    <n v="0.42755206873997109"/>
    <n v="0.42003033654200911"/>
    <n v="4.4109586738176214E-2"/>
    <n v="0.16429818927576348"/>
    <s v="RESTO"/>
    <s v="resto"/>
    <n v="0.42060561375443373"/>
    <n v="8888.8364823876764"/>
    <n v="7.1184273849283521E-4"/>
    <n v="8858.8364823876764"/>
    <n v="0"/>
    <n v="0"/>
    <n v="0"/>
    <n v="0"/>
    <n v="3931"/>
    <n v="3931"/>
    <n v="1"/>
    <n v="24"/>
    <n v="0"/>
    <n v="0"/>
    <n v="0"/>
    <n v="3931"/>
    <n v="3955"/>
    <n v="2"/>
    <n v="30"/>
    <n v="1.7349301939270274E-5"/>
    <n v="0"/>
    <n v="3.3750198982107436E-3"/>
    <n v="3.3750198982107436E-3"/>
    <n v="1.4195523157203562E-3"/>
    <n v="1852.3471229745262"/>
    <n v="5.1440688093488389E-2"/>
    <n v="6.6066511372635391E-4"/>
    <n v="5.1440688093488389E-2"/>
    <n v="6.6066511372635391E-4"/>
    <n v="0.90006487142288438"/>
    <n v="1852.3471229745262"/>
    <n v="0"/>
    <n v="0.45717863201946063"/>
    <n v="6.9449343655356491E-4"/>
    <n v="0.94474940439087318"/>
    <n v="0.45535562029459992"/>
    <n v="0.69107619504365447"/>
    <n v="59.15"/>
    <n v="274.974027347"/>
    <n v="76.856070788714533"/>
    <n v="3.8428035394357268E-2"/>
    <x v="2"/>
    <s v="FALSETRUE"/>
    <n v="0.4042"/>
    <n v="0.35928888888888888"/>
    <n v="10.96"/>
    <n v="88.08"/>
    <n v="50"/>
    <n v="15.419999999999998"/>
    <n v="2731.4987999999994"/>
    <n v="0.17"/>
    <n v="16.05"/>
    <n v="2843.0970000000002"/>
    <n v="4680"/>
    <n v="11578"/>
    <n v="1456"/>
    <n v="3655"/>
    <n v="2074"/>
    <n v="11985"/>
    <n v="53"/>
    <n v="30.81"/>
    <n v="108.38"/>
    <n v="10478"/>
    <n v="7236"/>
    <n v="40.85"/>
    <s v="Zona Urbana"/>
    <n v="4718"/>
    <n v="1.02"/>
    <n v="3.81"/>
    <n v="1401"/>
    <n v="29.69"/>
    <n v="956"/>
    <n v="2018"/>
    <n v="1233"/>
    <n v="4404"/>
    <n v="815"/>
    <n v="1803"/>
    <n v="1424"/>
    <n v="1099"/>
    <n v="63.57"/>
    <n v="97.14"/>
    <n v="82.5"/>
    <n v="45.17"/>
    <n v="1614"/>
    <n v="3.71"/>
    <n v="5.3"/>
    <n v="123"/>
    <n v="2.61"/>
    <n v="2.23"/>
    <n v="10.67"/>
  </r>
  <r>
    <n v="596"/>
    <x v="19"/>
    <s v="VE14"/>
    <s v="Tovar"/>
    <s v="VE1421"/>
    <s v="El Amparo"/>
    <s v="VE142101"/>
    <x v="1"/>
    <n v="2045"/>
    <n v="3723.4900533090627"/>
    <n v="277.30200000000002"/>
    <n v="459"/>
    <n v="68"/>
    <n v="4"/>
    <n v="72"/>
    <n v="13.56"/>
    <n v="0.42832259187878152"/>
    <n v="0.35954090173625625"/>
    <n v="4.7980625216352213E-2"/>
    <n v="0.10242178055486113"/>
    <s v="RESTO"/>
    <s v="resto"/>
    <n v="0.42301663944259327"/>
    <n v="1575.0982493487222"/>
    <n v="1.2613824693853381E-4"/>
    <n v="1575.0982493487222"/>
    <n v="0"/>
    <n v="0"/>
    <n v="0"/>
    <n v="0"/>
    <n v="4325"/>
    <n v="4325"/>
    <n v="1"/>
    <n v="0"/>
    <n v="0"/>
    <n v="0"/>
    <n v="0"/>
    <n v="4325"/>
    <n v="4325"/>
    <n v="1"/>
    <n v="0"/>
    <n v="0"/>
    <n v="0"/>
    <n v="0"/>
    <n v="0"/>
    <n v="0"/>
    <n v="354.91096049233573"/>
    <n v="9.8560705999475324E-3"/>
    <n v="1.2658388223686249E-4"/>
    <n v="9.8560705999475324E-3"/>
    <n v="1.2658388223686249E-4"/>
    <n v="0.8956837388528035"/>
    <n v="354.91096049233573"/>
    <n v="0"/>
    <n v="0.42169357039633576"/>
    <n v="1.2613824693853381E-4"/>
    <n v="0.9425485609913663"/>
    <n v="0.45523044622696601"/>
    <n v="0.69088622304260039"/>
    <n v="0"/>
    <n v="8.6233455605200007"/>
    <n v="431.79181759295409"/>
    <n v="0.21589590879647705"/>
    <x v="3"/>
    <s v="FALSEFALSE"/>
    <n v="0.40100000000000002"/>
    <n v="0.35644444444444445"/>
    <n v="8.09"/>
    <n v="93.222222222222229"/>
    <n v="9"/>
    <n v="4.67"/>
    <n v="95.501499999999993"/>
    <n v="0.19"/>
    <n v="3.74"/>
    <n v="76.483000000000004"/>
    <n v="535"/>
    <n v="1334"/>
    <n v="176"/>
    <n v="410"/>
    <n v="227"/>
    <n v="1408"/>
    <n v="53.3"/>
    <n v="31.76"/>
    <n v="103.08"/>
    <n v="0"/>
    <n v="2045"/>
    <n v="100"/>
    <s v="Zona Rural"/>
    <n v="545"/>
    <n v="1.02"/>
    <n v="3.79"/>
    <n v="165"/>
    <n v="30.28"/>
    <n v="221"/>
    <n v="450"/>
    <n v="168"/>
    <n v="839"/>
    <n v="88"/>
    <n v="204"/>
    <n v="149"/>
    <n v="130"/>
    <n v="61.11"/>
    <n v="98.55"/>
    <n v="81.87"/>
    <n v="46.76"/>
    <n v="138"/>
    <n v="1.9"/>
    <n v="4.7699999999999996"/>
    <n v="12"/>
    <n v="2.2000000000000002"/>
    <n v="0.37"/>
    <n v="6.78"/>
  </r>
  <r>
    <n v="478"/>
    <x v="2"/>
    <s v="VE13"/>
    <s v="Jimenez"/>
    <s v="VE1304"/>
    <s v="Juan Bautista Rodriguez"/>
    <s v="VE130401"/>
    <x v="2"/>
    <n v="44818"/>
    <n v="51569.300058417582"/>
    <n v="10931.110200000001"/>
    <n v="8653"/>
    <n v="2129"/>
    <n v="663"/>
    <n v="2792"/>
    <n v="24.39"/>
    <n v="0.4264607084802986"/>
    <n v="0.44430811789167818"/>
    <n v="8.2684781930834644E-2"/>
    <n v="0.56896696395311896"/>
    <s v="CIUD MED Y PEQ OCCID"/>
    <s v="ciud med y peq"/>
    <n v="0.41523032345200384"/>
    <n v="21413.137143450174"/>
    <n v="1.7148235558296348E-3"/>
    <n v="20938.137143450174"/>
    <n v="0"/>
    <n v="0"/>
    <n v="72"/>
    <n v="475"/>
    <n v="13849"/>
    <n v="13849"/>
    <n v="3"/>
    <n v="0"/>
    <n v="0"/>
    <n v="0"/>
    <n v="475"/>
    <n v="13849"/>
    <n v="14324"/>
    <n v="2"/>
    <n v="475"/>
    <n v="2.7469728070511271E-4"/>
    <n v="0"/>
    <n v="2.2182644085165841E-2"/>
    <n v="2.2182644085165841E-2"/>
    <n v="9.2109064785040936E-3"/>
    <n v="6303.1963100014182"/>
    <n v="0.17504319322943063"/>
    <n v="2.2481217776825352E-3"/>
    <n v="0.17504319322943063"/>
    <n v="2.2481217776825352E-3"/>
    <n v="0.9130869693435586"/>
    <n v="6303.1963100014182"/>
    <n v="0"/>
    <n v="0.51081276015488919"/>
    <n v="1.440126275124522E-3"/>
    <n v="0.94763672052910697"/>
    <n v="0.45486062251231346"/>
    <n v="0.69032495542193584"/>
    <n v="88.78"/>
    <n v="138.829780218"/>
    <n v="371.45704601303805"/>
    <n v="0.18572852300651901"/>
    <x v="2"/>
    <s v="TRUETRUE"/>
    <n v="0.46600000000000003"/>
    <n v="0.41422222222222227"/>
    <n v="7.3"/>
    <n v="542.14285714285711"/>
    <n v="28"/>
    <n v="17.68"/>
    <n v="7923.8223999999991"/>
    <n v="1.37"/>
    <n v="9.629999999999999"/>
    <n v="4315.9733999999999"/>
    <n v="13603"/>
    <n v="29188"/>
    <n v="2027"/>
    <n v="10796"/>
    <n v="5621"/>
    <n v="28401"/>
    <n v="53.55"/>
    <n v="27.72"/>
    <n v="99.67"/>
    <n v="39789"/>
    <n v="5029"/>
    <n v="11.22"/>
    <s v="Zona Urbana"/>
    <n v="11611"/>
    <n v="1.08"/>
    <n v="4.1500000000000004"/>
    <n v="3960"/>
    <n v="34.159999999999997"/>
    <n v="2539"/>
    <n v="6032"/>
    <n v="6491"/>
    <n v="15180"/>
    <n v="2048"/>
    <n v="5445"/>
    <n v="3563"/>
    <n v="2282"/>
    <n v="57.38"/>
    <n v="95.64"/>
    <n v="77.14"/>
    <n v="40.380000000000003"/>
    <n v="2630"/>
    <n v="5.33"/>
    <n v="11.24"/>
    <n v="408"/>
    <n v="3.52"/>
    <n v="8.82"/>
    <n v="6.32"/>
  </r>
  <r>
    <n v="118"/>
    <x v="10"/>
    <s v="VE05"/>
    <s v="Bolivar"/>
    <s v="VE0501"/>
    <s v="Bolivar"/>
    <s v="VE050101"/>
    <x v="3"/>
    <n v="38047"/>
    <n v="41710"/>
    <n v="12658.2369"/>
    <n v="6452"/>
    <n v="2430"/>
    <n v="787"/>
    <n v="3217"/>
    <n v="33.269999999999996"/>
    <n v="0.42645706362487734"/>
    <n v="0.41493373416881668"/>
    <n v="0.11232537411693637"/>
    <n v="0.65621069137263044"/>
    <s v="CIUD MED Y PEQ CENTR"/>
    <s v="ciud med y peq"/>
    <n v="0.41493373416881668"/>
    <n v="17306.886052181344"/>
    <n v="1.3859835521306543E-3"/>
    <n v="17306.886052181344"/>
    <n v="0"/>
    <n v="0"/>
    <n v="11"/>
    <n v="0"/>
    <n v="4664"/>
    <n v="4664"/>
    <n v="2"/>
    <n v="0"/>
    <n v="0"/>
    <n v="0"/>
    <n v="0"/>
    <n v="4664"/>
    <n v="4664"/>
    <n v="1"/>
    <n v="0"/>
    <n v="0"/>
    <n v="0"/>
    <n v="0"/>
    <n v="0"/>
    <n v="0"/>
    <n v="4549.7483951610748"/>
    <n v="0.12634898999033281"/>
    <n v="1.6227304286728578E-3"/>
    <n v="0.12634898999033281"/>
    <n v="1.6227304286728578E-3"/>
    <n v="0.90795680889857955"/>
    <n v="4549.7483951610748"/>
    <n v="0"/>
    <n v="0.48307984435257634"/>
    <n v="1.3859835521306543E-3"/>
    <n v="0.9474270635105565"/>
    <n v="0.45458226041050126"/>
    <n v="0.68990249567049966"/>
    <n v="96.65"/>
    <n v="56.486566607500002"/>
    <n v="738.40565120242161"/>
    <n v="0.36920282560121082"/>
    <x v="2"/>
    <s v="TRUETRUE"/>
    <n v="0.40920000000000001"/>
    <n v="0.36373333333333335"/>
    <n v="2.85"/>
    <n v="522.14285714285711"/>
    <n v="21"/>
    <n v="2.4699999999999998"/>
    <n v="939.76089999999988"/>
    <n v="7.0000000000000007E-2"/>
    <n v="17.510000000000002"/>
    <n v="6662.029700000001"/>
    <n v="10415"/>
    <n v="25449"/>
    <n v="2183"/>
    <n v="8409"/>
    <n v="4305"/>
    <n v="25333"/>
    <n v="49.5"/>
    <n v="29.34"/>
    <n v="99.72"/>
    <n v="36771"/>
    <n v="1276"/>
    <n v="3.35"/>
    <s v="Zona Urbana"/>
    <n v="9846"/>
    <n v="1.07"/>
    <n v="4.13"/>
    <n v="3813"/>
    <n v="38.770000000000003"/>
    <n v="1927"/>
    <n v="5320"/>
    <n v="3441"/>
    <n v="10965"/>
    <n v="2113"/>
    <n v="4035"/>
    <n v="2989"/>
    <n v="1835"/>
    <n v="71.7"/>
    <n v="97.35"/>
    <n v="83.7"/>
    <n v="35.479999999999997"/>
    <n v="887"/>
    <n v="3.21"/>
    <n v="12.11"/>
    <n v="898"/>
    <n v="9.1300000000000008"/>
    <n v="17.43"/>
    <n v="3"/>
  </r>
  <r>
    <n v="43"/>
    <x v="12"/>
    <s v="VE03"/>
    <s v="Fernando de Peñalver"/>
    <s v="VE0303"/>
    <s v="Sucre"/>
    <s v="VE030303"/>
    <x v="0"/>
    <n v="2836"/>
    <n v="3722.8384125370103"/>
    <n v="685.74479999999994"/>
    <n v="536"/>
    <n v="133"/>
    <n v="38"/>
    <n v="171"/>
    <n v="24.18"/>
    <n v="0.42766151589515122"/>
    <n v="0.42496571072061895"/>
    <n v="4.5270238820218765E-2"/>
    <n v="0.29255748742249221"/>
    <s v="CIUD MED Y PEQ ORIEN"/>
    <s v="ciud med y peq"/>
    <n v="0.42099632347565663"/>
    <n v="1567.3012845720311"/>
    <n v="1.2551384432188436E-4"/>
    <n v="1567.3012845720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.64974996710185"/>
    <n v="7.1550738309458985E-3"/>
    <n v="9.1894331927506055E-5"/>
    <n v="7.1550738309458985E-3"/>
    <n v="9.1894331927506055E-5"/>
    <n v="0.89539917629987886"/>
    <n v="257.64974996710185"/>
    <n v="0"/>
    <n v="0.44250665361714797"/>
    <n v="1.2551384432188436E-4"/>
    <n v="0.94254614311535756"/>
    <n v="0.45455599347844533"/>
    <n v="0.68986263133007719"/>
    <n v="0"/>
    <n v="183.12189070100001"/>
    <n v="20.3298382202466"/>
    <n v="1.0164919110123301E-2"/>
    <x v="3"/>
    <s v="FALSEFALSE"/>
    <n v="0.41460000000000002"/>
    <n v="0.36853333333333338"/>
    <n v="5.83"/>
    <n v="122.4"/>
    <n v="5"/>
    <n v="17.240000000000002"/>
    <n v="488.92640000000006"/>
    <n v="0.72"/>
    <n v="29.74"/>
    <n v="843.42639999999994"/>
    <n v="770"/>
    <n v="1857"/>
    <n v="209"/>
    <n v="603"/>
    <n v="335"/>
    <n v="1898"/>
    <n v="52.72"/>
    <n v="30.41"/>
    <n v="108.38"/>
    <n v="0"/>
    <n v="2836"/>
    <n v="100"/>
    <s v="Zona Rural"/>
    <n v="712"/>
    <n v="1.02"/>
    <n v="4.07"/>
    <n v="278"/>
    <n v="39.04"/>
    <n v="122"/>
    <n v="323"/>
    <n v="167"/>
    <n v="612"/>
    <n v="113"/>
    <n v="284"/>
    <n v="211"/>
    <n v="110"/>
    <n v="54.33"/>
    <n v="94.04"/>
    <n v="74.040000000000006"/>
    <n v="30.56"/>
    <n v="137"/>
    <n v="7.56"/>
    <n v="9.9700000000000006"/>
    <n v="32"/>
    <n v="4.49"/>
    <n v="2.11"/>
    <n v="11.32"/>
  </r>
  <r>
    <n v="1048"/>
    <x v="9"/>
    <s v="VE23"/>
    <s v="Lagunillas"/>
    <s v="VE2310"/>
    <s v="Venezuela"/>
    <s v="VE231005"/>
    <x v="2"/>
    <n v="28797"/>
    <n v="25529.892964018945"/>
    <n v="9828.4161000000004"/>
    <n v="4782"/>
    <n v="1707"/>
    <n v="771"/>
    <n v="2478"/>
    <n v="34.130000000000003"/>
    <n v="0.42725428843129121"/>
    <n v="0.34447502266471042"/>
    <n v="0.18883169052490767"/>
    <n v="0.29121573751201085"/>
    <s v="CIUD GRAND ZULIA"/>
    <s v="ciud grandes"/>
    <n v="0.4170454031960521"/>
    <n v="10647.124504731335"/>
    <n v="8.5265133176195738E-4"/>
    <n v="10647.124504731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19.4996159064699"/>
    <n v="8.6630202708398274E-2"/>
    <n v="1.1126125027811581E-3"/>
    <n v="8.6630202708398274E-2"/>
    <n v="1.1126125027811581E-3"/>
    <n v="0.90377225020612484"/>
    <n v="3119.4996159064699"/>
    <n v="0"/>
    <n v="0.44495915852641116"/>
    <n v="8.5265133176195738E-4"/>
    <n v="0.9453618396533805"/>
    <n v="0.45441996472706486"/>
    <n v="0.68965618558145614"/>
    <n v="92.94"/>
    <n v="164.31053369599999"/>
    <n v="155.37587511737507"/>
    <n v="7.7687937558687539E-2"/>
    <x v="2"/>
    <s v="FALSETRUE"/>
    <n v="0.3871"/>
    <n v="0.34408888888888889"/>
    <n v="2.97"/>
    <n v="277.03703703703701"/>
    <n v="27"/>
    <n v="12.44"/>
    <n v="3582.3467999999998"/>
    <n v="0.08"/>
    <n v="13.469999999999999"/>
    <n v="3878.9558999999995"/>
    <n v="7518"/>
    <n v="19423"/>
    <n v="1856"/>
    <n v="6023"/>
    <n v="3220"/>
    <n v="19554"/>
    <n v="48.26"/>
    <n v="30.25"/>
    <n v="100.77"/>
    <n v="26765"/>
    <n v="2032"/>
    <n v="7.06"/>
    <s v="Zona Urbana"/>
    <n v="7563"/>
    <n v="1.03"/>
    <n v="3.9"/>
    <n v="2874"/>
    <n v="38.15"/>
    <n v="1213"/>
    <n v="3327"/>
    <n v="2116"/>
    <n v="7480"/>
    <n v="1414"/>
    <n v="2945"/>
    <n v="2323"/>
    <n v="2174"/>
    <n v="69.790000000000006"/>
    <n v="96.91"/>
    <n v="85.4"/>
    <n v="54.8"/>
    <n v="709"/>
    <n v="3.74"/>
    <n v="10.71"/>
    <n v="1211"/>
    <n v="16.079999999999998"/>
    <n v="14.56"/>
    <n v="4.41"/>
  </r>
  <r>
    <n v="1021"/>
    <x v="9"/>
    <s v="VE23"/>
    <s v="Cabimas"/>
    <s v="VE2303"/>
    <s v="Punta Gorda"/>
    <s v="VE230309"/>
    <x v="2"/>
    <n v="12242"/>
    <n v="14355.226757800619"/>
    <n v="3593.027"/>
    <n v="2119"/>
    <n v="600"/>
    <n v="280"/>
    <n v="880"/>
    <n v="29.35"/>
    <n v="0.42738767436109298"/>
    <n v="0.39039122010458621"/>
    <n v="0.1842418391095576"/>
    <n v="0.25568709937961115"/>
    <s v="CIUD GRAND ZULIA"/>
    <s v="ciud grandes"/>
    <n v="0.41815724721139219"/>
    <n v="6002.7421041372254"/>
    <n v="4.8071627668501009E-4"/>
    <n v="6002.74210413722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0.6725524762007"/>
    <n v="3.4454152251763466E-2"/>
    <n v="4.4250295358389322E-4"/>
    <n v="3.4454152251763466E-2"/>
    <n v="4.4250295358389322E-4"/>
    <n v="0.89827526098723265"/>
    <n v="1240.6725524762007"/>
    <n v="0"/>
    <n v="0.44104021111452746"/>
    <n v="4.8071627668501009E-4"/>
    <n v="0.94392159449336754"/>
    <n v="0.45418651932714821"/>
    <n v="0.68930189422864385"/>
    <n v="91.13"/>
    <n v="63.293499064899997"/>
    <n v="226.80412633027339"/>
    <n v="0.11340206316513669"/>
    <x v="2"/>
    <s v="FALSETRUE"/>
    <n v="0.49060000000000004"/>
    <n v="0.43608888888888891"/>
    <n v="3.8"/>
    <n v="329.66666666666669"/>
    <n v="9"/>
    <n v="16.009999999999998"/>
    <n v="1959.9441999999999"/>
    <n v="0.62"/>
    <n v="5.6499999999999995"/>
    <n v="691.67299999999989"/>
    <n v="3867"/>
    <n v="7882"/>
    <n v="493"/>
    <n v="3030"/>
    <n v="1652"/>
    <n v="7560"/>
    <n v="55.32"/>
    <n v="27.1"/>
    <n v="97.29"/>
    <n v="11156"/>
    <n v="1086"/>
    <n v="8.8699999999999992"/>
    <s v="Zona Urbana"/>
    <n v="3088"/>
    <n v="1.05"/>
    <n v="4.16"/>
    <n v="1018"/>
    <n v="33.06"/>
    <n v="639"/>
    <n v="746"/>
    <n v="1582"/>
    <n v="2967"/>
    <n v="743"/>
    <n v="1550"/>
    <n v="1152"/>
    <n v="813"/>
    <n v="73.709999999999994"/>
    <n v="96.81"/>
    <n v="84.71"/>
    <n v="49.21"/>
    <n v="370"/>
    <n v="4.21"/>
    <n v="17.149999999999999"/>
    <n v="276"/>
    <n v="8.9600000000000009"/>
    <n v="10.36"/>
    <n v="4.5"/>
  </r>
  <r>
    <n v="280"/>
    <x v="14"/>
    <s v="VE08"/>
    <s v="Libertador"/>
    <s v="VE0806"/>
    <s v="Urbana Tocuyito"/>
    <s v="VE080601"/>
    <x v="3"/>
    <n v="129937"/>
    <n v="147287.37345786745"/>
    <n v="44347.498099999997"/>
    <n v="22165"/>
    <n v="8033"/>
    <n v="3448"/>
    <n v="11481"/>
    <n v="34.129999999999995"/>
    <n v="0.41837634372952404"/>
    <n v="0.40911658109884808"/>
    <n v="8.3753109415441979E-2"/>
    <n v="0.6131097864270002"/>
    <s v="CIUD PRINC CENTRO"/>
    <s v="ciud grandes"/>
    <n v="0.39701875614397414"/>
    <n v="58475.849805955528"/>
    <n v="4.6829086285976812E-3"/>
    <n v="58475.849805955528"/>
    <n v="0"/>
    <n v="0"/>
    <n v="310"/>
    <n v="0"/>
    <n v="22176"/>
    <n v="22176"/>
    <n v="2"/>
    <n v="0"/>
    <n v="0"/>
    <n v="0"/>
    <n v="0"/>
    <n v="22176"/>
    <n v="22176"/>
    <n v="1"/>
    <n v="0"/>
    <n v="0"/>
    <n v="0"/>
    <n v="0"/>
    <n v="0"/>
    <n v="0"/>
    <n v="13194.918360444981"/>
    <n v="0.36643006668681927"/>
    <n v="4.7061493664398999E-3"/>
    <n v="0.36643006668681927"/>
    <n v="4.7061493664398999E-3"/>
    <n v="0.93325046525452526"/>
    <n v="13194.918360444981"/>
    <n v="0"/>
    <n v="0.56959903768006415"/>
    <n v="4.6829086285976812E-3"/>
    <n v="0.96019375575827859"/>
    <n v="0.45396514017695017"/>
    <n v="0.68896591537176299"/>
    <n v="99.74"/>
    <n v="235.90745863500001"/>
    <n v="624.34386055488369"/>
    <n v="0.31217193027744183"/>
    <x v="2"/>
    <s v="TRUETRUE"/>
    <n v="0.43030000000000002"/>
    <n v="0.38248888888888888"/>
    <n v="3.95"/>
    <n v="310.60747663551405"/>
    <n v="107"/>
    <n v="2.9699999999999998"/>
    <n v="3859.1288999999997"/>
    <n v="0.26"/>
    <n v="23.98"/>
    <n v="31158.892600000003"/>
    <n v="37403"/>
    <n v="86920"/>
    <n v="5614"/>
    <n v="30208"/>
    <n v="15050"/>
    <n v="84679"/>
    <n v="49.49"/>
    <n v="28.15"/>
    <n v="101.13"/>
    <n v="129605"/>
    <n v="332"/>
    <n v="0.26"/>
    <s v="Zona Urbana"/>
    <n v="34496"/>
    <n v="1.03"/>
    <n v="3.85"/>
    <n v="12497"/>
    <n v="36.29"/>
    <n v="5921"/>
    <n v="16267"/>
    <n v="10486"/>
    <n v="33235"/>
    <n v="6300"/>
    <n v="14218"/>
    <n v="9787"/>
    <n v="6056"/>
    <n v="62.25"/>
    <n v="94.59"/>
    <n v="78.010000000000005"/>
    <n v="33.6"/>
    <n v="4145"/>
    <n v="6.4"/>
    <n v="12.47"/>
    <n v="5817"/>
    <n v="16.89"/>
    <n v="10.6"/>
    <n v="4.51"/>
  </r>
  <r>
    <n v="692"/>
    <x v="17"/>
    <s v="VE16"/>
    <s v="Piar"/>
    <s v="VE1609"/>
    <s v="Capital Piar"/>
    <s v="VE160901"/>
    <x v="0"/>
    <n v="10902"/>
    <n v="11848.352542372882"/>
    <n v="3147.4074000000001"/>
    <n v="1688"/>
    <n v="490"/>
    <n v="195"/>
    <n v="685"/>
    <n v="28.869999999999997"/>
    <n v="0.42737095352672472"/>
    <n v="0.47116455511889871"/>
    <n v="5.6603083155389894E-2"/>
    <n v="0.26572998502242079"/>
    <s v="RESTO"/>
    <s v="resto"/>
    <n v="0.41789242163263868"/>
    <n v="4951.3367362894351"/>
    <n v="3.9651681168216232E-4"/>
    <n v="4951.3367362894351"/>
    <n v="0"/>
    <n v="0"/>
    <n v="0"/>
    <n v="0"/>
    <n v="7165"/>
    <n v="7165"/>
    <n v="1"/>
    <n v="0"/>
    <n v="0"/>
    <n v="0"/>
    <n v="0"/>
    <n v="7165"/>
    <n v="7165"/>
    <n v="1"/>
    <n v="0"/>
    <n v="0"/>
    <n v="0"/>
    <n v="0"/>
    <n v="0"/>
    <n v="0"/>
    <n v="1707.0905423693289"/>
    <n v="4.7406833766854513E-2"/>
    <n v="6.0885735363928634E-4"/>
    <n v="4.7406833766854513E-2"/>
    <n v="6.0885735363928634E-4"/>
    <n v="0.89963988613653134"/>
    <n v="1707.0905423693289"/>
    <n v="0"/>
    <n v="0.47273709167409489"/>
    <n v="3.9651681168216232E-4"/>
    <n v="0.94359554866818718"/>
    <n v="0.45396149570416933"/>
    <n v="0.68896038429172335"/>
    <n v="96.22"/>
    <n v="227.907470518"/>
    <n v="51.987556684488354"/>
    <n v="2.5993778342244176E-2"/>
    <x v="2"/>
    <s v="FALSETRUE"/>
    <n v="0.44900000000000001"/>
    <n v="0.39911111111111114"/>
    <n v="6.33"/>
    <n v="314.23076923076923"/>
    <n v="13"/>
    <n v="8.89"/>
    <n v="969.18780000000004"/>
    <n v="1.4"/>
    <n v="10.89"/>
    <n v="1187.2278000000001"/>
    <n v="3181"/>
    <n v="7085"/>
    <n v="636"/>
    <n v="2504"/>
    <n v="1407"/>
    <n v="6991"/>
    <n v="53.87"/>
    <n v="28.58"/>
    <n v="103.47"/>
    <n v="10490"/>
    <n v="412"/>
    <n v="3.78"/>
    <s v="Zona Urbana"/>
    <n v="2467"/>
    <n v="1.01"/>
    <n v="4.4800000000000004"/>
    <n v="868"/>
    <n v="35.270000000000003"/>
    <n v="607"/>
    <n v="1545"/>
    <n v="1882"/>
    <n v="4085"/>
    <n v="374"/>
    <n v="1254"/>
    <n v="940"/>
    <n v="791"/>
    <n v="44"/>
    <n v="96.02"/>
    <n v="80.900000000000006"/>
    <n v="54.85"/>
    <n v="558"/>
    <n v="5.2"/>
    <n v="10.36"/>
    <n v="236"/>
    <n v="9.59"/>
    <n v="12.23"/>
    <n v="5.73"/>
  </r>
  <r>
    <n v="606"/>
    <x v="4"/>
    <s v="VE15"/>
    <s v="Acevedo"/>
    <s v="VE1501"/>
    <s v="Caucagua"/>
    <s v="VE150101"/>
    <x v="3"/>
    <n v="27948"/>
    <n v="31657.297226768605"/>
    <n v="8744.9291999999987"/>
    <n v="6206"/>
    <n v="2056"/>
    <n v="769"/>
    <n v="2825"/>
    <n v="31.29"/>
    <n v="0.42636186278193866"/>
    <n v="0.49601260656422075"/>
    <n v="0.14359813329341045"/>
    <n v="1"/>
    <s v="CIUD MED Y PEQ ORIEN"/>
    <s v="ciud med y peq"/>
    <n v="0.41434846302801087"/>
    <n v="13117.152449532483"/>
    <n v="1.0504580368200281E-3"/>
    <n v="13045.152449532483"/>
    <n v="0"/>
    <n v="0"/>
    <n v="0"/>
    <n v="72"/>
    <n v="11988"/>
    <n v="11988"/>
    <n v="2"/>
    <n v="0"/>
    <n v="0"/>
    <n v="0"/>
    <n v="72"/>
    <n v="11988"/>
    <n v="12060"/>
    <n v="2"/>
    <n v="72"/>
    <n v="4.1638324654248658E-5"/>
    <n v="0"/>
    <n v="5.4889962037885896E-3"/>
    <n v="5.4889962037885896E-3"/>
    <n v="2.2743571406063884E-3"/>
    <n v="4100.3923901251956"/>
    <n v="0.11387012908392347"/>
    <n v="1.4624614205109724E-3"/>
    <n v="0.11387012908392347"/>
    <n v="1.4624614205109724E-3"/>
    <n v="0.90664210295080749"/>
    <n v="4100.3923901251956"/>
    <n v="0"/>
    <n v="0.50550827953298394"/>
    <n v="1.0088197121657795E-3"/>
    <n v="0.94596657091211367"/>
    <n v="0.45378849732564824"/>
    <n v="0.68869783112262062"/>
    <n v="83.05"/>
    <n v="231.437867453"/>
    <n v="136.78529609333492"/>
    <n v="6.8392648046667462E-2"/>
    <x v="2"/>
    <s v="TRUETRUE"/>
    <n v="0.41359999999999997"/>
    <n v="0.36764444444444444"/>
    <n v="7.54"/>
    <n v="224.90909090909091"/>
    <n v="44"/>
    <n v="12.870000000000001"/>
    <n v="3596.9076000000005"/>
    <n v="0.62"/>
    <n v="15.929999999999998"/>
    <n v="4452.1163999999999"/>
    <n v="7743"/>
    <n v="18723"/>
    <n v="1482"/>
    <n v="6234"/>
    <n v="3197"/>
    <n v="18517"/>
    <n v="49.27"/>
    <n v="29.11"/>
    <n v="104.15"/>
    <n v="23211"/>
    <n v="4737"/>
    <n v="16.95"/>
    <s v="Zona Urbana"/>
    <n v="9247"/>
    <n v="1.01"/>
    <n v="3.04"/>
    <n v="4051"/>
    <n v="43.87"/>
    <n v="1283"/>
    <n v="4539"/>
    <n v="2733"/>
    <n v="9896"/>
    <n v="1134"/>
    <n v="2716"/>
    <n v="1922"/>
    <n v="1105"/>
    <n v="53.85"/>
    <n v="86.83"/>
    <n v="72.23"/>
    <n v="30.42"/>
    <n v="1726"/>
    <n v="14.16"/>
    <n v="6.2"/>
    <n v="1207"/>
    <n v="13.07"/>
    <n v="13.05"/>
    <n v="5.92"/>
  </r>
  <r>
    <n v="1017"/>
    <x v="9"/>
    <s v="VE23"/>
    <s v="Cabimas"/>
    <s v="VE2303"/>
    <s v="Jorge Hernandez"/>
    <s v="VE230305"/>
    <x v="2"/>
    <n v="54578"/>
    <n v="63999.311059242136"/>
    <n v="15669.343800000001"/>
    <n v="9261"/>
    <n v="2882"/>
    <n v="849"/>
    <n v="3731"/>
    <n v="28.71"/>
    <n v="0.42424839601282988"/>
    <n v="0.39039122010458621"/>
    <n v="0.1842418391095576"/>
    <n v="0.25568709937961115"/>
    <s v="CIUD GRAND ZULIA"/>
    <s v="ciud grandes"/>
    <n v="0.40903899718702125"/>
    <n v="26178.21401633264"/>
    <n v="2.0964241598054648E-3"/>
    <n v="26178.21401633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84.663425909594"/>
    <n v="0.11343332718420765"/>
    <n v="1.4568514687889587E-3"/>
    <n v="0.11343332718420765"/>
    <n v="1.4568514687889587E-3"/>
    <n v="0.90659608384218371"/>
    <n v="4084.663425909594"/>
    <n v="0"/>
    <n v="0.47014021037699255"/>
    <n v="2.0964241598054648E-3"/>
    <n v="0.9501781046740968"/>
    <n v="0.45377117534030781"/>
    <n v="0.68867154219329563"/>
    <n v="99.39"/>
    <n v="38.660645136399999"/>
    <n v="1655.4123924586329"/>
    <n v="0.8277061962293164"/>
    <x v="2"/>
    <s v="FALSETRUE"/>
    <n v="0.43609999999999999"/>
    <n v="0.38764444444444446"/>
    <n v="3.55"/>
    <n v="344.34482758620692"/>
    <n v="29"/>
    <n v="5.2"/>
    <n v="2838.056"/>
    <n v="0.35"/>
    <n v="3.19"/>
    <n v="1741.0382"/>
    <n v="15766"/>
    <n v="36156"/>
    <n v="2656"/>
    <n v="12614"/>
    <n v="6595"/>
    <n v="35369"/>
    <n v="50.95"/>
    <n v="28.44"/>
    <n v="98.36"/>
    <n v="54245"/>
    <n v="333"/>
    <n v="0.61"/>
    <s v="Zona Urbana"/>
    <n v="13348"/>
    <n v="1.03"/>
    <n v="4.21"/>
    <n v="5134"/>
    <n v="38.56"/>
    <n v="2935"/>
    <n v="4994"/>
    <n v="1830"/>
    <n v="9986"/>
    <n v="3157"/>
    <n v="6263"/>
    <n v="4674"/>
    <n v="3890"/>
    <n v="76.5"/>
    <n v="96.06"/>
    <n v="85.01"/>
    <n v="52.44"/>
    <n v="1569"/>
    <n v="4.63"/>
    <n v="18.22"/>
    <n v="893"/>
    <n v="6.71"/>
    <n v="5.34"/>
    <n v="4.74"/>
  </r>
  <r>
    <n v="911"/>
    <x v="3"/>
    <s v="VE21"/>
    <s v="Candelaria"/>
    <s v="VE2104"/>
    <s v="Arnoldo Gabaldon"/>
    <s v="VE210402"/>
    <x v="2"/>
    <n v="2597"/>
    <n v="3230.3053108482254"/>
    <n v="663.79319999999996"/>
    <n v="466"/>
    <n v="124"/>
    <n v="36"/>
    <n v="160"/>
    <n v="25.56"/>
    <n v="0.42739409849456489"/>
    <n v="0.48114876035378762"/>
    <n v="6.8331604336711885E-2"/>
    <n v="0.31125353561647323"/>
    <s v="RESTO"/>
    <s v="resto"/>
    <n v="0.41847440180138207"/>
    <n v="1351.8000825930387"/>
    <n v="1.0825590892514533E-4"/>
    <n v="1351.8000825930387"/>
    <n v="0"/>
    <n v="0"/>
    <n v="82"/>
    <n v="0"/>
    <n v="0"/>
    <n v="82"/>
    <n v="1"/>
    <n v="0"/>
    <n v="0"/>
    <n v="0"/>
    <n v="0"/>
    <n v="0"/>
    <n v="0"/>
    <n v="0"/>
    <n v="0"/>
    <n v="0"/>
    <n v="0"/>
    <n v="0"/>
    <n v="0"/>
    <n v="0"/>
    <n v="223.04685616013666"/>
    <n v="6.1941326307901456E-3"/>
    <n v="7.9552733266705805E-5"/>
    <n v="6.1941326307901456E-3"/>
    <n v="7.9552733266705805E-5"/>
    <n v="0.89529793668187374"/>
    <n v="223.04685616013666"/>
    <n v="0"/>
    <n v="0.4608802765554838"/>
    <n v="1.0825590892514533E-4"/>
    <n v="0.94247931516357486"/>
    <n v="0.45368732429129405"/>
    <n v="0.68854428459215888"/>
    <n v="0"/>
    <n v="49.856978920000003"/>
    <n v="64.791437042977279"/>
    <n v="3.2395718521488641E-2"/>
    <x v="3"/>
    <s v="FALSEFALSE"/>
    <n v="0.46939999999999998"/>
    <n v="0.41724444444444442"/>
    <n v="11"/>
    <n v="106.6"/>
    <n v="5"/>
    <n v="33.43"/>
    <n v="868.1771"/>
    <n v="0.87"/>
    <n v="6.8"/>
    <n v="176.59599999999998"/>
    <n v="775"/>
    <n v="1651"/>
    <n v="171"/>
    <n v="602"/>
    <n v="347"/>
    <n v="1648"/>
    <n v="57.3"/>
    <n v="28.84"/>
    <n v="109.1"/>
    <n v="0"/>
    <n v="2597"/>
    <n v="100"/>
    <s v="Zona Rural"/>
    <n v="704"/>
    <n v="1.02"/>
    <n v="3.75"/>
    <n v="265"/>
    <n v="37.700000000000003"/>
    <n v="181"/>
    <n v="352"/>
    <n v="0"/>
    <n v="533"/>
    <n v="151"/>
    <n v="318"/>
    <n v="229"/>
    <n v="143"/>
    <n v="73.66"/>
    <n v="98.15"/>
    <n v="80.63"/>
    <n v="41.45"/>
    <n v="234"/>
    <n v="2.4500000000000002"/>
    <n v="7.97"/>
    <n v="74"/>
    <n v="10.53"/>
    <n v="2.84"/>
    <n v="8.15"/>
  </r>
  <r>
    <n v="295"/>
    <x v="14"/>
    <s v="VE08"/>
    <s v="San Joaquin"/>
    <s v="VE0813"/>
    <s v="Urbana San Joaquin"/>
    <s v="VE081301"/>
    <x v="3"/>
    <n v="64124"/>
    <n v="68669"/>
    <n v="14459.962"/>
    <n v="12905"/>
    <n v="2976"/>
    <n v="781"/>
    <n v="3757"/>
    <n v="22.55"/>
    <n v="0.42331090537574168"/>
    <n v="0.40795414572062333"/>
    <n v="7.4387658287521002E-2"/>
    <n v="0.47105220205002513"/>
    <s v="CIUD PRINC CENTRO"/>
    <s v="ciud grandes"/>
    <n v="0.40795414572062333"/>
    <n v="28013.803232489485"/>
    <n v="2.2434232475900136E-3"/>
    <n v="28013.803232489485"/>
    <n v="0"/>
    <n v="0"/>
    <n v="130"/>
    <n v="0"/>
    <n v="5727"/>
    <n v="5727"/>
    <n v="2"/>
    <n v="0"/>
    <n v="0"/>
    <n v="0"/>
    <n v="0"/>
    <n v="5727"/>
    <n v="5727"/>
    <n v="1"/>
    <n v="0"/>
    <n v="0"/>
    <n v="0"/>
    <n v="0"/>
    <n v="0"/>
    <n v="0"/>
    <n v="6580.3003704736539"/>
    <n v="0.1827385238547734"/>
    <n v="2.3469547573952915E-3"/>
    <n v="0.1827385238547734"/>
    <n v="2.3469547573952915E-3"/>
    <n v="0.91389770816171589"/>
    <n v="6580.3003704736539"/>
    <n v="0"/>
    <n v="0.50153012591237089"/>
    <n v="2.2434232475900136E-3"/>
    <n v="0.95074732965522746"/>
    <n v="0.45364829954114688"/>
    <n v="0.68848505818834993"/>
    <n v="99.33"/>
    <n v="138.16726920100001"/>
    <n v="496.99903889757849"/>
    <n v="0.24849951944878923"/>
    <x v="2"/>
    <s v="TRUETRUE"/>
    <n v="0.39429999999999998"/>
    <n v="0.35048888888888885"/>
    <n v="2.56"/>
    <n v="448.05555555555554"/>
    <n v="36"/>
    <n v="1.8"/>
    <n v="1154.2320000000002"/>
    <n v="0.56000000000000005"/>
    <n v="34.47"/>
    <n v="22103.542799999999"/>
    <n v="17351"/>
    <n v="44006"/>
    <n v="2767"/>
    <n v="13919"/>
    <n v="7079"/>
    <n v="43126"/>
    <n v="45.72"/>
    <n v="28.86"/>
    <n v="99.23"/>
    <n v="63695"/>
    <n v="429"/>
    <n v="0.67"/>
    <s v="Zona Urbana"/>
    <n v="17217"/>
    <n v="1.02"/>
    <n v="3.81"/>
    <n v="6405"/>
    <n v="37.44"/>
    <n v="3112"/>
    <n v="7525"/>
    <n v="4938"/>
    <n v="16130"/>
    <n v="3098"/>
    <n v="6627"/>
    <n v="4822"/>
    <n v="3590"/>
    <n v="66.14"/>
    <n v="95.74"/>
    <n v="83.21"/>
    <n v="42.55"/>
    <n v="1348"/>
    <n v="4.84"/>
    <n v="7.17"/>
    <n v="983"/>
    <n v="5.75"/>
    <n v="11.68"/>
    <n v="2.0299999999999998"/>
  </r>
  <r>
    <n v="999"/>
    <x v="21"/>
    <s v="VE22"/>
    <s v="San Felipe"/>
    <s v="VE2211"/>
    <s v="Albarico"/>
    <s v="VE221102"/>
    <x v="3"/>
    <n v="34704"/>
    <n v="44105.791284153274"/>
    <n v="7898.6303999999991"/>
    <n v="6437"/>
    <n v="1422"/>
    <n v="475"/>
    <n v="1897"/>
    <n v="22.759999999999998"/>
    <n v="0.42515710131256568"/>
    <n v="0.41075971535351324"/>
    <n v="0.50672836064366922"/>
    <n v="0.48196610076321433"/>
    <s v="CIUD GRAND OCCIDENTE"/>
    <s v="ciud grandes"/>
    <n v="0.41214203365754204"/>
    <n v="18177.850515926024"/>
    <n v="1.4557328078662506E-3"/>
    <n v="18013.850515926024"/>
    <n v="0"/>
    <n v="0"/>
    <n v="32"/>
    <n v="0"/>
    <n v="0"/>
    <n v="32"/>
    <n v="1"/>
    <n v="0"/>
    <n v="0"/>
    <n v="164"/>
    <n v="0"/>
    <n v="34"/>
    <n v="198"/>
    <n v="2"/>
    <n v="164"/>
    <n v="9.4842850601344173E-5"/>
    <n v="0"/>
    <n v="9.0219687886813633E-3"/>
    <n v="9.0219687886813633E-3"/>
    <n v="3.7183325641620083E-3"/>
    <n v="2629.8783167687757"/>
    <n v="7.3033152662818304E-2"/>
    <n v="9.3798232290525675E-4"/>
    <n v="7.3033152662818304E-2"/>
    <n v="9.3798232290525675E-4"/>
    <n v="0.90233973783971999"/>
    <n v="2629.8783167687757"/>
    <n v="0"/>
    <n v="0.46204420195201718"/>
    <n v="1.3608899572649063E-3"/>
    <n v="0.94732989351257058"/>
    <n v="0.45364255332599296"/>
    <n v="0.6884763373725139"/>
    <n v="89.46"/>
    <n v="236.183932535"/>
    <n v="186.74340295192289"/>
    <n v="9.3371701475961438E-2"/>
    <x v="2"/>
    <s v="FALSETRUE"/>
    <n v="0.51329999999999998"/>
    <n v="0.45626666666666665"/>
    <n v="5.39"/>
    <n v="255.24"/>
    <n v="25"/>
    <n v="5.89"/>
    <n v="2044.0655999999999"/>
    <n v="1.83"/>
    <n v="7.129999999999999"/>
    <n v="2474.3951999999995"/>
    <n v="11248"/>
    <n v="21912"/>
    <n v="1544"/>
    <n v="8912"/>
    <n v="4753"/>
    <n v="21039"/>
    <n v="58.38"/>
    <n v="26.89"/>
    <n v="98.25"/>
    <n v="31047"/>
    <n v="3657"/>
    <n v="10.54"/>
    <s v="Zona Urbana"/>
    <n v="8590"/>
    <n v="1.02"/>
    <n v="4.1100000000000003"/>
    <n v="3640"/>
    <n v="42.44"/>
    <n v="2194"/>
    <n v="3334"/>
    <n v="853"/>
    <n v="6381"/>
    <n v="2184"/>
    <n v="4393"/>
    <n v="3132"/>
    <n v="1677"/>
    <n v="70.61"/>
    <n v="97.45"/>
    <n v="79.709999999999994"/>
    <n v="36.79"/>
    <n v="1477"/>
    <n v="3.31"/>
    <n v="10.5"/>
    <n v="461"/>
    <n v="5.37"/>
    <n v="7.68"/>
    <n v="4.99"/>
  </r>
  <r>
    <n v="168"/>
    <x v="1"/>
    <s v="VE06"/>
    <s v="Alberto A. Torrealba"/>
    <s v="VE0601"/>
    <s v="Sabaneta"/>
    <s v="VE060101"/>
    <x v="1"/>
    <n v="34148"/>
    <n v="39025.220896391154"/>
    <n v="7768.67"/>
    <n v="6434"/>
    <n v="1408"/>
    <n v="486"/>
    <n v="1894"/>
    <n v="22.75"/>
    <n v="0.42529401501515685"/>
    <n v="0.44794172368439938"/>
    <n v="6.7092915987789589E-2"/>
    <n v="0.23978698814992924"/>
    <s v="CIUD MED Y PEQ LLANO"/>
    <s v="ciud med y peq"/>
    <n v="0.41355554485785945"/>
    <n v="16139.096491005366"/>
    <n v="1.292463717351608E-3"/>
    <n v="15535.096491005366"/>
    <n v="0"/>
    <n v="0"/>
    <n v="404"/>
    <n v="0"/>
    <n v="7796"/>
    <n v="7796"/>
    <n v="2"/>
    <n v="0"/>
    <n v="0"/>
    <n v="604"/>
    <n v="0"/>
    <n v="7796"/>
    <n v="8400"/>
    <n v="2"/>
    <n v="604"/>
    <n v="3.4929927904397485E-4"/>
    <n v="0"/>
    <n v="3.74246476769391E-2"/>
    <n v="3.74246476769391E-2"/>
    <n v="1.5477170561149974E-2"/>
    <n v="4055.7392284210277"/>
    <n v="0.11263008647251288"/>
    <n v="1.4465352553826175E-3"/>
    <n v="0.11263008647251288"/>
    <n v="1.4465352553826175E-3"/>
    <n v="0.90651145870299199"/>
    <n v="4055.7392284210277"/>
    <n v="0"/>
    <n v="0.48902775628663475"/>
    <n v="9.4316443830763316E-4"/>
    <n v="0.94571233381046704"/>
    <n v="0.45352011412855936"/>
    <n v="0.68829051598168134"/>
    <n v="59.8"/>
    <n v="407.36330556299998"/>
    <n v="95.799548863283135"/>
    <n v="4.7899774431641569E-2"/>
    <x v="2"/>
    <s v="TRUETRUE"/>
    <n v="0.49259999999999998"/>
    <n v="0.43786666666666663"/>
    <n v="8.25"/>
    <n v="200.14285714285714"/>
    <n v="49"/>
    <n v="8.66"/>
    <n v="2957.2167999999997"/>
    <n v="0.27"/>
    <n v="4.8599999999999994"/>
    <n v="1659.5927999999997"/>
    <n v="10777"/>
    <n v="21880"/>
    <n v="1491"/>
    <n v="8587"/>
    <n v="4343"/>
    <n v="21218"/>
    <n v="56.07"/>
    <n v="26.87"/>
    <n v="102.97"/>
    <n v="20419"/>
    <n v="13729"/>
    <n v="40.200000000000003"/>
    <s v="Zona Urbana"/>
    <n v="8782"/>
    <n v="1.02"/>
    <n v="3.92"/>
    <n v="3981"/>
    <n v="45.69"/>
    <n v="1883"/>
    <n v="4763"/>
    <n v="2938"/>
    <n v="9807"/>
    <n v="1672"/>
    <n v="4145"/>
    <n v="2979"/>
    <n v="2361"/>
    <n v="58.87"/>
    <n v="95.62"/>
    <n v="82.96"/>
    <n v="48.09"/>
    <n v="2233"/>
    <n v="5.52"/>
    <n v="9.24"/>
    <n v="871"/>
    <n v="10"/>
    <n v="2.93"/>
    <n v="5.88"/>
  </r>
  <r>
    <n v="52"/>
    <x v="12"/>
    <s v="VE03"/>
    <s v="Independencia"/>
    <s v="VE0307"/>
    <s v="Soledad"/>
    <s v="VE030701"/>
    <x v="0"/>
    <n v="23036"/>
    <n v="29354.476412579956"/>
    <n v="6664.3148000000001"/>
    <n v="3927"/>
    <n v="1164"/>
    <n v="435"/>
    <n v="1599"/>
    <n v="28.93"/>
    <n v="0.42802997333801046"/>
    <n v="0.45884055059102502"/>
    <n v="8.6972380199819468E-2"/>
    <n v="0.40735131328325042"/>
    <s v="CIUD MED Y PEQ ORIEN"/>
    <s v="ciud med y peq"/>
    <n v="0.42243953400703987"/>
    <n v="12400.49133675092"/>
    <n v="9.9306582242790161E-4"/>
    <n v="8397.4913367509198"/>
    <n v="0"/>
    <n v="1378"/>
    <n v="0"/>
    <n v="0"/>
    <n v="5288"/>
    <n v="5288"/>
    <n v="2"/>
    <n v="234"/>
    <n v="3854"/>
    <n v="75"/>
    <n v="0"/>
    <n v="5692"/>
    <n v="9695"/>
    <n v="4"/>
    <n v="4003"/>
    <n v="2.314975188763297E-3"/>
    <n v="1.2153089830064865E-2"/>
    <n v="0.32280978965216028"/>
    <n v="0.32280978965216028"/>
    <n v="0.13636761711356915"/>
    <n v="2962.5684519913707"/>
    <n v="8.2272138847159601E-2"/>
    <n v="1.0566408417629527E-3"/>
    <n v="8.2272138847159601E-2"/>
    <n v="-1.1096448988301913E-2"/>
    <n v="0.80361985054300855"/>
    <n v="0"/>
    <n v="1.3008982112833307"/>
    <n v="0.44824417999373106"/>
    <n v="-1.3219093663353954E-3"/>
    <n v="0.93694128214518557"/>
    <n v="0.45345796065821781"/>
    <n v="0.68819618798422599"/>
    <n v="85.05"/>
    <n v="4072.1554359800002"/>
    <n v="7.2085844644374539"/>
    <n v="3.6042922322187271E-3"/>
    <x v="2"/>
    <s v="FALSETRUE"/>
    <n v="0.4506"/>
    <n v="0.40053333333333335"/>
    <n v="5.49"/>
    <n v="184.55263157894737"/>
    <n v="38"/>
    <n v="11.94"/>
    <n v="2750.4983999999999"/>
    <n v="2.5"/>
    <n v="13.22"/>
    <n v="3045.3592000000003"/>
    <n v="6777"/>
    <n v="15040"/>
    <n v="1219"/>
    <n v="5404"/>
    <n v="2795"/>
    <n v="14837"/>
    <n v="53.16"/>
    <n v="28.08"/>
    <n v="102.62"/>
    <n v="19593"/>
    <n v="3443"/>
    <n v="14.95"/>
    <s v="Zona Urbana"/>
    <n v="5733"/>
    <n v="1.01"/>
    <n v="4.05"/>
    <n v="2475"/>
    <n v="43.59"/>
    <n v="1188"/>
    <n v="3287"/>
    <n v="2180"/>
    <n v="7013"/>
    <n v="1088"/>
    <n v="2641"/>
    <n v="1923"/>
    <n v="1369"/>
    <n v="60.08"/>
    <n v="95.41"/>
    <n v="82.71"/>
    <n v="42.02"/>
    <n v="1021"/>
    <n v="5.94"/>
    <n v="12.12"/>
    <n v="435"/>
    <n v="7.66"/>
    <n v="11.59"/>
    <n v="5.23"/>
  </r>
  <r>
    <n v="1012"/>
    <x v="9"/>
    <s v="VE23"/>
    <s v="Baralt"/>
    <s v="VE2302"/>
    <s v="Pueblo Nuevo"/>
    <s v="VE230206"/>
    <x v="2"/>
    <n v="29528"/>
    <n v="34320.339154340159"/>
    <n v="9068.0488000000005"/>
    <n v="5288"/>
    <n v="1803"/>
    <n v="540"/>
    <n v="2343"/>
    <n v="30.71"/>
    <n v="0.42515817586066346"/>
    <n v="0.46747720659465003"/>
    <n v="0.10165968490846963"/>
    <n v="0.42278668432047506"/>
    <s v="RESTO"/>
    <s v="resto"/>
    <n v="0.41225029216043735"/>
    <n v="14148.569843422028"/>
    <n v="1.1330568092971947E-3"/>
    <n v="14148.569843422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43.9399367967162"/>
    <n v="0.11507946816393839"/>
    <n v="1.4779932528103331E-3"/>
    <n v="0.11507946816393839"/>
    <n v="1.4779932528103331E-3"/>
    <n v="0.90676951243900472"/>
    <n v="4143.9399367967162"/>
    <n v="0"/>
    <n v="0.49644206239919769"/>
    <n v="1.1330568092971947E-3"/>
    <n v="0.94644765457280966"/>
    <n v="0.45327700118084807"/>
    <n v="0.68792155255313836"/>
    <n v="81.98"/>
    <n v="367.84586780400002"/>
    <n v="93.30086908201217"/>
    <n v="4.6650434541006085E-2"/>
    <x v="2"/>
    <s v="TRUETRUE"/>
    <n v="0.46539999999999998"/>
    <n v="0.41368888888888888"/>
    <n v="6.32"/>
    <n v="437.04347826086956"/>
    <n v="23"/>
    <n v="7.37"/>
    <n v="2176.2136"/>
    <n v="0.51"/>
    <n v="9.4600000000000009"/>
    <n v="2793.3488000000002"/>
    <n v="8954"/>
    <n v="19240"/>
    <n v="1334"/>
    <n v="7075"/>
    <n v="3821"/>
    <n v="18632"/>
    <n v="53.47"/>
    <n v="27.62"/>
    <n v="101.23"/>
    <n v="24206"/>
    <n v="5322"/>
    <n v="18.02"/>
    <s v="Zona Urbana"/>
    <n v="7779"/>
    <n v="1.01"/>
    <n v="3.83"/>
    <n v="3003"/>
    <n v="38.729999999999997"/>
    <n v="2412"/>
    <n v="4521"/>
    <n v="3119"/>
    <n v="10052"/>
    <n v="1547"/>
    <n v="3426"/>
    <n v="2388"/>
    <n v="1756"/>
    <n v="66.37"/>
    <n v="91.65"/>
    <n v="76.22"/>
    <n v="43.32"/>
    <n v="1497"/>
    <n v="9.57"/>
    <n v="15.14"/>
    <n v="733"/>
    <n v="9.4499999999999993"/>
    <n v="4.2699999999999996"/>
    <n v="7.36"/>
  </r>
  <r>
    <n v="786"/>
    <x v="16"/>
    <s v="VE19"/>
    <s v="Bermudez"/>
    <s v="VE1905"/>
    <s v="Santa Rosa"/>
    <s v="VE190504"/>
    <x v="0"/>
    <n v="28942"/>
    <n v="33969.38958774622"/>
    <n v="8398.9683999999997"/>
    <n v="5099"/>
    <n v="1510"/>
    <n v="575"/>
    <n v="2085"/>
    <n v="29.02"/>
    <n v="0.42515792711252681"/>
    <n v="0.41569210382481603"/>
    <n v="0.28623194261434565"/>
    <n v="0.36458771976762944"/>
    <s v="CIUD GRAND ORIENTE"/>
    <s v="ciud grandes"/>
    <n v="0.41222523129910538"/>
    <n v="14003.039479898107"/>
    <n v="1.1214023331787525E-3"/>
    <n v="14003.039479898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64.3116382718667"/>
    <n v="8.2320548079226133E-2"/>
    <n v="1.0572625731587403E-3"/>
    <n v="8.2320548079226133E-2"/>
    <n v="1.0572625731587403E-3"/>
    <n v="0.90331820807709484"/>
    <n v="2964.3116382718667"/>
    <n v="0"/>
    <n v="0.46711028666037907"/>
    <n v="1.1214023331787525E-3"/>
    <n v="0.9464025249121526"/>
    <n v="0.45324971951481219"/>
    <n v="0.68788014818890475"/>
    <n v="93.29"/>
    <n v="25.195351552000002"/>
    <n v="1348.2403497183884"/>
    <n v="0.67412017485919418"/>
    <x v="2"/>
    <s v="FALSETRUE"/>
    <n v="0.37920000000000004"/>
    <n v="0.33706666666666668"/>
    <n v="4.46"/>
    <n v="231.96774193548387"/>
    <n v="31"/>
    <n v="6.3000000000000007"/>
    <n v="1823.346"/>
    <n v="0.06"/>
    <n v="13.16"/>
    <n v="3808.7672000000002"/>
    <n v="7290"/>
    <n v="19225"/>
    <n v="2427"/>
    <n v="5698"/>
    <n v="3319"/>
    <n v="19925"/>
    <n v="50.54"/>
    <n v="31.36"/>
    <n v="98.87"/>
    <n v="26999"/>
    <n v="1943"/>
    <n v="6.71"/>
    <s v="Zona Urbana"/>
    <n v="7369"/>
    <n v="1.03"/>
    <n v="3.98"/>
    <n v="3062"/>
    <n v="41.58"/>
    <n v="1343"/>
    <n v="2863"/>
    <n v="2985"/>
    <n v="7191"/>
    <n v="1389"/>
    <n v="2887"/>
    <n v="2374"/>
    <n v="2010"/>
    <n v="72.72"/>
    <n v="97.5"/>
    <n v="85.33"/>
    <n v="52.65"/>
    <n v="1081"/>
    <n v="3.06"/>
    <n v="8.93"/>
    <n v="734"/>
    <n v="9.9700000000000006"/>
    <n v="12.82"/>
    <n v="5.76"/>
  </r>
  <r>
    <n v="527"/>
    <x v="19"/>
    <s v="VE14"/>
    <s v="Andres Bello"/>
    <s v="VE1402"/>
    <s v="Capital La Azulita"/>
    <s v="VE140201"/>
    <x v="1"/>
    <n v="14238"/>
    <n v="16855"/>
    <n v="2253.8753999999999"/>
    <n v="3654"/>
    <n v="609"/>
    <n v="78"/>
    <n v="687"/>
    <n v="15.83"/>
    <n v="0.42645487433202628"/>
    <n v="0.41475558696616072"/>
    <n v="5.6967985135729031E-2"/>
    <n v="0.18728783718328487"/>
    <s v="RESTO"/>
    <s v="resto"/>
    <n v="0.41475558696616072"/>
    <n v="6990.7054183146392"/>
    <n v="5.5983512564662327E-4"/>
    <n v="6990.7054183146392"/>
    <n v="0"/>
    <n v="0"/>
    <n v="401"/>
    <n v="0"/>
    <n v="2548"/>
    <n v="2548"/>
    <n v="2"/>
    <n v="0"/>
    <n v="0"/>
    <n v="0"/>
    <n v="0"/>
    <n v="2548"/>
    <n v="2548"/>
    <n v="1"/>
    <n v="0"/>
    <n v="0"/>
    <n v="0"/>
    <n v="0"/>
    <n v="0"/>
    <n v="0"/>
    <n v="1646.1649246686918"/>
    <n v="4.5714896193075748E-2"/>
    <n v="5.8712739295977649E-4"/>
    <n v="4.5714896193075748E-2"/>
    <n v="5.8712739295977649E-4"/>
    <n v="0.89946163265585"/>
    <n v="1646.1649246686918"/>
    <n v="0"/>
    <n v="0.45331070527169554"/>
    <n v="5.5983512564662327E-4"/>
    <n v="0.94422796663475972"/>
    <n v="0.45318112957552237"/>
    <n v="0.68777605180324464"/>
    <n v="44.85"/>
    <n v="400.946651621"/>
    <n v="42.038011620389852"/>
    <n v="2.1019005810194925E-2"/>
    <x v="3"/>
    <s v="FALSEFALSE"/>
    <n v="0.41960000000000003"/>
    <n v="0.3729777777777778"/>
    <n v="10.31"/>
    <n v="120.27272727272727"/>
    <n v="33"/>
    <n v="8.15"/>
    <n v="1160.3969999999999"/>
    <n v="1.06"/>
    <n v="11.950000000000001"/>
    <n v="1701.441"/>
    <n v="3882"/>
    <n v="9252"/>
    <n v="1104"/>
    <n v="3000"/>
    <n v="1760"/>
    <n v="9478"/>
    <n v="53.89"/>
    <n v="30.99"/>
    <n v="112.54"/>
    <n v="6386"/>
    <n v="7852"/>
    <n v="55.15"/>
    <s v="Zona Rural"/>
    <n v="4405"/>
    <n v="1.02"/>
    <n v="3.26"/>
    <n v="1205"/>
    <n v="27.41"/>
    <n v="576"/>
    <n v="1698"/>
    <n v="1382"/>
    <n v="3969"/>
    <n v="658"/>
    <n v="1530"/>
    <n v="1191"/>
    <n v="709"/>
    <n v="65.34"/>
    <n v="96.47"/>
    <n v="80.58"/>
    <n v="43.42"/>
    <n v="1215"/>
    <n v="4.84"/>
    <n v="4.66"/>
    <n v="71"/>
    <n v="1.61"/>
    <n v="1.39"/>
    <n v="9.08"/>
  </r>
  <r>
    <n v="368"/>
    <x v="5"/>
    <s v="VE11"/>
    <s v="Democracia"/>
    <s v="VE1108"/>
    <s v="Piedra Grande"/>
    <s v="VE110804"/>
    <x v="2"/>
    <n v="661"/>
    <n v="780.65004022526159"/>
    <n v="278.01659999999998"/>
    <n v="113"/>
    <n v="66"/>
    <n v="16"/>
    <n v="82"/>
    <n v="42.06"/>
    <n v="0.42702753846178049"/>
    <n v="0.72807173082847965"/>
    <n v="0.16580549628362795"/>
    <n v="0.49225334979754176"/>
    <s v="RESTO"/>
    <s v="resto"/>
    <n v="0.41651841040749443"/>
    <n v="325.15511383917254"/>
    <n v="2.60393255212692E-5"/>
    <n v="325.155113839172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.136718902313874"/>
    <n v="2.3365224911588867E-3"/>
    <n v="3.0008519608840019E-5"/>
    <n v="2.3365224911588867E-3"/>
    <n v="3.0008519608840019E-5"/>
    <n v="0.89489151953909163"/>
    <n v="84.136718902313874"/>
    <n v="0"/>
    <n v="0.54176659095291002"/>
    <n v="2.60393255212692E-5"/>
    <n v="0.94216094765638814"/>
    <n v="0.45290179912980127"/>
    <n v="0.68735212243247301"/>
    <n v="0"/>
    <n v="392.30188783199998"/>
    <n v="1.9899217017267286"/>
    <n v="9.9496085086336417E-4"/>
    <x v="3"/>
    <s v="TRUEFALSE"/>
    <n v="0.33329999999999999"/>
    <n v="0.29626666666666668"/>
    <n v="8.0299999999999994"/>
    <n v="25.25"/>
    <n v="8"/>
    <n v="44.32"/>
    <n v="292.95519999999999"/>
    <n v="3.78"/>
    <n v="82.700000000000017"/>
    <n v="546.64700000000016"/>
    <n v="143"/>
    <n v="429"/>
    <n v="89"/>
    <n v="107"/>
    <n v="87"/>
    <n v="467"/>
    <n v="54.08"/>
    <n v="35.33"/>
    <n v="106.56"/>
    <n v="0"/>
    <n v="661"/>
    <n v="100"/>
    <s v="Zona Rural"/>
    <n v="196"/>
    <n v="1.06"/>
    <n v="3.57"/>
    <n v="44"/>
    <n v="22.45"/>
    <n v="41"/>
    <n v="89"/>
    <n v="72"/>
    <n v="202"/>
    <n v="29"/>
    <n v="58"/>
    <n v="68"/>
    <n v="29"/>
    <n v="70.73"/>
    <n v="96.67"/>
    <n v="91.89"/>
    <n v="39.19"/>
    <n v="46"/>
    <n v="4.4400000000000004"/>
    <n v="14.8"/>
    <n v="1"/>
    <n v="0.51"/>
    <n v="22.45"/>
    <n v="12.82"/>
  </r>
  <r>
    <n v="158"/>
    <x v="10"/>
    <s v="VE05"/>
    <s v="Urdaneta"/>
    <s v="VE0515"/>
    <s v="No Urbana Taguay"/>
    <s v="VE051504"/>
    <x v="3"/>
    <n v="4497"/>
    <n v="5017.9255794273895"/>
    <n v="1242.0714"/>
    <n v="891"/>
    <n v="262"/>
    <n v="78"/>
    <n v="340"/>
    <n v="27.62"/>
    <n v="0.42664950107527927"/>
    <n v="0.48441313367619948"/>
    <n v="0.11188793138146959"/>
    <n v="0.47574008134619855"/>
    <s v="RESTO"/>
    <s v="resto"/>
    <n v="0.41570347039979166"/>
    <n v="2085.9690775758513"/>
    <n v="1.6705020319983494E-4"/>
    <n v="2085.9690775758513"/>
    <n v="0"/>
    <n v="0"/>
    <n v="20"/>
    <n v="0"/>
    <n v="0"/>
    <n v="20"/>
    <n v="1"/>
    <n v="0"/>
    <n v="0"/>
    <n v="0"/>
    <n v="0"/>
    <n v="0"/>
    <n v="0"/>
    <n v="0"/>
    <n v="0"/>
    <n v="0"/>
    <n v="0"/>
    <n v="0"/>
    <n v="0"/>
    <n v="0"/>
    <n v="576.16500997411129"/>
    <n v="1.6000416013207196E-2"/>
    <n v="2.0549718630946196E-4"/>
    <n v="1.6000416013207196E-2"/>
    <n v="2.0549718630946196E-4"/>
    <n v="0.89633107417616054"/>
    <n v="576.16500997411129"/>
    <n v="0"/>
    <n v="0.46558154128852242"/>
    <n v="1.6705020319983494E-4"/>
    <n v="0.94270698447468082"/>
    <n v="0.45285916835922407"/>
    <n v="0.68728742330631931"/>
    <n v="0"/>
    <n v="434.07502602800002"/>
    <n v="11.560042109180701"/>
    <n v="5.7800210545903502E-3"/>
    <x v="3"/>
    <s v="FALSEFALSE"/>
    <n v="0.44219999999999998"/>
    <n v="0.39306666666666668"/>
    <n v="8.02"/>
    <n v="154"/>
    <n v="9"/>
    <n v="13.55"/>
    <n v="609.34350000000006"/>
    <n v="0.57999999999999996"/>
    <n v="23.209999999999994"/>
    <n v="1043.7536999999998"/>
    <n v="1289"/>
    <n v="2915"/>
    <n v="293"/>
    <n v="982"/>
    <n v="610"/>
    <n v="2905"/>
    <n v="54.27"/>
    <n v="29.21"/>
    <n v="106.95"/>
    <n v="0"/>
    <n v="4497"/>
    <n v="100"/>
    <s v="Zona Rural"/>
    <n v="1258"/>
    <n v="1.03"/>
    <n v="3.7"/>
    <n v="413"/>
    <n v="33.04"/>
    <n v="359"/>
    <n v="557"/>
    <n v="470"/>
    <n v="1386"/>
    <n v="188"/>
    <n v="491"/>
    <n v="410"/>
    <n v="232"/>
    <n v="57.14"/>
    <n v="96.84"/>
    <n v="78.39"/>
    <n v="37.72"/>
    <n v="297"/>
    <n v="3.64"/>
    <n v="9.52"/>
    <n v="152"/>
    <n v="12.16"/>
    <n v="4.4800000000000004"/>
    <n v="7.64"/>
  </r>
  <r>
    <n v="650"/>
    <x v="4"/>
    <s v="VE15"/>
    <s v="Simon Bolivar"/>
    <s v="VE1518"/>
    <s v="San Francisco De Yare"/>
    <s v="VE151801"/>
    <x v="3"/>
    <n v="34686"/>
    <n v="40522.77836467357"/>
    <n v="9153.635400000001"/>
    <n v="6735"/>
    <n v="1685"/>
    <n v="729"/>
    <n v="2414"/>
    <n v="26.39"/>
    <n v="0.42476453847144807"/>
    <n v="0.42998767041113428"/>
    <n v="0.10913248178896895"/>
    <n v="0.61926684439610291"/>
    <s v="CIUD MED Y PEQ CENTR"/>
    <s v="ciud med y peq"/>
    <n v="0.41015776444514745"/>
    <n v="16620.732183160701"/>
    <n v="1.331034442635965E-3"/>
    <n v="16400.732183160701"/>
    <n v="0"/>
    <n v="30"/>
    <n v="282"/>
    <n v="109"/>
    <n v="5740"/>
    <n v="5740"/>
    <n v="4"/>
    <n v="0"/>
    <n v="30"/>
    <n v="111"/>
    <n v="109"/>
    <n v="5740"/>
    <n v="5960"/>
    <n v="4"/>
    <n v="220"/>
    <n v="1.2722821422131534E-4"/>
    <n v="9.4601114401127648E-5"/>
    <n v="1.3236480654137069E-2"/>
    <n v="1.3236480654137069E-2"/>
    <n v="5.429045314222304E-3"/>
    <n v="2932.6280157828041"/>
    <n v="8.144067663293128E-2"/>
    <n v="1.0459621728205002E-3"/>
    <n v="8.144067663293128E-2"/>
    <n v="9.513610584193726E-4"/>
    <n v="0.90244948521605817"/>
    <n v="2902.6280157828041"/>
    <n v="1.0229732457899923E-2"/>
    <n v="0.47129261075337459"/>
    <n v="1.2038062284146496E-3"/>
    <n v="0.94672161774747343"/>
    <n v="0.45273680554508561"/>
    <n v="0.68710171783955698"/>
    <n v="94.83"/>
    <n v="143.898115765"/>
    <n v="281.60742862575989"/>
    <n v="0.14080371431287994"/>
    <x v="2"/>
    <s v="FALSETRUE"/>
    <n v="0.43009999999999998"/>
    <n v="0.3823111111111111"/>
    <n v="3.45"/>
    <n v="255.35714285714286"/>
    <n v="28"/>
    <n v="6.97"/>
    <n v="2417.6142"/>
    <n v="0.12"/>
    <n v="11"/>
    <n v="3815.46"/>
    <n v="9885"/>
    <n v="22985"/>
    <n v="1816"/>
    <n v="7863"/>
    <n v="4029"/>
    <n v="22794"/>
    <n v="50.91"/>
    <n v="29.04"/>
    <n v="97.92"/>
    <n v="32894"/>
    <n v="1792"/>
    <n v="5.17"/>
    <s v="Zona Urbana"/>
    <n v="9492"/>
    <n v="1.02"/>
    <n v="3.74"/>
    <n v="4115"/>
    <n v="43.48"/>
    <n v="1392"/>
    <n v="4005"/>
    <n v="1405"/>
    <n v="7150"/>
    <n v="1721"/>
    <n v="3856"/>
    <n v="2639"/>
    <n v="1655"/>
    <n v="66.22"/>
    <n v="95.71"/>
    <n v="79.61"/>
    <n v="37.729999999999997"/>
    <n v="974"/>
    <n v="5.21"/>
    <n v="10.33"/>
    <n v="1152"/>
    <n v="12.17"/>
    <n v="9.0299999999999994"/>
    <n v="3.45"/>
  </r>
  <r>
    <n v="466"/>
    <x v="2"/>
    <s v="VE13"/>
    <s v="Crespo"/>
    <s v="VE1302"/>
    <s v="Freitez"/>
    <s v="VE130201"/>
    <x v="2"/>
    <n v="32341"/>
    <n v="38136.20060851115"/>
    <n v="10174.4786"/>
    <n v="5231"/>
    <n v="1763"/>
    <n v="638"/>
    <n v="2401"/>
    <n v="31.46"/>
    <n v="0.42695447084729687"/>
    <n v="0.51822626892892576"/>
    <n v="9.6274083391416146E-2"/>
    <n v="0.42125154252345504"/>
    <s v="CIUD MED Y PEQ OCCID"/>
    <s v="ciud med y peq"/>
    <n v="0.41634859293853038"/>
    <n v="15877.953463375143"/>
    <n v="1.2715506576620821E-3"/>
    <n v="12942.953463375143"/>
    <n v="0"/>
    <n v="0"/>
    <n v="536"/>
    <n v="2855"/>
    <n v="6883"/>
    <n v="6883"/>
    <n v="3"/>
    <n v="0"/>
    <n v="0"/>
    <n v="135"/>
    <n v="2855"/>
    <n v="6883"/>
    <n v="9818"/>
    <n v="3"/>
    <n v="2935"/>
    <n v="1.6973400397252752E-3"/>
    <n v="0"/>
    <n v="0.18484749982231735"/>
    <n v="0.18484749982231735"/>
    <n v="7.6960996459227077E-2"/>
    <n v="4600.6519519707608"/>
    <n v="0.12776260947677734"/>
    <n v="1.6408858833020868E-3"/>
    <n v="0.12776260947677734"/>
    <n v="1.6408858833020868E-3"/>
    <n v="0.90810574027626323"/>
    <n v="4600.6519519707608"/>
    <n v="0"/>
    <n v="0.5180315395606554"/>
    <n v="-4.2578938206319313E-4"/>
    <n v="0.94041133008103261"/>
    <n v="0.45267715789240831"/>
    <n v="0.6870111928278555"/>
    <n v="82.79"/>
    <n v="458.11273308800003"/>
    <n v="83.246323129781842"/>
    <n v="4.1623161564890925E-2"/>
    <x v="2"/>
    <s v="TRUETRUE"/>
    <n v="0.45020000000000004"/>
    <n v="0.4001777777777778"/>
    <n v="10.27"/>
    <n v="164.92537313432837"/>
    <n v="67"/>
    <n v="24.86"/>
    <n v="8039.9725999999991"/>
    <n v="1.67"/>
    <n v="22.249999999999996"/>
    <n v="7195.8724999999986"/>
    <n v="9416"/>
    <n v="20917"/>
    <n v="2008"/>
    <n v="7388"/>
    <n v="4058"/>
    <n v="20895"/>
    <n v="54.62"/>
    <n v="29.2"/>
    <n v="102.83"/>
    <n v="26775"/>
    <n v="5566"/>
    <n v="17.21"/>
    <s v="Zona Urbana"/>
    <n v="7945"/>
    <n v="1.04"/>
    <n v="4.2300000000000004"/>
    <n v="3254"/>
    <n v="41.04"/>
    <n v="2330"/>
    <n v="5010"/>
    <n v="3539"/>
    <n v="11050"/>
    <n v="1876"/>
    <n v="3890"/>
    <n v="2579"/>
    <n v="1511"/>
    <n v="78"/>
    <n v="96.89"/>
    <n v="76.94"/>
    <n v="38.17"/>
    <n v="2709"/>
    <n v="3.74"/>
    <n v="11.34"/>
    <n v="542"/>
    <n v="6.84"/>
    <n v="16.57"/>
    <n v="7.51"/>
  </r>
  <r>
    <n v="682"/>
    <x v="17"/>
    <s v="VE16"/>
    <s v="Maturin"/>
    <s v="VE1608"/>
    <s v="Alto De Los Godos"/>
    <s v="VE160802"/>
    <x v="0"/>
    <n v="139257"/>
    <n v="158229.79326484207"/>
    <n v="31527.784800000001"/>
    <n v="25062"/>
    <n v="4985"/>
    <n v="2347"/>
    <n v="7332"/>
    <n v="22.64"/>
    <n v="0.41669049235118411"/>
    <n v="0.39823367796452686"/>
    <n v="0.25947539499574357"/>
    <n v="0.37179419107453882"/>
    <s v="CIUD GRAND ORIENTE"/>
    <s v="ciud grandes"/>
    <n v="0.39047591198935094"/>
    <n v="61784.922828975665"/>
    <n v="4.9479083962553133E-3"/>
    <n v="61784.922828975665"/>
    <n v="0"/>
    <n v="0"/>
    <n v="188"/>
    <n v="0"/>
    <n v="0"/>
    <n v="188"/>
    <n v="1"/>
    <n v="0"/>
    <n v="0"/>
    <n v="0"/>
    <n v="0"/>
    <n v="0"/>
    <n v="0"/>
    <n v="0"/>
    <n v="0"/>
    <n v="0"/>
    <n v="0"/>
    <n v="0"/>
    <n v="0"/>
    <n v="0"/>
    <n v="14839.646559243292"/>
    <n v="0.41210506422026616"/>
    <n v="5.2927643313300261E-3"/>
    <n v="0.41210506422026616"/>
    <n v="5.2927643313300261E-3"/>
    <n v="0.93806253835735542"/>
    <n v="14839.646559243292"/>
    <n v="0"/>
    <n v="0.58280042684738276"/>
    <n v="4.9479083962553133E-3"/>
    <n v="0.96121991510401306"/>
    <n v="0.45221457849653984"/>
    <n v="0.68630915337878584"/>
    <n v="100"/>
    <n v="47.343959306800002"/>
    <n v="3342.1326729240313"/>
    <n v="1"/>
    <x v="2"/>
    <s v="TRUETRUE"/>
    <n v="0.41979999999999995"/>
    <n v="0.37315555555555552"/>
    <n v="2.46"/>
    <n v="404.29787234042556"/>
    <n v="94"/>
    <n v="4.6399999999999997"/>
    <n v="6461.5247999999992"/>
    <n v="0.43"/>
    <n v="22.310000000000006"/>
    <n v="31068.236700000009"/>
    <n v="39390"/>
    <n v="93830"/>
    <n v="6037"/>
    <n v="32144"/>
    <n v="14919"/>
    <n v="92194"/>
    <n v="48.41"/>
    <n v="27.87"/>
    <n v="95.6"/>
    <n v="139257"/>
    <n v="0"/>
    <n v="0"/>
    <s v="Zona Urbana"/>
    <n v="33321"/>
    <n v="1.04"/>
    <n v="4.3"/>
    <n v="15379"/>
    <n v="46.3"/>
    <n v="10879"/>
    <n v="18688"/>
    <n v="8437"/>
    <n v="38004"/>
    <n v="7696"/>
    <n v="15214"/>
    <n v="10504"/>
    <n v="11657"/>
    <n v="70.42"/>
    <n v="97.66"/>
    <n v="85"/>
    <n v="56.57"/>
    <n v="2764"/>
    <n v="2.88"/>
    <n v="11.71"/>
    <n v="3381"/>
    <n v="10.18"/>
    <n v="6.72"/>
    <n v="2.1800000000000002"/>
  </r>
  <r>
    <n v="860"/>
    <x v="18"/>
    <s v="VE20"/>
    <s v="Libertador"/>
    <s v="VE2016"/>
    <s v="Libertador"/>
    <s v="VE201601"/>
    <x v="1"/>
    <n v="9417"/>
    <n v="9873.0940170940175"/>
    <n v="2629.2264"/>
    <n v="1761"/>
    <n v="447"/>
    <n v="235"/>
    <n v="682"/>
    <n v="27.92"/>
    <n v="0.42523579433168479"/>
    <n v="0.44256346958857207"/>
    <n v="0.14465656885686404"/>
    <n v="0.33699114730713686"/>
    <s v="RESTO"/>
    <s v="resto"/>
    <n v="0.41349426874640555"/>
    <n v="4082.4677908628023"/>
    <n v="3.2693537087949182E-4"/>
    <n v="3795.4677908628023"/>
    <n v="0"/>
    <n v="0"/>
    <n v="0"/>
    <n v="163"/>
    <n v="3621"/>
    <n v="3621"/>
    <n v="2"/>
    <n v="0"/>
    <n v="0"/>
    <n v="124"/>
    <n v="163"/>
    <n v="3621"/>
    <n v="3908"/>
    <n v="3"/>
    <n v="287"/>
    <n v="1.659749885523523E-4"/>
    <n v="0"/>
    <n v="7.0300615878060482E-2"/>
    <n v="7.0300615878060482E-2"/>
    <n v="2.9068901754920565E-2"/>
    <n v="1032.908683328521"/>
    <n v="2.8684436490950795E-2"/>
    <n v="3.6840110812726991E-4"/>
    <n v="2.8684436490950795E-2"/>
    <n v="3.6840110812726991E-4"/>
    <n v="0.89766739463752454"/>
    <n v="1032.908683328521"/>
    <n v="0"/>
    <n v="0.45630510023901577"/>
    <n v="1.6096038232713952E-4"/>
    <n v="0.94268340284418495"/>
    <n v="0.45216820232048999"/>
    <n v="0.6862387699908209"/>
    <n v="90.22"/>
    <n v="313.81450582299999"/>
    <n v="31.461560360956398"/>
    <n v="1.5730780180478198E-2"/>
    <x v="2"/>
    <s v="FALSETRUE"/>
    <n v="0.42670000000000002"/>
    <n v="0.3792888888888889"/>
    <n v="7.94"/>
    <n v="166.53333333333333"/>
    <n v="15"/>
    <n v="10.31"/>
    <n v="970.8927000000001"/>
    <n v="1.0900000000000001"/>
    <n v="21.61"/>
    <n v="2035.0137"/>
    <n v="2673"/>
    <n v="6264"/>
    <n v="480"/>
    <n v="2091"/>
    <n v="1179"/>
    <n v="6147"/>
    <n v="50.34"/>
    <n v="28.55"/>
    <n v="107.01"/>
    <n v="8496"/>
    <n v="921"/>
    <n v="9.7799999999999994"/>
    <s v="Zona Urbana"/>
    <n v="2649"/>
    <n v="1.03"/>
    <n v="3.66"/>
    <n v="811"/>
    <n v="30.75"/>
    <n v="456"/>
    <n v="1124"/>
    <n v="823"/>
    <n v="2498"/>
    <n v="363"/>
    <n v="1043"/>
    <n v="838"/>
    <n v="648"/>
    <n v="51.49"/>
    <n v="93.88"/>
    <n v="84.73"/>
    <n v="46.85"/>
    <n v="613"/>
    <n v="6.75"/>
    <n v="7.55"/>
    <n v="244"/>
    <n v="9.25"/>
    <n v="12.82"/>
    <n v="9.1300000000000008"/>
  </r>
  <r>
    <n v="756"/>
    <x v="6"/>
    <s v="VE18"/>
    <s v="Santa Rosalia"/>
    <s v="VE1812"/>
    <s v="Capital Santa Rosalia"/>
    <s v="VE181201"/>
    <x v="3"/>
    <n v="13651"/>
    <n v="15767.560365888303"/>
    <n v="3637.9915000000001"/>
    <n v="2411"/>
    <n v="639"/>
    <n v="237"/>
    <n v="876"/>
    <n v="26.650000000000002"/>
    <n v="0.42515377843485375"/>
    <n v="0.49295424704599777"/>
    <n v="7.0219862174731862E-2"/>
    <n v="0.27005356797418412"/>
    <s v="RESTO"/>
    <s v="resto"/>
    <n v="0.4118072605867526"/>
    <n v="6493.1958404127163"/>
    <n v="5.1999317545867358E-4"/>
    <n v="6493.1958404127163"/>
    <n v="0"/>
    <n v="0"/>
    <n v="0"/>
    <n v="0"/>
    <n v="3105"/>
    <n v="3105"/>
    <n v="1"/>
    <n v="0"/>
    <n v="0"/>
    <n v="0"/>
    <n v="0"/>
    <n v="3105"/>
    <n v="3105"/>
    <n v="1"/>
    <n v="0"/>
    <n v="0"/>
    <n v="0"/>
    <n v="0"/>
    <n v="0"/>
    <n v="0"/>
    <n v="1768.3003769595157"/>
    <n v="4.9106664198394594E-2"/>
    <n v="6.3068868418696426E-4"/>
    <n v="4.9106664198394594E-2"/>
    <n v="6.3068868418696426E-4"/>
    <n v="0.89981897116643184"/>
    <n v="1768.3003769595157"/>
    <n v="0"/>
    <n v="0.48062662747027468"/>
    <n v="5.1999317545867358E-4"/>
    <n v="0.94407368653897317"/>
    <n v="0.45213364676706153"/>
    <n v="0.6861863263197282"/>
    <n v="37.49"/>
    <n v="411.35563534099998"/>
    <n v="38.330726532572058"/>
    <n v="1.9165363266286029E-2"/>
    <x v="3"/>
    <s v="TRUEFALSE"/>
    <n v="0.47210000000000002"/>
    <n v="0.41964444444444449"/>
    <n v="8.5399999999999991"/>
    <n v="138.51612903225808"/>
    <n v="31"/>
    <n v="25.59"/>
    <n v="3493.2909000000004"/>
    <n v="0.33"/>
    <n v="5.07"/>
    <n v="692.10570000000007"/>
    <n v="4157"/>
    <n v="8806"/>
    <n v="688"/>
    <n v="3270"/>
    <n v="1874"/>
    <n v="8507"/>
    <n v="55.02"/>
    <n v="27.71"/>
    <n v="110.89"/>
    <n v="5118"/>
    <n v="8533"/>
    <n v="62.51"/>
    <s v="Zona Rural"/>
    <n v="3356"/>
    <n v="1.01"/>
    <n v="4.13"/>
    <n v="942"/>
    <n v="28.11"/>
    <n v="1261"/>
    <n v="1961"/>
    <n v="975"/>
    <n v="4294"/>
    <n v="625"/>
    <n v="1676"/>
    <n v="1150"/>
    <n v="747"/>
    <n v="58.19"/>
    <n v="96.49"/>
    <n v="71.739999999999995"/>
    <n v="40.36"/>
    <n v="943"/>
    <n v="4.7"/>
    <n v="7.85"/>
    <n v="460"/>
    <n v="13.73"/>
    <n v="3.55"/>
    <n v="9.4"/>
  </r>
  <r>
    <n v="657"/>
    <x v="4"/>
    <s v="VE15"/>
    <s v="Urdaneta"/>
    <s v="VE1520"/>
    <s v="Cua"/>
    <s v="VE152001"/>
    <x v="3"/>
    <n v="105841"/>
    <n v="135152.18602693605"/>
    <n v="23634.295299999998"/>
    <n v="20968"/>
    <n v="4260"/>
    <n v="1768"/>
    <n v="6028"/>
    <n v="22.33"/>
    <n v="0.41787679263496341"/>
    <n v="0.38092453746959187"/>
    <n v="0.2914142101965716"/>
    <n v="0.59105261722821556"/>
    <s v="CIUD MED Y PEQ CENTR"/>
    <s v="ciud med y peq"/>
    <n v="0.39535380831057476"/>
    <n v="53432.931447248418"/>
    <n v="4.2790577059746114E-3"/>
    <n v="52562.931447248418"/>
    <n v="0"/>
    <n v="39"/>
    <n v="713"/>
    <n v="490"/>
    <n v="24031"/>
    <n v="24031"/>
    <n v="4"/>
    <n v="0"/>
    <n v="39"/>
    <n v="374"/>
    <n v="490"/>
    <n v="25244"/>
    <n v="26114"/>
    <n v="4"/>
    <n v="870"/>
    <n v="5.0312975623883799E-4"/>
    <n v="1.2298144872146594E-4"/>
    <n v="1.628209376569403E-2"/>
    <n v="1.628209376569403E-2"/>
    <n v="6.4371877775370023E-3"/>
    <n v="11066.348448421299"/>
    <n v="0.30731852135520488"/>
    <n v="3.9469655905915542E-3"/>
    <n v="0.30731852135520488"/>
    <n v="3.8239841418700881E-3"/>
    <n v="0.92601395782890983"/>
    <n v="11027.348448421299"/>
    <n v="3.5241977226520148E-3"/>
    <n v="0.53808567221790227"/>
    <n v="3.7759279497357736E-3"/>
    <n v="0.95668165192422117"/>
    <n v="0.45210483931359019"/>
    <n v="0.68614260632496671"/>
    <n v="95.95"/>
    <n v="259.755185294"/>
    <n v="520.30601766030611"/>
    <n v="0.26015300883015308"/>
    <x v="2"/>
    <s v="TRUETRUE"/>
    <n v="0.41590000000000005"/>
    <n v="0.36968888888888896"/>
    <n v="2.81"/>
    <n v="318.07954545454544"/>
    <n v="88"/>
    <n v="5.26"/>
    <n v="5567.2366000000002"/>
    <n v="0.2"/>
    <n v="6.82"/>
    <n v="7218.3562000000002"/>
    <n v="29521"/>
    <n v="70983"/>
    <n v="5337"/>
    <n v="23443"/>
    <n v="12581"/>
    <n v="69817"/>
    <n v="49.11"/>
    <n v="29.18"/>
    <n v="95.68"/>
    <n v="101552"/>
    <n v="4289"/>
    <n v="4.05"/>
    <s v="Zona Urbana"/>
    <n v="27664"/>
    <n v="1.02"/>
    <n v="3.89"/>
    <n v="12833"/>
    <n v="46.53"/>
    <n v="5631"/>
    <n v="12726"/>
    <n v="8770"/>
    <n v="27991"/>
    <n v="5395"/>
    <n v="11527"/>
    <n v="8514"/>
    <n v="5642"/>
    <n v="68.8"/>
    <n v="96.97"/>
    <n v="81.58"/>
    <n v="40.53"/>
    <n v="2433"/>
    <n v="3.48"/>
    <n v="8.4600000000000009"/>
    <n v="3183"/>
    <n v="11.54"/>
    <n v="6.67"/>
    <n v="2.75"/>
  </r>
  <r>
    <n v="622"/>
    <x v="4"/>
    <s v="VE15"/>
    <s v="Buroz"/>
    <s v="VE1505"/>
    <s v="Mamporal"/>
    <s v="VE150501"/>
    <x v="3"/>
    <n v="27515"/>
    <n v="30668"/>
    <n v="5830.4285"/>
    <n v="5686"/>
    <n v="1097"/>
    <n v="432"/>
    <n v="1529"/>
    <n v="21.189999999999998"/>
    <n v="0.42450530634273503"/>
    <n v="0.40959827521105757"/>
    <n v="7.2198246405486208E-2"/>
    <n v="0.57533540375169423"/>
    <s v="RESTO"/>
    <s v="resto"/>
    <n v="0.40959827521105757"/>
    <n v="12561.559904172713"/>
    <n v="1.0059646411142195E-3"/>
    <n v="12433.559904172713"/>
    <n v="0"/>
    <n v="0"/>
    <n v="0"/>
    <n v="128"/>
    <n v="3475"/>
    <n v="3475"/>
    <n v="2"/>
    <n v="0"/>
    <n v="0"/>
    <n v="0"/>
    <n v="128"/>
    <n v="3475"/>
    <n v="3603"/>
    <n v="2"/>
    <n v="128"/>
    <n v="7.4023688274219837E-5"/>
    <n v="0"/>
    <n v="1.0189817266045184E-2"/>
    <n v="1.0189817266045184E-2"/>
    <n v="4.173731576887961E-3"/>
    <n v="3516.4011926869293"/>
    <n v="9.7652375583961476E-2"/>
    <n v="1.2541729166525907E-3"/>
    <n v="9.7652375583961476E-2"/>
    <n v="1.2541729166525907E-3"/>
    <n v="0.90493348730505185"/>
    <n v="3516.4011926869293"/>
    <n v="0"/>
    <n v="0.47072804603335699"/>
    <n v="9.3194095283999964E-4"/>
    <n v="0.94566887307611947"/>
    <n v="0.45209103764276376"/>
    <n v="0.68612166004532316"/>
    <n v="91.15"/>
    <n v="217.989440653"/>
    <n v="140.68571352874812"/>
    <n v="7.0342856764374059E-2"/>
    <x v="2"/>
    <s v="FALSETRUE"/>
    <n v="0.47979999999999995"/>
    <n v="0.42648888888888886"/>
    <n v="5.42"/>
    <n v="252.5"/>
    <n v="34"/>
    <n v="8.26"/>
    <n v="2272.7389999999996"/>
    <n v="0.51"/>
    <n v="10.85"/>
    <n v="2985.3775000000001"/>
    <n v="8359"/>
    <n v="17421"/>
    <n v="1735"/>
    <n v="6652"/>
    <n v="3539"/>
    <n v="17324"/>
    <n v="57.94"/>
    <n v="28.7"/>
    <n v="97.37"/>
    <n v="25081"/>
    <n v="2434"/>
    <n v="8.85"/>
    <s v="Zona Urbana"/>
    <n v="7482"/>
    <n v="1.01"/>
    <n v="3.68"/>
    <n v="3811"/>
    <n v="50.97"/>
    <n v="1483"/>
    <n v="3683"/>
    <n v="2348"/>
    <n v="8585"/>
    <n v="1572"/>
    <n v="3201"/>
    <n v="2253"/>
    <n v="1083"/>
    <n v="69.56"/>
    <n v="95.3"/>
    <n v="77.239999999999995"/>
    <n v="32.21"/>
    <n v="1197"/>
    <n v="5.7"/>
    <n v="7.4"/>
    <n v="598"/>
    <n v="8"/>
    <n v="7.72"/>
    <n v="4.26"/>
  </r>
  <r>
    <n v="783"/>
    <x v="16"/>
    <s v="VE19"/>
    <s v="Bermudez"/>
    <s v="VE1905"/>
    <s v="Bolivar"/>
    <s v="VE190501"/>
    <x v="0"/>
    <n v="35988"/>
    <n v="42239.319759650716"/>
    <n v="10317.759599999999"/>
    <n v="6466"/>
    <n v="1712"/>
    <n v="888"/>
    <n v="2600"/>
    <n v="28.669999999999998"/>
    <n v="0.4230348880919183"/>
    <n v="0.41569210382481603"/>
    <n v="0.28623194261434565"/>
    <n v="0.36458771976762944"/>
    <s v="CIUD GRAND ORIENTE"/>
    <s v="ciud grandes"/>
    <n v="0.4072535279581444"/>
    <n v="17202.111990669913"/>
    <n v="1.3775929539891435E-3"/>
    <n v="17168.111990669913"/>
    <n v="0"/>
    <n v="0"/>
    <n v="9"/>
    <n v="0"/>
    <n v="26095"/>
    <n v="26095"/>
    <n v="2"/>
    <n v="0"/>
    <n v="0"/>
    <n v="34"/>
    <n v="0"/>
    <n v="26095"/>
    <n v="26129"/>
    <n v="2"/>
    <n v="34"/>
    <n v="1.9662542197839644E-5"/>
    <n v="0"/>
    <n v="1.9765014911216094E-3"/>
    <n v="1.9765014911216094E-3"/>
    <n v="8.049372052738084E-4"/>
    <n v="3491.7917487131299"/>
    <n v="9.6968957926488311E-2"/>
    <n v="1.2453956195142529E-3"/>
    <n v="9.6968957926488311E-2"/>
    <n v="1.2453956195142529E-3"/>
    <n v="0.90486148608107553"/>
    <n v="3491.7917487131299"/>
    <n v="0"/>
    <n v="0.4725075159441266"/>
    <n v="1.3579304117913038E-3"/>
    <n v="0.94731843325630805"/>
    <n v="0.4519831847228139"/>
    <n v="0.68595797570231432"/>
    <n v="99.86"/>
    <n v="64.241678763199999"/>
    <n v="657.50647512416742"/>
    <n v="0.32875323756208369"/>
    <x v="2"/>
    <s v="FALSETRUE"/>
    <n v="0.435"/>
    <n v="0.38666666666666666"/>
    <n v="5.18"/>
    <n v="342.96"/>
    <n v="25"/>
    <n v="7.3699999999999992"/>
    <n v="2652.3155999999994"/>
    <n v="0.23"/>
    <n v="6.02"/>
    <n v="2166.4775999999997"/>
    <n v="10340"/>
    <n v="23769"/>
    <n v="1879"/>
    <n v="8232"/>
    <n v="4412"/>
    <n v="23344"/>
    <n v="51.41"/>
    <n v="28.43"/>
    <n v="99.67"/>
    <n v="35937"/>
    <n v="51"/>
    <n v="0.14000000000000001"/>
    <s v="Zona Urbana"/>
    <n v="9325"/>
    <n v="1.03"/>
    <n v="3.96"/>
    <n v="3421"/>
    <n v="36.729999999999997"/>
    <n v="1383"/>
    <n v="3948"/>
    <n v="3179"/>
    <n v="8574"/>
    <n v="1840"/>
    <n v="4197"/>
    <n v="3035"/>
    <n v="2308"/>
    <n v="66.28"/>
    <n v="97.15"/>
    <n v="83.11"/>
    <n v="46.97"/>
    <n v="1512"/>
    <n v="3.78"/>
    <n v="9.85"/>
    <n v="1376"/>
    <n v="14.78"/>
    <n v="9.25"/>
    <n v="5.48"/>
  </r>
  <r>
    <n v="701"/>
    <x v="17"/>
    <s v="VE16"/>
    <s v="Santa Barbara"/>
    <s v="VE1611"/>
    <s v="Capital Santa Barbara"/>
    <s v="VE161101"/>
    <x v="0"/>
    <n v="9809"/>
    <n v="10734"/>
    <n v="2620.9647999999997"/>
    <n v="1879"/>
    <n v="471"/>
    <n v="214"/>
    <n v="685"/>
    <n v="26.72"/>
    <n v="0.42515588689740846"/>
    <n v="0.41201968383710269"/>
    <n v="4.2310356190540181E-2"/>
    <n v="0.4368188398088611"/>
    <s v="RESTO"/>
    <s v="resto"/>
    <n v="0.41201968383710269"/>
    <n v="4422.6192863074602"/>
    <n v="3.541756483330734E-4"/>
    <n v="4422.6192863074602"/>
    <n v="0"/>
    <n v="0"/>
    <n v="0"/>
    <n v="0"/>
    <n v="1337"/>
    <n v="1337"/>
    <n v="1"/>
    <n v="0"/>
    <n v="0"/>
    <n v="0"/>
    <n v="0"/>
    <n v="1337"/>
    <n v="1337"/>
    <n v="1"/>
    <n v="0"/>
    <n v="0"/>
    <n v="0"/>
    <n v="0"/>
    <n v="0"/>
    <n v="0"/>
    <n v="1166.4277249428378"/>
    <n v="3.2392332969443625E-2"/>
    <n v="4.16022513272492E-4"/>
    <n v="3.2392332969443625E-2"/>
    <n v="4.16022513272492E-4"/>
    <n v="0.89805803875084211"/>
    <n v="1166.4277249428378"/>
    <n v="0"/>
    <n v="0.44749001851912951"/>
    <n v="3.541756483330734E-4"/>
    <n v="0.94343159086224659"/>
    <n v="0.45193515011589414"/>
    <n v="0.68588507537584187"/>
    <n v="90.66"/>
    <n v="304.754652948"/>
    <n v="35.221775602656777"/>
    <n v="1.7610887801328388E-2"/>
    <x v="2"/>
    <s v="FALSETRUE"/>
    <n v="0.46619999999999995"/>
    <n v="0.41439999999999994"/>
    <n v="4.55"/>
    <n v="235.91666666666666"/>
    <n v="12"/>
    <n v="7.14"/>
    <n v="700.36259999999993"/>
    <n v="1.0900000000000001"/>
    <n v="7.8500000000000005"/>
    <n v="770.00650000000007"/>
    <n v="2983"/>
    <n v="6399"/>
    <n v="427"/>
    <n v="2345"/>
    <n v="1327"/>
    <n v="6137"/>
    <n v="53.29"/>
    <n v="27.12"/>
    <n v="103.21"/>
    <n v="8893"/>
    <n v="916"/>
    <n v="9.34"/>
    <s v="Zona Urbana"/>
    <n v="2632"/>
    <n v="1.02"/>
    <n v="3.8"/>
    <n v="1027"/>
    <n v="39.17"/>
    <n v="427"/>
    <n v="1245"/>
    <n v="1003"/>
    <n v="2831"/>
    <n v="397"/>
    <n v="1228"/>
    <n v="887"/>
    <n v="618"/>
    <n v="51.9"/>
    <n v="97.31"/>
    <n v="80.930000000000007"/>
    <n v="43.52"/>
    <n v="361"/>
    <n v="3.64"/>
    <n v="11.67"/>
    <n v="339"/>
    <n v="12.93"/>
    <n v="6.75"/>
    <n v="4.17"/>
  </r>
  <r>
    <n v="973"/>
    <x v="3"/>
    <s v="VE21"/>
    <s v="Urdaneta"/>
    <s v="VE2119"/>
    <s v="Cabimbu"/>
    <s v="VE211902"/>
    <x v="2"/>
    <n v="2837"/>
    <n v="3539.8367935752531"/>
    <n v="766.55740000000003"/>
    <n v="443"/>
    <n v="132"/>
    <n v="32"/>
    <n v="164"/>
    <n v="27.02"/>
    <n v="0.42520408571271051"/>
    <n v="0.46862073249326314"/>
    <n v="9.779304283969531E-2"/>
    <n v="0.37315093260413168"/>
    <s v="RESTO"/>
    <s v="resto"/>
    <n v="0.41311659675348006"/>
    <n v="1462.3653292245597"/>
    <n v="1.1711028127188201E-4"/>
    <n v="1462.3653292245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4.04092341773242"/>
    <n v="9.8319091967044008E-3"/>
    <n v="1.2627357153121251E-4"/>
    <n v="9.8319091967044008E-3"/>
    <n v="1.2627357153121251E-4"/>
    <n v="0.89568119333676732"/>
    <n v="354.04092341773242"/>
    <n v="0"/>
    <n v="0.45804461167557831"/>
    <n v="1.1711028127188201E-4"/>
    <n v="0.94251360197452005"/>
    <n v="0.45191576966975733"/>
    <n v="0.6858556623975508"/>
    <n v="94.68"/>
    <n v="50.940577599800001"/>
    <n v="69.489529965383639"/>
    <n v="3.4744764982691821E-2"/>
    <x v="2"/>
    <s v="FALSETRUE"/>
    <n v="0.53369999999999995"/>
    <n v="0.47439999999999993"/>
    <n v="7.92"/>
    <n v="85.7"/>
    <n v="10"/>
    <n v="43.989999999999995"/>
    <n v="1247.9962999999998"/>
    <m/>
    <n v="2.14"/>
    <n v="60.711800000000004"/>
    <n v="934"/>
    <n v="1750"/>
    <n v="153"/>
    <n v="746"/>
    <n v="362"/>
    <n v="1729"/>
    <n v="62.11"/>
    <n v="26.09"/>
    <n v="113.31"/>
    <n v="2686"/>
    <n v="151"/>
    <n v="5.32"/>
    <s v="Zona Urbana"/>
    <n v="608"/>
    <n v="1"/>
    <n v="4.67"/>
    <n v="104"/>
    <n v="17.13"/>
    <n v="142"/>
    <n v="617"/>
    <n v="98"/>
    <n v="857"/>
    <n v="112"/>
    <n v="318"/>
    <n v="132"/>
    <n v="40"/>
    <n v="41.64"/>
    <n v="91.12"/>
    <n v="43.56"/>
    <n v="9.76"/>
    <n v="175"/>
    <n v="10.71"/>
    <n v="15.32"/>
    <n v="3"/>
    <n v="0.49"/>
    <n v="5.77"/>
    <n v="7.25"/>
  </r>
  <r>
    <n v="508"/>
    <x v="2"/>
    <s v="VE13"/>
    <s v="Torres"/>
    <s v="VE1308"/>
    <s v="Lara"/>
    <s v="VE130809"/>
    <x v="2"/>
    <n v="1370"/>
    <n v="1545.2919713938741"/>
    <n v="380.31199999999995"/>
    <n v="307"/>
    <n v="68"/>
    <n v="50"/>
    <n v="118"/>
    <n v="27.759999999999998"/>
    <n v="0.42520188384864821"/>
    <n v="0.47540923567380317"/>
    <n v="0.10131017036103637"/>
    <n v="0.38507676560734871"/>
    <s v="CIUD MED Y PEQ OCCID"/>
    <s v="ciud med y peq"/>
    <n v="0.41309037100113088"/>
    <n v="638.34523376816435"/>
    <n v="5.1120461064811945E-5"/>
    <n v="638.34523376816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.42603276731326"/>
    <n v="3.1776732278486612E-3"/>
    <n v="4.081162057254003E-5"/>
    <n v="3.1776732278486612E-3"/>
    <n v="4.081162057254003E-5"/>
    <n v="0.89498013867546888"/>
    <n v="114.42603276731326"/>
    <n v="0"/>
    <n v="0.45785568252570691"/>
    <n v="5.1120461064811945E-5"/>
    <n v="0.94225806940810553"/>
    <n v="0.45179985362343372"/>
    <n v="0.68567974094919792"/>
    <n v="0"/>
    <n v="115.178066254"/>
    <n v="13.41654727894173"/>
    <n v="6.708273639470865E-3"/>
    <x v="3"/>
    <s v="FALSEFALSE"/>
    <n v="0.39500000000000002"/>
    <n v="0.35111111111111115"/>
    <n v="10.78"/>
    <m/>
    <m/>
    <n v="21.02"/>
    <n v="287.97399999999999"/>
    <n v="7.16"/>
    <n v="20.079999999999998"/>
    <n v="275.096"/>
    <n v="346"/>
    <n v="876"/>
    <n v="148"/>
    <n v="270"/>
    <n v="134"/>
    <n v="966"/>
    <n v="56.39"/>
    <n v="33.880000000000003"/>
    <n v="114.4"/>
    <n v="0"/>
    <n v="1370"/>
    <n v="100"/>
    <s v="Zona Rural"/>
    <n v="438"/>
    <n v="1.01"/>
    <n v="3.16"/>
    <n v="113"/>
    <n v="25.8"/>
    <m/>
    <m/>
    <m/>
    <n v="277"/>
    <n v="44"/>
    <n v="150"/>
    <n v="83"/>
    <n v="29"/>
    <n v="50.57"/>
    <n v="95.54"/>
    <n v="78.3"/>
    <n v="24.37"/>
    <n v="124"/>
    <n v="5.26"/>
    <n v="5.25"/>
    <n v="69"/>
    <n v="15.75"/>
    <n v="14.38"/>
    <n v="7.06"/>
  </r>
  <r>
    <n v="300"/>
    <x v="14"/>
    <s v="VE08"/>
    <s v="Valencia"/>
    <s v="VE0814"/>
    <s v="Urbana Rafael Urdaneta"/>
    <s v="VE081405"/>
    <x v="3"/>
    <n v="191004"/>
    <n v="215451.00027474645"/>
    <n v="43434.309600000001"/>
    <n v="40441"/>
    <n v="8275"/>
    <n v="3626"/>
    <n v="11901"/>
    <n v="22.740000000000002"/>
    <n v="0.41314944323395225"/>
    <n v="0.34243080839512691"/>
    <n v="0.28948308736688527"/>
    <n v="0.63239950273779755"/>
    <s v="CIUD PRINC CENTRO"/>
    <s v="ciud principales"/>
    <n v="0.38115943326075852"/>
    <n v="82121.181160185879"/>
    <n v="6.5764925028332175E-3"/>
    <n v="82088.181160185879"/>
    <n v="0"/>
    <n v="0"/>
    <n v="0"/>
    <n v="0"/>
    <n v="0"/>
    <n v="0"/>
    <n v="0"/>
    <n v="0"/>
    <n v="0"/>
    <n v="33"/>
    <n v="0"/>
    <n v="0"/>
    <n v="33"/>
    <n v="1"/>
    <n v="33"/>
    <n v="1.9084232133197303E-5"/>
    <n v="0"/>
    <n v="4.0184516995231813E-4"/>
    <n v="4.0184516995231813E-4"/>
    <n v="1.5316707723759876E-4"/>
    <n v="16552.610708214961"/>
    <n v="0.45967501124028332"/>
    <n v="5.9037165876610325E-3"/>
    <n v="0.45967501124028332"/>
    <n v="5.9037165876610325E-3"/>
    <n v="0.94307425318865801"/>
    <n v="16552.610708214961"/>
    <n v="0"/>
    <n v="0.58172669094135609"/>
    <n v="6.5574082707000204E-3"/>
    <n v="0.96745238599528438"/>
    <n v="0.45172943725295872"/>
    <n v="0.68557287265723488"/>
    <n v="99.3"/>
    <n v="60.667520018899999"/>
    <n v="3551.3401603959765"/>
    <n v="1"/>
    <x v="2"/>
    <s v="TRUETRUE"/>
    <n v="0.37390000000000001"/>
    <n v="0.33235555555555557"/>
    <n v="2.13"/>
    <n v="417.56730769230768"/>
    <n v="104"/>
    <n v="3.59"/>
    <n v="6857.0436"/>
    <n v="0.49"/>
    <n v="6.97"/>
    <n v="13312.978799999999"/>
    <n v="49181"/>
    <n v="131548"/>
    <n v="10275"/>
    <n v="40024"/>
    <n v="18830"/>
    <n v="132150"/>
    <n v="45.2"/>
    <n v="29.88"/>
    <n v="95.88"/>
    <n v="189659"/>
    <n v="1345"/>
    <n v="0.7"/>
    <s v="Zona Urbana"/>
    <n v="53836"/>
    <n v="1.05"/>
    <n v="3.74"/>
    <n v="22151"/>
    <n v="41.27"/>
    <n v="7751"/>
    <n v="19760"/>
    <n v="15651"/>
    <n v="43427"/>
    <n v="8474"/>
    <n v="18449"/>
    <n v="12730"/>
    <n v="10402"/>
    <n v="62.19"/>
    <n v="94.77"/>
    <n v="82.12"/>
    <n v="41.33"/>
    <n v="3364"/>
    <n v="5.74"/>
    <n v="8.61"/>
    <n v="6291"/>
    <n v="11.72"/>
    <n v="7.24"/>
    <n v="2.2200000000000002"/>
  </r>
  <r>
    <n v="675"/>
    <x v="17"/>
    <s v="VE16"/>
    <s v="Ezequiel Zamora"/>
    <s v="VE1606"/>
    <s v="Capital Ezequiel Zamora"/>
    <s v="VE160601"/>
    <x v="0"/>
    <n v="51798"/>
    <n v="59636.501505952096"/>
    <n v="14000.999399999999"/>
    <n v="9207"/>
    <n v="2372"/>
    <n v="1039"/>
    <n v="3411"/>
    <n v="27.03"/>
    <n v="0.42139679381388312"/>
    <n v="0.39343365585050483"/>
    <n v="5.6055730184881199E-2"/>
    <n v="0.61878561342262284"/>
    <s v="CIUD MED Y PEQ ORIEN"/>
    <s v="ciud med y peq"/>
    <n v="0.40362475297241879"/>
    <n v="24070.768188479196"/>
    <n v="1.9276540387331593E-3"/>
    <n v="24070.768188479196"/>
    <n v="0"/>
    <n v="0"/>
    <n v="30"/>
    <n v="0"/>
    <n v="8826"/>
    <n v="8826"/>
    <n v="2"/>
    <n v="0"/>
    <n v="0"/>
    <n v="0"/>
    <n v="0"/>
    <n v="8826"/>
    <n v="8826"/>
    <n v="1"/>
    <n v="0"/>
    <n v="0"/>
    <n v="0"/>
    <n v="0"/>
    <n v="0"/>
    <n v="0"/>
    <n v="5913.9098805518797"/>
    <n v="0.16423249714122404"/>
    <n v="2.1092774109898551E-3"/>
    <n v="0.16423249714122404"/>
    <n v="2.1092774109898551E-3"/>
    <n v="0.91194801230626854"/>
    <n v="5913.9098805518797"/>
    <n v="0"/>
    <n v="0.48987138843266581"/>
    <n v="1.9276540387331593E-3"/>
    <n v="0.94952457565952486"/>
    <n v="0.45169232755689226"/>
    <n v="0.68551655265938305"/>
    <n v="95.59"/>
    <n v="169.839741936"/>
    <n v="351.13396208777021"/>
    <n v="0.1755669810438851"/>
    <x v="2"/>
    <s v="TRUETRUE"/>
    <n v="0.48670000000000002"/>
    <n v="0.43262222222222224"/>
    <n v="3.6"/>
    <n v="357.36585365853659"/>
    <n v="41"/>
    <n v="2.42"/>
    <n v="1253.5116"/>
    <n v="0.28999999999999998"/>
    <n v="18.770000000000003"/>
    <n v="9722.4846000000016"/>
    <n v="16305"/>
    <n v="33498"/>
    <n v="1995"/>
    <n v="12983"/>
    <n v="6747"/>
    <n v="32068"/>
    <n v="54.63"/>
    <n v="26.87"/>
    <n v="100.8"/>
    <n v="49514"/>
    <n v="2284"/>
    <n v="4.41"/>
    <s v="Zona Urbana"/>
    <n v="13000"/>
    <n v="1.01"/>
    <n v="4.03"/>
    <n v="4927"/>
    <n v="37.99"/>
    <n v="2516"/>
    <n v="7034"/>
    <n v="4779"/>
    <n v="14652"/>
    <n v="2301"/>
    <n v="6480"/>
    <n v="4546"/>
    <n v="3379"/>
    <n v="53.82"/>
    <n v="96.17"/>
    <n v="81.650000000000006"/>
    <n v="48.79"/>
    <n v="1479"/>
    <n v="4.5599999999999996"/>
    <n v="12.43"/>
    <n v="1800"/>
    <n v="13.88"/>
    <n v="5.53"/>
    <n v="3.2"/>
  </r>
  <r>
    <n v="559"/>
    <x v="19"/>
    <s v="VE14"/>
    <s v="Libertador"/>
    <s v="VE1412"/>
    <s v="Arias"/>
    <s v="VE141202"/>
    <x v="1"/>
    <n v="16153"/>
    <n v="21876.352505550782"/>
    <n v="1613.6846999999998"/>
    <n v="3623"/>
    <n v="350"/>
    <n v="52"/>
    <n v="402"/>
    <n v="9.9899999999999984"/>
    <n v="0.42372751814175058"/>
    <n v="0.33216495143760305"/>
    <n v="0.39592015898146893"/>
    <n v="0.12130522398773623"/>
    <s v="CIUD GRAND ANDES"/>
    <s v="ciud grandes"/>
    <n v="0.40847967247931627"/>
    <n v="8936.0453065094534"/>
    <n v="7.156233523797548E-4"/>
    <n v="8936.0453065094534"/>
    <n v="0"/>
    <n v="0"/>
    <n v="112"/>
    <n v="0"/>
    <n v="0"/>
    <n v="112"/>
    <n v="1"/>
    <n v="0"/>
    <n v="0"/>
    <n v="0"/>
    <n v="0"/>
    <n v="0"/>
    <n v="0"/>
    <n v="0"/>
    <n v="0"/>
    <n v="0"/>
    <n v="0"/>
    <n v="0"/>
    <n v="0"/>
    <n v="0"/>
    <n v="2055.8781915883987"/>
    <n v="5.7092856678979037E-2"/>
    <n v="7.3325727257436896E-4"/>
    <n v="5.7092856678979037E-2"/>
    <n v="7.3325727257436896E-4"/>
    <n v="0.90066035363178842"/>
    <n v="2055.8781915883987"/>
    <n v="0"/>
    <n v="0.42997272058279012"/>
    <n v="7.156233523797548E-4"/>
    <n v="0.94483122582336454"/>
    <n v="0.45134217388502024"/>
    <n v="0.68498513752700518"/>
    <n v="99.99"/>
    <n v="68.3023818968"/>
    <n v="320.28681720945519"/>
    <n v="0.16014340860472759"/>
    <x v="2"/>
    <s v="FALSETRUE"/>
    <n v="0.35090000000000005"/>
    <n v="0.31191111111111114"/>
    <n v="3.27"/>
    <n v="296.05882352941177"/>
    <n v="17"/>
    <n v="2.0699999999999998"/>
    <n v="334.36709999999999"/>
    <n v="0.16"/>
    <n v="1.55"/>
    <n v="250.37150000000003"/>
    <n v="3958"/>
    <n v="11278"/>
    <n v="917"/>
    <n v="3090"/>
    <n v="1861"/>
    <n v="11202"/>
    <n v="43.23"/>
    <n v="30.1"/>
    <n v="94.17"/>
    <n v="16152"/>
    <n v="1"/>
    <n v="0.01"/>
    <s v="Zona Urbana"/>
    <n v="4111"/>
    <n v="1.08"/>
    <n v="4.1900000000000004"/>
    <n v="1555"/>
    <n v="37.950000000000003"/>
    <n v="892"/>
    <n v="2165"/>
    <n v="1717"/>
    <n v="5033"/>
    <n v="625"/>
    <n v="1597"/>
    <n v="1357"/>
    <n v="1275"/>
    <n v="61.15"/>
    <n v="98.4"/>
    <n v="87.21"/>
    <n v="51.31"/>
    <n v="445"/>
    <n v="2.0099999999999998"/>
    <n v="5.35"/>
    <n v="52"/>
    <n v="1.27"/>
    <n v="1.9"/>
    <n v="2.31"/>
  </r>
  <r>
    <n v="41"/>
    <x v="12"/>
    <s v="VE03"/>
    <s v="Fernando de Peñalver"/>
    <s v="VE0303"/>
    <s v="Puerto Piritu"/>
    <s v="VE030301"/>
    <x v="0"/>
    <n v="27513"/>
    <n v="36116.520890031999"/>
    <n v="6413.2803000000004"/>
    <n v="5548"/>
    <n v="1372"/>
    <n v="315"/>
    <n v="1687"/>
    <n v="23.310000000000002"/>
    <n v="0.42235956466321811"/>
    <n v="0.42496571072061895"/>
    <n v="4.5270238820218765E-2"/>
    <n v="0.29255748742249221"/>
    <s v="CIUD MED Y PEQ ORIEN"/>
    <s v="ciud med y peq"/>
    <n v="0.40584881307764908"/>
    <n v="14657.847135713606"/>
    <n v="1.1738411507703852E-3"/>
    <n v="14657.847135713606"/>
    <n v="0"/>
    <n v="0"/>
    <n v="60"/>
    <n v="0"/>
    <n v="5640"/>
    <n v="5640"/>
    <n v="2"/>
    <n v="0"/>
    <n v="0"/>
    <n v="0"/>
    <n v="0"/>
    <n v="5640"/>
    <n v="5640"/>
    <n v="1"/>
    <n v="0"/>
    <n v="0"/>
    <n v="0"/>
    <n v="0"/>
    <n v="0"/>
    <n v="0"/>
    <n v="3862.4631540599862"/>
    <n v="0.1072627046606337"/>
    <n v="1.3776006814765814E-3"/>
    <n v="0.1072627046606337"/>
    <n v="1.3776006814765814E-3"/>
    <n v="0.90594598010322525"/>
    <n v="3862.4631540599862"/>
    <n v="0"/>
    <n v="0.47939146516149272"/>
    <n v="1.1738411507703852E-3"/>
    <n v="0.94660558389302096"/>
    <n v="0.45120941270714682"/>
    <n v="0.68478365085249149"/>
    <n v="92.54"/>
    <n v="343.93028410800002"/>
    <n v="105.01116813165191"/>
    <n v="5.2505584065825957E-2"/>
    <x v="2"/>
    <s v="FALSETRUE"/>
    <n v="0.41350000000000003"/>
    <n v="0.36755555555555558"/>
    <n v="1.99"/>
    <n v="366.03846153846155"/>
    <n v="26"/>
    <n v="4.46"/>
    <n v="1227.0798"/>
    <n v="0.17"/>
    <n v="9.6"/>
    <n v="2641.248"/>
    <n v="7665"/>
    <n v="18535"/>
    <n v="1313"/>
    <n v="6150"/>
    <n v="3036"/>
    <n v="18327"/>
    <n v="48.44"/>
    <n v="29.03"/>
    <n v="103.11"/>
    <n v="25461"/>
    <n v="2052"/>
    <n v="7.46"/>
    <s v="Zona Urbana"/>
    <n v="7443"/>
    <n v="1.03"/>
    <n v="3.78"/>
    <n v="2709"/>
    <n v="36.46"/>
    <n v="1710"/>
    <n v="4151"/>
    <n v="3227"/>
    <n v="9517"/>
    <n v="1524"/>
    <n v="3139"/>
    <n v="2186"/>
    <n v="1686"/>
    <n v="74.45"/>
    <n v="97.88"/>
    <n v="86.71"/>
    <n v="48.69"/>
    <n v="447"/>
    <n v="2.65"/>
    <n v="9.99"/>
    <n v="370"/>
    <n v="4.9800000000000004"/>
    <n v="10.73"/>
    <n v="1.7"/>
  </r>
  <r>
    <n v="144"/>
    <x v="10"/>
    <s v="VE05"/>
    <s v="San Sebastian"/>
    <s v="VE0510"/>
    <s v="Capital San Sebastian"/>
    <s v="VE051001"/>
    <x v="3"/>
    <n v="23279"/>
    <n v="26363"/>
    <n v="5321.5793999999996"/>
    <n v="4901"/>
    <n v="1106"/>
    <n v="346"/>
    <n v="1452"/>
    <n v="22.86"/>
    <n v="0.42290731118025621"/>
    <n v="0.40703653834157955"/>
    <n v="5.1923105347305445E-2"/>
    <n v="0.40345948896189887"/>
    <s v="CIUD MED Y PEQ CENTR"/>
    <s v="ciud med y peq"/>
    <n v="0.4070365383415796"/>
    <n v="10730.704260299062"/>
    <n v="8.5934463095851444E-4"/>
    <n v="10730.704260299062"/>
    <n v="0"/>
    <n v="0"/>
    <n v="0"/>
    <n v="0"/>
    <n v="3405"/>
    <n v="3405"/>
    <n v="1"/>
    <n v="0"/>
    <n v="0"/>
    <n v="0"/>
    <n v="0"/>
    <n v="3405"/>
    <n v="3405"/>
    <n v="1"/>
    <n v="0"/>
    <n v="0"/>
    <n v="0"/>
    <n v="0"/>
    <n v="0"/>
    <n v="0"/>
    <n v="2406.8070512137601"/>
    <n v="6.6838342169842968E-2"/>
    <n v="8.584208836916776E-4"/>
    <n v="6.6838342169842968E-2"/>
    <n v="8.584208836916776E-4"/>
    <n v="0.90168708578585732"/>
    <n v="2406.8070512137601"/>
    <n v="0"/>
    <n v="0.45852065543242659"/>
    <n v="8.5934463095851444E-4"/>
    <n v="0.94538775813468734"/>
    <n v="0.45109454703574176"/>
    <n v="0.68460932351886949"/>
    <n v="90.41"/>
    <n v="506.71583979500002"/>
    <n v="52.027187487696402"/>
    <n v="2.60135937438482E-2"/>
    <x v="2"/>
    <s v="FALSETRUE"/>
    <n v="0.3921"/>
    <n v="0.34853333333333336"/>
    <n v="4.08"/>
    <n v="211.17857142857142"/>
    <n v="28"/>
    <n v="4.38"/>
    <n v="1019.6202"/>
    <n v="1.47"/>
    <n v="8.6"/>
    <n v="2001.9939999999999"/>
    <n v="6160"/>
    <n v="15710"/>
    <n v="1409"/>
    <n v="4868"/>
    <n v="2740"/>
    <n v="15671"/>
    <n v="48.18"/>
    <n v="29.75"/>
    <n v="100.32"/>
    <n v="21046"/>
    <n v="2233"/>
    <n v="9.59"/>
    <s v="Zona Urbana"/>
    <n v="6456"/>
    <n v="1.02"/>
    <n v="3.67"/>
    <n v="2782"/>
    <n v="43.17"/>
    <n v="1173"/>
    <n v="2519"/>
    <n v="2099"/>
    <n v="5913"/>
    <n v="1298"/>
    <n v="2425"/>
    <n v="1971"/>
    <n v="1589"/>
    <n v="77.91"/>
    <n v="97.9"/>
    <n v="85.58"/>
    <n v="50.14"/>
    <n v="786"/>
    <n v="2.5299999999999998"/>
    <n v="7.96"/>
    <n v="728"/>
    <n v="11.3"/>
    <n v="4.34"/>
    <n v="4.9400000000000004"/>
  </r>
  <r>
    <n v="1110"/>
    <x v="9"/>
    <s v="VE23"/>
    <s v="Sucre"/>
    <s v="VE2320"/>
    <s v="Monseñor Arturo Celestino Alvarez"/>
    <s v="VE232005"/>
    <x v="2"/>
    <n v="7310"/>
    <n v="8152.6710402999061"/>
    <n v="1910.1029999999998"/>
    <n v="1688"/>
    <n v="457"/>
    <n v="140"/>
    <n v="597"/>
    <n v="26.13"/>
    <n v="0.42369401182317823"/>
    <n v="0.44215542292327059"/>
    <n v="9.7467708543971271E-2"/>
    <n v="0.45484176430473477"/>
    <s v="RESTO"/>
    <s v="resto"/>
    <n v="0.40844469706695768"/>
    <n v="3329.9152533418537"/>
    <n v="2.6666887140792684E-4"/>
    <n v="3329.9152533418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1.17116837497792"/>
    <n v="2.2526664978323091E-2"/>
    <n v="2.8931536943541016E-4"/>
    <n v="2.2526664978323091E-2"/>
    <n v="2.8931536943541016E-4"/>
    <n v="0.89701864481224891"/>
    <n v="811.17116837497792"/>
    <n v="0"/>
    <n v="0.45390024423794756"/>
    <n v="2.6666887140792684E-4"/>
    <n v="0.94309273812380623"/>
    <n v="0.45060136802072392"/>
    <n v="0.68386084417221416"/>
    <n v="37.61"/>
    <n v="318.17453411899999"/>
    <n v="25.623266999899929"/>
    <n v="1.2811633499949964E-2"/>
    <x v="3"/>
    <s v="FALSEFALSE"/>
    <n v="0.51859999999999995"/>
    <n v="0.46097777777777771"/>
    <n v="11"/>
    <n v="198.6"/>
    <n v="10"/>
    <n v="19.39"/>
    <n v="1417.4090000000001"/>
    <n v="1.1200000000000001"/>
    <n v="22.14"/>
    <n v="1618.434"/>
    <n v="2370"/>
    <n v="4570"/>
    <n v="370"/>
    <n v="1920"/>
    <n v="975"/>
    <n v="4415"/>
    <n v="59.96"/>
    <n v="27.11"/>
    <n v="115.06"/>
    <n v="2749"/>
    <n v="4561"/>
    <n v="62.39"/>
    <s v="Zona Rural"/>
    <n v="2387"/>
    <n v="1.01"/>
    <n v="3.08"/>
    <n v="838"/>
    <n v="35.770000000000003"/>
    <n v="142"/>
    <n v="1222"/>
    <n v="622"/>
    <n v="1986"/>
    <n v="400"/>
    <n v="899"/>
    <n v="595"/>
    <n v="242"/>
    <n v="61.16"/>
    <n v="94.93"/>
    <n v="73.099999999999994"/>
    <n v="25.85"/>
    <n v="630"/>
    <n v="5.96"/>
    <n v="6.96"/>
    <n v="310"/>
    <n v="13.23"/>
    <n v="3.76"/>
    <n v="8.27"/>
  </r>
  <r>
    <n v="986"/>
    <x v="21"/>
    <s v="VE22"/>
    <s v="Bruzual"/>
    <s v="VE2203"/>
    <s v="Capital Bruzual"/>
    <s v="VE220301"/>
    <x v="3"/>
    <n v="56803"/>
    <n v="69139.153157804161"/>
    <n v="13592.957900000001"/>
    <n v="10623"/>
    <n v="2338"/>
    <n v="1004"/>
    <n v="3342"/>
    <n v="23.93"/>
    <n v="0.42046012976190805"/>
    <n v="0.44150851967340238"/>
    <n v="7.4609676962305679E-2"/>
    <n v="0.41341392405195049"/>
    <s v="CIUD MED Y PEQ OCCID"/>
    <s v="ciud med y peq"/>
    <n v="0.39813669954728015"/>
    <n v="27526.834247742059"/>
    <n v="2.2044254174071179E-3"/>
    <n v="27526.834247742059"/>
    <n v="0"/>
    <n v="0"/>
    <n v="366"/>
    <n v="0"/>
    <n v="13347"/>
    <n v="13347"/>
    <n v="2"/>
    <n v="0"/>
    <n v="0"/>
    <n v="0"/>
    <n v="0"/>
    <n v="13347"/>
    <n v="13347"/>
    <n v="1"/>
    <n v="0"/>
    <n v="0"/>
    <n v="0"/>
    <n v="0"/>
    <n v="0"/>
    <n v="0"/>
    <n v="6147.2306410100055"/>
    <n v="0.17071194168787501"/>
    <n v="2.1924944737265932E-3"/>
    <n v="0.17071194168787501"/>
    <n v="2.1924944737265932E-3"/>
    <n v="0.91263065187951387"/>
    <n v="6147.2306410100055"/>
    <n v="0"/>
    <n v="0.50828370441359705"/>
    <n v="2.2044254174071179E-3"/>
    <n v="0.95059631824771085"/>
    <n v="0.4503124810707993"/>
    <n v="0.68342241125241732"/>
    <n v="92.64"/>
    <n v="268.968868687"/>
    <n v="257.05262283815318"/>
    <n v="0.12852631141907658"/>
    <x v="2"/>
    <s v="TRUETRUE"/>
    <n v="0.43380000000000002"/>
    <n v="0.3856"/>
    <n v="5.0599999999999996"/>
    <n v="343.11111111111109"/>
    <n v="45"/>
    <n v="7.7399999999999993"/>
    <n v="4396.5522000000001"/>
    <n v="0.6"/>
    <n v="12.489999999999998"/>
    <n v="7094.6946999999982"/>
    <n v="16216"/>
    <n v="37381"/>
    <n v="3206"/>
    <n v="12892"/>
    <n v="6868"/>
    <n v="37043"/>
    <n v="51.96"/>
    <n v="29.08"/>
    <n v="99.76"/>
    <n v="52620"/>
    <n v="4183"/>
    <n v="7.36"/>
    <s v="Zona Urbana"/>
    <n v="14183"/>
    <n v="1.02"/>
    <n v="4.08"/>
    <n v="5932"/>
    <n v="41.91"/>
    <n v="3994"/>
    <n v="6548"/>
    <n v="4666"/>
    <n v="15440"/>
    <n v="3231"/>
    <n v="6515"/>
    <n v="4767"/>
    <n v="3428"/>
    <n v="74.739999999999995"/>
    <n v="97.91"/>
    <n v="83.22"/>
    <n v="46.61"/>
    <n v="2340"/>
    <n v="2.56"/>
    <n v="10.06"/>
    <n v="990"/>
    <n v="6.99"/>
    <n v="9.7899999999999991"/>
    <n v="5.34"/>
  </r>
  <r>
    <n v="764"/>
    <x v="6"/>
    <s v="VE18"/>
    <s v="Turen"/>
    <s v="VE1814"/>
    <s v="Capital Turen"/>
    <s v="VE181401"/>
    <x v="3"/>
    <n v="45114"/>
    <n v="53741.612626495305"/>
    <n v="11039.3958"/>
    <n v="8622"/>
    <n v="1960"/>
    <n v="833"/>
    <n v="2793"/>
    <n v="24.470000000000002"/>
    <n v="0.42087240578204999"/>
    <n v="0.44357761483721159"/>
    <n v="5.7540617460297365E-2"/>
    <n v="0.39354403208153715"/>
    <s v="CIUD MED Y PEQ LLANO"/>
    <s v="ciud med y peq"/>
    <n v="0.40026106195405736"/>
    <n v="21510.674941004589"/>
    <n v="1.7226346538350111E-3"/>
    <n v="21492.674941004589"/>
    <n v="0"/>
    <n v="0"/>
    <n v="489"/>
    <n v="18"/>
    <n v="8768"/>
    <n v="8768"/>
    <n v="3"/>
    <n v="0"/>
    <n v="0"/>
    <n v="0"/>
    <n v="18"/>
    <n v="8768"/>
    <n v="8786"/>
    <n v="2"/>
    <n v="18"/>
    <n v="1.0409581163562165E-5"/>
    <n v="0"/>
    <n v="8.3679382675657537E-4"/>
    <n v="8.3679382675657537E-4"/>
    <n v="3.3493598573418635E-4"/>
    <n v="5862.6237744410782"/>
    <n v="0.16280825405241309"/>
    <n v="2.0909855148835439E-3"/>
    <n v="0.16280825405241309"/>
    <n v="2.0909855148835439E-3"/>
    <n v="0.91179796168273985"/>
    <n v="5862.6237744410782"/>
    <n v="0"/>
    <n v="0.50606127685745494"/>
    <n v="1.7122250726714489E-3"/>
    <n v="0.94869036946825092"/>
    <n v="0.45022468869204779"/>
    <n v="0.68328917204253958"/>
    <n v="79.680000000000007"/>
    <n v="896.94609737099995"/>
    <n v="59.916212115772652"/>
    <n v="2.9958106057886326E-2"/>
    <x v="2"/>
    <s v="TRUETRUE"/>
    <n v="0.44060000000000005"/>
    <n v="0.39164444444444446"/>
    <n v="7.73"/>
    <n v="248.25423728813558"/>
    <n v="59"/>
    <n v="12.59"/>
    <n v="5679.8526000000002"/>
    <n v="1.05"/>
    <n v="4.92"/>
    <n v="2219.6088"/>
    <n v="13060"/>
    <n v="29643"/>
    <n v="2411"/>
    <n v="10371"/>
    <n v="5605"/>
    <n v="29138"/>
    <n v="52.19"/>
    <n v="28.68"/>
    <n v="102.86"/>
    <n v="35946"/>
    <n v="9168"/>
    <n v="20.32"/>
    <s v="Zona Urbana"/>
    <n v="11799"/>
    <n v="1.02"/>
    <n v="3.88"/>
    <n v="4223"/>
    <n v="35.92"/>
    <n v="2387"/>
    <n v="5607"/>
    <n v="3781"/>
    <n v="14647"/>
    <n v="2154"/>
    <n v="5250"/>
    <n v="3724"/>
    <n v="2519"/>
    <n v="63.6"/>
    <n v="96.76"/>
    <n v="79.42"/>
    <n v="43.14"/>
    <n v="2838"/>
    <n v="3.95"/>
    <n v="11.31"/>
    <n v="1202"/>
    <n v="10.220000000000001"/>
    <n v="5"/>
    <n v="5.48"/>
  </r>
  <r>
    <n v="988"/>
    <x v="21"/>
    <s v="VE22"/>
    <s v="Cocorote"/>
    <s v="VE2204"/>
    <s v="Cocorote"/>
    <s v="VE220400"/>
    <x v="3"/>
    <n v="41481"/>
    <n v="51981"/>
    <n v="8876.9339999999993"/>
    <n v="7445"/>
    <n v="1401"/>
    <n v="626"/>
    <n v="2027"/>
    <n v="21.4"/>
    <n v="0.42095182488864141"/>
    <n v="0.40074266733824643"/>
    <n v="4.1602534276870294E-2"/>
    <n v="0.45931826177143564"/>
    <s v="CIUD MED Y PEQ OCCID"/>
    <s v="ciud grandes"/>
    <n v="0.40074266733824637"/>
    <n v="20831.004590909386"/>
    <n v="1.6682047625615254E-3"/>
    <n v="20696.004590909386"/>
    <n v="0"/>
    <n v="0"/>
    <n v="62"/>
    <n v="61"/>
    <n v="6686"/>
    <n v="6686"/>
    <n v="3"/>
    <n v="0"/>
    <n v="0"/>
    <n v="74"/>
    <n v="61"/>
    <n v="6686"/>
    <n v="6821"/>
    <n v="3"/>
    <n v="135"/>
    <n v="7.8071858726716232E-5"/>
    <n v="0"/>
    <n v="6.4807244130181685E-3"/>
    <n v="6.4807244130181685E-3"/>
    <n v="2.5971027875569918E-3"/>
    <n v="3640.7471327679682"/>
    <n v="0.10110553003868852"/>
    <n v="1.2985226087951361E-3"/>
    <n v="0.10110553003868852"/>
    <n v="1.2985226087951361E-3"/>
    <n v="0.90529729316315499"/>
    <n v="3640.7471327679682"/>
    <n v="0"/>
    <n v="0.46904849684669664"/>
    <n v="1.5901329038348093E-3"/>
    <n v="0.94821759161942443"/>
    <n v="0.45020948790674414"/>
    <n v="0.68326610237917951"/>
    <n v="94.77"/>
    <n v="87.144727559200007"/>
    <n v="596.49047573977168"/>
    <n v="0.29824523786988583"/>
    <x v="2"/>
    <s v="FALSETRUE"/>
    <n v="0.41799999999999998"/>
    <n v="0.37155555555555553"/>
    <n v="3.87"/>
    <n v="313.27586206896552"/>
    <n v="29"/>
    <n v="3.57"/>
    <n v="1480.8716999999999"/>
    <n v="1.31"/>
    <n v="12.66"/>
    <n v="5251.4946"/>
    <n v="11602"/>
    <n v="27754"/>
    <n v="2125"/>
    <n v="9218"/>
    <n v="4980"/>
    <n v="27283"/>
    <n v="49.46"/>
    <n v="28.94"/>
    <n v="97.1"/>
    <n v="39310"/>
    <n v="2171"/>
    <n v="5.23"/>
    <s v="Zona Urbana"/>
    <n v="9908"/>
    <n v="1.02"/>
    <n v="4.24"/>
    <n v="4294"/>
    <n v="43.38"/>
    <n v="2468"/>
    <n v="3949"/>
    <n v="2458"/>
    <n v="9085"/>
    <n v="2532"/>
    <n v="4543"/>
    <n v="3509"/>
    <n v="2434"/>
    <n v="79.3"/>
    <n v="97.59"/>
    <n v="84.01"/>
    <n v="44.67"/>
    <n v="1309"/>
    <n v="2.94"/>
    <n v="10.29"/>
    <n v="802"/>
    <n v="8.1"/>
    <n v="7.41"/>
    <n v="2.68"/>
  </r>
  <r>
    <n v="1001"/>
    <x v="21"/>
    <s v="VE22"/>
    <s v="Sucre"/>
    <s v="VE2212"/>
    <s v="Guama"/>
    <s v="VE221200"/>
    <x v="3"/>
    <n v="18988"/>
    <n v="24129"/>
    <n v="5045.1116000000002"/>
    <n v="3466"/>
    <n v="869"/>
    <n v="385"/>
    <n v="1254"/>
    <n v="26.57"/>
    <n v="0.42227893824187696"/>
    <n v="0.40522919018502468"/>
    <n v="4.6647414065293873E-2"/>
    <n v="0.32549557377242061"/>
    <s v="CIUD MED Y PEQ OCCID"/>
    <s v="ciud med y peq"/>
    <n v="0.40522919018502473"/>
    <n v="9777.7751299744614"/>
    <n v="7.8303141684281862E-4"/>
    <n v="9534.7751299744614"/>
    <n v="0"/>
    <n v="0"/>
    <n v="881"/>
    <n v="0"/>
    <n v="3599"/>
    <n v="3599"/>
    <n v="2"/>
    <n v="0"/>
    <n v="0"/>
    <n v="243"/>
    <n v="0"/>
    <n v="3647"/>
    <n v="3890"/>
    <n v="2"/>
    <n v="243"/>
    <n v="1.4052934570808924E-4"/>
    <n v="0"/>
    <n v="2.4852279457221953E-2"/>
    <n v="2.4852279457221953E-2"/>
    <n v="1.0070869078701977E-2"/>
    <n v="2201.2049610850545"/>
    <n v="6.1128660189342231E-2"/>
    <n v="7.850900664962844E-4"/>
    <n v="6.1128660189342231E-2"/>
    <n v="7.850900664962844E-4"/>
    <n v="0.90108554427369936"/>
    <n v="2201.2049610850545"/>
    <n v="0"/>
    <n v="0.45581446488268879"/>
    <n v="6.4250207113472938E-4"/>
    <n v="0.94454807808031216"/>
    <n v="0.45018676656072659"/>
    <n v="0.68323161904208596"/>
    <n v="79.209999999999994"/>
    <n v="142.89665788400001"/>
    <n v="168.85629347319886"/>
    <n v="8.442814673659943E-2"/>
    <x v="2"/>
    <s v="FALSETRUE"/>
    <n v="0.39829999999999999"/>
    <n v="0.35404444444444444"/>
    <n v="4.9400000000000004"/>
    <n v="217.28"/>
    <n v="25"/>
    <n v="8.23"/>
    <n v="1562.7123999999999"/>
    <n v="1.25"/>
    <n v="11.3"/>
    <n v="2145.6440000000002"/>
    <n v="5040"/>
    <n v="12654"/>
    <n v="1294"/>
    <n v="3955"/>
    <n v="2342"/>
    <n v="12691"/>
    <n v="50.06"/>
    <n v="29.94"/>
    <n v="103.08"/>
    <n v="15040"/>
    <n v="3948"/>
    <n v="20.79"/>
    <s v="Zona Urbana"/>
    <n v="4807"/>
    <n v="1.02"/>
    <n v="4.03"/>
    <n v="2165"/>
    <n v="45.07"/>
    <n v="1441"/>
    <n v="2299"/>
    <n v="1569"/>
    <n v="5432"/>
    <n v="1066"/>
    <n v="1992"/>
    <n v="1626"/>
    <n v="1232"/>
    <n v="82.44"/>
    <n v="98.37"/>
    <n v="82.83"/>
    <n v="45.8"/>
    <n v="778"/>
    <n v="2.17"/>
    <n v="9.68"/>
    <n v="394"/>
    <n v="8.1999999999999993"/>
    <n v="11.47"/>
    <n v="6.53"/>
  </r>
  <r>
    <n v="62"/>
    <x v="12"/>
    <s v="VE03"/>
    <s v="Jose Gregorio Monagas"/>
    <s v="VE0310"/>
    <s v="Uverito"/>
    <s v="VE031005"/>
    <x v="0"/>
    <n v="2236"/>
    <n v="2501.7593247405039"/>
    <n v="723.56959999999992"/>
    <n v="414"/>
    <n v="140"/>
    <n v="58"/>
    <n v="198"/>
    <n v="32.36"/>
    <n v="0.42317462000608691"/>
    <n v="0.57683769383852268"/>
    <n v="0.15076318151579243"/>
    <n v="0.38458204217666836"/>
    <s v="RESTO"/>
    <s v="resto"/>
    <n v="0.40760821104065148"/>
    <n v="1019.737642811745"/>
    <n v="8.1663425538496944E-5"/>
    <n v="1019.737642811745"/>
    <n v="0"/>
    <n v="0"/>
    <n v="0"/>
    <n v="0"/>
    <n v="0"/>
    <n v="0"/>
    <n v="0"/>
    <n v="0"/>
    <n v="0"/>
    <n v="0"/>
    <n v="0"/>
    <n v="101"/>
    <n v="101"/>
    <n v="1"/>
    <n v="0"/>
    <n v="0"/>
    <n v="0"/>
    <n v="0"/>
    <n v="0"/>
    <n v="0"/>
    <n v="314.67353892338292"/>
    <n v="8.738655496189374E-3"/>
    <n v="1.1223265164557929E-4"/>
    <n v="8.738655496189374E-3"/>
    <n v="1.1223265164557929E-4"/>
    <n v="0.89556601398239588"/>
    <n v="314.67353892338292"/>
    <n v="0"/>
    <n v="0.49371412110570262"/>
    <n v="8.1663425538496944E-5"/>
    <n v="0.94237634101535317"/>
    <n v="0.45002207182718107"/>
    <n v="0.68298166800441407"/>
    <n v="0"/>
    <n v="1261.9552702000001"/>
    <n v="1.9824469090287284"/>
    <n v="9.9122345451436414E-4"/>
    <x v="3"/>
    <s v="TRUEFALSE"/>
    <n v="0.64450000000000007"/>
    <n v="0.572888888888889"/>
    <n v="11.18"/>
    <n v="154.4"/>
    <n v="5"/>
    <n v="26.72"/>
    <n v="597.45920000000001"/>
    <n v="8.5500000000000007"/>
    <n v="18.790000000000003"/>
    <n v="420.14440000000008"/>
    <n v="832"/>
    <n v="1291"/>
    <n v="113"/>
    <n v="660"/>
    <n v="323"/>
    <n v="1253"/>
    <n v="73.2"/>
    <n v="26.08"/>
    <n v="105.14"/>
    <n v="0"/>
    <n v="2236"/>
    <n v="100"/>
    <s v="Zona Rural"/>
    <n v="661"/>
    <n v="1"/>
    <n v="3.4"/>
    <n v="290"/>
    <n v="44.07"/>
    <n v="116"/>
    <n v="355"/>
    <n v="301"/>
    <n v="772"/>
    <n v="126"/>
    <n v="360"/>
    <n v="206"/>
    <n v="88"/>
    <n v="62.07"/>
    <n v="98.9"/>
    <n v="77.739999999999995"/>
    <n v="36.36"/>
    <n v="190"/>
    <n v="1.72"/>
    <n v="13.98"/>
    <n v="24"/>
    <n v="3.65"/>
    <n v="10.49"/>
    <n v="13.24"/>
  </r>
  <r>
    <n v="346"/>
    <x v="5"/>
    <s v="VE11"/>
    <s v="Bolivar"/>
    <s v="VE1102"/>
    <s v="Aracua"/>
    <s v="VE110202"/>
    <x v="2"/>
    <n v="2581"/>
    <n v="5984.4162149422573"/>
    <n v="789.26979999999992"/>
    <n v="420"/>
    <n v="138"/>
    <n v="47"/>
    <n v="185"/>
    <n v="30.58"/>
    <n v="0.42291594634071777"/>
    <n v="0.39318086596517171"/>
    <n v="3.0300464807510901E-2"/>
    <n v="0.16405982253189025"/>
    <s v="RESTO"/>
    <s v="resto"/>
    <n v="0.40705001841534083"/>
    <n v="2435.9567304973102"/>
    <n v="1.9507818749090939E-4"/>
    <n v="2379.9567304973102"/>
    <n v="0"/>
    <n v="0"/>
    <n v="0"/>
    <n v="0"/>
    <n v="0"/>
    <n v="0"/>
    <n v="0"/>
    <n v="0"/>
    <n v="0"/>
    <n v="56"/>
    <n v="0"/>
    <n v="0"/>
    <n v="56"/>
    <n v="1"/>
    <n v="56"/>
    <n v="3.2385363619971179E-5"/>
    <n v="0"/>
    <n v="2.2988914088210171E-2"/>
    <n v="2.2988914088210171E-2"/>
    <n v="9.3576379029546384E-3"/>
    <n v="293.48306327746076"/>
    <n v="8.1501844505982423E-3"/>
    <n v="1.0467477665072001E-4"/>
    <n v="8.1501844505982423E-3"/>
    <n v="1.0467477665072001E-4"/>
    <n v="0.89550401582490913"/>
    <n v="293.48306327746076"/>
    <n v="0"/>
    <n v="0.43227835541355969"/>
    <n v="1.6269282387093819E-4"/>
    <n v="0.94269011138244829"/>
    <n v="0.44997840266175998"/>
    <n v="0.68291539294524073"/>
    <n v="0"/>
    <n v="195.24169845700001"/>
    <n v="30.651322244362998"/>
    <n v="1.5325661122181498E-2"/>
    <x v="3"/>
    <s v="FALSEFALSE"/>
    <n v="0.45689999999999997"/>
    <n v="0.40613333333333329"/>
    <n v="6.53"/>
    <n v="180.25"/>
    <n v="4"/>
    <n v="30.6"/>
    <n v="789.78599999999994"/>
    <n v="0.63"/>
    <n v="32.020000000000003"/>
    <n v="826.4362000000001"/>
    <n v="752"/>
    <n v="1646"/>
    <n v="183"/>
    <n v="575"/>
    <n v="352"/>
    <n v="1654"/>
    <n v="56.8"/>
    <n v="29.83"/>
    <n v="113.84"/>
    <n v="0"/>
    <n v="2581"/>
    <n v="100"/>
    <s v="Zona Rural"/>
    <n v="636"/>
    <n v="1"/>
    <n v="4.0599999999999996"/>
    <n v="184"/>
    <n v="28.98"/>
    <n v="35"/>
    <n v="320"/>
    <n v="366"/>
    <n v="721"/>
    <n v="166"/>
    <n v="291"/>
    <n v="260"/>
    <n v="161"/>
    <n v="80.58"/>
    <n v="97"/>
    <n v="89.04"/>
    <n v="53.85"/>
    <n v="137"/>
    <n v="3.83"/>
    <n v="16.38"/>
    <n v="22"/>
    <n v="3.46"/>
    <n v="10.71"/>
    <n v="8.26"/>
  </r>
  <r>
    <n v="504"/>
    <x v="2"/>
    <s v="VE13"/>
    <s v="Torres"/>
    <s v="VE1308"/>
    <s v="Cecilio Zubillaga"/>
    <s v="VE130805"/>
    <x v="2"/>
    <n v="6946"/>
    <n v="7834.7430900013496"/>
    <n v="1896.9526000000001"/>
    <n v="1190"/>
    <n v="348"/>
    <n v="99"/>
    <n v="447"/>
    <n v="27.310000000000002"/>
    <n v="0.42249572311201394"/>
    <n v="0.47540923567380317"/>
    <n v="0.10131017036103637"/>
    <n v="0.38507676560734871"/>
    <s v="CIUD MED Y PEQ OCCID"/>
    <s v="ciud med y peq"/>
    <n v="0.40639402132712116"/>
    <n v="3183.9927504105235"/>
    <n v="2.5498299167550268E-4"/>
    <n v="3183.9927504105235"/>
    <n v="0"/>
    <n v="0"/>
    <n v="107"/>
    <n v="0"/>
    <n v="0"/>
    <n v="107"/>
    <n v="1"/>
    <n v="0"/>
    <n v="0"/>
    <n v="0"/>
    <n v="0"/>
    <n v="0"/>
    <n v="0"/>
    <n v="0"/>
    <n v="0"/>
    <n v="0"/>
    <n v="0"/>
    <n v="0"/>
    <n v="0"/>
    <n v="0"/>
    <n v="892.03487681303091"/>
    <n v="2.4772294186937608E-2"/>
    <n v="3.1815652478310341E-4"/>
    <n v="2.4772294186937608E-2"/>
    <n v="3.1815652478310341E-4"/>
    <n v="0.89725523227797976"/>
    <n v="892.03487681303091"/>
    <n v="0"/>
    <n v="0.46581225404624016"/>
    <n v="2.5498299167550268E-4"/>
    <n v="0.94304748685884654"/>
    <n v="0.44989883039254774"/>
    <n v="0.68279462908818633"/>
    <n v="79.989999999999995"/>
    <n v="83.098467399900002"/>
    <n v="94.282642449922946"/>
    <n v="4.7141321224961473E-2"/>
    <x v="2"/>
    <s v="FALSETRUE"/>
    <n v="0.46279999999999999"/>
    <n v="0.41137777777777779"/>
    <n v="8.5"/>
    <n v="219.5"/>
    <n v="10"/>
    <n v="6.1999999999999993"/>
    <n v="430.65199999999993"/>
    <n v="1.01"/>
    <n v="7.0799999999999992"/>
    <n v="491.77679999999992"/>
    <n v="2088"/>
    <n v="4512"/>
    <n v="346"/>
    <n v="1647"/>
    <n v="872"/>
    <n v="4427"/>
    <n v="53.95"/>
    <n v="27.95"/>
    <n v="105.69"/>
    <n v="5556"/>
    <n v="1390"/>
    <n v="20.010000000000002"/>
    <s v="Zona Urbana"/>
    <n v="1677"/>
    <n v="1.05"/>
    <n v="4.3600000000000003"/>
    <n v="491"/>
    <n v="29.49"/>
    <n v="363"/>
    <n v="882"/>
    <n v="950"/>
    <n v="2195"/>
    <n v="263"/>
    <n v="855"/>
    <n v="576"/>
    <n v="233"/>
    <n v="48.7"/>
    <n v="95.96"/>
    <n v="80.56"/>
    <n v="25.95"/>
    <n v="480"/>
    <n v="4.9400000000000004"/>
    <n v="12.07"/>
    <n v="80"/>
    <n v="4.8"/>
    <n v="6.07"/>
    <n v="9.2899999999999991"/>
  </r>
  <r>
    <n v="455"/>
    <x v="13"/>
    <s v="VE12"/>
    <s v="Juan German Roscio"/>
    <s v="VE1212"/>
    <s v="San Juan De Los Morros"/>
    <s v="VE121201"/>
    <x v="3"/>
    <n v="120111"/>
    <n v="157209.11450490577"/>
    <n v="31132.771200000003"/>
    <n v="23093"/>
    <n v="5160"/>
    <n v="2920"/>
    <n v="8080"/>
    <n v="25.92"/>
    <n v="0.41889526104806518"/>
    <n v="0.41012774064018048"/>
    <n v="0.50602603424175152"/>
    <n v="0.37144488634924033"/>
    <s v="CIUD MED Y PEQ LLANO"/>
    <s v="ciud med y peq"/>
    <n v="0.39747520192754598"/>
    <n v="62486.724532688117"/>
    <n v="5.0041106278566547E-3"/>
    <n v="56058.724532688117"/>
    <n v="0"/>
    <n v="0"/>
    <n v="1642"/>
    <n v="6021"/>
    <n v="59845"/>
    <n v="59845"/>
    <n v="3"/>
    <n v="0"/>
    <n v="0"/>
    <n v="372"/>
    <n v="6056"/>
    <n v="59845"/>
    <n v="60217"/>
    <n v="3"/>
    <n v="6428"/>
    <n v="3.7173770955209774E-3"/>
    <n v="0"/>
    <n v="0.10286985032536597"/>
    <n v="0.10286985032536597"/>
    <n v="4.0888214530331264E-2"/>
    <n v="12730.335767335442"/>
    <n v="0.35352835513966857"/>
    <n v="4.5404495859262348E-3"/>
    <n v="0.35352835513966857"/>
    <n v="4.5404495859262348E-3"/>
    <n v="0.93189121002805153"/>
    <n v="12730.335767335442"/>
    <n v="0"/>
    <n v="0.56518243526930012"/>
    <n v="1.2867335323356772E-3"/>
    <n v="0.94704273737971811"/>
    <n v="0.44984068331170696"/>
    <n v="0.68270638143824103"/>
    <n v="96.46"/>
    <n v="575.037927513"/>
    <n v="273.3891226702637"/>
    <n v="0.13669456133513186"/>
    <x v="2"/>
    <s v="TRUETRUE"/>
    <n v="0.34600000000000003"/>
    <n v="0.30755555555555558"/>
    <n v="5.31"/>
    <n v="262.52459016393442"/>
    <n v="122"/>
    <n v="4.41"/>
    <n v="5296.8950999999997"/>
    <n v="1.07"/>
    <n v="15.499999999999998"/>
    <n v="18617.204999999998"/>
    <n v="29262"/>
    <n v="84574"/>
    <n v="6275"/>
    <n v="23274"/>
    <n v="12762"/>
    <n v="84075"/>
    <n v="42.02"/>
    <n v="29.85"/>
    <n v="101.61"/>
    <n v="115855"/>
    <n v="4256"/>
    <n v="3.54"/>
    <s v="Zona Urbana"/>
    <n v="32030"/>
    <n v="1.03"/>
    <n v="3.72"/>
    <n v="13697"/>
    <n v="42.82"/>
    <n v="6432"/>
    <n v="13893"/>
    <n v="10161"/>
    <n v="32028"/>
    <n v="5374"/>
    <n v="11356"/>
    <n v="9116"/>
    <n v="11003"/>
    <n v="70.16"/>
    <n v="96.66"/>
    <n v="85.31"/>
    <n v="60.49"/>
    <n v="5360"/>
    <n v="4.01"/>
    <n v="7.67"/>
    <n v="4426"/>
    <n v="13.84"/>
    <n v="12.39"/>
    <n v="2.36"/>
  </r>
  <r>
    <n v="566"/>
    <x v="19"/>
    <s v="VE14"/>
    <s v="Libertador"/>
    <s v="VE1412"/>
    <s v="Lasso De La Vega"/>
    <s v="VE141209"/>
    <x v="1"/>
    <n v="15438"/>
    <n v="20908.012751853708"/>
    <n v="1525.2744"/>
    <n v="3642"/>
    <n v="360"/>
    <n v="39"/>
    <n v="399"/>
    <n v="9.8800000000000008"/>
    <n v="0.42174970298090741"/>
    <n v="0.33216495143760305"/>
    <n v="0.39592015898146893"/>
    <n v="0.12130522398773623"/>
    <s v="CIUD GRAND ANDES"/>
    <s v="ciud grandes"/>
    <n v="0.40398189830787246"/>
    <n v="8446.4586813390652"/>
    <n v="6.7641589427415352E-4"/>
    <n v="8446.4586813390652"/>
    <n v="0"/>
    <n v="0"/>
    <n v="125"/>
    <n v="0"/>
    <n v="0"/>
    <n v="125"/>
    <n v="1"/>
    <n v="0"/>
    <n v="0"/>
    <n v="0"/>
    <n v="0"/>
    <n v="0"/>
    <n v="0"/>
    <n v="0"/>
    <n v="0"/>
    <n v="0"/>
    <n v="0"/>
    <n v="0"/>
    <n v="0"/>
    <n v="0"/>
    <n v="651.62280197059829"/>
    <n v="1.809591997905215E-2"/>
    <n v="2.3241024710275702E-4"/>
    <n v="1.809591997905215E-2"/>
    <n v="2.3241024710275702E-4"/>
    <n v="0.89655184525039056"/>
    <n v="651.62280197059829"/>
    <n v="0"/>
    <n v="0.41560423888901527"/>
    <n v="6.7641589427415352E-4"/>
    <n v="0.94467940267305317"/>
    <n v="0.44977923895839994"/>
    <n v="0.68261312964118881"/>
    <n v="99.65"/>
    <n v="40.768543461299998"/>
    <n v="512.84669445453392"/>
    <n v="0.25642334722726695"/>
    <x v="2"/>
    <s v="FALSETRUE"/>
    <n v="0.27949999999999997"/>
    <n v="0.24844444444444441"/>
    <n v="2.44"/>
    <n v="230.42857142857142"/>
    <n v="7"/>
    <n v="1.1499999999999999"/>
    <n v="177.53700000000001"/>
    <n v="0.21"/>
    <n v="3.9599999999999995"/>
    <n v="611.34479999999996"/>
    <n v="3110"/>
    <n v="11126"/>
    <n v="1202"/>
    <n v="2440"/>
    <n v="1399"/>
    <n v="11599"/>
    <n v="38.76"/>
    <n v="33.04"/>
    <n v="88.54"/>
    <n v="15384"/>
    <n v="54"/>
    <n v="0.35"/>
    <s v="Zona Urbana"/>
    <n v="4118"/>
    <n v="1.07"/>
    <n v="3.98"/>
    <n v="1545"/>
    <n v="37.630000000000003"/>
    <n v="227"/>
    <n v="849"/>
    <n v="537"/>
    <n v="1613"/>
    <n v="582"/>
    <n v="1203"/>
    <n v="1003"/>
    <n v="1444"/>
    <n v="69.290000000000006"/>
    <n v="99.09"/>
    <n v="86.47"/>
    <n v="65.67"/>
    <n v="327"/>
    <n v="1.02"/>
    <n v="4.75"/>
    <n v="40"/>
    <n v="0.97"/>
    <n v="3.39"/>
    <n v="1.98"/>
  </r>
  <r>
    <n v="882"/>
    <x v="18"/>
    <s v="VE20"/>
    <s v="Sucre"/>
    <s v="VE2026"/>
    <s v="Sucre"/>
    <s v="VE202601"/>
    <x v="1"/>
    <n v="4680"/>
    <n v="5058.4918032786891"/>
    <n v="821.80800000000022"/>
    <n v="1070"/>
    <n v="202"/>
    <n v="26"/>
    <n v="228"/>
    <n v="17.560000000000002"/>
    <n v="0.42274387562759214"/>
    <n v="0.43960463364725177"/>
    <n v="0.12841843073177253"/>
    <n v="0.26965629006772879"/>
    <s v="RESTO"/>
    <s v="resto"/>
    <n v="0.40678140430962739"/>
    <n v="2057.7003994264446"/>
    <n v="1.6478636886028806E-4"/>
    <n v="1729.7003994264446"/>
    <n v="0"/>
    <n v="0"/>
    <n v="152"/>
    <n v="0"/>
    <n v="1006"/>
    <n v="1006"/>
    <n v="2"/>
    <n v="0"/>
    <n v="56"/>
    <n v="272"/>
    <n v="0"/>
    <n v="1006"/>
    <n v="1334"/>
    <n v="3"/>
    <n v="328"/>
    <n v="1.8968570120268835E-4"/>
    <n v="1.7658874688210495E-4"/>
    <n v="0.15940124232440517"/>
    <n v="0.15940124232440517"/>
    <n v="6.4841461201420744E-2"/>
    <n v="501.96825291808022"/>
    <n v="1.3939931674214262E-2"/>
    <n v="1.7903389099587427E-4"/>
    <n v="1.3939931674214262E-2"/>
    <n v="2.4451441137693201E-6"/>
    <n v="0.89466541385515652"/>
    <n v="445.96825291808022"/>
    <n v="0.11156084010185209"/>
    <n v="0.44940332639220754"/>
    <n v="-2.4899332342400284E-5"/>
    <n v="0.94196369774825417"/>
    <n v="0.44963662947558064"/>
    <n v="0.68239669656257618"/>
    <n v="63.65"/>
    <n v="157.85689328000001"/>
    <n v="32.044795118995189"/>
    <n v="1.6022397559497595E-2"/>
    <x v="2"/>
    <s v="FALSETRUE"/>
    <n v="0.42159999999999997"/>
    <n v="0.37475555555555551"/>
    <n v="11.95"/>
    <n v="61.7"/>
    <n v="20"/>
    <n v="11.18"/>
    <n v="523.22399999999993"/>
    <m/>
    <n v="5.1400000000000006"/>
    <n v="240.55200000000005"/>
    <n v="1275"/>
    <n v="3024"/>
    <n v="381"/>
    <n v="976"/>
    <n v="643"/>
    <n v="3061"/>
    <n v="54.76"/>
    <n v="30.46"/>
    <n v="115.07"/>
    <n v="2979"/>
    <n v="1701"/>
    <n v="36.35"/>
    <s v="Zona Urbana"/>
    <n v="1327"/>
    <n v="1"/>
    <n v="3.53"/>
    <n v="319"/>
    <n v="24.06"/>
    <n v="270"/>
    <n v="535"/>
    <n v="402"/>
    <n v="1234"/>
    <n v="230"/>
    <n v="486"/>
    <n v="393"/>
    <n v="200"/>
    <n v="68.25"/>
    <n v="95.48"/>
    <n v="71.58"/>
    <n v="34.25"/>
    <n v="465"/>
    <n v="5.47"/>
    <n v="3.62"/>
    <n v="18"/>
    <n v="1.36"/>
    <n v="1.81"/>
    <n v="11.63"/>
  </r>
  <r>
    <n v="411"/>
    <x v="5"/>
    <s v="VE11"/>
    <s v="Sucre"/>
    <s v="VE1121"/>
    <s v="Sucre"/>
    <s v="VE112101"/>
    <x v="2"/>
    <n v="4297"/>
    <n v="4936.2354263968173"/>
    <n v="1262.8883000000001"/>
    <n v="723"/>
    <n v="229"/>
    <n v="72"/>
    <n v="301"/>
    <n v="29.39"/>
    <n v="0.42234726121410598"/>
    <n v="0.51880350567496203"/>
    <n v="6.7886467884792162E-2"/>
    <n v="0.23944667839609765"/>
    <s v="RESTO"/>
    <s v="resto"/>
    <n v="0.40577842679724546"/>
    <n v="2003.0178456241306"/>
    <n v="1.6040723792188599E-4"/>
    <n v="2003.0178456241306"/>
    <n v="0"/>
    <n v="0"/>
    <n v="0"/>
    <n v="0"/>
    <n v="938"/>
    <n v="938"/>
    <n v="1"/>
    <n v="0"/>
    <n v="0"/>
    <n v="0"/>
    <n v="0"/>
    <n v="938"/>
    <n v="938"/>
    <n v="1"/>
    <n v="0"/>
    <n v="0"/>
    <n v="0"/>
    <n v="0"/>
    <n v="0"/>
    <n v="0"/>
    <n v="688.20021184812833"/>
    <n v="1.9111694565489414E-2"/>
    <n v="2.4545608411507072E-4"/>
    <n v="1.9111694565489414E-2"/>
    <n v="2.4545608411507072E-4"/>
    <n v="0.89665886182028431"/>
    <n v="688.20021184812833"/>
    <n v="0"/>
    <n v="0.47819135402024521"/>
    <n v="1.6040723792188599E-4"/>
    <n v="0.94268126090154847"/>
    <n v="0.44954003164557194"/>
    <n v="0.68225009364864109"/>
    <n v="86.25"/>
    <n v="180.81142565900001"/>
    <n v="27.300461839763791"/>
    <n v="1.3650230919881896E-2"/>
    <x v="2"/>
    <s v="FALSETRUE"/>
    <n v="0.42469999999999997"/>
    <n v="0.37751111111111108"/>
    <n v="4.05"/>
    <n v="130.46153846153845"/>
    <n v="13"/>
    <n v="15.08"/>
    <n v="647.98759999999993"/>
    <n v="0.19"/>
    <n v="17.220000000000002"/>
    <n v="739.94340000000011"/>
    <n v="1195"/>
    <n v="2814"/>
    <n v="288"/>
    <n v="907"/>
    <n v="602"/>
    <n v="2788"/>
    <n v="52.7"/>
    <n v="29.51"/>
    <n v="102.4"/>
    <n v="3706"/>
    <n v="591"/>
    <n v="13.75"/>
    <s v="Zona Urbana"/>
    <n v="1045"/>
    <n v="1.02"/>
    <n v="4.18"/>
    <n v="347"/>
    <n v="33.21"/>
    <n v="107"/>
    <n v="1020"/>
    <n v="569"/>
    <n v="1696"/>
    <n v="223"/>
    <n v="467"/>
    <n v="451"/>
    <n v="342"/>
    <n v="75.59"/>
    <n v="96.09"/>
    <n v="89.84"/>
    <n v="61.62"/>
    <n v="144"/>
    <n v="5.46"/>
    <n v="12.44"/>
    <n v="28"/>
    <n v="2.68"/>
    <n v="15.98"/>
    <n v="4.79"/>
  </r>
  <r>
    <n v="948"/>
    <x v="3"/>
    <s v="VE21"/>
    <s v="Pampan"/>
    <s v="VE2113"/>
    <s v="La Paz"/>
    <s v="VE211303"/>
    <x v="2"/>
    <n v="18344"/>
    <n v="22697.657069549306"/>
    <n v="4063.1960000000004"/>
    <n v="3794"/>
    <n v="873"/>
    <n v="206"/>
    <n v="1079"/>
    <n v="22.150000000000002"/>
    <n v="0.42120667389983479"/>
    <n v="0.42922731028359684"/>
    <n v="6.130724121518355E-2"/>
    <n v="0.3065746512917667"/>
    <s v="CIUD MED Y PEQ OCCID"/>
    <s v="ciud med y peq"/>
    <n v="0.40246836067335784"/>
    <n v="9135.0888319075602"/>
    <n v="7.3156331127981959E-4"/>
    <n v="9135.0888319075602"/>
    <n v="0"/>
    <n v="0"/>
    <n v="100"/>
    <n v="0"/>
    <n v="0"/>
    <n v="100"/>
    <n v="1"/>
    <n v="0"/>
    <n v="0"/>
    <n v="0"/>
    <n v="0"/>
    <n v="0"/>
    <n v="0"/>
    <n v="0"/>
    <n v="0"/>
    <n v="0"/>
    <n v="0"/>
    <n v="0"/>
    <n v="0"/>
    <n v="0"/>
    <n v="2141.1316787822639"/>
    <n v="5.9460392433605597E-2"/>
    <n v="7.6366410297560455E-4"/>
    <n v="5.9460392433605597E-2"/>
    <n v="7.6366410297560455E-4"/>
    <n v="0.90090978451827042"/>
    <n v="2141.1316787822639"/>
    <n v="0"/>
    <n v="0.46319916241182429"/>
    <n v="7.3156331127981959E-4"/>
    <n v="0.94489295017105179"/>
    <n v="0.44936429138522982"/>
    <n v="0.68198337922804253"/>
    <n v="99.64"/>
    <n v="57.330769419399999"/>
    <n v="395.9070722303739"/>
    <n v="0.19795353611518696"/>
    <x v="2"/>
    <s v="FALSETRUE"/>
    <n v="0.46380000000000005"/>
    <n v="0.41226666666666673"/>
    <n v="7.97"/>
    <n v="312.94117647058823"/>
    <n v="17"/>
    <n v="4.59"/>
    <n v="841.98959999999988"/>
    <n v="0.04"/>
    <n v="11.359999999999998"/>
    <n v="2083.8783999999996"/>
    <n v="5473"/>
    <n v="11801"/>
    <n v="1070"/>
    <n v="4263"/>
    <n v="2405"/>
    <n v="11676"/>
    <n v="55.44"/>
    <n v="28.63"/>
    <n v="98.74"/>
    <n v="18278"/>
    <n v="66"/>
    <n v="0.36"/>
    <s v="Zona Urbana"/>
    <n v="4907"/>
    <n v="1.01"/>
    <n v="3.77"/>
    <n v="1850"/>
    <n v="37.700000000000003"/>
    <n v="993"/>
    <n v="2361"/>
    <n v="1966"/>
    <n v="5320"/>
    <n v="779"/>
    <n v="2194"/>
    <n v="1646"/>
    <n v="954"/>
    <n v="55.17"/>
    <n v="97.04"/>
    <n v="82.18"/>
    <n v="39.75"/>
    <n v="1187"/>
    <n v="3.86"/>
    <n v="6.73"/>
    <n v="151"/>
    <n v="3.08"/>
    <n v="7.95"/>
    <n v="8.41"/>
  </r>
  <r>
    <n v="1122"/>
    <x v="22"/>
    <s v="VE24"/>
    <s v="Vargas"/>
    <s v="VE2402"/>
    <s v="Maiquetia"/>
    <s v="VE240208"/>
    <x v="3"/>
    <n v="31657"/>
    <n v="33994.67731213873"/>
    <n v="7268.4471999999996"/>
    <n v="6220"/>
    <n v="1514"/>
    <n v="340"/>
    <n v="1854"/>
    <n v="22.96"/>
    <n v="0.42088912087434965"/>
    <n v="0.33435447012946468"/>
    <n v="0.14822865149572603"/>
    <n v="0.57568320931508155"/>
    <s v="GRAN CARACAS"/>
    <s v="gran caracas"/>
    <n v="0.40036242394104299"/>
    <n v="13610.191409781442"/>
    <n v="1.0899419675169965E-3"/>
    <n v="13610.191409781442"/>
    <n v="0"/>
    <n v="0"/>
    <n v="259"/>
    <n v="0"/>
    <n v="1299"/>
    <n v="1299"/>
    <n v="2"/>
    <n v="0"/>
    <n v="0"/>
    <n v="0"/>
    <n v="0"/>
    <n v="1299"/>
    <n v="1299"/>
    <n v="1"/>
    <n v="0"/>
    <n v="0"/>
    <n v="0"/>
    <n v="0"/>
    <n v="0"/>
    <n v="0"/>
    <n v="9475.777849836606"/>
    <n v="0.26314750986515517"/>
    <n v="3.3796666797285056E-3"/>
    <n v="0.26314750986515517"/>
    <n v="3.3796666797285056E-3"/>
    <n v="0.92236916825370729"/>
    <n v="9475.777849836606"/>
    <n v="0"/>
    <n v="0.50662371608277568"/>
    <n v="1.0899419675169965E-3"/>
    <n v="0.94628070084970384"/>
    <n v="0.44924435558608794"/>
    <n v="0.6818013571511724"/>
    <n v="99.52"/>
    <n v="22.234523215700001"/>
    <n v="1528.9141567081042"/>
    <n v="0.76445707835405208"/>
    <x v="2"/>
    <s v="TRUETRUE"/>
    <n v="0.35600000000000004"/>
    <n v="0.31644444444444447"/>
    <n v="3.13"/>
    <n v="415.22807017543857"/>
    <n v="57"/>
    <n v="3.0700000000000003"/>
    <n v="971.86990000000003"/>
    <n v="0.06"/>
    <n v="3.09"/>
    <n v="978.20129999999995"/>
    <n v="7653"/>
    <n v="21496"/>
    <n v="2508"/>
    <n v="6105"/>
    <n v="3173"/>
    <n v="22379"/>
    <n v="47.27"/>
    <n v="32.31"/>
    <n v="96.09"/>
    <n v="31505"/>
    <n v="152"/>
    <n v="0.48"/>
    <s v="Zona Urbana"/>
    <n v="8605"/>
    <n v="1.03"/>
    <n v="3.77"/>
    <n v="3334"/>
    <n v="38.770000000000003"/>
    <n v="4699"/>
    <n v="10090"/>
    <n v="8879"/>
    <n v="23668"/>
    <n v="1529"/>
    <n v="2951"/>
    <n v="2143"/>
    <n v="1509"/>
    <n v="75.81"/>
    <n v="93.68"/>
    <n v="82.04"/>
    <n v="39.53"/>
    <n v="833"/>
    <n v="6.57"/>
    <n v="10.33"/>
    <n v="363"/>
    <n v="4.22"/>
    <n v="9.77"/>
    <n v="2.16"/>
  </r>
  <r>
    <n v="705"/>
    <x v="20"/>
    <s v="VE17"/>
    <s v="Antolin Del Campo"/>
    <s v="VE1701"/>
    <s v="Capital  Plaza  Paraguachi"/>
    <s v="VE170101"/>
    <x v="0"/>
    <n v="28294"/>
    <n v="34737"/>
    <n v="6383.1264000000001"/>
    <n v="5557"/>
    <n v="1357"/>
    <n v="262"/>
    <n v="1619"/>
    <n v="22.56"/>
    <n v="0.42081066493260749"/>
    <n v="0.39979719335766989"/>
    <n v="4.0797991356363528E-2"/>
    <n v="0.30769002775366405"/>
    <s v="CIUD MED Y PEQ ORIEN"/>
    <s v="ciud med y peq"/>
    <n v="0.39979719335766989"/>
    <n v="13887.755105665379"/>
    <n v="1.1121700399734651E-3"/>
    <n v="13887.755105665379"/>
    <n v="0"/>
    <n v="0"/>
    <n v="194"/>
    <n v="0"/>
    <n v="3472"/>
    <n v="3472"/>
    <n v="2"/>
    <n v="0"/>
    <n v="0"/>
    <n v="0"/>
    <n v="0"/>
    <n v="3472"/>
    <n v="3472"/>
    <n v="1"/>
    <n v="0"/>
    <n v="0"/>
    <n v="0"/>
    <n v="0"/>
    <n v="0"/>
    <n v="0"/>
    <n v="2284.4411628457256"/>
    <n v="6.3440174829201793E-2"/>
    <n v="8.1477740426376389E-4"/>
    <n v="6.3440174829201793E-2"/>
    <n v="8.1477740426376389E-4"/>
    <n v="0.90132907307558097"/>
    <n v="2284.4411628457256"/>
    <n v="0"/>
    <n v="0.45485548042081758"/>
    <n v="1.1121700399734651E-3"/>
    <n v="0.94636677467720365"/>
    <n v="0.44909204602494901"/>
    <n v="0.68157020262646806"/>
    <n v="100"/>
    <n v="62.575352941200002"/>
    <n v="555.12271792763545"/>
    <n v="0.27756135896381773"/>
    <x v="2"/>
    <s v="FALSETRUE"/>
    <n v="0.36159999999999998"/>
    <n v="0.32142222222222222"/>
    <n v="2.86"/>
    <n v="380.93333333333334"/>
    <n v="15"/>
    <n v="3.02"/>
    <n v="854.47879999999998"/>
    <n v="0.28000000000000003"/>
    <n v="13.039999999999997"/>
    <n v="3689.5375999999997"/>
    <n v="6969"/>
    <n v="19275"/>
    <n v="2050"/>
    <n v="5567"/>
    <n v="2929"/>
    <n v="19798"/>
    <n v="46.79"/>
    <n v="31.38"/>
    <n v="102.85"/>
    <n v="28294"/>
    <n v="0"/>
    <n v="0"/>
    <s v="Zona Urbana"/>
    <n v="7487"/>
    <n v="1.08"/>
    <n v="4.0599999999999996"/>
    <n v="2730"/>
    <n v="36.729999999999997"/>
    <n v="1421"/>
    <n v="2714"/>
    <n v="1579"/>
    <n v="5714"/>
    <n v="1576"/>
    <n v="2706"/>
    <n v="2057"/>
    <n v="1526"/>
    <n v="80.12"/>
    <n v="98.11"/>
    <n v="84.69"/>
    <n v="43.75"/>
    <n v="677"/>
    <n v="2.4300000000000002"/>
    <n v="10.62"/>
    <n v="197"/>
    <n v="2.65"/>
    <n v="10.58"/>
    <n v="2.2999999999999998"/>
  </r>
  <r>
    <n v="1003"/>
    <x v="21"/>
    <s v="VE22"/>
    <s v="Veroes"/>
    <s v="VE2214"/>
    <s v="Capital Veroes"/>
    <s v="VE221401"/>
    <x v="3"/>
    <n v="11214"/>
    <n v="12989.952801724137"/>
    <n v="3261.0311999999999"/>
    <n v="1929"/>
    <n v="573"/>
    <n v="218"/>
    <n v="791"/>
    <n v="29.08"/>
    <n v="0.42131368264780855"/>
    <n v="0.46393018631383415"/>
    <n v="7.8811545247957818E-2"/>
    <n v="0.58206514157085709"/>
    <s v="RESTO"/>
    <s v="resto"/>
    <n v="0.40301529350668702"/>
    <n v="5235.1496410248646"/>
    <n v="4.1924533815767759E-4"/>
    <n v="5235.1496410248646"/>
    <n v="0"/>
    <n v="0"/>
    <n v="72"/>
    <n v="0"/>
    <n v="5888"/>
    <n v="5888"/>
    <n v="2"/>
    <n v="0"/>
    <n v="0"/>
    <n v="0"/>
    <n v="0"/>
    <n v="5888"/>
    <n v="5888"/>
    <n v="1"/>
    <n v="0"/>
    <n v="0"/>
    <n v="0"/>
    <n v="0"/>
    <n v="0"/>
    <n v="0"/>
    <n v="1537.9063600215177"/>
    <n v="4.2708496912728433E-2"/>
    <n v="5.4851548483662459E-4"/>
    <n v="4.2708496912728433E-2"/>
    <n v="5.4851548483662459E-4"/>
    <n v="0.89914489453007918"/>
    <n v="1537.9063600215177"/>
    <n v="0"/>
    <n v="0.46859452591888057"/>
    <n v="4.1924533815767759E-4"/>
    <n v="0.94368356040519286"/>
    <n v="0.44903936641667919"/>
    <n v="0.68149025275516539"/>
    <n v="26.74"/>
    <n v="398.68130955499998"/>
    <n v="32.582296913349815"/>
    <n v="1.6291148456674908E-2"/>
    <x v="3"/>
    <s v="FALSEFALSE"/>
    <n v="0.53359999999999996"/>
    <n v="0.47431111111111107"/>
    <n v="9.68"/>
    <n v="212"/>
    <n v="18"/>
    <n v="15.73"/>
    <n v="1763.9621999999999"/>
    <n v="0.89"/>
    <n v="11.800000000000002"/>
    <n v="1323.2520000000004"/>
    <n v="3724"/>
    <n v="6979"/>
    <n v="511"/>
    <n v="2988"/>
    <n v="1528"/>
    <n v="6698"/>
    <n v="60.68"/>
    <n v="26.6"/>
    <n v="105.69"/>
    <n v="2999"/>
    <n v="8215"/>
    <n v="73.260000000000005"/>
    <s v="Zona Rural"/>
    <n v="2858"/>
    <n v="1.01"/>
    <n v="3.98"/>
    <n v="1125"/>
    <n v="39.5"/>
    <n v="1246"/>
    <n v="1720"/>
    <n v="799"/>
    <n v="3816"/>
    <n v="702"/>
    <n v="1445"/>
    <n v="957"/>
    <n v="547"/>
    <n v="69.16"/>
    <n v="95.51"/>
    <n v="74.650000000000006"/>
    <n v="37.08"/>
    <n v="847"/>
    <n v="5.72"/>
    <n v="9.9"/>
    <n v="300"/>
    <n v="10.53"/>
    <n v="7.06"/>
    <n v="9.1199999999999992"/>
  </r>
  <r>
    <n v="205"/>
    <x v="1"/>
    <s v="VE06"/>
    <s v="Pedraza"/>
    <s v="VE0609"/>
    <s v="Ciudad Bolivia"/>
    <s v="VE060901"/>
    <x v="1"/>
    <n v="44975"/>
    <n v="52041.419177244228"/>
    <n v="12386.115"/>
    <n v="8255"/>
    <n v="2366"/>
    <n v="771"/>
    <n v="3137"/>
    <n v="27.54"/>
    <n v="0.41861720758636062"/>
    <n v="0.48283070880344492"/>
    <n v="8.0418432884270502E-2"/>
    <n v="0.29674014915460722"/>
    <s v="CIUD MED Y PEQ LLANO"/>
    <s v="ciud med y peq"/>
    <n v="0.39735766382262427"/>
    <n v="20679.056746283684"/>
    <n v="1.6560363567143983E-3"/>
    <n v="20378.056746283684"/>
    <n v="0"/>
    <n v="0"/>
    <n v="199"/>
    <n v="0"/>
    <n v="12132"/>
    <n v="12132"/>
    <n v="2"/>
    <n v="0"/>
    <n v="101"/>
    <n v="200"/>
    <n v="0"/>
    <n v="12132"/>
    <n v="12433"/>
    <n v="3"/>
    <n v="301"/>
    <n v="1.7407132945734509E-4"/>
    <n v="3.1849041848379638E-4"/>
    <n v="1.4555789642295648E-2"/>
    <n v="1.4555789642295648E-2"/>
    <n v="5.7838545673561505E-3"/>
    <n v="5137.4372355627092"/>
    <n v="0.14266942904852553"/>
    <n v="1.8323377478216426E-3"/>
    <n v="0.14266942904852553"/>
    <n v="1.5138473293378461E-3"/>
    <n v="0.90706362774054183"/>
    <n v="5036.4372355627092"/>
    <n v="1.9659607576487961E-2"/>
    <n v="0.51085458853083743"/>
    <n v="1.4819650272570532E-3"/>
    <n v="0.94779873284668048"/>
    <n v="0.4489374776753397"/>
    <n v="0.68133562002297876"/>
    <n v="70.25"/>
    <n v="2208.7222886999998"/>
    <n v="23.561775712361982"/>
    <n v="1.1780887856180991E-2"/>
    <x v="2"/>
    <s v="TRUETRUE"/>
    <n v="0.4975"/>
    <n v="0.44222222222222224"/>
    <n v="8.9600000000000009"/>
    <n v="145.26966292134833"/>
    <n v="89"/>
    <n v="10.6"/>
    <n v="4767.3499999999995"/>
    <n v="1.91"/>
    <n v="52.610000000000007"/>
    <n v="23661.347500000003"/>
    <n v="14227"/>
    <n v="28595"/>
    <n v="2153"/>
    <n v="11327"/>
    <n v="6108"/>
    <n v="27540"/>
    <n v="57.28"/>
    <n v="26.98"/>
    <n v="103.93"/>
    <n v="31597"/>
    <n v="13378"/>
    <n v="29.75"/>
    <s v="Zona Urbana"/>
    <n v="11629"/>
    <n v="1.01"/>
    <n v="3.92"/>
    <n v="3975"/>
    <n v="34.340000000000003"/>
    <n v="2425"/>
    <n v="6232"/>
    <n v="4233"/>
    <n v="12929"/>
    <n v="2244"/>
    <n v="5691"/>
    <n v="4042"/>
    <n v="2517"/>
    <n v="58.61"/>
    <n v="96.03"/>
    <n v="79.739999999999995"/>
    <n v="40.46"/>
    <n v="3197"/>
    <n v="4.83"/>
    <n v="10.91"/>
    <n v="798"/>
    <n v="6.89"/>
    <n v="5.79"/>
    <n v="10.54"/>
  </r>
  <r>
    <n v="151"/>
    <x v="10"/>
    <s v="VE05"/>
    <s v="Santos Michelena"/>
    <s v="VE0512"/>
    <s v="No Urbana Tiara"/>
    <s v="VE051202"/>
    <x v="3"/>
    <n v="2782"/>
    <n v="3115.5601700627367"/>
    <n v="964.24120000000005"/>
    <n v="639"/>
    <n v="267"/>
    <n v="72"/>
    <n v="339"/>
    <n v="34.660000000000004"/>
    <n v="0.42178044758160116"/>
    <n v="0.45235957526311465"/>
    <n v="7.1911380692026836E-2"/>
    <n v="0.59684088136717484"/>
    <s v="CIUD MED Y PEQ CENTR"/>
    <s v="ciud med y peq"/>
    <n v="0.40401301195340555"/>
    <n v="1258.7268482291106"/>
    <n v="1.0080234555256236E-4"/>
    <n v="1258.7268482291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0.18437969799317"/>
    <n v="7.2254618785219339E-3"/>
    <n v="9.27983425304024E-5"/>
    <n v="7.2254618785219339E-3"/>
    <n v="9.27983425304024E-5"/>
    <n v="0.89540659200756989"/>
    <n v="260.18437969799317"/>
    <n v="0"/>
    <n v="0.45166387638306887"/>
    <n v="1.0080234555256236E-4"/>
    <n v="0.94245045270916061"/>
    <n v="0.44885475566937288"/>
    <n v="0.68121007592824911"/>
    <n v="0"/>
    <n v="115.223299857"/>
    <n v="27.03932428536034"/>
    <n v="1.351966214268017E-2"/>
    <x v="3"/>
    <s v="FALSEFALSE"/>
    <n v="0.42159999999999997"/>
    <n v="0.37475555555555551"/>
    <n v="7.38"/>
    <n v="92"/>
    <n v="7"/>
    <n v="5.27"/>
    <n v="146.6114"/>
    <n v="0.51"/>
    <n v="35.97"/>
    <n v="1000.6854"/>
    <n v="769"/>
    <n v="1824"/>
    <n v="189"/>
    <n v="599"/>
    <n v="343"/>
    <n v="1840"/>
    <n v="52.52"/>
    <n v="30.05"/>
    <n v="117.51"/>
    <n v="0"/>
    <n v="2782"/>
    <n v="100"/>
    <s v="Zona Rural"/>
    <n v="992"/>
    <n v="1.01"/>
    <n v="2.82"/>
    <n v="313"/>
    <n v="31.55"/>
    <n v="0"/>
    <n v="644"/>
    <n v="0"/>
    <n v="644"/>
    <n v="135"/>
    <n v="266"/>
    <n v="228"/>
    <n v="74"/>
    <n v="63.68"/>
    <n v="95.68"/>
    <n v="76.25"/>
    <n v="20.440000000000001"/>
    <n v="169"/>
    <n v="5.97"/>
    <n v="5.85"/>
    <n v="233"/>
    <n v="23.49"/>
    <n v="1.92"/>
    <n v="10.33"/>
  </r>
  <r>
    <n v="463"/>
    <x v="2"/>
    <s v="VE13"/>
    <s v="Andres Eloy Blanco"/>
    <s v="VE1301"/>
    <s v="Pio Tamayo"/>
    <s v="VE130101"/>
    <x v="2"/>
    <n v="30342"/>
    <n v="34954.472092284894"/>
    <n v="10998.975"/>
    <n v="5049"/>
    <n v="2034"/>
    <n v="837"/>
    <n v="2871"/>
    <n v="36.25"/>
    <n v="0.42107214761439982"/>
    <n v="0.58174122047252363"/>
    <n v="0.15354830687175439"/>
    <n v="0.49009755496930468"/>
    <s v="CIUD MED Y PEQ OCCID"/>
    <s v="ciud med y peq"/>
    <n v="0.40204207349393101"/>
    <n v="14053.168437867964"/>
    <n v="1.1254167995028612E-3"/>
    <n v="12568.168437867964"/>
    <n v="0"/>
    <n v="0"/>
    <n v="114"/>
    <n v="1025"/>
    <n v="6376"/>
    <n v="6376"/>
    <n v="3"/>
    <n v="0"/>
    <n v="460"/>
    <n v="29"/>
    <n v="1025"/>
    <n v="6376"/>
    <n v="7861"/>
    <n v="4"/>
    <n v="1485"/>
    <n v="8.5879044599387866E-4"/>
    <n v="1.4505504208172906E-3"/>
    <n v="0.10567012034086831"/>
    <n v="0.10567012034086831"/>
    <n v="4.248383428819591E-2"/>
    <n v="4359.7442449681876"/>
    <n v="0.1210724712939637"/>
    <n v="1.5549628315855006E-3"/>
    <n v="0.1210724712939637"/>
    <n v="1.0441241076820994E-4"/>
    <n v="0.89550186360602302"/>
    <n v="3899.7442449681876"/>
    <n v="0.10551077635595492"/>
    <n v="0.53277185179083675"/>
    <n v="2.6662635350898256E-4"/>
    <n v="0.94309257348162667"/>
    <n v="0.44875335459168686"/>
    <n v="0.68105618330495121"/>
    <n v="65.59"/>
    <n v="407.13288128200003"/>
    <n v="85.855192983230765"/>
    <n v="4.2927596491615386E-2"/>
    <x v="2"/>
    <s v="TRUETRUE"/>
    <n v="0.4879"/>
    <n v="0.4336888888888889"/>
    <n v="9.6199999999999992"/>
    <n v="142.68421052631578"/>
    <n v="76"/>
    <n v="26.64"/>
    <n v="8083.1088000000009"/>
    <n v="1.97"/>
    <n v="18.459999999999997"/>
    <n v="5601.1331999999993"/>
    <n v="9482"/>
    <n v="19436"/>
    <n v="1424"/>
    <n v="7449"/>
    <n v="3996"/>
    <n v="18897"/>
    <n v="56.11"/>
    <n v="27.15"/>
    <n v="103.24"/>
    <n v="19900"/>
    <n v="10442"/>
    <n v="34.409999999999997"/>
    <s v="Zona Urbana"/>
    <n v="8114"/>
    <n v="1.07"/>
    <n v="3.99"/>
    <n v="2748"/>
    <n v="34"/>
    <n v="2928"/>
    <n v="4924"/>
    <n v="2815"/>
    <n v="10844"/>
    <n v="1871"/>
    <n v="3583"/>
    <n v="2538"/>
    <n v="1625"/>
    <n v="69.53"/>
    <n v="96.81"/>
    <n v="76.86"/>
    <n v="40"/>
    <n v="2325"/>
    <n v="3.98"/>
    <n v="9.4"/>
    <n v="1522"/>
    <n v="18.829999999999998"/>
    <n v="11.46"/>
    <n v="8.74"/>
  </r>
  <r>
    <n v="119"/>
    <x v="10"/>
    <s v="VE05"/>
    <s v="Camatagua"/>
    <s v="VE0502"/>
    <s v="Capital Camatagua"/>
    <s v="VE050201"/>
    <x v="3"/>
    <n v="12995"/>
    <n v="15048.158417032537"/>
    <n v="3123.998"/>
    <n v="2730"/>
    <n v="679"/>
    <n v="185"/>
    <n v="864"/>
    <n v="24.04"/>
    <n v="0.42099098536516455"/>
    <n v="0.40763367980299636"/>
    <n v="0.16383810307637778"/>
    <n v="0.49194602160575557"/>
    <s v="RESTO"/>
    <s v="resto"/>
    <n v="0.40154050950205411"/>
    <n v="6042.4451978428688"/>
    <n v="4.838958108125713E-4"/>
    <n v="6042.4451978428688"/>
    <n v="0"/>
    <n v="0"/>
    <n v="0"/>
    <n v="0"/>
    <n v="3075"/>
    <n v="3075"/>
    <n v="1"/>
    <n v="0"/>
    <n v="0"/>
    <n v="0"/>
    <n v="0"/>
    <n v="3075"/>
    <n v="3075"/>
    <n v="1"/>
    <n v="0"/>
    <n v="0"/>
    <n v="0"/>
    <n v="0"/>
    <n v="0"/>
    <n v="0"/>
    <n v="1509.3907752182215"/>
    <n v="4.1916603597767971E-2"/>
    <n v="5.3834500877229449E-4"/>
    <n v="4.1916603597767971E-2"/>
    <n v="5.3834500877229449E-4"/>
    <n v="0.89906146489183036"/>
    <n v="1509.3907752182215"/>
    <n v="0"/>
    <n v="0.44953724943086487"/>
    <n v="4.838958108125713E-4"/>
    <n v="0.94393390661231358"/>
    <n v="0.44865277064172676"/>
    <n v="0.6809035308058432"/>
    <n v="81.25"/>
    <n v="555.82691350799996"/>
    <n v="27.073461272428922"/>
    <n v="1.3536730636214462E-2"/>
    <x v="2"/>
    <s v="FALSETRUE"/>
    <n v="0.43729999999999997"/>
    <n v="0.38871111111111106"/>
    <n v="6.59"/>
    <n v="289.15384615384613"/>
    <n v="13"/>
    <n v="7.07"/>
    <n v="918.74649999999997"/>
    <n v="0.25"/>
    <n v="8.65"/>
    <n v="1124.0675000000001"/>
    <n v="3727"/>
    <n v="8523"/>
    <n v="745"/>
    <n v="2896"/>
    <n v="1671"/>
    <n v="8428"/>
    <n v="52.47"/>
    <n v="29.37"/>
    <n v="105.1"/>
    <n v="10558"/>
    <n v="2437"/>
    <n v="18.75"/>
    <s v="Zona Urbana"/>
    <n v="3705"/>
    <n v="1.02"/>
    <n v="3.56"/>
    <n v="1258"/>
    <n v="34.06"/>
    <n v="947"/>
    <n v="1678"/>
    <n v="1115"/>
    <n v="3759"/>
    <n v="728"/>
    <n v="1434"/>
    <n v="1163"/>
    <n v="630"/>
    <n v="71.72"/>
    <n v="97.42"/>
    <n v="82.25"/>
    <n v="37.909999999999997"/>
    <n v="700"/>
    <n v="3.28"/>
    <n v="9.1300000000000008"/>
    <n v="388"/>
    <n v="10.51"/>
    <n v="2.71"/>
    <n v="7.26"/>
  </r>
  <r>
    <n v="688"/>
    <x v="17"/>
    <s v="VE16"/>
    <s v="Maturin"/>
    <s v="VE1608"/>
    <s v="El Furrial"/>
    <s v="VE160808"/>
    <x v="0"/>
    <n v="11546"/>
    <n v="13119.06182838828"/>
    <n v="2686.7541999999999"/>
    <n v="2146"/>
    <n v="501"/>
    <n v="150"/>
    <n v="651"/>
    <n v="23.27"/>
    <n v="0.42098692229818613"/>
    <n v="0.39823367796452686"/>
    <n v="0.25947539499574357"/>
    <n v="0.37179419107453882"/>
    <s v="CIUD GRAND ORIENTE"/>
    <s v="ciud grandes"/>
    <n v="0.40134162862156342"/>
    <n v="5265.2256401923378"/>
    <n v="4.2165390778911392E-4"/>
    <n v="5265.2256401923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2.2182750569696"/>
    <n v="3.1720023365564363E-2"/>
    <n v="4.073878795347206E-4"/>
    <n v="3.1720023365564363E-2"/>
    <n v="4.073878795347206E-4"/>
    <n v="0.89798720781189711"/>
    <n v="1142.2182750569696"/>
    <n v="0"/>
    <n v="0.44264696971399609"/>
    <n v="4.2165390778911392E-4"/>
    <n v="0.94369288711615185"/>
    <n v="0.44848538988183478"/>
    <n v="0.68064950328644014"/>
    <n v="63.02"/>
    <n v="97.942225503900005"/>
    <n v="133.94694434287575"/>
    <n v="6.697347217143787E-2"/>
    <x v="2"/>
    <s v="FALSETRUE"/>
    <n v="0.45549999999999996"/>
    <n v="0.40488888888888885"/>
    <n v="3.6"/>
    <n v="355.75"/>
    <n v="8"/>
    <n v="5.89"/>
    <n v="680.05939999999998"/>
    <n v="0.39"/>
    <n v="51.99"/>
    <n v="6002.7654000000002"/>
    <n v="3447"/>
    <n v="7568"/>
    <n v="531"/>
    <n v="2784"/>
    <n v="1379"/>
    <n v="7383"/>
    <n v="52.56"/>
    <n v="27.56"/>
    <n v="103.45"/>
    <n v="7276"/>
    <n v="4270"/>
    <n v="36.979999999999997"/>
    <s v="Zona Urbana"/>
    <n v="2865"/>
    <n v="1.02"/>
    <n v="4.0999999999999996"/>
    <n v="1096"/>
    <n v="38.32"/>
    <n v="420"/>
    <n v="1423"/>
    <n v="1003"/>
    <n v="2846"/>
    <n v="626"/>
    <n v="1309"/>
    <n v="960"/>
    <n v="733"/>
    <n v="68.42"/>
    <n v="97.47"/>
    <n v="83.26"/>
    <n v="46.78"/>
    <n v="333"/>
    <n v="3.29"/>
    <n v="10.029999999999999"/>
    <n v="272"/>
    <n v="9.51"/>
    <n v="5.28"/>
    <n v="3.5"/>
  </r>
  <r>
    <n v="943"/>
    <x v="3"/>
    <s v="VE21"/>
    <s v="Motatan"/>
    <s v="VE2112"/>
    <s v="Motatan"/>
    <s v="VE211201"/>
    <x v="2"/>
    <n v="11879"/>
    <n v="15058.22571674167"/>
    <n v="2215.4334999999996"/>
    <n v="2394"/>
    <n v="440"/>
    <n v="109"/>
    <n v="549"/>
    <n v="18.649999999999999"/>
    <n v="0.42098045966543451"/>
    <n v="0.39099731868792426"/>
    <n v="3.0644483843192072E-2"/>
    <n v="0.40523749498852557"/>
    <s v="CIUD MED Y PEQ OCCID"/>
    <s v="ciud med y peq"/>
    <n v="0.40102529268648024"/>
    <n v="6038.7293753954118"/>
    <n v="4.8359823742014904E-4"/>
    <n v="6038.7293753954118"/>
    <n v="0"/>
    <n v="0"/>
    <n v="60"/>
    <n v="0"/>
    <n v="3373"/>
    <n v="3373"/>
    <n v="2"/>
    <n v="0"/>
    <n v="0"/>
    <n v="0"/>
    <n v="0"/>
    <n v="3373"/>
    <n v="3373"/>
    <n v="1"/>
    <n v="0"/>
    <n v="0"/>
    <n v="0"/>
    <n v="0"/>
    <n v="0"/>
    <n v="0"/>
    <n v="1279.6717089625583"/>
    <n v="3.5537180060019172E-2"/>
    <n v="4.5641253987888358E-4"/>
    <n v="3.5537180060019172E-2"/>
    <n v="4.5641253987888358E-4"/>
    <n v="0.89838936299636585"/>
    <n v="1279.6717089625583"/>
    <n v="0"/>
    <n v="0.44164128724810309"/>
    <n v="4.8359823742014904E-4"/>
    <n v="0.94393275431802903"/>
    <n v="0.44848054841397644"/>
    <n v="0.68064215557173791"/>
    <n v="99.93"/>
    <n v="18.818249623100002"/>
    <n v="800.19268626648557"/>
    <n v="0.40009634313324277"/>
    <x v="2"/>
    <s v="FALSETRUE"/>
    <n v="0.43079999999999996"/>
    <n v="0.38293333333333329"/>
    <n v="5.15"/>
    <n v="398.875"/>
    <n v="8"/>
    <n v="3.94"/>
    <n v="468.03259999999995"/>
    <n v="0.21"/>
    <n v="1.6800000000000002"/>
    <n v="199.56720000000001"/>
    <n v="3368"/>
    <n v="7818"/>
    <n v="693"/>
    <n v="2652"/>
    <n v="1450"/>
    <n v="7777"/>
    <n v="51.94"/>
    <n v="29.26"/>
    <n v="99.71"/>
    <n v="11871"/>
    <n v="8"/>
    <n v="7.0000000000000007E-2"/>
    <s v="Zona Urbana"/>
    <n v="2979"/>
    <n v="1.04"/>
    <n v="4.1399999999999997"/>
    <n v="1119"/>
    <n v="37.64"/>
    <n v="507"/>
    <n v="1379"/>
    <n v="1175"/>
    <n v="3191"/>
    <n v="580"/>
    <n v="1355"/>
    <n v="1008"/>
    <n v="696"/>
    <n v="65.39"/>
    <n v="97.9"/>
    <n v="83.93"/>
    <n v="46.03"/>
    <n v="499"/>
    <n v="2.75"/>
    <n v="9.49"/>
    <n v="150"/>
    <n v="5.05"/>
    <n v="3.33"/>
    <n v="4.62"/>
  </r>
  <r>
    <n v="781"/>
    <x v="16"/>
    <s v="VE19"/>
    <s v="Benitez"/>
    <s v="VE1904"/>
    <s v="Tunapucito"/>
    <s v="VE190405"/>
    <x v="0"/>
    <n v="2117"/>
    <n v="2521.9457426633667"/>
    <n v="646.53179999999998"/>
    <n v="382"/>
    <n v="138"/>
    <n v="30"/>
    <n v="168"/>
    <n v="30.54"/>
    <n v="0.42125711048662307"/>
    <n v="0.52709680533827241"/>
    <n v="7.5598869077682831E-2"/>
    <n v="0.25579953652294757"/>
    <s v="RESTO"/>
    <s v="resto"/>
    <n v="0.40262818423685237"/>
    <n v="1015.4064351124115"/>
    <n v="8.1316570384193712E-5"/>
    <n v="1015.4064351124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.00345038247917"/>
    <n v="5.9707628732074405E-3"/>
    <n v="7.6683941814534575E-5"/>
    <n v="5.9707628732074405E-3"/>
    <n v="7.6683941814534575E-5"/>
    <n v="0.89527440364059307"/>
    <n v="215.00345038247917"/>
    <n v="0"/>
    <n v="0.47611399061735765"/>
    <n v="8.1316570384193712E-5"/>
    <n v="0.94237499788716339"/>
    <n v="0.44836149956479998"/>
    <n v="0.68046147958565928"/>
    <n v="0"/>
    <n v="32.370160004699997"/>
    <n v="77.909585318614177"/>
    <n v="3.895479265930709E-2"/>
    <x v="3"/>
    <s v="FALSEFALSE"/>
    <n v="0.42109999999999997"/>
    <n v="0.37431111111111109"/>
    <n v="10.11"/>
    <n v="66.75"/>
    <n v="8"/>
    <n v="13.38"/>
    <n v="283.25459999999998"/>
    <m/>
    <n v="7.78"/>
    <n v="164.70260000000002"/>
    <n v="566"/>
    <n v="1344"/>
    <n v="207"/>
    <n v="421"/>
    <n v="297"/>
    <n v="1399"/>
    <n v="57.51"/>
    <n v="31.78"/>
    <n v="110.65"/>
    <n v="0"/>
    <n v="2117"/>
    <n v="100"/>
    <s v="Zona Rural"/>
    <n v="561"/>
    <n v="1.01"/>
    <n v="3.83"/>
    <n v="180"/>
    <n v="32.090000000000003"/>
    <n v="141"/>
    <n v="301"/>
    <n v="92"/>
    <n v="534"/>
    <n v="125"/>
    <n v="225"/>
    <n v="210"/>
    <n v="127"/>
    <n v="81.7"/>
    <n v="98.25"/>
    <n v="84.68"/>
    <n v="47.21"/>
    <n v="178"/>
    <n v="2.65"/>
    <n v="7.31"/>
    <n v="65"/>
    <n v="11.59"/>
    <n v="2.85"/>
    <n v="14.36"/>
  </r>
  <r>
    <n v="890"/>
    <x v="18"/>
    <s v="VE20"/>
    <s v="San Judas Tadeo"/>
    <s v="VE2029"/>
    <s v="Umuquena"/>
    <s v="VE202901"/>
    <x v="1"/>
    <n v="7649"/>
    <n v="7963"/>
    <n v="1222.3101999999999"/>
    <n v="1693"/>
    <n v="293"/>
    <n v="29"/>
    <n v="322"/>
    <n v="15.979999999999999"/>
    <n v="0.42099469273051754"/>
    <n v="0.40172197933497"/>
    <n v="3.2948202369670471E-2"/>
    <n v="0.27356910265583639"/>
    <s v="RESTO"/>
    <s v="resto"/>
    <n v="0.40172197933497"/>
    <n v="3198.9121214443662"/>
    <n v="2.5617777638713103E-4"/>
    <n v="3198.9121214443662"/>
    <n v="0"/>
    <n v="0"/>
    <n v="0"/>
    <n v="0"/>
    <n v="904"/>
    <n v="904"/>
    <n v="1"/>
    <n v="0"/>
    <n v="0"/>
    <n v="0"/>
    <n v="0"/>
    <n v="904"/>
    <n v="904"/>
    <n v="1"/>
    <n v="0"/>
    <n v="0"/>
    <n v="0"/>
    <n v="0"/>
    <n v="0"/>
    <n v="0"/>
    <n v="915.1226689250617"/>
    <n v="2.541345474376409E-2"/>
    <n v="3.2639110382727917E-4"/>
    <n v="2.541345474376409E-2"/>
    <n v="3.2639110382727917E-4"/>
    <n v="0.89732278152016287"/>
    <n v="915.1226689250617"/>
    <n v="0"/>
    <n v="0.44148607186629896"/>
    <n v="2.5617777638713103E-4"/>
    <n v="0.9430521134270462"/>
    <n v="0.44834342351280104"/>
    <n v="0.68043404623756798"/>
    <n v="56.99"/>
    <n v="241.26899207299999"/>
    <n v="33.004655640085986"/>
    <n v="1.6502327820042993E-2"/>
    <x v="3"/>
    <s v="FALSETRUE"/>
    <n v="0.42530000000000001"/>
    <n v="0.37804444444444446"/>
    <n v="12.9"/>
    <n v="81.357142857142861"/>
    <n v="28"/>
    <n v="4.4400000000000004"/>
    <n v="339.61560000000003"/>
    <n v="0.05"/>
    <n v="16.3"/>
    <n v="1246.787"/>
    <n v="2137"/>
    <n v="5025"/>
    <n v="487"/>
    <n v="1699"/>
    <n v="961"/>
    <n v="4989"/>
    <n v="52.22"/>
    <n v="29.22"/>
    <n v="108.82"/>
    <n v="4359"/>
    <n v="3290"/>
    <n v="43.01"/>
    <s v="Zona Urbana"/>
    <n v="2165"/>
    <n v="1"/>
    <n v="3.53"/>
    <n v="535"/>
    <n v="24.76"/>
    <n v="407"/>
    <n v="1079"/>
    <n v="779"/>
    <n v="2278"/>
    <n v="358"/>
    <n v="878"/>
    <n v="632"/>
    <n v="348"/>
    <n v="62.15"/>
    <n v="93.9"/>
    <n v="80.099999999999994"/>
    <n v="37.06"/>
    <n v="809"/>
    <n v="7.5"/>
    <n v="2.41"/>
    <n v="58"/>
    <n v="2.68"/>
    <n v="0.6"/>
    <n v="9.98"/>
  </r>
  <r>
    <n v="392"/>
    <x v="5"/>
    <s v="VE11"/>
    <s v="Miranda"/>
    <s v="VE1114"/>
    <s v="San Antonio"/>
    <s v="VE111401"/>
    <x v="2"/>
    <n v="126952"/>
    <n v="150375.49830053371"/>
    <n v="26355.235199999999"/>
    <n v="22120"/>
    <n v="5008"/>
    <n v="786"/>
    <n v="5794"/>
    <n v="20.76"/>
    <n v="0.41310470737858035"/>
    <n v="0.38346238868061328"/>
    <n v="0.23483022299229658"/>
    <n v="0.1948885880728273"/>
    <s v="CIUD GRAND OCCIDENTE"/>
    <s v="ciud grandes"/>
    <n v="0.38067266005979983"/>
    <n v="57243.840945882075"/>
    <n v="4.5842459338186958E-3"/>
    <n v="57152.840945882075"/>
    <n v="0"/>
    <n v="0"/>
    <n v="1028"/>
    <n v="0"/>
    <n v="0"/>
    <n v="1028"/>
    <n v="1"/>
    <n v="0"/>
    <n v="0"/>
    <n v="91"/>
    <n v="0"/>
    <n v="0"/>
    <n v="91"/>
    <n v="1"/>
    <n v="91"/>
    <n v="5.262621588245317E-5"/>
    <n v="0"/>
    <n v="1.5896906723298103E-3"/>
    <n v="1.5896906723298103E-3"/>
    <n v="6.0515177690804046E-4"/>
    <n v="10287.678638116091"/>
    <n v="0.28569443678545936"/>
    <n v="3.6692422781518896E-3"/>
    <n v="0.28569443678545936"/>
    <n v="3.6692422781518896E-3"/>
    <n v="0.92474459171169932"/>
    <n v="10287.678638116091"/>
    <n v="0"/>
    <n v="0.53130047239259059"/>
    <n v="4.5316197179362423E-3"/>
    <n v="0.95960791928395472"/>
    <n v="0.44828827509252439"/>
    <n v="0.68035034954261386"/>
    <n v="99.63"/>
    <n v="245.84132590900001"/>
    <n v="611.67705528970475"/>
    <n v="0.30583852764485236"/>
    <x v="2"/>
    <s v="TRUETRUE"/>
    <n v="0.42469999999999997"/>
    <n v="0.37751111111111108"/>
    <n v="3.22"/>
    <n v="386.07142857142856"/>
    <n v="70"/>
    <n v="2.7399999999999998"/>
    <n v="3478.4847999999997"/>
    <n v="7.0000000000000007E-2"/>
    <n v="1.9900000000000002"/>
    <n v="2526.3448000000003"/>
    <n v="36077"/>
    <n v="84957"/>
    <n v="5918"/>
    <n v="28860"/>
    <n v="14872"/>
    <n v="83220"/>
    <n v="49.43"/>
    <n v="28.38"/>
    <n v="95.17"/>
    <n v="126478"/>
    <n v="474"/>
    <n v="0.37"/>
    <s v="Zona Urbana"/>
    <n v="28604"/>
    <n v="1.06"/>
    <n v="4.68"/>
    <n v="12020"/>
    <n v="42.11"/>
    <n v="8828"/>
    <n v="11649"/>
    <n v="6469"/>
    <n v="27025"/>
    <n v="7886"/>
    <n v="14139"/>
    <n v="10952"/>
    <n v="10519"/>
    <n v="81.37"/>
    <n v="97.73"/>
    <n v="88.16"/>
    <n v="59.27"/>
    <n v="3317"/>
    <n v="2.89"/>
    <n v="15.27"/>
    <n v="532"/>
    <n v="1.86"/>
    <n v="3.35"/>
    <n v="2.64"/>
  </r>
  <r>
    <n v="666"/>
    <x v="17"/>
    <s v="VE16"/>
    <s v="Caripe"/>
    <s v="VE1604"/>
    <s v="El Guacharo"/>
    <s v="VE160402"/>
    <x v="0"/>
    <n v="3775"/>
    <n v="4269.0015709289228"/>
    <n v="1032.085"/>
    <n v="643"/>
    <n v="138"/>
    <n v="104"/>
    <n v="242"/>
    <n v="27.34"/>
    <n v="0.42097976562643841"/>
    <n v="0.46766729662653433"/>
    <n v="6.6581833394844719E-2"/>
    <n v="0.25123758682731095"/>
    <s v="CIUD MED Y PEQ ORIEN"/>
    <s v="ciud med y peq"/>
    <n v="0.40099132054490189"/>
    <n v="1711.8325773350493"/>
    <n v="1.3708831207615005E-4"/>
    <n v="1711.8325773350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2.52093678621384"/>
    <n v="1.0345109229171869E-2"/>
    <n v="1.3286472282371257E-4"/>
    <n v="1.0345109229171869E-2"/>
    <n v="1.3286472282371257E-4"/>
    <n v="0.89573526134346615"/>
    <n v="372.52093678621384"/>
    <n v="0"/>
    <n v="0.4579158890663908"/>
    <n v="1.3708831207615005E-4"/>
    <n v="0.94259096295940092"/>
    <n v="0.4479064572721263"/>
    <n v="0.67977087891622767"/>
    <n v="78.78"/>
    <n v="27.1666304974"/>
    <n v="157.14137133559831"/>
    <n v="7.8570685667799151E-2"/>
    <x v="2"/>
    <s v="FALSETRUE"/>
    <n v="0.44630000000000003"/>
    <n v="0.39671111111111113"/>
    <n v="7.01"/>
    <n v="77.416666666666671"/>
    <n v="12"/>
    <n v="8.82"/>
    <n v="332.95499999999998"/>
    <n v="0.11"/>
    <n v="4.5200000000000005"/>
    <n v="170.63"/>
    <n v="1094"/>
    <n v="2451"/>
    <n v="230"/>
    <n v="867"/>
    <n v="489"/>
    <n v="2419"/>
    <n v="54.02"/>
    <n v="28.93"/>
    <n v="102.3"/>
    <n v="2974"/>
    <n v="801"/>
    <n v="21.22"/>
    <s v="Zona Urbana"/>
    <n v="939"/>
    <n v="1.01"/>
    <n v="4.05"/>
    <n v="351"/>
    <n v="37.42"/>
    <n v="218"/>
    <n v="711"/>
    <n v="0"/>
    <n v="929"/>
    <n v="144"/>
    <n v="442"/>
    <n v="326"/>
    <n v="202"/>
    <n v="50"/>
    <n v="96.93"/>
    <n v="80.489999999999995"/>
    <n v="44.2"/>
    <n v="215"/>
    <n v="3.76"/>
    <n v="8.9600000000000009"/>
    <n v="156"/>
    <n v="16.63"/>
    <n v="7.57"/>
    <n v="8.02"/>
  </r>
  <r>
    <n v="804"/>
    <x v="16"/>
    <s v="VE19"/>
    <s v="Montes"/>
    <s v="VE1912"/>
    <s v="Arenas"/>
    <s v="VE191202"/>
    <x v="0"/>
    <n v="5488"/>
    <n v="6458.7290170535734"/>
    <n v="1497.6751999999999"/>
    <n v="919"/>
    <n v="233"/>
    <n v="112"/>
    <n v="345"/>
    <n v="27.29"/>
    <n v="0.42092609636466688"/>
    <n v="0.49422914406612262"/>
    <n v="7.128818965933921E-2"/>
    <n v="0.37892720344780173"/>
    <s v="CIUD MED Y PEQ ORIEN"/>
    <s v="ciud med y peq"/>
    <n v="0.40058664700252128"/>
    <n v="2587.2806008393809"/>
    <n v="2.0719662374261321E-4"/>
    <n v="2587.2806008393809"/>
    <n v="0"/>
    <n v="0"/>
    <n v="40"/>
    <n v="0"/>
    <n v="0"/>
    <n v="40"/>
    <n v="1"/>
    <n v="0"/>
    <n v="0"/>
    <n v="0"/>
    <n v="0"/>
    <n v="0"/>
    <n v="0"/>
    <n v="0"/>
    <n v="0"/>
    <n v="0"/>
    <n v="0"/>
    <n v="0"/>
    <n v="0"/>
    <n v="0"/>
    <n v="667.77794055320294"/>
    <n v="1.8544556972965236E-2"/>
    <n v="2.3817219978244833E-4"/>
    <n v="1.8544556972965236E-2"/>
    <n v="2.3817219978244833E-4"/>
    <n v="0.89659911124114988"/>
    <n v="667.77794055320294"/>
    <n v="0"/>
    <n v="0.46979093742674588"/>
    <n v="2.0719662374261321E-4"/>
    <n v="0.94286244357187876"/>
    <n v="0.4478854290660475"/>
    <n v="0.67973896519429733"/>
    <n v="96.39"/>
    <n v="63.761389829099997"/>
    <n v="101.29529852415294"/>
    <n v="5.0647649262076468E-2"/>
    <x v="2"/>
    <s v="FALSETRUE"/>
    <n v="0.39200000000000002"/>
    <n v="0.34844444444444445"/>
    <n v="8.4700000000000006"/>
    <n v="208.375"/>
    <n v="8"/>
    <n v="8.76"/>
    <n v="480.74879999999996"/>
    <n v="0.49"/>
    <n v="5.16"/>
    <n v="283.18080000000003"/>
    <n v="1395"/>
    <n v="3559"/>
    <n v="534"/>
    <n v="1075"/>
    <n v="636"/>
    <n v="3777"/>
    <n v="54.2"/>
    <n v="32.409999999999997"/>
    <n v="100.15"/>
    <n v="5290"/>
    <n v="198"/>
    <n v="3.61"/>
    <s v="Zona Urbana"/>
    <n v="1307"/>
    <n v="1.07"/>
    <n v="4.4800000000000004"/>
    <n v="559"/>
    <n v="42.8"/>
    <n v="428"/>
    <n v="619"/>
    <n v="620"/>
    <n v="1667"/>
    <n v="176"/>
    <n v="515"/>
    <n v="407"/>
    <n v="295"/>
    <n v="54.49"/>
    <n v="85.26"/>
    <n v="76.069999999999993"/>
    <n v="50.26"/>
    <n v="393"/>
    <n v="15.06"/>
    <n v="7.43"/>
    <n v="127"/>
    <n v="9.7200000000000006"/>
    <n v="8.42"/>
    <n v="10.130000000000001"/>
  </r>
  <r>
    <n v="75"/>
    <x v="12"/>
    <s v="VE03"/>
    <s v="Piritu"/>
    <s v="VE0314"/>
    <s v="San Francisco"/>
    <s v="VE031402"/>
    <x v="0"/>
    <n v="1029"/>
    <n v="1271.4222728836889"/>
    <n v="308.7"/>
    <n v="161"/>
    <n v="44"/>
    <n v="25"/>
    <n v="69"/>
    <n v="30"/>
    <n v="0.42098197375518076"/>
    <n v="0.50741402753420561"/>
    <n v="9.0267489046375882E-2"/>
    <n v="0.31567756241628381"/>
    <s v="CIUD MED Y PEQ ORIEN"/>
    <s v="ciud med y peq"/>
    <n v="0.40109940505122277"/>
    <n v="509.96671722252103"/>
    <n v="4.0839552538418285E-5"/>
    <n v="509.96671722252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8.83023425231829"/>
    <n v="1.2464259965500185E-2"/>
    <n v="1.6008148477050422E-4"/>
    <n v="1.2464259965500185E-2"/>
    <n v="1.6008148477050422E-4"/>
    <n v="0.89595852371478124"/>
    <n v="448.83023425231829"/>
    <n v="0"/>
    <n v="0.47194560373816236"/>
    <n v="4.0839552538418285E-5"/>
    <n v="0.94221825861709896"/>
    <n v="0.44778616774028673"/>
    <n v="0.6795883199924716"/>
    <n v="0"/>
    <n v="68.240404800899995"/>
    <n v="18.631517157514292"/>
    <n v="9.3157585787571467E-3"/>
    <x v="3"/>
    <s v="FALSEFALSE"/>
    <n v="0.56779999999999997"/>
    <n v="0.50471111111111111"/>
    <n v="9.36"/>
    <n v="111.9"/>
    <n v="10"/>
    <n v="22.840000000000003"/>
    <n v="235.02360000000004"/>
    <n v="2.16"/>
    <n v="14.659999999999998"/>
    <n v="150.85139999999998"/>
    <n v="356"/>
    <n v="627"/>
    <n v="46"/>
    <n v="271"/>
    <n v="145"/>
    <n v="613"/>
    <n v="64.11"/>
    <n v="26.08"/>
    <n v="106.63"/>
    <n v="0"/>
    <n v="1029"/>
    <n v="100"/>
    <s v="Zona Rural"/>
    <n v="233"/>
    <n v="1"/>
    <n v="4.4400000000000004"/>
    <n v="79"/>
    <n v="33.909999999999997"/>
    <n v="247"/>
    <n v="542"/>
    <n v="330"/>
    <n v="1119"/>
    <n v="55"/>
    <n v="137"/>
    <n v="89"/>
    <n v="49"/>
    <n v="63.95"/>
    <n v="92.57"/>
    <n v="76.72"/>
    <n v="35.51"/>
    <n v="75"/>
    <n v="7.78"/>
    <n v="15.88"/>
    <n v="26"/>
    <n v="11.16"/>
    <n v="5.15"/>
    <n v="10"/>
  </r>
  <r>
    <n v="1025"/>
    <x v="9"/>
    <s v="VE23"/>
    <s v="Colon"/>
    <s v="VE2305"/>
    <s v="Moralito"/>
    <s v="VE230502"/>
    <x v="2"/>
    <n v="24223"/>
    <n v="27009.99324161611"/>
    <n v="6920.5110999999997"/>
    <n v="4164"/>
    <n v="1218"/>
    <n v="447"/>
    <n v="1665"/>
    <n v="28.57"/>
    <n v="0.4182322315795613"/>
    <n v="0.46399686711035903"/>
    <n v="0.11432024488294701"/>
    <n v="0.41911973428579641"/>
    <s v="CIUD MED Y PEQ OCCID"/>
    <s v="ciud med y peq"/>
    <n v="0.39660939500013476"/>
    <n v="10712.417078515095"/>
    <n v="8.5788014259873771E-4"/>
    <n v="10712.417078515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9.1687626107168"/>
    <n v="5.8572764849690005E-2"/>
    <n v="7.5226408869880339E-4"/>
    <n v="5.8572764849690005E-2"/>
    <n v="7.5226408869880339E-4"/>
    <n v="0.90081626883020127"/>
    <n v="2109.1687626107168"/>
    <n v="0"/>
    <n v="0.47446196693008341"/>
    <n v="8.5788014259873771E-4"/>
    <n v="0.94538208719229222"/>
    <n v="0.44761645411167522"/>
    <n v="0.67933075196546011"/>
    <n v="38.99"/>
    <n v="846.27836159900005"/>
    <n v="31.916204486880769"/>
    <n v="1.5958102243440384E-2"/>
    <x v="3"/>
    <s v="FALSEFALSE"/>
    <n v="0.44740000000000002"/>
    <n v="0.39768888888888893"/>
    <n v="16.420000000000002"/>
    <n v="183.37931034482759"/>
    <n v="29"/>
    <n v="10.84"/>
    <n v="2625.7732000000001"/>
    <n v="0.76"/>
    <n v="46.47"/>
    <n v="11256.428100000001"/>
    <n v="7139"/>
    <n v="15956"/>
    <n v="1128"/>
    <n v="5696"/>
    <n v="2976"/>
    <n v="15551"/>
    <n v="51.81"/>
    <n v="27.88"/>
    <n v="118.72"/>
    <n v="9444"/>
    <n v="14779"/>
    <n v="61.01"/>
    <s v="Zona Rural"/>
    <n v="6795"/>
    <n v="1.01"/>
    <n v="3.62"/>
    <n v="1523"/>
    <n v="22.45"/>
    <n v="958"/>
    <n v="3814"/>
    <n v="546"/>
    <n v="5318"/>
    <n v="803"/>
    <n v="2490"/>
    <n v="1691"/>
    <n v="1173"/>
    <n v="43.52"/>
    <n v="83.64"/>
    <n v="68.819999999999993"/>
    <n v="33.46"/>
    <n v="3216"/>
    <n v="18.86"/>
    <n v="13.06"/>
    <n v="575"/>
    <n v="8.48"/>
    <n v="2.2400000000000002"/>
    <n v="9.16"/>
  </r>
  <r>
    <n v="573"/>
    <x v="19"/>
    <s v="VE14"/>
    <s v="Miranda"/>
    <s v="VE1413"/>
    <s v="Capital Miranda"/>
    <s v="VE141301"/>
    <x v="1"/>
    <n v="16168"/>
    <n v="19806.945251805137"/>
    <n v="2994.3136"/>
    <n v="3195"/>
    <n v="612"/>
    <n v="114"/>
    <n v="726"/>
    <n v="18.52"/>
    <n v="0.41927718765687166"/>
    <n v="0.40218974014641312"/>
    <n v="8.7118560812425222E-2"/>
    <n v="0.26870282309223587"/>
    <s v="CIUD MED Y PEQ OCCID"/>
    <s v="ciud med y peq"/>
    <n v="0.39763664904474105"/>
    <n v="7875.9673377404397"/>
    <n v="6.3072936138333614E-4"/>
    <n v="7875.9673377404397"/>
    <n v="0"/>
    <n v="0"/>
    <n v="0"/>
    <n v="0"/>
    <n v="3542"/>
    <n v="3542"/>
    <n v="1"/>
    <n v="0"/>
    <n v="0"/>
    <n v="0"/>
    <n v="0"/>
    <n v="3542"/>
    <n v="3542"/>
    <n v="1"/>
    <n v="0"/>
    <n v="0"/>
    <n v="0"/>
    <n v="0"/>
    <n v="0"/>
    <n v="0"/>
    <n v="2084.0136776434879"/>
    <n v="5.7874194444761523E-2"/>
    <n v="7.4329218118506315E-4"/>
    <n v="5.7874194444761523E-2"/>
    <n v="7.4329218118506315E-4"/>
    <n v="0.90074267119391183"/>
    <n v="2084.0136776434879"/>
    <n v="0"/>
    <n v="0.45360220192836215"/>
    <n v="6.3072936138333614E-4"/>
    <n v="0.94450249058322566"/>
    <n v="0.44758995632978332"/>
    <n v="0.67929053727287514"/>
    <n v="85.47"/>
    <n v="150.96164688499999"/>
    <n v="131.20514819829523"/>
    <n v="6.5602574099147618E-2"/>
    <x v="2"/>
    <s v="FALSETRUE"/>
    <n v="0.45929999999999999"/>
    <n v="0.40826666666666667"/>
    <n v="5.68"/>
    <n v="158.81818181818181"/>
    <n v="33"/>
    <n v="3.12"/>
    <n v="504.44160000000005"/>
    <n v="0.05"/>
    <n v="5.129999999999999"/>
    <n v="829.41839999999979"/>
    <n v="4794"/>
    <n v="10437"/>
    <n v="937"/>
    <n v="3801"/>
    <n v="1985"/>
    <n v="10382"/>
    <n v="54.91"/>
    <n v="28.51"/>
    <n v="99.8"/>
    <n v="13819"/>
    <n v="2349"/>
    <n v="14.53"/>
    <s v="Zona Urbana"/>
    <n v="3965"/>
    <n v="1.06"/>
    <n v="4.3"/>
    <n v="1270"/>
    <n v="32.1"/>
    <n v="795"/>
    <n v="2449"/>
    <n v="1832"/>
    <n v="5241"/>
    <n v="734"/>
    <n v="2015"/>
    <n v="1176"/>
    <n v="696"/>
    <n v="59.77"/>
    <n v="97.11"/>
    <n v="71.709999999999994"/>
    <n v="34.369999999999997"/>
    <n v="744"/>
    <n v="4.01"/>
    <n v="10.11"/>
    <n v="70"/>
    <n v="1.77"/>
    <n v="3.77"/>
    <n v="4.6399999999999997"/>
  </r>
  <r>
    <n v="815"/>
    <x v="16"/>
    <s v="VE19"/>
    <s v="Sucre"/>
    <s v="VE1914"/>
    <s v="Ayacucho"/>
    <s v="VE191402"/>
    <x v="0"/>
    <n v="38522"/>
    <n v="47707.545618927943"/>
    <n v="9545.7515999999996"/>
    <n v="6311"/>
    <n v="1558"/>
    <n v="521"/>
    <n v="2079"/>
    <n v="24.78"/>
    <n v="0.41779304653323418"/>
    <n v="0.40580642693106089"/>
    <n v="0.21411873830099945"/>
    <n v="0.53449073748234832"/>
    <s v="CIUD GRAND ORIENTE"/>
    <s v="ciud grandes"/>
    <n v="0.39451786670102196"/>
    <n v="18821.479123121138"/>
    <n v="1.50727637616407E-3"/>
    <n v="18283.479123121138"/>
    <n v="0"/>
    <n v="0"/>
    <n v="20"/>
    <n v="538"/>
    <n v="0"/>
    <n v="538"/>
    <n v="2"/>
    <n v="0"/>
    <n v="0"/>
    <n v="0"/>
    <n v="538"/>
    <n v="0"/>
    <n v="538"/>
    <n v="1"/>
    <n v="538"/>
    <n v="3.1113081477758027E-4"/>
    <n v="0"/>
    <n v="2.8584363454150476E-2"/>
    <n v="2.8584363454150476E-2"/>
    <n v="1.12770420909381E-2"/>
    <n v="3071.7161101341571"/>
    <n v="8.5303228737936498E-2"/>
    <n v="1.095569857326771E-3"/>
    <n v="8.5303228737936498E-2"/>
    <n v="1.095569857326771E-3"/>
    <n v="0.90363244733592785"/>
    <n v="3071.7161101341571"/>
    <n v="0"/>
    <n v="0.46491403433497508"/>
    <n v="1.1961455613864898E-3"/>
    <n v="0.94669195332499123"/>
    <n v="0.44757236546739243"/>
    <n v="0.67926384027890641"/>
    <n v="90.14"/>
    <n v="190.50957719799999"/>
    <n v="250.4207206829536"/>
    <n v="0.12521036034147681"/>
    <x v="2"/>
    <s v="FALSETRUE"/>
    <n v="0.38090000000000002"/>
    <n v="0.33857777777777781"/>
    <n v="5.08"/>
    <n v="353.90909090909093"/>
    <n v="22"/>
    <n v="9.4499999999999993"/>
    <n v="3640.3289999999993"/>
    <n v="0.32"/>
    <n v="11.66"/>
    <n v="4491.6652000000004"/>
    <n v="9739"/>
    <n v="25571"/>
    <n v="3212"/>
    <n v="7803"/>
    <n v="4237"/>
    <n v="26482"/>
    <n v="50.65"/>
    <n v="31.19"/>
    <n v="98.38"/>
    <n v="34725"/>
    <n v="3797"/>
    <n v="9.86"/>
    <s v="Zona Urbana"/>
    <n v="8666"/>
    <n v="1.08"/>
    <n v="4.75"/>
    <n v="4179"/>
    <n v="48.31"/>
    <n v="1851"/>
    <n v="3371"/>
    <n v="2055"/>
    <n v="7786"/>
    <n v="1782"/>
    <n v="3829"/>
    <n v="3002"/>
    <n v="2247"/>
    <n v="70.88"/>
    <n v="97.83"/>
    <n v="82.91"/>
    <n v="44.92"/>
    <n v="1630"/>
    <n v="2.94"/>
    <n v="9.61"/>
    <n v="561"/>
    <n v="6.48"/>
    <n v="9.93"/>
    <n v="5.48"/>
  </r>
  <r>
    <n v="605"/>
    <x v="19"/>
    <s v="VE14"/>
    <s v="Zea"/>
    <s v="VE1423"/>
    <s v="Caño El Tigre"/>
    <s v="VE142302"/>
    <x v="1"/>
    <n v="3882"/>
    <n v="4645.7405482888371"/>
    <n v="643.63560000000007"/>
    <n v="825"/>
    <n v="144"/>
    <n v="20"/>
    <n v="164"/>
    <n v="16.580000000000002"/>
    <n v="0.4208060219144712"/>
    <n v="0.43937373894883724"/>
    <n v="6.9268039539268952E-2"/>
    <n v="0.13910327419693699"/>
    <s v="RESTO"/>
    <s v="resto"/>
    <n v="0.39974681280334295"/>
    <n v="1857.1199772897176"/>
    <n v="1.4872333099647268E-4"/>
    <n v="1857.1199772897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0.14655961614631"/>
    <n v="1.1112287815602752E-2"/>
    <n v="1.427177816928248E-4"/>
    <n v="1.1112287815602752E-2"/>
    <n v="1.427177816928248E-4"/>
    <n v="0.89581608717029027"/>
    <n v="400.14655961614631"/>
    <n v="0"/>
    <n v="0.44876737131157673"/>
    <n v="1.4872333099647268E-4"/>
    <n v="0.94263601727589486"/>
    <n v="0.44751051780341139"/>
    <n v="0.67916997639232768"/>
    <n v="92.17"/>
    <n v="35.132254797599998"/>
    <n v="132.23576383165144"/>
    <n v="6.6117881915825724E-2"/>
    <x v="2"/>
    <s v="FALSETRUE"/>
    <n v="0.44319999999999998"/>
    <n v="0.39395555555555556"/>
    <n v="10.220000000000001"/>
    <n v="166.83333333333334"/>
    <n v="6"/>
    <n v="4.6100000000000003"/>
    <n v="178.96020000000001"/>
    <m/>
    <n v="4.8099999999999996"/>
    <n v="186.7242"/>
    <n v="1115"/>
    <n v="2516"/>
    <n v="251"/>
    <n v="856"/>
    <n v="526"/>
    <n v="2500"/>
    <n v="54.29"/>
    <n v="28.93"/>
    <n v="106.6"/>
    <n v="3578"/>
    <n v="304"/>
    <n v="7.83"/>
    <s v="Zona Urbana"/>
    <n v="1013"/>
    <n v="1.01"/>
    <n v="3.83"/>
    <n v="283"/>
    <n v="28.02"/>
    <n v="178"/>
    <n v="493"/>
    <n v="330"/>
    <n v="1001"/>
    <n v="190"/>
    <n v="460"/>
    <n v="344"/>
    <n v="209"/>
    <n v="68.84"/>
    <n v="94.07"/>
    <n v="80"/>
    <n v="40.119999999999997"/>
    <n v="327"/>
    <n v="6.47"/>
    <n v="5.64"/>
    <n v="19"/>
    <n v="1.88"/>
    <n v="0.99"/>
    <n v="8.39"/>
  </r>
  <r>
    <n v="677"/>
    <x v="17"/>
    <s v="VE16"/>
    <s v="Libertador"/>
    <s v="VE1607"/>
    <s v="Capital Libertador"/>
    <s v="VE160701"/>
    <x v="0"/>
    <n v="33430"/>
    <n v="36485.469806069705"/>
    <n v="9858.5070000000014"/>
    <n v="5438"/>
    <n v="1625"/>
    <n v="649"/>
    <n v="2274"/>
    <n v="29.490000000000002"/>
    <n v="0.41779304653323418"/>
    <n v="0.44456488872008737"/>
    <n v="6.2532740335900824E-2"/>
    <n v="0.39050822921145367"/>
    <s v="CIUD MED Y PEQ ORIEN"/>
    <s v="ciud med y peq"/>
    <n v="0.39451116937928626"/>
    <n v="14393.925358545201"/>
    <n v="1.1527055610922874E-3"/>
    <n v="14393.925358545201"/>
    <n v="0"/>
    <n v="0"/>
    <n v="0"/>
    <n v="0"/>
    <n v="6728"/>
    <n v="6728"/>
    <n v="1"/>
    <n v="0"/>
    <n v="0"/>
    <n v="0"/>
    <n v="0"/>
    <n v="6728"/>
    <n v="6728"/>
    <n v="1"/>
    <n v="0"/>
    <n v="0"/>
    <n v="0"/>
    <n v="0"/>
    <n v="0"/>
    <n v="0"/>
    <n v="4090.6863152938195"/>
    <n v="0.11360058610149849"/>
    <n v="1.4589996152409048E-3"/>
    <n v="0.11360058610149849"/>
    <n v="1.4589996152409048E-3"/>
    <n v="0.90661370534586327"/>
    <n v="4090.6863152938195"/>
    <n v="0"/>
    <n v="0.48825972672248302"/>
    <n v="1.1527055610922874E-3"/>
    <n v="0.94652374048965693"/>
    <n v="0.44739587181001178"/>
    <n v="0.67899598245579873"/>
    <n v="93.72"/>
    <n v="1097.1609687099999"/>
    <n v="33.254436538120686"/>
    <n v="1.6627218269060343E-2"/>
    <x v="2"/>
    <s v="TRUETRUE"/>
    <n v="0.53349999999999997"/>
    <n v="0.47422222222222221"/>
    <n v="4.5599999999999996"/>
    <n v="398.80769230769232"/>
    <n v="26"/>
    <n v="7.46"/>
    <n v="2493.8780000000002"/>
    <n v="0.56999999999999995"/>
    <n v="7.5500000000000007"/>
    <n v="2523.9650000000001"/>
    <n v="11206"/>
    <n v="21003"/>
    <n v="1221"/>
    <n v="8955"/>
    <n v="4584"/>
    <n v="19891"/>
    <n v="59.17"/>
    <n v="25.86"/>
    <n v="102.51"/>
    <n v="31329"/>
    <n v="2101"/>
    <n v="6.28"/>
    <s v="Zona Urbana"/>
    <n v="8038"/>
    <n v="1.01"/>
    <n v="4.1900000000000004"/>
    <n v="3266"/>
    <n v="40.770000000000003"/>
    <n v="3447"/>
    <n v="3063"/>
    <n v="3657"/>
    <n v="10369"/>
    <n v="1620"/>
    <n v="4383"/>
    <n v="3099"/>
    <n v="1960"/>
    <n v="53.59"/>
    <n v="95.47"/>
    <n v="81.45"/>
    <n v="43.65"/>
    <n v="1187"/>
    <n v="5.64"/>
    <n v="15.94"/>
    <n v="1006"/>
    <n v="12.56"/>
    <n v="5.49"/>
    <n v="4.25"/>
  </r>
  <r>
    <n v="1111"/>
    <x v="9"/>
    <s v="VE23"/>
    <s v="Sucre"/>
    <s v="VE2320"/>
    <s v="Romulo Gallegos"/>
    <s v="VE232006"/>
    <x v="2"/>
    <n v="28742"/>
    <n v="32055.276476101219"/>
    <n v="7260.2292000000007"/>
    <n v="5782"/>
    <n v="1362"/>
    <n v="593"/>
    <n v="1955"/>
    <n v="25.26"/>
    <n v="0.41782072355637184"/>
    <n v="0.44215542292327059"/>
    <n v="9.7467708543971271E-2"/>
    <n v="0.45484176430473477"/>
    <s v="RESTO"/>
    <s v="resto"/>
    <n v="0.39484550508654248"/>
    <n v="12656.881830894949"/>
    <n v="1.013598286022731E-3"/>
    <n v="12656.881830894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24.8073272548972"/>
    <n v="8.6777600742264774E-2"/>
    <n v="1.1145055711365129E-3"/>
    <n v="8.6777600742264774E-2"/>
    <n v="1.1145055711365129E-3"/>
    <n v="0.90378777927350262"/>
    <n v="3124.8073272548972"/>
    <n v="0"/>
    <n v="0.47757360097967938"/>
    <n v="1.013598286022731E-3"/>
    <n v="0.94598507499710194"/>
    <n v="0.44728139278988904"/>
    <n v="0.6788222419283676"/>
    <n v="91.82"/>
    <n v="274.30245771099999"/>
    <n v="116.8610618497413"/>
    <n v="5.8430530924870654E-2"/>
    <x v="2"/>
    <s v="FALSETRUE"/>
    <n v="0.4985"/>
    <n v="0.44311111111111112"/>
    <n v="6.28"/>
    <n v="329.75"/>
    <n v="24"/>
    <n v="5.71"/>
    <n v="1641.1681999999998"/>
    <n v="0.97"/>
    <n v="4.41"/>
    <n v="1267.5222000000001"/>
    <n v="9086"/>
    <n v="18228"/>
    <n v="1428"/>
    <n v="7336"/>
    <n v="3603"/>
    <n v="17803"/>
    <n v="57.68"/>
    <n v="27.4"/>
    <n v="97.38"/>
    <n v="26391"/>
    <n v="2351"/>
    <n v="8.18"/>
    <s v="Zona Urbana"/>
    <n v="8060"/>
    <n v="1"/>
    <n v="3.58"/>
    <n v="3258"/>
    <n v="41.03"/>
    <n v="1951"/>
    <n v="3731"/>
    <n v="2004"/>
    <n v="7914"/>
    <n v="1388"/>
    <n v="3605"/>
    <n v="2380"/>
    <n v="1373"/>
    <n v="58.76"/>
    <n v="94.94"/>
    <n v="79.41"/>
    <n v="37.06"/>
    <n v="1425"/>
    <n v="6.05"/>
    <n v="10.16"/>
    <n v="984"/>
    <n v="12.39"/>
    <n v="5.01"/>
    <n v="5.87"/>
  </r>
  <r>
    <n v="199"/>
    <x v="1"/>
    <s v="VE06"/>
    <s v="Ezequiel Zamora"/>
    <s v="VE0607"/>
    <s v="Pedro Briceño Mendez"/>
    <s v="VE060703"/>
    <x v="1"/>
    <n v="5658"/>
    <n v="6424.2270996640536"/>
    <n v="1355.0910000000001"/>
    <n v="1105"/>
    <n v="283"/>
    <n v="65"/>
    <n v="348"/>
    <n v="23.95"/>
    <n v="0.42055654834313344"/>
    <n v="0.45161414367211272"/>
    <n v="7.8107020641339189E-2"/>
    <n v="0.26827856027137975"/>
    <s v="CIUD MED Y PEQ LLANO"/>
    <s v="ciud med y peq"/>
    <n v="0.39817745738301075"/>
    <n v="2557.9824121952665"/>
    <n v="2.0485034334037728E-4"/>
    <n v="2557.9824121952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8.06254098928218"/>
    <n v="1.6608522371350298E-2"/>
    <n v="2.1330724234001471E-4"/>
    <n v="1.6608522371350298E-2"/>
    <n v="2.1330724234001471E-4"/>
    <n v="0.89639514100501005"/>
    <n v="598.06254098928218"/>
    <n v="0"/>
    <n v="0.45487260234949095"/>
    <n v="2.0485034334037728E-4"/>
    <n v="0.94285335806367732"/>
    <n v="0.44707855526334278"/>
    <n v="0.67851440300026344"/>
    <n v="63.86"/>
    <n v="516.83504531100004"/>
    <n v="12.429937091046801"/>
    <n v="6.2149685455234003E-3"/>
    <x v="2"/>
    <s v="FALSETRUE"/>
    <n v="0.47320000000000001"/>
    <n v="0.42062222222222223"/>
    <n v="9.86"/>
    <n v="68.272727272727266"/>
    <n v="22"/>
    <n v="12.85"/>
    <n v="727.053"/>
    <n v="0.42"/>
    <n v="38.760000000000005"/>
    <n v="2193.0408000000002"/>
    <n v="1697"/>
    <n v="3586"/>
    <n v="375"/>
    <n v="1332"/>
    <n v="750"/>
    <n v="3576"/>
    <n v="57.78"/>
    <n v="28.66"/>
    <n v="109.25"/>
    <n v="3613"/>
    <n v="2045"/>
    <n v="36.14"/>
    <s v="Zona Urbana"/>
    <n v="1462"/>
    <n v="1.02"/>
    <n v="3.92"/>
    <n v="405"/>
    <n v="27.7"/>
    <n v="197"/>
    <n v="785"/>
    <n v="520"/>
    <n v="1502"/>
    <n v="226"/>
    <n v="689"/>
    <n v="498"/>
    <n v="269"/>
    <n v="49.67"/>
    <n v="95.83"/>
    <n v="80.709999999999994"/>
    <n v="35.68"/>
    <n v="450"/>
    <n v="4.99"/>
    <n v="6.5"/>
    <n v="60"/>
    <n v="4.0999999999999996"/>
    <n v="3.01"/>
    <n v="13.83"/>
  </r>
  <r>
    <n v="549"/>
    <x v="19"/>
    <s v="VE14"/>
    <s v="Cardenal Quintero"/>
    <s v="VE1408"/>
    <s v="Capital Cardenal Quintero"/>
    <s v="VE140801"/>
    <x v="1"/>
    <n v="5304"/>
    <n v="6352.3279313632029"/>
    <n v="851.29199999999992"/>
    <n v="1146"/>
    <n v="180"/>
    <n v="39"/>
    <n v="219"/>
    <n v="16.05"/>
    <n v="0.41934922735007624"/>
    <n v="0.41123842375841579"/>
    <n v="0.10404473700887903"/>
    <n v="0.23381132877207594"/>
    <s v="RESTO"/>
    <s v="resto"/>
    <n v="0.39766710149430418"/>
    <n v="2526.111836206514"/>
    <n v="2.0229805900776193E-4"/>
    <n v="2526.111836206514"/>
    <n v="0"/>
    <n v="0"/>
    <n v="114"/>
    <n v="0"/>
    <n v="1763"/>
    <n v="1763"/>
    <n v="2"/>
    <n v="0"/>
    <n v="0"/>
    <n v="0"/>
    <n v="0"/>
    <n v="1763"/>
    <n v="1763"/>
    <n v="1"/>
    <n v="0"/>
    <n v="0"/>
    <n v="0"/>
    <n v="0"/>
    <n v="0"/>
    <n v="0"/>
    <n v="579.00329977570686"/>
    <n v="1.6079236866270823E-2"/>
    <n v="2.0650950145887538E-4"/>
    <n v="1.6079236866270823E-2"/>
    <n v="2.0650950145887538E-4"/>
    <n v="0.8963393783190714"/>
    <n v="579.00329977570686"/>
    <n v="0"/>
    <n v="0.4412190129812526"/>
    <n v="2.0229805900776193E-4"/>
    <n v="0.94284347484587661"/>
    <n v="0.44690429146639615"/>
    <n v="0.67824992935294182"/>
    <n v="91.18"/>
    <n v="202.002793701"/>
    <n v="31.446733062344553"/>
    <n v="1.5723366531172275E-2"/>
    <x v="2"/>
    <s v="FALSETRUE"/>
    <n v="0.44469999999999998"/>
    <n v="0.39528888888888886"/>
    <n v="5.81"/>
    <n v="291.2"/>
    <n v="5"/>
    <n v="5.65"/>
    <n v="299.67599999999999"/>
    <n v="0.23"/>
    <n v="7.69"/>
    <n v="407.87760000000003"/>
    <n v="1549"/>
    <n v="3483"/>
    <n v="272"/>
    <n v="1241"/>
    <n v="660"/>
    <n v="3403"/>
    <n v="52.28"/>
    <n v="27.9"/>
    <n v="101.14"/>
    <n v="4836"/>
    <n v="468"/>
    <n v="8.82"/>
    <s v="Zona Urbana"/>
    <n v="1406"/>
    <n v="1.05"/>
    <n v="3.92"/>
    <n v="560"/>
    <n v="40.200000000000003"/>
    <n v="371"/>
    <n v="719"/>
    <n v="366"/>
    <n v="1456"/>
    <n v="275"/>
    <n v="585"/>
    <n v="453"/>
    <n v="300"/>
    <n v="64.86"/>
    <n v="98.32"/>
    <n v="79.06"/>
    <n v="41.32"/>
    <n v="248"/>
    <n v="2.0699999999999998"/>
    <n v="7.18"/>
    <n v="37"/>
    <n v="2.66"/>
    <n v="4.67"/>
    <n v="4.62"/>
  </r>
  <r>
    <n v="497"/>
    <x v="2"/>
    <s v="VE13"/>
    <s v="Simon Planas"/>
    <s v="VE1307"/>
    <s v="Sarare"/>
    <s v="VE130701"/>
    <x v="2"/>
    <n v="16395"/>
    <n v="18584.388721300485"/>
    <n v="4629.9480000000003"/>
    <n v="3227"/>
    <n v="828"/>
    <n v="442"/>
    <n v="1270"/>
    <n v="28.240000000000002"/>
    <n v="0.42071086270463148"/>
    <n v="0.47343369267228252"/>
    <n v="7.9536952799234409E-2"/>
    <n v="0.56872409972351234"/>
    <s v="CIUD MED Y PEQ OCCID"/>
    <s v="ciud med y peq"/>
    <n v="0.39887203182885322"/>
    <n v="7412.7928895623481"/>
    <n v="5.9363706384312582E-4"/>
    <n v="6011.7928895623481"/>
    <n v="0"/>
    <n v="0"/>
    <n v="486"/>
    <n v="1143"/>
    <n v="5282"/>
    <n v="5282"/>
    <n v="3"/>
    <n v="0"/>
    <n v="0"/>
    <n v="322"/>
    <n v="1143"/>
    <n v="5282"/>
    <n v="6683"/>
    <n v="3"/>
    <n v="1401"/>
    <n v="8.1021240056392181E-4"/>
    <n v="0"/>
    <n v="0.18899759117412968"/>
    <n v="0.18899759117412968"/>
    <n v="7.5385853202384043E-2"/>
    <n v="1909.4004163647203"/>
    <n v="5.3025089112924972E-2"/>
    <n v="6.8101395660714588E-4"/>
    <n v="5.3025089112924972E-2"/>
    <n v="6.8101395660714588E-4"/>
    <n v="0.90023179542817078"/>
    <n v="1909.4004163647203"/>
    <n v="0"/>
    <n v="0.47556352573779276"/>
    <n v="-2.1657533672079599E-4"/>
    <n v="0.94122147021732272"/>
    <n v="0.44689571303667303"/>
    <n v="0.67823691019097632"/>
    <n v="86.92"/>
    <n v="418.83864214300002"/>
    <n v="44.371237157614978"/>
    <n v="2.2185618578807489E-2"/>
    <x v="2"/>
    <s v="FALSETRUE"/>
    <n v="0.44689999999999996"/>
    <n v="0.3972444444444444"/>
    <n v="6.58"/>
    <n v="217.59090909090909"/>
    <n v="22"/>
    <n v="11.34"/>
    <n v="1859.193"/>
    <n v="1.99"/>
    <n v="15.51"/>
    <n v="2542.8644999999997"/>
    <n v="4819"/>
    <n v="10783"/>
    <n v="793"/>
    <n v="3822"/>
    <n v="2005"/>
    <n v="10568"/>
    <n v="52.04"/>
    <n v="28.01"/>
    <n v="106.33"/>
    <n v="14250"/>
    <n v="2145"/>
    <n v="13.08"/>
    <s v="Zona Urbana"/>
    <n v="4612"/>
    <n v="1.04"/>
    <n v="3.69"/>
    <n v="1599"/>
    <n v="34.79"/>
    <n v="1196"/>
    <n v="2224"/>
    <n v="1367"/>
    <n v="4787"/>
    <n v="646"/>
    <n v="1863"/>
    <n v="1288"/>
    <n v="755"/>
    <n v="51.76"/>
    <n v="94.33"/>
    <n v="77.5"/>
    <n v="32.78"/>
    <n v="875"/>
    <n v="6.96"/>
    <n v="8.94"/>
    <n v="627"/>
    <n v="13.64"/>
    <n v="11.03"/>
    <n v="4.8899999999999997"/>
  </r>
  <r>
    <n v="614"/>
    <x v="4"/>
    <s v="VE15"/>
    <s v="Andres Bello"/>
    <s v="VE1502"/>
    <s v="San Jose De Barlovento"/>
    <s v="VE150201"/>
    <x v="3"/>
    <n v="19864"/>
    <n v="22242.26452504647"/>
    <n v="3321.2607999999996"/>
    <n v="4086"/>
    <n v="648"/>
    <n v="172"/>
    <n v="820"/>
    <n v="16.72"/>
    <n v="0.41786076423104668"/>
    <n v="0.38457506227038657"/>
    <n v="5.8456169718196463E-2"/>
    <n v="0.72687668637861913"/>
    <s v="CIUD MED Y PEQ ORIEN"/>
    <s v="ciud med y peq"/>
    <n v="0.39520850024431742"/>
    <n v="8790.3320049810009"/>
    <n v="7.0395422607730045E-4"/>
    <n v="8626.3320049810009"/>
    <n v="0"/>
    <n v="0"/>
    <n v="0"/>
    <n v="164"/>
    <n v="3464"/>
    <n v="3464"/>
    <n v="2"/>
    <n v="0"/>
    <n v="0"/>
    <n v="0"/>
    <n v="164"/>
    <n v="3464"/>
    <n v="3628"/>
    <n v="2"/>
    <n v="164"/>
    <n v="9.4842850601344173E-5"/>
    <n v="0"/>
    <n v="1.8656860731434282E-2"/>
    <n v="1.8656860731434282E-2"/>
    <n v="7.3733499489372408E-3"/>
    <n v="2411.5622684908249"/>
    <n v="6.6970397142548863E-2"/>
    <n v="8.6011689742699769E-4"/>
    <n v="6.6970397142548863E-2"/>
    <n v="8.6011689742699769E-4"/>
    <n v="0.90170099839048945"/>
    <n v="2411.5622684908249"/>
    <n v="0"/>
    <n v="0.45108215260114165"/>
    <n v="6.0911137547595628E-4"/>
    <n v="0.94441877919558603"/>
    <n v="0.44677707788866022"/>
    <n v="0.67805686206368165"/>
    <n v="81.680000000000007"/>
    <n v="105.038569524"/>
    <n v="211.75330762634189"/>
    <n v="0.10587665381317095"/>
    <x v="2"/>
    <s v="FALSETRUE"/>
    <n v="0.46399999999999997"/>
    <n v="0.41244444444444439"/>
    <n v="4.66"/>
    <n v="210.41379310344828"/>
    <n v="29"/>
    <n v="5.89"/>
    <n v="1169.9895999999999"/>
    <n v="1.28"/>
    <n v="2.5700000000000003"/>
    <n v="510.50480000000005"/>
    <n v="5921"/>
    <n v="12762"/>
    <n v="1181"/>
    <n v="4625"/>
    <n v="2605"/>
    <n v="12634"/>
    <n v="55.65"/>
    <n v="28.87"/>
    <n v="92.8"/>
    <n v="16225"/>
    <n v="3639"/>
    <n v="18.32"/>
    <s v="Zona Urbana"/>
    <n v="5110"/>
    <n v="1.03"/>
    <n v="3.99"/>
    <n v="2752"/>
    <n v="54.01"/>
    <n v="1259"/>
    <n v="2617"/>
    <n v="1303"/>
    <n v="6102"/>
    <n v="1129"/>
    <n v="2312"/>
    <n v="1747"/>
    <n v="947"/>
    <n v="74.180000000000007"/>
    <n v="97.02"/>
    <n v="81.069999999999993"/>
    <n v="38.22"/>
    <n v="748"/>
    <n v="4.04"/>
    <n v="7.07"/>
    <n v="230"/>
    <n v="4.51"/>
    <n v="3.87"/>
    <n v="4.08"/>
  </r>
  <r>
    <n v="975"/>
    <x v="3"/>
    <s v="VE21"/>
    <s v="Urdaneta"/>
    <s v="VE2119"/>
    <s v="La Mesa"/>
    <s v="VE211904"/>
    <x v="2"/>
    <n v="8785"/>
    <n v="10961.390987507437"/>
    <n v="2277.9504999999999"/>
    <n v="1677"/>
    <n v="482"/>
    <n v="105"/>
    <n v="587"/>
    <n v="25.93"/>
    <n v="0.41817656550286397"/>
    <n v="0.46862073249326314"/>
    <n v="9.779304283969531E-2"/>
    <n v="0.37315093260413168"/>
    <s v="RESTO"/>
    <s v="resto"/>
    <n v="0.39645127142182596"/>
    <n v="4345.6573935490678"/>
    <n v="3.4801232598944873E-4"/>
    <n v="4345.6573935490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8.80773350137486"/>
    <n v="2.1072503883230249E-2"/>
    <n v="2.7063922918783124E-4"/>
    <n v="2.1072503883230249E-2"/>
    <n v="2.7063922918783124E-4"/>
    <n v="0.89686544218782061"/>
    <n v="758.80773350137486"/>
    <n v="0"/>
    <n v="0.46218622618810468"/>
    <n v="3.4801232598944873E-4"/>
    <n v="0.94340772461179812"/>
    <n v="0.44673566945320453"/>
    <n v="0.67799401802982762"/>
    <n v="75.709999999999994"/>
    <n v="77.730704188499999"/>
    <n v="141.01751813447663"/>
    <n v="7.0508759067238316E-2"/>
    <x v="2"/>
    <s v="FALSETRUE"/>
    <n v="0.45429999999999998"/>
    <n v="0.40382222222222219"/>
    <n v="7.85"/>
    <n v="127.6"/>
    <n v="15"/>
    <n v="8.48"/>
    <n v="744.96799999999996"/>
    <n v="0.34"/>
    <n v="11.83"/>
    <n v="1039.2655"/>
    <n v="2575"/>
    <n v="5668"/>
    <n v="542"/>
    <n v="2069"/>
    <n v="1055"/>
    <n v="5661"/>
    <n v="54.99"/>
    <n v="28.68"/>
    <n v="110.62"/>
    <n v="6651"/>
    <n v="2134"/>
    <n v="24.29"/>
    <s v="Zona Urbana"/>
    <n v="2402"/>
    <n v="1.03"/>
    <n v="3.74"/>
    <n v="628"/>
    <n v="26.22"/>
    <n v="234"/>
    <n v="1140"/>
    <n v="494"/>
    <n v="1914"/>
    <n v="319"/>
    <n v="932"/>
    <n v="516"/>
    <n v="264"/>
    <n v="47.05"/>
    <n v="89.96"/>
    <n v="57.46"/>
    <n v="23.51"/>
    <n v="554"/>
    <n v="11.6"/>
    <n v="8.14"/>
    <n v="76"/>
    <n v="3.17"/>
    <n v="10.4"/>
    <n v="6.05"/>
  </r>
  <r>
    <n v="1112"/>
    <x v="9"/>
    <s v="VE23"/>
    <s v="Valmore Rodriguez"/>
    <s v="VE2321"/>
    <s v="La Victoria"/>
    <s v="VE232101"/>
    <x v="2"/>
    <n v="26586"/>
    <n v="29858.224118273029"/>
    <n v="8079.4854000000005"/>
    <n v="4500"/>
    <n v="1376"/>
    <n v="588"/>
    <n v="1964"/>
    <n v="30.39"/>
    <n v="0.41808261323082085"/>
    <n v="0.44697136880959704"/>
    <n v="8.8625430134849775E-2"/>
    <n v="0.34456641244418973"/>
    <s v="RESTO"/>
    <s v="resto"/>
    <n v="0.39614250166065734"/>
    <n v="11828.111597357252"/>
    <n v="9.4722806155164816E-4"/>
    <n v="10631.111597357252"/>
    <n v="0"/>
    <n v="1155"/>
    <n v="0"/>
    <n v="0"/>
    <n v="14466"/>
    <n v="14466"/>
    <n v="2"/>
    <n v="0"/>
    <n v="1204"/>
    <n v="0"/>
    <n v="0"/>
    <n v="14466"/>
    <n v="15663"/>
    <n v="2"/>
    <n v="1197"/>
    <n v="6.9223714737688398E-4"/>
    <n v="3.7966580579652564E-3"/>
    <n v="0.10119958626932848"/>
    <n v="0.10119958626932848"/>
    <n v="4.0089457271755294E-2"/>
    <n v="3806.137155955596"/>
    <n v="0.10569850102725122"/>
    <n v="1.357511238476486E-3"/>
    <n v="0.10569850102725122"/>
    <n v="-2.4391468194887704E-3"/>
    <n v="0.87463674135386971"/>
    <n v="2602.137155955596"/>
    <n v="0.31633121736458159"/>
    <n v="0.47576887039690602"/>
    <n v="2.5499091417476418E-4"/>
    <n v="0.94304751753716265"/>
    <n v="0.44671241575312387"/>
    <n v="0.67795872675888202"/>
    <n v="94.54"/>
    <n v="187.23040957500001"/>
    <n v="159.47315495409703"/>
    <n v="7.9736577477048515E-2"/>
    <x v="2"/>
    <s v="FALSETRUE"/>
    <n v="0.45649999999999996"/>
    <n v="0.40577777777777774"/>
    <n v="5.3"/>
    <n v="417.73913043478262"/>
    <n v="23"/>
    <n v="8.58"/>
    <n v="2281.0788000000002"/>
    <n v="0.69"/>
    <n v="2.0099999999999998"/>
    <n v="534.37859999999989"/>
    <n v="7884"/>
    <n v="17270"/>
    <n v="1432"/>
    <n v="6243"/>
    <n v="3340"/>
    <n v="17003"/>
    <n v="53.94"/>
    <n v="28.21"/>
    <n v="97.47"/>
    <n v="25135"/>
    <n v="1451"/>
    <n v="5.46"/>
    <s v="Zona Urbana"/>
    <n v="6602"/>
    <n v="1.01"/>
    <n v="4.0599999999999996"/>
    <n v="2618"/>
    <n v="39.729999999999997"/>
    <n v="1765"/>
    <n v="4086"/>
    <n v="3612"/>
    <n v="9608"/>
    <n v="1521"/>
    <n v="3094"/>
    <n v="2322"/>
    <n v="1765"/>
    <n v="71.78"/>
    <n v="96.81"/>
    <n v="83.29"/>
    <n v="47.08"/>
    <n v="1136"/>
    <n v="3.95"/>
    <n v="14.81"/>
    <n v="747"/>
    <n v="11.34"/>
    <n v="5.49"/>
    <n v="8.4499999999999993"/>
  </r>
  <r>
    <n v="1023"/>
    <x v="9"/>
    <s v="VE23"/>
    <s v="Catatumbo"/>
    <s v="VE2304"/>
    <s v="Udon Perez"/>
    <s v="VE230402"/>
    <x v="2"/>
    <n v="18039"/>
    <n v="20616.633138420715"/>
    <n v="5375.6220000000003"/>
    <n v="3515"/>
    <n v="1060"/>
    <n v="432"/>
    <n v="1492"/>
    <n v="29.800000000000004"/>
    <n v="0.4178175201120381"/>
    <n v="0.50466021016130502"/>
    <n v="8.5351204232951325E-2"/>
    <n v="0.3979020957572571"/>
    <s v="RESTO"/>
    <s v="resto"/>
    <n v="0.3948164637481838"/>
    <n v="8139.7861901048873"/>
    <n v="6.5185670855697885E-4"/>
    <n v="8139.7861901048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2.0865437069242"/>
    <n v="3.3660303224926233E-2"/>
    <n v="4.3230735984214918E-4"/>
    <n v="3.3660303224926233E-2"/>
    <n v="4.3230735984214918E-4"/>
    <n v="0.89819162530565533"/>
    <n v="1212.0865437069242"/>
    <n v="0"/>
    <n v="0.47883737956396216"/>
    <n v="6.5185670855697885E-4"/>
    <n v="0.94458430206911659"/>
    <n v="0.44668420750861909"/>
    <n v="0.67791591616115932"/>
    <n v="52.62"/>
    <n v="1457.4176658399999"/>
    <n v="14.146001946901114"/>
    <n v="7.0730009734505574E-3"/>
    <x v="3"/>
    <s v="FALSETRUE"/>
    <n v="0.42729999999999996"/>
    <n v="0.37982222222222217"/>
    <n v="14.37"/>
    <n v="255.83333333333334"/>
    <n v="12"/>
    <n v="19.75"/>
    <n v="3562.7025000000003"/>
    <n v="2.5499999999999998"/>
    <n v="45.529999999999987"/>
    <n v="8213.1566999999977"/>
    <n v="5191"/>
    <n v="12149"/>
    <n v="699"/>
    <n v="4149"/>
    <n v="2214"/>
    <n v="11676"/>
    <n v="48.48"/>
    <n v="27.74"/>
    <n v="120.96"/>
    <n v="9492"/>
    <n v="8547"/>
    <n v="47.38"/>
    <s v="Zona Urbana"/>
    <n v="5195"/>
    <n v="1.02"/>
    <n v="3.47"/>
    <n v="950"/>
    <n v="18.329999999999998"/>
    <n v="595"/>
    <n v="2196"/>
    <n v="279"/>
    <n v="3070"/>
    <n v="580"/>
    <n v="1816"/>
    <n v="1355"/>
    <n v="714"/>
    <n v="40.28"/>
    <n v="87.14"/>
    <n v="74.040000000000006"/>
    <n v="29.59"/>
    <n v="2103"/>
    <n v="14.9"/>
    <n v="13.52"/>
    <n v="541"/>
    <n v="10.44"/>
    <n v="4.2300000000000004"/>
    <n v="9.0500000000000007"/>
  </r>
  <r>
    <n v="352"/>
    <x v="5"/>
    <s v="VE11"/>
    <s v="Buchivacoa"/>
    <s v="VE1103"/>
    <s v="Seque"/>
    <s v="VE110305"/>
    <x v="2"/>
    <n v="2512"/>
    <n v="2933.8299340524959"/>
    <n v="703.36"/>
    <n v="450"/>
    <n v="154"/>
    <n v="21"/>
    <n v="175"/>
    <n v="28"/>
    <n v="0.41784261498624209"/>
    <n v="0.53378578494190954"/>
    <n v="7.081997205806069E-2"/>
    <n v="0.21916151857629512"/>
    <s v="RESTO"/>
    <s v="resto"/>
    <n v="0.39504396535486258"/>
    <n v="1158.991810824893"/>
    <n v="9.2815286471188295E-5"/>
    <n v="1158.991810824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.39664300504671"/>
    <n v="6.648175112921398E-3"/>
    <n v="8.5384109930032587E-5"/>
    <n v="6.648175112921398E-3"/>
    <n v="8.5384109930032587E-5"/>
    <n v="0.8953457721659196"/>
    <n v="239.39664300504671"/>
    <n v="0"/>
    <n v="0.47859324407358345"/>
    <n v="9.2815286471188295E-5"/>
    <n v="0.94241952439781251"/>
    <n v="0.44585210167971545"/>
    <n v="0.67665306026461769"/>
    <n v="0"/>
    <n v="318.942385828"/>
    <n v="9.1986203916924936"/>
    <n v="4.5993101958462469E-3"/>
    <x v="3"/>
    <s v="FALSEFALSE"/>
    <n v="0.48399999999999999"/>
    <n v="0.43022222222222223"/>
    <n v="9.14"/>
    <n v="37.875"/>
    <n v="16"/>
    <n v="24.88"/>
    <n v="624.98559999999998"/>
    <n v="0.94"/>
    <n v="11.17"/>
    <n v="280.59039999999999"/>
    <n v="758"/>
    <n v="1566"/>
    <n v="188"/>
    <n v="602"/>
    <n v="313"/>
    <n v="1597"/>
    <n v="60.41"/>
    <n v="28.73"/>
    <n v="113.24"/>
    <n v="0"/>
    <n v="2512"/>
    <n v="100"/>
    <s v="Zona Rural"/>
    <n v="639"/>
    <n v="1.01"/>
    <n v="3.96"/>
    <n v="181"/>
    <n v="28.33"/>
    <n v="168"/>
    <n v="207"/>
    <n v="231"/>
    <n v="606"/>
    <n v="152"/>
    <n v="317"/>
    <n v="209"/>
    <n v="140"/>
    <n v="75.25"/>
    <n v="98.14"/>
    <n v="81.64"/>
    <n v="39.659999999999997"/>
    <n v="185"/>
    <n v="2.7"/>
    <n v="15.96"/>
    <n v="10"/>
    <n v="1.56"/>
    <n v="2.82"/>
    <n v="11.04"/>
  </r>
  <r>
    <n v="881"/>
    <x v="18"/>
    <s v="VE20"/>
    <s v="Simon Rodriguez"/>
    <s v="VE2025"/>
    <s v="San Simon"/>
    <s v="VE202501"/>
    <x v="1"/>
    <n v="2445"/>
    <n v="2658"/>
    <n v="335.45399999999995"/>
    <n v="654"/>
    <n v="93"/>
    <n v="11"/>
    <n v="104"/>
    <n v="13.719999999999999"/>
    <n v="0.41784480861411788"/>
    <n v="0.39506385204017264"/>
    <n v="2.7078995818432587E-2"/>
    <n v="0.15642459091839131"/>
    <s v="RESTO"/>
    <s v="resto"/>
    <n v="0.39506385204017264"/>
    <n v="1050.0797187227788"/>
    <n v="8.4093303335311374E-5"/>
    <n v="1050.0797187227788"/>
    <n v="0"/>
    <n v="0"/>
    <n v="0"/>
    <n v="0"/>
    <n v="290"/>
    <n v="290"/>
    <n v="1"/>
    <n v="0"/>
    <n v="0"/>
    <n v="0"/>
    <n v="0"/>
    <n v="290"/>
    <n v="290"/>
    <n v="1"/>
    <n v="0"/>
    <n v="0"/>
    <n v="0"/>
    <n v="0"/>
    <n v="0"/>
    <n v="0"/>
    <n v="124.05004954061421"/>
    <n v="3.44493741332535E-3"/>
    <n v="4.4244158706012028E-5"/>
    <n v="3.44493741332535E-3"/>
    <n v="4.4244158706012028E-5"/>
    <n v="0.89500829619857192"/>
    <n v="124.05004954061421"/>
    <n v="0"/>
    <n v="0.4311723618840233"/>
    <n v="8.4093303335311374E-5"/>
    <n v="0.94238575023798088"/>
    <n v="0.44584456519382965"/>
    <n v="0.67664162242184644"/>
    <n v="0"/>
    <n v="63.174068956200003"/>
    <n v="42.074225135677914"/>
    <n v="2.1037112567838957E-2"/>
    <x v="3"/>
    <s v="FALSEFALSE"/>
    <n v="0.41020000000000001"/>
    <n v="0.36462222222222224"/>
    <n v="11.28"/>
    <n v="78.5"/>
    <n v="4"/>
    <n v="4.24"/>
    <n v="103.66800000000001"/>
    <n v="0.13"/>
    <n v="1.98"/>
    <n v="48.411000000000001"/>
    <n v="649"/>
    <n v="1582"/>
    <n v="214"/>
    <n v="495"/>
    <n v="292"/>
    <n v="1658"/>
    <n v="54.55"/>
    <n v="31.21"/>
    <n v="108.97"/>
    <n v="0"/>
    <n v="2445"/>
    <n v="100"/>
    <s v="Zona Rural"/>
    <n v="762"/>
    <n v="1.01"/>
    <n v="3.24"/>
    <n v="222"/>
    <n v="29.13"/>
    <n v="37"/>
    <n v="151"/>
    <n v="126"/>
    <n v="314"/>
    <n v="119"/>
    <n v="253"/>
    <n v="195"/>
    <n v="147"/>
    <n v="72.12"/>
    <n v="98.06"/>
    <n v="80.91"/>
    <n v="44.82"/>
    <n v="231"/>
    <n v="2.36"/>
    <n v="1.97"/>
    <n v="17"/>
    <n v="2.23"/>
    <n v="0.26"/>
    <n v="10.16"/>
  </r>
  <r>
    <n v="316"/>
    <x v="8"/>
    <s v="VE09"/>
    <s v="San Carlos"/>
    <s v="VE0908"/>
    <s v="San Carlos De Austria"/>
    <s v="VE090801"/>
    <x v="3"/>
    <n v="101346"/>
    <n v="118148.39977519671"/>
    <n v="21140.775600000001"/>
    <n v="21531"/>
    <n v="3897"/>
    <n v="1779"/>
    <n v="5676"/>
    <n v="20.86"/>
    <n v="0.41429982673667004"/>
    <n v="0.40423295918022761"/>
    <n v="0.36281959259624791"/>
    <n v="0.39806400524366159"/>
    <s v="CIUD MED Y PEQ LLANO"/>
    <s v="ciud med y peq"/>
    <n v="0.38372852401003305"/>
    <n v="45336.911059883554"/>
    <n v="3.6307058845799203E-3"/>
    <n v="42661.911059883554"/>
    <n v="0"/>
    <n v="0"/>
    <n v="1195"/>
    <n v="2641"/>
    <n v="27866"/>
    <n v="27866"/>
    <n v="3"/>
    <n v="0"/>
    <n v="0"/>
    <n v="0"/>
    <n v="2675"/>
    <n v="27866"/>
    <n v="27866"/>
    <n v="2"/>
    <n v="2675"/>
    <n v="1.5469794229182661E-3"/>
    <n v="0"/>
    <n v="5.9002696422495761E-2"/>
    <n v="5.9002696422495761E-2"/>
    <n v="2.2641017610816355E-2"/>
    <n v="12311.5459643379"/>
    <n v="0.34189833430527106"/>
    <n v="4.3910824347086425E-3"/>
    <n v="0.34189833430527106"/>
    <n v="4.3910824347086425E-3"/>
    <n v="0.93066593332384195"/>
    <n v="12311.5459643379"/>
    <n v="0"/>
    <n v="0.55893240893644691"/>
    <n v="2.0837264616616544E-3"/>
    <n v="0.95012893534185638"/>
    <n v="0.44582938841215647"/>
    <n v="0.67661858918789852"/>
    <n v="90.67"/>
    <n v="956.30100116400001"/>
    <n v="123.54729277851604"/>
    <n v="6.1773646389258016E-2"/>
    <x v="2"/>
    <s v="TRUETRUE"/>
    <n v="0.42299999999999999"/>
    <n v="0.376"/>
    <n v="4.34"/>
    <n v="198.04938271604939"/>
    <n v="162"/>
    <n v="6.1000000000000005"/>
    <n v="6182.1060000000007"/>
    <n v="0.56999999999999995"/>
    <n v="9.5500000000000007"/>
    <n v="9678.5429999999997"/>
    <n v="28785"/>
    <n v="68052"/>
    <n v="4509"/>
    <n v="23125"/>
    <n v="11818"/>
    <n v="66403"/>
    <n v="48.92"/>
    <n v="28.33"/>
    <n v="98.81"/>
    <n v="91889"/>
    <n v="9457"/>
    <n v="9.33"/>
    <s v="Zona Urbana"/>
    <n v="27755"/>
    <n v="1.02"/>
    <n v="3.71"/>
    <n v="12231"/>
    <n v="44.15"/>
    <n v="7569"/>
    <n v="12521"/>
    <n v="9475"/>
    <n v="32084"/>
    <n v="5635"/>
    <n v="11209"/>
    <n v="8149"/>
    <n v="6985"/>
    <n v="74.010000000000005"/>
    <n v="95.68"/>
    <n v="82.64"/>
    <n v="50.86"/>
    <n v="3569"/>
    <n v="4.79"/>
    <n v="7.35"/>
    <n v="2922"/>
    <n v="10.55"/>
    <n v="6.05"/>
    <n v="3.46"/>
  </r>
  <r>
    <n v="135"/>
    <x v="10"/>
    <s v="VE05"/>
    <s v="Jose Rafael Revenga"/>
    <s v="VE0506"/>
    <s v="Capital El Consejo"/>
    <s v="VE050600"/>
    <x v="3"/>
    <n v="48800"/>
    <n v="56114"/>
    <n v="13117.44"/>
    <n v="8952"/>
    <n v="2290"/>
    <n v="1001"/>
    <n v="3291"/>
    <n v="26.88"/>
    <n v="0.41606628128879275"/>
    <n v="0.38797279718584821"/>
    <n v="5.4267490660749353E-2"/>
    <n v="0.55882363446226213"/>
    <s v="CIUD PRINC CENTRO"/>
    <s v="ciud grandes"/>
    <n v="0.38797279718584821"/>
    <n v="21770.705541286687"/>
    <n v="1.7434586272496984E-3"/>
    <n v="21205.705541286687"/>
    <n v="0"/>
    <n v="0"/>
    <n v="60"/>
    <n v="0"/>
    <n v="6812"/>
    <n v="6812"/>
    <n v="2"/>
    <n v="0"/>
    <n v="565"/>
    <n v="0"/>
    <n v="0"/>
    <n v="6812"/>
    <n v="7377"/>
    <n v="2"/>
    <n v="565"/>
    <n v="3.2674518652292349E-4"/>
    <n v="1.7816543212212372E-3"/>
    <n v="2.5952305446808571E-2"/>
    <n v="2.5952305446808571E-2"/>
    <n v="1.0068788537619845E-2"/>
    <n v="4296.7987288332688"/>
    <n v="0.11932444004095512"/>
    <n v="1.5325124463094076E-3"/>
    <n v="0.11932444004095512"/>
    <n v="-2.4914187491182965E-4"/>
    <n v="0.89260161528244009"/>
    <n v="3731.7987288332688"/>
    <n v="0.13149324314602404"/>
    <n v="0.46663295083641448"/>
    <n v="1.416713440726775E-3"/>
    <n v="0.94754605894460919"/>
    <n v="0.44575410491923567"/>
    <n v="0.67650433424622536"/>
    <n v="89.59"/>
    <n v="180.192171234"/>
    <n v="311.41197542444615"/>
    <n v="0.15570598771222308"/>
    <x v="2"/>
    <s v="FALSETRUE"/>
    <n v="0.41689999999999999"/>
    <n v="0.37057777777777778"/>
    <n v="3.67"/>
    <n v="276.875"/>
    <n v="40"/>
    <n v="3.45"/>
    <n v="1683.6000000000001"/>
    <n v="0.37"/>
    <n v="14.99"/>
    <n v="7315.12"/>
    <n v="13589"/>
    <n v="32592"/>
    <n v="2619"/>
    <n v="10761"/>
    <n v="5746"/>
    <n v="32293"/>
    <n v="49.73"/>
    <n v="29.19"/>
    <n v="100.08"/>
    <n v="43720"/>
    <n v="5080"/>
    <n v="10.41"/>
    <s v="Zona Urbana"/>
    <n v="12602"/>
    <n v="1.04"/>
    <n v="4.0199999999999996"/>
    <n v="5319"/>
    <n v="42.28"/>
    <n v="2143"/>
    <n v="5314"/>
    <n v="3529"/>
    <n v="11075"/>
    <n v="2527"/>
    <n v="5265"/>
    <n v="3916"/>
    <n v="2504"/>
    <n v="70.06"/>
    <n v="96.5"/>
    <n v="81.3"/>
    <n v="38.11"/>
    <n v="1469"/>
    <n v="4.41"/>
    <n v="10.84"/>
    <n v="1848"/>
    <n v="14.69"/>
    <n v="6.26"/>
    <n v="3.51"/>
  </r>
  <r>
    <n v="841"/>
    <x v="18"/>
    <s v="VE20"/>
    <s v="Francisco De Miranda"/>
    <s v="VE2008"/>
    <s v="Capital San Jose De Bolivar"/>
    <s v="VE200801"/>
    <x v="1"/>
    <n v="4127"/>
    <n v="4337"/>
    <n v="648.76440000000002"/>
    <n v="912"/>
    <n v="143"/>
    <n v="27"/>
    <n v="170"/>
    <n v="15.72"/>
    <n v="0.41779304653323418"/>
    <n v="0.39435623940839376"/>
    <n v="2.8394621331884216E-2"/>
    <n v="0.19831117471598816"/>
    <s v="RESTO"/>
    <s v="resto"/>
    <n v="0.39435623940839376"/>
    <n v="1710.3230103142037"/>
    <n v="1.3696742175218173E-4"/>
    <n v="1647.3230103142037"/>
    <n v="0"/>
    <n v="0"/>
    <n v="103"/>
    <n v="0"/>
    <n v="578"/>
    <n v="578"/>
    <n v="2"/>
    <n v="0"/>
    <n v="0"/>
    <n v="63"/>
    <n v="0"/>
    <n v="578"/>
    <n v="641"/>
    <n v="2"/>
    <n v="63"/>
    <n v="3.6433534072467574E-5"/>
    <n v="0"/>
    <n v="3.6835147290935566E-2"/>
    <n v="3.6835147290935566E-2"/>
    <n v="1.4526170163707632E-2"/>
    <n v="431.82008215219116"/>
    <n v="1.1991878780703501E-2"/>
    <n v="1.5401457974371479E-4"/>
    <n v="1.1991878780703501E-2"/>
    <n v="1.5401457974371479E-4"/>
    <n v="0.8959087561632455"/>
    <n v="431.82008215219116"/>
    <n v="0"/>
    <n v="0.43408562478411428"/>
    <n v="1.0053388767971415E-4"/>
    <n v="0.94244941315898445"/>
    <n v="0.4456475399963768"/>
    <n v="0.6763426046482317"/>
    <n v="63.56"/>
    <n v="258.619616339"/>
    <n v="16.76980293062935"/>
    <n v="8.3849014653146741E-3"/>
    <x v="2"/>
    <s v="FALSETRUE"/>
    <n v="0.4239"/>
    <n v="0.37680000000000002"/>
    <n v="10.58"/>
    <n v="54.75"/>
    <n v="20"/>
    <n v="10.52"/>
    <n v="434.16039999999998"/>
    <n v="0.36"/>
    <n v="7.2799999999999994"/>
    <n v="300.44559999999996"/>
    <n v="1133"/>
    <n v="2673"/>
    <n v="321"/>
    <n v="870"/>
    <n v="561"/>
    <n v="2696"/>
    <n v="54.4"/>
    <n v="29.97"/>
    <n v="110.03"/>
    <n v="2623"/>
    <n v="1504"/>
    <n v="36.44"/>
    <s v="Zona Urbana"/>
    <n v="1125"/>
    <n v="1.01"/>
    <n v="3.68"/>
    <n v="264"/>
    <n v="23.47"/>
    <n v="132"/>
    <n v="460"/>
    <n v="369"/>
    <n v="1095"/>
    <n v="199"/>
    <n v="425"/>
    <n v="383"/>
    <n v="227"/>
    <n v="67"/>
    <n v="94.65"/>
    <n v="80.459999999999994"/>
    <n v="40.46"/>
    <n v="363"/>
    <n v="6.65"/>
    <n v="4.62"/>
    <n v="23"/>
    <n v="2.04"/>
    <n v="1.69"/>
    <n v="8.41"/>
  </r>
  <r>
    <n v="809"/>
    <x v="16"/>
    <s v="VE19"/>
    <s v="Ribero"/>
    <s v="VE1913"/>
    <s v="Cariaco"/>
    <s v="VE191301"/>
    <x v="0"/>
    <n v="32351"/>
    <n v="40046.815455732743"/>
    <n v="8945.0514999999996"/>
    <n v="5780"/>
    <n v="1593"/>
    <n v="616"/>
    <n v="2209"/>
    <n v="27.650000000000002"/>
    <n v="0.41627343665466671"/>
    <n v="0.52752674719049242"/>
    <n v="9.7883169232429679E-2"/>
    <n v="0.3612490861914931"/>
    <s v="CIUD MED Y PEQ ORIEN"/>
    <s v="ciud med y peq"/>
    <n v="0.3884089980895814"/>
    <n v="15554.543467839518"/>
    <n v="1.245651086066386E-3"/>
    <n v="15554.543467839518"/>
    <n v="0"/>
    <n v="0"/>
    <n v="0"/>
    <n v="0"/>
    <n v="10759"/>
    <n v="10759"/>
    <n v="1"/>
    <n v="0"/>
    <n v="0"/>
    <n v="0"/>
    <n v="0"/>
    <n v="10759"/>
    <n v="10759"/>
    <n v="1"/>
    <n v="0"/>
    <n v="0"/>
    <n v="0"/>
    <n v="0"/>
    <n v="0"/>
    <n v="0"/>
    <n v="3952.4499645595802"/>
    <n v="0.10976168738046224"/>
    <n v="1.4096957168267153E-3"/>
    <n v="0.10976168738046224"/>
    <n v="1.4096957168267153E-3"/>
    <n v="0.90620925953792508"/>
    <n v="3952.4499645595802"/>
    <n v="0"/>
    <n v="0.5144992313696265"/>
    <n v="1.245651086066386E-3"/>
    <n v="0.94688365370746619"/>
    <n v="0.44551276762770464"/>
    <n v="0.67613806566465939"/>
    <n v="68.81"/>
    <n v="657.22796976100005"/>
    <n v="60.93291414590238"/>
    <n v="3.0466457072951189E-2"/>
    <x v="2"/>
    <s v="TRUETRUE"/>
    <n v="0.46509999999999996"/>
    <n v="0.41342222222222219"/>
    <n v="8.3000000000000007"/>
    <n v="221.21739130434781"/>
    <n v="46"/>
    <n v="9.84"/>
    <n v="3183.3384000000001"/>
    <n v="0.54"/>
    <n v="3.9399999999999995"/>
    <n v="1274.6293999999998"/>
    <n v="9525"/>
    <n v="20478"/>
    <n v="2348"/>
    <n v="7478"/>
    <n v="4173"/>
    <n v="20700"/>
    <n v="57.98"/>
    <n v="29.44"/>
    <n v="100.83"/>
    <n v="22262"/>
    <n v="10089"/>
    <n v="31.19"/>
    <s v="Zona Urbana"/>
    <n v="8203"/>
    <n v="1.04"/>
    <n v="4.08"/>
    <n v="3417"/>
    <n v="41.74"/>
    <n v="2282"/>
    <n v="4396"/>
    <n v="3460"/>
    <n v="10176"/>
    <n v="1833"/>
    <n v="3729"/>
    <n v="2886"/>
    <n v="1964"/>
    <n v="72.739999999999995"/>
    <n v="97.34"/>
    <n v="83.31"/>
    <n v="47.14"/>
    <n v="2183"/>
    <n v="3.54"/>
    <n v="9.0399999999999991"/>
    <n v="960"/>
    <n v="11.73"/>
    <n v="6"/>
    <n v="9.8000000000000007"/>
  </r>
  <r>
    <n v="419"/>
    <x v="5"/>
    <s v="VE11"/>
    <s v="Zamora"/>
    <s v="VE1125"/>
    <s v="Puerto Cumarebo"/>
    <s v="VE112501"/>
    <x v="2"/>
    <n v="25889"/>
    <n v="30976.371695272508"/>
    <n v="5327.9561999999996"/>
    <n v="5156"/>
    <n v="1098"/>
    <n v="238"/>
    <n v="1336"/>
    <n v="20.58"/>
    <n v="0.41634684966550656"/>
    <n v="0.44231466064631503"/>
    <n v="3.2430525162623076E-2"/>
    <n v="9.0004222444786175E-2"/>
    <s v="CIUD MED Y PEQ OCCID"/>
    <s v="ciud med y peq"/>
    <n v="0.38917109241766934"/>
    <n v="12055.108411784973"/>
    <n v="9.6540659755369352E-4"/>
    <n v="12055.108411784973"/>
    <n v="0"/>
    <n v="0"/>
    <n v="0"/>
    <n v="0"/>
    <n v="4860"/>
    <n v="4860"/>
    <n v="1"/>
    <n v="0"/>
    <n v="0"/>
    <n v="0"/>
    <n v="0"/>
    <n v="4860"/>
    <n v="4860"/>
    <n v="1"/>
    <n v="0"/>
    <n v="0"/>
    <n v="0"/>
    <n v="0"/>
    <n v="0"/>
    <n v="0"/>
    <n v="2870.9151487651466"/>
    <n v="7.9726876717010273E-2"/>
    <n v="1.0239514288293155E-3"/>
    <n v="7.9726876717010273E-2"/>
    <n v="1.0239514288293155E-3"/>
    <n v="0.9030449527541895"/>
    <n v="2870.9151487651466"/>
    <n v="0"/>
    <n v="0.47502883003917162"/>
    <n v="9.6540659755369352E-4"/>
    <n v="0.94579846218628194"/>
    <n v="0.44531165373383502"/>
    <n v="0.67583284262940646"/>
    <n v="95.57"/>
    <n v="156.898137607"/>
    <n v="197.42982401016403"/>
    <n v="9.8714912005082006E-2"/>
    <x v="2"/>
    <s v="FALSETRUE"/>
    <n v="0.40749999999999997"/>
    <n v="0.36222222222222222"/>
    <n v="4.5"/>
    <n v="194.13157894736841"/>
    <n v="38"/>
    <n v="8.65"/>
    <n v="2239.3985000000002"/>
    <n v="0.28999999999999998"/>
    <n v="6.4"/>
    <n v="1656.896"/>
    <n v="6994"/>
    <n v="17163"/>
    <n v="1732"/>
    <n v="5531"/>
    <n v="2951"/>
    <n v="17407"/>
    <n v="50.84"/>
    <n v="29.99"/>
    <n v="97.38"/>
    <n v="24742"/>
    <n v="1147"/>
    <n v="4.43"/>
    <s v="Zona Urbana"/>
    <n v="6707"/>
    <n v="1.07"/>
    <n v="4.1100000000000003"/>
    <n v="2352"/>
    <n v="35.15"/>
    <n v="2191"/>
    <n v="2875"/>
    <n v="2093"/>
    <n v="7377"/>
    <n v="1590"/>
    <n v="2733"/>
    <n v="2163"/>
    <n v="2031"/>
    <n v="84.26"/>
    <n v="97.96"/>
    <n v="89.12"/>
    <n v="58.99"/>
    <n v="956"/>
    <n v="2.56"/>
    <n v="11.67"/>
    <n v="199"/>
    <n v="2.97"/>
    <n v="6.37"/>
    <n v="3.36"/>
  </r>
  <r>
    <n v="581"/>
    <x v="19"/>
    <s v="VE14"/>
    <s v="Pueblo Llano"/>
    <s v="VE1416"/>
    <s v="Capital Pueblo Llano"/>
    <s v="VE141601"/>
    <x v="1"/>
    <n v="10730"/>
    <n v="12908"/>
    <n v="1759.7199999999998"/>
    <n v="2427"/>
    <n v="414"/>
    <n v="62"/>
    <n v="476"/>
    <n v="16.399999999999999"/>
    <n v="0.417008258589604"/>
    <n v="0.39174374551469526"/>
    <n v="5.5667747055183257E-2"/>
    <n v="0.29271040193742975"/>
    <s v="RESTO"/>
    <s v="resto"/>
    <n v="0.39174374551469521"/>
    <n v="5056.6282671036861"/>
    <n v="4.049488502041249E-4"/>
    <n v="5056.6282671036861"/>
    <n v="0"/>
    <n v="0"/>
    <n v="0"/>
    <n v="0"/>
    <n v="2057"/>
    <n v="2057"/>
    <n v="1"/>
    <n v="0"/>
    <n v="0"/>
    <n v="0"/>
    <n v="0"/>
    <n v="2057"/>
    <n v="2057"/>
    <n v="1"/>
    <n v="0"/>
    <n v="0"/>
    <n v="0"/>
    <n v="0"/>
    <n v="0"/>
    <n v="0"/>
    <n v="1110.9852622796757"/>
    <n v="3.085266559629446E-2"/>
    <n v="3.9624819535641592E-4"/>
    <n v="3.085266559629446E-2"/>
    <n v="3.9624819535641592E-4"/>
    <n v="0.89789582764293319"/>
    <n v="1110.9852622796757"/>
    <n v="0"/>
    <n v="0.44016407958464093"/>
    <n v="4.049488502041249E-4"/>
    <n v="0.94362820007467485"/>
    <n v="0.44525896481319144"/>
    <n v="0.67575287862506239"/>
    <n v="34.86"/>
    <n v="91.307545215499999"/>
    <n v="141.36838275013432"/>
    <n v="7.0684191375067151E-2"/>
    <x v="3"/>
    <s v="FALSEFALSE"/>
    <n v="0.43020000000000003"/>
    <n v="0.38240000000000002"/>
    <n v="8.06"/>
    <n v="149.26315789473685"/>
    <n v="19"/>
    <n v="7.5600000000000005"/>
    <n v="811.18799999999999"/>
    <n v="0.35"/>
    <n v="4.7899999999999991"/>
    <n v="513.96699999999987"/>
    <n v="3084"/>
    <n v="7169"/>
    <n v="477"/>
    <n v="2431"/>
    <n v="1338"/>
    <n v="6961"/>
    <n v="49.67"/>
    <n v="27.41"/>
    <n v="107.06"/>
    <n v="3740"/>
    <n v="6990"/>
    <n v="65.14"/>
    <s v="Zona Rural"/>
    <n v="2978"/>
    <n v="1.03"/>
    <n v="3.73"/>
    <n v="868"/>
    <n v="29.25"/>
    <n v="479"/>
    <n v="1500"/>
    <n v="708"/>
    <n v="2836"/>
    <n v="454"/>
    <n v="1115"/>
    <n v="732"/>
    <n v="440"/>
    <n v="54.11"/>
    <n v="95.63"/>
    <n v="66.010000000000005"/>
    <n v="27.45"/>
    <n v="702"/>
    <n v="5.46"/>
    <n v="5.83"/>
    <n v="64"/>
    <n v="2.16"/>
    <n v="1.18"/>
    <n v="8.4700000000000006"/>
  </r>
  <r>
    <n v="269"/>
    <x v="14"/>
    <s v="VE08"/>
    <s v="Bejuma"/>
    <s v="VE0801"/>
    <s v="No Urbana Simon Bolivar"/>
    <s v="VE080103"/>
    <x v="3"/>
    <n v="8899"/>
    <n v="9623.1965058304831"/>
    <n v="2082.366"/>
    <n v="1852"/>
    <n v="431"/>
    <n v="135"/>
    <n v="566"/>
    <n v="23.4"/>
    <n v="0.41703187310009926"/>
    <n v="0.41249640177046709"/>
    <n v="0.16116508616015859"/>
    <n v="0.26156081574750606"/>
    <s v="CIUD MED Y PEQ CENTR"/>
    <s v="ciud med y peq"/>
    <n v="0.39217776448647651"/>
    <n v="3774.0036928706709"/>
    <n v="3.0223270831206665E-4"/>
    <n v="3774.0036928706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3.37241958971106"/>
    <n v="2.0366151367947477E-2"/>
    <n v="2.6156737416147398E-4"/>
    <n v="2.0366151367947477E-2"/>
    <n v="2.6156737416147398E-4"/>
    <n v="0.89679102467006555"/>
    <n v="733.37241958971106"/>
    <n v="0"/>
    <n v="0.44321785926949336"/>
    <n v="3.0223270831206665E-4"/>
    <n v="0.94323045206948986"/>
    <n v="0.44523681642142615"/>
    <n v="0.67571926483920952"/>
    <n v="82.72"/>
    <n v="145.25605894099999"/>
    <n v="66.24988021834757"/>
    <n v="3.3124940109173787E-2"/>
    <x v="2"/>
    <s v="FALSETRUE"/>
    <n v="0.37709999999999999"/>
    <n v="0.3352"/>
    <n v="5.12"/>
    <n v="207.77777777777777"/>
    <n v="9"/>
    <n v="8.67"/>
    <n v="771.54330000000004"/>
    <n v="0.76"/>
    <n v="11.12"/>
    <n v="989.5687999999999"/>
    <n v="2290"/>
    <n v="6073"/>
    <n v="536"/>
    <n v="1848"/>
    <n v="921"/>
    <n v="6130"/>
    <n v="46.53"/>
    <n v="30.36"/>
    <n v="102.48"/>
    <n v="7361"/>
    <n v="1538"/>
    <n v="17.28"/>
    <s v="Zona Urbana"/>
    <n v="2470"/>
    <n v="1.1000000000000001"/>
    <n v="3.93"/>
    <n v="858"/>
    <n v="34.81"/>
    <n v="225"/>
    <n v="988"/>
    <n v="657"/>
    <n v="1870"/>
    <n v="304"/>
    <n v="913"/>
    <n v="640"/>
    <n v="533"/>
    <n v="47.8"/>
    <n v="97.54"/>
    <n v="84.88"/>
    <n v="45.48"/>
    <n v="378"/>
    <n v="3.1"/>
    <n v="8.64"/>
    <n v="126"/>
    <n v="5.1100000000000003"/>
    <n v="9.94"/>
    <n v="5.75"/>
  </r>
  <r>
    <n v="254"/>
    <x v="7"/>
    <s v="VE07"/>
    <s v="Boliv. Angostura"/>
    <s v="VE0707"/>
    <s v="San Francisco"/>
    <s v="VE070703"/>
    <x v="0"/>
    <n v="6494"/>
    <n v="8633.7021526131884"/>
    <n v="2369.0112000000004"/>
    <n v="1111"/>
    <n v="394"/>
    <n v="244"/>
    <n v="638"/>
    <n v="36.480000000000004"/>
    <n v="0.41703436155561313"/>
    <n v="0.5174499850290839"/>
    <n v="0.13072214925825093"/>
    <n v="0.45182694970140735"/>
    <s v="RESTO"/>
    <s v="resto"/>
    <n v="0.39229088050467537"/>
    <n v="3386.9226194637386"/>
    <n v="2.7123417978038619E-4"/>
    <n v="3386.9226194637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5.43469182774447"/>
    <n v="2.7366057900320973E-2"/>
    <n v="3.5146885520075631E-4"/>
    <n v="2.7366057900320973E-2"/>
    <n v="3.5146885520075631E-4"/>
    <n v="0.89752849733050943"/>
    <n v="985.43469182774447"/>
    <n v="0"/>
    <n v="0.4807815134199715"/>
    <n v="2.7123417978038619E-4"/>
    <n v="0.94311041638025905"/>
    <n v="0.44522417702157163"/>
    <n v="0.67570008249475211"/>
    <n v="76.95"/>
    <n v="3821.30311433"/>
    <n v="2.259360719184131"/>
    <n v="1.1296803595920654E-3"/>
    <x v="2"/>
    <s v="TRUETRUE"/>
    <n v="0.58440000000000003"/>
    <n v="0.51946666666666674"/>
    <n v="7.91"/>
    <n v="104.66666666666667"/>
    <n v="24"/>
    <n v="19.850000000000001"/>
    <n v="1289.059"/>
    <n v="2.1800000000000002"/>
    <n v="24.089999999999996"/>
    <n v="1564.4045999999996"/>
    <n v="2293"/>
    <n v="3924"/>
    <n v="277"/>
    <n v="1837"/>
    <n v="899"/>
    <n v="3758"/>
    <n v="65.489999999999995"/>
    <n v="25.45"/>
    <n v="108.07"/>
    <n v="4997"/>
    <n v="1497"/>
    <n v="23.05"/>
    <s v="Zona Urbana"/>
    <n v="1851"/>
    <n v="1"/>
    <n v="3.52"/>
    <n v="596"/>
    <n v="33.04"/>
    <n v="525"/>
    <n v="1289"/>
    <n v="698"/>
    <n v="2512"/>
    <n v="358"/>
    <n v="843"/>
    <n v="475"/>
    <n v="196"/>
    <n v="57.37"/>
    <n v="89.02"/>
    <n v="65.61"/>
    <n v="22.1"/>
    <n v="394"/>
    <n v="12.2"/>
    <n v="12.86"/>
    <n v="275"/>
    <n v="15.24"/>
    <n v="18.68"/>
    <n v="7.26"/>
  </r>
  <r>
    <n v="104"/>
    <x v="15"/>
    <s v="VE04"/>
    <s v="Paez"/>
    <s v="VE0404"/>
    <s v="Urbana Guasdualito"/>
    <s v="VE040401"/>
    <x v="1"/>
    <n v="48420"/>
    <n v="61910.863820224724"/>
    <n v="13673.808000000001"/>
    <n v="8813"/>
    <n v="2393"/>
    <n v="1076"/>
    <n v="3469"/>
    <n v="28.240000000000002"/>
    <n v="0.41600442389620584"/>
    <n v="0.49735119867356348"/>
    <n v="9.1432537537820102E-2"/>
    <n v="0.32788823618261975"/>
    <s v="CIUD MED Y PEQ LLANO"/>
    <s v="ciud grandes"/>
    <n v="0.38787298782282909"/>
    <n v="24013.551728642855"/>
    <n v="1.9230719855547183E-3"/>
    <n v="22367.551728642855"/>
    <n v="0"/>
    <n v="0"/>
    <n v="112"/>
    <n v="518"/>
    <n v="24596"/>
    <n v="24596"/>
    <n v="3"/>
    <n v="102"/>
    <n v="740"/>
    <n v="349"/>
    <n v="521"/>
    <n v="24596"/>
    <n v="26190"/>
    <n v="5"/>
    <n v="1646"/>
    <n v="9.5189836640129576E-4"/>
    <n v="2.3334941552278152E-3"/>
    <n v="6.8544629241025029E-2"/>
    <n v="6.8544629241025029E-2"/>
    <n v="2.6586610142924433E-2"/>
    <n v="5477.9302070218155"/>
    <n v="0.15212510424331666"/>
    <n v="1.9537792556913033E-3"/>
    <n v="0.15212510424331666"/>
    <n v="-3.7971489953651186E-4"/>
    <n v="0.89153050905883846"/>
    <n v="4737.9302070218155"/>
    <n v="0.13508751883173692"/>
    <n v="0.51366893732523955"/>
    <n v="9.7117361915342252E-4"/>
    <n v="0.94582079384024487"/>
    <n v="0.44520561788287621"/>
    <n v="0.67567191598404863"/>
    <n v="86.89"/>
    <n v="2054.8623822700001"/>
    <n v="30.128958685706234"/>
    <n v="1.5064479342853116E-2"/>
    <x v="2"/>
    <s v="TRUETRUE"/>
    <n v="0.46860000000000002"/>
    <n v="0.41653333333333337"/>
    <n v="8.16"/>
    <n v="135.79807692307693"/>
    <n v="104"/>
    <n v="15.73"/>
    <n v="7616.4659999999994"/>
    <n v="1.63"/>
    <n v="42.2"/>
    <n v="20433.240000000002"/>
    <n v="14723"/>
    <n v="31417"/>
    <n v="2280"/>
    <n v="11614"/>
    <n v="6420"/>
    <n v="30386"/>
    <n v="54.12"/>
    <n v="27.4"/>
    <n v="101.09"/>
    <n v="42073"/>
    <n v="6347"/>
    <n v="13.11"/>
    <s v="Zona Urbana"/>
    <n v="12809"/>
    <n v="1.02"/>
    <n v="3.84"/>
    <n v="4617"/>
    <n v="36.090000000000003"/>
    <n v="2310"/>
    <n v="6939"/>
    <n v="4534"/>
    <n v="14123"/>
    <n v="1952"/>
    <n v="5765"/>
    <n v="4402"/>
    <n v="3185"/>
    <n v="51.03"/>
    <n v="95.35"/>
    <n v="81.84"/>
    <n v="46.5"/>
    <n v="3179"/>
    <n v="5.69"/>
    <n v="10.76"/>
    <n v="1293"/>
    <n v="10.11"/>
    <n v="7.68"/>
    <n v="9.39"/>
  </r>
  <r>
    <n v="945"/>
    <x v="3"/>
    <s v="VE21"/>
    <s v="Motatan"/>
    <s v="VE2112"/>
    <s v="Jalisco"/>
    <s v="VE211203"/>
    <x v="2"/>
    <n v="5903"/>
    <n v="7482.8442129746672"/>
    <n v="1076.7072000000001"/>
    <n v="1318"/>
    <n v="196"/>
    <n v="98"/>
    <n v="294"/>
    <n v="18.240000000000002"/>
    <n v="0.41703256436972286"/>
    <n v="0.39099731868792426"/>
    <n v="3.0644483843192072E-2"/>
    <n v="0.40523749498852557"/>
    <s v="CIUD MED Y PEQ OCCID"/>
    <s v="ciud med y peq"/>
    <n v="0.39220918705637536"/>
    <n v="2934.8402456402973"/>
    <n v="2.3503016639298086E-4"/>
    <n v="2934.8402456402973"/>
    <n v="0"/>
    <n v="0"/>
    <n v="77"/>
    <n v="0"/>
    <n v="0"/>
    <n v="77"/>
    <n v="1"/>
    <n v="0"/>
    <n v="0"/>
    <n v="0"/>
    <n v="0"/>
    <n v="0"/>
    <n v="0"/>
    <n v="0"/>
    <n v="0"/>
    <n v="0"/>
    <n v="0"/>
    <n v="0"/>
    <n v="0"/>
    <n v="0"/>
    <n v="658.51922506765425"/>
    <n v="1.8287437403133395E-2"/>
    <n v="2.3486995138453608E-4"/>
    <n v="1.8287437403133395E-2"/>
    <n v="2.3486995138453608E-4"/>
    <n v="0.89657202250041612"/>
    <n v="658.51922506765425"/>
    <n v="0"/>
    <n v="0.43528559286382462"/>
    <n v="2.3503016639298086E-4"/>
    <n v="0.94297022347737847"/>
    <n v="0.44513814690004899"/>
    <n v="0.67556951779676389"/>
    <n v="48.31"/>
    <n v="76.518778728699999"/>
    <n v="97.7909519375022"/>
    <n v="4.8895475968751101E-2"/>
    <x v="3"/>
    <s v="FALSEFALSE"/>
    <n v="0.48460000000000003"/>
    <n v="0.43075555555555556"/>
    <n v="5.19"/>
    <n v="209.875"/>
    <n v="8"/>
    <n v="17.309999999999999"/>
    <n v="1021.8092999999999"/>
    <n v="0.24"/>
    <n v="16.77"/>
    <n v="989.93309999999997"/>
    <n v="1857"/>
    <n v="3832"/>
    <n v="214"/>
    <n v="1526"/>
    <n v="677"/>
    <n v="3700"/>
    <n v="54.04"/>
    <n v="27.18"/>
    <n v="97.29"/>
    <n v="2852"/>
    <n v="3051"/>
    <n v="51.69"/>
    <s v="Zona Rural"/>
    <n v="1709"/>
    <n v="1.01"/>
    <n v="3.48"/>
    <n v="479"/>
    <n v="28.14"/>
    <n v="490"/>
    <n v="823"/>
    <n v="366"/>
    <n v="1679"/>
    <n v="348"/>
    <n v="711"/>
    <n v="463"/>
    <n v="269"/>
    <n v="68.099999999999994"/>
    <n v="97.93"/>
    <n v="81.23"/>
    <n v="43.11"/>
    <n v="241"/>
    <n v="2.5099999999999998"/>
    <n v="5.88"/>
    <n v="197"/>
    <n v="11.57"/>
    <n v="7.34"/>
    <n v="1.67"/>
  </r>
  <r>
    <n v="293"/>
    <x v="14"/>
    <s v="VE08"/>
    <s v="Puerto Cabello"/>
    <s v="VE0811"/>
    <s v="No Urbana Patanemo"/>
    <s v="VE081108"/>
    <x v="3"/>
    <n v="3592"/>
    <n v="3925.0551418410564"/>
    <n v="905.90239999999994"/>
    <n v="771"/>
    <n v="183"/>
    <n v="77"/>
    <n v="260"/>
    <n v="25.22"/>
    <n v="0.41704348386259271"/>
    <n v="0.32237879812075076"/>
    <n v="0.29905626883903547"/>
    <n v="0.5562150927368571"/>
    <s v="CIUD GRAND CENTRO"/>
    <s v="ciud grandes"/>
    <n v="0.39270554696608823"/>
    <n v="1541.390926348749"/>
    <n v="1.234388707986863E-4"/>
    <n v="1541.390926348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0.65807054544626"/>
    <n v="9.1825546419232879E-3"/>
    <n v="1.1793375500302932E-4"/>
    <n v="9.1825546419232879E-3"/>
    <n v="1.1793375500302932E-4"/>
    <n v="0.8956127808188471"/>
    <n v="330.65807054544626"/>
    <n v="0"/>
    <n v="0.4090580445271737"/>
    <n v="1.234388707986863E-4"/>
    <n v="0.94253810818954686"/>
    <n v="0.44512236467547789"/>
    <n v="0.67554556570477287"/>
    <n v="99.78"/>
    <n v="83.827167506799995"/>
    <n v="46.823187023737368"/>
    <n v="2.3411593511868684E-2"/>
    <x v="2"/>
    <s v="FALSETRUE"/>
    <n v="0.37689999999999996"/>
    <n v="0.33502222222222217"/>
    <n v="4.53"/>
    <n v="210.5"/>
    <n v="4"/>
    <n v="7.15"/>
    <n v="256.82800000000003"/>
    <n v="1.27"/>
    <n v="5.7"/>
    <n v="204.74400000000003"/>
    <n v="928"/>
    <n v="2462"/>
    <n v="202"/>
    <n v="725"/>
    <n v="425"/>
    <n v="2442"/>
    <n v="45.9"/>
    <n v="30.13"/>
    <n v="105.26"/>
    <n v="3584"/>
    <n v="8"/>
    <n v="0.22"/>
    <s v="Zona Urbana"/>
    <n v="1127"/>
    <n v="1.02"/>
    <n v="3.25"/>
    <n v="375"/>
    <n v="33.33"/>
    <n v="163"/>
    <n v="519"/>
    <n v="160"/>
    <n v="842"/>
    <n v="128"/>
    <n v="349"/>
    <n v="288"/>
    <n v="153"/>
    <n v="53.11"/>
    <n v="92.33"/>
    <n v="81.819999999999993"/>
    <n v="33.26"/>
    <n v="136"/>
    <n v="9.32"/>
    <n v="8.09"/>
    <n v="155"/>
    <n v="13.78"/>
    <n v="6.67"/>
    <n v="4.8499999999999996"/>
  </r>
  <r>
    <n v="981"/>
    <x v="3"/>
    <s v="VE21"/>
    <s v="Valera"/>
    <s v="VE2120"/>
    <s v="San Luis"/>
    <s v="VE212004"/>
    <x v="2"/>
    <n v="16473"/>
    <n v="20565.202550521932"/>
    <n v="3345.6662999999999"/>
    <n v="3265"/>
    <n v="615"/>
    <n v="217"/>
    <n v="832"/>
    <n v="20.309999999999999"/>
    <n v="0.41641836344956368"/>
    <n v="0.35543754466055383"/>
    <n v="0.51381427349682107"/>
    <n v="0.32245677257851479"/>
    <s v="CIUD GRAND ANDES"/>
    <s v="ciud grandes"/>
    <n v="0.38955932965017742"/>
    <n v="8011.3665197014425"/>
    <n v="6.4157250431523538E-4"/>
    <n v="8011.3665197014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6.4809703943449"/>
    <n v="3.017216806956689E-2"/>
    <n v="3.8750840215868684E-4"/>
    <n v="3.017216806956689E-2"/>
    <n v="3.8750840215868684E-4"/>
    <n v="0.89782413406829187"/>
    <n v="1086.4809703943449"/>
    <n v="0"/>
    <n v="0.42781128226613752"/>
    <n v="6.4157250431523538E-4"/>
    <n v="0.94454447851610224"/>
    <n v="0.4449151268901983"/>
    <n v="0.67523104866855477"/>
    <n v="99.5"/>
    <n v="10.2855319805"/>
    <n v="1999.4301305475321"/>
    <n v="0.99971506527376608"/>
    <x v="2"/>
    <s v="FALSETRUE"/>
    <n v="0.42799999999999999"/>
    <n v="0.38044444444444442"/>
    <n v="3.89"/>
    <n v="253.54545454545453"/>
    <n v="11"/>
    <n v="6.8800000000000008"/>
    <n v="1133.3424000000002"/>
    <n v="0.25"/>
    <n v="13.129999999999997"/>
    <n v="2162.9048999999995"/>
    <n v="4650"/>
    <n v="10864"/>
    <n v="959"/>
    <n v="3676"/>
    <n v="1959"/>
    <n v="10838"/>
    <n v="51.63"/>
    <n v="29.21"/>
    <n v="93.03"/>
    <n v="16390"/>
    <n v="83"/>
    <n v="0.5"/>
    <s v="Zona Urbana"/>
    <n v="4217"/>
    <n v="1.07"/>
    <n v="4.0599999999999996"/>
    <n v="1748"/>
    <n v="41.55"/>
    <n v="725"/>
    <n v="1141"/>
    <n v="923"/>
    <n v="2789"/>
    <n v="847"/>
    <n v="1960"/>
    <n v="1360"/>
    <n v="1153"/>
    <n v="72.52"/>
    <n v="97.95"/>
    <n v="85.97"/>
    <n v="54.98"/>
    <n v="524"/>
    <n v="2.4"/>
    <n v="8.94"/>
    <n v="239"/>
    <n v="5.68"/>
    <n v="8.75"/>
    <n v="2.68"/>
  </r>
  <r>
    <n v="867"/>
    <x v="18"/>
    <s v="VE20"/>
    <s v="Panamericano"/>
    <s v="VE2019"/>
    <s v="Panamericano"/>
    <s v="VE201901"/>
    <x v="1"/>
    <n v="25090"/>
    <n v="26455.993784959603"/>
    <n v="5660.3040000000001"/>
    <n v="4717"/>
    <n v="1050"/>
    <n v="324"/>
    <n v="1374"/>
    <n v="22.56"/>
    <n v="0.41642035360720375"/>
    <n v="0.41365286573407772"/>
    <n v="5.3966336616734514E-2"/>
    <n v="0.41184430153097401"/>
    <s v="CIUD MED Y PEQ OCCID"/>
    <s v="ciud med y peq"/>
    <n v="0.38956988766179912"/>
    <n v="10306.458526787968"/>
    <n v="8.253698531195011E-4"/>
    <n v="9855.4585267879684"/>
    <n v="0"/>
    <n v="0"/>
    <n v="146"/>
    <n v="67"/>
    <n v="4219"/>
    <n v="4219"/>
    <n v="3"/>
    <n v="0"/>
    <n v="70"/>
    <n v="314"/>
    <n v="67"/>
    <n v="4219"/>
    <n v="4660"/>
    <n v="4"/>
    <n v="451"/>
    <n v="2.6081783915369645E-4"/>
    <n v="2.2073593360263116E-4"/>
    <n v="4.3758969080192396E-2"/>
    <n v="4.3758969080192396E-2"/>
    <n v="1.7047176668766695E-2"/>
    <n v="2728.9370630709027"/>
    <n v="7.5784067978991357E-2"/>
    <n v="9.7331298910684465E-4"/>
    <n v="7.5784067978991357E-2"/>
    <n v="7.5257705550421346E-4"/>
    <n v="0.90081883613454328"/>
    <n v="2658.9370630709027"/>
    <n v="2.565101297031315E-2"/>
    <n v="0.4634185899492041"/>
    <n v="5.6455201396580471E-4"/>
    <n v="0.9442462318546665"/>
    <n v="0.44488049645652844"/>
    <n v="0.67517849135452013"/>
    <n v="89.38"/>
    <n v="129.74122205699999"/>
    <n v="203.91355473233119"/>
    <n v="0.1019567773661656"/>
    <x v="2"/>
    <s v="FALSETRUE"/>
    <n v="0.45590000000000003"/>
    <n v="0.40524444444444446"/>
    <n v="9.08"/>
    <n v="280.2"/>
    <n v="25"/>
    <n v="1.92"/>
    <n v="481.72799999999995"/>
    <n v="0.61"/>
    <n v="11.02"/>
    <n v="2764.9179999999997"/>
    <n v="7429"/>
    <n v="16297"/>
    <n v="1364"/>
    <n v="5860"/>
    <n v="3224"/>
    <n v="16006"/>
    <n v="53.95"/>
    <n v="28.28"/>
    <n v="99.76"/>
    <n v="22426"/>
    <n v="2664"/>
    <n v="10.62"/>
    <s v="Zona Urbana"/>
    <n v="6427"/>
    <n v="1.03"/>
    <n v="4.0199999999999996"/>
    <n v="2034"/>
    <n v="31.73"/>
    <n v="1121"/>
    <n v="3422"/>
    <n v="2147"/>
    <n v="7005"/>
    <n v="955"/>
    <n v="2881"/>
    <n v="2139"/>
    <n v="1378"/>
    <n v="48.72"/>
    <n v="94.68"/>
    <n v="79.900000000000006"/>
    <n v="39.71"/>
    <n v="1844"/>
    <n v="6.38"/>
    <n v="8.9700000000000006"/>
    <n v="398"/>
    <n v="6.21"/>
    <n v="3.28"/>
    <n v="8.8699999999999992"/>
  </r>
  <r>
    <n v="723"/>
    <x v="20"/>
    <s v="VE17"/>
    <s v="Tubores"/>
    <s v="VE1710"/>
    <s v="Capital Tubores"/>
    <s v="VE171001"/>
    <x v="0"/>
    <n v="24416"/>
    <n v="30144.409923085259"/>
    <n v="5173.750399999999"/>
    <n v="4408"/>
    <n v="969"/>
    <n v="216"/>
    <n v="1185"/>
    <n v="21.189999999999998"/>
    <n v="0.41603644809398721"/>
    <n v="0.41266857755850894"/>
    <n v="5.6637155328252892E-2"/>
    <n v="0.41582607556699469"/>
    <s v="CIUD MED Y PEQ ORIEN"/>
    <s v="ciud med y peq"/>
    <n v="0.38792466013955773"/>
    <n v="11693.759974520361"/>
    <n v="9.3646881006685992E-4"/>
    <n v="11693.759974520361"/>
    <n v="0"/>
    <n v="0"/>
    <n v="481"/>
    <n v="0"/>
    <n v="5308"/>
    <n v="5308"/>
    <n v="2"/>
    <n v="0"/>
    <n v="0"/>
    <n v="0"/>
    <n v="0"/>
    <n v="5308"/>
    <n v="5308"/>
    <n v="1"/>
    <n v="0"/>
    <n v="0"/>
    <n v="0"/>
    <n v="0"/>
    <n v="0"/>
    <n v="0"/>
    <n v="4909.1865740661033"/>
    <n v="0.13633078391039136"/>
    <n v="1.750929005709841E-3"/>
    <n v="0.13633078391039136"/>
    <n v="1.750929005709841E-3"/>
    <n v="0.90900843724307001"/>
    <n v="4909.1865740661033"/>
    <n v="0"/>
    <n v="0.48600259957065672"/>
    <n v="9.3646881006685992E-4"/>
    <n v="0.9456864063103958"/>
    <n v="0.44484917842000682"/>
    <n v="0.67513096114175675"/>
    <n v="91.78"/>
    <n v="126.824666239"/>
    <n v="237.68570276604061"/>
    <n v="0.11884285138302031"/>
    <x v="2"/>
    <s v="TRUETRUE"/>
    <n v="0.44500000000000001"/>
    <n v="0.39555555555555555"/>
    <n v="4.6900000000000004"/>
    <n v="383.4848484848485"/>
    <n v="33"/>
    <n v="6.73"/>
    <n v="1643.1967999999999"/>
    <n v="0.22"/>
    <n v="4.09"/>
    <n v="998.61440000000005"/>
    <n v="7154"/>
    <n v="16077"/>
    <n v="1185"/>
    <n v="5668"/>
    <n v="2991"/>
    <n v="15757"/>
    <n v="51.87"/>
    <n v="28.27"/>
    <n v="101.44"/>
    <n v="22409"/>
    <n v="2007"/>
    <n v="8.2200000000000006"/>
    <s v="Zona Urbana"/>
    <n v="5747"/>
    <n v="1.05"/>
    <n v="4.46"/>
    <n v="2304"/>
    <n v="40.18"/>
    <n v="2252"/>
    <n v="5431"/>
    <n v="4607"/>
    <n v="12655"/>
    <n v="1513"/>
    <n v="2809"/>
    <n v="2068"/>
    <n v="1157"/>
    <n v="79.459999999999994"/>
    <n v="97.43"/>
    <n v="82.89"/>
    <n v="35.950000000000003"/>
    <n v="925"/>
    <n v="3.28"/>
    <n v="13.46"/>
    <n v="86"/>
    <n v="1.5"/>
    <n v="6.77"/>
    <n v="3.18"/>
  </r>
  <r>
    <n v="278"/>
    <x v="14"/>
    <s v="VE08"/>
    <s v="Juan Jose Mora"/>
    <s v="VE0805"/>
    <s v="Urbana Moron"/>
    <s v="VE080501"/>
    <x v="3"/>
    <n v="60588"/>
    <n v="66857.172569183662"/>
    <n v="16479.935999999998"/>
    <n v="10431"/>
    <n v="2892"/>
    <n v="1006"/>
    <n v="3898"/>
    <n v="27.2"/>
    <n v="0.41351364317517508"/>
    <n v="0.38827037268078757"/>
    <n v="7.7673974315274064E-2"/>
    <n v="0.5199278786774143"/>
    <s v="CIUD PRINC CENTRO"/>
    <s v="ciud grandes"/>
    <n v="0.3822668310025672"/>
    <n v="25557.279487813601"/>
    <n v="2.0466979964227157E-3"/>
    <n v="25557.279487813601"/>
    <n v="0"/>
    <n v="0"/>
    <n v="359"/>
    <n v="0"/>
    <n v="7968"/>
    <n v="7968"/>
    <n v="2"/>
    <n v="0"/>
    <n v="0"/>
    <n v="0"/>
    <n v="0"/>
    <n v="7968"/>
    <n v="7968"/>
    <n v="1"/>
    <n v="0"/>
    <n v="0"/>
    <n v="0"/>
    <n v="0"/>
    <n v="0"/>
    <n v="0"/>
    <n v="6448.8414390133084"/>
    <n v="0.17908783775685896"/>
    <n v="2.3000681189103145E-3"/>
    <n v="0.17908783775685896"/>
    <n v="2.3000681189103145E-3"/>
    <n v="0.91351309142767467"/>
    <n v="6448.8414390133084"/>
    <n v="0"/>
    <n v="0.49362376728844043"/>
    <n v="2.0466979964227157E-3"/>
    <n v="0.94998554991175199"/>
    <n v="0.44476635963691402"/>
    <n v="0.6750052701720024"/>
    <n v="99.83"/>
    <n v="309.95360825300003"/>
    <n v="215.70057837368813"/>
    <n v="0.10785028918684407"/>
    <x v="2"/>
    <s v="TRUETRUE"/>
    <n v="0.44020000000000004"/>
    <n v="0.39128888888888891"/>
    <n v="3.8"/>
    <n v="337.4"/>
    <n v="50"/>
    <n v="7.27"/>
    <n v="4404.7475999999997"/>
    <n v="0.38"/>
    <n v="2.61"/>
    <n v="1581.3468"/>
    <n v="17667"/>
    <n v="40132"/>
    <n v="2789"/>
    <n v="14116"/>
    <n v="7204"/>
    <n v="39268"/>
    <n v="50.97"/>
    <n v="28.12"/>
    <n v="102.13"/>
    <n v="60482"/>
    <n v="106"/>
    <n v="0.17"/>
    <s v="Zona Urbana"/>
    <n v="15181"/>
    <n v="1.03"/>
    <n v="4.12"/>
    <n v="5637"/>
    <n v="37.26"/>
    <n v="3233"/>
    <n v="8047"/>
    <n v="5245"/>
    <n v="16870"/>
    <n v="3260"/>
    <n v="6925"/>
    <n v="5095"/>
    <n v="3669"/>
    <n v="69.260000000000005"/>
    <n v="96.46"/>
    <n v="85.29"/>
    <n v="44.5"/>
    <n v="1859"/>
    <n v="4.43"/>
    <n v="14.34"/>
    <n v="1572"/>
    <n v="10.39"/>
    <n v="5.98"/>
    <n v="3.47"/>
  </r>
  <r>
    <n v="495"/>
    <x v="2"/>
    <s v="VE13"/>
    <s v="Palavecino"/>
    <s v="VE1306"/>
    <s v="Jose Gregorio Bastidas"/>
    <s v="VE130602"/>
    <x v="2"/>
    <n v="87078"/>
    <n v="100579.91908052315"/>
    <n v="12530.524200000002"/>
    <n v="20814"/>
    <n v="2456"/>
    <n v="1042"/>
    <n v="3498"/>
    <n v="14.39"/>
    <n v="0.41222403237181432"/>
    <n v="0.35100277407376507"/>
    <n v="3.2687715112621141E-2"/>
    <n v="0.27240425385087108"/>
    <s v="CIUD PRINC RESTO"/>
    <s v="ciud principales"/>
    <n v="0.37746449496191187"/>
    <n v="37965.348359039635"/>
    <n v="3.0403706488786506E-3"/>
    <n v="37868.348359039635"/>
    <n v="0"/>
    <n v="0"/>
    <n v="25"/>
    <n v="97"/>
    <n v="0"/>
    <n v="97"/>
    <n v="2"/>
    <n v="0"/>
    <n v="0"/>
    <n v="0"/>
    <n v="97"/>
    <n v="0"/>
    <n v="97"/>
    <n v="1"/>
    <n v="97"/>
    <n v="5.6096076270307222E-5"/>
    <n v="0"/>
    <n v="2.5549614106702666E-3"/>
    <n v="2.5549614106702666E-3"/>
    <n v="9.6440721852582615E-4"/>
    <n v="6142.1022620202302"/>
    <n v="0.17056952381124368"/>
    <n v="2.1906653667268907E-3"/>
    <n v="0.17056952381124368"/>
    <n v="2.1906653667268907E-3"/>
    <n v="0.91261564749482849"/>
    <n v="6142.1022620202302"/>
    <n v="0"/>
    <n v="0.47806264845994578"/>
    <n v="2.9842745726083434E-3"/>
    <n v="0.95361613032508119"/>
    <n v="0.44470699864529056"/>
    <n v="0.67491518021506147"/>
    <n v="98.92"/>
    <n v="165.00271503900001"/>
    <n v="609.56523689170876"/>
    <n v="0.30478261844585436"/>
    <x v="2"/>
    <s v="FALSETRUE"/>
    <n v="0.32090000000000002"/>
    <n v="0.28524444444444447"/>
    <n v="1.77"/>
    <n v="290.57142857142856"/>
    <n v="56"/>
    <n v="1.96"/>
    <n v="1706.7287999999999"/>
    <n v="0.31"/>
    <n v="5.25"/>
    <n v="4571.5950000000003"/>
    <n v="20116"/>
    <n v="62686"/>
    <n v="4276"/>
    <n v="16148"/>
    <n v="8229"/>
    <n v="62701"/>
    <n v="38.909999999999997"/>
    <n v="31.05"/>
    <n v="92.14"/>
    <n v="86134"/>
    <n v="944"/>
    <n v="1.08"/>
    <s v="Zona Urbana"/>
    <n v="24737"/>
    <n v="1.02"/>
    <n v="3.57"/>
    <n v="9136"/>
    <n v="37.01"/>
    <n v="3804"/>
    <n v="6146"/>
    <n v="4809"/>
    <n v="16272"/>
    <n v="3564"/>
    <n v="7996"/>
    <n v="6082"/>
    <n v="6690"/>
    <n v="68.39"/>
    <n v="96.49"/>
    <n v="88.5"/>
    <n v="60.12"/>
    <n v="1308"/>
    <n v="4.0599999999999996"/>
    <n v="4.01"/>
    <n v="2007"/>
    <n v="8.1300000000000008"/>
    <n v="5.16"/>
    <n v="1.06"/>
  </r>
  <r>
    <n v="929"/>
    <x v="3"/>
    <s v="VE21"/>
    <s v="Juan Vicente Campo"/>
    <s v="VE2108"/>
    <s v="Campo Elias"/>
    <s v="VE210801"/>
    <x v="2"/>
    <n v="4223"/>
    <n v="5084.0769086475329"/>
    <n v="682.43680000000006"/>
    <n v="939"/>
    <n v="156"/>
    <n v="25"/>
    <n v="181"/>
    <n v="16.16"/>
    <n v="0.41669286018363416"/>
    <n v="0.43326995797738854"/>
    <n v="0.10152229711466726"/>
    <n v="0.26396846977681676"/>
    <s v="RESTO"/>
    <s v="resto"/>
    <n v="0.39048122086484038"/>
    <n v="1985.2365582594323"/>
    <n v="1.5898326299370564E-4"/>
    <n v="1985.2365582594323"/>
    <n v="0"/>
    <n v="0"/>
    <n v="0"/>
    <n v="0"/>
    <n v="799"/>
    <n v="799"/>
    <n v="1"/>
    <n v="0"/>
    <n v="0"/>
    <n v="0"/>
    <n v="0"/>
    <n v="799"/>
    <n v="799"/>
    <n v="1"/>
    <n v="0"/>
    <n v="0"/>
    <n v="0"/>
    <n v="0"/>
    <n v="0"/>
    <n v="0"/>
    <n v="536.91167868915556"/>
    <n v="1.4910329632411954E-2"/>
    <n v="1.9149694507181024E-4"/>
    <n v="1.4910329632411954E-2"/>
    <n v="1.9149694507181024E-4"/>
    <n v="0.89621622851363048"/>
    <n v="536.91167868915556"/>
    <n v="0"/>
    <n v="0.44813217204114358"/>
    <n v="1.5898326299370564E-4"/>
    <n v="0.94267574683942856"/>
    <n v="0.44443865032242086"/>
    <n v="0.67450791800142029"/>
    <n v="95.93"/>
    <n v="57.657342654099999"/>
    <n v="88.177440627954525"/>
    <n v="4.4088720313977266E-2"/>
    <x v="2"/>
    <s v="FALSETRUE"/>
    <n v="0.36329999999999996"/>
    <n v="0.32293333333333329"/>
    <n v="11.02"/>
    <n v="98.214285714285708"/>
    <n v="14"/>
    <n v="11.15"/>
    <n v="470.86450000000002"/>
    <n v="0.18"/>
    <n v="3.33"/>
    <n v="140.6259"/>
    <n v="1009"/>
    <n v="2777"/>
    <n v="437"/>
    <n v="802"/>
    <n v="477"/>
    <n v="2944"/>
    <n v="52.07"/>
    <n v="33.01"/>
    <n v="100.81"/>
    <n v="4051"/>
    <n v="172"/>
    <n v="4.07"/>
    <s v="Zona Urbana"/>
    <n v="1163"/>
    <n v="1.01"/>
    <n v="3.68"/>
    <n v="368"/>
    <n v="31.81"/>
    <n v="253"/>
    <n v="674"/>
    <n v="390"/>
    <n v="1375"/>
    <n v="181"/>
    <n v="405"/>
    <n v="351"/>
    <n v="267"/>
    <n v="63.96"/>
    <n v="98.3"/>
    <n v="86.24"/>
    <n v="53.51"/>
    <n v="393"/>
    <n v="2.33"/>
    <n v="3.11"/>
    <n v="2"/>
    <n v="0.17"/>
    <n v="4.84"/>
    <n v="9.73"/>
  </r>
  <r>
    <n v="633"/>
    <x v="4"/>
    <s v="VE15"/>
    <s v="Guaicaipuro"/>
    <s v="VE1510"/>
    <s v="San Pedro"/>
    <s v="VE151006"/>
    <x v="3"/>
    <n v="12916"/>
    <n v="15312.640448458227"/>
    <n v="2838.9367999999995"/>
    <n v="2933"/>
    <n v="707"/>
    <n v="119"/>
    <n v="826"/>
    <n v="21.979999999999997"/>
    <n v="0.41630348650064281"/>
    <n v="0.34228450873707977"/>
    <n v="0.11015025056545702"/>
    <n v="0.49362808127006852"/>
    <s v="GRAN CARACAS"/>
    <s v="gran caracas"/>
    <n v="0.38872094302844601"/>
    <n v="5952.3440353802089"/>
    <n v="4.7668025922087648E-4"/>
    <n v="5952.3440353802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3.28072707936894"/>
    <n v="2.4806892127122261E-2"/>
    <n v="3.1860087443964861E-4"/>
    <n v="2.4806892127122261E-2"/>
    <n v="3.1860087443964861E-4"/>
    <n v="0.89725887733164955"/>
    <n v="893.28072707936894"/>
    <n v="0"/>
    <n v="0.4214500927319505"/>
    <n v="4.7668025922087648E-4"/>
    <n v="0.94390596581158803"/>
    <n v="0.44436786303308495"/>
    <n v="0.67440048677977404"/>
    <n v="95.28"/>
    <n v="102.822256041"/>
    <n v="148.92340469900182"/>
    <n v="7.4461702349500905E-2"/>
    <x v="2"/>
    <s v="FALSETRUE"/>
    <n v="0.33799999999999997"/>
    <n v="0.3004444444444444"/>
    <n v="3.97"/>
    <n v="208.90909090909091"/>
    <n v="11"/>
    <n v="2.58"/>
    <n v="333.2328"/>
    <n v="0.47"/>
    <n v="23.810000000000002"/>
    <n v="3075.2996000000003"/>
    <n v="3070"/>
    <n v="9083"/>
    <n v="763"/>
    <n v="2500"/>
    <n v="1282"/>
    <n v="9134"/>
    <n v="42.2"/>
    <n v="30.52"/>
    <n v="105.41"/>
    <n v="12307"/>
    <n v="609"/>
    <n v="4.72"/>
    <s v="Zona Urbana"/>
    <n v="3831"/>
    <n v="1.01"/>
    <n v="3.37"/>
    <n v="1175"/>
    <n v="30.71"/>
    <n v="331"/>
    <n v="990"/>
    <n v="923"/>
    <n v="2298"/>
    <n v="507"/>
    <n v="1153"/>
    <n v="868"/>
    <n v="686"/>
    <n v="60.29"/>
    <n v="96.16"/>
    <n v="79.63"/>
    <n v="36.299999999999997"/>
    <n v="431"/>
    <n v="4.38"/>
    <n v="6.53"/>
    <n v="158"/>
    <n v="4.13"/>
    <n v="11.11"/>
    <n v="3.11"/>
  </r>
  <r>
    <n v="67"/>
    <x v="12"/>
    <s v="VE03"/>
    <s v="Manuel Ezequiel Bruzual"/>
    <s v="VE0312"/>
    <s v="Clarines"/>
    <s v="VE031201"/>
    <x v="0"/>
    <n v="18908"/>
    <n v="21048.648476496706"/>
    <n v="4961.4592000000002"/>
    <n v="3520"/>
    <n v="948"/>
    <n v="304"/>
    <n v="1252"/>
    <n v="26.240000000000002"/>
    <n v="0.41630458798040193"/>
    <n v="0.47811428649402121"/>
    <n v="8.0282144192818539E-2"/>
    <n v="0.32560201426811242"/>
    <s v="CIUD MED Y PEQ ORIEN"/>
    <s v="ciud med y peq"/>
    <n v="0.38873237739773997"/>
    <n v="8182.2911632778823"/>
    <n v="6.552606249821465E-4"/>
    <n v="7788.2911632778823"/>
    <n v="0"/>
    <n v="0"/>
    <n v="85"/>
    <n v="0"/>
    <n v="4960"/>
    <n v="4960"/>
    <n v="2"/>
    <n v="0"/>
    <n v="394"/>
    <n v="0"/>
    <n v="0"/>
    <n v="4960"/>
    <n v="5354"/>
    <n v="2"/>
    <n v="394"/>
    <n v="2.2785416546908295E-4"/>
    <n v="1.2424279691348097E-3"/>
    <n v="4.8152771899424913E-2"/>
    <n v="4.8152771899424913E-2"/>
    <n v="1.8718541498754536E-2"/>
    <n v="1992.2534341634173"/>
    <n v="5.5325962525540534E-2"/>
    <n v="7.1056462653700675E-4"/>
    <n v="5.5325962525540534E-2"/>
    <n v="-5.3186334259780292E-4"/>
    <n v="0.89028241708315925"/>
    <n v="1598.2534341634173"/>
    <n v="0.19776600368388755"/>
    <n v="0.47457422203424038"/>
    <n v="4.2740645951306353E-4"/>
    <n v="0.94371516273837419"/>
    <n v="0.44436760025369876"/>
    <n v="0.67440008796932738"/>
    <n v="79.569999999999993"/>
    <n v="713.97445629599997"/>
    <n v="29.48095452279086"/>
    <n v="1.474047726139543E-2"/>
    <x v="2"/>
    <s v="FALSETRUE"/>
    <n v="0.47909999999999997"/>
    <n v="0.42586666666666662"/>
    <n v="4.84"/>
    <n v="205"/>
    <n v="25"/>
    <n v="11.030000000000001"/>
    <n v="2085.5524"/>
    <n v="0.94"/>
    <n v="16.28"/>
    <n v="3078.2224000000006"/>
    <n v="5826"/>
    <n v="12161"/>
    <n v="921"/>
    <n v="4695"/>
    <n v="2317"/>
    <n v="11896"/>
    <n v="55.48"/>
    <n v="27.93"/>
    <n v="104.48"/>
    <n v="15046"/>
    <n v="3862"/>
    <n v="20.43"/>
    <s v="Zona Urbana"/>
    <n v="4861"/>
    <n v="1.03"/>
    <n v="4.01"/>
    <n v="1928"/>
    <n v="39.799999999999997"/>
    <n v="894"/>
    <n v="2453"/>
    <n v="1621"/>
    <n v="5125"/>
    <n v="905"/>
    <n v="2398"/>
    <n v="1519"/>
    <n v="951"/>
    <n v="58.31"/>
    <n v="97.96"/>
    <n v="80.239999999999995"/>
    <n v="38.74"/>
    <n v="728"/>
    <n v="2.65"/>
    <n v="12.9"/>
    <n v="260"/>
    <n v="5.37"/>
    <n v="9.19"/>
    <n v="5.83"/>
  </r>
  <r>
    <n v="530"/>
    <x v="19"/>
    <s v="VE14"/>
    <s v="Antonio Pinto Salinas"/>
    <s v="VE1403"/>
    <s v="Mesa De Las Palmas"/>
    <s v="VE140303"/>
    <x v="1"/>
    <n v="2225"/>
    <n v="2654.5030409064398"/>
    <n v="394.27"/>
    <n v="455"/>
    <n v="85"/>
    <n v="13"/>
    <n v="98"/>
    <n v="17.72"/>
    <n v="0.41675713905813078"/>
    <n v="0.42003033654200911"/>
    <n v="4.4109586738176214E-2"/>
    <n v="0.16429818927576348"/>
    <s v="RESTO"/>
    <s v="resto"/>
    <n v="0.39062533939877181"/>
    <n v="1036.9161512891499"/>
    <n v="8.3039128257520709E-5"/>
    <n v="1036.9161512891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5.85959730619552"/>
    <n v="7.1053603169250832E-3"/>
    <n v="9.1255849325278652E-5"/>
    <n v="7.1053603169250832E-3"/>
    <n v="9.1255849325278652E-5"/>
    <n v="0.89539393875030937"/>
    <n v="255.85959730619552"/>
    <n v="0"/>
    <n v="0.44084321186974784"/>
    <n v="8.3039128257520709E-5"/>
    <n v="0.94238166815286184"/>
    <n v="0.44436334889329704"/>
    <n v="0.67439363583864254"/>
    <n v="0"/>
    <n v="26.659255000000002"/>
    <n v="99.571538698528514"/>
    <n v="4.9785769349264257E-2"/>
    <x v="3"/>
    <s v="FALSEFALSE"/>
    <n v="0.44850000000000001"/>
    <n v="0.39866666666666667"/>
    <n v="9.39"/>
    <n v="93.571428571428569"/>
    <n v="7"/>
    <n v="15.51"/>
    <n v="345.09749999999997"/>
    <n v="0.89"/>
    <n v="18.54"/>
    <n v="412.51499999999999"/>
    <n v="645"/>
    <n v="1438"/>
    <n v="142"/>
    <n v="502"/>
    <n v="296"/>
    <n v="1427"/>
    <n v="54.73"/>
    <n v="29.18"/>
    <n v="105.07"/>
    <n v="0"/>
    <n v="2225"/>
    <n v="100"/>
    <s v="Zona Rural"/>
    <n v="568"/>
    <n v="1.01"/>
    <n v="3.97"/>
    <n v="179"/>
    <n v="31.51"/>
    <n v="110"/>
    <n v="265"/>
    <n v="280"/>
    <n v="655"/>
    <n v="116"/>
    <n v="276"/>
    <n v="195"/>
    <n v="128"/>
    <n v="70.3"/>
    <n v="96.84"/>
    <n v="80.25"/>
    <n v="42.52"/>
    <n v="172"/>
    <n v="4"/>
    <n v="6.69"/>
    <n v="15"/>
    <n v="2.64"/>
    <n v="1.06"/>
    <n v="8.32"/>
  </r>
  <r>
    <n v="765"/>
    <x v="6"/>
    <s v="VE18"/>
    <s v="Turen"/>
    <s v="VE1814"/>
    <s v="Canelones"/>
    <s v="VE181402"/>
    <x v="3"/>
    <n v="7548"/>
    <n v="8991.4814049915003"/>
    <n v="1793.4048"/>
    <n v="1402"/>
    <n v="309"/>
    <n v="128"/>
    <n v="437"/>
    <n v="23.76"/>
    <n v="0.41629640581162175"/>
    <n v="0.44357761483721159"/>
    <n v="5.7540617460297365E-2"/>
    <n v="0.39354403208153715"/>
    <s v="CIUD MED Y PEQ LLANO"/>
    <s v="ciud med y peq"/>
    <n v="0.3886474389876749"/>
    <n v="3494.5162207552476"/>
    <n v="2.7985057450644605E-4"/>
    <n v="3494.5162207552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6.14684710762924"/>
    <n v="2.5719602173877434E-2"/>
    <n v="3.3032302881174421E-4"/>
    <n v="2.5719602173877434E-2"/>
    <n v="3.3032302881174421E-4"/>
    <n v="0.89735503557366048"/>
    <n v="926.14684710762924"/>
    <n v="0"/>
    <n v="0.4555507508615832"/>
    <n v="2.7985057450644605E-4"/>
    <n v="0.94314378166979429"/>
    <n v="0.44402369041065853"/>
    <n v="0.67387814886245401"/>
    <n v="62.33"/>
    <n v="143.861914783"/>
    <n v="62.500776654851066"/>
    <n v="3.1250388327425535E-2"/>
    <x v="2"/>
    <s v="FALSETRUE"/>
    <n v="0.43540000000000001"/>
    <n v="0.38702222222222221"/>
    <n v="9.57"/>
    <n v="170.21428571428572"/>
    <n v="14"/>
    <n v="14.68"/>
    <n v="1108.0463999999999"/>
    <n v="0.84"/>
    <n v="5.49"/>
    <n v="414.38520000000005"/>
    <n v="2176"/>
    <n v="4998"/>
    <n v="374"/>
    <n v="1699"/>
    <n v="976"/>
    <n v="4873"/>
    <n v="51.02"/>
    <n v="28.29"/>
    <n v="108.28"/>
    <n v="4705"/>
    <n v="2843"/>
    <n v="37.67"/>
    <s v="Zona Urbana"/>
    <n v="1976"/>
    <n v="1.03"/>
    <n v="3.91"/>
    <n v="535"/>
    <n v="27.24"/>
    <n v="522"/>
    <n v="1216"/>
    <n v="645"/>
    <n v="2383"/>
    <n v="297"/>
    <n v="869"/>
    <n v="605"/>
    <n v="420"/>
    <n v="50.94"/>
    <n v="95.29"/>
    <n v="75.16"/>
    <n v="40.74"/>
    <n v="592"/>
    <n v="5.96"/>
    <n v="9.73"/>
    <n v="165"/>
    <n v="8.4"/>
    <n v="5.3"/>
    <n v="6.69"/>
  </r>
  <r>
    <n v="899"/>
    <x v="3"/>
    <s v="VE21"/>
    <s v="Bocono"/>
    <s v="VE2102"/>
    <s v="Burbusay"/>
    <s v="VE210205"/>
    <x v="2"/>
    <n v="3875"/>
    <n v="5001.0775343849191"/>
    <n v="861.02499999999998"/>
    <n v="767"/>
    <n v="173"/>
    <n v="46"/>
    <n v="219"/>
    <n v="22.22"/>
    <n v="0.41634731597512148"/>
    <n v="0.46829130945371483"/>
    <n v="0.15160289571151261"/>
    <n v="0.2726081398707878"/>
    <s v="CIUD MED Y PEQ OCCID"/>
    <s v="ciud med y peq"/>
    <n v="0.3891759331387975"/>
    <n v="1946.2990161437276"/>
    <n v="1.5586503636587392E-4"/>
    <n v="1946.2990161437276"/>
    <n v="0"/>
    <n v="0"/>
    <n v="58"/>
    <n v="0"/>
    <n v="0"/>
    <n v="58"/>
    <n v="1"/>
    <n v="0"/>
    <n v="0"/>
    <n v="0"/>
    <n v="0"/>
    <n v="0"/>
    <n v="0"/>
    <n v="0"/>
    <n v="0"/>
    <n v="0"/>
    <n v="0"/>
    <n v="0"/>
    <n v="0"/>
    <n v="0"/>
    <n v="316.01085770870355"/>
    <n v="8.7757935669451267E-3"/>
    <n v="1.1270962480921262E-4"/>
    <n v="8.7757935669451267E-3"/>
    <n v="1.1270962480921262E-4"/>
    <n v="0.89556992665061752"/>
    <n v="316.01085770870355"/>
    <n v="0"/>
    <n v="0.4575456765570925"/>
    <n v="1.5586503636587392E-4"/>
    <n v="0.94266367212168622"/>
    <n v="0.44399849009894982"/>
    <n v="0.67383990329184196"/>
    <n v="0"/>
    <n v="86.670064018199994"/>
    <n v="57.702478832076714"/>
    <n v="2.8851239416038357E-2"/>
    <x v="3"/>
    <s v="FALSEFALSE"/>
    <n v="0.36530000000000001"/>
    <n v="0.32471111111111112"/>
    <n v="11.99"/>
    <n v="90.222222222222229"/>
    <n v="9"/>
    <n v="21.299999999999997"/>
    <n v="825.37499999999989"/>
    <n v="0.19"/>
    <n v="77.290000000000006"/>
    <n v="2994.9875000000002"/>
    <n v="937"/>
    <n v="2565"/>
    <n v="373"/>
    <n v="688"/>
    <n v="487"/>
    <n v="2700"/>
    <n v="51.07"/>
    <n v="32.61"/>
    <n v="107.55"/>
    <n v="0"/>
    <n v="3875"/>
    <n v="100"/>
    <s v="Zona Rural"/>
    <n v="1082"/>
    <n v="1.01"/>
    <n v="3.61"/>
    <n v="312"/>
    <n v="28.92"/>
    <n v="136"/>
    <n v="349"/>
    <n v="327"/>
    <n v="812"/>
    <n v="114"/>
    <n v="351"/>
    <n v="306"/>
    <n v="146"/>
    <n v="49.57"/>
    <n v="94.86"/>
    <n v="74.63"/>
    <n v="30.23"/>
    <n v="398"/>
    <n v="6.91"/>
    <n v="8.8000000000000007"/>
    <n v="7"/>
    <n v="0.65"/>
    <n v="11.58"/>
    <n v="6.49"/>
  </r>
  <r>
    <n v="980"/>
    <x v="3"/>
    <s v="VE21"/>
    <s v="Valera"/>
    <s v="VE2120"/>
    <s v="Mercedes Diaz"/>
    <s v="VE212003"/>
    <x v="2"/>
    <n v="60226"/>
    <n v="75187.269398878998"/>
    <n v="11888.612400000002"/>
    <n v="12394"/>
    <n v="2427"/>
    <n v="623"/>
    <n v="3050"/>
    <n v="19.740000000000002"/>
    <n v="0.41230989291262199"/>
    <n v="0.35543754466055383"/>
    <n v="0.51381427349682107"/>
    <n v="0.32245677257851479"/>
    <s v="CIUD GRAND ANDES"/>
    <s v="ciud grandes"/>
    <n v="0.37862634994064515"/>
    <n v="28467.881374501518"/>
    <n v="2.2797870876426498E-3"/>
    <n v="28467.881374501518"/>
    <n v="0"/>
    <n v="0"/>
    <n v="512"/>
    <n v="0"/>
    <n v="0"/>
    <n v="512"/>
    <n v="1"/>
    <n v="0"/>
    <n v="0"/>
    <n v="0"/>
    <n v="0"/>
    <n v="0"/>
    <n v="0"/>
    <n v="0"/>
    <n v="0"/>
    <n v="0"/>
    <n v="0"/>
    <n v="0"/>
    <n v="0"/>
    <n v="0"/>
    <n v="6749.3933140419404"/>
    <n v="0.18743432695831819"/>
    <n v="2.4072640846306069E-3"/>
    <n v="0.18743432695831819"/>
    <n v="2.4072640846306069E-3"/>
    <n v="0.91439243282577742"/>
    <n v="6749.3933140419404"/>
    <n v="0"/>
    <n v="0.48575476814821644"/>
    <n v="2.2797870876426498E-3"/>
    <n v="0.95088814145535328"/>
    <n v="0.44393142616121367"/>
    <n v="0.6737381228616689"/>
    <n v="100"/>
    <n v="20.688148463800001"/>
    <n v="3634.3160206164043"/>
    <n v="1"/>
    <x v="2"/>
    <s v="TRUETRUE"/>
    <n v="0.37240000000000001"/>
    <n v="0.33102222222222222"/>
    <n v="3.87"/>
    <n v="336.33962264150944"/>
    <n v="53"/>
    <n v="3.87"/>
    <n v="2330.7462"/>
    <n v="0.08"/>
    <n v="3.35"/>
    <n v="2017.5710000000001"/>
    <n v="15019"/>
    <n v="40328"/>
    <n v="4879"/>
    <n v="11921"/>
    <n v="6550"/>
    <n v="41755"/>
    <n v="49.34"/>
    <n v="31.47"/>
    <n v="92.7"/>
    <n v="60226"/>
    <n v="0"/>
    <n v="0"/>
    <s v="Zona Urbana"/>
    <n v="15757"/>
    <n v="1.05"/>
    <n v="3.99"/>
    <n v="6794"/>
    <n v="43.2"/>
    <n v="3695"/>
    <n v="8504"/>
    <n v="5627"/>
    <n v="17826"/>
    <n v="2981"/>
    <n v="5982"/>
    <n v="4741"/>
    <n v="4179"/>
    <n v="75.03"/>
    <n v="98.29"/>
    <n v="86.15"/>
    <n v="52.9"/>
    <n v="1951"/>
    <n v="2.19"/>
    <n v="9.09"/>
    <n v="721"/>
    <n v="4.58"/>
    <n v="5.86"/>
    <n v="4.1900000000000004"/>
  </r>
  <r>
    <n v="499"/>
    <x v="2"/>
    <s v="VE13"/>
    <s v="Simon Planas"/>
    <s v="VE1307"/>
    <s v="Gustavo Vegas Leon"/>
    <s v="VE130703"/>
    <x v="2"/>
    <n v="11699"/>
    <n v="13261.284760627899"/>
    <n v="3202.0162999999993"/>
    <n v="2309"/>
    <n v="541"/>
    <n v="329"/>
    <n v="870"/>
    <n v="27.369999999999997"/>
    <n v="0.41528145042079817"/>
    <n v="0.47343369267228252"/>
    <n v="7.9536952799234409E-2"/>
    <n v="0.56872409972351234"/>
    <s v="CIUD MED Y PEQ OCCID"/>
    <s v="ciud med y peq"/>
    <n v="0.38658383538086799"/>
    <n v="5126.5983248413895"/>
    <n v="4.1055224696040423E-4"/>
    <n v="5126.5983248413895"/>
    <n v="0"/>
    <n v="0"/>
    <n v="120"/>
    <n v="0"/>
    <n v="0"/>
    <n v="120"/>
    <n v="1"/>
    <n v="0"/>
    <n v="0"/>
    <n v="0"/>
    <n v="0"/>
    <n v="0"/>
    <n v="0"/>
    <n v="0"/>
    <n v="0"/>
    <n v="0"/>
    <n v="0"/>
    <n v="0"/>
    <n v="0"/>
    <n v="0"/>
    <n v="1874.9316015972097"/>
    <n v="5.2067871360692616E-2"/>
    <n v="6.6872017908243338E-4"/>
    <n v="5.2067871360692616E-2"/>
    <n v="6.6872017908243338E-4"/>
    <n v="0.90013094809269589"/>
    <n v="1874.9316015972097"/>
    <n v="0"/>
    <n v="0.47521083737522368"/>
    <n v="4.1055224696040423E-4"/>
    <n v="0.94364989812369637"/>
    <n v="0.44354809525050826"/>
    <n v="0.67315635587471145"/>
    <n v="75.25"/>
    <n v="165.389915006"/>
    <n v="80.181943138109773"/>
    <n v="4.009097156905489E-2"/>
    <x v="2"/>
    <s v="FALSETRUE"/>
    <n v="0.46020000000000005"/>
    <n v="0.40906666666666669"/>
    <n v="7.1"/>
    <n v="485"/>
    <n v="10"/>
    <n v="10.600000000000001"/>
    <n v="1240.0940000000001"/>
    <n v="1.68"/>
    <n v="11.209999999999999"/>
    <n v="1311.4578999999999"/>
    <n v="3510"/>
    <n v="7627"/>
    <n v="562"/>
    <n v="2808"/>
    <n v="1456"/>
    <n v="7435"/>
    <n v="53.39"/>
    <n v="27.59"/>
    <n v="105.68"/>
    <n v="8803"/>
    <n v="2896"/>
    <n v="24.75"/>
    <s v="Zona Urbana"/>
    <n v="3242"/>
    <n v="1.02"/>
    <n v="3.68"/>
    <n v="1118"/>
    <n v="34.68"/>
    <n v="1386"/>
    <n v="1624"/>
    <n v="1738"/>
    <n v="4850"/>
    <n v="617"/>
    <n v="1434"/>
    <n v="983"/>
    <n v="577"/>
    <n v="65.849999999999994"/>
    <n v="98.22"/>
    <n v="80.77"/>
    <n v="36.200000000000003"/>
    <n v="669"/>
    <n v="2.33"/>
    <n v="10.24"/>
    <n v="456"/>
    <n v="14.14"/>
    <n v="9.99"/>
    <n v="6.32"/>
  </r>
  <r>
    <n v="859"/>
    <x v="18"/>
    <s v="VE20"/>
    <s v="Libertad"/>
    <s v="VE2015"/>
    <s v="Manuel Felipe Rugeles"/>
    <s v="VE201503"/>
    <x v="1"/>
    <n v="10187"/>
    <n v="10860.783497295532"/>
    <n v="2068.9796999999999"/>
    <n v="2114"/>
    <n v="414"/>
    <n v="125"/>
    <n v="539"/>
    <n v="20.309999999999999"/>
    <n v="0.41546729870674454"/>
    <n v="0.38915115633637731"/>
    <n v="4.0140728150812918E-2"/>
    <n v="0.32428425094820951"/>
    <s v="CIUD MED Y PEQ OCCID"/>
    <s v="ciud med y peq"/>
    <n v="0.38693770195239047"/>
    <n v="4202.4466078459791"/>
    <n v="3.3654360811185158E-4"/>
    <n v="4202.4466078459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2.11078829130224"/>
    <n v="1.8664882513619967E-2"/>
    <n v="2.397175696044143E-4"/>
    <n v="1.8664882513619967E-2"/>
    <n v="2.397175696044143E-4"/>
    <n v="0.89661178809564435"/>
    <n v="672.11078829130224"/>
    <n v="0"/>
    <n v="0.43480927564854727"/>
    <n v="3.3654360811185158E-4"/>
    <n v="0.94336331426329978"/>
    <n v="0.44354585327460067"/>
    <n v="0.67315295331172431"/>
    <n v="88.95"/>
    <n v="58.2838355226"/>
    <n v="186.34297828742208"/>
    <n v="9.3171489143711039E-2"/>
    <x v="2"/>
    <s v="FALSETRUE"/>
    <n v="0.38630000000000003"/>
    <n v="0.34337777777777778"/>
    <n v="4.1500000000000004"/>
    <n v="144.75"/>
    <n v="12"/>
    <n v="4.18"/>
    <n v="425.81659999999999"/>
    <m/>
    <n v="1.64"/>
    <n v="167.0668"/>
    <n v="2669"/>
    <n v="6910"/>
    <n v="608"/>
    <n v="2104"/>
    <n v="1202"/>
    <n v="6881"/>
    <n v="47.42"/>
    <n v="30.12"/>
    <n v="101.76"/>
    <n v="9061"/>
    <n v="1126"/>
    <n v="11.05"/>
    <s v="Zona Urbana"/>
    <n v="2682"/>
    <n v="1.02"/>
    <n v="3.87"/>
    <n v="844"/>
    <n v="31.55"/>
    <n v="336"/>
    <n v="961"/>
    <n v="440"/>
    <n v="1737"/>
    <n v="523"/>
    <n v="1086"/>
    <n v="838"/>
    <n v="574"/>
    <n v="75.69"/>
    <n v="97.49"/>
    <n v="84.39"/>
    <n v="42.08"/>
    <n v="351"/>
    <n v="3.23"/>
    <n v="6.99"/>
    <n v="269"/>
    <n v="10.06"/>
    <n v="1.68"/>
    <n v="5.84"/>
  </r>
  <r>
    <n v="816"/>
    <x v="16"/>
    <s v="VE19"/>
    <s v="Sucre"/>
    <s v="VE1914"/>
    <s v="Santa Ines"/>
    <s v="VE191403"/>
    <x v="0"/>
    <n v="69716"/>
    <n v="86339.734447047944"/>
    <n v="16452.976000000002"/>
    <n v="12260"/>
    <n v="2817"/>
    <n v="971"/>
    <n v="3788"/>
    <n v="23.6"/>
    <n v="0.41202723830207838"/>
    <n v="0.40580642693106089"/>
    <n v="0.21411873830099945"/>
    <n v="0.53449073748234832"/>
    <s v="CIUD GRAND ORIENTE"/>
    <s v="ciud grandes"/>
    <n v="0.37573130162002094"/>
    <n v="32440.540805316283"/>
    <n v="2.597928699757327E-3"/>
    <n v="32440.540805316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18.3278716475443"/>
    <n v="0.21156511270416994"/>
    <n v="2.7171815624084262E-3"/>
    <n v="0.21156511270416994"/>
    <n v="2.7171815624084262E-3"/>
    <n v="0.91693472316641167"/>
    <n v="7618.3278716475443"/>
    <n v="0"/>
    <n v="0.51143542093388084"/>
    <n v="2.597928699757327E-3"/>
    <n v="0.95212008211486465"/>
    <n v="0.44348310414488096"/>
    <n v="0.67305772130430785"/>
    <n v="96.07"/>
    <n v="84.516976327699993"/>
    <n v="1021.5667691693149"/>
    <n v="0.51078338458465744"/>
    <x v="2"/>
    <s v="TRUETRUE"/>
    <n v="0.3836"/>
    <n v="0.34097777777777777"/>
    <n v="3.73"/>
    <n v="440.78260869565219"/>
    <n v="46"/>
    <n v="4.95"/>
    <n v="3450.942"/>
    <n v="0.1"/>
    <n v="2.95"/>
    <n v="2056.6220000000003"/>
    <n v="18228"/>
    <n v="47522"/>
    <n v="3966"/>
    <n v="14290"/>
    <n v="8007"/>
    <n v="47419"/>
    <n v="46.7"/>
    <n v="29.65"/>
    <n v="100.81"/>
    <n v="66977"/>
    <n v="2739"/>
    <n v="3.93"/>
    <s v="Zona Urbana"/>
    <n v="16529"/>
    <n v="1.07"/>
    <n v="4.45"/>
    <n v="7229"/>
    <n v="43.79"/>
    <n v="4167"/>
    <n v="8241"/>
    <n v="7868"/>
    <n v="20276"/>
    <n v="3158"/>
    <n v="7035"/>
    <n v="5715"/>
    <n v="4625"/>
    <n v="66.650000000000006"/>
    <n v="97.98"/>
    <n v="85.29"/>
    <n v="48.09"/>
    <n v="2163"/>
    <n v="2.5"/>
    <n v="10.56"/>
    <n v="1933"/>
    <n v="11.71"/>
    <n v="4.42"/>
    <n v="3.34"/>
  </r>
  <r>
    <n v="1018"/>
    <x v="9"/>
    <s v="VE23"/>
    <s v="Cabimas"/>
    <s v="VE2303"/>
    <s v="Romulo Betancourt"/>
    <s v="VE230306"/>
    <x v="2"/>
    <n v="29839"/>
    <n v="34989.839178730006"/>
    <n v="8017.7393000000002"/>
    <n v="5084"/>
    <n v="1419"/>
    <n v="449"/>
    <n v="1868"/>
    <n v="26.87"/>
    <n v="0.4135515417806353"/>
    <n v="0.39039122010458621"/>
    <n v="0.1842418391095576"/>
    <n v="0.25568709937961115"/>
    <s v="CIUD GRAND ZULIA"/>
    <s v="ciud grandes"/>
    <n v="0.38282402836695428"/>
    <n v="13394.951186313305"/>
    <n v="1.0727049320049863E-3"/>
    <n v="13394.951186313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7.6280428289122"/>
    <n v="4.6033233225344194E-2"/>
    <n v="5.9121587193277769E-4"/>
    <n v="4.6033233225344194E-2"/>
    <n v="5.9121587193277769E-4"/>
    <n v="0.89949517094054265"/>
    <n v="1657.6280428289122"/>
    <n v="0"/>
    <n v="0.44530654142349108"/>
    <n v="1.0727049320049863E-3"/>
    <n v="0.94621395382860352"/>
    <n v="0.44337022904252094"/>
    <n v="0.67288641498288015"/>
    <n v="99.9"/>
    <n v="12.8773994005"/>
    <n v="2717.1510404011724"/>
    <n v="1"/>
    <x v="2"/>
    <s v="FALSETRUE"/>
    <n v="0.45169999999999999"/>
    <n v="0.4015111111111111"/>
    <n v="3.65"/>
    <n v="433"/>
    <n v="10"/>
    <n v="5.51"/>
    <n v="1644.1288999999999"/>
    <n v="0.25"/>
    <n v="4.71"/>
    <n v="1405.4168999999999"/>
    <n v="8839"/>
    <n v="19567"/>
    <n v="1433"/>
    <n v="7036"/>
    <n v="3649"/>
    <n v="19154"/>
    <n v="52.5"/>
    <n v="28.28"/>
    <n v="95.59"/>
    <n v="29810"/>
    <n v="29"/>
    <n v="0.1"/>
    <s v="Zona Urbana"/>
    <n v="7083"/>
    <n v="1.04"/>
    <n v="4.37"/>
    <n v="3047"/>
    <n v="43.22"/>
    <n v="1143"/>
    <n v="2280"/>
    <n v="874"/>
    <n v="4330"/>
    <n v="1808"/>
    <n v="3404"/>
    <n v="2632"/>
    <n v="2050"/>
    <n v="76.09"/>
    <n v="98.44"/>
    <n v="85.65"/>
    <n v="52.88"/>
    <n v="874"/>
    <n v="2.0299999999999998"/>
    <n v="16.88"/>
    <n v="459"/>
    <n v="6.51"/>
    <n v="7.39"/>
    <n v="3.64"/>
  </r>
  <r>
    <n v="87"/>
    <x v="12"/>
    <s v="VE03"/>
    <s v="Simon Rodriguez"/>
    <s v="VE0319"/>
    <s v="Capital El Tigre"/>
    <s v="VE031900"/>
    <x v="0"/>
    <n v="182474"/>
    <n v="219622"/>
    <n v="34341.606800000001"/>
    <n v="36504"/>
    <n v="6817"/>
    <n v="1645"/>
    <n v="8462"/>
    <n v="18.82"/>
    <n v="0.40646780146710126"/>
    <n v="0.36143284493317851"/>
    <n v="0.14823854341687981"/>
    <n v="0.28056269297136216"/>
    <s v="CIUD MED Y PEQ ORIEN"/>
    <s v="ciud med y peq"/>
    <n v="0.36143284493317851"/>
    <n v="79378.604269914533"/>
    <n v="6.3568593204739541E-3"/>
    <n v="77281.604269914533"/>
    <n v="0"/>
    <n v="0"/>
    <n v="0"/>
    <n v="0"/>
    <n v="0"/>
    <n v="0"/>
    <n v="0"/>
    <n v="679"/>
    <n v="0"/>
    <n v="389"/>
    <n v="400"/>
    <n v="24914"/>
    <n v="27282"/>
    <n v="4"/>
    <n v="2097"/>
    <n v="1.2127162055549923E-3"/>
    <n v="0"/>
    <n v="2.6417698059662015E-2"/>
    <n v="2.6417698059662015E-2"/>
    <n v="9.5482237662893512E-3"/>
    <n v="18448.255271079299"/>
    <n v="0.5123180928122909"/>
    <n v="6.5798243296583377E-3"/>
    <n v="0.5123180928122909"/>
    <n v="6.5798243296583377E-3"/>
    <n v="0.94862044630442666"/>
    <n v="18448.255271079299"/>
    <n v="0"/>
    <n v="0.60745712801663199"/>
    <n v="5.1441431149189618E-3"/>
    <n v="0.96197979535709466"/>
    <n v="0.44325649987024907"/>
    <n v="0.67271381247148854"/>
    <n v="98.28"/>
    <n v="653.93762823700001"/>
    <n v="335.84548512997424"/>
    <n v="0.16792274256498713"/>
    <x v="2"/>
    <s v="TRUETRUE"/>
    <n v="0.41950000000000004"/>
    <n v="0.37288888888888894"/>
    <n v="2.98"/>
    <n v="408.33600000000001"/>
    <n v="125"/>
    <n v="1.94"/>
    <n v="3539.9956000000002"/>
    <n v="0.45"/>
    <n v="9.2699999999999978"/>
    <n v="16915.339799999994"/>
    <n v="51220"/>
    <n v="122106"/>
    <n v="9148"/>
    <n v="41004"/>
    <n v="20758"/>
    <n v="120712"/>
    <n v="49.44"/>
    <n v="28.84"/>
    <n v="98.4"/>
    <n v="179333"/>
    <n v="3141"/>
    <n v="1.72"/>
    <s v="Zona Urbana"/>
    <n v="47515"/>
    <n v="1.02"/>
    <n v="3.9"/>
    <n v="18541"/>
    <n v="39.270000000000003"/>
    <n v="7233"/>
    <n v="23064"/>
    <n v="17711"/>
    <n v="51042"/>
    <n v="9081"/>
    <n v="20292"/>
    <n v="14744"/>
    <n v="11264"/>
    <n v="66.25"/>
    <n v="97.35"/>
    <n v="85.54"/>
    <n v="47.85"/>
    <n v="4434"/>
    <n v="3.3"/>
    <n v="9.34"/>
    <n v="1631"/>
    <n v="3.45"/>
    <n v="5.29"/>
    <n v="4.24"/>
  </r>
  <r>
    <n v="918"/>
    <x v="3"/>
    <s v="VE21"/>
    <s v="Carache"/>
    <s v="VE2105"/>
    <s v="Cuicas"/>
    <s v="VE210502"/>
    <x v="2"/>
    <n v="5042"/>
    <n v="6323.6020176913516"/>
    <n v="1170.7523999999999"/>
    <n v="1174"/>
    <n v="304"/>
    <n v="51"/>
    <n v="355"/>
    <n v="23.22"/>
    <n v="0.41536260742014675"/>
    <n v="0.49092794702025672"/>
    <n v="0.11004363763746637"/>
    <n v="0.39290388994547509"/>
    <s v="RESTO"/>
    <s v="resto"/>
    <n v="0.38673836330114603"/>
    <n v="2445.579494489778"/>
    <n v="1.9584880518489452E-4"/>
    <n v="2445.5794944897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.26416400649939"/>
    <n v="5.6169859547926656E-3"/>
    <n v="7.2140299870758891E-5"/>
    <n v="5.6169859547926656E-3"/>
    <n v="7.2140299870758891E-5"/>
    <n v="0.89523713159931362"/>
    <n v="202.26416400649939"/>
    <n v="0"/>
    <n v="0.46392735485812103"/>
    <n v="1.9584880518489452E-4"/>
    <n v="0.94281850138215673"/>
    <n v="0.44325090449616256"/>
    <n v="0.67270532058149923"/>
    <n v="0"/>
    <n v="143.34743169500001"/>
    <n v="44.113814547762978"/>
    <n v="2.2056907273881488E-2"/>
    <x v="3"/>
    <s v="FALSEFALSE"/>
    <n v="0.4143"/>
    <n v="0.36826666666666669"/>
    <n v="12.68"/>
    <n v="47.545454545454547"/>
    <n v="11"/>
    <n v="27.169999999999998"/>
    <n v="1369.9114"/>
    <n v="1.24"/>
    <n v="5.09"/>
    <n v="256.63779999999997"/>
    <n v="1289"/>
    <n v="3111"/>
    <n v="642"/>
    <n v="968"/>
    <n v="634"/>
    <n v="3440"/>
    <n v="62.07"/>
    <n v="34.4"/>
    <n v="103.72"/>
    <n v="0"/>
    <n v="5042"/>
    <n v="100"/>
    <s v="Zona Rural"/>
    <n v="1552"/>
    <n v="1.01"/>
    <n v="3.27"/>
    <n v="592"/>
    <n v="38.22"/>
    <n v="169"/>
    <n v="354"/>
    <n v="0"/>
    <n v="523"/>
    <n v="198"/>
    <n v="508"/>
    <n v="410"/>
    <n v="209"/>
    <n v="61.11"/>
    <n v="97.5"/>
    <n v="76.489999999999995"/>
    <n v="40.9"/>
    <n v="541"/>
    <n v="3.38"/>
    <n v="6.71"/>
    <n v="48"/>
    <n v="3.1"/>
    <n v="2.19"/>
    <n v="14.26"/>
  </r>
  <r>
    <n v="871"/>
    <x v="18"/>
    <s v="VE20"/>
    <s v="Rafael Urdaneta"/>
    <s v="VE2021"/>
    <s v="Las Delicias"/>
    <s v="VE202100"/>
    <x v="1"/>
    <n v="5905"/>
    <n v="6230"/>
    <n v="1124.9024999999999"/>
    <n v="1398"/>
    <n v="272"/>
    <n v="57"/>
    <n v="329"/>
    <n v="19.05"/>
    <n v="0.41536592293575642"/>
    <n v="0.38674467624686765"/>
    <n v="8.6234882522688266E-2"/>
    <n v="0.25266179064290567"/>
    <s v="RESTO"/>
    <s v="resto"/>
    <n v="0.38674467624686765"/>
    <n v="2409.4193330179855"/>
    <n v="1.9295299892077596E-4"/>
    <n v="2409.4193330179855"/>
    <n v="0"/>
    <n v="0"/>
    <n v="0"/>
    <n v="0"/>
    <n v="539"/>
    <n v="539"/>
    <n v="1"/>
    <n v="0"/>
    <n v="0"/>
    <n v="0"/>
    <n v="0"/>
    <n v="539"/>
    <n v="539"/>
    <n v="1"/>
    <n v="0"/>
    <n v="0"/>
    <n v="0"/>
    <n v="0"/>
    <n v="0"/>
    <n v="0"/>
    <n v="523.26554696201197"/>
    <n v="1.4531369124874132E-2"/>
    <n v="1.8662986424359003E-4"/>
    <n v="1.4531369124874132E-2"/>
    <n v="1.8662986424359003E-4"/>
    <n v="0.89617630326428532"/>
    <n v="523.26554696201197"/>
    <n v="0"/>
    <n v="0.43248411621200905"/>
    <n v="1.9295299892077596E-4"/>
    <n v="0.94280728794341451"/>
    <n v="0.44324830572973428"/>
    <n v="0.67270137653088258"/>
    <n v="0"/>
    <n v="181.267303927"/>
    <n v="34.369132574007644"/>
    <n v="1.7184566287003822E-2"/>
    <x v="3"/>
    <s v="FALSEFALSE"/>
    <n v="0.42049999999999998"/>
    <n v="0.37377777777777776"/>
    <n v="7.14"/>
    <n v="64.428571428571431"/>
    <n v="21"/>
    <n v="11.74"/>
    <n v="693.24700000000007"/>
    <n v="0.41"/>
    <n v="13.499999999999998"/>
    <n v="797.17499999999984"/>
    <n v="1611"/>
    <n v="3831"/>
    <n v="463"/>
    <n v="1279"/>
    <n v="681"/>
    <n v="3945"/>
    <n v="54.14"/>
    <n v="30.68"/>
    <n v="107.56"/>
    <n v="0"/>
    <n v="5905"/>
    <n v="100"/>
    <s v="Zona Rural"/>
    <n v="1755"/>
    <n v="1.03"/>
    <n v="3.46"/>
    <n v="496"/>
    <n v="28.28"/>
    <n v="189"/>
    <n v="704"/>
    <n v="426"/>
    <n v="1353"/>
    <n v="281"/>
    <n v="649"/>
    <n v="462"/>
    <n v="300"/>
    <n v="67.06"/>
    <n v="98.18"/>
    <n v="81.2"/>
    <n v="41.67"/>
    <n v="347"/>
    <n v="2.38"/>
    <n v="6.73"/>
    <n v="134"/>
    <n v="7.64"/>
    <n v="0.86"/>
    <n v="7.01"/>
  </r>
  <r>
    <n v="1080"/>
    <x v="9"/>
    <s v="VE23"/>
    <s v="Miranda"/>
    <s v="VE2314"/>
    <s v="Ana Maria Campos"/>
    <s v="VE231402"/>
    <x v="2"/>
    <n v="8012"/>
    <n v="10894.124798448203"/>
    <n v="2341.1063999999997"/>
    <n v="1420"/>
    <n v="429"/>
    <n v="157"/>
    <n v="586"/>
    <n v="29.22"/>
    <n v="0.41507151470519865"/>
    <n v="0.48195191561939321"/>
    <n v="0.10704638552787354"/>
    <n v="0.42778189180843473"/>
    <s v="CIUD MED Y PEQ ZULIA"/>
    <s v="ciud med y peq"/>
    <n v="0.38600409905316357"/>
    <n v="4205.1768277977262"/>
    <n v="3.3676225171621872E-4"/>
    <n v="4205.1768277977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5.83213252147652"/>
    <n v="2.1267575268369452E-2"/>
    <n v="2.7314457784517282E-4"/>
    <n v="2.1267575268369452E-2"/>
    <n v="2.7314457784517282E-4"/>
    <n v="0.89688599386414802"/>
    <n v="765.83213252147652"/>
    <n v="0"/>
    <n v="0.46670182825063683"/>
    <n v="3.3676225171621872E-4"/>
    <n v="0.94336416091754394"/>
    <n v="0.44323500740747451"/>
    <n v="0.67268119416453376"/>
    <n v="31.74"/>
    <n v="524.96742851500005"/>
    <n v="20.75200137514231"/>
    <n v="1.0376000687571154E-2"/>
    <x v="3"/>
    <s v="FALSEFALSE"/>
    <n v="0.48649999999999999"/>
    <n v="0.43244444444444441"/>
    <n v="8.83"/>
    <n v="141.71428571428572"/>
    <n v="14"/>
    <n v="27.1"/>
    <n v="2171.252"/>
    <n v="0.85"/>
    <n v="28.6"/>
    <n v="2291.4320000000002"/>
    <n v="2498"/>
    <n v="5135"/>
    <n v="379"/>
    <n v="2006"/>
    <n v="1007"/>
    <n v="4999"/>
    <n v="56.03"/>
    <n v="27.31"/>
    <n v="109.9"/>
    <n v="2543"/>
    <n v="5469"/>
    <n v="68.260000000000005"/>
    <s v="Zona Rural"/>
    <n v="2035"/>
    <n v="1.02"/>
    <n v="4"/>
    <n v="500"/>
    <n v="24.62"/>
    <n v="414"/>
    <n v="950"/>
    <n v="620"/>
    <n v="1984"/>
    <n v="457"/>
    <n v="947"/>
    <n v="640"/>
    <n v="428"/>
    <n v="69.45"/>
    <n v="94.23"/>
    <n v="76.010000000000005"/>
    <n v="39.93"/>
    <n v="560"/>
    <n v="7.14"/>
    <n v="16.739999999999998"/>
    <n v="86"/>
    <n v="4.2300000000000004"/>
    <n v="9.8000000000000007"/>
    <n v="6.28"/>
  </r>
  <r>
    <n v="125"/>
    <x v="10"/>
    <s v="VE05"/>
    <s v="Girardot"/>
    <s v="VE0503"/>
    <s v="Urbana Pedro Jose Ovalles"/>
    <s v="VE050306"/>
    <x v="3"/>
    <n v="60173"/>
    <n v="69679.709964653201"/>
    <n v="10024.8218"/>
    <n v="12636"/>
    <n v="2116"/>
    <n v="409"/>
    <n v="2525"/>
    <n v="16.66"/>
    <n v="0.41214905673718849"/>
    <n v="0.31627402191353299"/>
    <n v="0.55632975061573198"/>
    <n v="0.50256608458435881"/>
    <s v="CIUD PRINC CENTRO"/>
    <s v="ciud principales"/>
    <n v="0.37665262559265095"/>
    <n v="26245.045708721031"/>
    <n v="2.1017762275392033E-3"/>
    <n v="26173.045708721031"/>
    <n v="0"/>
    <n v="0"/>
    <n v="245"/>
    <n v="0"/>
    <n v="0"/>
    <n v="245"/>
    <n v="1"/>
    <n v="0"/>
    <n v="0"/>
    <n v="72"/>
    <n v="0"/>
    <n v="0"/>
    <n v="72"/>
    <n v="1"/>
    <n v="72"/>
    <n v="4.1638324654248658E-5"/>
    <n v="0"/>
    <n v="2.743374913463189E-3"/>
    <n v="2.743374913463189E-3"/>
    <n v="1.0332993641409217E-3"/>
    <n v="4667.4793363441304"/>
    <n v="0.12961844232420494"/>
    <n v="1.6647207903502698E-3"/>
    <n v="0.12961844232420494"/>
    <n v="1.6647207903502698E-3"/>
    <n v="0.90830126088514584"/>
    <n v="4667.4793363441304"/>
    <n v="0"/>
    <n v="0.45139790837429455"/>
    <n v="2.0601379028849548E-3"/>
    <n v="0.95003759329935167"/>
    <n v="0.44293066503984724"/>
    <n v="0.67221930513530792"/>
    <n v="100"/>
    <n v="5.5785659902700004"/>
    <n v="12490.613194535452"/>
    <n v="1"/>
    <x v="2"/>
    <s v="FALSETRUE"/>
    <n v="0.36270000000000002"/>
    <n v="0.32240000000000002"/>
    <n v="2.2400000000000002"/>
    <n v="317.74358974358972"/>
    <n v="39"/>
    <n v="0.22"/>
    <n v="132.38060000000002"/>
    <n v="0.02"/>
    <n v="1.77"/>
    <n v="1065.0621000000001"/>
    <n v="15034"/>
    <n v="41449"/>
    <n v="3690"/>
    <n v="12226"/>
    <n v="5830"/>
    <n v="42117"/>
    <n v="45.17"/>
    <n v="30.57"/>
    <n v="97.48"/>
    <n v="60173"/>
    <n v="0"/>
    <n v="0"/>
    <s v="Zona Urbana"/>
    <n v="15789"/>
    <n v="1.05"/>
    <n v="3.96"/>
    <n v="6326"/>
    <n v="40.49"/>
    <n v="2399"/>
    <n v="5340"/>
    <n v="4653"/>
    <n v="12392"/>
    <n v="2833"/>
    <n v="5717"/>
    <n v="4097"/>
    <n v="3478"/>
    <n v="69.06"/>
    <n v="96.93"/>
    <n v="84.46"/>
    <n v="44.38"/>
    <n v="1121"/>
    <n v="3.46"/>
    <n v="10.82"/>
    <n v="750"/>
    <n v="4.8"/>
    <n v="1.39"/>
    <n v="1.6"/>
  </r>
  <r>
    <n v="379"/>
    <x v="5"/>
    <s v="VE11"/>
    <s v="Federacion"/>
    <s v="VE1110"/>
    <s v="Churuguara"/>
    <s v="VE111001"/>
    <x v="2"/>
    <n v="15255"/>
    <n v="18160.391439608902"/>
    <n v="3966.3"/>
    <n v="2605"/>
    <n v="663"/>
    <n v="252"/>
    <n v="915"/>
    <n v="26"/>
    <n v="0.41365697146005037"/>
    <n v="0.48804076805430646"/>
    <n v="0.10409089930759664"/>
    <n v="0.20433780559882062"/>
    <s v="CIUD MED Y PEQ OCCID"/>
    <s v="ciud med y peq"/>
    <n v="0.38299812216069096"/>
    <n v="6955.3958190732965"/>
    <n v="5.5700743477067518E-4"/>
    <n v="6955.3958190732965"/>
    <n v="0"/>
    <n v="0"/>
    <n v="372"/>
    <n v="0"/>
    <n v="4540"/>
    <n v="4540"/>
    <n v="2"/>
    <n v="0"/>
    <n v="0"/>
    <n v="0"/>
    <n v="0"/>
    <n v="4540"/>
    <n v="4540"/>
    <n v="1"/>
    <n v="0"/>
    <n v="0"/>
    <n v="0"/>
    <n v="0"/>
    <n v="0"/>
    <n v="0"/>
    <n v="1900.4366821613485"/>
    <n v="5.2776161333898251E-2"/>
    <n v="6.7781691734628967E-4"/>
    <n v="5.2776161333898251E-2"/>
    <n v="6.7781691734628967E-4"/>
    <n v="0.9002055697306407"/>
    <n v="1900.4366821613485"/>
    <n v="0"/>
    <n v="0.48034083303961511"/>
    <n v="5.5700743477067518E-4"/>
    <n v="0.94421701695942661"/>
    <n v="0.44259071551829604"/>
    <n v="0.67170337646024614"/>
    <n v="81.650000000000006"/>
    <n v="271.93441364400002"/>
    <n v="66.782247955506591"/>
    <n v="3.3391123977753297E-2"/>
    <x v="2"/>
    <s v="TRUETRUE"/>
    <n v="0.45689999999999997"/>
    <n v="0.40613333333333329"/>
    <n v="6.58"/>
    <n v="171.10344827586206"/>
    <n v="29"/>
    <n v="15.2"/>
    <n v="2318.7599999999998"/>
    <n v="1.42"/>
    <n v="15.410000000000002"/>
    <n v="2350.7955000000002"/>
    <n v="4460"/>
    <n v="9761"/>
    <n v="1034"/>
    <n v="3553"/>
    <n v="1858"/>
    <n v="9844"/>
    <n v="56.29"/>
    <n v="29.24"/>
    <n v="98.79"/>
    <n v="12455"/>
    <n v="2800"/>
    <n v="18.350000000000001"/>
    <s v="Zona Urbana"/>
    <n v="3657"/>
    <n v="1.06"/>
    <n v="4.41"/>
    <n v="1208"/>
    <n v="33.090000000000003"/>
    <n v="1414"/>
    <n v="2159"/>
    <n v="1336"/>
    <n v="4962"/>
    <n v="873"/>
    <n v="1792"/>
    <n v="1364"/>
    <n v="1125"/>
    <n v="73.73"/>
    <n v="96.45"/>
    <n v="87.77"/>
    <n v="56.79"/>
    <n v="812"/>
    <n v="4.58"/>
    <n v="12.9"/>
    <n v="184"/>
    <n v="5.04"/>
    <n v="10.6"/>
    <n v="4.8"/>
  </r>
  <r>
    <n v="590"/>
    <x v="19"/>
    <s v="VE14"/>
    <s v="Sucre"/>
    <s v="VE1420"/>
    <s v="Capital Sucre"/>
    <s v="VE142001"/>
    <x v="1"/>
    <n v="22370"/>
    <n v="28049.832736389682"/>
    <n v="3872.2469999999994"/>
    <n v="4395"/>
    <n v="798"/>
    <n v="122"/>
    <n v="920"/>
    <n v="17.309999999999999"/>
    <n v="0.413154971229512"/>
    <n v="0.4254673095482091"/>
    <n v="5.3870714712248066E-2"/>
    <n v="0.21668790142289374"/>
    <s v="CIUD MED Y PEQ OCCID"/>
    <s v="ciud med y peq"/>
    <n v="0.38117261977252864"/>
    <n v="10691.828228310891"/>
    <n v="8.5623133023270777E-4"/>
    <n v="10691.828228310891"/>
    <n v="0"/>
    <n v="0"/>
    <n v="83"/>
    <n v="0"/>
    <n v="9914"/>
    <n v="9914"/>
    <n v="2"/>
    <n v="0"/>
    <n v="0"/>
    <n v="0"/>
    <n v="0"/>
    <n v="9914"/>
    <n v="9914"/>
    <n v="1"/>
    <n v="0"/>
    <n v="0"/>
    <n v="0"/>
    <n v="0"/>
    <n v="0"/>
    <n v="0"/>
    <n v="2219.1869923156619"/>
    <n v="6.1628030986720449E-2"/>
    <n v="7.9150360560061972E-4"/>
    <n v="6.1628030986720449E-2"/>
    <n v="7.9150360560061972E-4"/>
    <n v="0.90113815530625918"/>
    <n v="2219.1869923156619"/>
    <n v="0"/>
    <n v="0.46274449861372952"/>
    <n v="8.5623133023270777E-4"/>
    <n v="0.94537570249152925"/>
    <n v="0.44246818453143022"/>
    <n v="0.67151741576402502"/>
    <n v="90.23"/>
    <n v="117.273618622"/>
    <n v="239.18280228736509"/>
    <n v="0.11959140114368255"/>
    <x v="2"/>
    <s v="FALSETRUE"/>
    <n v="0.41759999999999997"/>
    <n v="0.37119999999999997"/>
    <n v="5.91"/>
    <n v="232.88"/>
    <n v="25"/>
    <n v="5.92"/>
    <n v="1324.3040000000001"/>
    <n v="0.37"/>
    <n v="4.9000000000000004"/>
    <n v="1096.1300000000001"/>
    <n v="6136"/>
    <n v="14695"/>
    <n v="1539"/>
    <n v="4873"/>
    <n v="2658"/>
    <n v="14839"/>
    <n v="52.23"/>
    <n v="29.73"/>
    <n v="100.61"/>
    <n v="20184"/>
    <n v="2186"/>
    <n v="9.77"/>
    <s v="Zona Urbana"/>
    <n v="5480"/>
    <n v="1.06"/>
    <n v="4.29"/>
    <n v="2056"/>
    <n v="37.590000000000003"/>
    <n v="1074"/>
    <n v="2641"/>
    <n v="1763"/>
    <n v="5822"/>
    <n v="956"/>
    <n v="2409"/>
    <n v="1731"/>
    <n v="1222"/>
    <n v="56.6"/>
    <n v="97.49"/>
    <n v="77.760000000000005"/>
    <n v="41.16"/>
    <n v="1083"/>
    <n v="3.29"/>
    <n v="8.39"/>
    <n v="83"/>
    <n v="1.52"/>
    <n v="3.27"/>
    <n v="5.51"/>
  </r>
  <r>
    <n v="803"/>
    <x v="16"/>
    <s v="VE19"/>
    <s v="Montes"/>
    <s v="VE1912"/>
    <s v="Cumanacoa"/>
    <s v="VE191201"/>
    <x v="0"/>
    <n v="21439"/>
    <n v="25231.175546029805"/>
    <n v="5571.9961000000003"/>
    <n v="3619"/>
    <n v="830"/>
    <n v="441"/>
    <n v="1271"/>
    <n v="25.99"/>
    <n v="0.41329393403843878"/>
    <n v="0.49422914406612262"/>
    <n v="7.128818965933921E-2"/>
    <n v="0.37892720344780173"/>
    <s v="CIUD MED Y PEQ ORIEN"/>
    <s v="ciud med y peq"/>
    <n v="0.38150410244029043"/>
    <n v="9625.796980201505"/>
    <n v="7.7086058407524406E-4"/>
    <n v="9625.796980201505"/>
    <n v="0"/>
    <n v="0"/>
    <n v="0"/>
    <n v="0"/>
    <n v="10719"/>
    <n v="10719"/>
    <n v="1"/>
    <n v="0"/>
    <n v="0"/>
    <n v="0"/>
    <n v="0"/>
    <n v="10719"/>
    <n v="10719"/>
    <n v="1"/>
    <n v="0"/>
    <n v="0"/>
    <n v="0"/>
    <n v="0"/>
    <n v="0"/>
    <n v="0"/>
    <n v="2451.5453622813061"/>
    <n v="6.8080749425433115E-2"/>
    <n v="8.7437741851324063E-4"/>
    <n v="6.8080749425433115E-2"/>
    <n v="8.7437741851324063E-4"/>
    <n v="0.90181797915991846"/>
    <n v="2451.5453622813061"/>
    <n v="0"/>
    <n v="0.48804262421715805"/>
    <n v="7.7086058407524406E-4"/>
    <n v="0.94504512111103911"/>
    <n v="0.44244002804513488"/>
    <n v="0.67147468371780106"/>
    <n v="85.5"/>
    <n v="197.36226136600001"/>
    <n v="127.84194592926583"/>
    <n v="6.3920972964632922E-2"/>
    <x v="2"/>
    <s v="TRUETRUE"/>
    <n v="0.40700000000000003"/>
    <n v="0.36177777777777781"/>
    <n v="8.36"/>
    <n v="401.625"/>
    <n v="16"/>
    <n v="11.6"/>
    <n v="2486.924"/>
    <n v="2.48"/>
    <n v="8.75"/>
    <n v="1875.9124999999999"/>
    <n v="5787"/>
    <n v="14219"/>
    <n v="1433"/>
    <n v="4475"/>
    <n v="2774"/>
    <n v="14190"/>
    <n v="50.78"/>
    <n v="29.78"/>
    <n v="99.95"/>
    <n v="18331"/>
    <n v="3108"/>
    <n v="14.5"/>
    <s v="Zona Urbana"/>
    <n v="4994"/>
    <n v="1.02"/>
    <n v="4.3899999999999997"/>
    <n v="2293"/>
    <n v="45.98"/>
    <n v="1527"/>
    <n v="2474"/>
    <n v="2360"/>
    <n v="6426"/>
    <n v="865"/>
    <n v="2259"/>
    <n v="1912"/>
    <n v="1461"/>
    <n v="58.29"/>
    <n v="96.79"/>
    <n v="81.709999999999994"/>
    <n v="52.48"/>
    <n v="1487"/>
    <n v="3.53"/>
    <n v="8.6999999999999993"/>
    <n v="500"/>
    <n v="10.029999999999999"/>
    <n v="10.67"/>
    <n v="7.85"/>
  </r>
  <r>
    <n v="895"/>
    <x v="3"/>
    <s v="VE21"/>
    <s v="Bocono"/>
    <s v="VE2102"/>
    <s v="Bocono"/>
    <s v="VE210201"/>
    <x v="2"/>
    <n v="21685"/>
    <n v="27986.675182745024"/>
    <n v="4716.4875000000002"/>
    <n v="4398"/>
    <n v="940"/>
    <n v="282"/>
    <n v="1222"/>
    <n v="21.75"/>
    <n v="0.41311260737725275"/>
    <n v="0.46829130945371483"/>
    <n v="0.15160289571151261"/>
    <n v="0.2726081398707878"/>
    <s v="CIUD MED Y PEQ OCCID"/>
    <s v="ciud med y peq"/>
    <n v="0.38094403896349444"/>
    <n v="10661.357081274284"/>
    <n v="8.5379111606131042E-4"/>
    <n v="10562.357081274284"/>
    <n v="0"/>
    <n v="0"/>
    <n v="0"/>
    <n v="0"/>
    <n v="12896"/>
    <n v="12896"/>
    <n v="1"/>
    <n v="0"/>
    <n v="99"/>
    <n v="0"/>
    <n v="0"/>
    <n v="12896"/>
    <n v="12995"/>
    <n v="2"/>
    <n v="99"/>
    <n v="5.725269639959191E-5"/>
    <n v="3.1218367752372121E-4"/>
    <n v="9.2858722623487214E-3"/>
    <n v="9.2858722623487214E-3"/>
    <n v="3.537397684918204E-3"/>
    <n v="3075.7421705912539"/>
    <n v="8.5415034628771092E-2"/>
    <n v="1.097005807239596E-3"/>
    <n v="8.5415034628771092E-2"/>
    <n v="7.8482212971587478E-4"/>
    <n v="0.90108334635606779"/>
    <n v="2976.7421705912539"/>
    <n v="3.2187353331039809E-2"/>
    <n v="0.48492989681285126"/>
    <n v="7.9653841966171853E-4"/>
    <n v="0.94514455346601134"/>
    <n v="0.44231412784852236"/>
    <n v="0.67128360969795264"/>
    <n v="86.43"/>
    <n v="250.60852959299999"/>
    <n v="111.67487087608988"/>
    <n v="5.5837435438044938E-2"/>
    <x v="2"/>
    <s v="TRUETRUE"/>
    <n v="0.34860000000000002"/>
    <n v="0.30986666666666668"/>
    <n v="9.98"/>
    <n v="141.64912280701753"/>
    <n v="57"/>
    <n v="13.04"/>
    <n v="2827.7239999999997"/>
    <n v="0.71"/>
    <n v="16.84"/>
    <n v="3651.7540000000004"/>
    <n v="5065"/>
    <n v="14528"/>
    <n v="2092"/>
    <n v="4025"/>
    <n v="2257"/>
    <n v="15403"/>
    <n v="49.26"/>
    <n v="32.97"/>
    <n v="96.12"/>
    <n v="18742"/>
    <n v="2943"/>
    <n v="13.57"/>
    <s v="Zona Urbana"/>
    <n v="5838"/>
    <n v="1.03"/>
    <n v="3.81"/>
    <n v="2185"/>
    <n v="37.49"/>
    <n v="1668"/>
    <n v="3833"/>
    <n v="2528"/>
    <n v="8074"/>
    <n v="1067"/>
    <n v="1936"/>
    <n v="1548"/>
    <n v="1238"/>
    <n v="77.77"/>
    <n v="97.83"/>
    <n v="80.540000000000006"/>
    <n v="45.5"/>
    <n v="1829"/>
    <n v="2.8"/>
    <n v="6.01"/>
    <n v="113"/>
    <n v="1.94"/>
    <n v="11.55"/>
    <n v="7.62"/>
  </r>
  <r>
    <n v="574"/>
    <x v="19"/>
    <s v="VE14"/>
    <s v="Miranda"/>
    <s v="VE1413"/>
    <s v="Andres Eloy Blanco"/>
    <s v="VE141302"/>
    <x v="1"/>
    <n v="2335"/>
    <n v="2860.5403985010512"/>
    <n v="417.96499999999997"/>
    <n v="546"/>
    <n v="102"/>
    <n v="17"/>
    <n v="119"/>
    <n v="17.899999999999999"/>
    <n v="0.41459296996748407"/>
    <n v="0.40218974014641312"/>
    <n v="8.7118560812425222E-2"/>
    <n v="0.26870282309223587"/>
    <s v="CIUD MED Y PEQ OCCID"/>
    <s v="ciud med y peq"/>
    <n v="0.38432483897952824"/>
    <n v="1099.3767280483521"/>
    <n v="8.8041144898979865E-5"/>
    <n v="1099.3767280483521"/>
    <n v="0"/>
    <n v="0"/>
    <n v="185"/>
    <n v="0"/>
    <n v="0"/>
    <n v="185"/>
    <n v="1"/>
    <n v="0"/>
    <n v="0"/>
    <n v="0"/>
    <n v="0"/>
    <n v="0"/>
    <n v="0"/>
    <n v="0"/>
    <n v="0"/>
    <n v="0"/>
    <n v="0"/>
    <n v="0"/>
    <n v="0"/>
    <n v="0"/>
    <n v="197.15864239649798"/>
    <n v="5.4752028400420621E-3"/>
    <n v="7.0319345270366567E-5"/>
    <n v="5.4752028400420621E-3"/>
    <n v="7.0319345270366567E-5"/>
    <n v="0.89522219408974002"/>
    <n v="197.15864239649798"/>
    <n v="0"/>
    <n v="0.43429571235873171"/>
    <n v="8.8041144898979865E-5"/>
    <n v="0.94240103747597304"/>
    <n v="0.44227130586680014"/>
    <n v="0.67121862037779523"/>
    <n v="0"/>
    <n v="39.6379994801"/>
    <n v="72.166618800657858"/>
    <n v="3.6083309400328931E-2"/>
    <x v="3"/>
    <s v="FALSEFALSE"/>
    <n v="0.40360000000000001"/>
    <n v="0.35875555555555555"/>
    <n v="8.5399999999999991"/>
    <m/>
    <m/>
    <n v="2.9"/>
    <n v="67.714999999999989"/>
    <n v="0.64"/>
    <n v="3.69"/>
    <n v="86.16149999999999"/>
    <n v="622"/>
    <n v="1541"/>
    <n v="172"/>
    <n v="501"/>
    <n v="257"/>
    <n v="1577"/>
    <n v="51.52"/>
    <n v="30.54"/>
    <n v="112.08"/>
    <n v="0"/>
    <n v="2335"/>
    <n v="100"/>
    <s v="Zona Rural"/>
    <n v="668"/>
    <n v="1.07"/>
    <n v="3.75"/>
    <n v="244"/>
    <n v="36.64"/>
    <m/>
    <m/>
    <m/>
    <n v="513"/>
    <n v="72"/>
    <n v="270"/>
    <n v="171"/>
    <n v="87"/>
    <n v="47.68"/>
    <n v="97.12"/>
    <n v="78.8"/>
    <n v="31.99"/>
    <n v="165"/>
    <n v="4.0199999999999996"/>
    <n v="9.4600000000000009"/>
    <n v="18"/>
    <n v="2.7"/>
    <n v="0.9"/>
    <n v="6.32"/>
  </r>
  <r>
    <n v="842"/>
    <x v="18"/>
    <s v="VE20"/>
    <s v="Garcia De Hevia"/>
    <s v="VE2009"/>
    <s v="Garcia De Hevia"/>
    <s v="VE200901"/>
    <x v="1"/>
    <n v="40544"/>
    <n v="43488.031685782655"/>
    <n v="8818.32"/>
    <n v="7759"/>
    <n v="1691"/>
    <n v="466"/>
    <n v="2157"/>
    <n v="21.75"/>
    <n v="0.4123648515532502"/>
    <n v="0.40490673379585962"/>
    <n v="5.4265292456048511E-2"/>
    <n v="0.35079093269929434"/>
    <s v="CIUD MED Y PEQ OCCID"/>
    <s v="ciud med y peq"/>
    <n v="0.37885500779272091"/>
    <n v="16475.658583207281"/>
    <n v="1.3194165454141549E-3"/>
    <n v="16045.658583207281"/>
    <n v="0"/>
    <n v="0"/>
    <n v="278"/>
    <n v="275"/>
    <n v="8410"/>
    <n v="8410"/>
    <n v="3"/>
    <n v="0"/>
    <n v="0"/>
    <n v="152"/>
    <n v="278"/>
    <n v="8410"/>
    <n v="8840"/>
    <n v="3"/>
    <n v="430"/>
    <n v="2.4867332779620726E-4"/>
    <n v="0"/>
    <n v="2.6099108440998831E-2"/>
    <n v="2.6099108440998831E-2"/>
    <n v="9.8877779317976793E-3"/>
    <n v="4078.7530138964335"/>
    <n v="0.11326919182474825"/>
    <n v="1.4547434389405498E-3"/>
    <n v="0.11326919182474825"/>
    <n v="1.4547434389405498E-3"/>
    <n v="0.90657879141982711"/>
    <n v="4078.7530138964335"/>
    <n v="0"/>
    <n v="0.47491823901347829"/>
    <n v="1.0707432176179476E-3"/>
    <n v="0.94620635747646442"/>
    <n v="0.44212692727153313"/>
    <n v="0.67099950238338391"/>
    <n v="84.97"/>
    <n v="333.37121863499999"/>
    <n v="130.44926872765413"/>
    <n v="6.5224634363827069E-2"/>
    <x v="2"/>
    <s v="FALSETRUE"/>
    <n v="0.45950000000000002"/>
    <n v="0.40844444444444444"/>
    <n v="7.88"/>
    <n v="283.31578947368422"/>
    <n v="38"/>
    <n v="3.27"/>
    <n v="1325.7888"/>
    <n v="0.14000000000000001"/>
    <n v="8.7299999999999986"/>
    <n v="3539.4911999999995"/>
    <n v="12112"/>
    <n v="26359"/>
    <n v="2073"/>
    <n v="9548"/>
    <n v="5251"/>
    <n v="25745"/>
    <n v="53.81"/>
    <n v="27.9"/>
    <n v="99.72"/>
    <n v="34452"/>
    <n v="6092"/>
    <n v="15.03"/>
    <s v="Zona Urbana"/>
    <n v="10498"/>
    <n v="1.03"/>
    <n v="3.98"/>
    <n v="3800"/>
    <n v="36.31"/>
    <n v="1541"/>
    <n v="5480"/>
    <n v="3207"/>
    <n v="10766"/>
    <n v="1647"/>
    <n v="4702"/>
    <n v="3418"/>
    <n v="2324"/>
    <n v="50.83"/>
    <n v="95.24"/>
    <n v="78.680000000000007"/>
    <n v="40.53"/>
    <n v="2574"/>
    <n v="5.54"/>
    <n v="9.7100000000000009"/>
    <n v="515"/>
    <n v="4.92"/>
    <n v="3.77"/>
    <n v="7.46"/>
  </r>
  <r>
    <n v="814"/>
    <x v="16"/>
    <s v="VE19"/>
    <s v="Sucre"/>
    <s v="VE1914"/>
    <s v="Altagracia"/>
    <s v="VE191401"/>
    <x v="0"/>
    <n v="145438"/>
    <n v="180117.59565250098"/>
    <n v="34148.842400000001"/>
    <n v="25644"/>
    <n v="5623"/>
    <n v="2247"/>
    <n v="7870"/>
    <n v="23.48"/>
    <n v="0.41014800720774991"/>
    <n v="0.40580642693106089"/>
    <n v="0.21411873830099945"/>
    <n v="0.53449073748234832"/>
    <s v="CIUD GRAND ORIENTE"/>
    <s v="ciud grandes"/>
    <n v="0.37382080347619029"/>
    <n v="67331.704327017476"/>
    <n v="5.3921100799302121E-3"/>
    <n v="60135.704327017476"/>
    <n v="0"/>
    <n v="0"/>
    <n v="306"/>
    <n v="6816"/>
    <n v="94298"/>
    <n v="94298"/>
    <n v="3"/>
    <n v="0"/>
    <n v="0"/>
    <n v="370"/>
    <n v="6826"/>
    <n v="94298"/>
    <n v="94668"/>
    <n v="3"/>
    <n v="7196"/>
    <n v="4.1615192251662969E-3"/>
    <n v="0"/>
    <n v="0.10687387274574807"/>
    <n v="0.10687387274574807"/>
    <n v="3.9951676980427654E-2"/>
    <n v="14784.23895667985"/>
    <n v="0.41056636493106541"/>
    <n v="5.2730024467486421E-3"/>
    <n v="0.41056636493106541"/>
    <n v="5.2730024467486421E-3"/>
    <n v="0.93790042924158623"/>
    <n v="14784.23895667985"/>
    <n v="0"/>
    <n v="0.58475774036790418"/>
    <n v="1.2305908547639152E-3"/>
    <n v="0.9468253359314297"/>
    <n v="0.44201274982918343"/>
    <n v="0.67082621954926014"/>
    <n v="100"/>
    <n v="40.752007095099998"/>
    <n v="4419.8460024845808"/>
    <n v="1"/>
    <x v="2"/>
    <s v="TRUETRUE"/>
    <n v="0.38569999999999999"/>
    <n v="0.34284444444444445"/>
    <n v="3.32"/>
    <n v="403.5612244897959"/>
    <n v="98"/>
    <n v="5.34"/>
    <n v="7766.3891999999996"/>
    <n v="0.14000000000000001"/>
    <n v="1.94"/>
    <n v="2821.4971999999998"/>
    <n v="38242"/>
    <n v="99148"/>
    <n v="8048"/>
    <n v="30323"/>
    <n v="16537"/>
    <n v="98578"/>
    <n v="46.69"/>
    <n v="29.68"/>
    <n v="94.13"/>
    <n v="145438"/>
    <n v="0"/>
    <n v="0"/>
    <s v="Zona Urbana"/>
    <n v="34353"/>
    <n v="1.05"/>
    <n v="4.43"/>
    <n v="16757"/>
    <n v="48.84"/>
    <n v="10193"/>
    <n v="16337"/>
    <n v="12663"/>
    <n v="39549"/>
    <n v="6615"/>
    <n v="15212"/>
    <n v="11973"/>
    <n v="9730"/>
    <n v="68.14"/>
    <n v="98.28"/>
    <n v="86.22"/>
    <n v="50.42"/>
    <n v="3995"/>
    <n v="2.16"/>
    <n v="9.2100000000000009"/>
    <n v="4500"/>
    <n v="13.12"/>
    <n v="5.16"/>
    <n v="3.42"/>
  </r>
  <r>
    <n v="185"/>
    <x v="1"/>
    <s v="VE06"/>
    <s v="Barinas"/>
    <s v="VE0604"/>
    <s v="Corazon De Jesus"/>
    <s v="VE060409"/>
    <x v="1"/>
    <n v="58413"/>
    <n v="69372.52553475897"/>
    <n v="10397.513999999997"/>
    <n v="11452"/>
    <n v="1885"/>
    <n v="595"/>
    <n v="2480"/>
    <n v="17.799999999999997"/>
    <n v="0.41013281708850347"/>
    <n v="0.38262240969155364"/>
    <n v="0.37680896731238195"/>
    <n v="0.35428997659992389"/>
    <s v="CIUD GRAND LLANOS"/>
    <s v="ciud grandes"/>
    <n v="0.37373818319788571"/>
    <n v="25927.161657209752"/>
    <n v="2.0763191889043553E-3"/>
    <n v="25927.161657209752"/>
    <n v="0"/>
    <n v="0"/>
    <n v="244"/>
    <n v="0"/>
    <n v="0"/>
    <n v="244"/>
    <n v="1"/>
    <n v="0"/>
    <n v="0"/>
    <n v="0"/>
    <n v="0"/>
    <n v="0"/>
    <n v="0"/>
    <n v="0"/>
    <n v="0"/>
    <n v="0"/>
    <n v="0"/>
    <n v="0"/>
    <n v="0"/>
    <n v="0"/>
    <n v="4997.6269857221278"/>
    <n v="0.1387868222924154"/>
    <n v="1.7824724966139141E-3"/>
    <n v="0.1387868222924154"/>
    <n v="1.7824724966139141E-3"/>
    <n v="0.90926719229235053"/>
    <n v="4997.6269857221278"/>
    <n v="0"/>
    <n v="0.47689214142543984"/>
    <n v="2.0763191889043553E-3"/>
    <n v="0.95010025213872196"/>
    <n v="0.44197158484183735"/>
    <n v="0.67076374498749725"/>
    <n v="99.77"/>
    <n v="23.965788108200002"/>
    <n v="2894.6482052481656"/>
    <n v="1"/>
    <x v="2"/>
    <s v="FALSETRUE"/>
    <n v="0.39350000000000002"/>
    <n v="0.3497777777777778"/>
    <n v="3.96"/>
    <n v="382.05714285714288"/>
    <n v="35"/>
    <n v="1.84"/>
    <n v="1074.7991999999999"/>
    <n v="0.19"/>
    <n v="2.62"/>
    <n v="1530.4205999999999"/>
    <n v="15526"/>
    <n v="39457"/>
    <n v="3430"/>
    <n v="12535"/>
    <n v="6239"/>
    <n v="39639"/>
    <n v="48.04"/>
    <n v="29.24"/>
    <n v="98.5"/>
    <n v="58280"/>
    <n v="133"/>
    <n v="0.23"/>
    <s v="Zona Urbana"/>
    <n v="14275"/>
    <n v="1.04"/>
    <n v="4.13"/>
    <n v="6204"/>
    <n v="43.6"/>
    <n v="2571"/>
    <n v="6611"/>
    <n v="4126"/>
    <n v="13372"/>
    <n v="2745"/>
    <n v="5937"/>
    <n v="4435"/>
    <n v="4460"/>
    <n v="64.41"/>
    <n v="97.87"/>
    <n v="85.45"/>
    <n v="51.41"/>
    <n v="1903"/>
    <n v="2.67"/>
    <n v="9.94"/>
    <n v="771"/>
    <n v="5.42"/>
    <n v="2.4700000000000002"/>
    <n v="4.54"/>
  </r>
  <r>
    <n v="716"/>
    <x v="20"/>
    <s v="VE17"/>
    <s v="Maneiro"/>
    <s v="VE1706"/>
    <s v="Capital Maneiro"/>
    <s v="VE170601"/>
    <x v="0"/>
    <n v="25551"/>
    <n v="32957.094521163592"/>
    <n v="3158.1035999999999"/>
    <n v="6382"/>
    <n v="782"/>
    <n v="118"/>
    <n v="900"/>
    <n v="12.36"/>
    <n v="0.4123408960528725"/>
    <n v="0.31752304280366311"/>
    <n v="4.2800555838827095E-2"/>
    <n v="0.39419466835097727"/>
    <s v="CIUD GRAND ORIENTE"/>
    <s v="ciud med y peq"/>
    <n v="0.37875533987518961"/>
    <n v="12482.675536662065"/>
    <n v="9.9964736164751813E-4"/>
    <n v="12482.675536662065"/>
    <n v="0"/>
    <n v="0"/>
    <n v="521"/>
    <n v="0"/>
    <n v="4158"/>
    <n v="4158"/>
    <n v="2"/>
    <n v="0"/>
    <n v="0"/>
    <n v="0"/>
    <n v="0"/>
    <n v="4158"/>
    <n v="4158"/>
    <n v="1"/>
    <n v="0"/>
    <n v="0"/>
    <n v="0"/>
    <n v="0"/>
    <n v="0"/>
    <n v="0"/>
    <n v="4633.3140726931942"/>
    <n v="0.12866965435174468"/>
    <n v="1.6525352785120835E-3"/>
    <n v="0.12866965435174468"/>
    <n v="1.6525352785120835E-3"/>
    <n v="0.90820130166611757"/>
    <n v="4633.3140726931942"/>
    <n v="0"/>
    <n v="0.45146466627384174"/>
    <n v="9.9964736164751813E-4"/>
    <n v="0.94593105279340028"/>
    <n v="0.44189534667674585"/>
    <n v="0.67064804117557453"/>
    <n v="100"/>
    <n v="19.499360078999999"/>
    <n v="1690.1628765067533"/>
    <n v="0.84508143825337667"/>
    <x v="2"/>
    <s v="FALSETRUE"/>
    <n v="0.32030000000000003"/>
    <n v="0.28471111111111114"/>
    <n v="2.09"/>
    <n v="370.69696969696969"/>
    <n v="33"/>
    <n v="1.32"/>
    <n v="337.27319999999997"/>
    <n v="0.39"/>
    <n v="2.31"/>
    <n v="590.22810000000004"/>
    <n v="5778"/>
    <n v="18042"/>
    <n v="1731"/>
    <n v="4573"/>
    <n v="2478"/>
    <n v="18500"/>
    <n v="41.62"/>
    <n v="32.159999999999997"/>
    <n v="101.86"/>
    <n v="25551"/>
    <n v="0"/>
    <n v="0"/>
    <s v="Zona Urbana"/>
    <n v="7572"/>
    <n v="1.04"/>
    <n v="3.51"/>
    <n v="2707"/>
    <n v="35.97"/>
    <n v="2504"/>
    <n v="5874"/>
    <n v="3855"/>
    <n v="12233"/>
    <n v="1146"/>
    <n v="2264"/>
    <n v="1700"/>
    <n v="1379"/>
    <n v="74.849999999999994"/>
    <n v="97.42"/>
    <n v="82.44"/>
    <n v="43.52"/>
    <n v="456"/>
    <n v="2.97"/>
    <n v="8.25"/>
    <n v="99"/>
    <n v="1.32"/>
    <n v="2.74"/>
    <n v="1.1399999999999999"/>
  </r>
  <r>
    <n v="587"/>
    <x v="19"/>
    <s v="VE14"/>
    <s v="Rivas Davila"/>
    <s v="VE1418"/>
    <s v="Capital Rivas Davila"/>
    <s v="VE141801"/>
    <x v="1"/>
    <n v="16360"/>
    <n v="19842.839825119238"/>
    <n v="1971.38"/>
    <n v="4029"/>
    <n v="503"/>
    <n v="49"/>
    <n v="552"/>
    <n v="12.05"/>
    <n v="0.41309922134004512"/>
    <n v="0.36535208339161074"/>
    <n v="1.6512225821503555E-2"/>
    <n v="0.26406591530104168"/>
    <s v="CIUD MED Y PEQ OCCID"/>
    <s v="ciud med y peq"/>
    <n v="0.38048420494922985"/>
    <n v="7549.8871347954082"/>
    <n v="6.04615952154512E-4"/>
    <n v="7549.8871347954082"/>
    <n v="0"/>
    <n v="0"/>
    <n v="0"/>
    <n v="0"/>
    <n v="2595"/>
    <n v="2595"/>
    <n v="1"/>
    <n v="0"/>
    <n v="0"/>
    <n v="0"/>
    <n v="0"/>
    <n v="2595"/>
    <n v="2595"/>
    <n v="1"/>
    <n v="0"/>
    <n v="0"/>
    <n v="0"/>
    <n v="0"/>
    <n v="0"/>
    <n v="0"/>
    <n v="1458.0154733654488"/>
    <n v="4.048988349464093E-2"/>
    <n v="5.2002129977611914E-4"/>
    <n v="4.048988349464093E-2"/>
    <n v="5.2002129977611914E-4"/>
    <n v="0.89891115330334037"/>
    <n v="1458.0154733654488"/>
    <n v="0"/>
    <n v="0.43491770672986396"/>
    <n v="6.04615952154512E-4"/>
    <n v="0.94440137155521298"/>
    <n v="0.44183006415219911"/>
    <n v="0.67054896432957578"/>
    <n v="89.52"/>
    <n v="144.082932285"/>
    <n v="137.71818431533276"/>
    <n v="6.8859092157666377E-2"/>
    <x v="2"/>
    <s v="FALSETRUE"/>
    <n v="0.33950000000000002"/>
    <n v="0.30177777777777781"/>
    <n v="7.21"/>
    <n v="159.66666666666666"/>
    <n v="24"/>
    <n v="3.96"/>
    <n v="647.85599999999999"/>
    <n v="7.0000000000000007E-2"/>
    <n v="0.88000000000000012"/>
    <n v="143.96800000000002"/>
    <n v="3885"/>
    <n v="11443"/>
    <n v="1032"/>
    <n v="3071"/>
    <n v="1709"/>
    <n v="11580"/>
    <n v="42.97"/>
    <n v="30.63"/>
    <n v="106.75"/>
    <n v="14646"/>
    <n v="1714"/>
    <n v="10.48"/>
    <s v="Zona Urbana"/>
    <n v="4705"/>
    <n v="1.03"/>
    <n v="3.58"/>
    <n v="1469"/>
    <n v="31.26"/>
    <n v="796"/>
    <n v="1785"/>
    <n v="1019"/>
    <n v="3832"/>
    <n v="665"/>
    <n v="1435"/>
    <n v="1097"/>
    <n v="995"/>
    <n v="61.69"/>
    <n v="96.37"/>
    <n v="75.66"/>
    <n v="41.82"/>
    <n v="996"/>
    <n v="4.3899999999999997"/>
    <n v="3.53"/>
    <n v="25"/>
    <n v="0.53"/>
    <n v="1.1499999999999999"/>
    <n v="6.83"/>
  </r>
  <r>
    <n v="718"/>
    <x v="20"/>
    <s v="VE17"/>
    <s v="Marcano"/>
    <s v="VE1707"/>
    <s v="Capital Marcano"/>
    <s v="VE170701"/>
    <x v="0"/>
    <n v="20421"/>
    <n v="25732.371017903675"/>
    <n v="4024.9791000000005"/>
    <n v="4025"/>
    <n v="778"/>
    <n v="210"/>
    <n v="988"/>
    <n v="19.71"/>
    <n v="0.41246572858267339"/>
    <n v="0.37787513507329007"/>
    <n v="3.9586780566201699E-2"/>
    <n v="0.31688138943093913"/>
    <s v="CIUD MED Y PEQ ORIEN"/>
    <s v="ciud med y peq"/>
    <n v="0.3792747111297764"/>
    <n v="9759.6375844996473"/>
    <n v="7.8157891177470175E-4"/>
    <n v="9759.6375844996473"/>
    <n v="0"/>
    <n v="0"/>
    <n v="227"/>
    <n v="0"/>
    <n v="4878"/>
    <n v="4878"/>
    <n v="2"/>
    <n v="0"/>
    <n v="0"/>
    <n v="0"/>
    <n v="0"/>
    <n v="4878"/>
    <n v="4878"/>
    <n v="1"/>
    <n v="0"/>
    <n v="0"/>
    <n v="0"/>
    <n v="0"/>
    <n v="0"/>
    <n v="0"/>
    <n v="3609.1781511109521"/>
    <n v="0.10022884223071445"/>
    <n v="1.2872630966885899E-3"/>
    <n v="0.10022884223071445"/>
    <n v="1.2872630966885899E-3"/>
    <n v="0.90520493003128522"/>
    <n v="3609.1781511109521"/>
    <n v="0"/>
    <n v="0.46110296911176324"/>
    <n v="7.8157891177470175E-4"/>
    <n v="0.9450866257215399"/>
    <n v="0.44171430525436367"/>
    <n v="0.67037328137960617"/>
    <n v="99.97"/>
    <n v="9.7301905369600004"/>
    <n v="2644.5906603945323"/>
    <n v="1"/>
    <x v="2"/>
    <s v="FALSETRUE"/>
    <n v="0.38290000000000002"/>
    <n v="0.34035555555555558"/>
    <n v="3.88"/>
    <n v="396.5"/>
    <n v="24"/>
    <n v="3.1100000000000003"/>
    <n v="635.09310000000005"/>
    <n v="0.25"/>
    <n v="5.79"/>
    <n v="1182.3759"/>
    <n v="5233"/>
    <n v="13665"/>
    <n v="1523"/>
    <n v="4164"/>
    <n v="2359"/>
    <n v="13898"/>
    <n v="49.44"/>
    <n v="30.63"/>
    <n v="99.25"/>
    <n v="20415"/>
    <n v="6"/>
    <n v="0.03"/>
    <s v="Zona Urbana"/>
    <n v="5145"/>
    <n v="1.07"/>
    <n v="4.17"/>
    <n v="2055"/>
    <n v="40.04"/>
    <n v="2175"/>
    <n v="3393"/>
    <n v="3347"/>
    <n v="9516"/>
    <n v="1170"/>
    <n v="2060"/>
    <n v="1650"/>
    <n v="1172"/>
    <n v="81.59"/>
    <n v="97.96"/>
    <n v="83.33"/>
    <n v="43.15"/>
    <n v="657"/>
    <n v="2.42"/>
    <n v="12.23"/>
    <n v="117"/>
    <n v="2.2799999999999998"/>
    <n v="6.97"/>
    <n v="2.31"/>
  </r>
  <r>
    <n v="370"/>
    <x v="5"/>
    <s v="VE11"/>
    <s v="Falcon"/>
    <s v="VE1109"/>
    <s v="Pueblo Nuevo"/>
    <s v="VE110901"/>
    <x v="2"/>
    <n v="14319"/>
    <n v="17761.880623174296"/>
    <n v="3168.7946999999999"/>
    <n v="2678"/>
    <n v="651"/>
    <n v="110"/>
    <n v="761"/>
    <n v="22.13"/>
    <n v="0.41292152647469921"/>
    <n v="0.41628825005046377"/>
    <n v="6.0440049460702902E-2"/>
    <n v="0.20279366883033367"/>
    <s v="CIUD MED Y PEQ OCCID"/>
    <s v="ciud med y peq"/>
    <n v="0.37993623255757836"/>
    <n v="6748.3820071062946"/>
    <n v="5.4042919316296732E-4"/>
    <n v="6748.3820071062946"/>
    <n v="0"/>
    <n v="0"/>
    <n v="0"/>
    <n v="0"/>
    <n v="5734"/>
    <n v="5734"/>
    <n v="1"/>
    <n v="0"/>
    <n v="0"/>
    <n v="0"/>
    <n v="0"/>
    <n v="5734"/>
    <n v="5734"/>
    <n v="1"/>
    <n v="0"/>
    <n v="0"/>
    <n v="0"/>
    <n v="0"/>
    <n v="0"/>
    <n v="0"/>
    <n v="1372.329671997973"/>
    <n v="3.811034214004487E-2"/>
    <n v="4.8946027857061606E-4"/>
    <n v="3.811034214004487E-2"/>
    <n v="4.8946027857061606E-4"/>
    <n v="0.89866045757114832"/>
    <n v="1372.329671997973"/>
    <n v="0"/>
    <n v="0.45101968325388569"/>
    <n v="5.4042919316296732E-4"/>
    <n v="0.94415282098781517"/>
    <n v="0.44154316091285217"/>
    <n v="0.67011354201313367"/>
    <n v="56.79"/>
    <n v="192.49913156900001"/>
    <n v="92.26992599084879"/>
    <n v="4.6134962995424397E-2"/>
    <x v="3"/>
    <s v="FALSETRUE"/>
    <n v="0.38219999999999998"/>
    <n v="0.33973333333333333"/>
    <n v="4.41"/>
    <n v="150.5"/>
    <n v="24"/>
    <n v="11.129999999999999"/>
    <n v="1593.7047"/>
    <n v="0.2"/>
    <n v="22.200000000000003"/>
    <n v="3178.8180000000007"/>
    <n v="3652"/>
    <n v="9555"/>
    <n v="1112"/>
    <n v="2912"/>
    <n v="1550"/>
    <n v="9857"/>
    <n v="49.86"/>
    <n v="31.47"/>
    <n v="103.05"/>
    <n v="8132"/>
    <n v="6187"/>
    <n v="43.21"/>
    <s v="Zona Urbana"/>
    <n v="3503"/>
    <n v="1.02"/>
    <n v="4.17"/>
    <n v="1079"/>
    <n v="30.88"/>
    <n v="694"/>
    <n v="1681"/>
    <n v="1096"/>
    <n v="3612"/>
    <n v="740"/>
    <n v="1451"/>
    <n v="1162"/>
    <n v="947"/>
    <n v="79.48"/>
    <n v="98.24"/>
    <n v="88.37"/>
    <n v="52.55"/>
    <n v="524"/>
    <n v="2.4700000000000002"/>
    <n v="13.85"/>
    <n v="15"/>
    <n v="0.43"/>
    <n v="6.24"/>
    <n v="4.42"/>
  </r>
  <r>
    <n v="870"/>
    <x v="18"/>
    <s v="VE20"/>
    <s v="Pedro Maria Ureña"/>
    <s v="VE2020"/>
    <s v="Nueva Arcadia"/>
    <s v="VE202002"/>
    <x v="1"/>
    <n v="10940"/>
    <n v="11838.961429480136"/>
    <n v="2881.5959999999995"/>
    <n v="2159"/>
    <n v="558"/>
    <n v="214"/>
    <n v="772"/>
    <n v="26.34"/>
    <n v="0.4131459567084026"/>
    <n v="0.37624095794054613"/>
    <n v="4.3667747593307743E-2"/>
    <n v="0.44062821022509924"/>
    <s v="CIUD MED Y PEQ OCCID"/>
    <s v="ciud med y peq"/>
    <n v="0.38115111648305838"/>
    <n v="4512.4333668462186"/>
    <n v="3.6136820960614932E-4"/>
    <n v="4293.4333668462186"/>
    <n v="0"/>
    <n v="0"/>
    <n v="66"/>
    <n v="0"/>
    <n v="0"/>
    <n v="66"/>
    <n v="1"/>
    <n v="146"/>
    <n v="0"/>
    <n v="0"/>
    <n v="0"/>
    <n v="0"/>
    <n v="146"/>
    <n v="1"/>
    <n v="219"/>
    <n v="1.2664990415667301E-4"/>
    <n v="0"/>
    <n v="4.8532572604625769E-2"/>
    <n v="4.8532572604625769E-2"/>
    <n v="1.8498244234048205E-2"/>
    <n v="1204.0563769699813"/>
    <n v="3.343730112271201E-2"/>
    <n v="4.294432902761897E-4"/>
    <n v="3.343730112271201E-2"/>
    <n v="4.294432902761897E-4"/>
    <n v="0.89816813099857518"/>
    <n v="1204.0563769699813"/>
    <n v="0"/>
    <n v="0.43594879668727776"/>
    <n v="2.3471830544947631E-4"/>
    <n v="0.9429690158573697"/>
    <n v="0.44149383351667809"/>
    <n v="0.67003867966875907"/>
    <n v="96.74"/>
    <n v="57.865863006300003"/>
    <n v="204.59318870248592"/>
    <n v="0.10229659435124296"/>
    <x v="2"/>
    <s v="FALSETRUE"/>
    <n v="0.39990000000000003"/>
    <n v="0.35546666666666671"/>
    <n v="3.84"/>
    <n v="351"/>
    <n v="9"/>
    <n v="1.78"/>
    <n v="194.732"/>
    <n v="0.17"/>
    <n v="4.0199999999999996"/>
    <n v="439.78799999999995"/>
    <n v="2953"/>
    <n v="7385"/>
    <n v="602"/>
    <n v="2393"/>
    <n v="1151"/>
    <n v="7396"/>
    <n v="48.14"/>
    <n v="29.32"/>
    <n v="100.4"/>
    <n v="10583"/>
    <n v="357"/>
    <n v="3.26"/>
    <s v="Zona Urbana"/>
    <n v="2982"/>
    <n v="1.02"/>
    <n v="3.7"/>
    <n v="926"/>
    <n v="31.09"/>
    <n v="227"/>
    <n v="1829"/>
    <n v="1035"/>
    <n v="3159"/>
    <n v="516"/>
    <n v="1089"/>
    <n v="776"/>
    <n v="397"/>
    <n v="62.47"/>
    <n v="95.03"/>
    <n v="79.02"/>
    <n v="27.29"/>
    <n v="343"/>
    <n v="5.39"/>
    <n v="11.75"/>
    <n v="406"/>
    <n v="13.63"/>
    <n v="3.32"/>
    <n v="4.6100000000000003"/>
  </r>
  <r>
    <n v="612"/>
    <x v="4"/>
    <s v="VE15"/>
    <s v="Acevedo"/>
    <s v="VE1501"/>
    <s v="Panaquire"/>
    <s v="VE150107"/>
    <x v="3"/>
    <n v="6289"/>
    <n v="7123.6847809914034"/>
    <n v="1809.3453000000002"/>
    <n v="1094"/>
    <n v="328"/>
    <n v="114"/>
    <n v="442"/>
    <n v="28.770000000000003"/>
    <n v="0.41311359940919373"/>
    <n v="0.49601260656422075"/>
    <n v="0.14359813329341045"/>
    <n v="1"/>
    <s v="CIUD MED Y PEQ ORIEN"/>
    <s v="ciud med y peq"/>
    <n v="0.38097811701233225"/>
    <n v="2713.9680140515134"/>
    <n v="2.1734210401240815E-4"/>
    <n v="2713.9680140515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4.6284854163406"/>
    <n v="2.3455792888002338E-2"/>
    <n v="3.0124838236476621E-4"/>
    <n v="2.3455792888002338E-2"/>
    <n v="3.0124838236476621E-4"/>
    <n v="0.89711653275236281"/>
    <n v="844.6284854163406"/>
    <n v="0"/>
    <n v="0.4721949774015286"/>
    <n v="2.1734210401240815E-4"/>
    <n v="0.94290172994366639"/>
    <n v="0.44136572968667037"/>
    <n v="0.66984426127692076"/>
    <n v="46.18"/>
    <n v="248.882924395"/>
    <n v="28.622633707427283"/>
    <n v="1.4311316853713642E-2"/>
    <x v="3"/>
    <s v="FALSEFALSE"/>
    <n v="0.49170000000000003"/>
    <n v="0.43706666666666671"/>
    <n v="8.4499999999999993"/>
    <n v="201.54545454545453"/>
    <n v="11"/>
    <n v="17"/>
    <n v="1069.1300000000001"/>
    <n v="0.38"/>
    <n v="14.5"/>
    <n v="911.90499999999997"/>
    <n v="1921"/>
    <n v="3907"/>
    <n v="461"/>
    <n v="1499"/>
    <n v="876"/>
    <n v="3914"/>
    <n v="60.97"/>
    <n v="29.15"/>
    <n v="98.33"/>
    <n v="2904"/>
    <n v="3385"/>
    <n v="53.82"/>
    <s v="Zona Rural"/>
    <n v="1603"/>
    <n v="1.02"/>
    <n v="4"/>
    <n v="782"/>
    <n v="48.97"/>
    <n v="373"/>
    <n v="1018"/>
    <n v="826"/>
    <n v="2217"/>
    <n v="351"/>
    <n v="754"/>
    <n v="571"/>
    <n v="278"/>
    <n v="73.28"/>
    <n v="95.08"/>
    <n v="78.540000000000006"/>
    <n v="35.64"/>
    <n v="429"/>
    <n v="6.27"/>
    <n v="10.210000000000001"/>
    <n v="149"/>
    <n v="9.33"/>
    <n v="8.33"/>
    <n v="7.88"/>
  </r>
  <r>
    <n v="897"/>
    <x v="3"/>
    <s v="VE21"/>
    <s v="Bocono"/>
    <s v="VE2102"/>
    <s v="Mosquey"/>
    <s v="VE210203"/>
    <x v="2"/>
    <n v="4858"/>
    <n v="6269.7379773011444"/>
    <n v="1056.1292000000001"/>
    <n v="1019"/>
    <n v="251"/>
    <n v="32"/>
    <n v="283"/>
    <n v="21.740000000000002"/>
    <n v="0.41310750875478491"/>
    <n v="0.46829130945371483"/>
    <n v="0.15160289571151261"/>
    <n v="0.2726081398707878"/>
    <s v="CIUD MED Y PEQ OCCID"/>
    <s v="ciud med y peq"/>
    <n v="0.38076889227891358"/>
    <n v="2387.3211844959928"/>
    <n v="1.911833177492655E-4"/>
    <n v="2387.3211844959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0.53034205598897"/>
    <n v="1.3344589217956938E-2"/>
    <n v="1.7138776482325099E-4"/>
    <n v="1.3344589217956938E-2"/>
    <n v="1.7138776482325099E-4"/>
    <n v="0.89605127048973798"/>
    <n v="480.53034205598897"/>
    <n v="0"/>
    <n v="0.45922905638713657"/>
    <n v="1.911833177492655E-4"/>
    <n v="0.94280043520203594"/>
    <n v="0.44125350359956622"/>
    <n v="0.66967393994167423"/>
    <n v="100"/>
    <n v="25.488786342600001"/>
    <n v="245.98024766767281"/>
    <n v="0.12299012383383641"/>
    <x v="2"/>
    <s v="FALSETRUE"/>
    <n v="0.39270000000000005"/>
    <n v="0.34906666666666669"/>
    <n v="14.33"/>
    <n v="157.75"/>
    <n v="8"/>
    <n v="16.400000000000002"/>
    <n v="796.71200000000022"/>
    <n v="0.22"/>
    <n v="0.57000000000000006"/>
    <n v="27.690600000000003"/>
    <n v="1241"/>
    <n v="3160"/>
    <n v="457"/>
    <n v="968"/>
    <n v="571"/>
    <n v="3319"/>
    <n v="53.73"/>
    <n v="32.090000000000003"/>
    <n v="97.56"/>
    <n v="4858"/>
    <n v="0"/>
    <n v="0"/>
    <s v="Zona Urbana"/>
    <n v="1395"/>
    <n v="1"/>
    <n v="3.49"/>
    <n v="425"/>
    <n v="30.49"/>
    <n v="258"/>
    <n v="504"/>
    <n v="444"/>
    <n v="1262"/>
    <n v="156"/>
    <n v="511"/>
    <n v="369"/>
    <n v="226"/>
    <n v="49.84"/>
    <n v="94.45"/>
    <n v="81.459999999999994"/>
    <n v="41.93"/>
    <n v="583"/>
    <n v="6.89"/>
    <n v="4.95"/>
    <n v="6"/>
    <n v="0.43"/>
    <n v="2.65"/>
    <n v="13.98"/>
  </r>
  <r>
    <n v="138"/>
    <x v="10"/>
    <s v="VE05"/>
    <s v="Mario Briceño Iragorri"/>
    <s v="VE0508"/>
    <s v="Capital Mario Briceño Iragorry"/>
    <s v="VE050801"/>
    <x v="3"/>
    <n v="35873"/>
    <n v="41285.996144293553"/>
    <n v="3662.6332999999995"/>
    <n v="8654"/>
    <n v="920"/>
    <n v="65"/>
    <n v="985"/>
    <n v="10.209999999999999"/>
    <n v="0.41193476033912568"/>
    <n v="0.31784549919282817"/>
    <n v="1.3210522360844634E-2"/>
    <n v="0.17920135783452903"/>
    <s v="CIUD PRINC CENTRO"/>
    <s v="ciud med y peq"/>
    <n v="0.37531550956528503"/>
    <n v="15495.274680805927"/>
    <n v="1.2409046768200539E-3"/>
    <n v="15495.274680805927"/>
    <n v="0"/>
    <n v="0"/>
    <n v="0"/>
    <n v="0"/>
    <n v="8212"/>
    <n v="8212"/>
    <n v="1"/>
    <n v="0"/>
    <n v="0"/>
    <n v="0"/>
    <n v="0"/>
    <n v="8212"/>
    <n v="8212"/>
    <n v="1"/>
    <n v="0"/>
    <n v="0"/>
    <n v="0"/>
    <n v="0"/>
    <n v="0"/>
    <n v="0"/>
    <n v="2457.1906411239211"/>
    <n v="6.8237521892397845E-2"/>
    <n v="8.7639088496470363E-4"/>
    <n v="6.8237521892397845E-2"/>
    <n v="8.7639088496470363E-4"/>
    <n v="0.90183449586735764"/>
    <n v="2457.1906411239211"/>
    <n v="0"/>
    <n v="0.42930583898419455"/>
    <n v="1.2409046768200539E-3"/>
    <n v="0.94686527417359012"/>
    <n v="0.44114056280523178"/>
    <n v="0.66950253392199366"/>
    <n v="99.99"/>
    <n v="47.558072298100001"/>
    <n v="868.11752767243627"/>
    <n v="0.43405876383621811"/>
    <x v="2"/>
    <s v="FALSETRUE"/>
    <n v="0.27149999999999996"/>
    <n v="0.24133333333333329"/>
    <n v="1.47"/>
    <n v="297.59090909090907"/>
    <n v="22"/>
    <n v="0.35"/>
    <n v="125.55549999999998"/>
    <n v="0.06"/>
    <n v="4.4400000000000004"/>
    <n v="1592.7612000000001"/>
    <n v="6935"/>
    <n v="25541"/>
    <n v="3397"/>
    <n v="5611"/>
    <n v="2962"/>
    <n v="27300"/>
    <n v="40.450000000000003"/>
    <n v="34.53"/>
    <n v="93.66"/>
    <n v="35868"/>
    <n v="5"/>
    <n v="0.01"/>
    <s v="Zona Urbana"/>
    <n v="9858"/>
    <n v="1.05"/>
    <n v="3.81"/>
    <n v="4119"/>
    <n v="42.19"/>
    <n v="1651"/>
    <n v="2421"/>
    <n v="2327"/>
    <n v="6547"/>
    <n v="1585"/>
    <n v="2647"/>
    <n v="2263"/>
    <n v="2601"/>
    <n v="82.81"/>
    <n v="98.55"/>
    <n v="89.98"/>
    <n v="58.55"/>
    <n v="459"/>
    <n v="1.72"/>
    <n v="6.01"/>
    <n v="80"/>
    <n v="0.82"/>
    <n v="2.52"/>
    <n v="1.1599999999999999"/>
  </r>
  <r>
    <n v="167"/>
    <x v="10"/>
    <s v="VE05"/>
    <s v="Ocumare De La Costa"/>
    <s v="VE0518"/>
    <s v="Capital Ocumare De La Costa"/>
    <s v="VE051801"/>
    <x v="3"/>
    <n v="12816"/>
    <n v="15005"/>
    <n v="3187.3391999999999"/>
    <n v="3770"/>
    <n v="1014"/>
    <n v="234"/>
    <n v="1248"/>
    <n v="24.87"/>
    <n v="0.41226568463809882"/>
    <n v="0.37844241946163604"/>
    <n v="0.13608247142124477"/>
    <n v="0.3370331238406491"/>
    <s v="RESTO"/>
    <s v="resto"/>
    <n v="0.37844241946163604"/>
    <n v="5678.5285040218487"/>
    <n v="4.5475235020036437E-4"/>
    <n v="5678.5285040218487"/>
    <n v="0"/>
    <n v="0"/>
    <n v="20"/>
    <n v="0"/>
    <n v="2106"/>
    <n v="2106"/>
    <n v="2"/>
    <n v="0"/>
    <n v="0"/>
    <n v="0"/>
    <n v="0"/>
    <n v="2106"/>
    <n v="2106"/>
    <n v="1"/>
    <n v="0"/>
    <n v="0"/>
    <n v="0"/>
    <n v="0"/>
    <n v="0"/>
    <n v="0"/>
    <n v="1119.4326767675193"/>
    <n v="3.1087254895716798E-2"/>
    <n v="3.9926108207947406E-4"/>
    <n v="3.1087254895716798E-2"/>
    <n v="3.9926108207947406E-4"/>
    <n v="0.89792054271504973"/>
    <n v="1119.4326767675193"/>
    <n v="0"/>
    <n v="0.43581673902413415"/>
    <n v="4.5475235020036437E-4"/>
    <n v="0.94382105430780561"/>
    <n v="0.44090607537321397"/>
    <n v="0.66914666111603249"/>
    <n v="68.88"/>
    <n v="409.94190605400001"/>
    <n v="36.602747312258074"/>
    <n v="1.8301373656129036E-2"/>
    <x v="2"/>
    <s v="FALSETRUE"/>
    <n v="0.3236"/>
    <n v="0.28764444444444442"/>
    <n v="3.7"/>
    <n v="268.90909090909093"/>
    <n v="11"/>
    <n v="4.0999999999999996"/>
    <n v="525.4559999999999"/>
    <n v="0.45"/>
    <n v="2.31"/>
    <n v="296.0496"/>
    <n v="2901"/>
    <n v="8965"/>
    <n v="950"/>
    <n v="2384"/>
    <n v="1150"/>
    <n v="9282"/>
    <n v="42.96"/>
    <n v="32.25"/>
    <n v="115.9"/>
    <n v="8828"/>
    <n v="3988"/>
    <n v="31.12"/>
    <s v="Zona Urbana"/>
    <n v="5144"/>
    <n v="1.01"/>
    <n v="2.52"/>
    <n v="1895"/>
    <n v="36.93"/>
    <n v="452"/>
    <n v="1519"/>
    <n v="987"/>
    <n v="2958"/>
    <n v="588"/>
    <n v="1059"/>
    <n v="819"/>
    <n v="594"/>
    <n v="72.5"/>
    <n v="93.55"/>
    <n v="85.58"/>
    <n v="39"/>
    <n v="401"/>
    <n v="7.6"/>
    <n v="4.3499999999999996"/>
    <n v="696"/>
    <n v="13.56"/>
    <n v="8.11"/>
    <n v="2.85"/>
  </r>
  <r>
    <n v="513"/>
    <x v="2"/>
    <s v="VE13"/>
    <s v="Torres"/>
    <s v="VE1308"/>
    <s v="Torres"/>
    <s v="VE130814"/>
    <x v="2"/>
    <n v="1406"/>
    <n v="1585.8981837808662"/>
    <n v="359.37360000000001"/>
    <n v="332"/>
    <n v="81"/>
    <n v="33"/>
    <n v="114"/>
    <n v="25.560000000000002"/>
    <n v="0.41309539203279794"/>
    <n v="0.47540923567380317"/>
    <n v="0.10131017036103637"/>
    <n v="0.38507676560734871"/>
    <s v="CIUD MED Y PEQ OCCID"/>
    <s v="ciud med y peq"/>
    <n v="0.38035266148375024"/>
    <n v="603.20059504329811"/>
    <n v="4.8305980685650992E-5"/>
    <n v="603.20059504329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3.23426232073508"/>
    <n v="3.4222825580836019E-3"/>
    <n v="4.3953196958230938E-5"/>
    <n v="3.4222825580836019E-3"/>
    <n v="4.3953196958230938E-5"/>
    <n v="0.89500590940436409"/>
    <n v="123.23426232073508"/>
    <n v="0"/>
    <n v="0.45794580921208361"/>
    <n v="4.8305980685650992E-5"/>
    <n v="0.94224717088781629"/>
    <n v="0.44088271278408403"/>
    <n v="0.66911120458824913"/>
    <n v="0"/>
    <n v="57.874016126800001"/>
    <n v="27.402594288708379"/>
    <n v="1.3701297144354189E-2"/>
    <x v="3"/>
    <s v="FALSEFALSE"/>
    <n v="0.44719999999999999"/>
    <n v="0.39751111111111109"/>
    <n v="11.95"/>
    <m/>
    <m/>
    <n v="24.02"/>
    <n v="337.72120000000001"/>
    <n v="0.44"/>
    <n v="12.439999999999998"/>
    <n v="174.90639999999996"/>
    <n v="394"/>
    <n v="881"/>
    <n v="131"/>
    <n v="304"/>
    <n v="169"/>
    <n v="933"/>
    <n v="59.59"/>
    <n v="32.369999999999997"/>
    <n v="112.39"/>
    <n v="0"/>
    <n v="1406"/>
    <n v="100"/>
    <s v="Zona Rural"/>
    <n v="466"/>
    <n v="1.01"/>
    <n v="2.99"/>
    <n v="141"/>
    <n v="30.59"/>
    <m/>
    <m/>
    <m/>
    <n v="324"/>
    <n v="57"/>
    <n v="148"/>
    <n v="119"/>
    <n v="41"/>
    <n v="53.77"/>
    <n v="96.73"/>
    <n v="82.07"/>
    <n v="31.78"/>
    <n v="140"/>
    <n v="1.92"/>
    <n v="4.7699999999999996"/>
    <n v="60"/>
    <n v="13.02"/>
    <n v="3.9"/>
    <n v="12.11"/>
  </r>
  <r>
    <n v="198"/>
    <x v="1"/>
    <s v="VE06"/>
    <s v="Ezequiel Zamora"/>
    <s v="VE0607"/>
    <s v="Jose Ignacio Del Pumar"/>
    <s v="VE060702"/>
    <x v="1"/>
    <n v="3343"/>
    <n v="3795.7213139231058"/>
    <n v="761.86969999999997"/>
    <n v="681"/>
    <n v="172"/>
    <n v="29"/>
    <n v="201"/>
    <n v="22.79"/>
    <n v="0.41237375131570442"/>
    <n v="0.45161414367211272"/>
    <n v="7.8107020641339189E-2"/>
    <n v="0.26827856027137975"/>
    <s v="CIUD MED Y PEQ LLANO"/>
    <s v="ciud med y peq"/>
    <n v="0.37889203564754975"/>
    <n v="1438.1685753831177"/>
    <n v="1.1517253795179088E-4"/>
    <n v="1438.1685753831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2.43712233606482"/>
    <n v="8.9542544343507308E-3"/>
    <n v="1.1500164059729753E-4"/>
    <n v="8.9542544343507308E-3"/>
    <n v="1.1500164059729753E-4"/>
    <n v="0.89558872833176317"/>
    <n v="322.43712233606482"/>
    <n v="0"/>
    <n v="0.45205237547940885"/>
    <n v="1.1517253795179088E-4"/>
    <n v="0.94250609844561095"/>
    <n v="0.44050443554370416"/>
    <n v="0.66853710736774219"/>
    <n v="0"/>
    <n v="430.81722334900002"/>
    <n v="8.810514316063534"/>
    <n v="4.4052571580317666E-3"/>
    <x v="3"/>
    <s v="FALSEFALSE"/>
    <n v="0.50409999999999999"/>
    <n v="0.44808888888888887"/>
    <n v="11.78"/>
    <n v="47.277777777777779"/>
    <n v="18"/>
    <n v="17.73"/>
    <n v="592.71390000000008"/>
    <n v="1.1000000000000001"/>
    <n v="42.510000000000005"/>
    <n v="1421.1093000000003"/>
    <n v="1039"/>
    <n v="2061"/>
    <n v="243"/>
    <n v="818"/>
    <n v="452"/>
    <n v="2073"/>
    <n v="62.2"/>
    <n v="28.44"/>
    <n v="115.4"/>
    <n v="0"/>
    <n v="3343"/>
    <n v="100"/>
    <s v="Zona Rural"/>
    <n v="912"/>
    <n v="1"/>
    <n v="3.68"/>
    <n v="248"/>
    <n v="27.19"/>
    <n v="80"/>
    <n v="484"/>
    <n v="287"/>
    <n v="851"/>
    <n v="130"/>
    <n v="439"/>
    <n v="269"/>
    <n v="133"/>
    <n v="46.26"/>
    <n v="95.23"/>
    <n v="72.900000000000006"/>
    <n v="31.82"/>
    <n v="318"/>
    <n v="6.75"/>
    <n v="6.36"/>
    <n v="13"/>
    <n v="1.43"/>
    <n v="2.85"/>
    <n v="13.61"/>
  </r>
  <r>
    <n v="671"/>
    <x v="17"/>
    <s v="VE16"/>
    <s v="Cedeño"/>
    <s v="VE1605"/>
    <s v="Capital Cedeño"/>
    <s v="VE160501"/>
    <x v="0"/>
    <n v="20257"/>
    <n v="23255.90357775005"/>
    <n v="4853.5772000000006"/>
    <n v="3637"/>
    <n v="797"/>
    <n v="349"/>
    <n v="1146"/>
    <n v="23.96"/>
    <n v="0.41205094116051688"/>
    <n v="0.45891917421677819"/>
    <n v="6.4087970161743821E-2"/>
    <n v="0.25565111949374347"/>
    <s v="CIUD MED Y PEQ ORIEN"/>
    <s v="ciud med y peq"/>
    <n v="0.37590583335569905"/>
    <n v="8742.0298148339152"/>
    <n v="7.0008605239926835E-4"/>
    <n v="8742.0298148339152"/>
    <n v="0"/>
    <n v="0"/>
    <n v="0"/>
    <n v="0"/>
    <n v="5306"/>
    <n v="5306"/>
    <n v="1"/>
    <n v="0"/>
    <n v="0"/>
    <n v="0"/>
    <n v="0"/>
    <n v="5306"/>
    <n v="5306"/>
    <n v="1"/>
    <n v="0"/>
    <n v="0"/>
    <n v="0"/>
    <n v="0"/>
    <n v="0"/>
    <n v="0"/>
    <n v="2223.8589101323155"/>
    <n v="6.1757772688059327E-2"/>
    <n v="7.9316990943610339E-4"/>
    <n v="6.1757772688059327E-2"/>
    <n v="7.9316990943610339E-4"/>
    <n v="0.90115182419701001"/>
    <n v="2223.8589101323155"/>
    <n v="0"/>
    <n v="0.47394292370061586"/>
    <n v="7.0008605239926835E-4"/>
    <n v="0.94477106069294425"/>
    <n v="0.44045899336701416"/>
    <n v="0.66846814147567502"/>
    <n v="76.75"/>
    <n v="384.06036191800001"/>
    <n v="60.552730465622417"/>
    <n v="3.0276365232811207E-2"/>
    <x v="2"/>
    <s v="FALSETRUE"/>
    <n v="0.46020000000000005"/>
    <n v="0.40906666666666669"/>
    <n v="5.69"/>
    <n v="369.75"/>
    <n v="16"/>
    <n v="9.35"/>
    <n v="1894.0295000000001"/>
    <n v="1.25"/>
    <n v="14.41"/>
    <n v="2919.0337"/>
    <n v="6034"/>
    <n v="13113"/>
    <n v="1110"/>
    <n v="4834"/>
    <n v="2520"/>
    <n v="12903"/>
    <n v="54.48"/>
    <n v="27.96"/>
    <n v="104.64"/>
    <n v="15548"/>
    <n v="4709"/>
    <n v="23.25"/>
    <s v="Zona Urbana"/>
    <n v="4957"/>
    <n v="1.01"/>
    <n v="4.13"/>
    <n v="2017"/>
    <n v="40.74"/>
    <n v="1056"/>
    <n v="2668"/>
    <n v="1936"/>
    <n v="5916"/>
    <n v="900"/>
    <n v="2332"/>
    <n v="1744"/>
    <n v="1477"/>
    <n v="56.18"/>
    <n v="96.09"/>
    <n v="82.19"/>
    <n v="53.3"/>
    <n v="926"/>
    <n v="4.75"/>
    <n v="8.32"/>
    <n v="498"/>
    <n v="10.06"/>
    <n v="6.12"/>
    <n v="6.54"/>
  </r>
  <r>
    <n v="958"/>
    <x v="3"/>
    <s v="VE21"/>
    <s v="San Rafael"/>
    <s v="VE2116"/>
    <s v="Antonio Nicolas Briceño"/>
    <s v="VE211602"/>
    <x v="2"/>
    <n v="14239"/>
    <n v="18403.359490335504"/>
    <n v="2797.9634999999998"/>
    <n v="3001"/>
    <n v="569"/>
    <n v="165"/>
    <n v="734"/>
    <n v="19.649999999999999"/>
    <n v="0.41210673007890369"/>
    <n v="0.36806808180528816"/>
    <n v="4.3694126049717799E-2"/>
    <n v="0.33615311579880269"/>
    <s v="CIUD MED Y PEQ OCCID"/>
    <s v="ciud grandes"/>
    <n v="0.37631662502383934"/>
    <n v="6925.4901325035007"/>
    <n v="5.5461250424556859E-4"/>
    <n v="6925.4901325035007"/>
    <n v="0"/>
    <n v="0"/>
    <n v="124"/>
    <n v="0"/>
    <n v="0"/>
    <n v="124"/>
    <n v="1"/>
    <n v="0"/>
    <n v="0"/>
    <n v="0"/>
    <n v="0"/>
    <n v="0"/>
    <n v="0"/>
    <n v="0"/>
    <n v="0"/>
    <n v="0"/>
    <n v="0"/>
    <n v="0"/>
    <n v="0"/>
    <n v="0"/>
    <n v="607.37503278847669"/>
    <n v="1.6867135338689963E-2"/>
    <n v="2.1662867080084818E-4"/>
    <n v="1.6867135338689963E-2"/>
    <n v="2.1662867080084818E-4"/>
    <n v="0.89642238708210653"/>
    <n v="607.37503278847669"/>
    <n v="0"/>
    <n v="0.42711920140869486"/>
    <n v="5.5461250424556859E-4"/>
    <n v="0.94420774306321742"/>
    <n v="0.44035966019710077"/>
    <n v="0.66831738723866585"/>
    <n v="99.84"/>
    <n v="18.765238603"/>
    <n v="980.71545370029867"/>
    <n v="0.49035772685014933"/>
    <x v="2"/>
    <s v="FALSETRUE"/>
    <n v="0.39439999999999997"/>
    <n v="0.35057777777777777"/>
    <n v="4.47"/>
    <n v="322.8"/>
    <n v="5"/>
    <n v="8.09"/>
    <n v="1151.9350999999999"/>
    <n v="0.27"/>
    <n v="13.45"/>
    <n v="1915.1454999999999"/>
    <n v="3775"/>
    <n v="9572"/>
    <n v="892"/>
    <n v="3004"/>
    <n v="1604"/>
    <n v="9631"/>
    <n v="48.76"/>
    <n v="29.89"/>
    <n v="98.67"/>
    <n v="14216"/>
    <n v="23"/>
    <n v="0.16"/>
    <s v="Zona Urbana"/>
    <n v="3826"/>
    <n v="1.03"/>
    <n v="3.85"/>
    <n v="1552"/>
    <n v="40.64"/>
    <n v="215"/>
    <n v="789"/>
    <n v="610"/>
    <n v="1614"/>
    <n v="657"/>
    <n v="1474"/>
    <n v="1114"/>
    <n v="950"/>
    <n v="62.69"/>
    <n v="97.62"/>
    <n v="85.23"/>
    <n v="48.87"/>
    <n v="526"/>
    <n v="3.01"/>
    <n v="8.3000000000000007"/>
    <n v="202"/>
    <n v="5.29"/>
    <n v="7.1"/>
    <n v="3.4"/>
  </r>
  <r>
    <n v="719"/>
    <x v="20"/>
    <s v="VE17"/>
    <s v="Marcano"/>
    <s v="VE1707"/>
    <s v="Adrian"/>
    <s v="VE170702"/>
    <x v="0"/>
    <n v="15270"/>
    <n v="19241.628982096325"/>
    <n v="2983.7579999999998"/>
    <n v="3162"/>
    <n v="537"/>
    <n v="231"/>
    <n v="768"/>
    <n v="19.54"/>
    <n v="0.4120641973187249"/>
    <n v="0.37787513507329007"/>
    <n v="3.9586780566201699E-2"/>
    <n v="0.31688138943093913"/>
    <s v="CIUD MED Y PEQ ORIEN"/>
    <s v="ciud med y peq"/>
    <n v="0.37600344269283764"/>
    <n v="7234.9187402864991"/>
    <n v="5.7939240743860247E-4"/>
    <n v="7234.9187402864991"/>
    <n v="0"/>
    <n v="0"/>
    <n v="126"/>
    <n v="0"/>
    <n v="0"/>
    <n v="126"/>
    <n v="1"/>
    <n v="0"/>
    <n v="0"/>
    <n v="0"/>
    <n v="0"/>
    <n v="0"/>
    <n v="0"/>
    <n v="0"/>
    <n v="0"/>
    <n v="0"/>
    <n v="0"/>
    <n v="0"/>
    <n v="0"/>
    <n v="0"/>
    <n v="759.1509507968392"/>
    <n v="2.1082035214385893E-2"/>
    <n v="2.707616423633794E-4"/>
    <n v="2.1082035214385893E-2"/>
    <n v="2.707616423633794E-4"/>
    <n v="0.89686644635782098"/>
    <n v="759.1509507968392"/>
    <n v="0"/>
    <n v="0.43194120554849896"/>
    <n v="5.7939240743860247E-4"/>
    <n v="0.94430369835205663"/>
    <n v="0.44029551115077764"/>
    <n v="0.66822003063017599"/>
    <n v="99.97"/>
    <n v="23.143568907399999"/>
    <n v="831.40284279767866"/>
    <n v="0.41570142139883931"/>
    <x v="2"/>
    <s v="FALSETRUE"/>
    <n v="0.40060000000000001"/>
    <n v="0.3560888888888889"/>
    <n v="2.69"/>
    <n v="252.375"/>
    <n v="8"/>
    <n v="5.73"/>
    <n v="874.971"/>
    <n v="1.39"/>
    <n v="4.7799999999999994"/>
    <n v="729.90599999999995"/>
    <n v="4122"/>
    <n v="10290"/>
    <n v="858"/>
    <n v="3253"/>
    <n v="1770"/>
    <n v="10247"/>
    <n v="48.4"/>
    <n v="29.46"/>
    <n v="99.27"/>
    <n v="15265"/>
    <n v="5"/>
    <n v="0.03"/>
    <s v="Zona Urbana"/>
    <n v="4083"/>
    <n v="1.03"/>
    <n v="3.84"/>
    <n v="1706"/>
    <n v="41.93"/>
    <n v="410"/>
    <n v="1243"/>
    <n v="112"/>
    <n v="2019"/>
    <n v="921"/>
    <n v="1663"/>
    <n v="1298"/>
    <n v="886"/>
    <n v="85.36"/>
    <n v="97.77"/>
    <n v="88.42"/>
    <n v="44.7"/>
    <n v="339"/>
    <n v="2.66"/>
    <n v="10"/>
    <n v="230"/>
    <n v="5.65"/>
    <n v="7.45"/>
    <n v="2.67"/>
  </r>
  <r>
    <n v="1042"/>
    <x v="9"/>
    <s v="VE23"/>
    <s v="La Cañada De Urdaneta"/>
    <s v="VE2309"/>
    <s v="El Carmelo"/>
    <s v="VE230904"/>
    <x v="2"/>
    <n v="11124"/>
    <n v="12725.552901106921"/>
    <n v="3083.5727999999999"/>
    <n v="2041"/>
    <n v="498"/>
    <n v="285"/>
    <n v="783"/>
    <n v="27.72"/>
    <n v="0.41214330419490752"/>
    <n v="0.4860383536870222"/>
    <n v="0.12016417208012525"/>
    <n v="0.54715565730776339"/>
    <s v="CIUD MED Y PEQ ZULIA"/>
    <s v="ciud med y peq"/>
    <n v="0.37659033451773577"/>
    <n v="4792.3202239509983"/>
    <n v="3.8378232727209847E-4"/>
    <n v="4792.3202239509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6.48346755527234"/>
    <n v="1.9619430530579161E-2"/>
    <n v="2.5197705907771783E-4"/>
    <n v="1.9619430530579161E-2"/>
    <n v="2.5197705907771783E-4"/>
    <n v="0.89671235416211004"/>
    <n v="706.48346755527234"/>
    <n v="0"/>
    <n v="0.46745671279323714"/>
    <n v="3.8378232727209847E-4"/>
    <n v="0.94354623688838457"/>
    <n v="0.44017345124446416"/>
    <n v="0.66803478487529122"/>
    <n v="78.34"/>
    <n v="236.91606581799999"/>
    <n v="53.713338760583461"/>
    <n v="2.6856669380291732E-2"/>
    <x v="2"/>
    <s v="FALSETRUE"/>
    <n v="0.40869999999999995"/>
    <n v="0.36328888888888883"/>
    <n v="11.65"/>
    <n v="625.33333333333337"/>
    <n v="3"/>
    <n v="17.02"/>
    <n v="1893.3047999999999"/>
    <n v="2.06"/>
    <n v="21.02"/>
    <n v="2338.2647999999999"/>
    <n v="3087"/>
    <n v="7554"/>
    <n v="483"/>
    <n v="2479"/>
    <n v="1239"/>
    <n v="7406"/>
    <n v="47.26"/>
    <n v="28.35"/>
    <n v="111.93"/>
    <n v="8715"/>
    <n v="2409"/>
    <n v="21.66"/>
    <s v="Zona Urbana"/>
    <n v="2895"/>
    <n v="1.01"/>
    <n v="3.86"/>
    <n v="625"/>
    <n v="21.65"/>
    <n v="417"/>
    <n v="858"/>
    <n v="601"/>
    <n v="1876"/>
    <n v="497"/>
    <n v="1111"/>
    <n v="743"/>
    <n v="569"/>
    <n v="60.02"/>
    <n v="90.4"/>
    <n v="72.14"/>
    <n v="35.81"/>
    <n v="1053"/>
    <n v="9.8000000000000007"/>
    <n v="13.34"/>
    <n v="325"/>
    <n v="11.26"/>
    <n v="7.83"/>
    <n v="5.88"/>
  </r>
  <r>
    <n v="284"/>
    <x v="14"/>
    <s v="VE08"/>
    <s v="Montalban"/>
    <s v="VE0809"/>
    <s v="Urbana Montalban"/>
    <s v="VE080901"/>
    <x v="3"/>
    <n v="24908"/>
    <n v="28596"/>
    <n v="4224.3967999999995"/>
    <n v="5288"/>
    <n v="863"/>
    <n v="217"/>
    <n v="1080"/>
    <n v="16.96"/>
    <n v="0.41049563164369879"/>
    <n v="0.37405840589906769"/>
    <n v="4.6683684442857698E-2"/>
    <n v="0.2177178256558554"/>
    <s v="CIUD MED Y PEQ CENTR"/>
    <s v="ciud med y peq"/>
    <n v="0.37405840589906769"/>
    <n v="10696.57417508974"/>
    <n v="8.5661139884556732E-4"/>
    <n v="10579.57417508974"/>
    <n v="0"/>
    <n v="0"/>
    <n v="87"/>
    <n v="0"/>
    <n v="2937"/>
    <n v="2937"/>
    <n v="2"/>
    <n v="0"/>
    <n v="0"/>
    <n v="117"/>
    <n v="0"/>
    <n v="2937"/>
    <n v="3054"/>
    <n v="2"/>
    <n v="117"/>
    <n v="6.7662277563154078E-5"/>
    <n v="0"/>
    <n v="1.0938081490845028E-2"/>
    <n v="1.0938081490845028E-2"/>
    <n v="4.0914813260595892E-3"/>
    <n v="2318.4139997624216"/>
    <n v="6.4383619006487744E-2"/>
    <n v="8.268942844568963E-4"/>
    <n v="6.4383619006487744E-2"/>
    <n v="8.268942844568963E-4"/>
    <n v="0.90142846930097131"/>
    <n v="2318.4139997624216"/>
    <n v="0"/>
    <n v="0.44662349806884222"/>
    <n v="7.889491212824132E-4"/>
    <n v="0.94511516540454876"/>
    <n v="0.44001006090082068"/>
    <n v="0.66778681346139068"/>
    <n v="99.33"/>
    <n v="138.43975564300001"/>
    <n v="206.55916262768926"/>
    <n v="0.10327958131384463"/>
    <x v="2"/>
    <s v="FALSETRUE"/>
    <n v="0.38229999999999997"/>
    <n v="0.33982222222222219"/>
    <n v="3.85"/>
    <n v="247.92"/>
    <n v="25"/>
    <n v="2.7"/>
    <n v="672.51600000000008"/>
    <n v="0.3"/>
    <n v="3.71"/>
    <n v="924.08679999999993"/>
    <n v="6464"/>
    <n v="16910"/>
    <n v="1534"/>
    <n v="5129"/>
    <n v="2759"/>
    <n v="17020"/>
    <n v="47.3"/>
    <n v="30.12"/>
    <n v="101.02"/>
    <n v="24740"/>
    <n v="168"/>
    <n v="0.67"/>
    <s v="Zona Urbana"/>
    <n v="6519"/>
    <n v="1.04"/>
    <n v="3.93"/>
    <n v="2649"/>
    <n v="40.76"/>
    <n v="1415"/>
    <n v="2696"/>
    <n v="1754"/>
    <n v="6198"/>
    <n v="1311"/>
    <n v="2550"/>
    <n v="1924"/>
    <n v="1581"/>
    <n v="75.34"/>
    <n v="97.48"/>
    <n v="83.29"/>
    <n v="44.9"/>
    <n v="796"/>
    <n v="3.19"/>
    <n v="8.09"/>
    <n v="347"/>
    <n v="5.34"/>
    <n v="3.69"/>
    <n v="3.22"/>
  </r>
  <r>
    <n v="755"/>
    <x v="6"/>
    <s v="VE18"/>
    <s v="San Rafael De Onoto"/>
    <s v="VE1811"/>
    <s v="Thermo Morles"/>
    <s v="VE181103"/>
    <x v="3"/>
    <n v="1858"/>
    <n v="2265.5939397378429"/>
    <n v="435.51520000000005"/>
    <n v="343"/>
    <n v="77"/>
    <n v="28"/>
    <n v="105"/>
    <n v="23.44"/>
    <n v="0.41220498389458982"/>
    <n v="0.45254966529499896"/>
    <n v="4.0499035517049545E-2"/>
    <n v="0.39572531266226391"/>
    <s v="CIUD MED Y PEQ LLANO"/>
    <s v="ciud med y peq"/>
    <n v="0.37725822961628586"/>
    <n v="854.71395873488484"/>
    <n v="6.8447870114319074E-5"/>
    <n v="854.713958734884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7.87459834891035"/>
    <n v="5.2173798822525621E-3"/>
    <n v="6.7008063091953665E-5"/>
    <n v="5.2173798822525621E-3"/>
    <n v="6.7008063091953665E-5"/>
    <n v="0.8951950312438185"/>
    <n v="187.87459834891035"/>
    <n v="0"/>
    <n v="0.4509873588070234"/>
    <n v="6.8447870114319074E-5"/>
    <n v="0.9423251663829092"/>
    <n v="0.43988394795643648"/>
    <n v="0.66759541656220578"/>
    <n v="0"/>
    <n v="41.692669222100001"/>
    <n v="54.340342847056704"/>
    <n v="2.7170171423528351E-2"/>
    <x v="3"/>
    <s v="FALSEFALSE"/>
    <n v="0.50549999999999995"/>
    <n v="0.44933333333333331"/>
    <n v="7.11"/>
    <n v="166"/>
    <n v="3"/>
    <n v="7.1000000000000005"/>
    <n v="131.91800000000001"/>
    <n v="0.44"/>
    <n v="14.89"/>
    <n v="276.65620000000001"/>
    <n v="593"/>
    <n v="1173"/>
    <n v="92"/>
    <n v="463"/>
    <n v="264"/>
    <n v="1131"/>
    <n v="58.4"/>
    <n v="27.01"/>
    <n v="113.32"/>
    <n v="0"/>
    <n v="1858"/>
    <n v="100"/>
    <s v="Zona Rural"/>
    <n v="452"/>
    <n v="1"/>
    <n v="4.1100000000000003"/>
    <n v="165"/>
    <n v="36.67"/>
    <n v="135"/>
    <n v="185"/>
    <n v="178"/>
    <n v="498"/>
    <n v="110"/>
    <n v="232"/>
    <n v="176"/>
    <n v="103"/>
    <n v="70.510000000000005"/>
    <n v="96.67"/>
    <n v="80.73"/>
    <n v="40.08"/>
    <n v="105"/>
    <n v="3.68"/>
    <n v="10.44"/>
    <n v="55"/>
    <n v="12.22"/>
    <n v="0.89"/>
    <n v="6.25"/>
  </r>
  <r>
    <n v="869"/>
    <x v="18"/>
    <s v="VE20"/>
    <s v="Pedro Maria Ureña"/>
    <s v="VE2020"/>
    <s v="Pedro Maria Ureña"/>
    <s v="VE202001"/>
    <x v="1"/>
    <n v="40939"/>
    <n v="44303.038570519864"/>
    <n v="10607.294900000001"/>
    <n v="7915"/>
    <n v="1992"/>
    <n v="777"/>
    <n v="2769"/>
    <n v="25.91"/>
    <n v="0.41184358564938478"/>
    <n v="0.37624095794054613"/>
    <n v="4.3667747593307743E-2"/>
    <n v="0.44062821022509924"/>
    <s v="CIUD MED Y PEQ OCCID"/>
    <s v="ciud med y peq"/>
    <n v="0.37492883174168729"/>
    <n v="16610.486493851924"/>
    <n v="1.330213939350776E-3"/>
    <n v="14885.486493851924"/>
    <n v="0"/>
    <n v="0"/>
    <n v="66"/>
    <n v="1559"/>
    <n v="4870"/>
    <n v="4870"/>
    <n v="3"/>
    <n v="0"/>
    <n v="35"/>
    <n v="152"/>
    <n v="1566"/>
    <n v="4870"/>
    <n v="6553"/>
    <n v="4"/>
    <n v="1725"/>
    <n v="9.9758486150804083E-4"/>
    <n v="1.1036796680131558E-4"/>
    <n v="0.10385005885519838"/>
    <n v="0.10385005885519838"/>
    <n v="3.8936381242884996E-2"/>
    <n v="2503.0248807075045"/>
    <n v="6.9510363679543677E-2"/>
    <n v="8.9273829778569976E-4"/>
    <n v="6.9510363679543677E-2"/>
    <n v="7.8237033098438422E-4"/>
    <n v="0.90106323395622201"/>
    <n v="2468.0248807075045"/>
    <n v="1.3983081139052405E-2"/>
    <n v="0.44893818519210393"/>
    <n v="3.3262907784273516E-4"/>
    <n v="0.94334815601672717"/>
    <n v="0.4398690672325884"/>
    <n v="0.6675728326441468"/>
    <n v="96.3"/>
    <n v="107.97857704499999"/>
    <n v="410.29470644030255"/>
    <n v="0.20514735322015126"/>
    <x v="2"/>
    <s v="FALSETRUE"/>
    <n v="0.39679999999999999"/>
    <n v="0.35271111111111109"/>
    <n v="3.75"/>
    <n v="392.70588235294116"/>
    <n v="17"/>
    <n v="1.1200000000000001"/>
    <n v="458.51680000000005"/>
    <n v="0.09"/>
    <n v="7.9599999999999991"/>
    <n v="3258.7443999999996"/>
    <n v="11092"/>
    <n v="27953"/>
    <n v="1894"/>
    <n v="8759"/>
    <n v="4872"/>
    <n v="27308"/>
    <n v="46.46"/>
    <n v="28.7"/>
    <n v="98.74"/>
    <n v="39423"/>
    <n v="1516"/>
    <n v="3.7"/>
    <s v="Zona Urbana"/>
    <n v="10908"/>
    <n v="1.04"/>
    <n v="3.89"/>
    <n v="3330"/>
    <n v="30.58"/>
    <n v="1129"/>
    <n v="3316"/>
    <n v="2178"/>
    <n v="6676"/>
    <n v="1743"/>
    <n v="4322"/>
    <n v="3178"/>
    <n v="1754"/>
    <n v="59.43"/>
    <n v="95.45"/>
    <n v="78.37"/>
    <n v="30.66"/>
    <n v="1265"/>
    <n v="5.25"/>
    <n v="12.49"/>
    <n v="955"/>
    <n v="8.77"/>
    <n v="7.14"/>
    <n v="4.8"/>
  </r>
  <r>
    <n v="191"/>
    <x v="1"/>
    <s v="VE06"/>
    <s v="Bolivar"/>
    <s v="VE0605"/>
    <s v="Barinitas"/>
    <s v="VE060501"/>
    <x v="1"/>
    <n v="43863"/>
    <n v="50296.605027235586"/>
    <n v="7684.7975999999999"/>
    <n v="9651"/>
    <n v="1462"/>
    <n v="587"/>
    <n v="2049"/>
    <n v="17.52"/>
    <n v="0.40929221544979116"/>
    <n v="0.41563836109328856"/>
    <n v="4.811141839605209E-2"/>
    <n v="0.23060312228220989"/>
    <s v="CIUD MED Y PEQ LLANO"/>
    <s v="ciud med y peq"/>
    <n v="0.37012807699861222"/>
    <n v="18616.185698289439"/>
    <n v="1.490835907941224E-3"/>
    <n v="18501.185698289439"/>
    <n v="0"/>
    <n v="0"/>
    <n v="0"/>
    <n v="0"/>
    <n v="9820"/>
    <n v="9820"/>
    <n v="1"/>
    <n v="0"/>
    <n v="0"/>
    <n v="115"/>
    <n v="0"/>
    <n v="9820"/>
    <n v="9935"/>
    <n v="2"/>
    <n v="115"/>
    <n v="6.650565743386939E-5"/>
    <n v="0"/>
    <n v="6.1774201151510244E-3"/>
    <n v="6.1774201151510244E-3"/>
    <n v="2.2864366280333942E-3"/>
    <n v="4236.8560974031143"/>
    <n v="0.11765980053108291"/>
    <n v="1.5111330812219038E-3"/>
    <n v="0.11765980053108291"/>
    <n v="1.5111330812219038E-3"/>
    <n v="0.90704136243683342"/>
    <n v="4236.8560974031143"/>
    <n v="0"/>
    <n v="0.48011317468706832"/>
    <n v="1.4243302505073546E-3"/>
    <n v="0.94757555353854839"/>
    <n v="0.43973148881503393"/>
    <n v="0.66736403502512953"/>
    <n v="90.29"/>
    <n v="507.01362623799997"/>
    <n v="99.201683000972423"/>
    <n v="4.9600841500486215E-2"/>
    <x v="2"/>
    <s v="TRUETRUE"/>
    <n v="0.41220000000000001"/>
    <n v="0.3664"/>
    <n v="4.6399999999999997"/>
    <n v="243.55319148936169"/>
    <n v="47"/>
    <n v="5.43"/>
    <n v="2381.7608999999998"/>
    <n v="0.98"/>
    <n v="8.3999999999999986"/>
    <n v="3684.4919999999997"/>
    <n v="12107"/>
    <n v="29375"/>
    <n v="2381"/>
    <n v="9690"/>
    <n v="5024"/>
    <n v="29149"/>
    <n v="49.32"/>
    <n v="28.81"/>
    <n v="99.11"/>
    <n v="39602"/>
    <n v="4261"/>
    <n v="9.7100000000000009"/>
    <s v="Zona Urbana"/>
    <n v="12086"/>
    <n v="1.01"/>
    <n v="3.67"/>
    <n v="4685"/>
    <n v="39.01"/>
    <n v="2171"/>
    <n v="5123"/>
    <n v="4112"/>
    <n v="11447"/>
    <n v="1957"/>
    <n v="4758"/>
    <n v="3620"/>
    <n v="3199"/>
    <n v="61.58"/>
    <n v="96.94"/>
    <n v="87"/>
    <n v="51.64"/>
    <n v="1663"/>
    <n v="3.92"/>
    <n v="6.44"/>
    <n v="953"/>
    <n v="7.93"/>
    <n v="4.42"/>
    <n v="4.03"/>
  </r>
  <r>
    <n v="589"/>
    <x v="19"/>
    <s v="VE14"/>
    <s v="Santos Marquina"/>
    <s v="VE1419"/>
    <s v="Capital Tabay"/>
    <s v="VE141900"/>
    <x v="1"/>
    <n v="18037"/>
    <n v="23205"/>
    <n v="2260.0360999999998"/>
    <n v="4160"/>
    <n v="540"/>
    <n v="56"/>
    <n v="596"/>
    <n v="12.53"/>
    <n v="0.41012746599012712"/>
    <n v="0.3737090781441389"/>
    <n v="6.3137246628631322E-2"/>
    <n v="0.16381096165463896"/>
    <s v="CIUD MED Y PEQ OCCID"/>
    <s v="ciud med y peq"/>
    <n v="0.37370907814413895"/>
    <n v="8671.9191583347438"/>
    <n v="6.944713961032742E-4"/>
    <n v="8671.9191583347438"/>
    <n v="0"/>
    <n v="0"/>
    <n v="68"/>
    <n v="0"/>
    <n v="2778"/>
    <n v="2778"/>
    <n v="2"/>
    <n v="0"/>
    <n v="0"/>
    <n v="0"/>
    <n v="0"/>
    <n v="2778"/>
    <n v="2778"/>
    <n v="1"/>
    <n v="0"/>
    <n v="0"/>
    <n v="0"/>
    <n v="0"/>
    <n v="0"/>
    <n v="0"/>
    <n v="1071.7976361173905"/>
    <n v="2.976440388252816E-2"/>
    <n v="3.8227138875571918E-4"/>
    <n v="2.976440388252816E-2"/>
    <n v="3.8227138875571918E-4"/>
    <n v="0.89778117421754833"/>
    <n v="1071.7976361173905"/>
    <n v="0"/>
    <n v="0.4337515520814052"/>
    <n v="6.944713961032742E-4"/>
    <n v="0.94474931904357551"/>
    <n v="0.43971762286127253"/>
    <n v="0.66734299118567963"/>
    <n v="90.89"/>
    <n v="409.79230562200001"/>
    <n v="56.626246226801342"/>
    <n v="2.831312311340067E-2"/>
    <x v="2"/>
    <s v="FALSETRUE"/>
    <n v="0.37109999999999999"/>
    <n v="0.32986666666666664"/>
    <n v="4.95"/>
    <n v="150.94736842105263"/>
    <n v="19"/>
    <n v="3.06"/>
    <n v="551.93220000000008"/>
    <n v="0.11"/>
    <n v="2.04"/>
    <n v="367.95480000000003"/>
    <n v="4540"/>
    <n v="12235"/>
    <n v="1262"/>
    <n v="3591"/>
    <n v="1924"/>
    <n v="12522"/>
    <n v="47.42"/>
    <n v="30.9"/>
    <n v="98.17"/>
    <n v="16393"/>
    <n v="1644"/>
    <n v="9.11"/>
    <s v="Zona Urbana"/>
    <n v="4813"/>
    <n v="1.06"/>
    <n v="3.96"/>
    <n v="1588"/>
    <n v="33.04"/>
    <n v="613"/>
    <n v="1480"/>
    <n v="775"/>
    <n v="2868"/>
    <n v="875"/>
    <n v="1827"/>
    <n v="1349"/>
    <n v="1054"/>
    <n v="71.489999999999995"/>
    <n v="98.02"/>
    <n v="84.47"/>
    <n v="44.44"/>
    <n v="748"/>
    <n v="2.2200000000000002"/>
    <n v="6.01"/>
    <n v="34"/>
    <n v="0.71"/>
    <n v="2.33"/>
    <n v="4.1399999999999997"/>
  </r>
  <r>
    <n v="533"/>
    <x v="19"/>
    <s v="VE14"/>
    <s v="Arzobispo Chacon"/>
    <s v="VE1405"/>
    <s v="Capital Arzobispo Chacon"/>
    <s v="VE140501"/>
    <x v="1"/>
    <n v="3606"/>
    <n v="4247.9302912176108"/>
    <n v="777.45360000000005"/>
    <n v="1062"/>
    <n v="260"/>
    <n v="32"/>
    <n v="292"/>
    <n v="21.56"/>
    <n v="0.41210427565279384"/>
    <n v="0.5092452613492171"/>
    <n v="0.10069137573775043"/>
    <n v="0.31828310581786656"/>
    <s v="RESTO"/>
    <s v="resto"/>
    <n v="0.37629855229855358"/>
    <n v="1598.49001885036"/>
    <n v="1.2801152487465422E-4"/>
    <n v="1598.49001885036"/>
    <n v="0"/>
    <n v="0"/>
    <n v="178"/>
    <n v="0"/>
    <n v="2278"/>
    <n v="2278"/>
    <n v="2"/>
    <n v="0"/>
    <n v="0"/>
    <n v="0"/>
    <n v="0"/>
    <n v="2278"/>
    <n v="2278"/>
    <n v="1"/>
    <n v="0"/>
    <n v="0"/>
    <n v="0"/>
    <n v="0"/>
    <n v="0"/>
    <n v="0"/>
    <n v="352.21544495144616"/>
    <n v="9.7812146658354682E-3"/>
    <n v="1.2562248949395517E-4"/>
    <n v="9.7812146658354682E-3"/>
    <n v="1.2562248949395517E-4"/>
    <n v="0.89567585243251702"/>
    <n v="352.21544495144616"/>
    <n v="0"/>
    <n v="0.47156744281585655"/>
    <n v="1.2801152487465422E-4"/>
    <n v="0.94255581489078788"/>
    <n v="0.4396607929047387"/>
    <n v="0.66725674248603584"/>
    <n v="74.900000000000006"/>
    <n v="213.89353241699999"/>
    <n v="19.860022148477036"/>
    <n v="9.9300110742385171E-3"/>
    <x v="2"/>
    <s v="FALSETRUE"/>
    <n v="0.33229999999999998"/>
    <n v="0.29537777777777774"/>
    <n v="11.32"/>
    <n v="85.090909090909093"/>
    <n v="11"/>
    <n v="9.85"/>
    <n v="355.19099999999997"/>
    <n v="1.37"/>
    <n v="5.8900000000000006"/>
    <n v="212.39340000000004"/>
    <n v="821"/>
    <n v="2471"/>
    <n v="314"/>
    <n v="624"/>
    <n v="379"/>
    <n v="2603"/>
    <n v="45.93"/>
    <n v="32.96"/>
    <n v="127.65"/>
    <n v="2701"/>
    <n v="905"/>
    <n v="25.1"/>
    <s v="Zona Urbana"/>
    <n v="1402"/>
    <n v="1.01"/>
    <n v="2.59"/>
    <n v="329"/>
    <n v="23.48"/>
    <n v="151"/>
    <n v="389"/>
    <n v="304"/>
    <n v="936"/>
    <n v="98"/>
    <n v="315"/>
    <n v="234"/>
    <n v="124"/>
    <n v="48.04"/>
    <n v="91.04"/>
    <n v="75.73"/>
    <n v="30.85"/>
    <n v="351"/>
    <n v="10.11"/>
    <n v="1.86"/>
    <n v="35"/>
    <n v="2.5"/>
    <n v="4.07"/>
    <n v="13.44"/>
  </r>
  <r>
    <n v="711"/>
    <x v="20"/>
    <s v="VE17"/>
    <s v="Gomez"/>
    <s v="VE1705"/>
    <s v="Capital Gomez"/>
    <s v="VE170501"/>
    <x v="0"/>
    <n v="15681"/>
    <n v="19691.958350862431"/>
    <n v="3633.2876999999994"/>
    <n v="3143"/>
    <n v="792"/>
    <n v="156"/>
    <n v="948"/>
    <n v="23.169999999999998"/>
    <n v="0.4103039115618673"/>
    <n v="0.42098078670143085"/>
    <n v="4.4784435581333534E-2"/>
    <n v="0.27876819616371284"/>
    <s v="CIUD MED Y PEQ ORIEN"/>
    <s v="ciud med y peq"/>
    <n v="0.37395369465416917"/>
    <n v="7363.8805802810257"/>
    <n v="5.8972003012855434E-4"/>
    <n v="7363.8805802810257"/>
    <n v="0"/>
    <n v="0"/>
    <n v="598"/>
    <n v="0"/>
    <n v="5212"/>
    <n v="5212"/>
    <n v="2"/>
    <n v="0"/>
    <n v="0"/>
    <n v="0"/>
    <n v="0"/>
    <n v="5212"/>
    <n v="5212"/>
    <n v="1"/>
    <n v="0"/>
    <n v="0"/>
    <n v="0"/>
    <n v="0"/>
    <n v="0"/>
    <n v="0"/>
    <n v="1950.1685176214921"/>
    <n v="5.415724148053614E-2"/>
    <n v="6.9555446141812401E-4"/>
    <n v="5.415724148053614E-2"/>
    <n v="6.9555446141812401E-4"/>
    <n v="0.90035107293776451"/>
    <n v="1950.1685176214921"/>
    <n v="0"/>
    <n v="0.45849636703991048"/>
    <n v="5.8972003012855434E-4"/>
    <n v="0.94434369003445018"/>
    <n v="0.43962903490624933"/>
    <n v="0.66720854455944822"/>
    <n v="92.52"/>
    <n v="21.582043583800001"/>
    <n v="912.42325011537309"/>
    <n v="0.45621162505768653"/>
    <x v="2"/>
    <s v="FALSETRUE"/>
    <n v="0.36359999999999998"/>
    <n v="0.32319999999999999"/>
    <n v="2.4900000000000002"/>
    <n v="372.5"/>
    <n v="14"/>
    <n v="4.82"/>
    <n v="755.82420000000002"/>
    <n v="0.18"/>
    <n v="15.059999999999999"/>
    <n v="2361.5585999999998"/>
    <n v="3891"/>
    <n v="10700"/>
    <n v="1090"/>
    <n v="3084"/>
    <n v="1673"/>
    <n v="10924"/>
    <n v="46.55"/>
    <n v="31.03"/>
    <n v="95.52"/>
    <n v="14508"/>
    <n v="1173"/>
    <n v="7.48"/>
    <s v="Zona Urbana"/>
    <n v="4199"/>
    <n v="1.07"/>
    <n v="3.98"/>
    <n v="1542"/>
    <n v="36.94"/>
    <n v="1264"/>
    <n v="2204"/>
    <n v="1747"/>
    <n v="5215"/>
    <n v="918"/>
    <n v="1550"/>
    <n v="1244"/>
    <n v="1054"/>
    <n v="86.93"/>
    <n v="98.85"/>
    <n v="88.6"/>
    <n v="53.18"/>
    <n v="327"/>
    <n v="1.46"/>
    <n v="9.49"/>
    <n v="81"/>
    <n v="1.94"/>
    <n v="13.7"/>
    <n v="2.1800000000000002"/>
  </r>
  <r>
    <n v="892"/>
    <x v="3"/>
    <s v="VE21"/>
    <s v="Andres Bello"/>
    <s v="VE2101"/>
    <s v="Araguaney"/>
    <s v="VE210102"/>
    <x v="2"/>
    <n v="2006"/>
    <n v="2737.6256888223688"/>
    <n v="520.55700000000002"/>
    <n v="368"/>
    <n v="110"/>
    <n v="19"/>
    <n v="129"/>
    <n v="25.95"/>
    <n v="0.41199947685696836"/>
    <n v="0.4785153665089395"/>
    <n v="6.916032750892788E-2"/>
    <n v="0.61618906499250703"/>
    <s v="RESTO"/>
    <s v="resto"/>
    <n v="0.37558997655103893"/>
    <n v="1028.2247682703153"/>
    <n v="8.2343098141354656E-5"/>
    <n v="1028.2247682703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.26025468782842"/>
    <n v="6.8110108017262853E-3"/>
    <n v="8.7475447796032241E-5"/>
    <n v="6.8110108017262853E-3"/>
    <n v="8.7475447796032241E-5"/>
    <n v="0.89536292766193692"/>
    <n v="245.26025468782842"/>
    <n v="0"/>
    <n v="0.46022976832420093"/>
    <n v="8.2343098141354656E-5"/>
    <n v="0.94237897291348505"/>
    <n v="0.43935043085422176"/>
    <n v="0.6667857176092189"/>
    <n v="0"/>
    <n v="54.5788688632"/>
    <n v="50.159077053870988"/>
    <n v="2.5079538526935494E-2"/>
    <x v="3"/>
    <s v="FALSEFALSE"/>
    <n v="0.5585"/>
    <n v="0.49644444444444447"/>
    <n v="9.5299999999999994"/>
    <n v="217.66666666666666"/>
    <n v="3"/>
    <n v="19.309999999999999"/>
    <n v="387.35859999999997"/>
    <n v="0.19"/>
    <n v="16.45"/>
    <n v="329.98699999999997"/>
    <n v="683"/>
    <n v="1223"/>
    <n v="100"/>
    <n v="524"/>
    <n v="304"/>
    <n v="1178"/>
    <n v="64.02"/>
    <n v="26.5"/>
    <n v="98.61"/>
    <n v="0"/>
    <n v="2006"/>
    <n v="100"/>
    <s v="Zona Rural"/>
    <n v="532"/>
    <n v="1.02"/>
    <n v="3.83"/>
    <n v="190"/>
    <n v="35.78"/>
    <n v="100"/>
    <n v="320"/>
    <n v="233"/>
    <n v="653"/>
    <n v="101"/>
    <n v="271"/>
    <n v="183"/>
    <n v="103"/>
    <n v="55.8"/>
    <n v="97.83"/>
    <n v="74.39"/>
    <n v="37.049999999999997"/>
    <n v="151"/>
    <n v="3.06"/>
    <n v="10.73"/>
    <n v="36"/>
    <n v="6.78"/>
    <n v="3.39"/>
    <n v="8.85"/>
  </r>
  <r>
    <n v="989"/>
    <x v="21"/>
    <s v="VE22"/>
    <s v="Independencia"/>
    <s v="VE2205"/>
    <s v="Independencia"/>
    <s v="VE220500"/>
    <x v="3"/>
    <n v="57811"/>
    <n v="74657"/>
    <n v="7469.1812"/>
    <n v="11828"/>
    <n v="1411"/>
    <n v="344"/>
    <n v="1755"/>
    <n v="12.92"/>
    <n v="0.40754486795393624"/>
    <n v="0.36560487327694385"/>
    <n v="3.6526879622634983E-2"/>
    <n v="0.27905453608874292"/>
    <s v="CIUD MED Y PEQ OCCID"/>
    <s v="ciud med y peq"/>
    <n v="0.36560487327694385"/>
    <n v="27294.963024236797"/>
    <n v="2.1858565251741792E-3"/>
    <n v="26963.963024236797"/>
    <n v="0"/>
    <n v="0"/>
    <n v="210"/>
    <n v="0"/>
    <n v="6934"/>
    <n v="6934"/>
    <n v="2"/>
    <n v="51"/>
    <n v="0"/>
    <n v="282"/>
    <n v="0"/>
    <n v="6934"/>
    <n v="7265"/>
    <n v="3"/>
    <n v="331"/>
    <n v="1.9142063139661536E-4"/>
    <n v="0"/>
    <n v="1.2126779571237584E-2"/>
    <n v="1.2126779571237584E-2"/>
    <n v="4.4336097083997484E-3"/>
    <n v="3640.693328091807"/>
    <n v="0.10110403585353821"/>
    <n v="1.2985034186163331E-3"/>
    <n v="0.10110403585353821"/>
    <n v="1.2985034186163331E-3"/>
    <n v="0.90529713574381043"/>
    <n v="3640.693328091807"/>
    <n v="0"/>
    <n v="0.45733534829143085"/>
    <n v="1.9944358937775638E-3"/>
    <n v="0.94978317522466804"/>
    <n v="0.43919130167559534"/>
    <n v="0.66654421320610102"/>
    <n v="91.25"/>
    <n v="85.209906939299998"/>
    <n v="876.15399055866294"/>
    <n v="0.43807699527933147"/>
    <x v="2"/>
    <s v="FALSETRUE"/>
    <n v="0.36619999999999997"/>
    <n v="0.32551111111111108"/>
    <n v="3.03"/>
    <n v="262.05263157894734"/>
    <n v="38"/>
    <n v="1.6400000000000001"/>
    <n v="948.10040000000004"/>
    <n v="0.37"/>
    <n v="8.1999999999999993"/>
    <n v="4740.5019999999995"/>
    <n v="14597"/>
    <n v="39865"/>
    <n v="3349"/>
    <n v="11535"/>
    <n v="6374"/>
    <n v="39902"/>
    <n v="45.02"/>
    <n v="30.44"/>
    <n v="98.77"/>
    <n v="52753"/>
    <n v="5058"/>
    <n v="8.75"/>
    <s v="Zona Urbana"/>
    <n v="13940"/>
    <n v="1.02"/>
    <n v="4.13"/>
    <n v="6121"/>
    <n v="44"/>
    <n v="2667"/>
    <n v="4364"/>
    <n v="2399"/>
    <n v="9958"/>
    <n v="3057"/>
    <n v="5728"/>
    <n v="4638"/>
    <n v="3970"/>
    <n v="78.73"/>
    <n v="98.05"/>
    <n v="86.82"/>
    <n v="51.98"/>
    <n v="1460"/>
    <n v="2.4"/>
    <n v="7.24"/>
    <n v="423"/>
    <n v="3.04"/>
    <n v="2.7"/>
    <n v="2.33"/>
  </r>
  <r>
    <n v="270"/>
    <x v="14"/>
    <s v="VE08"/>
    <s v="Carlos Arveledo"/>
    <s v="VE0802"/>
    <s v="Urbana Guigue"/>
    <s v="VE080201"/>
    <x v="3"/>
    <n v="73276"/>
    <n v="79232.5975897842"/>
    <n v="20429.3488"/>
    <n v="13522"/>
    <n v="3361"/>
    <n v="1866"/>
    <n v="5227"/>
    <n v="27.88"/>
    <n v="0.40684100125499695"/>
    <n v="0.43173928536462353"/>
    <n v="7.2055363099931727E-2"/>
    <n v="0.60903656351439905"/>
    <s v="CIUD GRAND CENTRO"/>
    <s v="ciud grandes"/>
    <n v="0.36237260426337287"/>
    <n v="28711.722731161939"/>
    <n v="2.2993145814183412E-3"/>
    <n v="28711.722731161939"/>
    <n v="0"/>
    <n v="0"/>
    <n v="477"/>
    <n v="0"/>
    <n v="19591"/>
    <n v="19591"/>
    <n v="2"/>
    <n v="0"/>
    <n v="0"/>
    <n v="0"/>
    <n v="0"/>
    <n v="19591"/>
    <n v="19591"/>
    <n v="1"/>
    <n v="0"/>
    <n v="0"/>
    <n v="0"/>
    <n v="0"/>
    <n v="0"/>
    <n v="0"/>
    <n v="7271.0063045445768"/>
    <n v="0.20191980369060064"/>
    <n v="2.5933045418523536E-3"/>
    <n v="0.20191980369060064"/>
    <n v="2.5933045418523536E-3"/>
    <n v="0.91591854506944093"/>
    <n v="7271.0063045445768"/>
    <n v="0"/>
    <n v="0.51652587804155503"/>
    <n v="2.2993145814183412E-3"/>
    <n v="0.95096375782443099"/>
    <n v="0.43854522555640735"/>
    <n v="0.6655636876426565"/>
    <n v="98.52"/>
    <n v="239.36409095600001"/>
    <n v="331.01288197964817"/>
    <n v="0.16550644098982409"/>
    <x v="2"/>
    <s v="TRUETRUE"/>
    <n v="0.46799999999999997"/>
    <n v="0.41599999999999998"/>
    <n v="4.6399999999999997"/>
    <n v="385.86538461538464"/>
    <n v="52"/>
    <n v="5.18"/>
    <n v="3795.6967999999997"/>
    <n v="1.23"/>
    <n v="11.66"/>
    <n v="8543.981600000001"/>
    <n v="22382"/>
    <n v="47826"/>
    <n v="3068"/>
    <n v="17904"/>
    <n v="9051"/>
    <n v="46321"/>
    <n v="53.21"/>
    <n v="27.36"/>
    <n v="102.74"/>
    <n v="72191"/>
    <n v="1085"/>
    <n v="1.48"/>
    <s v="Zona Urbana"/>
    <n v="19157"/>
    <n v="1.02"/>
    <n v="3.92"/>
    <n v="7921"/>
    <n v="41.43"/>
    <n v="3101"/>
    <n v="9748"/>
    <n v="7152"/>
    <n v="20065"/>
    <n v="3065"/>
    <n v="8743"/>
    <n v="6068"/>
    <n v="3566"/>
    <n v="50.63"/>
    <n v="96.59"/>
    <n v="80.8"/>
    <n v="35.380000000000003"/>
    <n v="2717"/>
    <n v="4.41"/>
    <n v="10.23"/>
    <n v="3055"/>
    <n v="15.98"/>
    <n v="8.2200000000000006"/>
    <n v="4.17"/>
  </r>
  <r>
    <n v="1039"/>
    <x v="9"/>
    <s v="VE23"/>
    <s v="La Cañada De Urdaneta"/>
    <s v="VE2309"/>
    <s v="Concepcion"/>
    <s v="VE230901"/>
    <x v="2"/>
    <n v="35794"/>
    <n v="40947.36071037587"/>
    <n v="9718.0709999999999"/>
    <n v="5768"/>
    <n v="1513"/>
    <n v="637"/>
    <n v="2150"/>
    <n v="27.15"/>
    <n v="0.40871443179756395"/>
    <n v="0.4860383536870222"/>
    <n v="0.12016417208012525"/>
    <n v="0.54715565730776339"/>
    <s v="CIUD MED Y PEQ ZULIA"/>
    <s v="ciud med y peq"/>
    <n v="0.36884659387289054"/>
    <n v="15103.294526106763"/>
    <n v="1.2095138162379333E-3"/>
    <n v="14388.294526106763"/>
    <n v="0"/>
    <n v="0"/>
    <n v="0"/>
    <n v="0"/>
    <n v="15545"/>
    <n v="15545"/>
    <n v="1"/>
    <n v="0"/>
    <n v="715"/>
    <n v="0"/>
    <n v="0"/>
    <n v="15545"/>
    <n v="16260"/>
    <n v="2"/>
    <n v="715"/>
    <n v="4.1349169621927487E-4"/>
    <n v="2.2546598932268757E-3"/>
    <n v="4.7340664565872596E-2"/>
    <n v="4.7340664565872596E-2"/>
    <n v="1.746144287680115E-2"/>
    <n v="3627.9750973337514"/>
    <n v="0.10075084366109666"/>
    <n v="1.2939672864486884E-3"/>
    <n v="0.10075084366109666"/>
    <n v="-9.6069260677818734E-4"/>
    <n v="0.88676467905843059"/>
    <n v="2912.9750973337514"/>
    <n v="0.1970796328027343"/>
    <n v="0.49118462546884983"/>
    <n v="7.9602212001865839E-4"/>
    <n v="0.94514255419745119"/>
    <n v="0.43839955396219321"/>
    <n v="0.66534260731210015"/>
    <n v="95.5"/>
    <n v="160.689260784"/>
    <n v="254.82325645531279"/>
    <n v="0.12741162822765639"/>
    <x v="2"/>
    <s v="TRUETRUE"/>
    <n v="0.40740000000000004"/>
    <n v="0.36213333333333336"/>
    <n v="9.1199999999999992"/>
    <n v="378.30769230769232"/>
    <n v="26"/>
    <n v="7.8599999999999994"/>
    <n v="2813.4083999999998"/>
    <n v="0.61"/>
    <n v="16.5"/>
    <n v="5906.01"/>
    <n v="9861"/>
    <n v="24207"/>
    <n v="1726"/>
    <n v="7909"/>
    <n v="4261"/>
    <n v="23624"/>
    <n v="47.87"/>
    <n v="28.73"/>
    <n v="101.52"/>
    <n v="34184"/>
    <n v="1610"/>
    <n v="4.5"/>
    <s v="Zona Urbana"/>
    <n v="8010"/>
    <n v="1.01"/>
    <n v="4.5"/>
    <n v="2282"/>
    <n v="28.54"/>
    <n v="2196"/>
    <n v="4597"/>
    <n v="2686"/>
    <n v="9836"/>
    <n v="1970"/>
    <n v="3721"/>
    <n v="2614"/>
    <n v="1718"/>
    <n v="74.760000000000005"/>
    <n v="93.56"/>
    <n v="73.53"/>
    <n v="33.67"/>
    <n v="2672"/>
    <n v="7.22"/>
    <n v="14.71"/>
    <n v="638"/>
    <n v="7.98"/>
    <n v="5.64"/>
    <n v="7.25"/>
  </r>
  <r>
    <n v="852"/>
    <x v="18"/>
    <s v="VE20"/>
    <s v="Jose Maria Vargas"/>
    <s v="VE2013"/>
    <s v="Capital El Cobre"/>
    <s v="VE201300"/>
    <x v="1"/>
    <n v="9879"/>
    <n v="10816"/>
    <n v="1252.6572000000001"/>
    <n v="2266"/>
    <n v="299"/>
    <n v="30"/>
    <n v="329"/>
    <n v="12.68"/>
    <n v="0.40973901801848345"/>
    <n v="0.37174149702877052"/>
    <n v="4.8312554126178776E-2"/>
    <n v="0.29544637242528277"/>
    <s v="RESTO"/>
    <s v="resto"/>
    <n v="0.37174149702877052"/>
    <n v="4020.7560318631818"/>
    <n v="3.2199332164610333E-4"/>
    <n v="3878.7560318631818"/>
    <n v="0"/>
    <n v="0"/>
    <n v="0"/>
    <n v="83"/>
    <n v="1284"/>
    <n v="1284"/>
    <n v="2"/>
    <n v="0"/>
    <n v="0"/>
    <n v="59"/>
    <n v="83"/>
    <n v="1284"/>
    <n v="1426"/>
    <n v="3"/>
    <n v="142"/>
    <n v="8.2120029179212642E-5"/>
    <n v="0"/>
    <n v="3.5316741148852665E-2"/>
    <n v="3.5316741148852665E-2"/>
    <n v="1.312869822485207E-2"/>
    <n v="941.24947047684691"/>
    <n v="2.6139010247285304E-2"/>
    <n v="3.3570958744432279E-4"/>
    <n v="2.6139010247285304E-2"/>
    <n v="3.3570958744432279E-4"/>
    <n v="0.89739922216190671"/>
    <n v="941.24947047684691"/>
    <n v="0"/>
    <n v="0.43175990981265416"/>
    <n v="2.398732924668907E-4"/>
    <n v="0.94298897752809796"/>
    <n v="0.43835082262617148"/>
    <n v="0.66526864958592669"/>
    <n v="43.9"/>
    <n v="184.63750283499999"/>
    <n v="58.579648413386757"/>
    <n v="2.9289824206693377E-2"/>
    <x v="3"/>
    <s v="FALSEFALSE"/>
    <n v="0.44179999999999997"/>
    <n v="0.39271111111111107"/>
    <n v="7.78"/>
    <n v="120.57142857142857"/>
    <n v="21"/>
    <n v="12.17"/>
    <n v="1202.2743"/>
    <n v="0.27"/>
    <n v="4.7999999999999989"/>
    <n v="474.19199999999989"/>
    <n v="2853"/>
    <n v="6457"/>
    <n v="569"/>
    <n v="2283"/>
    <n v="1132"/>
    <n v="6464"/>
    <n v="53"/>
    <n v="28.6"/>
    <n v="109.43"/>
    <n v="4337"/>
    <n v="5542"/>
    <n v="56.1"/>
    <s v="Zona Rural"/>
    <n v="2642"/>
    <n v="1.01"/>
    <n v="3.77"/>
    <n v="593"/>
    <n v="22.5"/>
    <n v="464"/>
    <n v="1269"/>
    <n v="749"/>
    <n v="2532"/>
    <n v="549"/>
    <n v="1126"/>
    <n v="601"/>
    <n v="421"/>
    <n v="70.75"/>
    <n v="95.75"/>
    <n v="64.69"/>
    <n v="31.49"/>
    <n v="623"/>
    <n v="5.25"/>
    <n v="3.23"/>
    <n v="20"/>
    <n v="0.76"/>
    <n v="0.38"/>
    <n v="7.82"/>
  </r>
  <r>
    <n v="619"/>
    <x v="4"/>
    <s v="VE15"/>
    <s v="Brion"/>
    <s v="VE1504"/>
    <s v="Higuerote"/>
    <s v="VE150401"/>
    <x v="3"/>
    <n v="33214"/>
    <n v="39066.741839158465"/>
    <n v="6715.8707999999997"/>
    <n v="7440"/>
    <n v="1430"/>
    <n v="456"/>
    <n v="1886"/>
    <n v="20.22"/>
    <n v="0.40846350575718693"/>
    <n v="0.38014228215513585"/>
    <n v="8.814402330536622E-2"/>
    <n v="0.50269201418489562"/>
    <s v="CIUD MED Y PEQ ORIEN"/>
    <s v="ciud med y peq"/>
    <n v="0.36805204408491499"/>
    <n v="14378.594189639944"/>
    <n v="1.1514777984622244E-3"/>
    <n v="14069.594189639944"/>
    <n v="0"/>
    <n v="0"/>
    <n v="0"/>
    <n v="309"/>
    <n v="7563"/>
    <n v="7563"/>
    <n v="2"/>
    <n v="0"/>
    <n v="0"/>
    <n v="0"/>
    <n v="309"/>
    <n v="7563"/>
    <n v="7872"/>
    <n v="2"/>
    <n v="309"/>
    <n v="1.7869780997448382E-4"/>
    <n v="0"/>
    <n v="2.1490278946925179E-2"/>
    <n v="2.1490278946925179E-2"/>
    <n v="7.9095410943708262E-3"/>
    <n v="4181.4392728487192"/>
    <n v="0.11612084514217258"/>
    <n v="1.4913679074904324E-3"/>
    <n v="0.11612084514217258"/>
    <n v="1.4913679074904324E-3"/>
    <n v="0.90687922633977058"/>
    <n v="4181.4392728487192"/>
    <n v="0"/>
    <n v="0.46771411787902634"/>
    <n v="9.7277998848774067E-4"/>
    <n v="0.94582701418873683"/>
    <n v="0.43834351202403798"/>
    <n v="0.66525755455847835"/>
    <n v="82.38"/>
    <n v="348.01636963800001"/>
    <n v="112.25547200493743"/>
    <n v="5.6127736002468717E-2"/>
    <x v="2"/>
    <s v="FALSETRUE"/>
    <n v="0.40549999999999997"/>
    <n v="0.3604444444444444"/>
    <n v="3.03"/>
    <n v="324.60000000000002"/>
    <n v="35"/>
    <n v="4.2200000000000006"/>
    <n v="1401.6308000000004"/>
    <n v="0.37"/>
    <n v="8.9699999999999989"/>
    <n v="2979.2957999999994"/>
    <n v="8970"/>
    <n v="22121"/>
    <n v="2123"/>
    <n v="7156"/>
    <n v="3683"/>
    <n v="22375"/>
    <n v="50.15"/>
    <n v="30.34"/>
    <n v="100.27"/>
    <n v="27362"/>
    <n v="5852"/>
    <n v="17.62"/>
    <s v="Zona Urbana"/>
    <n v="9788"/>
    <n v="1.03"/>
    <n v="3.4"/>
    <n v="4177"/>
    <n v="42.86"/>
    <n v="2425"/>
    <n v="5058"/>
    <n v="3385"/>
    <n v="11361"/>
    <n v="1827"/>
    <n v="3348"/>
    <n v="2542"/>
    <n v="1744"/>
    <n v="75.59"/>
    <n v="95.85"/>
    <n v="82.99"/>
    <n v="43.64"/>
    <n v="827"/>
    <n v="4.78"/>
    <n v="8.6199999999999992"/>
    <n v="630"/>
    <n v="6.46"/>
    <n v="7.4"/>
    <n v="2.31"/>
  </r>
  <r>
    <n v="347"/>
    <x v="5"/>
    <s v="VE11"/>
    <s v="Bolivar"/>
    <s v="VE1102"/>
    <s v="La Peña"/>
    <s v="VE110203"/>
    <x v="2"/>
    <n v="1662"/>
    <n v="3853.5837850577423"/>
    <n v="464.03039999999993"/>
    <n v="284"/>
    <n v="82"/>
    <n v="28"/>
    <n v="110"/>
    <n v="27.919999999999998"/>
    <n v="0.40971465944738317"/>
    <n v="0.39318086596517171"/>
    <n v="3.0300464807510901E-2"/>
    <n v="0.16405982253189025"/>
    <s v="RESTO"/>
    <s v="resto"/>
    <n v="0.37164278986776705"/>
    <n v="1432.156628868049"/>
    <n v="1.1469108456028812E-4"/>
    <n v="1432.1566288680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.66774649290818"/>
    <n v="6.0169812823003899E-3"/>
    <n v="7.7277535944616011E-5"/>
    <n v="6.0169812823003899E-3"/>
    <n v="7.7277535944616011E-5"/>
    <n v="0.89527927296462728"/>
    <n v="216.66774649290818"/>
    <n v="0"/>
    <n v="0.43149237340403318"/>
    <n v="1.1469108456028812E-4"/>
    <n v="0.94250423411228867"/>
    <n v="0.43808723835487201"/>
    <n v="0.66486861759518245"/>
    <n v="0"/>
    <n v="126.25875069999999"/>
    <n v="30.521320412983798"/>
    <n v="1.5260660206491899E-2"/>
    <x v="3"/>
    <s v="FALSEFALSE"/>
    <n v="0.46179999999999999"/>
    <n v="0.4104888888888889"/>
    <n v="8.6999999999999993"/>
    <n v="83.285714285714292"/>
    <n v="7"/>
    <n v="25"/>
    <n v="415.5"/>
    <n v="0.72"/>
    <n v="20.67"/>
    <n v="343.53539999999998"/>
    <n v="478"/>
    <n v="1035"/>
    <n v="149"/>
    <n v="353"/>
    <n v="230"/>
    <n v="1079"/>
    <n v="60.58"/>
    <n v="31.18"/>
    <n v="102.68"/>
    <n v="0"/>
    <n v="1662"/>
    <n v="100"/>
    <s v="Zona Rural"/>
    <n v="418"/>
    <n v="1"/>
    <n v="3.99"/>
    <n v="130"/>
    <n v="31.18"/>
    <n v="128"/>
    <n v="274"/>
    <n v="181"/>
    <n v="583"/>
    <n v="84"/>
    <n v="205"/>
    <n v="163"/>
    <n v="85"/>
    <n v="77.78"/>
    <n v="97.16"/>
    <n v="89.07"/>
    <n v="47.49"/>
    <n v="121"/>
    <n v="2.0499999999999998"/>
    <n v="9.83"/>
    <n v="25"/>
    <n v="6"/>
    <n v="9.11"/>
    <n v="10.15"/>
  </r>
  <r>
    <n v="76"/>
    <x v="12"/>
    <s v="VE03"/>
    <s v="San Jose de Guanipa"/>
    <s v="VE0315"/>
    <s v="Capital San Jose De Guanipa"/>
    <s v="VE031501"/>
    <x v="0"/>
    <n v="76398"/>
    <n v="82608"/>
    <n v="14859.410999999998"/>
    <n v="14891"/>
    <n v="2937"/>
    <n v="658"/>
    <n v="3595"/>
    <n v="19.45"/>
    <n v="0.40602987503740184"/>
    <n v="0.36065954674064371"/>
    <n v="4.4725084054410905E-2"/>
    <n v="0.30376971935600067"/>
    <s v="CIUD MED Y PEQ ORIEN"/>
    <s v="ciud grandes"/>
    <n v="0.36065954674064371"/>
    <n v="29793.363837151097"/>
    <n v="2.3859354083937655E-3"/>
    <n v="29714.363837151097"/>
    <n v="0"/>
    <n v="0"/>
    <n v="0"/>
    <n v="0"/>
    <n v="8648"/>
    <n v="8648"/>
    <n v="1"/>
    <n v="0"/>
    <n v="0"/>
    <n v="79"/>
    <n v="0"/>
    <n v="8648"/>
    <n v="8727"/>
    <n v="2"/>
    <n v="79"/>
    <n v="4.5686495106745061E-5"/>
    <n v="0"/>
    <n v="2.6515971956644338E-3"/>
    <n v="2.6515971956644338E-3"/>
    <n v="9.5632384272709668E-4"/>
    <n v="8498.9422189432698"/>
    <n v="0.23602025256863973"/>
    <n v="3.0312647980445962E-3"/>
    <n v="0.23602025256863973"/>
    <n v="3.0312647980445962E-3"/>
    <n v="0.91951118571972856"/>
    <n v="8498.9422189432698"/>
    <n v="0"/>
    <n v="0.50539699500967072"/>
    <n v="2.3402489132870203E-3"/>
    <n v="0.95112226795287269"/>
    <n v="0.43805591670063676"/>
    <n v="0.66482108189195044"/>
    <n v="99.08"/>
    <n v="1024.3763551100001"/>
    <n v="80.642236213202466"/>
    <n v="4.0321118106601231E-2"/>
    <x v="2"/>
    <s v="TRUETRUE"/>
    <n v="0.44"/>
    <n v="0.39111111111111113"/>
    <n v="2.92"/>
    <n v="413.42105263157896"/>
    <n v="57"/>
    <n v="2.2599999999999998"/>
    <n v="1726.5947999999999"/>
    <n v="0.34"/>
    <n v="2.7299999999999995"/>
    <n v="2085.6653999999999"/>
    <n v="22209"/>
    <n v="50479"/>
    <n v="3710"/>
    <n v="17691"/>
    <n v="8976"/>
    <n v="49731"/>
    <n v="51.35"/>
    <n v="28.4"/>
    <n v="99.41"/>
    <n v="75692"/>
    <n v="706"/>
    <n v="0.92"/>
    <s v="Zona Urbana"/>
    <n v="19069"/>
    <n v="1.02"/>
    <n v="4.07"/>
    <n v="6817"/>
    <n v="36.049999999999997"/>
    <n v="3859"/>
    <n v="11009"/>
    <n v="7717"/>
    <n v="23565"/>
    <n v="3753"/>
    <n v="8879"/>
    <n v="6334"/>
    <n v="4689"/>
    <n v="63.34"/>
    <n v="96.42"/>
    <n v="85.25"/>
    <n v="46.17"/>
    <n v="1808"/>
    <n v="4.46"/>
    <n v="11.58"/>
    <n v="989"/>
    <n v="5.23"/>
    <n v="2.2200000000000002"/>
    <n v="2.95"/>
  </r>
  <r>
    <n v="480"/>
    <x v="2"/>
    <s v="VE13"/>
    <s v="Jimenez"/>
    <s v="VE1304"/>
    <s v="Diego De Lozada"/>
    <s v="VE130403"/>
    <x v="2"/>
    <n v="7675"/>
    <n v="8831.1477073576443"/>
    <n v="1671.615"/>
    <n v="1544"/>
    <n v="356"/>
    <n v="74"/>
    <n v="430"/>
    <n v="21.78"/>
    <n v="0.4094906062416897"/>
    <n v="0.44430811789167818"/>
    <n v="8.2684781930834644E-2"/>
    <n v="0.56896696395311896"/>
    <s v="CIUD MED Y PEQ OCCID"/>
    <s v="ciud med y peq"/>
    <n v="0.37079608219699245"/>
    <n v="3274.5549711911667"/>
    <n v="2.6223546609914841E-4"/>
    <n v="3274.5549711911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5.67092129815182"/>
    <n v="2.0707687456164695E-2"/>
    <n v="2.6595380418265881E-4"/>
    <n v="2.0707687456164695E-2"/>
    <n v="2.6595380418265881E-4"/>
    <n v="0.89682700708303786"/>
    <n v="745.67092129815182"/>
    <n v="0"/>
    <n v="0.45394760414362695"/>
    <n v="2.6223546609914841E-4"/>
    <n v="0.94307557063595815"/>
    <n v="0.43804462943301664"/>
    <n v="0.66480395162801675"/>
    <n v="84.66"/>
    <n v="142.20675699700001"/>
    <n v="62.100760145623362"/>
    <n v="3.1050380072811679E-2"/>
    <x v="2"/>
    <s v="FALSETRUE"/>
    <n v="0.42009999999999997"/>
    <n v="0.37342222222222221"/>
    <n v="9.9"/>
    <n v="118.29411764705883"/>
    <n v="17"/>
    <n v="16.740000000000002"/>
    <n v="1284.7950000000001"/>
    <n v="0.4"/>
    <n v="1.21"/>
    <n v="92.867500000000007"/>
    <n v="2144"/>
    <n v="5103"/>
    <n v="428"/>
    <n v="1669"/>
    <n v="943"/>
    <n v="5063"/>
    <n v="50.4"/>
    <n v="29.55"/>
    <n v="110.1"/>
    <n v="6498"/>
    <n v="1177"/>
    <n v="15.34"/>
    <s v="Zona Urbana"/>
    <n v="2058"/>
    <n v="1.04"/>
    <n v="3.86"/>
    <n v="456"/>
    <n v="22.2"/>
    <n v="385"/>
    <n v="956"/>
    <n v="670"/>
    <n v="2011"/>
    <n v="317"/>
    <n v="846"/>
    <n v="557"/>
    <n v="332"/>
    <n v="55.52"/>
    <n v="94.95"/>
    <n v="72.239999999999995"/>
    <n v="36.44"/>
    <n v="625"/>
    <n v="6.02"/>
    <n v="5.31"/>
    <n v="194"/>
    <n v="9.44"/>
    <n v="4.63"/>
    <n v="5.98"/>
  </r>
  <r>
    <n v="487"/>
    <x v="2"/>
    <s v="VE13"/>
    <s v="Moran"/>
    <s v="VE1305"/>
    <s v="Anzoategui"/>
    <s v="VE130502"/>
    <x v="2"/>
    <n v="5862"/>
    <n v="6595.6963997416851"/>
    <n v="1451.4312"/>
    <n v="1082"/>
    <n v="290"/>
    <n v="66"/>
    <n v="356"/>
    <n v="24.76"/>
    <n v="0.40933907856940016"/>
    <n v="0.48240773360160805"/>
    <n v="9.4220960200833315E-2"/>
    <n v="0.42052594815845734"/>
    <s v="CIUD MED Y PEQ OCCID"/>
    <s v="ciud med y peq"/>
    <n v="0.37026849106665177"/>
    <n v="2442.1785534661012"/>
    <n v="1.9557644837233041E-4"/>
    <n v="2442.1785534661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4.6209384998383"/>
    <n v="1.9567707084677838E-2"/>
    <n v="2.5131276243754437E-4"/>
    <n v="1.9567707084677838E-2"/>
    <n v="2.5131276243754437E-4"/>
    <n v="0.89670690485688298"/>
    <n v="704.6209384998383"/>
    <n v="0"/>
    <n v="0.46622744851438958"/>
    <n v="1.9557644837233041E-4"/>
    <n v="0.94281744673410539"/>
    <n v="0.43776050474970979"/>
    <n v="0.66437274622216125"/>
    <n v="0"/>
    <n v="124.504361207"/>
    <n v="52.975625398179673"/>
    <n v="2.6487812699089838E-2"/>
    <x v="3"/>
    <s v="FALSEFALSE"/>
    <n v="0.53410000000000002"/>
    <n v="0.4747555555555556"/>
    <n v="17.11"/>
    <n v="135.92857142857142"/>
    <n v="14"/>
    <n v="42.53"/>
    <n v="2493.1086"/>
    <n v="3.77"/>
    <n v="18.5"/>
    <n v="1084.47"/>
    <n v="1921"/>
    <n v="3597"/>
    <n v="344"/>
    <n v="1521"/>
    <n v="775"/>
    <n v="3566"/>
    <n v="62.97"/>
    <n v="27.97"/>
    <n v="110.71"/>
    <n v="0"/>
    <n v="5862"/>
    <n v="100"/>
    <s v="Zona Rural"/>
    <n v="1569"/>
    <n v="1.02"/>
    <n v="3.8"/>
    <n v="334"/>
    <n v="21.33"/>
    <n v="336"/>
    <n v="1023"/>
    <n v="544"/>
    <n v="1903"/>
    <n v="272"/>
    <n v="749"/>
    <n v="422"/>
    <n v="185"/>
    <n v="50.65"/>
    <n v="93.74"/>
    <n v="67.63"/>
    <n v="28.07"/>
    <n v="792"/>
    <n v="8.0299999999999994"/>
    <n v="10.41"/>
    <n v="69"/>
    <n v="4.41"/>
    <n v="5.56"/>
    <n v="6.82"/>
  </r>
  <r>
    <n v="350"/>
    <x v="5"/>
    <s v="VE11"/>
    <s v="Buchivacoa"/>
    <s v="VE1103"/>
    <s v="Borojo"/>
    <s v="VE110303"/>
    <x v="2"/>
    <n v="2112"/>
    <n v="2466.6595623880858"/>
    <n v="555.03359999999998"/>
    <n v="390"/>
    <n v="116"/>
    <n v="23"/>
    <n v="139"/>
    <n v="26.28"/>
    <n v="0.40948512265995962"/>
    <n v="0.53378578494190954"/>
    <n v="7.081997205806069E-2"/>
    <n v="0.21916151857629512"/>
    <s v="RESTO"/>
    <s v="resto"/>
    <n v="0.37077697891163525"/>
    <n v="914.58058054575076"/>
    <n v="7.3242155631731868E-5"/>
    <n v="914.580580545750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9.17310825923306"/>
    <n v="7.1973783200927899E-3"/>
    <n v="9.2437658643559529E-5"/>
    <n v="7.1973783200927899E-3"/>
    <n v="9.2437658643559529E-5"/>
    <n v="0.89540363327427064"/>
    <n v="259.17310825923306"/>
    <n v="0"/>
    <n v="0.47879559884542439"/>
    <n v="7.3242155631731868E-5"/>
    <n v="0.94234373130820448"/>
    <n v="0.43773131745849048"/>
    <n v="0.66432844976185534"/>
    <n v="0"/>
    <n v="499.73503182100001"/>
    <n v="4.9359348561171474"/>
    <n v="2.4679674280585736E-3"/>
    <x v="3"/>
    <s v="FALSEFALSE"/>
    <n v="0.47700000000000004"/>
    <n v="0.42400000000000004"/>
    <n v="6.23"/>
    <n v="49.928571428571431"/>
    <n v="14"/>
    <n v="21.369999999999997"/>
    <n v="451.33439999999996"/>
    <n v="1.84"/>
    <n v="9.2100000000000009"/>
    <n v="194.51519999999999"/>
    <n v="621"/>
    <n v="1302"/>
    <n v="189"/>
    <n v="480"/>
    <n v="267"/>
    <n v="1365"/>
    <n v="62.21"/>
    <n v="30.38"/>
    <n v="105.45"/>
    <n v="0"/>
    <n v="2112"/>
    <n v="100"/>
    <s v="Zona Rural"/>
    <n v="545"/>
    <n v="1"/>
    <n v="3.88"/>
    <n v="154"/>
    <n v="28.31"/>
    <n v="208"/>
    <n v="303"/>
    <n v="188"/>
    <n v="699"/>
    <n v="125"/>
    <n v="247"/>
    <n v="189"/>
    <n v="120"/>
    <n v="81.7"/>
    <n v="96.11"/>
    <n v="84.38"/>
    <n v="50.21"/>
    <n v="107"/>
    <n v="5.32"/>
    <n v="16.36"/>
    <n v="9"/>
    <n v="1.65"/>
    <n v="3.86"/>
    <n v="7.56"/>
  </r>
  <r>
    <n v="215"/>
    <x v="1"/>
    <s v="VE06"/>
    <s v="Sosa"/>
    <s v="VE0611"/>
    <s v="Puerto De Nutrias"/>
    <s v="VE061103"/>
    <x v="1"/>
    <n v="2337"/>
    <n v="2648.8000579902246"/>
    <n v="760.45979999999997"/>
    <n v="338"/>
    <n v="111"/>
    <n v="52"/>
    <n v="163"/>
    <n v="32.54"/>
    <n v="0.40935902505220734"/>
    <n v="0.52089449602568982"/>
    <n v="7.4670127591578719E-2"/>
    <n v="0.28453547203591589"/>
    <s v="RESTO"/>
    <s v="resto"/>
    <n v="0.3703376896473663"/>
    <n v="980.95049381390959"/>
    <n v="7.85572428096712E-5"/>
    <n v="980.95049381390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5.52682920003497"/>
    <n v="9.0400572761175461E-3"/>
    <n v="1.1610362710476598E-4"/>
    <n v="9.0400572761175461E-3"/>
    <n v="1.1610362710476598E-4"/>
    <n v="0.89559776805960789"/>
    <n v="325.52682920003497"/>
    <n v="0"/>
    <n v="0.47517744045380511"/>
    <n v="7.85572428096712E-5"/>
    <n v="0.9423643129352347"/>
    <n v="0.43759351994180357"/>
    <n v="0.66411931962427884"/>
    <n v="0"/>
    <n v="333.21582062599998"/>
    <n v="7.9492025709164222"/>
    <n v="3.9746012854582112E-3"/>
    <x v="3"/>
    <s v="FALSEFALSE"/>
    <n v="0.55259999999999998"/>
    <n v="0.49119999999999997"/>
    <n v="12.5"/>
    <n v="79.909090909090907"/>
    <n v="11"/>
    <n v="31.21"/>
    <n v="729.3777"/>
    <n v="11.52"/>
    <n v="16.670000000000002"/>
    <n v="389.5779"/>
    <n v="788"/>
    <n v="1426"/>
    <n v="123"/>
    <n v="612"/>
    <n v="355"/>
    <n v="1370"/>
    <n v="63.88"/>
    <n v="26.53"/>
    <n v="106.81"/>
    <n v="0"/>
    <n v="2337"/>
    <n v="100"/>
    <s v="Zona Rural"/>
    <n v="570"/>
    <n v="1.01"/>
    <n v="4.08"/>
    <n v="181"/>
    <n v="31.87"/>
    <n v="107"/>
    <n v="418"/>
    <n v="354"/>
    <n v="879"/>
    <n v="93"/>
    <n v="316"/>
    <n v="247"/>
    <n v="166"/>
    <n v="44.5"/>
    <n v="96.05"/>
    <n v="83.16"/>
    <n v="53.38"/>
    <n v="232"/>
    <n v="5.26"/>
    <n v="11.09"/>
    <n v="114"/>
    <n v="20.07"/>
    <n v="2.82"/>
    <n v="14.37"/>
  </r>
  <r>
    <n v="972"/>
    <x v="3"/>
    <s v="VE21"/>
    <s v="Urdaneta"/>
    <s v="VE2119"/>
    <s v="La Quebrada"/>
    <s v="VE211901"/>
    <x v="2"/>
    <n v="6952"/>
    <n v="8674.2845925044621"/>
    <n v="1677.5175999999999"/>
    <n v="1330"/>
    <n v="323"/>
    <n v="100"/>
    <n v="423"/>
    <n v="24.13"/>
    <n v="0.40876655642360044"/>
    <n v="0.46862073249326314"/>
    <n v="9.779304283969531E-2"/>
    <n v="0.37315093260413168"/>
    <s v="RESTO"/>
    <s v="resto"/>
    <n v="0.36893055069065406"/>
    <n v="3200.2085915601269"/>
    <n v="2.5628160131848239E-4"/>
    <n v="3200.2085915601269"/>
    <n v="0"/>
    <n v="0"/>
    <n v="20"/>
    <n v="0"/>
    <n v="6070"/>
    <n v="6070"/>
    <n v="2"/>
    <n v="0"/>
    <n v="0"/>
    <n v="0"/>
    <n v="0"/>
    <n v="6070"/>
    <n v="6070"/>
    <n v="1"/>
    <n v="0"/>
    <n v="0"/>
    <n v="0"/>
    <n v="0"/>
    <n v="0"/>
    <n v="0"/>
    <n v="670.34681060491846"/>
    <n v="1.8615895892892299E-2"/>
    <n v="2.3908842266735745E-4"/>
    <n v="1.8615895892892299E-2"/>
    <n v="2.3908842266735745E-4"/>
    <n v="0.89660662712765893"/>
    <n v="670.34681060491846"/>
    <n v="0"/>
    <n v="0.46128108517127142"/>
    <n v="2.5628160131848239E-4"/>
    <n v="0.94305251546862001"/>
    <n v="0.43741311592019755"/>
    <n v="0.66384552718763024"/>
    <n v="67.22"/>
    <n v="149.53240222299999"/>
    <n v="58.009397719488028"/>
    <n v="2.9004698859744014E-2"/>
    <x v="2"/>
    <s v="FALSETRUE"/>
    <n v="0.4536"/>
    <n v="0.4032"/>
    <n v="8.44"/>
    <n v="86.523809523809518"/>
    <n v="21"/>
    <n v="34.19"/>
    <n v="2376.8887999999997"/>
    <n v="1.02"/>
    <n v="2.61"/>
    <n v="181.44719999999998"/>
    <n v="2018"/>
    <n v="4449"/>
    <n v="485"/>
    <n v="1621"/>
    <n v="838"/>
    <n v="4493"/>
    <n v="56.26"/>
    <n v="28.96"/>
    <n v="107.58"/>
    <n v="4673"/>
    <n v="2279"/>
    <n v="32.78"/>
    <s v="Zona Urbana"/>
    <n v="1784"/>
    <n v="1.01"/>
    <n v="3.9"/>
    <n v="472"/>
    <n v="26.5"/>
    <n v="324"/>
    <n v="937"/>
    <n v="556"/>
    <n v="1817"/>
    <n v="339"/>
    <n v="745"/>
    <n v="408"/>
    <n v="290"/>
    <n v="62.78"/>
    <n v="90.52"/>
    <n v="58.71"/>
    <n v="30.05"/>
    <n v="474"/>
    <n v="10.29"/>
    <n v="10.33"/>
    <n v="76"/>
    <n v="4.2699999999999996"/>
    <n v="5.5"/>
    <n v="7.87"/>
  </r>
  <r>
    <n v="754"/>
    <x v="6"/>
    <s v="VE18"/>
    <s v="San Rafael De Onoto"/>
    <s v="VE1811"/>
    <s v="Santa Fe"/>
    <s v="VE181102"/>
    <x v="3"/>
    <n v="1745"/>
    <n v="2127.8048572887701"/>
    <n v="400.65200000000004"/>
    <n v="349"/>
    <n v="82"/>
    <n v="22"/>
    <n v="104"/>
    <n v="22.96"/>
    <n v="0.4090935437804743"/>
    <n v="0.45254966529499896"/>
    <n v="4.0499035517049545E-2"/>
    <n v="0.39572531266226391"/>
    <s v="CIUD MED Y PEQ LLANO"/>
    <s v="ciud med y peq"/>
    <n v="0.36953280511902403"/>
    <n v="786.2936976598038"/>
    <n v="6.2968585383569063E-5"/>
    <n v="786.2936976598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.12077592546916"/>
    <n v="3.0581139014044757E-3"/>
    <n v="3.927609142373199E-5"/>
    <n v="3.0581139014044757E-3"/>
    <n v="3.927609142373199E-5"/>
    <n v="0.89496754254519972"/>
    <n v="110.12077592546916"/>
    <n v="0"/>
    <n v="0.45019177391386772"/>
    <n v="6.2968585383569063E-5"/>
    <n v="0.94230394893323333"/>
    <n v="0.43729990754588033"/>
    <n v="0.66367371507181716"/>
    <n v="0"/>
    <n v="49.724409899500003"/>
    <n v="42.791957945591747"/>
    <n v="2.1395978972795875E-2"/>
    <x v="3"/>
    <s v="FALSEFALSE"/>
    <n v="0.4607"/>
    <n v="0.4095111111111111"/>
    <n v="7.37"/>
    <n v="149"/>
    <n v="2"/>
    <n v="8.74"/>
    <n v="152.51300000000001"/>
    <m/>
    <n v="29.82"/>
    <n v="520.35900000000004"/>
    <n v="510"/>
    <n v="1107"/>
    <n v="128"/>
    <n v="402"/>
    <n v="228"/>
    <n v="1115"/>
    <n v="57.63"/>
    <n v="28.53"/>
    <n v="117.85"/>
    <n v="0"/>
    <n v="1745"/>
    <n v="100"/>
    <s v="Zona Rural"/>
    <n v="458"/>
    <n v="1.02"/>
    <n v="3.9"/>
    <n v="132"/>
    <n v="28.95"/>
    <n v="119"/>
    <n v="179"/>
    <n v="0"/>
    <n v="298"/>
    <n v="89"/>
    <n v="196"/>
    <n v="133"/>
    <n v="58"/>
    <n v="70.63"/>
    <n v="98"/>
    <n v="70"/>
    <n v="23.87"/>
    <n v="104"/>
    <n v="2.86"/>
    <n v="6.58"/>
    <n v="39"/>
    <n v="8.5500000000000007"/>
    <n v="3.95"/>
    <n v="8.83"/>
  </r>
  <r>
    <n v="255"/>
    <x v="7"/>
    <s v="VE07"/>
    <s v="Boliv. Angostura"/>
    <s v="VE0707"/>
    <s v="Santa Barbara"/>
    <s v="VE070704"/>
    <x v="0"/>
    <n v="3317"/>
    <n v="4409.9153126298042"/>
    <n v="1138.0626999999999"/>
    <n v="653"/>
    <n v="247"/>
    <n v="94"/>
    <n v="341"/>
    <n v="34.31"/>
    <n v="0.40878210527056291"/>
    <n v="0.5174499850290839"/>
    <n v="0.13072214925825093"/>
    <n v="0.45182694970140735"/>
    <s v="RESTO"/>
    <s v="resto"/>
    <n v="0.36895559512377762"/>
    <n v="1627.0629286167893"/>
    <n v="1.3029972292792524E-4"/>
    <n v="1627.0629286167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8.5587676203197"/>
    <n v="3.1896102296054794E-2"/>
    <n v="4.0964930353484005E-4"/>
    <n v="3.1896102296054794E-2"/>
    <n v="4.0964930353484005E-4"/>
    <n v="0.89800575854492704"/>
    <n v="1148.5587676203197"/>
    <n v="0"/>
    <n v="0.48245061529002192"/>
    <n v="1.3029972292792524E-4"/>
    <n v="0.9425646754865461"/>
    <n v="0.43721685677775052"/>
    <n v="0.66354767202704812"/>
    <n v="0"/>
    <n v="4588.4215571699997"/>
    <n v="0.96109637218026389"/>
    <n v="4.8054818609013193E-4"/>
    <x v="3"/>
    <s v="TRUEFALSE"/>
    <n v="0.50380000000000003"/>
    <n v="0.44782222222222223"/>
    <n v="7.07"/>
    <n v="129.70833333333334"/>
    <n v="24"/>
    <n v="20.200000000000003"/>
    <n v="670.03400000000011"/>
    <n v="4.75"/>
    <n v="56.93"/>
    <n v="1888.3680999999999"/>
    <n v="1059"/>
    <n v="2102"/>
    <n v="156"/>
    <n v="852"/>
    <n v="397"/>
    <n v="2068"/>
    <n v="57.8"/>
    <n v="26.89"/>
    <n v="116.51"/>
    <n v="0"/>
    <n v="3317"/>
    <n v="100"/>
    <s v="Zona Rural"/>
    <n v="1018"/>
    <n v="1"/>
    <n v="3.27"/>
    <n v="308"/>
    <n v="30.4"/>
    <n v="736"/>
    <n v="1669"/>
    <n v="708"/>
    <n v="3113"/>
    <n v="179"/>
    <n v="400"/>
    <n v="233"/>
    <n v="123"/>
    <n v="61.94"/>
    <n v="93.24"/>
    <n v="72.36"/>
    <n v="28.6"/>
    <n v="185"/>
    <n v="8.65"/>
    <n v="8.39"/>
    <n v="225"/>
    <n v="22.21"/>
    <n v="4.9400000000000004"/>
    <n v="8.15"/>
  </r>
  <r>
    <n v="713"/>
    <x v="20"/>
    <s v="VE17"/>
    <s v="Gomez"/>
    <s v="VE1705"/>
    <s v="Guevara"/>
    <s v="VE170503"/>
    <x v="0"/>
    <n v="4935"/>
    <n v="6197.2970130416488"/>
    <n v="1126.1669999999999"/>
    <n v="944"/>
    <n v="242"/>
    <n v="37"/>
    <n v="279"/>
    <n v="22.82"/>
    <n v="0.40847332026262884"/>
    <n v="0.42098078670143085"/>
    <n v="4.4784435581333534E-2"/>
    <n v="0.27876819616371284"/>
    <s v="CIUD MED Y PEQ ORIEN"/>
    <s v="ciud med y peq"/>
    <n v="0.36830484730289775"/>
    <n v="2282.4945300790087"/>
    <n v="1.8278850782165796E-4"/>
    <n v="2282.4945300790087"/>
    <n v="0"/>
    <n v="0"/>
    <n v="15"/>
    <n v="0"/>
    <n v="0"/>
    <n v="15"/>
    <n v="1"/>
    <n v="0"/>
    <n v="0"/>
    <n v="0"/>
    <n v="0"/>
    <n v="0"/>
    <n v="0"/>
    <n v="0"/>
    <n v="0"/>
    <n v="0"/>
    <n v="0"/>
    <n v="0"/>
    <n v="0"/>
    <n v="0"/>
    <n v="362.4119697460514"/>
    <n v="1.0064377710759E-2"/>
    <n v="1.2925922049835997E-4"/>
    <n v="1.0064377710759E-2"/>
    <n v="1.2925922049835997E-4"/>
    <n v="0.89570568497429659"/>
    <n v="362.4119697460514"/>
    <n v="0"/>
    <n v="0.4422502831288288"/>
    <n v="1.8278850782165796E-4"/>
    <n v="0.94276792795593911"/>
    <n v="0.43708518792221951"/>
    <n v="0.66334784312930173"/>
    <n v="100"/>
    <n v="16.135822869599998"/>
    <n v="384.07071415721845"/>
    <n v="0.19203535707860922"/>
    <x v="2"/>
    <s v="FALSETRUE"/>
    <n v="0.31140000000000001"/>
    <n v="0.27679999999999999"/>
    <n v="5.28"/>
    <m/>
    <m/>
    <n v="7.97"/>
    <n v="393.31949999999995"/>
    <n v="0.51"/>
    <n v="7.29"/>
    <n v="359.76150000000001"/>
    <n v="1050"/>
    <n v="3372"/>
    <n v="513"/>
    <n v="827"/>
    <n v="452"/>
    <n v="3656"/>
    <n v="46.35"/>
    <n v="34.159999999999997"/>
    <n v="102.42"/>
    <n v="4935"/>
    <n v="0"/>
    <n v="0"/>
    <s v="Zona Urbana"/>
    <n v="1286"/>
    <n v="1.1000000000000001"/>
    <n v="4.21"/>
    <n v="432"/>
    <n v="33.72"/>
    <m/>
    <m/>
    <m/>
    <n v="984"/>
    <n v="223"/>
    <n v="426"/>
    <n v="335"/>
    <n v="338"/>
    <n v="81.680000000000007"/>
    <n v="99.53"/>
    <n v="90.3"/>
    <n v="55.32"/>
    <n v="224"/>
    <n v="0.56999999999999995"/>
    <n v="9.6"/>
    <n v="18"/>
    <n v="1.41"/>
    <n v="9.3699999999999992"/>
    <n v="5.31"/>
  </r>
  <r>
    <n v="580"/>
    <x v="19"/>
    <s v="VE14"/>
    <s v="Padre Noguera"/>
    <s v="VE1415"/>
    <s v="Capital Santa Maria De Caparo"/>
    <s v="VE141501"/>
    <x v="1"/>
    <n v="3188"/>
    <n v="3797"/>
    <n v="479.15640000000002"/>
    <n v="718"/>
    <n v="113"/>
    <n v="14"/>
    <n v="127"/>
    <n v="15.03"/>
    <n v="0.4084626601505173"/>
    <n v="0.3680302628460651"/>
    <n v="1.6900208951201482E-2"/>
    <n v="0.19651667790833879"/>
    <s v="RESTO"/>
    <s v="resto"/>
    <n v="0.3680302628460651"/>
    <n v="1397.4109080265091"/>
    <n v="1.1190855063430622E-4"/>
    <n v="1397.4109080265091"/>
    <n v="0"/>
    <n v="0"/>
    <n v="238"/>
    <n v="0"/>
    <n v="610"/>
    <n v="610"/>
    <n v="2"/>
    <n v="0"/>
    <n v="0"/>
    <n v="0"/>
    <n v="0"/>
    <n v="610"/>
    <n v="610"/>
    <n v="1"/>
    <n v="0"/>
    <n v="0"/>
    <n v="0"/>
    <n v="0"/>
    <n v="0"/>
    <n v="0"/>
    <n v="387.90389703975262"/>
    <n v="1.0772302410483438E-2"/>
    <n v="1.3835126746715516E-4"/>
    <n v="1.0772302410483438E-2"/>
    <n v="1.3835126746715516E-4"/>
    <n v="0.8957802681289837"/>
    <n v="387.90389703975262"/>
    <n v="0"/>
    <n v="0.42486094446184408"/>
    <n v="1.1190855063430622E-4"/>
    <n v="0.94249345929833994"/>
    <n v="0.4368785435650131"/>
    <n v="0.66303422671667667"/>
    <n v="92.41"/>
    <n v="215.02551723400001"/>
    <n v="17.658369336081826"/>
    <n v="8.8291846680409129E-3"/>
    <x v="2"/>
    <s v="FALSETRUE"/>
    <n v="0.46909999999999996"/>
    <n v="0.41697777777777773"/>
    <n v="6.56"/>
    <n v="150.57142857142858"/>
    <n v="7"/>
    <n v="1.1000000000000001"/>
    <n v="35.068000000000005"/>
    <n v="0.61"/>
    <n v="0.74"/>
    <n v="23.591200000000001"/>
    <n v="979"/>
    <n v="2087"/>
    <n v="122"/>
    <n v="737"/>
    <n v="485"/>
    <n v="1966"/>
    <n v="52.76"/>
    <n v="26.54"/>
    <n v="110.85"/>
    <n v="2946"/>
    <n v="242"/>
    <n v="7.59"/>
    <s v="Zona Urbana"/>
    <n v="847"/>
    <n v="1.04"/>
    <n v="3.88"/>
    <n v="198"/>
    <n v="23.38"/>
    <n v="204"/>
    <n v="427"/>
    <n v="337"/>
    <n v="1054"/>
    <n v="147"/>
    <n v="392"/>
    <n v="341"/>
    <n v="191"/>
    <n v="66.819999999999993"/>
    <n v="96.79"/>
    <n v="82.17"/>
    <n v="40.9"/>
    <n v="170"/>
    <n v="4.42"/>
    <n v="4.96"/>
    <n v="25"/>
    <n v="2.95"/>
    <n v="0.94"/>
    <n v="6.98"/>
  </r>
  <r>
    <n v="837"/>
    <x v="18"/>
    <s v="VE20"/>
    <s v="Cordoba"/>
    <s v="VE2006"/>
    <s v="Capital Santa Ana"/>
    <s v="VE200601"/>
    <x v="1"/>
    <n v="33124"/>
    <n v="35252"/>
    <n v="6869.9175999999989"/>
    <n v="6289"/>
    <n v="1180"/>
    <n v="466"/>
    <n v="1646"/>
    <n v="20.74"/>
    <n v="0.40816501882080053"/>
    <n v="0.36705393655664864"/>
    <n v="4.4623966638172342E-2"/>
    <n v="0.3866808688522817"/>
    <s v="CIUD MED Y PEQ OCCID"/>
    <s v="ciud med y peq"/>
    <n v="0.36705393655664864"/>
    <n v="12939.385371494978"/>
    <n v="1.0362219549779539E-3"/>
    <n v="11132.385371494978"/>
    <n v="0"/>
    <n v="0"/>
    <n v="46"/>
    <n v="154"/>
    <n v="3520"/>
    <n v="3520"/>
    <n v="3"/>
    <n v="0"/>
    <n v="1607"/>
    <n v="46"/>
    <n v="154"/>
    <n v="3520"/>
    <n v="5327"/>
    <n v="4"/>
    <n v="1807"/>
    <n v="1.0450062868087129E-3"/>
    <n v="5.0674663614204045E-3"/>
    <n v="0.13965114633503065"/>
    <n v="0.13965114633503065"/>
    <n v="5.1259503006921593E-2"/>
    <n v="2392.457558476236"/>
    <n v="6.64398489441103E-2"/>
    <n v="8.5330293947173653E-4"/>
    <n v="6.64398489441103E-2"/>
    <n v="-4.2141634219486678E-3"/>
    <n v="0.86007606670184455"/>
    <n v="785.45755847623604"/>
    <n v="0.6716942561035455"/>
    <n v="0.43118995073420113"/>
    <n v="-8.7843318307590131E-6"/>
    <n v="0.94202609991006614"/>
    <n v="0.43670541947389757"/>
    <n v="0.66277148275827091"/>
    <n v="86.62"/>
    <n v="594.49777543699997"/>
    <n v="59.297110025495329"/>
    <n v="2.9648555012747664E-2"/>
    <x v="2"/>
    <s v="FALSETRUE"/>
    <n v="0.39689999999999998"/>
    <n v="0.3528"/>
    <n v="4.4800000000000004"/>
    <n v="217.26666666666668"/>
    <n v="30"/>
    <n v="6.5600000000000005"/>
    <n v="2172.9344000000001"/>
    <n v="1.1599999999999999"/>
    <n v="10.34"/>
    <n v="3425.0215999999996"/>
    <n v="8862"/>
    <n v="22326"/>
    <n v="1936"/>
    <n v="6991"/>
    <n v="3825"/>
    <n v="22308"/>
    <n v="48.37"/>
    <n v="29.5"/>
    <n v="105.93"/>
    <n v="28693"/>
    <n v="4431"/>
    <n v="13.38"/>
    <s v="Zona Urbana"/>
    <n v="8085"/>
    <n v="1.03"/>
    <n v="4.01"/>
    <n v="2819"/>
    <n v="34.92"/>
    <n v="1291"/>
    <n v="3293"/>
    <n v="1593"/>
    <n v="6518"/>
    <n v="1549"/>
    <n v="3525"/>
    <n v="2696"/>
    <n v="2092"/>
    <n v="66.599999999999994"/>
    <n v="98"/>
    <n v="84.12"/>
    <n v="44.36"/>
    <n v="1225"/>
    <n v="2.4900000000000002"/>
    <n v="7.68"/>
    <n v="776"/>
    <n v="9.61"/>
    <n v="5.33"/>
    <n v="4.7300000000000004"/>
  </r>
  <r>
    <n v="636"/>
    <x v="4"/>
    <s v="VE15"/>
    <s v="Independencia"/>
    <s v="VE1511"/>
    <s v="Cartanal"/>
    <s v="VE151102"/>
    <x v="3"/>
    <n v="70899"/>
    <n v="83542.96834467056"/>
    <n v="15980.634599999999"/>
    <n v="13643"/>
    <n v="3069"/>
    <n v="900"/>
    <n v="3969"/>
    <n v="22.54"/>
    <n v="0.40583196055568221"/>
    <n v="0.39312413752633713"/>
    <n v="7.9156663385989395E-2"/>
    <n v="0.7295481929042924"/>
    <s v="CIUD MED Y PEQ CENTR"/>
    <s v="ciud med y peq"/>
    <n v="0.36014465849153943"/>
    <n v="30087.553803860868"/>
    <n v="2.4094949588427737E-3"/>
    <n v="28254.553803860868"/>
    <n v="0"/>
    <n v="890"/>
    <n v="105"/>
    <n v="0"/>
    <n v="0"/>
    <n v="890"/>
    <n v="2"/>
    <n v="0"/>
    <n v="1780"/>
    <n v="53"/>
    <n v="0"/>
    <n v="0"/>
    <n v="1833"/>
    <n v="2"/>
    <n v="1833"/>
    <n v="1.0600423484894137E-3"/>
    <n v="5.6129994544669073E-3"/>
    <n v="6.092220098547152E-2"/>
    <n v="6.092220098547152E-2"/>
    <n v="2.1940805268465566E-2"/>
    <n v="6487.6458780665916"/>
    <n v="0.18016545815598659"/>
    <n v="2.3139082565509618E-3"/>
    <n v="0.18016545815598659"/>
    <n v="-3.2990911979159454E-3"/>
    <n v="0.86758251420142307"/>
    <n v="4707.6458780665916"/>
    <n v="0.27436762632464529"/>
    <n v="0.48029070329458223"/>
    <n v="1.34945261035336E-3"/>
    <n v="0.94728560464195211"/>
    <n v="0.43661325269744483"/>
    <n v="0.6626316046886005"/>
    <n v="100"/>
    <n v="41.005434338199997"/>
    <n v="2037.3633322752855"/>
    <n v="1"/>
    <x v="2"/>
    <s v="TRUETRUE"/>
    <n v="0.42349999999999999"/>
    <n v="0.37644444444444441"/>
    <n v="2.61"/>
    <n v="383.27659574468083"/>
    <n v="47"/>
    <n v="2.4300000000000002"/>
    <n v="1722.8457000000001"/>
    <n v="7.0000000000000007E-2"/>
    <n v="3.71"/>
    <n v="2630.3528999999999"/>
    <n v="20228"/>
    <n v="47761"/>
    <n v="2910"/>
    <n v="16332"/>
    <n v="8375"/>
    <n v="46192"/>
    <n v="48.45"/>
    <n v="28.19"/>
    <n v="95.63"/>
    <n v="70899"/>
    <n v="0"/>
    <n v="0"/>
    <s v="Zona Urbana"/>
    <n v="18290"/>
    <n v="1.02"/>
    <n v="3.96"/>
    <n v="8053"/>
    <n v="44.18"/>
    <n v="3787"/>
    <n v="8674"/>
    <n v="5007"/>
    <n v="18014"/>
    <n v="3483"/>
    <n v="7559"/>
    <n v="5577"/>
    <n v="3625"/>
    <n v="63.06"/>
    <n v="95.27"/>
    <n v="79.3"/>
    <n v="34.840000000000003"/>
    <n v="1496"/>
    <n v="5.53"/>
    <n v="11.93"/>
    <n v="1477"/>
    <n v="8.1"/>
    <n v="4.32"/>
    <n v="3.21"/>
  </r>
  <r>
    <n v="1013"/>
    <x v="9"/>
    <s v="VE23"/>
    <s v="Cabimas"/>
    <s v="VE2303"/>
    <s v="Ambrosio"/>
    <s v="VE230301"/>
    <x v="2"/>
    <n v="39153"/>
    <n v="45911.631534730252"/>
    <n v="9976.1844000000001"/>
    <n v="6917"/>
    <n v="2072"/>
    <n v="293"/>
    <n v="2365"/>
    <n v="25.48"/>
    <n v="0.40702443613423073"/>
    <n v="0.39039122010458621"/>
    <n v="0.1842418391095576"/>
    <n v="0.25568709937961115"/>
    <s v="CIUD GRAND ZULIA"/>
    <s v="ciud grandes"/>
    <n v="0.36302032909527338"/>
    <n v="16666.855589038707"/>
    <n v="1.3347281332122143E-3"/>
    <n v="15702.855589038707"/>
    <n v="0"/>
    <n v="0"/>
    <n v="20"/>
    <n v="964"/>
    <n v="30808"/>
    <n v="30808"/>
    <n v="3"/>
    <n v="0"/>
    <n v="0"/>
    <n v="0"/>
    <n v="964"/>
    <n v="30808"/>
    <n v="31772"/>
    <n v="2"/>
    <n v="964"/>
    <n v="5.5749090231521821E-4"/>
    <n v="0"/>
    <n v="5.7839344371231845E-2"/>
    <n v="5.7839344371231845E-2"/>
    <n v="2.0996857828299433E-2"/>
    <n v="5448.9351397200535"/>
    <n v="0.15131989543832522"/>
    <n v="1.9434377655899984E-3"/>
    <n v="0.15131989543832522"/>
    <n v="1.9434377655899984E-3"/>
    <n v="0.91058760975131314"/>
    <n v="5448.9351397200535"/>
    <n v="0"/>
    <n v="0.48409957509807483"/>
    <n v="7.7723723089699614E-4"/>
    <n v="0.9450698134184643"/>
    <n v="0.43647495688231669"/>
    <n v="0.6624217183021156"/>
    <n v="100"/>
    <n v="7.0137080905299998"/>
    <n v="6545.9855103922464"/>
    <n v="1"/>
    <x v="2"/>
    <s v="TRUETRUE"/>
    <n v="0.30030000000000001"/>
    <n v="0.26693333333333336"/>
    <n v="1.81"/>
    <n v="395"/>
    <n v="38"/>
    <n v="1.4100000000000001"/>
    <n v="552.05730000000005"/>
    <n v="0.21"/>
    <n v="18.059999999999999"/>
    <n v="7071.0317999999997"/>
    <n v="8277"/>
    <n v="27565"/>
    <n v="3311"/>
    <n v="6596"/>
    <n v="3461"/>
    <n v="29096"/>
    <n v="42.04"/>
    <n v="33.270000000000003"/>
    <n v="95.8"/>
    <n v="39153"/>
    <n v="0"/>
    <n v="0"/>
    <s v="Zona Urbana"/>
    <n v="9541"/>
    <n v="1.02"/>
    <n v="4.13"/>
    <n v="3785"/>
    <n v="39.729999999999997"/>
    <n v="2555"/>
    <n v="5027"/>
    <n v="7227"/>
    <n v="15010"/>
    <n v="1775"/>
    <n v="3149"/>
    <n v="2579"/>
    <n v="3233"/>
    <n v="80.239999999999995"/>
    <n v="97.49"/>
    <n v="89.89"/>
    <n v="60.82"/>
    <n v="607"/>
    <n v="3.18"/>
    <n v="7.63"/>
    <n v="132"/>
    <n v="1.39"/>
    <n v="17.22"/>
    <n v="1.82"/>
  </r>
  <r>
    <n v="909"/>
    <x v="3"/>
    <s v="VE21"/>
    <s v="Bolivar"/>
    <s v="VE2103"/>
    <s v="Granados"/>
    <s v="VE210303"/>
    <x v="2"/>
    <n v="3219"/>
    <n v="4154.9002944062804"/>
    <n v="817.94789999999989"/>
    <n v="605"/>
    <n v="150"/>
    <n v="56"/>
    <n v="206"/>
    <n v="25.41"/>
    <n v="0.40797004562195843"/>
    <n v="0.45887438860717195"/>
    <n v="5.4629095334037231E-2"/>
    <n v="0.3524070292395165"/>
    <s v="RESTO"/>
    <s v="resto"/>
    <n v="0.36669586694415862"/>
    <n v="1523.5847655238508"/>
    <n v="1.2201290393465927E-4"/>
    <n v="1523.5847655238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.28675645758113"/>
    <n v="7.0061405813681135E-3"/>
    <n v="8.998154642799796E-5"/>
    <n v="7.0061405813681135E-3"/>
    <n v="8.998154642799796E-5"/>
    <n v="0.89538348549039637"/>
    <n v="252.28675645758113"/>
    <n v="0"/>
    <n v="0.45375467155964544"/>
    <n v="1.2201290393465927E-4"/>
    <n v="0.94253258641404802"/>
    <n v="0.4364501554207138"/>
    <n v="0.66238407805139254"/>
    <n v="0"/>
    <n v="51.009062724700001"/>
    <n v="81.454158780187953"/>
    <n v="4.0727079390093977E-2"/>
    <x v="3"/>
    <s v="FALSEFALSE"/>
    <n v="0.49819999999999998"/>
    <n v="0.44284444444444443"/>
    <n v="9.73"/>
    <n v="229.33333333333334"/>
    <n v="3"/>
    <n v="9.0400000000000009"/>
    <n v="290.99760000000003"/>
    <n v="0.25"/>
    <n v="10.040000000000001"/>
    <n v="323.18760000000003"/>
    <n v="992"/>
    <n v="1991"/>
    <n v="236"/>
    <n v="763"/>
    <n v="444"/>
    <n v="2012"/>
    <n v="61.68"/>
    <n v="28.85"/>
    <n v="105.95"/>
    <n v="0"/>
    <n v="3219"/>
    <n v="100"/>
    <s v="Zona Rural"/>
    <n v="818"/>
    <n v="1.01"/>
    <n v="3.98"/>
    <n v="252"/>
    <n v="30.84"/>
    <n v="124"/>
    <n v="564"/>
    <n v="0"/>
    <n v="688"/>
    <n v="152"/>
    <n v="379"/>
    <n v="273"/>
    <n v="159"/>
    <n v="56.72"/>
    <n v="96.19"/>
    <n v="74.790000000000006"/>
    <n v="40.56"/>
    <n v="252"/>
    <n v="4.76"/>
    <n v="11.38"/>
    <n v="74"/>
    <n v="9.06"/>
    <n v="2.69"/>
    <n v="9.49"/>
  </r>
  <r>
    <n v="665"/>
    <x v="17"/>
    <s v="VE16"/>
    <s v="Caripe"/>
    <s v="VE1604"/>
    <s v="Capital Caripe"/>
    <s v="VE160401"/>
    <x v="0"/>
    <n v="9116"/>
    <n v="10308.932005453791"/>
    <n v="2270.7955999999999"/>
    <n v="1522"/>
    <n v="346"/>
    <n v="159"/>
    <n v="505"/>
    <n v="24.91"/>
    <n v="0.40744488184482769"/>
    <n v="0.46766729662653433"/>
    <n v="6.6581833394844719E-2"/>
    <n v="0.25123758682731095"/>
    <s v="CIUD MED Y PEQ ORIEN"/>
    <s v="ciud med y peq"/>
    <n v="0.36535090690466371"/>
    <n v="3766.3776574110561"/>
    <n v="3.0162199419035099E-4"/>
    <n v="3766.3776574110561"/>
    <n v="0"/>
    <n v="0"/>
    <n v="74"/>
    <n v="0"/>
    <n v="5047"/>
    <n v="5047"/>
    <n v="2"/>
    <n v="0"/>
    <n v="0"/>
    <n v="0"/>
    <n v="0"/>
    <n v="5047"/>
    <n v="5047"/>
    <n v="1"/>
    <n v="0"/>
    <n v="0"/>
    <n v="0"/>
    <n v="0"/>
    <n v="0"/>
    <n v="0"/>
    <n v="1341.5685301539252"/>
    <n v="3.725608848349575E-2"/>
    <n v="4.7848889365971676E-4"/>
    <n v="3.725608848349575E-2"/>
    <n v="4.7848889365971676E-4"/>
    <n v="0.8985704579813143"/>
    <n v="1341.5685301539252"/>
    <n v="0"/>
    <n v="0.46783128103044813"/>
    <n v="3.0162199419035099E-4"/>
    <n v="0.94322808719947837"/>
    <n v="0.43629353869944415"/>
    <n v="0.66214638671084147"/>
    <n v="73.78"/>
    <n v="54.935882381900001"/>
    <n v="187.65388956144858"/>
    <n v="9.3826944780724286E-2"/>
    <x v="2"/>
    <s v="FALSETRUE"/>
    <n v="0.41600000000000004"/>
    <n v="0.36977777777777782"/>
    <n v="5.57"/>
    <n v="183.6"/>
    <n v="20"/>
    <n v="10.1"/>
    <n v="920.71599999999989"/>
    <n v="0.14000000000000001"/>
    <n v="5.2900000000000009"/>
    <n v="482.23640000000006"/>
    <n v="2478"/>
    <n v="5957"/>
    <n v="681"/>
    <n v="1917"/>
    <n v="1161"/>
    <n v="6038"/>
    <n v="53.03"/>
    <n v="30.24"/>
    <n v="101.06"/>
    <n v="6726"/>
    <n v="2390"/>
    <n v="26.22"/>
    <s v="Zona Urbana"/>
    <n v="2179"/>
    <n v="1.02"/>
    <n v="4.25"/>
    <n v="811"/>
    <n v="37.36"/>
    <n v="532"/>
    <n v="1346"/>
    <n v="1758"/>
    <n v="3672"/>
    <n v="283"/>
    <n v="945"/>
    <n v="806"/>
    <n v="627"/>
    <n v="42.81"/>
    <n v="95.26"/>
    <n v="83.01"/>
    <n v="51.56"/>
    <n v="420"/>
    <n v="6.26"/>
    <n v="9.07"/>
    <n v="316"/>
    <n v="14.56"/>
    <n v="4.47"/>
    <n v="4.3899999999999997"/>
  </r>
  <r>
    <n v="886"/>
    <x v="18"/>
    <s v="VE20"/>
    <s v="Uribante"/>
    <s v="VE2028"/>
    <s v="Uribante"/>
    <s v="VE202801"/>
    <x v="1"/>
    <n v="12612"/>
    <n v="13490.900318344608"/>
    <n v="1899.3671999999997"/>
    <n v="2860"/>
    <n v="458"/>
    <n v="49"/>
    <n v="507"/>
    <n v="15.059999999999999"/>
    <n v="0.40704998844486145"/>
    <n v="0.42781308025580805"/>
    <n v="6.4549593148919837E-2"/>
    <n v="0.23354297878997968"/>
    <s v="RESTO"/>
    <s v="resto"/>
    <n v="0.36396196097552791"/>
    <n v="4910.1745351900772"/>
    <n v="3.9322042817786264E-4"/>
    <n v="4898.1745351900772"/>
    <n v="0"/>
    <n v="0"/>
    <n v="384"/>
    <n v="0"/>
    <n v="3737"/>
    <n v="3737"/>
    <n v="2"/>
    <n v="0"/>
    <n v="0"/>
    <n v="12"/>
    <n v="0"/>
    <n v="3739"/>
    <n v="3739"/>
    <n v="2"/>
    <n v="12"/>
    <n v="6.9397207757081097E-6"/>
    <n v="0"/>
    <n v="2.4439049801588102E-3"/>
    <n v="2.4439049801588102E-3"/>
    <n v="8.8948844901645912E-4"/>
    <n v="1147.5720629558396"/>
    <n v="3.1868700970322496E-2"/>
    <n v="4.0929738172640155E-4"/>
    <n v="3.1868700970322496E-2"/>
    <n v="4.0929738172640155E-4"/>
    <n v="0.89800287168801074"/>
    <n v="1147.5720629558396"/>
    <n v="0"/>
    <n v="0.45256155097138046"/>
    <n v="3.8628070740215451E-4"/>
    <n v="0.94355591137279005"/>
    <n v="0.43597036425883195"/>
    <n v="0.66165591694874848"/>
    <n v="58.52"/>
    <n v="335.69291660900001"/>
    <n v="40.188218609504354"/>
    <n v="2.0094109304752177E-2"/>
    <x v="3"/>
    <s v="FALSETRUE"/>
    <n v="0.41119999999999995"/>
    <n v="0.36551111111111106"/>
    <n v="11.52"/>
    <n v="70.066666666666663"/>
    <n v="45"/>
    <n v="8.9600000000000009"/>
    <n v="1130.0352000000003"/>
    <n v="0.06"/>
    <n v="8.5700000000000021"/>
    <n v="1080.8484000000003"/>
    <n v="3385"/>
    <n v="8232"/>
    <n v="995"/>
    <n v="2622"/>
    <n v="1576"/>
    <n v="8414"/>
    <n v="53.21"/>
    <n v="30.4"/>
    <n v="107.81"/>
    <n v="7381"/>
    <n v="5231"/>
    <n v="41.48"/>
    <s v="Zona Urbana"/>
    <n v="3492"/>
    <n v="1.04"/>
    <n v="3.75"/>
    <n v="927"/>
    <n v="26.58"/>
    <n v="641"/>
    <n v="1345"/>
    <n v="983"/>
    <n v="3153"/>
    <n v="464"/>
    <n v="1346"/>
    <n v="999"/>
    <n v="685"/>
    <n v="52.37"/>
    <n v="96.01"/>
    <n v="76.489999999999995"/>
    <n v="40.51"/>
    <n v="1207"/>
    <n v="5.0999999999999996"/>
    <n v="3.35"/>
    <n v="58"/>
    <n v="1.66"/>
    <n v="1.1200000000000001"/>
    <n v="9.24"/>
  </r>
  <r>
    <n v="73"/>
    <x v="12"/>
    <s v="VE03"/>
    <s v="Pedro Maria Freites"/>
    <s v="VE0313"/>
    <s v="Urica"/>
    <s v="VE031304"/>
    <x v="0"/>
    <n v="6900"/>
    <n v="8058.1310430656031"/>
    <n v="1803.66"/>
    <n v="1334"/>
    <n v="374"/>
    <n v="98"/>
    <n v="472"/>
    <n v="26.14"/>
    <n v="0.40709210058726697"/>
    <n v="0.45179925752515188"/>
    <n v="6.827005460508842E-2"/>
    <n v="0.27599474662808093"/>
    <s v="CIUD MED Y PEQ ORIEN"/>
    <s v="ciud med y peq"/>
    <n v="0.36415025432695058"/>
    <n v="2934.3704687322352"/>
    <n v="2.3499254535209682E-4"/>
    <n v="2934.3704687322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5.80798484957711"/>
    <n v="2.126690467437389E-2"/>
    <n v="2.731359652454048E-4"/>
    <n v="2.126690467437389E-2"/>
    <n v="2.731359652454048E-4"/>
    <n v="0.89688592321395633"/>
    <n v="765.80798484957711"/>
    <n v="0"/>
    <n v="0.45665069513782736"/>
    <n v="2.3499254535209682E-4"/>
    <n v="0.94297007779731601"/>
    <n v="0.43578510822320621"/>
    <n v="0.66137476079188295"/>
    <n v="65.459999999999994"/>
    <n v="787.15735762999998"/>
    <n v="10.23700149018145"/>
    <n v="5.118500745090725E-3"/>
    <x v="2"/>
    <s v="FALSETRUE"/>
    <n v="0.49409999999999998"/>
    <n v="0.43919999999999998"/>
    <n v="12.41"/>
    <n v="233.66666666666666"/>
    <n v="9"/>
    <n v="12.440000000000001"/>
    <n v="858.36000000000013"/>
    <n v="1.96"/>
    <n v="17.660000000000004"/>
    <n v="1218.5400000000002"/>
    <n v="2135"/>
    <n v="4321"/>
    <n v="444"/>
    <n v="1696"/>
    <n v="829"/>
    <n v="4375"/>
    <n v="59.69"/>
    <n v="28.99"/>
    <n v="110.69"/>
    <n v="4517"/>
    <n v="2383"/>
    <n v="34.54"/>
    <s v="Zona Urbana"/>
    <n v="1959"/>
    <n v="1.01"/>
    <n v="3.55"/>
    <n v="685"/>
    <n v="35.15"/>
    <n v="294"/>
    <n v="1099"/>
    <n v="625"/>
    <n v="2103"/>
    <n v="300"/>
    <n v="813"/>
    <n v="492"/>
    <n v="251"/>
    <n v="49.1"/>
    <n v="91.14"/>
    <n v="74.430000000000007"/>
    <n v="31.34"/>
    <n v="683"/>
    <n v="10.210000000000001"/>
    <n v="7.64"/>
    <n v="151"/>
    <n v="7.75"/>
    <n v="6.67"/>
    <n v="8.75"/>
  </r>
  <r>
    <n v="696"/>
    <x v="17"/>
    <s v="VE16"/>
    <s v="Piar"/>
    <s v="VE1609"/>
    <s v="Guanaguana"/>
    <s v="VE160905"/>
    <x v="0"/>
    <n v="5231"/>
    <n v="5685.0790817421148"/>
    <n v="1317.1657999999998"/>
    <n v="1040"/>
    <n v="276"/>
    <n v="74"/>
    <n v="350"/>
    <n v="25.18"/>
    <n v="0.40716653842191819"/>
    <n v="0.47116455511889871"/>
    <n v="5.6603083155389894E-2"/>
    <n v="0.26572998502242079"/>
    <s v="RESTO"/>
    <s v="resto"/>
    <n v="0.36447977750986649"/>
    <n v="2072.096358839362"/>
    <n v="1.6593923731410962E-4"/>
    <n v="2072.096358839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0.68917838119694"/>
    <n v="1.9180814521201125E-2"/>
    <n v="2.4634380830954581E-4"/>
    <n v="1.9180814521201125E-2"/>
    <n v="2.4634380830954581E-4"/>
    <n v="0.89666614392860855"/>
    <n v="690.68917838119694"/>
    <n v="0"/>
    <n v="0.46233717118956946"/>
    <n v="1.6593923731410962E-4"/>
    <n v="0.94270268247835631"/>
    <n v="0.43578279974184558"/>
    <n v="0.66137125729605706"/>
    <n v="0"/>
    <n v="156.86638995199999"/>
    <n v="36.241537039780852"/>
    <n v="1.8120768519890425E-2"/>
    <x v="3"/>
    <s v="FALSEFALSE"/>
    <n v="0.52180000000000004"/>
    <n v="0.46382222222222225"/>
    <n v="8.85"/>
    <n v="189.5"/>
    <n v="10"/>
    <n v="7.9300000000000006"/>
    <n v="414.81830000000002"/>
    <n v="1.06"/>
    <n v="3.3899999999999997"/>
    <n v="177.33089999999996"/>
    <n v="1708"/>
    <n v="3273"/>
    <n v="250"/>
    <n v="1352"/>
    <n v="716"/>
    <n v="3163"/>
    <n v="59.82"/>
    <n v="27.02"/>
    <n v="110.5"/>
    <n v="0"/>
    <n v="5231"/>
    <n v="100"/>
    <s v="Zona Rural"/>
    <n v="1420"/>
    <n v="1"/>
    <n v="3.7"/>
    <n v="553"/>
    <n v="39"/>
    <n v="377"/>
    <n v="770"/>
    <n v="673"/>
    <n v="1895"/>
    <n v="305"/>
    <n v="711"/>
    <n v="473"/>
    <n v="366"/>
    <n v="67.48"/>
    <n v="96.87"/>
    <n v="80.58"/>
    <n v="53.12"/>
    <n v="366"/>
    <n v="4.5"/>
    <n v="4.72"/>
    <n v="205"/>
    <n v="14.46"/>
    <n v="1.1299999999999999"/>
    <n v="9.57"/>
  </r>
  <r>
    <n v="600"/>
    <x v="19"/>
    <s v="VE14"/>
    <s v="Tulio Febres Cordero"/>
    <s v="VE1422"/>
    <s v="Capital Tulio Febres Cordero"/>
    <s v="VE142201"/>
    <x v="1"/>
    <n v="16829"/>
    <n v="19568.719659124301"/>
    <n v="4091.1299000000004"/>
    <n v="3273"/>
    <n v="792"/>
    <n v="259"/>
    <n v="1051"/>
    <n v="24.310000000000002"/>
    <n v="0.40686493873712853"/>
    <n v="0.44107559211387515"/>
    <n v="4.989086510138057E-2"/>
    <n v="0.43082219216425166"/>
    <s v="CIUD MED Y PEQ OCCID"/>
    <s v="ciud med y peq"/>
    <n v="0.36245712963638027"/>
    <n v="7092.8219583051996"/>
    <n v="5.6801290207622948E-4"/>
    <n v="7092.8219583051996"/>
    <n v="0"/>
    <n v="0"/>
    <n v="0"/>
    <n v="0"/>
    <n v="5307"/>
    <n v="5307"/>
    <n v="1"/>
    <n v="0"/>
    <n v="0"/>
    <n v="0"/>
    <n v="0"/>
    <n v="5307"/>
    <n v="5307"/>
    <n v="1"/>
    <n v="0"/>
    <n v="0"/>
    <n v="0"/>
    <n v="0"/>
    <n v="0"/>
    <n v="0"/>
    <n v="3162.0759989477815"/>
    <n v="8.7812572045663742E-2"/>
    <n v="1.1277979561959994E-3"/>
    <n v="8.7812572045663742E-2"/>
    <n v="1.1277979561959994E-3"/>
    <n v="0.9038968183066769"/>
    <n v="3162.0759989477815"/>
    <n v="0"/>
    <n v="0.47759499415540524"/>
    <n v="5.6801290207622948E-4"/>
    <n v="0.94425963346143182"/>
    <n v="0.43576159199996273"/>
    <n v="0.66133907109935131"/>
    <n v="98.82"/>
    <n v="56.402052558800001"/>
    <n v="346.95048799374121"/>
    <n v="0.17347524399687062"/>
    <x v="2"/>
    <s v="FALSETRUE"/>
    <n v="0.5111"/>
    <n v="0.45431111111111111"/>
    <n v="6.01"/>
    <n v="290.8"/>
    <n v="30"/>
    <n v="6.2200000000000006"/>
    <n v="1046.7638000000002"/>
    <n v="0.25"/>
    <n v="2.0300000000000002"/>
    <n v="341.62870000000004"/>
    <n v="5402"/>
    <n v="10570"/>
    <n v="857"/>
    <n v="4270"/>
    <n v="2256"/>
    <n v="10303"/>
    <n v="59.21"/>
    <n v="27.33"/>
    <n v="97.85"/>
    <n v="16630"/>
    <n v="199"/>
    <n v="1.18"/>
    <s v="Zona Urbana"/>
    <n v="4459"/>
    <n v="1.01"/>
    <n v="3.82"/>
    <n v="1591"/>
    <n v="36.119999999999997"/>
    <n v="946"/>
    <n v="4348"/>
    <n v="3322"/>
    <n v="8724"/>
    <n v="877"/>
    <n v="2138"/>
    <n v="1477"/>
    <n v="817"/>
    <n v="61.85"/>
    <n v="96.74"/>
    <n v="79.790000000000006"/>
    <n v="38.9"/>
    <n v="800"/>
    <n v="3.8"/>
    <n v="12.19"/>
    <n v="340"/>
    <n v="7.72"/>
    <n v="4.6500000000000004"/>
    <n v="6.15"/>
  </r>
  <r>
    <n v="862"/>
    <x v="18"/>
    <s v="VE20"/>
    <s v="Libertador"/>
    <s v="VE2016"/>
    <s v="Doradas"/>
    <s v="VE201603"/>
    <x v="1"/>
    <n v="4342"/>
    <n v="4552.2962962962965"/>
    <n v="1067.6977999999999"/>
    <n v="837"/>
    <n v="226"/>
    <n v="47"/>
    <n v="273"/>
    <n v="24.59"/>
    <n v="0.40709816034710239"/>
    <n v="0.44256346958857207"/>
    <n v="0.14465656885686404"/>
    <n v="0.33699114730713686"/>
    <s v="RESTO"/>
    <s v="resto"/>
    <n v="0.36417707981640801"/>
    <n v="1657.8419716442349"/>
    <n v="1.3276459426628967E-4"/>
    <n v="1657.8419716442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4.48177811641955"/>
    <n v="9.011035638559841E-3"/>
    <n v="1.1573089524233949E-4"/>
    <n v="9.011035638559841E-3"/>
    <n v="1.1573089524233949E-4"/>
    <n v="0.89559471049531603"/>
    <n v="324.48177811641955"/>
    <n v="0"/>
    <n v="0.44905640524081597"/>
    <n v="1.3276459426628967E-4"/>
    <n v="0.94257422021476334"/>
    <n v="0.43562802154181252"/>
    <n v="0.66113635621042788"/>
    <n v="59.77"/>
    <n v="165.33739697600001"/>
    <n v="27.533373450636201"/>
    <n v="1.3766686725318101E-2"/>
    <x v="2"/>
    <s v="FALSETRUE"/>
    <n v="0.47249999999999998"/>
    <n v="0.42"/>
    <n v="9.11"/>
    <n v="148.5"/>
    <n v="6"/>
    <n v="10.8"/>
    <n v="468.93600000000004"/>
    <n v="0.09"/>
    <n v="51.52"/>
    <n v="2236.9984000000004"/>
    <n v="1314"/>
    <n v="2781"/>
    <n v="247"/>
    <n v="1040"/>
    <n v="591"/>
    <n v="2711"/>
    <n v="56.13"/>
    <n v="28.23"/>
    <n v="109.35"/>
    <n v="2595"/>
    <n v="1747"/>
    <n v="40.229999999999997"/>
    <s v="Zona Urbana"/>
    <n v="1152"/>
    <n v="1.02"/>
    <n v="3.84"/>
    <n v="330"/>
    <n v="28.9"/>
    <n v="58"/>
    <n v="317"/>
    <n v="516"/>
    <n v="891"/>
    <n v="186"/>
    <n v="530"/>
    <n v="399"/>
    <n v="201"/>
    <n v="52.54"/>
    <n v="95.67"/>
    <n v="82.1"/>
    <n v="34.54"/>
    <n v="318"/>
    <n v="5.99"/>
    <n v="7.01"/>
    <n v="51"/>
    <n v="4.47"/>
    <n v="2.4500000000000002"/>
    <n v="14.68"/>
  </r>
  <r>
    <n v="683"/>
    <x v="17"/>
    <s v="VE16"/>
    <s v="Maturin"/>
    <s v="VE1608"/>
    <s v="Boqueron"/>
    <s v="VE160803"/>
    <x v="0"/>
    <n v="73800"/>
    <n v="83854.73436125541"/>
    <n v="15158.52"/>
    <n v="14598"/>
    <n v="2649"/>
    <n v="1124"/>
    <n v="3773"/>
    <n v="20.54"/>
    <n v="0.40271532670226934"/>
    <n v="0.39823367796452686"/>
    <n v="0.25947539499574357"/>
    <n v="0.37179419107453882"/>
    <s v="CIUD GRAND ORIENTE"/>
    <s v="ciud grandes"/>
    <n v="0.3542568565486427"/>
    <n v="29706.114601539797"/>
    <n v="2.3789482470333314E-3"/>
    <n v="29105.114601539797"/>
    <n v="0"/>
    <n v="0"/>
    <n v="239"/>
    <n v="0"/>
    <n v="0"/>
    <n v="239"/>
    <n v="1"/>
    <n v="686"/>
    <n v="403"/>
    <n v="0"/>
    <n v="0"/>
    <n v="0"/>
    <n v="711"/>
    <n v="2"/>
    <n v="601"/>
    <n v="3.4756434885004783E-4"/>
    <n v="1.270808303455148E-3"/>
    <n v="2.0231524992798875E-2"/>
    <n v="2.0231524992798875E-2"/>
    <n v="7.1671564471342307E-3"/>
    <n v="6285.5794057425674"/>
    <n v="0.17455396220684716"/>
    <n v="2.2418384661415588E-3"/>
    <n v="0.17455396220684716"/>
    <n v="9.710301626864109E-4"/>
    <n v="0.90261083324375102"/>
    <n v="5882.5794057425674"/>
    <n v="6.411501215493598E-2"/>
    <n v="0.49179949113837496"/>
    <n v="2.0313838981832837E-3"/>
    <n v="0.94992624908606149"/>
    <n v="0.43552068462724586"/>
    <n v="0.660973454989491"/>
    <n v="88.35"/>
    <n v="399.49344873500002"/>
    <n v="209.90265203793018"/>
    <n v="0.10495132601896509"/>
    <x v="2"/>
    <s v="TRUETRUE"/>
    <n v="0.43680000000000002"/>
    <n v="0.3882666666666667"/>
    <n v="3.74"/>
    <n v="377.51063829787233"/>
    <n v="47"/>
    <n v="6.38"/>
    <n v="4708.4399999999996"/>
    <n v="0.72"/>
    <n v="42.79"/>
    <n v="31579.02"/>
    <n v="21602"/>
    <n v="49452"/>
    <n v="2746"/>
    <n v="17419"/>
    <n v="8419"/>
    <n v="47962"/>
    <n v="49.24"/>
    <n v="27.79"/>
    <n v="99.22"/>
    <n v="65203"/>
    <n v="8597"/>
    <n v="11.65"/>
    <s v="Zona Urbana"/>
    <n v="18866"/>
    <n v="1.02"/>
    <n v="3.98"/>
    <n v="6416"/>
    <n v="34.1"/>
    <n v="3973"/>
    <n v="11358"/>
    <n v="2412"/>
    <n v="17743"/>
    <n v="3511"/>
    <n v="8449"/>
    <n v="5817"/>
    <n v="5156"/>
    <n v="59.76"/>
    <n v="96.53"/>
    <n v="84.11"/>
    <n v="54.43"/>
    <n v="2221"/>
    <n v="4.07"/>
    <n v="9.56"/>
    <n v="1603"/>
    <n v="8.52"/>
    <n v="6.21"/>
    <n v="3.08"/>
  </r>
  <r>
    <n v="394"/>
    <x v="5"/>
    <s v="VE11"/>
    <s v="Miranda"/>
    <s v="VE1114"/>
    <s v="Santa Ana"/>
    <s v="VE111403"/>
    <x v="2"/>
    <n v="22697"/>
    <n v="26884.749235358351"/>
    <n v="4655.1547"/>
    <n v="3763"/>
    <n v="873"/>
    <n v="98"/>
    <n v="971"/>
    <n v="20.51"/>
    <n v="0.41207574225102733"/>
    <n v="0.38346238868061328"/>
    <n v="0.23483022299229658"/>
    <n v="0.1948885880728273"/>
    <s v="CIUD GRAND OCCIDENTE"/>
    <s v="ciud grandes"/>
    <n v="0.37608845172574629"/>
    <n v="10111.043714960864"/>
    <n v="8.097204916908496E-4"/>
    <n v="3163.0437149608642"/>
    <n v="0"/>
    <n v="0"/>
    <n v="20"/>
    <n v="6620"/>
    <n v="46184"/>
    <n v="46184"/>
    <n v="3"/>
    <n v="0"/>
    <n v="27"/>
    <n v="301"/>
    <n v="6620"/>
    <n v="46184"/>
    <n v="46512"/>
    <n v="4"/>
    <n v="6948"/>
    <n v="4.0180983291349956E-3"/>
    <n v="8.5141002961014887E-5"/>
    <n v="0.68716941552921507"/>
    <n v="0.68716941552921507"/>
    <n v="0.25843648155966847"/>
    <n v="3989.5462959067168"/>
    <n v="0.11079187269863114"/>
    <n v="1.4229266343282528E-3"/>
    <n v="0.11079187269863114"/>
    <n v="1.337785631367238E-3"/>
    <n v="0.905619372459053"/>
    <n v="3962.5462959067168"/>
    <n v="6.7676868489286758E-3"/>
    <n v="0.46662454461276576"/>
    <n v="-3.2083778374441463E-3"/>
    <n v="0.92963630497795047"/>
    <n v="0.43551149239846249"/>
    <n v="0.66095950428764727"/>
    <n v="95.35"/>
    <n v="189.41844426500001"/>
    <n v="141.93311184493774"/>
    <n v="7.0966555922468866E-2"/>
    <x v="2"/>
    <s v="FALSETRUE"/>
    <n v="0.32270000000000004"/>
    <n v="0.28684444444444446"/>
    <n v="9.1300000000000008"/>
    <n v="321.45454545454544"/>
    <n v="33"/>
    <n v="2.7600000000000002"/>
    <n v="626.43720000000008"/>
    <n v="0.41"/>
    <n v="1.79"/>
    <n v="406.27629999999999"/>
    <n v="5122"/>
    <n v="15870"/>
    <n v="1705"/>
    <n v="4110"/>
    <n v="2208"/>
    <n v="16379"/>
    <n v="43.02"/>
    <n v="31.33"/>
    <n v="110.51"/>
    <n v="21642"/>
    <n v="1055"/>
    <n v="4.6500000000000004"/>
    <s v="Zona Urbana"/>
    <n v="4812"/>
    <n v="1.1100000000000001"/>
    <n v="4.71"/>
    <n v="1934"/>
    <n v="40.22"/>
    <n v="1779"/>
    <n v="3224"/>
    <n v="3830"/>
    <n v="10608"/>
    <n v="1176"/>
    <n v="2036"/>
    <n v="1685"/>
    <n v="2176"/>
    <n v="85.9"/>
    <n v="98.69"/>
    <n v="90.4"/>
    <n v="62.4"/>
    <n v="1760"/>
    <n v="1.72"/>
    <n v="15.24"/>
    <n v="62"/>
    <n v="1.29"/>
    <n v="1.79"/>
    <n v="3.97"/>
  </r>
  <r>
    <n v="373"/>
    <x v="5"/>
    <s v="VE11"/>
    <s v="Falcon"/>
    <s v="VE1109"/>
    <s v="Buena Vista"/>
    <s v="VE110904"/>
    <x v="2"/>
    <n v="4554"/>
    <n v="5648.9702044790647"/>
    <n v="964.08180000000004"/>
    <n v="890"/>
    <n v="206"/>
    <n v="33"/>
    <n v="239"/>
    <n v="21.17"/>
    <n v="0.40704239669026704"/>
    <n v="0.41628825005046377"/>
    <n v="6.0440049460702902E-2"/>
    <n v="0.20279366883033367"/>
    <s v="CIUD MED Y PEQ OCCID"/>
    <s v="ciud med y peq"/>
    <n v="0.36345458848820317"/>
    <n v="2053.1441410510593"/>
    <n v="1.6442149102215462E-4"/>
    <n v="2053.1441410510593"/>
    <n v="0"/>
    <n v="0"/>
    <n v="78"/>
    <n v="0"/>
    <n v="0"/>
    <n v="78"/>
    <n v="1"/>
    <n v="0"/>
    <n v="0"/>
    <n v="0"/>
    <n v="0"/>
    <n v="0"/>
    <n v="0"/>
    <n v="0"/>
    <n v="0"/>
    <n v="0"/>
    <n v="0"/>
    <n v="0"/>
    <n v="0"/>
    <n v="0"/>
    <n v="521.92078906905977"/>
    <n v="1.4494024466049318E-2"/>
    <n v="1.8615023781976133E-4"/>
    <n v="1.4494024466049318E-2"/>
    <n v="1.8615023781976133E-4"/>
    <n v="0.89617236883105122"/>
    <n v="521.92078906905977"/>
    <n v="0"/>
    <n v="0.44231821444918812"/>
    <n v="1.6442149102215462E-4"/>
    <n v="0.94269680530512068"/>
    <n v="0.43543860509478199"/>
    <n v="0.66084888595276892"/>
    <n v="65.09"/>
    <n v="57.756434316099998"/>
    <n v="97.806768568197015"/>
    <n v="4.890338428409851E-2"/>
    <x v="2"/>
    <s v="FALSETRUE"/>
    <n v="0.38049999999999995"/>
    <n v="0.3382222222222222"/>
    <n v="3.51"/>
    <n v="205.14285714285714"/>
    <n v="7"/>
    <n v="9.66"/>
    <n v="439.91640000000001"/>
    <n v="0.44"/>
    <n v="13.11"/>
    <n v="597.0293999999999"/>
    <n v="1162"/>
    <n v="3054"/>
    <n v="338"/>
    <n v="947"/>
    <n v="487"/>
    <n v="3120"/>
    <n v="49.12"/>
    <n v="30.94"/>
    <n v="107"/>
    <n v="2964"/>
    <n v="1590"/>
    <n v="34.909999999999997"/>
    <s v="Zona Urbana"/>
    <n v="1153"/>
    <n v="1.02"/>
    <n v="4.03"/>
    <n v="339"/>
    <n v="29.4"/>
    <n v="383"/>
    <n v="611"/>
    <n v="442"/>
    <n v="1436"/>
    <n v="255"/>
    <n v="453"/>
    <n v="364"/>
    <n v="316"/>
    <n v="76.81"/>
    <n v="98.69"/>
    <n v="87.5"/>
    <n v="55.15"/>
    <n v="132"/>
    <n v="1.82"/>
    <n v="11.97"/>
    <n v="3"/>
    <n v="0.26"/>
    <n v="7.37"/>
    <n v="3.99"/>
  </r>
  <r>
    <n v="994"/>
    <x v="21"/>
    <s v="VE22"/>
    <s v="Nirgua"/>
    <s v="VE2209"/>
    <s v="Salom"/>
    <s v="VE220902"/>
    <x v="3"/>
    <n v="11818"/>
    <n v="14091.679562886038"/>
    <n v="3027.7715999999996"/>
    <n v="2317"/>
    <n v="545"/>
    <n v="253"/>
    <n v="798"/>
    <n v="25.619999999999997"/>
    <n v="0.40648842838146376"/>
    <n v="0.4620263002876836"/>
    <n v="7.5010849320208628E-2"/>
    <n v="0.38368854167762156"/>
    <s v="CIUD MED Y PEQ OCCID"/>
    <s v="ciud med y peq"/>
    <n v="0.36148081504691898"/>
    <n v="5093.8718137720562"/>
    <n v="4.0793141696684218E-4"/>
    <n v="5093.8718137720562"/>
    <n v="0"/>
    <n v="0"/>
    <n v="126"/>
    <n v="0"/>
    <n v="0"/>
    <n v="126"/>
    <n v="1"/>
    <n v="0"/>
    <n v="0"/>
    <n v="0"/>
    <n v="0"/>
    <n v="0"/>
    <n v="0"/>
    <n v="0"/>
    <n v="0"/>
    <n v="0"/>
    <n v="0"/>
    <n v="0"/>
    <n v="0"/>
    <n v="0"/>
    <n v="1191.079285579598"/>
    <n v="3.3076920229577124E-2"/>
    <n v="4.2481483189874621E-4"/>
    <n v="3.3076920229577124E-2"/>
    <n v="4.2481483189874621E-4"/>
    <n v="0.8981301631978903"/>
    <n v="1191.079285579598"/>
    <n v="0"/>
    <n v="0.46441112790505029"/>
    <n v="4.0793141696684218E-4"/>
    <n v="0.94363974947634"/>
    <n v="0.43517616531340858"/>
    <n v="0.66045059091158265"/>
    <n v="50.98"/>
    <n v="148.54313716799999"/>
    <n v="94.865907853747345"/>
    <n v="4.7432953926873675E-2"/>
    <x v="3"/>
    <s v="FALSETRUE"/>
    <n v="0.43380000000000002"/>
    <n v="0.3856"/>
    <n v="7.82"/>
    <n v="131.80000000000001"/>
    <n v="25"/>
    <n v="14.53"/>
    <n v="1717.1553999999999"/>
    <n v="1.48"/>
    <n v="33.03"/>
    <n v="3903.4854000000005"/>
    <n v="3320"/>
    <n v="7653"/>
    <n v="845"/>
    <n v="2604"/>
    <n v="1416"/>
    <n v="7798"/>
    <n v="54.42"/>
    <n v="29.71"/>
    <n v="104.04"/>
    <n v="6025"/>
    <n v="5793"/>
    <n v="49.02"/>
    <s v="Zona Urbana"/>
    <n v="3207"/>
    <n v="1.03"/>
    <n v="3.77"/>
    <n v="953"/>
    <n v="29.83"/>
    <n v="616"/>
    <n v="1676"/>
    <n v="1003"/>
    <n v="3295"/>
    <n v="499"/>
    <n v="1383"/>
    <n v="941"/>
    <n v="693"/>
    <n v="61.15"/>
    <n v="96.98"/>
    <n v="80.77"/>
    <n v="43.31"/>
    <n v="756"/>
    <n v="4.04"/>
    <n v="9.98"/>
    <n v="398"/>
    <n v="12.46"/>
    <n v="5.35"/>
    <n v="7.16"/>
  </r>
  <r>
    <n v="767"/>
    <x v="6"/>
    <s v="VE18"/>
    <s v="Turen"/>
    <s v="VE1814"/>
    <s v="San Isidro Labrador"/>
    <s v="VE181404"/>
    <x v="3"/>
    <n v="4432"/>
    <n v="5279.5767868206585"/>
    <n v="981.24479999999994"/>
    <n v="795"/>
    <n v="180"/>
    <n v="46"/>
    <n v="226"/>
    <n v="22.14"/>
    <n v="0.40677563713076431"/>
    <n v="0.44357761483721159"/>
    <n v="5.7540617460297365E-2"/>
    <n v="0.39354403208153715"/>
    <s v="CIUD MED Y PEQ LLANO"/>
    <s v="ciud med y peq"/>
    <n v="0.36214874996578789"/>
    <n v="1911.9921336954926"/>
    <n v="1.5311764583849822E-4"/>
    <n v="1911.9921336954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5.80511120788486"/>
    <n v="1.2380250651563802E-2"/>
    <n v="1.590025329717844E-4"/>
    <n v="1.2380250651563802E-2"/>
    <n v="1.590025329717844E-4"/>
    <n v="0.89594967294342243"/>
    <n v="445.80511120788486"/>
    <n v="0"/>
    <n v="0.45063584614406588"/>
    <n v="1.5311764583849822E-4"/>
    <n v="0.94265303339361872"/>
    <n v="0.43498496700174832"/>
    <n v="0.6601604163846152"/>
    <n v="0"/>
    <n v="122.322552282"/>
    <n v="43.161107157486597"/>
    <n v="2.1580553578743299E-2"/>
    <x v="3"/>
    <s v="FALSEFALSE"/>
    <n v="0.41670000000000001"/>
    <n v="0.37040000000000001"/>
    <n v="9.8699999999999992"/>
    <n v="136.77777777777777"/>
    <n v="9"/>
    <n v="21.68"/>
    <n v="960.85759999999993"/>
    <n v="0.87"/>
    <n v="4.55"/>
    <n v="201.65599999999998"/>
    <n v="1218"/>
    <n v="2923"/>
    <n v="291"/>
    <n v="940"/>
    <n v="566"/>
    <n v="2926"/>
    <n v="51.63"/>
    <n v="29.58"/>
    <n v="106.91"/>
    <n v="0"/>
    <n v="4432"/>
    <n v="100"/>
    <s v="Zona Rural"/>
    <n v="1054"/>
    <n v="1.02"/>
    <n v="4.28"/>
    <n v="359"/>
    <n v="34.130000000000003"/>
    <n v="276"/>
    <n v="579"/>
    <n v="376"/>
    <n v="1231"/>
    <n v="189"/>
    <n v="489"/>
    <n v="363"/>
    <n v="261"/>
    <n v="55.43"/>
    <n v="96.64"/>
    <n v="78.91"/>
    <n v="43.79"/>
    <n v="364"/>
    <n v="4.29"/>
    <n v="9.6999999999999993"/>
    <n v="87"/>
    <n v="8.27"/>
    <n v="0.48"/>
    <n v="7.84"/>
  </r>
  <r>
    <n v="521"/>
    <x v="19"/>
    <s v="VE14"/>
    <s v="Alberto Adriani"/>
    <s v="VE1401"/>
    <s v="Presidente Paez"/>
    <s v="VE140102"/>
    <x v="1"/>
    <n v="37167"/>
    <n v="45560.885748524655"/>
    <n v="6284.9396999999999"/>
    <n v="8498"/>
    <n v="1467"/>
    <n v="263"/>
    <n v="1730"/>
    <n v="16.91"/>
    <n v="0.4038631534137766"/>
    <n v="0.38318869884413059"/>
    <n v="8.3146404918010661E-2"/>
    <n v="0.29965451990988745"/>
    <s v="CIUD GRAND ANDES"/>
    <s v="ciud med y peq"/>
    <n v="0.35645722216551684"/>
    <n v="16240.506773319583"/>
    <n v="1.300584934702936E-3"/>
    <n v="16240.506773319583"/>
    <n v="0"/>
    <n v="0"/>
    <n v="100"/>
    <n v="0"/>
    <n v="0"/>
    <n v="100"/>
    <n v="1"/>
    <n v="0"/>
    <n v="0"/>
    <n v="0"/>
    <n v="0"/>
    <n v="0"/>
    <n v="0"/>
    <n v="0"/>
    <n v="0"/>
    <n v="0"/>
    <n v="0"/>
    <n v="0"/>
    <n v="0"/>
    <n v="0"/>
    <n v="4007.2920915847403"/>
    <n v="0.11128468310609846"/>
    <n v="1.4292559167690944E-3"/>
    <n v="0.11128468310609846"/>
    <n v="1.4292559167690944E-3"/>
    <n v="0.90636971421034618"/>
    <n v="4007.2920915847403"/>
    <n v="0"/>
    <n v="0.46694769872019176"/>
    <n v="1.300584934702936E-3"/>
    <n v="0.94709637420406823"/>
    <n v="0.434951393768096"/>
    <n v="0.66010946354350886"/>
    <n v="93.16"/>
    <n v="210.00316788699999"/>
    <n v="216.9533260233502"/>
    <n v="0.10847666301167511"/>
    <x v="2"/>
    <s v="FALSETRUE"/>
    <n v="0.46009999999999995"/>
    <n v="0.40897777777777772"/>
    <n v="5.24"/>
    <n v="387.65517241379308"/>
    <n v="29"/>
    <n v="1.8900000000000001"/>
    <n v="702.45630000000006"/>
    <n v="0.08"/>
    <n v="7.629999999999999"/>
    <n v="2835.8420999999998"/>
    <n v="11150"/>
    <n v="24236"/>
    <n v="1781"/>
    <n v="8880"/>
    <n v="4558"/>
    <n v="23729"/>
    <n v="53.35"/>
    <n v="27.99"/>
    <n v="96.77"/>
    <n v="34625"/>
    <n v="2542"/>
    <n v="6.84"/>
    <s v="Zona Urbana"/>
    <n v="10513"/>
    <n v="1.08"/>
    <n v="3.81"/>
    <n v="4221"/>
    <n v="40.28"/>
    <n v="2422"/>
    <n v="5222"/>
    <n v="3432"/>
    <n v="11242"/>
    <n v="1757"/>
    <n v="4469"/>
    <n v="3046"/>
    <n v="2008"/>
    <n v="59.02"/>
    <n v="96.05"/>
    <n v="80.88"/>
    <n v="40.61"/>
    <n v="1567"/>
    <n v="4.7"/>
    <n v="9.08"/>
    <n v="365"/>
    <n v="3.48"/>
    <n v="0.84"/>
    <n v="4.97"/>
  </r>
  <r>
    <n v="568"/>
    <x v="19"/>
    <s v="VE14"/>
    <s v="Libertador"/>
    <s v="VE1412"/>
    <s v="Milla"/>
    <s v="VE141211"/>
    <x v="1"/>
    <n v="19340"/>
    <n v="26192.574596505423"/>
    <n v="1696.1179999999999"/>
    <n v="4919"/>
    <n v="428"/>
    <n v="45"/>
    <n v="473"/>
    <n v="8.77"/>
    <n v="0.40525157021264474"/>
    <n v="0.33216495143760305"/>
    <n v="0.39592015898146893"/>
    <n v="0.12130522398773623"/>
    <s v="CIUD GRAND ANDES"/>
    <s v="ciud grandes"/>
    <n v="0.35859526803239272"/>
    <n v="9392.5333078923031"/>
    <n v="7.5218018067076218E-4"/>
    <n v="9392.5333078923031"/>
    <n v="0"/>
    <n v="0"/>
    <n v="184"/>
    <n v="0"/>
    <n v="0"/>
    <n v="184"/>
    <n v="1"/>
    <n v="0"/>
    <n v="0"/>
    <n v="0"/>
    <n v="0"/>
    <n v="0"/>
    <n v="0"/>
    <n v="0"/>
    <n v="0"/>
    <n v="0"/>
    <n v="0"/>
    <n v="0"/>
    <n v="0"/>
    <n v="0"/>
    <n v="1520.4439364573452"/>
    <n v="4.2223555903141363E-2"/>
    <n v="5.422872709630631E-4"/>
    <n v="4.2223555903141363E-2"/>
    <n v="5.422872709630631E-4"/>
    <n v="0.89909380374267445"/>
    <n v="1520.4439364573452"/>
    <n v="0"/>
    <n v="0.42449410369447294"/>
    <n v="7.5218018067076218E-4"/>
    <n v="0.94497278493238879"/>
    <n v="0.43477341104848416"/>
    <n v="0.6598393458263424"/>
    <n v="100"/>
    <n v="55.739744214600002"/>
    <n v="469.90841033756948"/>
    <n v="0.23495420516878474"/>
    <x v="2"/>
    <s v="FALSETRUE"/>
    <n v="0.26800000000000002"/>
    <n v="0.23822222222222222"/>
    <n v="2.57"/>
    <n v="235.55555555555554"/>
    <n v="18"/>
    <n v="0.76"/>
    <n v="146.98400000000001"/>
    <n v="0.1"/>
    <n v="1.46"/>
    <n v="282.36399999999998"/>
    <n v="3713"/>
    <n v="13855"/>
    <n v="1772"/>
    <n v="2916"/>
    <n v="1684"/>
    <n v="14740"/>
    <n v="39.590000000000003"/>
    <n v="33.72"/>
    <n v="90.86"/>
    <n v="19340"/>
    <n v="0"/>
    <n v="0"/>
    <s v="Zona Urbana"/>
    <n v="5465"/>
    <n v="1.08"/>
    <n v="3.82"/>
    <n v="2271"/>
    <n v="41.64"/>
    <n v="1004"/>
    <n v="2183"/>
    <n v="921"/>
    <n v="4240"/>
    <n v="738"/>
    <n v="1482"/>
    <n v="1177"/>
    <n v="1956"/>
    <n v="76.8"/>
    <n v="97.5"/>
    <n v="84.49"/>
    <n v="67.150000000000006"/>
    <n v="436"/>
    <n v="2.61"/>
    <n v="4.4000000000000004"/>
    <n v="67"/>
    <n v="1.23"/>
    <n v="1.61"/>
    <n v="1.95"/>
  </r>
  <r>
    <n v="349"/>
    <x v="5"/>
    <s v="VE11"/>
    <s v="Buchivacoa"/>
    <s v="VE1103"/>
    <s v="Bariro"/>
    <s v="VE110302"/>
    <x v="2"/>
    <n v="2547"/>
    <n v="2974.7073415731315"/>
    <n v="652.54139999999995"/>
    <n v="450"/>
    <n v="131"/>
    <n v="24"/>
    <n v="155"/>
    <n v="25.619999999999997"/>
    <n v="0.40648172615636935"/>
    <n v="0.53378578494190954"/>
    <n v="7.081997205806069E-2"/>
    <n v="0.21916151857629512"/>
    <s v="RESTO"/>
    <s v="resto"/>
    <n v="0.36146522829969924"/>
    <n v="1075.2532683465233"/>
    <n v="8.6109271177363305E-5"/>
    <n v="1075.2532683465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1.47168409519941"/>
    <n v="1.3370730798888352E-2"/>
    <n v="1.717235074266091E-4"/>
    <n v="1.3370730798888352E-2"/>
    <n v="1.717235074266091E-4"/>
    <n v="0.89605402462668948"/>
    <n v="481.47168409519941"/>
    <n v="0"/>
    <n v="0.48107018012249575"/>
    <n v="8.6109271177363305E-5"/>
    <n v="0.9423935566759265"/>
    <n v="0.43464829808226768"/>
    <n v="0.65964946655662449"/>
    <n v="0"/>
    <n v="210.296188777"/>
    <n v="14.145322170947846"/>
    <n v="7.0726610854739231E-3"/>
    <x v="3"/>
    <s v="TRUEFALSE"/>
    <n v="0.46679999999999999"/>
    <n v="0.41493333333333332"/>
    <n v="4.6100000000000003"/>
    <n v="190.28571428571428"/>
    <n v="7"/>
    <n v="18.560000000000002"/>
    <n v="472.72320000000002"/>
    <n v="3.04"/>
    <n v="13.92"/>
    <n v="354.54239999999999"/>
    <n v="766"/>
    <n v="1641"/>
    <n v="140"/>
    <n v="602"/>
    <n v="315"/>
    <n v="1630"/>
    <n v="55.21"/>
    <n v="28.82"/>
    <n v="101.5"/>
    <n v="0"/>
    <n v="2547"/>
    <n v="100"/>
    <s v="Zona Rural"/>
    <n v="638"/>
    <n v="1.02"/>
    <n v="4.07"/>
    <n v="145"/>
    <n v="22.76"/>
    <n v="255"/>
    <n v="314"/>
    <n v="763"/>
    <n v="1332"/>
    <n v="136"/>
    <n v="328"/>
    <n v="225"/>
    <n v="150"/>
    <n v="72.73"/>
    <n v="95.91"/>
    <n v="85.23"/>
    <n v="46.73"/>
    <n v="96"/>
    <n v="5.29"/>
    <n v="11.62"/>
    <n v="7"/>
    <n v="1.1000000000000001"/>
    <n v="10.83"/>
    <n v="4.46"/>
  </r>
  <r>
    <n v="249"/>
    <x v="7"/>
    <s v="VE07"/>
    <s v="Piar"/>
    <s v="VE0706"/>
    <s v="Seccion Capital Piar"/>
    <s v="VE070601"/>
    <x v="0"/>
    <n v="83748"/>
    <n v="110967.76176811771"/>
    <n v="17980.695599999999"/>
    <n v="15399"/>
    <n v="3138"/>
    <n v="1072"/>
    <n v="4210"/>
    <n v="21.47"/>
    <n v="0.40152799198914452"/>
    <n v="0.41896443903338004"/>
    <n v="8.1303210276357868E-2"/>
    <n v="0.38963571697916299"/>
    <s v="CIUD MED Y PEQ BOLÍV"/>
    <s v="ciud med y peq"/>
    <n v="0.35039374797291989"/>
    <n v="38882.409950096851"/>
    <n v="3.1138114907299131E-3"/>
    <n v="37138.00995009685"/>
    <n v="0"/>
    <n v="0"/>
    <n v="20"/>
    <n v="5"/>
    <n v="18973"/>
    <n v="18973"/>
    <n v="3"/>
    <n v="1615.2"/>
    <n v="0"/>
    <n v="101"/>
    <n v="5"/>
    <n v="19536"/>
    <n v="20554.8"/>
    <n v="4"/>
    <n v="1744.4000000000003"/>
    <n v="1.0088040767621024E-3"/>
    <n v="0"/>
    <n v="4.4863474312390329E-2"/>
    <n v="4.4863474312390329E-2"/>
    <n v="1.5719880911405262E-2"/>
    <n v="9305.4067649168337"/>
    <n v="0.25841621208041066"/>
    <n v="3.3189014857763826E-3"/>
    <n v="0.25841621208041066"/>
    <n v="3.3189014857763826E-3"/>
    <n v="0.92187070406014548"/>
    <n v="9305.4067649168337"/>
    <n v="0"/>
    <n v="0.53308378505797871"/>
    <n v="2.1050074139678104E-3"/>
    <n v="0.95021134163333398"/>
    <n v="0.43457296703232789"/>
    <n v="0.6595351394394422"/>
    <n v="86.15"/>
    <n v="3783.9836892899998"/>
    <n v="29.325644844134864"/>
    <n v="1.4662822422067432E-2"/>
    <x v="2"/>
    <s v="TRUETRUE"/>
    <n v="0.43939999999999996"/>
    <n v="0.39057777777777775"/>
    <n v="3.36"/>
    <n v="295.07777777777778"/>
    <n v="90"/>
    <n v="9.0500000000000007"/>
    <n v="7579.1940000000013"/>
    <n v="0.88"/>
    <n v="16.389999999999997"/>
    <n v="13726.297199999997"/>
    <n v="24251"/>
    <n v="55193"/>
    <n v="4304"/>
    <n v="19234"/>
    <n v="10525"/>
    <n v="53989"/>
    <n v="51.74"/>
    <n v="28.3"/>
    <n v="102.47"/>
    <n v="72152"/>
    <n v="11596"/>
    <n v="13.85"/>
    <s v="Zona Urbana"/>
    <n v="19990"/>
    <n v="1.04"/>
    <n v="4.34"/>
    <n v="8743"/>
    <n v="43.79"/>
    <n v="6348"/>
    <n v="11623"/>
    <n v="8497"/>
    <n v="26557"/>
    <n v="4219"/>
    <n v="9574"/>
    <n v="7158"/>
    <n v="4736"/>
    <n v="68.16"/>
    <n v="96.21"/>
    <n v="80.819999999999993"/>
    <n v="40.93"/>
    <n v="2282"/>
    <n v="4.74"/>
    <n v="9.15"/>
    <n v="1543"/>
    <n v="7.73"/>
    <n v="7.27"/>
    <n v="2.77"/>
  </r>
  <r>
    <n v="252"/>
    <x v="7"/>
    <s v="VE07"/>
    <s v="Boliv. Angostura"/>
    <s v="VE0707"/>
    <s v="Seccion Capital Raul Leoni"/>
    <s v="VE070701"/>
    <x v="0"/>
    <n v="14925"/>
    <n v="19842.624673198621"/>
    <n v="4977.4874999999993"/>
    <n v="2940"/>
    <n v="1007"/>
    <n v="464"/>
    <n v="1471"/>
    <n v="33.349999999999994"/>
    <n v="0.4052740559502182"/>
    <n v="0.5174499850290839"/>
    <n v="0.13072214925825093"/>
    <n v="0.45182694970140735"/>
    <s v="RESTO"/>
    <s v="resto"/>
    <n v="0.35863215089997036"/>
    <n v="7116.2031660500434"/>
    <n v="5.6988533419750171E-4"/>
    <n v="7116.2031660500434"/>
    <n v="0"/>
    <n v="0"/>
    <n v="0"/>
    <n v="0"/>
    <n v="8362"/>
    <n v="8362"/>
    <n v="1"/>
    <n v="0"/>
    <n v="0"/>
    <n v="0"/>
    <n v="0"/>
    <n v="8362"/>
    <n v="8362"/>
    <n v="1"/>
    <n v="0"/>
    <n v="0"/>
    <n v="0"/>
    <n v="0"/>
    <n v="0"/>
    <n v="0"/>
    <n v="1031.7846981392147"/>
    <n v="2.8653222810303313E-2"/>
    <n v="3.6800022332889189E-4"/>
    <n v="2.8653222810303313E-2"/>
    <n v="3.6800022332889189E-4"/>
    <n v="0.89766410613131331"/>
    <n v="1031.7846981392147"/>
    <n v="0"/>
    <n v="0.48125577132356684"/>
    <n v="5.6988533419750171E-4"/>
    <n v="0.94426688408560211"/>
    <n v="0.43448964010659002"/>
    <n v="0.65940867728059949"/>
    <n v="88.15"/>
    <n v="2830.06289625"/>
    <n v="7.0113723265625181"/>
    <n v="3.5056861632812592E-3"/>
    <x v="2"/>
    <s v="TRUETRUE"/>
    <n v="0.41389999999999999"/>
    <n v="0.36791111111111108"/>
    <n v="2.69"/>
    <n v="575.4"/>
    <n v="5"/>
    <n v="5.43"/>
    <n v="810.4274999999999"/>
    <n v="0.95"/>
    <n v="33.239999999999995"/>
    <n v="4961.07"/>
    <n v="4185"/>
    <n v="10111"/>
    <n v="629"/>
    <n v="3304"/>
    <n v="1698"/>
    <n v="9923"/>
    <n v="47.61"/>
    <n v="28.19"/>
    <n v="114.38"/>
    <n v="13157"/>
    <n v="1768"/>
    <n v="11.85"/>
    <s v="Zona Urbana"/>
    <n v="4481"/>
    <n v="1.01"/>
    <n v="3.35"/>
    <n v="1189"/>
    <n v="26.62"/>
    <n v="505"/>
    <n v="1135"/>
    <n v="1237"/>
    <n v="2877"/>
    <n v="673"/>
    <n v="1523"/>
    <n v="1120"/>
    <n v="671"/>
    <n v="59.66"/>
    <n v="90.65"/>
    <n v="81.400000000000006"/>
    <n v="35.58"/>
    <n v="328"/>
    <n v="10.79"/>
    <n v="6.29"/>
    <n v="622"/>
    <n v="13.92"/>
    <n v="20.39"/>
    <n v="2.99"/>
  </r>
  <r>
    <n v="888"/>
    <x v="18"/>
    <s v="VE20"/>
    <s v="Uribante"/>
    <s v="VE2028"/>
    <s v="Juan Pablo Peñaloza"/>
    <s v="VE202803"/>
    <x v="1"/>
    <n v="2561"/>
    <n v="2739.4700059689612"/>
    <n v="382.35729999999995"/>
    <n v="547"/>
    <n v="88"/>
    <n v="8"/>
    <n v="96"/>
    <n v="14.93"/>
    <n v="0.40612709395248303"/>
    <n v="0.42781308025580805"/>
    <n v="6.4549593148919837E-2"/>
    <n v="0.23354297878997968"/>
    <s v="RESTO"/>
    <s v="resto"/>
    <n v="0.36082019106006846"/>
    <n v="988.45609095704754"/>
    <n v="7.9158311896157559E-5"/>
    <n v="953.45609095704754"/>
    <n v="0"/>
    <n v="0"/>
    <n v="132"/>
    <n v="0"/>
    <n v="0"/>
    <n v="132"/>
    <n v="1"/>
    <n v="0"/>
    <n v="35"/>
    <n v="35"/>
    <n v="0"/>
    <n v="0"/>
    <n v="35"/>
    <n v="2"/>
    <n v="35"/>
    <n v="2.0240852262481988E-5"/>
    <n v="1.1036796680131558E-4"/>
    <n v="3.5408755452265094E-2"/>
    <n v="3.5408755452265094E-2"/>
    <n v="1.2776193907485533E-2"/>
    <n v="234.89394438010456"/>
    <n v="6.5231327206657355E-3"/>
    <n v="8.3778160449923282E-5"/>
    <n v="6.5231327206657355E-3"/>
    <n v="-2.65898063513923E-5"/>
    <n v="0.89442723666477131"/>
    <n v="199.89394438010456"/>
    <n v="0.14900341553021529"/>
    <n v="0.44292114988041503"/>
    <n v="5.8917459633675567E-5"/>
    <n v="0.94228826174759639"/>
    <n v="0.434395870373187"/>
    <n v="0.65926636646311465"/>
    <n v="0"/>
    <n v="200.51495721699999"/>
    <n v="13.662172857281016"/>
    <n v="6.8310864286405077E-3"/>
    <x v="3"/>
    <s v="FALSEFALSE"/>
    <n v="0.4385"/>
    <n v="0.38977777777777778"/>
    <n v="6.84"/>
    <n v="54.25"/>
    <n v="12"/>
    <n v="47.749999999999993"/>
    <n v="1222.8774999999998"/>
    <n v="0.16"/>
    <n v="37.18"/>
    <n v="952.1798"/>
    <n v="742"/>
    <n v="1692"/>
    <n v="127"/>
    <n v="608"/>
    <n v="294"/>
    <n v="1659"/>
    <n v="51.36"/>
    <n v="27.62"/>
    <n v="129.47999999999999"/>
    <n v="0"/>
    <n v="2561"/>
    <n v="100"/>
    <s v="Zona Rural"/>
    <n v="644"/>
    <n v="1.03"/>
    <n v="4.0999999999999996"/>
    <n v="87"/>
    <n v="13.51"/>
    <n v="144"/>
    <n v="379"/>
    <n v="128"/>
    <n v="651"/>
    <n v="114"/>
    <n v="272"/>
    <n v="115"/>
    <n v="47"/>
    <n v="53.77"/>
    <n v="94.44"/>
    <n v="45.1"/>
    <n v="12.37"/>
    <n v="141"/>
    <n v="7.66"/>
    <n v="5.28"/>
    <n v="3"/>
    <n v="0.47"/>
    <n v="0.47"/>
    <n v="7.47"/>
  </r>
  <r>
    <n v="706"/>
    <x v="20"/>
    <s v="VE17"/>
    <s v="Arismendi"/>
    <s v="VE1702"/>
    <s v="Capital La Asuncion"/>
    <s v="VE170200"/>
    <x v="0"/>
    <n v="28309"/>
    <n v="35621"/>
    <n v="4843.6698999999999"/>
    <n v="6179"/>
    <n v="1044"/>
    <n v="231"/>
    <n v="1275"/>
    <n v="17.11"/>
    <n v="0.40706795099946669"/>
    <n v="0.36404334835533897"/>
    <n v="4.5924204718718116E-2"/>
    <n v="0.2861260828236486"/>
    <s v="CIUD GRAND ORIENTE"/>
    <s v="ciud med y peq"/>
    <n v="0.36404334835533897"/>
    <n v="12967.58811176553"/>
    <n v="1.0384805088288398E-3"/>
    <n v="9342.5881117655299"/>
    <n v="0"/>
    <n v="0"/>
    <n v="100"/>
    <n v="3616"/>
    <n v="19635"/>
    <n v="19635"/>
    <n v="3"/>
    <n v="0"/>
    <n v="0"/>
    <n v="0"/>
    <n v="3625"/>
    <n v="19635"/>
    <n v="19635"/>
    <n v="2"/>
    <n v="3625"/>
    <n v="2.0963739843284914E-3"/>
    <n v="0"/>
    <n v="0.27954311694331402"/>
    <n v="0.27954311694331402"/>
    <n v="0.10176581230173212"/>
    <n v="4348.4977961045242"/>
    <n v="0.12076015128602369"/>
    <n v="1.5509516307012955E-3"/>
    <n v="0.12076015128602369"/>
    <n v="1.5509516307012955E-3"/>
    <n v="0.90736799878675911"/>
    <n v="4348.4977961045242"/>
    <n v="0"/>
    <n v="0.46405716614270726"/>
    <n v="-1.0578934754996517E-3"/>
    <n v="0.93796363162193497"/>
    <n v="0.43434848682870092"/>
    <n v="0.65919445422974876"/>
    <n v="100"/>
    <n v="52.502783118399996"/>
    <n v="678.45927176223063"/>
    <n v="0.33922963588111532"/>
    <x v="2"/>
    <s v="FALSETRUE"/>
    <n v="0.31109999999999999"/>
    <n v="0.2765333333333333"/>
    <n v="2.4900000000000002"/>
    <n v="361.969696969697"/>
    <n v="33"/>
    <n v="2.12"/>
    <n v="600.1508"/>
    <n v="0.15"/>
    <n v="7.0199999999999987"/>
    <n v="1987.2917999999997"/>
    <n v="6114"/>
    <n v="19651"/>
    <n v="2544"/>
    <n v="4916"/>
    <n v="2553"/>
    <n v="20840"/>
    <n v="44.06"/>
    <n v="33.5"/>
    <n v="97.32"/>
    <n v="28309"/>
    <n v="0"/>
    <n v="0"/>
    <s v="Zona Urbana"/>
    <n v="7769"/>
    <n v="1.04"/>
    <n v="3.79"/>
    <n v="2819"/>
    <n v="36.4"/>
    <n v="2496"/>
    <n v="3796"/>
    <n v="4985"/>
    <n v="11945"/>
    <n v="1344"/>
    <n v="2413"/>
    <n v="1906"/>
    <n v="1810"/>
    <n v="81.849999999999994"/>
    <n v="97.77"/>
    <n v="88.45"/>
    <n v="52.31"/>
    <n v="605"/>
    <n v="2.7"/>
    <n v="6.74"/>
    <n v="243"/>
    <n v="3.14"/>
    <n v="7.9"/>
    <n v="2.44"/>
  </r>
  <r>
    <n v="831"/>
    <x v="18"/>
    <s v="VE20"/>
    <s v="Bolivar"/>
    <s v="VE2004"/>
    <s v="El Palotal"/>
    <s v="VE200402"/>
    <x v="1"/>
    <n v="10314"/>
    <n v="11058.890702579913"/>
    <n v="2848.7267999999999"/>
    <n v="2031"/>
    <n v="571"/>
    <n v="204"/>
    <n v="775"/>
    <n v="27.62"/>
    <n v="0.40557464446553004"/>
    <n v="0.37388025869641173"/>
    <n v="6.2454704069021066E-2"/>
    <n v="0.43310691491684794"/>
    <s v="CIUD MED Y PEQ OCCID"/>
    <s v="ciud med y peq"/>
    <n v="0.35912519972122425"/>
    <n v="3971.5263322592009"/>
    <n v="3.1805087043207625E-4"/>
    <n v="3958.5263322592009"/>
    <n v="0"/>
    <n v="0"/>
    <n v="123"/>
    <n v="0"/>
    <n v="0"/>
    <n v="123"/>
    <n v="1"/>
    <n v="0"/>
    <n v="0"/>
    <n v="13"/>
    <n v="0"/>
    <n v="0"/>
    <n v="13"/>
    <n v="1"/>
    <n v="13"/>
    <n v="7.5180308403504522E-6"/>
    <n v="0"/>
    <n v="3.2733007192740824E-3"/>
    <n v="3.2733007192740824E-3"/>
    <n v="1.1755247745569317E-3"/>
    <n v="505.64828120748376"/>
    <n v="1.4042128063358882E-2"/>
    <n v="1.8034642377020159E-4"/>
    <n v="1.4042128063358882E-2"/>
    <n v="1.8034642377020159E-4"/>
    <n v="0.89612475944644077"/>
    <n v="505.64828120748376"/>
    <n v="0"/>
    <n v="0.42801571540207045"/>
    <n v="3.1053283959172582E-4"/>
    <n v="0.94326259269119206"/>
    <n v="0.43423528109428283"/>
    <n v="0.65902264612041184"/>
    <n v="99.23"/>
    <n v="22.246788414699999"/>
    <n v="497.10054756813952"/>
    <n v="0.24855027378406977"/>
    <x v="2"/>
    <s v="FALSETRUE"/>
    <n v="0.42070000000000002"/>
    <n v="0.3739555555555556"/>
    <n v="3.43"/>
    <n v="352"/>
    <n v="4"/>
    <n v="1.5"/>
    <n v="154.71"/>
    <n v="0.11"/>
    <n v="2.0700000000000003"/>
    <n v="213.49980000000002"/>
    <n v="2918"/>
    <n v="6936"/>
    <n v="460"/>
    <n v="2337"/>
    <n v="1233"/>
    <n v="6744"/>
    <n v="48.7"/>
    <n v="28.46"/>
    <n v="98.38"/>
    <n v="10235"/>
    <n v="79"/>
    <n v="0.77"/>
    <s v="Zona Urbana"/>
    <n v="2877"/>
    <n v="1.02"/>
    <n v="3.67"/>
    <n v="958"/>
    <n v="33.4"/>
    <n v="212"/>
    <n v="824"/>
    <n v="372"/>
    <n v="1408"/>
    <n v="503"/>
    <n v="1160"/>
    <n v="843"/>
    <n v="449"/>
    <n v="64.489999999999995"/>
    <n v="96.59"/>
    <n v="81.45"/>
    <n v="32.630000000000003"/>
    <n v="288"/>
    <n v="4.1100000000000003"/>
    <n v="15.45"/>
    <n v="353"/>
    <n v="12.31"/>
    <n v="2.5499999999999998"/>
    <n v="4.3499999999999996"/>
  </r>
  <r>
    <n v="399"/>
    <x v="5"/>
    <s v="VE11"/>
    <s v="Monseñor Iturriza"/>
    <s v="VE1115"/>
    <s v="Chichiriviche"/>
    <s v="VE111501"/>
    <x v="2"/>
    <n v="9193"/>
    <n v="11002.544404145077"/>
    <n v="1591.3083000000001"/>
    <n v="1887"/>
    <n v="347"/>
    <n v="48"/>
    <n v="395"/>
    <n v="17.310000000000002"/>
    <n v="0.40461600855251534"/>
    <n v="0.39954639394387476"/>
    <n v="4.9385278020187801E-2"/>
    <n v="0.3199636663202684"/>
    <s v="CIUD MED Y PEQ OCCID"/>
    <s v="ciud med y peq"/>
    <n v="0.35810433575569839"/>
    <n v="3940.0588554689493"/>
    <n v="3.1553086740398415E-4"/>
    <n v="3940.0588554689493"/>
    <n v="0"/>
    <n v="0"/>
    <n v="0"/>
    <n v="0"/>
    <n v="2585"/>
    <n v="2585"/>
    <n v="1"/>
    <n v="0"/>
    <n v="0"/>
    <n v="0"/>
    <n v="0"/>
    <n v="2585"/>
    <n v="2585"/>
    <n v="1"/>
    <n v="0"/>
    <n v="0"/>
    <n v="0"/>
    <n v="0"/>
    <n v="0"/>
    <n v="0"/>
    <n v="966.52360220462992"/>
    <n v="2.6840886645567972E-2"/>
    <n v="3.4472395462484192E-4"/>
    <n v="2.6840886645567972E-2"/>
    <n v="3.4472395462484192E-4"/>
    <n v="0.89747316809994904"/>
    <n v="966.52360220462992"/>
    <n v="0"/>
    <n v="0.44128681622979721"/>
    <n v="3.1553086740398415E-4"/>
    <n v="0.94328194656834863"/>
    <n v="0.43390060439715034"/>
    <n v="0.65851471981377152"/>
    <n v="74.239999999999995"/>
    <n v="150.60927361700001"/>
    <n v="73.05356529455544"/>
    <n v="3.6526782647277718E-2"/>
    <x v="2"/>
    <s v="FALSETRUE"/>
    <n v="0.41880000000000001"/>
    <n v="0.37226666666666669"/>
    <n v="3.82"/>
    <n v="269.89999999999998"/>
    <n v="10"/>
    <n v="4.5200000000000005"/>
    <n v="415.52360000000004"/>
    <n v="1.25"/>
    <n v="2.7700000000000005"/>
    <n v="254.64610000000005"/>
    <n v="2554"/>
    <n v="6099"/>
    <n v="540"/>
    <n v="2011"/>
    <n v="1063"/>
    <n v="6119"/>
    <n v="50.73"/>
    <n v="29.39"/>
    <n v="104.7"/>
    <n v="6825"/>
    <n v="2368"/>
    <n v="25.76"/>
    <s v="Zona Urbana"/>
    <n v="2343"/>
    <n v="1.04"/>
    <n v="4.03"/>
    <n v="623"/>
    <n v="26.65"/>
    <n v="604"/>
    <n v="1075"/>
    <n v="926"/>
    <n v="2699"/>
    <n v="462"/>
    <n v="1015"/>
    <n v="687"/>
    <n v="434"/>
    <n v="68.239999999999995"/>
    <n v="96.57"/>
    <n v="78.069999999999993"/>
    <n v="33.880000000000003"/>
    <n v="288"/>
    <n v="4.55"/>
    <n v="10.86"/>
    <n v="62"/>
    <n v="2.65"/>
    <n v="2.0499999999999998"/>
    <n v="2.63"/>
  </r>
  <r>
    <n v="838"/>
    <x v="18"/>
    <s v="VE20"/>
    <s v="Fernandez Feo"/>
    <s v="VE2007"/>
    <s v="Fernandez Feo"/>
    <s v="VE200701"/>
    <x v="1"/>
    <n v="18371"/>
    <n v="19435.846266152403"/>
    <n v="4311.6737000000003"/>
    <n v="3781"/>
    <n v="889"/>
    <n v="270"/>
    <n v="1159"/>
    <n v="23.47"/>
    <n v="0.40581858283525657"/>
    <n v="0.4307749019044354"/>
    <n v="6.9754941880504601E-2"/>
    <n v="0.36267179084517676"/>
    <s v="RESTO"/>
    <s v="resto"/>
    <n v="0.35997343193553527"/>
    <n v="6996.3882829983395"/>
    <n v="5.6029022525014782E-4"/>
    <n v="5515.3882829983395"/>
    <n v="0"/>
    <n v="0"/>
    <n v="16"/>
    <n v="347"/>
    <n v="6616"/>
    <n v="6616"/>
    <n v="3"/>
    <n v="0"/>
    <n v="704"/>
    <n v="442"/>
    <n v="349"/>
    <n v="6616"/>
    <n v="8088"/>
    <n v="4"/>
    <n v="1481"/>
    <n v="8.5647720573530923E-4"/>
    <n v="2.219972817946462E-3"/>
    <n v="0.21168064722750202"/>
    <n v="0.21168064722750202"/>
    <n v="7.6199409056819253E-2"/>
    <n v="2038.1695716190006"/>
    <n v="5.6601078661180131E-2"/>
    <n v="7.2694124936202847E-4"/>
    <n v="5.6601078661180131E-2"/>
    <n v="-1.4930315685844336E-3"/>
    <n v="0.88239783853608522"/>
    <n v="1334.1695716190006"/>
    <n v="0.345407963009076"/>
    <n v="0.45659127303390029"/>
    <n v="-2.9618698048516142E-4"/>
    <n v="0.94091318982522953"/>
    <n v="0.43381563732867168"/>
    <n v="0.65838576847163099"/>
    <n v="49.35"/>
    <n v="363.79851912599997"/>
    <n v="53.424753659925933"/>
    <n v="2.6712376829962966E-2"/>
    <x v="3"/>
    <s v="FALSEFALSE"/>
    <n v="0.45130000000000003"/>
    <n v="0.4011555555555556"/>
    <n v="6.74"/>
    <n v="141.55000000000001"/>
    <n v="40"/>
    <n v="10.74"/>
    <n v="1973.0454"/>
    <n v="1.2"/>
    <n v="20.07"/>
    <n v="3687.0597000000002"/>
    <n v="5399"/>
    <n v="11963"/>
    <n v="1009"/>
    <n v="4207"/>
    <n v="2386"/>
    <n v="11778"/>
    <n v="53.57"/>
    <n v="28.4"/>
    <n v="103.4"/>
    <n v="9067"/>
    <n v="9304"/>
    <n v="50.65"/>
    <s v="Zona Rural"/>
    <n v="5065"/>
    <n v="1.01"/>
    <n v="3.65"/>
    <n v="1481"/>
    <n v="29.3"/>
    <n v="619"/>
    <n v="2165"/>
    <n v="2274"/>
    <n v="5662"/>
    <n v="826"/>
    <n v="2119"/>
    <n v="1635"/>
    <n v="1106"/>
    <n v="58.75"/>
    <n v="96.1"/>
    <n v="82.41"/>
    <n v="41.55"/>
    <n v="1007"/>
    <n v="4.92"/>
    <n v="6.83"/>
    <n v="459"/>
    <n v="9.08"/>
    <n v="5.05"/>
    <n v="7.94"/>
  </r>
  <r>
    <n v="745"/>
    <x v="6"/>
    <s v="VE18"/>
    <s v="Paez"/>
    <s v="VE1808"/>
    <s v="Capital Paez"/>
    <s v="VE180801"/>
    <x v="3"/>
    <n v="154911"/>
    <n v="185938.66562438267"/>
    <n v="24336.518100000001"/>
    <n v="32428"/>
    <n v="5134"/>
    <n v="907"/>
    <n v="6041"/>
    <n v="15.709999999999999"/>
    <n v="0.39765720617347611"/>
    <n v="0.37843147186817672"/>
    <n v="8.3702550707322715E-2"/>
    <n v="0.45364543309963512"/>
    <s v="CIUD GRAND LLANOS"/>
    <s v="ciud grandes"/>
    <n v="0.33574329428367761"/>
    <n v="62427.660131441444"/>
    <n v="4.9993805863923777E-3"/>
    <n v="61727.660131441444"/>
    <n v="0"/>
    <n v="0"/>
    <n v="176"/>
    <n v="0"/>
    <n v="30253"/>
    <n v="30253"/>
    <n v="2"/>
    <n v="263"/>
    <n v="0"/>
    <n v="665"/>
    <n v="0"/>
    <n v="30253"/>
    <n v="30952"/>
    <n v="3"/>
    <n v="700"/>
    <n v="4.0481704524963973E-4"/>
    <n v="0"/>
    <n v="1.1212978326052106E-2"/>
    <n v="1.1212978326052106E-2"/>
    <n v="3.7646822819202108E-3"/>
    <n v="15241.402587301829"/>
    <n v="0.42326204785077015"/>
    <n v="5.4360561521099868E-3"/>
    <n v="0.42326204785077015"/>
    <n v="5.4360561521099868E-3"/>
    <n v="0.93923797839537082"/>
    <n v="15241.402587301829"/>
    <n v="0"/>
    <n v="0.5803104993714393"/>
    <n v="4.5945635411427377E-3"/>
    <n v="0.95985165682761564"/>
    <n v="0.43353144389922854"/>
    <n v="0.6579544587323356"/>
    <n v="99.97"/>
    <n v="62.859989330700003"/>
    <n v="2957.9811833275739"/>
    <n v="1"/>
    <x v="2"/>
    <s v="TRUETRUE"/>
    <n v="0.41739999999999999"/>
    <n v="0.3710222222222222"/>
    <n v="4.07"/>
    <n v="420.33333333333331"/>
    <n v="108"/>
    <n v="1.88"/>
    <n v="2912.3267999999994"/>
    <n v="0.06"/>
    <n v="5.0299999999999994"/>
    <n v="7792.0232999999998"/>
    <n v="43131"/>
    <n v="103342"/>
    <n v="8438"/>
    <n v="34460"/>
    <n v="17753"/>
    <n v="102698"/>
    <n v="49.9"/>
    <n v="29.14"/>
    <n v="97.04"/>
    <n v="154869"/>
    <n v="42"/>
    <n v="0.03"/>
    <s v="Zona Urbana"/>
    <n v="39727"/>
    <n v="1.04"/>
    <n v="4.03"/>
    <n v="16938"/>
    <n v="42.71"/>
    <n v="8323"/>
    <n v="21239"/>
    <n v="13497"/>
    <n v="45396"/>
    <n v="7829"/>
    <n v="17117"/>
    <n v="12237"/>
    <n v="9372"/>
    <n v="68.11"/>
    <n v="97.06"/>
    <n v="83.1"/>
    <n v="44.94"/>
    <n v="5150"/>
    <n v="3.58"/>
    <n v="9.25"/>
    <n v="1046"/>
    <n v="2.64"/>
    <n v="1.82"/>
    <n v="3.75"/>
  </r>
  <r>
    <n v="1118"/>
    <x v="22"/>
    <s v="VE24"/>
    <s v="Vargas"/>
    <s v="VE2402"/>
    <s v="Catia La Mar"/>
    <s v="VE240204"/>
    <x v="3"/>
    <n v="85366"/>
    <n v="91669.760982658961"/>
    <n v="16928.077799999999"/>
    <n v="17380"/>
    <n v="3563"/>
    <n v="738"/>
    <n v="4301"/>
    <n v="19.829999999999998"/>
    <n v="0.40071451723390217"/>
    <n v="0.33435447012946468"/>
    <n v="0.14822865149572603"/>
    <n v="0.57568320931508155"/>
    <s v="GRAN CARACAS"/>
    <s v="gran caracas"/>
    <n v="0.3457834001198119"/>
    <n v="31697.881640754287"/>
    <n v="2.5384544890981377E-3"/>
    <n v="31628.881640754287"/>
    <n v="0"/>
    <n v="0"/>
    <n v="1462"/>
    <n v="69"/>
    <n v="2533"/>
    <n v="2533"/>
    <n v="3"/>
    <n v="0"/>
    <n v="0"/>
    <n v="0"/>
    <n v="69"/>
    <n v="2533"/>
    <n v="2602"/>
    <n v="2"/>
    <n v="69"/>
    <n v="3.9903394460321632E-5"/>
    <n v="0"/>
    <n v="2.1768016166508111E-3"/>
    <n v="2.1768016166508111E-3"/>
    <n v="7.5270186439182086E-4"/>
    <n v="7799.1445897023577"/>
    <n v="0.21658649140807598"/>
    <n v="2.7816723352855313E-3"/>
    <n v="0.21658649140807598"/>
    <n v="2.7816723352855313E-3"/>
    <n v="0.91746374873193026"/>
    <n v="7799.1445897023577"/>
    <n v="0"/>
    <n v="0.48946823675649037"/>
    <n v="2.4985510946378161E-3"/>
    <n v="0.95173526193501512"/>
    <n v="0.4333523721813084"/>
    <n v="0.65768268828316412"/>
    <n v="100"/>
    <n v="40.080109204700001"/>
    <n v="2287.1634534346349"/>
    <n v="1"/>
    <x v="2"/>
    <s v="TRUETRUE"/>
    <n v="0.38400000000000001"/>
    <n v="0.34133333333333332"/>
    <n v="2.1"/>
    <n v="317.67605633802816"/>
    <n v="71"/>
    <n v="2.09"/>
    <n v="1784.1493999999998"/>
    <n v="0.09"/>
    <n v="5.84"/>
    <n v="4985.3743999999997"/>
    <n v="22298"/>
    <n v="58063"/>
    <n v="5005"/>
    <n v="18008"/>
    <n v="9077"/>
    <n v="58281"/>
    <n v="47.02"/>
    <n v="30.2"/>
    <n v="95.59"/>
    <n v="85366"/>
    <n v="0"/>
    <n v="0"/>
    <s v="Zona Urbana"/>
    <n v="22450"/>
    <n v="1.03"/>
    <n v="3.74"/>
    <n v="9405"/>
    <n v="41.98"/>
    <n v="4144"/>
    <n v="9171"/>
    <n v="4573"/>
    <n v="22555"/>
    <n v="4293"/>
    <n v="8667"/>
    <n v="6376"/>
    <n v="4350"/>
    <n v="70.430000000000007"/>
    <n v="97.16"/>
    <n v="84.71"/>
    <n v="38.96"/>
    <n v="1481"/>
    <n v="3.06"/>
    <n v="9.2200000000000006"/>
    <n v="969"/>
    <n v="4.32"/>
    <n v="7.78"/>
    <n v="1.57"/>
  </r>
  <r>
    <n v="582"/>
    <x v="19"/>
    <s v="VE14"/>
    <s v="Rangel"/>
    <s v="VE1417"/>
    <s v="Capital Rangel"/>
    <s v="VE141701"/>
    <x v="1"/>
    <n v="7359"/>
    <n v="8871.6059027777774"/>
    <n v="1131.0783000000001"/>
    <n v="1525"/>
    <n v="252"/>
    <n v="25"/>
    <n v="277"/>
    <n v="15.370000000000001"/>
    <n v="0.40398300618354949"/>
    <n v="0.40097754297973703"/>
    <n v="7.8089435003732485E-2"/>
    <n v="0.27048232828077373"/>
    <s v="RESTO"/>
    <s v="resto"/>
    <n v="0.35678883548550799"/>
    <n v="3165.289938938442"/>
    <n v="2.5348521853475688E-4"/>
    <n v="3017.289938938442"/>
    <n v="0"/>
    <n v="0"/>
    <n v="0"/>
    <n v="0"/>
    <n v="3172"/>
    <n v="3172"/>
    <n v="1"/>
    <n v="0"/>
    <n v="0"/>
    <n v="148"/>
    <n v="0"/>
    <n v="3172"/>
    <n v="3320"/>
    <n v="2"/>
    <n v="148"/>
    <n v="8.5589889567066693E-5"/>
    <n v="0"/>
    <n v="4.6757170071325425E-2"/>
    <n v="4.6757170071325425E-2"/>
    <n v="1.6682436260346045E-2"/>
    <n v="927.65097226232081"/>
    <n v="2.5761372548326372E-2"/>
    <n v="3.3085949576443246E-4"/>
    <n v="2.5761372548326372E-2"/>
    <n v="3.3085949576443246E-4"/>
    <n v="0.89735943627658854"/>
    <n v="927.65097226232081"/>
    <n v="0"/>
    <n v="0.44136611726821728"/>
    <n v="1.6789532896769018E-4"/>
    <n v="0.94271025705756895"/>
    <n v="0.43325085925387058"/>
    <n v="0.65752862590968109"/>
    <n v="90.76"/>
    <n v="381.10175529700001"/>
    <n v="23.278837684344861"/>
    <n v="1.1639418842172431E-2"/>
    <x v="2"/>
    <s v="FALSETRUE"/>
    <n v="0.45990000000000003"/>
    <n v="0.40880000000000005"/>
    <n v="5.72"/>
    <n v="152.94117647058823"/>
    <n v="17"/>
    <n v="3.09"/>
    <n v="227.39309999999998"/>
    <n v="0.18"/>
    <n v="2.5599999999999996"/>
    <n v="188.39039999999997"/>
    <n v="2207"/>
    <n v="4799"/>
    <n v="353"/>
    <n v="1790"/>
    <n v="843"/>
    <n v="4726"/>
    <n v="53.34"/>
    <n v="27.65"/>
    <n v="103.06"/>
    <n v="6679"/>
    <n v="680"/>
    <n v="9.24"/>
    <s v="Zona Urbana"/>
    <n v="1822"/>
    <n v="1.08"/>
    <n v="4.3600000000000003"/>
    <n v="597"/>
    <n v="32.799999999999997"/>
    <n v="315"/>
    <n v="1121"/>
    <n v="810"/>
    <n v="2600"/>
    <n v="391"/>
    <n v="904"/>
    <n v="524"/>
    <n v="344"/>
    <n v="66.27"/>
    <n v="99.56"/>
    <n v="75.069999999999993"/>
    <n v="32.67"/>
    <n v="337"/>
    <n v="0.61"/>
    <n v="9.9499999999999993"/>
    <n v="8"/>
    <n v="0.44"/>
    <n v="1.59"/>
    <n v="4.55"/>
  </r>
  <r>
    <n v="219"/>
    <x v="1"/>
    <s v="VE06"/>
    <s v="Andres Eloy Blanco"/>
    <s v="VE0612"/>
    <s v="Puerto Vivas"/>
    <s v="VE061203"/>
    <x v="1"/>
    <n v="4192"/>
    <n v="4611.8751238850346"/>
    <n v="1119.6832000000002"/>
    <n v="878"/>
    <n v="263"/>
    <n v="57"/>
    <n v="320"/>
    <n v="26.71"/>
    <n v="0.40398990101841542"/>
    <n v="0.46967966335150896"/>
    <n v="8.3059575832327551E-2"/>
    <n v="0.30990878738216954"/>
    <s v="RESTO"/>
    <s v="resto"/>
    <n v="0.35698847660231886"/>
    <n v="1646.3862747558489"/>
    <n v="1.3184719021002987E-4"/>
    <n v="1646.3862747558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1.27666097668174"/>
    <n v="9.7551441237464266E-3"/>
    <n v="1.2528765925951389E-4"/>
    <n v="9.7551441237464266E-3"/>
    <n v="1.2528765925951389E-4"/>
    <n v="0.8956731057798375"/>
    <n v="351.27666097668174"/>
    <n v="0"/>
    <n v="0.45836930441836432"/>
    <n v="1.3184719021002987E-4"/>
    <n v="0.94257066774845566"/>
    <n v="0.4332303305136615"/>
    <n v="0.65749747020842153"/>
    <n v="0"/>
    <n v="394.18932995300003"/>
    <n v="11.699644747956311"/>
    <n v="5.8498223739781559E-3"/>
    <x v="3"/>
    <s v="FALSEFALSE"/>
    <n v="0.4526"/>
    <n v="0.40231111111111112"/>
    <n v="14"/>
    <n v="51.789473684210527"/>
    <n v="19"/>
    <n v="18.84"/>
    <n v="789.77280000000007"/>
    <n v="2.25"/>
    <n v="50.199999999999996"/>
    <n v="2104.384"/>
    <n v="1232"/>
    <n v="2722"/>
    <n v="238"/>
    <n v="973"/>
    <n v="553"/>
    <n v="2666"/>
    <n v="54"/>
    <n v="28.75"/>
    <n v="126.96"/>
    <n v="0"/>
    <n v="4192"/>
    <n v="100"/>
    <s v="Zona Rural"/>
    <n v="1249"/>
    <n v="1"/>
    <n v="3.34"/>
    <n v="270"/>
    <n v="21.62"/>
    <n v="206"/>
    <n v="519"/>
    <n v="259"/>
    <n v="984"/>
    <n v="141"/>
    <n v="472"/>
    <n v="321"/>
    <n v="145"/>
    <n v="43.65"/>
    <n v="91.83"/>
    <n v="69.63"/>
    <n v="26.36"/>
    <n v="476"/>
    <n v="10.39"/>
    <n v="4.72"/>
    <n v="118"/>
    <n v="9.4499999999999993"/>
    <n v="0.24"/>
    <n v="15.53"/>
  </r>
  <r>
    <n v="794"/>
    <x v="16"/>
    <s v="VE19"/>
    <s v="Cruz Salmeron Acosta"/>
    <s v="VE1908"/>
    <s v="Manicuare"/>
    <s v="VE190803"/>
    <x v="0"/>
    <n v="6954"/>
    <n v="8330.2295626288069"/>
    <n v="1453.3859999999997"/>
    <n v="1283"/>
    <n v="289"/>
    <n v="50"/>
    <n v="339"/>
    <n v="20.9"/>
    <n v="0.40283553879434419"/>
    <n v="0.45218839471084188"/>
    <n v="5.7224075983376671E-2"/>
    <n v="0.31426235357215598"/>
    <s v="RESTO"/>
    <s v="resto"/>
    <n v="0.35453662040471284"/>
    <n v="2953.3714363298463"/>
    <n v="2.3651419566431673E-4"/>
    <n v="2953.3714363298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7.26954813859561"/>
    <n v="2.3806842082076469E-2"/>
    <n v="3.0575699148960972E-4"/>
    <n v="2.3806842082076469E-2"/>
    <n v="3.0575699148960972E-4"/>
    <n v="0.89715351741521543"/>
    <n v="857.26954813859561"/>
    <n v="0"/>
    <n v="0.45771625140271127"/>
    <n v="2.3651419566431673E-4"/>
    <n v="0.94297597008810041"/>
    <n v="0.43258303489615918"/>
    <n v="0.65651509385799345"/>
    <n v="47.48"/>
    <n v="110.561903935"/>
    <n v="75.344483643536009"/>
    <n v="3.7672241821768003E-2"/>
    <x v="3"/>
    <s v="FALSEFALSE"/>
    <n v="0.40720000000000001"/>
    <n v="0.36195555555555559"/>
    <n v="8.11"/>
    <n v="201.5"/>
    <n v="12"/>
    <n v="6.3900000000000006"/>
    <n v="444.36060000000009"/>
    <n v="0.6"/>
    <n v="2.6199999999999997"/>
    <n v="182.19479999999996"/>
    <n v="1866"/>
    <n v="4583"/>
    <n v="505"/>
    <n v="1465"/>
    <n v="826"/>
    <n v="4663"/>
    <n v="51.73"/>
    <n v="30.75"/>
    <n v="107.83"/>
    <n v="3302"/>
    <n v="3652"/>
    <n v="52.52"/>
    <s v="Zona Rural"/>
    <n v="1702"/>
    <n v="1.1399999999999999"/>
    <n v="4.67"/>
    <n v="596"/>
    <n v="35.020000000000003"/>
    <n v="631"/>
    <n v="945"/>
    <n v="691"/>
    <n v="2418"/>
    <n v="302"/>
    <n v="723"/>
    <n v="578"/>
    <n v="369"/>
    <n v="62.4"/>
    <n v="96.02"/>
    <n v="83.05"/>
    <n v="45.9"/>
    <n v="467"/>
    <n v="4.66"/>
    <n v="11.22"/>
    <n v="48"/>
    <n v="2.82"/>
    <n v="2.12"/>
    <n v="6.91"/>
  </r>
  <r>
    <n v="974"/>
    <x v="3"/>
    <s v="VE21"/>
    <s v="Urdaneta"/>
    <s v="VE2119"/>
    <s v="Jajo"/>
    <s v="VE211903"/>
    <x v="2"/>
    <n v="6031"/>
    <n v="7525.1165675193342"/>
    <n v="1398.5888999999997"/>
    <n v="1083"/>
    <n v="274"/>
    <n v="53"/>
    <n v="327"/>
    <n v="23.189999999999998"/>
    <n v="0.40284499129310053"/>
    <n v="0.46862073249326314"/>
    <n v="9.779304283969531E-2"/>
    <n v="0.37315093260413168"/>
    <s v="RESTO"/>
    <s v="resto"/>
    <n v="0.35455861875326433"/>
    <n v="2668.0949361369608"/>
    <n v="2.1366846039544077E-4"/>
    <n v="2668.0949361369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7.50363127415903"/>
    <n v="1.6315295699887801E-2"/>
    <n v="2.0954126176259133E-4"/>
    <n v="1.6315295699887801E-2"/>
    <n v="2.0954126176259133E-4"/>
    <n v="0.89636424821343974"/>
    <n v="587.50363127415903"/>
    <n v="0"/>
    <n v="0.46043342546886357"/>
    <n v="2.1366846039544077E-4"/>
    <n v="0.94288750448315461"/>
    <n v="0.43255326389893806"/>
    <n v="0.65646991152891865"/>
    <n v="55.6"/>
    <n v="68.865854330499999"/>
    <n v="109.27210067568326"/>
    <n v="5.4636050337841628E-2"/>
    <x v="3"/>
    <s v="FALSETRUE"/>
    <n v="0.46439999999999998"/>
    <n v="0.4128"/>
    <n v="10.54"/>
    <n v="103.5625"/>
    <n v="16"/>
    <n v="20.630000000000003"/>
    <n v="1244.1953000000003"/>
    <n v="0.21"/>
    <n v="4.2699999999999996"/>
    <n v="257.52369999999996"/>
    <n v="1767"/>
    <n v="3805"/>
    <n v="459"/>
    <n v="1370"/>
    <n v="786"/>
    <n v="3875"/>
    <n v="58.5"/>
    <n v="29.5"/>
    <n v="113.41"/>
    <n v="3353"/>
    <n v="2678"/>
    <n v="44.4"/>
    <s v="Zona Urbana"/>
    <n v="1467"/>
    <n v="1.03"/>
    <n v="4.2"/>
    <n v="354"/>
    <n v="24.23"/>
    <n v="168"/>
    <n v="956"/>
    <n v="533"/>
    <n v="1657"/>
    <n v="264"/>
    <n v="696"/>
    <n v="499"/>
    <n v="232"/>
    <n v="56.65"/>
    <n v="97.62"/>
    <n v="75.260000000000005"/>
    <n v="31.31"/>
    <n v="517"/>
    <n v="3.35"/>
    <n v="13.14"/>
    <n v="37"/>
    <n v="2.5299999999999998"/>
    <n v="3.01"/>
    <n v="8.3000000000000007"/>
  </r>
  <r>
    <n v="377"/>
    <x v="5"/>
    <s v="VE11"/>
    <s v="Falcon"/>
    <s v="VE1109"/>
    <s v="El Hato"/>
    <s v="VE110908"/>
    <x v="2"/>
    <n v="2944"/>
    <n v="3651.8595261278806"/>
    <n v="608.52480000000003"/>
    <n v="568"/>
    <n v="130"/>
    <n v="18"/>
    <n v="148"/>
    <n v="20.67"/>
    <n v="0.4029789604929635"/>
    <n v="0.41628825005046377"/>
    <n v="6.0440049460702902E-2"/>
    <n v="0.20279366883033367"/>
    <s v="CIUD MED Y PEQ OCCID"/>
    <s v="ciud med y peq"/>
    <n v="0.35487039886873684"/>
    <n v="1295.9368466495973"/>
    <n v="1.0378222567831739E-4"/>
    <n v="1295.9368466495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4.22428690267475"/>
    <n v="9.559295856129588E-3"/>
    <n v="1.2277233291389745E-4"/>
    <n v="9.559295856129588E-3"/>
    <n v="1.2277233291389745E-4"/>
    <n v="0.8956524722553334"/>
    <n v="344.22428690267475"/>
    <n v="0"/>
    <n v="0.4405000060539756"/>
    <n v="1.0378222567831739E-4"/>
    <n v="0.94246199170735379"/>
    <n v="0.43247872426725631"/>
    <n v="0.65635678551762822"/>
    <n v="0"/>
    <n v="47.653970746799999"/>
    <n v="76.632848614679304"/>
    <n v="3.8316424307339655E-2"/>
    <x v="3"/>
    <s v="FALSEFALSE"/>
    <n v="0.36310000000000003"/>
    <n v="0.32275555555555557"/>
    <n v="5.9"/>
    <n v="242.5"/>
    <n v="4"/>
    <n v="16.71"/>
    <n v="491.94240000000002"/>
    <n v="0.28000000000000003"/>
    <n v="1.7"/>
    <n v="50.048000000000002"/>
    <n v="724"/>
    <n v="1994"/>
    <n v="226"/>
    <n v="572"/>
    <n v="311"/>
    <n v="2061"/>
    <n v="47.64"/>
    <n v="32.119999999999997"/>
    <n v="113.64"/>
    <n v="0"/>
    <n v="2944"/>
    <n v="100"/>
    <s v="Zona Rural"/>
    <n v="724"/>
    <n v="1.02"/>
    <n v="4.09"/>
    <n v="199"/>
    <n v="27.52"/>
    <n v="194"/>
    <n v="310"/>
    <n v="466"/>
    <n v="970"/>
    <n v="122"/>
    <n v="305"/>
    <n v="224"/>
    <n v="172"/>
    <n v="70.11"/>
    <n v="98.71"/>
    <n v="85.5"/>
    <n v="44.91"/>
    <n v="146"/>
    <n v="1.34"/>
    <n v="14.8"/>
    <n v="8"/>
    <n v="1.1100000000000001"/>
    <n v="0.83"/>
    <n v="6.56"/>
  </r>
  <r>
    <n v="866"/>
    <x v="18"/>
    <s v="VE20"/>
    <s v="Michelena"/>
    <s v="VE2018"/>
    <s v="Michelena"/>
    <s v="VE201800"/>
    <x v="1"/>
    <n v="19547"/>
    <n v="20404"/>
    <n v="2230.3126999999999"/>
    <n v="5304"/>
    <n v="588"/>
    <n v="95"/>
    <n v="683"/>
    <n v="11.41"/>
    <n v="0.4024790119414377"/>
    <n v="0.35321319271677626"/>
    <n v="2.1505447799457431E-2"/>
    <n v="0.2031369769079876"/>
    <s v="CIUD MED Y PEQ OCCID"/>
    <s v="ciud med y peq"/>
    <n v="0.35321319271677626"/>
    <n v="7206.9619841931026"/>
    <n v="5.7715355268451508E-4"/>
    <n v="6827.9619841931026"/>
    <n v="0"/>
    <n v="0"/>
    <n v="70"/>
    <n v="7"/>
    <n v="1538"/>
    <n v="1538"/>
    <n v="3"/>
    <n v="0"/>
    <n v="321"/>
    <n v="51"/>
    <n v="7"/>
    <n v="1538"/>
    <n v="1917"/>
    <n v="4"/>
    <n v="379"/>
    <n v="2.191795144994478E-4"/>
    <n v="1.0122319240920658E-3"/>
    <n v="5.2588039291903269E-2"/>
    <n v="5.2588039291903269E-2"/>
    <n v="1.857478925700843E-2"/>
    <n v="1629.0192448097721"/>
    <n v="4.5238751328630908E-2"/>
    <n v="5.8101215009119425E-4"/>
    <n v="4.5238751328630908E-2"/>
    <n v="-4.3121977400087158E-4"/>
    <n v="0.8911080083796733"/>
    <n v="1308.0192448097721"/>
    <n v="0.19705107906044697"/>
    <n v="0.42985331747502681"/>
    <n v="3.5797403818506725E-4"/>
    <n v="0.94344629937795521"/>
    <n v="0.43241221521580536"/>
    <n v="0.65625584721761787"/>
    <n v="75.510000000000005"/>
    <n v="131.896632982"/>
    <n v="154.69689815951969"/>
    <n v="7.7348449079759851E-2"/>
    <x v="2"/>
    <s v="FALSETRUE"/>
    <n v="0.31850000000000001"/>
    <n v="0.28311111111111109"/>
    <n v="5.74"/>
    <n v="124.64864864864865"/>
    <n v="37"/>
    <n v="3.8200000000000003"/>
    <n v="746.69540000000006"/>
    <n v="0.21"/>
    <n v="10.75"/>
    <n v="2101.3024999999998"/>
    <n v="4314"/>
    <n v="13544"/>
    <n v="1689"/>
    <n v="3314"/>
    <n v="2006"/>
    <n v="14227"/>
    <n v="44.32"/>
    <n v="33.090000000000003"/>
    <n v="102.33"/>
    <n v="14759"/>
    <n v="4788"/>
    <n v="24.49"/>
    <s v="Zona Urbana"/>
    <n v="6239"/>
    <n v="1.01"/>
    <n v="3.16"/>
    <n v="2145"/>
    <n v="34.42"/>
    <n v="930"/>
    <n v="1910"/>
    <n v="1536"/>
    <n v="4612"/>
    <n v="736"/>
    <n v="1663"/>
    <n v="1420"/>
    <n v="1145"/>
    <n v="68.47"/>
    <n v="96.41"/>
    <n v="84.22"/>
    <n v="47.63"/>
    <n v="964"/>
    <n v="4.16"/>
    <n v="3.21"/>
    <n v="150"/>
    <n v="2.41"/>
    <n v="1.49"/>
    <n v="5.38"/>
  </r>
  <r>
    <n v="340"/>
    <x v="0"/>
    <s v="VE10"/>
    <s v="Tucupita"/>
    <s v="VE1004"/>
    <s v="Virgen Del Valle"/>
    <s v="VE100408"/>
    <x v="0"/>
    <n v="7872"/>
    <n v="9613.1798555556634"/>
    <n v="1971.9359999999997"/>
    <n v="1113"/>
    <n v="232"/>
    <n v="140"/>
    <n v="372"/>
    <n v="25.049999999999997"/>
    <n v="0.40318368256068043"/>
    <n v="0.47565704938029113"/>
    <n v="0.38395642989715723"/>
    <n v="0.28090150356328264"/>
    <s v="CIUD MED Y PEQ ORIEN"/>
    <s v="ciud med y peq"/>
    <n v="0.35520386707950846"/>
    <n v="3414.6386596242023"/>
    <n v="2.7345375733331943E-4"/>
    <n v="2730.6386596242023"/>
    <n v="0"/>
    <n v="0"/>
    <n v="145"/>
    <n v="0"/>
    <n v="0"/>
    <n v="145"/>
    <n v="1"/>
    <n v="0"/>
    <n v="684"/>
    <n v="0"/>
    <n v="0"/>
    <n v="0"/>
    <n v="684"/>
    <n v="1"/>
    <n v="684"/>
    <n v="3.9556408421536227E-4"/>
    <n v="2.1569054083457103E-3"/>
    <n v="0.20031402094981188"/>
    <n v="0.20031402094981188"/>
    <n v="7.1152314871618855E-2"/>
    <n v="916.78118093221133"/>
    <n v="2.5459512525159884E-2"/>
    <n v="3.2698263497726171E-4"/>
    <n v="2.5459512525159884E-2"/>
    <n v="-1.8299227733684486E-3"/>
    <n v="0.87963427946898087"/>
    <n v="232.78118093221133"/>
    <n v="0.74608861332045207"/>
    <n v="0.46025028045814392"/>
    <n v="-1.2211032688204284E-4"/>
    <n v="0.94158726734064768"/>
    <n v="0.43235486272582985"/>
    <n v="0.65616880548851197"/>
    <n v="0"/>
    <n v="2194.2836222400001"/>
    <n v="4.3810106214720772"/>
    <n v="2.1905053107360386E-3"/>
    <x v="3"/>
    <s v="FALSEFALSE"/>
    <n v="0.53659999999999997"/>
    <n v="0.47697777777777772"/>
    <n v="25.65"/>
    <n v="135.84210526315789"/>
    <n v="19"/>
    <n v="35.01"/>
    <n v="2755.9871999999996"/>
    <n v="15.78"/>
    <n v="39.57"/>
    <n v="3114.9503999999997"/>
    <n v="2620"/>
    <n v="4883"/>
    <n v="369"/>
    <n v="2118"/>
    <n v="1018"/>
    <n v="4736"/>
    <n v="61.21"/>
    <n v="25.89"/>
    <n v="107.1"/>
    <n v="0"/>
    <n v="7872"/>
    <n v="100"/>
    <s v="Zona Rural"/>
    <n v="1925"/>
    <n v="1.01"/>
    <n v="4.12"/>
    <n v="587"/>
    <n v="37.85"/>
    <n v="980"/>
    <n v="1337"/>
    <n v="264"/>
    <n v="2581"/>
    <n v="414"/>
    <n v="694"/>
    <n v="559"/>
    <n v="439"/>
    <n v="56.1"/>
    <n v="74.069999999999993"/>
    <n v="66.23"/>
    <n v="40.42"/>
    <n v="1554"/>
    <n v="14.48"/>
    <n v="13.22"/>
    <n v="123"/>
    <n v="7.93"/>
    <n v="11.03"/>
    <n v="9.83"/>
  </r>
  <r>
    <n v="1007"/>
    <x v="9"/>
    <s v="VE23"/>
    <s v="Baralt"/>
    <s v="VE2302"/>
    <s v="San Timoteo"/>
    <s v="VE230201"/>
    <x v="2"/>
    <n v="5667"/>
    <n v="6586.7434972787078"/>
    <n v="1493.8211999999999"/>
    <n v="989"/>
    <n v="266"/>
    <n v="88"/>
    <n v="354"/>
    <n v="26.36"/>
    <n v="0.40259304828584203"/>
    <n v="0.46747720659465003"/>
    <n v="0.10165968490846963"/>
    <n v="0.42278668432047506"/>
    <s v="RESTO"/>
    <s v="resto"/>
    <n v="0.35385599809017027"/>
    <n v="2330.7586943934957"/>
    <n v="1.8665363628529507E-4"/>
    <n v="2330.7586943934957"/>
    <n v="0"/>
    <n v="0"/>
    <n v="0"/>
    <n v="0"/>
    <n v="17996"/>
    <n v="17996"/>
    <n v="1"/>
    <n v="0"/>
    <n v="0"/>
    <n v="0"/>
    <n v="0"/>
    <n v="17996"/>
    <n v="17996"/>
    <n v="1"/>
    <n v="0"/>
    <n v="0"/>
    <n v="0"/>
    <n v="0"/>
    <n v="0"/>
    <n v="0"/>
    <n v="644.3717725222001"/>
    <n v="1.7894554943532898E-2"/>
    <n v="2.2982406758178988E-4"/>
    <n v="1.7894554943532898E-2"/>
    <n v="2.2982406758178988E-4"/>
    <n v="0.89653063050876824"/>
    <n v="644.3717725222001"/>
    <n v="0"/>
    <n v="0.46063413068231701"/>
    <n v="1.8665363628529507E-4"/>
    <n v="0.94278289490376121"/>
    <n v="0.43227518221007227"/>
    <n v="0.65604787734972403"/>
    <n v="90.91"/>
    <n v="106.916380089"/>
    <n v="61.606495579028483"/>
    <n v="3.0803247789514241E-2"/>
    <x v="2"/>
    <s v="FALSETRUE"/>
    <n v="0.40689999999999998"/>
    <n v="0.36168888888888889"/>
    <n v="6.87"/>
    <n v="260.14285714285717"/>
    <n v="7"/>
    <n v="22.78"/>
    <n v="1290.9426000000001"/>
    <n v="1.4"/>
    <n v="6.25"/>
    <n v="354.1875"/>
    <n v="1545"/>
    <n v="3797"/>
    <n v="325"/>
    <n v="1228"/>
    <n v="666"/>
    <n v="3773"/>
    <n v="49.25"/>
    <n v="29.37"/>
    <n v="105.47"/>
    <n v="5152"/>
    <n v="515"/>
    <n v="9.09"/>
    <s v="Zona Urbana"/>
    <n v="1408"/>
    <n v="1.01"/>
    <n v="4.05"/>
    <n v="579"/>
    <n v="42.23"/>
    <n v="404"/>
    <n v="687"/>
    <n v="526"/>
    <n v="1821"/>
    <n v="252"/>
    <n v="597"/>
    <n v="470"/>
    <n v="352"/>
    <n v="66.319999999999993"/>
    <n v="94.02"/>
    <n v="83.93"/>
    <n v="44.5"/>
    <n v="321"/>
    <n v="6.26"/>
    <n v="12.25"/>
    <n v="126"/>
    <n v="9.19"/>
    <n v="5.91"/>
    <n v="5.81"/>
  </r>
  <r>
    <n v="184"/>
    <x v="1"/>
    <s v="VE06"/>
    <s v="Barinas"/>
    <s v="VE0604"/>
    <s v="Romulo Betancourt"/>
    <s v="VE060408"/>
    <x v="1"/>
    <n v="40647"/>
    <n v="48273.244747082812"/>
    <n v="6739.2726000000011"/>
    <n v="8308"/>
    <n v="1416"/>
    <n v="235"/>
    <n v="1651"/>
    <n v="16.580000000000002"/>
    <n v="0.40105611500279309"/>
    <n v="0.38262240969155364"/>
    <n v="0.37680896731238195"/>
    <n v="0.35428997659992389"/>
    <s v="CIUD GRAND LLANOS"/>
    <s v="ciud grandes"/>
    <n v="0.34812242007982852"/>
    <n v="16804.998786460339"/>
    <n v="1.3457910245311866E-3"/>
    <n v="16804.998786460339"/>
    <n v="0"/>
    <n v="0"/>
    <n v="419"/>
    <n v="0"/>
    <n v="0"/>
    <n v="419"/>
    <n v="1"/>
    <n v="0"/>
    <n v="0"/>
    <n v="0"/>
    <n v="0"/>
    <n v="0"/>
    <n v="0"/>
    <n v="0"/>
    <n v="0"/>
    <n v="0"/>
    <n v="0"/>
    <n v="0"/>
    <n v="0"/>
    <n v="0"/>
    <n v="2976.098569262454"/>
    <n v="8.2647877570089928E-2"/>
    <n v="1.0614665444375556E-3"/>
    <n v="8.2647877570089928E-2"/>
    <n v="1.0614665444375556E-3"/>
    <n v="0.90335269375906113"/>
    <n v="2976.098569262454"/>
    <n v="0"/>
    <n v="0.45620766034023491"/>
    <n v="1.3457910245311866E-3"/>
    <n v="0.94727142587287316"/>
    <n v="0.43224654565907761"/>
    <n v="0.65600441672725984"/>
    <n v="100"/>
    <n v="10.0991470613"/>
    <n v="4779.9328452267237"/>
    <n v="1"/>
    <x v="2"/>
    <s v="FALSETRUE"/>
    <n v="0.4249"/>
    <n v="0.37768888888888891"/>
    <n v="4.13"/>
    <n v="231.05405405405406"/>
    <n v="37"/>
    <n v="1.47"/>
    <n v="597.51089999999999"/>
    <n v="0.1"/>
    <n v="2.4500000000000002"/>
    <n v="995.8515000000001"/>
    <n v="11406"/>
    <n v="26842"/>
    <n v="2399"/>
    <n v="9120"/>
    <n v="4787"/>
    <n v="26740"/>
    <n v="51.43"/>
    <n v="29.07"/>
    <n v="96.02"/>
    <n v="40647"/>
    <n v="0"/>
    <n v="0"/>
    <s v="Zona Urbana"/>
    <n v="10341"/>
    <n v="1.04"/>
    <n v="4.07"/>
    <n v="4781"/>
    <n v="46.56"/>
    <n v="1844"/>
    <n v="2880"/>
    <n v="3631"/>
    <n v="8549"/>
    <n v="1997"/>
    <n v="4541"/>
    <n v="3365"/>
    <n v="2722"/>
    <n v="67.349999999999994"/>
    <n v="97.74"/>
    <n v="83.81"/>
    <n v="48.93"/>
    <n v="1368"/>
    <n v="2.87"/>
    <n v="9.3699999999999992"/>
    <n v="347"/>
    <n v="3.38"/>
    <n v="1.46"/>
    <n v="4.34"/>
  </r>
  <r>
    <n v="276"/>
    <x v="14"/>
    <s v="VE08"/>
    <s v="Guacara"/>
    <s v="VE0804"/>
    <s v="Urbana Guacara"/>
    <s v="VE080402"/>
    <x v="3"/>
    <n v="131695"/>
    <n v="145653.84194577171"/>
    <n v="20439.063999999998"/>
    <n v="30253"/>
    <n v="4589"/>
    <n v="969"/>
    <n v="5558"/>
    <n v="15.52"/>
    <n v="0.39764220065055228"/>
    <n v="0.32608903706768716"/>
    <n v="7.027042088285114E-2"/>
    <n v="0.49473296359858776"/>
    <s v="CIUD GRAND CENTRO"/>
    <s v="ciud grandes"/>
    <n v="0.33529937304533797"/>
    <n v="48837.641886062003"/>
    <n v="3.9110541419666699E-3"/>
    <n v="48786.641886062003"/>
    <n v="0"/>
    <n v="0"/>
    <n v="152"/>
    <n v="0"/>
    <n v="17683"/>
    <n v="17683"/>
    <n v="2"/>
    <n v="0"/>
    <n v="0"/>
    <n v="51"/>
    <n v="0"/>
    <n v="17683"/>
    <n v="17734"/>
    <n v="2"/>
    <n v="51"/>
    <n v="2.9493813296759468E-5"/>
    <n v="0"/>
    <n v="1.0442764644325532E-3"/>
    <n v="1.0442764644325532E-3"/>
    <n v="3.5014524381023725E-4"/>
    <n v="8081.7207885117814"/>
    <n v="0.22443378629428345"/>
    <n v="2.8824570285038318E-3"/>
    <n v="0.22443378629428345"/>
    <n v="2.8824570285038318E-3"/>
    <n v="0.91829049769068483"/>
    <n v="8081.7207885117814"/>
    <n v="0"/>
    <n v="0.48960444035088518"/>
    <n v="3.8815603286699103E-3"/>
    <n v="0.95709069248230749"/>
    <n v="0.43210037322320405"/>
    <n v="0.65578257628804792"/>
    <n v="99.73"/>
    <n v="132.654434334"/>
    <n v="1097.9945199497934"/>
    <n v="0.54899725997489668"/>
    <x v="2"/>
    <s v="TRUETRUE"/>
    <n v="0.38040000000000002"/>
    <n v="0.33813333333333334"/>
    <n v="2.09"/>
    <n v="376.609375"/>
    <n v="64"/>
    <n v="0.88"/>
    <n v="1158.9160000000002"/>
    <n v="0.16"/>
    <n v="17.820000000000004"/>
    <n v="23468.049000000003"/>
    <n v="34577"/>
    <n v="90903"/>
    <n v="6215"/>
    <n v="27704"/>
    <n v="14188"/>
    <n v="89803"/>
    <n v="44.87"/>
    <n v="29.49"/>
    <n v="97.92"/>
    <n v="131345"/>
    <n v="350"/>
    <n v="0.27"/>
    <s v="Zona Urbana"/>
    <n v="36640"/>
    <n v="1.02"/>
    <n v="3.67"/>
    <n v="14702"/>
    <n v="40.32"/>
    <n v="4210"/>
    <n v="10670"/>
    <n v="8408"/>
    <n v="24103"/>
    <n v="5725"/>
    <n v="13653"/>
    <n v="10070"/>
    <n v="7239"/>
    <n v="62.15"/>
    <n v="97.13"/>
    <n v="84.62"/>
    <n v="42.21"/>
    <n v="2272"/>
    <n v="3.48"/>
    <n v="7.15"/>
    <n v="1918"/>
    <n v="5.26"/>
    <n v="3.52"/>
    <n v="1.78"/>
  </r>
  <r>
    <n v="951"/>
    <x v="3"/>
    <s v="VE21"/>
    <s v="Pampanito"/>
    <s v="VE2114"/>
    <s v="La Concepcion"/>
    <s v="VE211402"/>
    <x v="2"/>
    <n v="5434"/>
    <n v="6719.2902773395035"/>
    <n v="771.08459999999991"/>
    <n v="1300"/>
    <n v="167"/>
    <n v="48"/>
    <n v="215"/>
    <n v="14.19"/>
    <n v="0.40189814138746438"/>
    <n v="0.36907426516777547"/>
    <n v="2.0405246346687937E-2"/>
    <n v="0.22244168483789648"/>
    <s v="CIUD MED Y PEQ OCCID"/>
    <s v="ciud med y peq"/>
    <n v="0.35184715718645904"/>
    <n v="2364.1631823925181"/>
    <n v="1.8932876055631641E-4"/>
    <n v="2364.1631823925181"/>
    <n v="0"/>
    <n v="0"/>
    <n v="40"/>
    <n v="0"/>
    <n v="0"/>
    <n v="40"/>
    <n v="1"/>
    <n v="0"/>
    <n v="0"/>
    <n v="0"/>
    <n v="0"/>
    <n v="0"/>
    <n v="0"/>
    <n v="0"/>
    <n v="0"/>
    <n v="0"/>
    <n v="0"/>
    <n v="0"/>
    <n v="0"/>
    <n v="0"/>
    <n v="215.33046019811292"/>
    <n v="5.9798441138242163E-3"/>
    <n v="7.6800574369176051E-5"/>
    <n v="5.9798441138242163E-3"/>
    <n v="7.6800574369176051E-5"/>
    <n v="0.89527536039146494"/>
    <n v="215.33046019811292"/>
    <n v="0"/>
    <n v="0.42344315655768822"/>
    <n v="1.8932876055631641E-4"/>
    <n v="0.94279325379500101"/>
    <n v="0.43160991324733877"/>
    <n v="0.65503822352542496"/>
    <n v="100"/>
    <n v="8.4094270100300008"/>
    <n v="799.01879989270901"/>
    <n v="0.39950939994635448"/>
    <x v="2"/>
    <s v="FALSETRUE"/>
    <n v="0.36340000000000006"/>
    <n v="0.32302222222222227"/>
    <n v="4.22"/>
    <n v="204"/>
    <n v="3"/>
    <n v="2.9699999999999998"/>
    <n v="161.38979999999998"/>
    <n v="7.0000000000000007E-2"/>
    <n v="2.89"/>
    <n v="157.04259999999999"/>
    <n v="1356"/>
    <n v="3731"/>
    <n v="347"/>
    <n v="1065"/>
    <n v="582"/>
    <n v="3787"/>
    <n v="45.64"/>
    <n v="31.09"/>
    <n v="89.87"/>
    <n v="5434"/>
    <n v="0"/>
    <n v="0"/>
    <s v="Zona Urbana"/>
    <n v="1557"/>
    <n v="1.05"/>
    <n v="3.65"/>
    <n v="702"/>
    <n v="45.09"/>
    <n v="203"/>
    <n v="409"/>
    <n v="0"/>
    <n v="612"/>
    <n v="249"/>
    <n v="545"/>
    <n v="414"/>
    <n v="425"/>
    <n v="68.03"/>
    <n v="98.2"/>
    <n v="87.71"/>
    <n v="59.61"/>
    <n v="192"/>
    <n v="2.27"/>
    <n v="6.49"/>
    <n v="57"/>
    <n v="3.66"/>
    <n v="3.98"/>
    <n v="2.97"/>
  </r>
  <r>
    <n v="679"/>
    <x v="17"/>
    <s v="VE16"/>
    <s v="Libertador"/>
    <s v="VE1607"/>
    <s v="La Aluhacas"/>
    <s v="VE160703"/>
    <x v="0"/>
    <n v="1104"/>
    <n v="1204.9045368202501"/>
    <n v="290.57279999999997"/>
    <n v="196"/>
    <n v="57"/>
    <n v="13"/>
    <n v="70"/>
    <n v="26.32"/>
    <n v="0.40198924238879274"/>
    <n v="0.44456488872008737"/>
    <n v="6.2532740335900824E-2"/>
    <n v="0.39050822921145367"/>
    <s v="CIUD MED Y PEQ ORIEN"/>
    <s v="ciud med y peq"/>
    <n v="0.35210355978510721"/>
    <n v="424.25117661563587"/>
    <n v="3.3975213737958185E-5"/>
    <n v="424.251176615635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.79999997359813"/>
    <n v="3.0214352341401693E-3"/>
    <n v="3.8805018489492386E-5"/>
    <n v="3.0214352341401693E-3"/>
    <n v="3.8805018489492386E-5"/>
    <n v="0.8949636782772693"/>
    <n v="108.79999997359813"/>
    <n v="0"/>
    <n v="0.44751666741049895"/>
    <n v="3.3975213737958185E-5"/>
    <n v="0.94219167781865287"/>
    <n v="0.43144307093916606"/>
    <n v="0.65478501319405868"/>
    <n v="0"/>
    <n v="528.27788467699997"/>
    <n v="2.2808157823168269"/>
    <n v="1.1404078911584135E-3"/>
    <x v="3"/>
    <s v="FALSEFALSE"/>
    <n v="0.47479999999999994"/>
    <n v="0.42204444444444439"/>
    <n v="11.05"/>
    <n v="154.5"/>
    <n v="2"/>
    <n v="17.11"/>
    <n v="188.89439999999999"/>
    <n v="2.23"/>
    <n v="29.360000000000003"/>
    <n v="324.13440000000003"/>
    <n v="330"/>
    <n v="695"/>
    <n v="79"/>
    <n v="247"/>
    <n v="172"/>
    <n v="685"/>
    <n v="58.85"/>
    <n v="29.21"/>
    <n v="109.49"/>
    <n v="0"/>
    <n v="1104"/>
    <n v="100"/>
    <s v="Zona Rural"/>
    <n v="274"/>
    <n v="1.01"/>
    <n v="4.09"/>
    <n v="114"/>
    <n v="42.54"/>
    <n v="44"/>
    <n v="150"/>
    <n v="115"/>
    <n v="309"/>
    <n v="51"/>
    <n v="120"/>
    <n v="116"/>
    <n v="48"/>
    <n v="56.67"/>
    <n v="94.49"/>
    <n v="81.12"/>
    <n v="41.38"/>
    <n v="101"/>
    <n v="3.41"/>
    <n v="8.58"/>
    <n v="21"/>
    <n v="7.84"/>
    <n v="1.1200000000000001"/>
    <n v="13.91"/>
  </r>
  <r>
    <n v="976"/>
    <x v="3"/>
    <s v="VE21"/>
    <s v="Urdaneta"/>
    <s v="VE2119"/>
    <s v="Santiago"/>
    <s v="VE211905"/>
    <x v="2"/>
    <n v="4484"/>
    <n v="5594.8636525877455"/>
    <n v="1029.9748"/>
    <n v="838"/>
    <n v="206"/>
    <n v="44"/>
    <n v="250"/>
    <n v="22.97"/>
    <n v="0.40169048023150333"/>
    <n v="0.46862073249326314"/>
    <n v="9.779304283969531E-2"/>
    <n v="0.37315093260413168"/>
    <s v="RESTO"/>
    <s v="resto"/>
    <n v="0.35119497510834335"/>
    <n v="1964.8880012051284"/>
    <n v="1.5735369397118913E-4"/>
    <n v="1964.8880012051284"/>
    <n v="0"/>
    <n v="0"/>
    <n v="60"/>
    <n v="0"/>
    <n v="0"/>
    <n v="60"/>
    <n v="1"/>
    <n v="0"/>
    <n v="0"/>
    <n v="0"/>
    <n v="0"/>
    <n v="0"/>
    <n v="0"/>
    <n v="0"/>
    <n v="0"/>
    <n v="0"/>
    <n v="0"/>
    <n v="0"/>
    <n v="0"/>
    <n v="0"/>
    <n v="349.79019520790996"/>
    <n v="9.7138641600589253E-3"/>
    <n v="1.247574907700361E-4"/>
    <n v="9.7138641600589253E-3"/>
    <n v="1.247574907700361E-4"/>
    <n v="0.89566875674396074"/>
    <n v="349.79019520790996"/>
    <n v="0"/>
    <n v="0.4580011177990943"/>
    <n v="1.5735369397118913E-4"/>
    <n v="0.9426694366547187"/>
    <n v="0.43134058848567775"/>
    <n v="0.65462947940714811"/>
    <n v="0"/>
    <n v="83.396355656200001"/>
    <n v="67.087627613519132"/>
    <n v="3.3543813806759568E-2"/>
    <x v="3"/>
    <s v="FALSEFALSE"/>
    <n v="0.50130000000000008"/>
    <n v="0.44560000000000005"/>
    <n v="10.99"/>
    <n v="62.25"/>
    <n v="16"/>
    <n v="39.28"/>
    <n v="1761.3152000000002"/>
    <n v="0.46"/>
    <n v="3.1200000000000006"/>
    <n v="139.9008"/>
    <n v="1349"/>
    <n v="2691"/>
    <n v="444"/>
    <n v="1045"/>
    <n v="601"/>
    <n v="2838"/>
    <n v="66.63"/>
    <n v="30.25"/>
    <n v="108.46"/>
    <n v="0"/>
    <n v="4484"/>
    <n v="100"/>
    <s v="Zona Rural"/>
    <n v="1090"/>
    <n v="1"/>
    <n v="4.12"/>
    <n v="293"/>
    <n v="26.88"/>
    <n v="155"/>
    <n v="614"/>
    <n v="227"/>
    <n v="996"/>
    <n v="224"/>
    <n v="514"/>
    <n v="305"/>
    <n v="145"/>
    <n v="63.28"/>
    <n v="96.07"/>
    <n v="60.16"/>
    <n v="26.22"/>
    <n v="399"/>
    <n v="5.18"/>
    <n v="12.29"/>
    <n v="27"/>
    <n v="2.48"/>
    <n v="1.47"/>
    <n v="9.93"/>
  </r>
  <r>
    <n v="608"/>
    <x v="4"/>
    <s v="VE15"/>
    <s v="Acevedo"/>
    <s v="VE1501"/>
    <s v="Arevalo Gonzalez"/>
    <s v="VE150103"/>
    <x v="3"/>
    <n v="6509"/>
    <n v="7372.8834853669987"/>
    <n v="1720.9796000000001"/>
    <n v="1088"/>
    <n v="276"/>
    <n v="115"/>
    <n v="391"/>
    <n v="26.44"/>
    <n v="0.40146839647911953"/>
    <n v="0.49601260656422075"/>
    <n v="0.14359813329341045"/>
    <n v="1"/>
    <s v="CIUD MED Y PEQ ORIEN"/>
    <s v="ciud med y peq"/>
    <n v="0.35012378914862924"/>
    <n v="2581.4219028480456"/>
    <n v="2.0672744291895672E-4"/>
    <n v="2581.4219028480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8.51514554031758"/>
    <n v="1.6898796890529488E-2"/>
    <n v="2.1703530771652858E-4"/>
    <n v="1.6898796890529488E-2"/>
    <n v="2.1703530771652858E-4"/>
    <n v="0.89642572277362764"/>
    <n v="608.51514554031758"/>
    <n v="0"/>
    <n v="0.46977904207612592"/>
    <n v="2.0672744291895672E-4"/>
    <n v="0.94286062676165561"/>
    <n v="0.43106371445106789"/>
    <n v="0.65420927803965256"/>
    <n v="0"/>
    <n v="164.47033687699999"/>
    <n v="44.828043921870531"/>
    <n v="2.2414021960935265E-2"/>
    <x v="3"/>
    <s v="FALSEFALSE"/>
    <n v="0.49170000000000003"/>
    <n v="0.43706666666666671"/>
    <n v="9.27"/>
    <n v="158"/>
    <n v="11"/>
    <n v="20.27"/>
    <n v="1319.3742999999999"/>
    <n v="0.27"/>
    <n v="42.319999999999993"/>
    <n v="2754.6087999999995"/>
    <n v="2008"/>
    <n v="4084"/>
    <n v="417"/>
    <n v="1590"/>
    <n v="872"/>
    <n v="4047"/>
    <n v="59.38"/>
    <n v="28.25"/>
    <n v="97.72"/>
    <n v="0"/>
    <n v="6509"/>
    <n v="100"/>
    <s v="Zona Rural"/>
    <n v="1569"/>
    <n v="1.03"/>
    <n v="4.1399999999999997"/>
    <n v="719"/>
    <n v="46.18"/>
    <n v="317"/>
    <n v="865"/>
    <n v="498"/>
    <n v="1738"/>
    <n v="381"/>
    <n v="725"/>
    <n v="558"/>
    <n v="263"/>
    <n v="68.400000000000006"/>
    <n v="94.28"/>
    <n v="76.650000000000006"/>
    <n v="30.9"/>
    <n v="481"/>
    <n v="6.04"/>
    <n v="9.89"/>
    <n v="160"/>
    <n v="10.28"/>
    <n v="5.65"/>
    <n v="7.91"/>
  </r>
  <r>
    <n v="917"/>
    <x v="3"/>
    <s v="VE21"/>
    <s v="Carache"/>
    <s v="VE2105"/>
    <s v="Carache"/>
    <s v="VE210501"/>
    <x v="2"/>
    <n v="11533"/>
    <n v="14464.518458951678"/>
    <n v="2415.0102000000002"/>
    <n v="2439"/>
    <n v="514"/>
    <n v="132"/>
    <n v="646"/>
    <n v="20.94"/>
    <n v="0.40113043380247598"/>
    <n v="0.49092794702025672"/>
    <n v="0.11004363763746637"/>
    <n v="0.39290388994547509"/>
    <s v="RESTO"/>
    <s v="resto"/>
    <n v="0.3487640537263566"/>
    <n v="5044.7040929436998"/>
    <n v="4.039939291854822E-4"/>
    <n v="5044.7040929436998"/>
    <n v="0"/>
    <n v="0"/>
    <n v="0"/>
    <n v="0"/>
    <n v="4212"/>
    <n v="4212"/>
    <n v="1"/>
    <n v="0"/>
    <n v="0"/>
    <n v="0"/>
    <n v="0"/>
    <n v="4212"/>
    <n v="4212"/>
    <n v="1"/>
    <n v="0"/>
    <n v="0"/>
    <n v="0"/>
    <n v="0"/>
    <n v="0"/>
    <n v="0"/>
    <n v="2186.4018528105294"/>
    <n v="6.0717569813181424E-2"/>
    <n v="7.798103340474398E-4"/>
    <n v="6.0717569813181424E-2"/>
    <n v="7.798103340474398E-4"/>
    <n v="0.90104223399348504"/>
    <n v="2186.4018528105294"/>
    <n v="0"/>
    <n v="0.48422925027564107"/>
    <n v="4.039939291854822E-4"/>
    <n v="0.94362450233132822"/>
    <n v="0.43093084999562342"/>
    <n v="0.65400763462463174"/>
    <n v="63.82"/>
    <n v="332.78923745999998"/>
    <n v="43.464501945289797"/>
    <n v="2.1732250972644897E-2"/>
    <x v="2"/>
    <s v="TRUETRUE"/>
    <n v="0.41670000000000001"/>
    <n v="0.37040000000000001"/>
    <n v="10.98"/>
    <n v="88.295774647887328"/>
    <n v="71"/>
    <n v="14.76"/>
    <n v="1702.2708"/>
    <n v="0.31"/>
    <n v="10.43"/>
    <n v="1202.8919000000001"/>
    <n v="3028"/>
    <n v="7266"/>
    <n v="1239"/>
    <n v="2375"/>
    <n v="1344"/>
    <n v="7814"/>
    <n v="58.73"/>
    <n v="32.74"/>
    <n v="99.43"/>
    <n v="7360"/>
    <n v="4173"/>
    <n v="36.18"/>
    <s v="Zona Urbana"/>
    <n v="3314"/>
    <n v="1.02"/>
    <n v="3.53"/>
    <n v="1355"/>
    <n v="41.04"/>
    <n v="959"/>
    <n v="2964"/>
    <n v="2162"/>
    <n v="6269"/>
    <n v="503"/>
    <n v="1268"/>
    <n v="870"/>
    <n v="456"/>
    <n v="64.989999999999995"/>
    <n v="96.28"/>
    <n v="78.66"/>
    <n v="35.79"/>
    <n v="1058"/>
    <n v="4.5199999999999996"/>
    <n v="7.45"/>
    <n v="107"/>
    <n v="3.24"/>
    <n v="6.81"/>
    <n v="7.16"/>
  </r>
  <r>
    <n v="925"/>
    <x v="3"/>
    <s v="VE21"/>
    <s v="Escuque"/>
    <s v="VE2106"/>
    <s v="Santa Rita"/>
    <s v="VE210604"/>
    <x v="2"/>
    <n v="3073"/>
    <n v="3852.9176127985847"/>
    <n v="652.09059999999999"/>
    <n v="646"/>
    <n v="114"/>
    <n v="60"/>
    <n v="174"/>
    <n v="21.22"/>
    <n v="0.40142588138046031"/>
    <n v="0.42935569569780146"/>
    <n v="4.7605831314859307E-2"/>
    <n v="0.18540638898478864"/>
    <s v="CIUD MED Y PEQ OCCID"/>
    <s v="ciud med y peq"/>
    <n v="0.34993120205534251"/>
    <n v="1348.2560916668094"/>
    <n v="1.0797209627867361E-4"/>
    <n v="1348.2560916668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.334795654230689"/>
    <n v="2.1476293793329417E-3"/>
    <n v="2.7582519999740507E-5"/>
    <n v="2.1476293793329417E-3"/>
    <n v="2.7582519999740507E-5"/>
    <n v="0.89487161877254939"/>
    <n v="77.334795654230689"/>
    <n v="0"/>
    <n v="0.44212498128322797"/>
    <n v="1.0797209627867361E-4"/>
    <n v="0.94247821615506555"/>
    <n v="0.43083913010222891"/>
    <n v="0.65386843477266576"/>
    <n v="100"/>
    <n v="10.716210236"/>
    <n v="359.54106236690899"/>
    <n v="0.17977053118345449"/>
    <x v="2"/>
    <s v="FALSETRUE"/>
    <n v="0.45119999999999999"/>
    <n v="0.40106666666666668"/>
    <n v="4.76"/>
    <n v="110.5"/>
    <n v="2"/>
    <n v="10.050000000000001"/>
    <n v="308.8365"/>
    <n v="0.12"/>
    <n v="1.92"/>
    <n v="59.001599999999996"/>
    <n v="888"/>
    <n v="1968"/>
    <n v="217"/>
    <n v="685"/>
    <n v="375"/>
    <n v="2013"/>
    <n v="56.15"/>
    <n v="30.02"/>
    <n v="101.24"/>
    <n v="3073"/>
    <n v="0"/>
    <n v="0"/>
    <s v="Zona Urbana"/>
    <n v="854"/>
    <n v="1.01"/>
    <n v="3.63"/>
    <n v="307"/>
    <n v="36.29"/>
    <n v="72"/>
    <n v="149"/>
    <n v="0"/>
    <n v="221"/>
    <n v="168"/>
    <n v="338"/>
    <n v="256"/>
    <n v="174"/>
    <n v="68.02"/>
    <n v="98.26"/>
    <n v="83.66"/>
    <n v="50.29"/>
    <n v="119"/>
    <n v="2.35"/>
    <n v="6.62"/>
    <n v="96"/>
    <n v="11.35"/>
    <n v="6.62"/>
    <n v="4.76"/>
  </r>
  <r>
    <n v="643"/>
    <x v="4"/>
    <s v="VE15"/>
    <s v="Paez"/>
    <s v="VE1514"/>
    <s v="Tacarigua De La Laguna"/>
    <s v="VE151403"/>
    <x v="3"/>
    <n v="5329"/>
    <n v="6082.4810510225589"/>
    <n v="1071.6619000000001"/>
    <n v="902"/>
    <n v="149"/>
    <n v="78"/>
    <n v="227"/>
    <n v="20.11"/>
    <n v="0.40127973679592099"/>
    <n v="0.42239302625768155"/>
    <n v="4.9258881249889606E-2"/>
    <n v="0.33783367630120453"/>
    <s v="RESTO"/>
    <s v="resto"/>
    <n v="0.34931935559525673"/>
    <n v="2124.7283611635603"/>
    <n v="1.7015415438914559E-4"/>
    <n v="2124.7283611635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5.08605874692159"/>
    <n v="8.7501113962805827E-3"/>
    <n v="1.1237978252226666E-4"/>
    <n v="8.7501113962805827E-3"/>
    <n v="1.1237978252226666E-4"/>
    <n v="0.89556722091467122"/>
    <n v="315.08605874692159"/>
    <n v="0"/>
    <n v="0.44223678618954443"/>
    <n v="1.7015415438914559E-4"/>
    <n v="0.94271900391360242"/>
    <n v="0.43073617122108282"/>
    <n v="0.65371217792931691"/>
    <n v="59.26"/>
    <n v="187.20270662600001"/>
    <n v="32.491416180078787"/>
    <n v="1.6245708090039394E-2"/>
    <x v="2"/>
    <s v="FALSETRUE"/>
    <n v="0.49909999999999999"/>
    <n v="0.44364444444444445"/>
    <n v="3.42"/>
    <n v="180.4"/>
    <n v="5"/>
    <n v="6.99"/>
    <n v="372.49710000000005"/>
    <n v="0.17"/>
    <n v="5.42"/>
    <n v="288.83179999999999"/>
    <n v="1686"/>
    <n v="3378"/>
    <n v="265"/>
    <n v="1357"/>
    <n v="666"/>
    <n v="3306"/>
    <n v="57.76"/>
    <n v="27.79"/>
    <n v="99.89"/>
    <n v="3158"/>
    <n v="2171"/>
    <n v="40.74"/>
    <s v="Zona Urbana"/>
    <n v="1180"/>
    <n v="1.03"/>
    <n v="4.0999999999999996"/>
    <n v="456"/>
    <n v="38.840000000000003"/>
    <n v="195"/>
    <n v="466"/>
    <n v="241"/>
    <n v="902"/>
    <n v="297"/>
    <n v="645"/>
    <n v="435"/>
    <n v="239"/>
    <n v="66.290000000000006"/>
    <n v="95.7"/>
    <n v="79.819999999999993"/>
    <n v="36.1"/>
    <n v="143"/>
    <n v="4.46"/>
    <n v="11.58"/>
    <n v="100"/>
    <n v="8.52"/>
    <n v="5.37"/>
    <n v="2.57"/>
  </r>
  <r>
    <n v="853"/>
    <x v="18"/>
    <s v="VE20"/>
    <s v="Junin"/>
    <s v="VE2014"/>
    <s v="Junin"/>
    <s v="VE201401"/>
    <x v="1"/>
    <n v="70853"/>
    <n v="81501.148549826466"/>
    <n v="9451.7901999999995"/>
    <n v="16024"/>
    <n v="2072"/>
    <n v="396"/>
    <n v="2468"/>
    <n v="13.34"/>
    <n v="0.400265644063932"/>
    <n v="0.35771464410008991"/>
    <n v="3.7072034388442858E-2"/>
    <n v="0.16757685637545369"/>
    <s v="CIUD MED Y PEQ OCCID"/>
    <s v="ciud med y peq"/>
    <n v="0.34328396883512297"/>
    <n v="27978.037738805357"/>
    <n v="2.2405590474195974E-3"/>
    <n v="25970.037738805357"/>
    <n v="0"/>
    <n v="73"/>
    <n v="21"/>
    <n v="347"/>
    <n v="7888"/>
    <n v="7888"/>
    <n v="4"/>
    <n v="0"/>
    <n v="1590"/>
    <n v="144"/>
    <n v="347"/>
    <n v="7888"/>
    <n v="9879"/>
    <n v="4"/>
    <n v="2008"/>
    <n v="1.1612466098018237E-3"/>
    <n v="5.0138590632597653E-3"/>
    <n v="7.1770580150977384E-2"/>
    <n v="7.1770580150977384E-2"/>
    <n v="2.4637689599826817E-2"/>
    <n v="5768.5438123054064"/>
    <n v="0.16019560228318266"/>
    <n v="2.0574306006275567E-3"/>
    <n v="0.16019560228318266"/>
    <n v="-2.9564284626322087E-3"/>
    <n v="0.87039341782729629"/>
    <n v="4178.5438123054064"/>
    <n v="0.27563282029829195"/>
    <n v="0.46276788807018959"/>
    <n v="1.0793124376177736E-3"/>
    <n v="0.94623954009117461"/>
    <n v="0.43058802265790574"/>
    <n v="0.6534873383956018"/>
    <n v="92.99"/>
    <n v="156.300887133"/>
    <n v="521.43753016881647"/>
    <n v="0.26071876508440822"/>
    <x v="2"/>
    <s v="FALSETRUE"/>
    <n v="0.34189999999999998"/>
    <n v="0.30391111111111108"/>
    <n v="3.04"/>
    <n v="280.06666666666666"/>
    <n v="60"/>
    <n v="1.33"/>
    <n v="942.34490000000005"/>
    <n v="0.18"/>
    <n v="2.7399999999999998"/>
    <n v="1941.3721999999998"/>
    <n v="16769"/>
    <n v="49045"/>
    <n v="5039"/>
    <n v="13173"/>
    <n v="7543"/>
    <n v="50137"/>
    <n v="44.47"/>
    <n v="31.4"/>
    <n v="96.73"/>
    <n v="65885"/>
    <n v="4968"/>
    <n v="7.01"/>
    <s v="Zona Urbana"/>
    <n v="19113"/>
    <n v="1.02"/>
    <n v="3.77"/>
    <n v="6894"/>
    <n v="36.119999999999997"/>
    <n v="3342"/>
    <n v="6554"/>
    <n v="5996"/>
    <n v="16804"/>
    <n v="3293"/>
    <n v="6594"/>
    <n v="5589"/>
    <n v="5681"/>
    <n v="75.08"/>
    <n v="96.81"/>
    <n v="88.1"/>
    <n v="57.37"/>
    <n v="1825"/>
    <n v="3.91"/>
    <n v="5.38"/>
    <n v="686"/>
    <n v="3.59"/>
    <n v="2.11"/>
    <n v="3.79"/>
  </r>
  <r>
    <n v="913"/>
    <x v="3"/>
    <s v="VE21"/>
    <s v="Candelaria"/>
    <s v="VE2104"/>
    <s v="Carrillo"/>
    <s v="VE210404"/>
    <x v="2"/>
    <n v="1982"/>
    <n v="2465.3311998849376"/>
    <n v="422.76059999999995"/>
    <n v="424"/>
    <n v="93"/>
    <n v="22"/>
    <n v="115"/>
    <n v="21.33"/>
    <n v="0.40125297895858181"/>
    <n v="0.48114876035378762"/>
    <n v="6.8331604336711885E-2"/>
    <n v="0.31125353561647323"/>
    <s v="RESTO"/>
    <s v="resto"/>
    <n v="0.3492198353060828"/>
    <n v="860.94255559876547"/>
    <n v="6.8946673468091841E-5"/>
    <n v="860.94255559876547"/>
    <n v="0"/>
    <n v="0"/>
    <n v="30"/>
    <n v="0"/>
    <n v="0"/>
    <n v="30"/>
    <n v="1"/>
    <n v="0"/>
    <n v="0"/>
    <n v="0"/>
    <n v="0"/>
    <n v="0"/>
    <n v="0"/>
    <n v="0"/>
    <n v="0"/>
    <n v="0"/>
    <n v="0"/>
    <n v="0"/>
    <n v="0"/>
    <n v="0"/>
    <n v="122.92538202774115"/>
    <n v="3.4137047841809377E-3"/>
    <n v="4.3843030547536289E-5"/>
    <n v="3.4137047841809377E-3"/>
    <n v="4.3843030547536289E-5"/>
    <n v="0.89500500569604868"/>
    <n v="122.92538202774115"/>
    <n v="0"/>
    <n v="0.45985582361133909"/>
    <n v="6.8946673468091841E-5"/>
    <n v="0.94232709790053926"/>
    <n v="0.43053862662669679"/>
    <n v="0.65341237188640167"/>
    <n v="0"/>
    <n v="52.221763922299999"/>
    <n v="47.208884088118282"/>
    <n v="2.3604442044059142E-2"/>
    <x v="3"/>
    <s v="FALSEFALSE"/>
    <n v="0.37929999999999997"/>
    <n v="0.33715555555555554"/>
    <n v="13.52"/>
    <n v="88"/>
    <n v="4"/>
    <n v="35.230000000000004"/>
    <n v="698.25860000000011"/>
    <n v="0.52"/>
    <n v="13.65"/>
    <n v="270.54300000000001"/>
    <n v="473"/>
    <n v="1247"/>
    <n v="262"/>
    <n v="345"/>
    <n v="254"/>
    <n v="1383"/>
    <n v="58.94"/>
    <n v="34.979999999999997"/>
    <n v="104.96"/>
    <n v="0"/>
    <n v="1982"/>
    <n v="100"/>
    <s v="Zona Rural"/>
    <n v="610"/>
    <n v="1.05"/>
    <n v="3.42"/>
    <n v="200"/>
    <n v="32.840000000000003"/>
    <n v="58"/>
    <n v="137"/>
    <n v="157"/>
    <n v="352"/>
    <n v="60"/>
    <n v="205"/>
    <n v="163"/>
    <n v="102"/>
    <n v="57.14"/>
    <n v="98.09"/>
    <n v="76.89"/>
    <n v="47"/>
    <n v="232"/>
    <n v="2.56"/>
    <n v="8.5399999999999991"/>
    <n v="60"/>
    <n v="9.85"/>
    <n v="3.28"/>
    <n v="6.86"/>
  </r>
  <r>
    <n v="526"/>
    <x v="19"/>
    <s v="VE14"/>
    <s v="Alberto Adriani"/>
    <s v="VE1401"/>
    <s v="Pulido Mendez"/>
    <s v="VE140107"/>
    <x v="1"/>
    <n v="29736"/>
    <n v="36451.650620661589"/>
    <n v="4849.941600000001"/>
    <n v="6235"/>
    <n v="991"/>
    <n v="224"/>
    <n v="1215"/>
    <n v="16.310000000000002"/>
    <n v="0.40032476353200269"/>
    <n v="0.38318869884413059"/>
    <n v="8.3146404918010661E-2"/>
    <n v="0.29965451990988745"/>
    <s v="CIUD GRAND ANDES"/>
    <s v="ciud med y peq"/>
    <n v="0.34380942007803544"/>
    <n v="12532.420860776821"/>
    <n v="1.0036311055059211E-3"/>
    <n v="12532.420860776821"/>
    <n v="0"/>
    <n v="0"/>
    <n v="285"/>
    <n v="0"/>
    <n v="0"/>
    <n v="285"/>
    <n v="1"/>
    <n v="0"/>
    <n v="0"/>
    <n v="0"/>
    <n v="0"/>
    <n v="0"/>
    <n v="0"/>
    <n v="0"/>
    <n v="0"/>
    <n v="0"/>
    <n v="0"/>
    <n v="0"/>
    <n v="0"/>
    <n v="0"/>
    <n v="2282.8945493181554"/>
    <n v="6.3397224529505719E-2"/>
    <n v="8.1422578324769751E-4"/>
    <n v="6.3397224529505719E-2"/>
    <n v="8.1422578324769751E-4"/>
    <n v="0.90132454806204865"/>
    <n v="2282.8945493181554"/>
    <n v="0"/>
    <n v="0.44930349047856161"/>
    <n v="1.0036311055059211E-3"/>
    <n v="0.94594647905594931"/>
    <n v="0.43025317674649693"/>
    <n v="0.65297915527878292"/>
    <n v="99.11"/>
    <n v="38.422355848099997"/>
    <n v="948.70941190515623"/>
    <n v="0.47435470595257812"/>
    <x v="2"/>
    <s v="FALSETRUE"/>
    <n v="0.46340000000000003"/>
    <n v="0.41191111111111112"/>
    <n v="4.88"/>
    <n v="368.88888888888891"/>
    <n v="18"/>
    <n v="2.31"/>
    <n v="686.90159999999992"/>
    <n v="0.28999999999999998"/>
    <n v="3.8499999999999992"/>
    <n v="1144.8359999999998"/>
    <n v="9080"/>
    <n v="19595"/>
    <n v="1061"/>
    <n v="7125"/>
    <n v="4032"/>
    <n v="18579"/>
    <n v="51.75"/>
    <n v="26.85"/>
    <n v="97.63"/>
    <n v="29472"/>
    <n v="264"/>
    <n v="0.89"/>
    <s v="Zona Urbana"/>
    <n v="7571"/>
    <n v="1.03"/>
    <n v="4.04"/>
    <n v="2903"/>
    <n v="38.380000000000003"/>
    <n v="1316"/>
    <n v="3137"/>
    <n v="2070"/>
    <n v="6640"/>
    <n v="1352"/>
    <n v="3671"/>
    <n v="2813"/>
    <n v="2044"/>
    <n v="57.34"/>
    <n v="97.04"/>
    <n v="84.27"/>
    <n v="48.18"/>
    <n v="1167"/>
    <n v="3.75"/>
    <n v="8.5299999999999994"/>
    <n v="207"/>
    <n v="2.74"/>
    <n v="2.4900000000000002"/>
    <n v="4.99"/>
  </r>
  <r>
    <n v="148"/>
    <x v="10"/>
    <s v="VE05"/>
    <s v="Santiago Mariño"/>
    <s v="VE0511"/>
    <s v="No Urbana Saman De Guere"/>
    <s v="VE051104"/>
    <x v="3"/>
    <n v="81812"/>
    <n v="94560.109378702429"/>
    <n v="13826.227999999997"/>
    <n v="16859"/>
    <n v="2449"/>
    <n v="980"/>
    <n v="3429"/>
    <n v="16.899999999999999"/>
    <n v="0.3981680304105108"/>
    <n v="0.36064760391141543"/>
    <n v="5.1362563148591715E-2"/>
    <n v="0.42735163233993401"/>
    <s v="CIUD PRINC CENTRO"/>
    <s v="ciud principales"/>
    <n v="0.33762946642002972"/>
    <n v="31926.279274150947"/>
    <n v="2.5567452065778104E-3"/>
    <n v="31215.279274150947"/>
    <n v="0"/>
    <n v="0"/>
    <n v="0"/>
    <n v="700"/>
    <n v="0"/>
    <n v="700"/>
    <n v="1"/>
    <n v="0"/>
    <n v="0"/>
    <n v="0"/>
    <n v="711"/>
    <n v="0"/>
    <n v="711"/>
    <n v="1"/>
    <n v="711"/>
    <n v="4.111784559607055E-4"/>
    <n v="0"/>
    <n v="2.2270055144686399E-2"/>
    <n v="2.2270055144686399E-2"/>
    <n v="7.5190268356451059E-3"/>
    <n v="8466.0588704822458"/>
    <n v="0.2351070640789269"/>
    <n v="3.0195364989146689E-3"/>
    <n v="0.2351070640789269"/>
    <n v="3.0195364989146689E-3"/>
    <n v="0.91941497707153008"/>
    <n v="8466.0588704822458"/>
    <n v="0"/>
    <n v="0.50505654835395741"/>
    <n v="2.1455667506171047E-3"/>
    <n v="0.95036839966673281"/>
    <n v="0.43018487043111348"/>
    <n v="0.65287548933851813"/>
    <n v="100"/>
    <n v="16.307096590899999"/>
    <n v="5798.7090989251083"/>
    <n v="1"/>
    <x v="2"/>
    <s v="TRUETRUE"/>
    <n v="0.37060000000000004"/>
    <n v="0.32942222222222228"/>
    <n v="1.76"/>
    <n v="464.35185185185185"/>
    <n v="54"/>
    <n v="0.78"/>
    <n v="638.1336"/>
    <n v="1.26"/>
    <n v="18.550000000000004"/>
    <n v="15176.126000000004"/>
    <n v="21105"/>
    <n v="56945"/>
    <n v="3762"/>
    <n v="16883"/>
    <n v="9181"/>
    <n v="55748"/>
    <n v="43.67"/>
    <n v="29.45"/>
    <n v="96"/>
    <n v="81812"/>
    <n v="0"/>
    <n v="0"/>
    <s v="Zona Urbana"/>
    <n v="20942"/>
    <n v="1.06"/>
    <n v="4.1399999999999997"/>
    <n v="9241"/>
    <n v="44.62"/>
    <n v="4473"/>
    <n v="11516"/>
    <n v="9032"/>
    <n v="25075"/>
    <n v="4219"/>
    <n v="8278"/>
    <n v="6808"/>
    <n v="5437"/>
    <n v="74.66"/>
    <n v="97.65"/>
    <n v="88.2"/>
    <n v="46.8"/>
    <n v="1196"/>
    <n v="2.78"/>
    <n v="9.73"/>
    <n v="1310"/>
    <n v="6.32"/>
    <n v="4.83"/>
    <n v="1.42"/>
  </r>
  <r>
    <n v="1109"/>
    <x v="9"/>
    <s v="VE23"/>
    <s v="Sucre"/>
    <s v="VE2320"/>
    <s v="Heras"/>
    <s v="VE232004"/>
    <x v="2"/>
    <n v="4350"/>
    <n v="4851.4526710403006"/>
    <n v="966.57"/>
    <n v="1323"/>
    <n v="319"/>
    <n v="59"/>
    <n v="378"/>
    <n v="22.22"/>
    <n v="0.40100940742410696"/>
    <n v="0.44215542292327059"/>
    <n v="9.7467708543971271E-2"/>
    <n v="0.45484176430473477"/>
    <s v="RESTO"/>
    <s v="resto"/>
    <n v="0.3473264894308381"/>
    <n v="1685.0380248722902"/>
    <n v="1.3494252981999396E-4"/>
    <n v="1685.03802487229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7.43159077712289"/>
    <n v="1.9368054984262681E-2"/>
    <n v="2.4874858255358244E-4"/>
    <n v="1.9368054984262681E-2"/>
    <n v="2.4874858255358244E-4"/>
    <n v="0.89668587058092863"/>
    <n v="697.43159077712289"/>
    <n v="0"/>
    <n v="0.45273644949615394"/>
    <n v="1.3494252981999396E-4"/>
    <n v="0.94258265384073436"/>
    <n v="0.43001469526713088"/>
    <n v="0.65261722085653495"/>
    <n v="0"/>
    <n v="294.41555097299999"/>
    <n v="16.478248703259609"/>
    <n v="8.2391243516298056E-3"/>
    <x v="3"/>
    <s v="FALSEFALSE"/>
    <n v="0.52010000000000001"/>
    <n v="0.46231111111111112"/>
    <n v="9.92"/>
    <n v="286.85714285714283"/>
    <n v="7"/>
    <n v="18.659999999999997"/>
    <n v="811.70999999999981"/>
    <n v="0.35"/>
    <n v="17.329999999999998"/>
    <n v="753.8549999999999"/>
    <n v="1409"/>
    <n v="2709"/>
    <n v="232"/>
    <n v="1126"/>
    <n v="579"/>
    <n v="2645"/>
    <n v="60.58"/>
    <n v="27.55"/>
    <n v="113.24"/>
    <n v="0"/>
    <n v="4350"/>
    <n v="100"/>
    <s v="Zona Rural"/>
    <n v="1741"/>
    <n v="1"/>
    <n v="2.5"/>
    <n v="689"/>
    <n v="39.94"/>
    <n v="99"/>
    <n v="1190"/>
    <n v="719"/>
    <n v="2008"/>
    <n v="245"/>
    <n v="570"/>
    <n v="362"/>
    <n v="181"/>
    <n v="67.31"/>
    <n v="97.44"/>
    <n v="74.64"/>
    <n v="31.64"/>
    <n v="340"/>
    <n v="3.59"/>
    <n v="4.93"/>
    <n v="236"/>
    <n v="13.68"/>
    <n v="0.41"/>
    <n v="6.47"/>
  </r>
  <r>
    <n v="827"/>
    <x v="18"/>
    <s v="VE20"/>
    <s v="Ayacucho"/>
    <s v="VE2003"/>
    <s v="Ayacucho"/>
    <s v="VE200301"/>
    <x v="1"/>
    <n v="50573"/>
    <n v="52977.422903851017"/>
    <n v="8663.1548999999995"/>
    <n v="11194"/>
    <n v="1589"/>
    <n v="725"/>
    <n v="2314"/>
    <n v="17.13"/>
    <n v="0.40037702373990658"/>
    <n v="0.3791291321422654"/>
    <n v="5.7139445102394402E-2"/>
    <n v="0.38354911961988442"/>
    <s v="CIUD MED Y PEQ OCCID"/>
    <s v="ciud med y peq"/>
    <n v="0.34420280435448319"/>
    <n v="18234.977530978947"/>
    <n v="1.4603076980577586E-3"/>
    <n v="16606.977530978947"/>
    <n v="0"/>
    <n v="0"/>
    <n v="0"/>
    <n v="1056"/>
    <n v="5914"/>
    <n v="5914"/>
    <n v="2"/>
    <n v="0"/>
    <n v="408"/>
    <n v="162"/>
    <n v="1058"/>
    <n v="5914"/>
    <n v="7538"/>
    <n v="4"/>
    <n v="1628"/>
    <n v="9.4148878523773354E-4"/>
    <n v="1.2865751558553359E-3"/>
    <n v="8.927896934527238E-2"/>
    <n v="8.927896934527238E-2"/>
    <n v="3.0730071618520687E-2"/>
    <n v="4069.8539586874094"/>
    <n v="0.11302206021660828"/>
    <n v="1.4515694683338496E-3"/>
    <n v="0.11302206021660828"/>
    <n v="1.6499431247851367E-4"/>
    <n v="0.89599882423128274"/>
    <n v="3661.8539586874094"/>
    <n v="0.10024929742972553"/>
    <n v="0.4627166721967188"/>
    <n v="5.1881891282002507E-4"/>
    <n v="0.94406913943845439"/>
    <n v="0.4299107504969984"/>
    <n v="0.65245946776634278"/>
    <n v="95.29"/>
    <n v="134.72674415200001"/>
    <n v="393.22128087710172"/>
    <n v="0.19661064043855087"/>
    <x v="2"/>
    <s v="FALSETRUE"/>
    <n v="0.37209999999999999"/>
    <n v="0.33075555555555552"/>
    <n v="5.1100000000000003"/>
    <n v="211.14285714285714"/>
    <n v="56"/>
    <n v="5.39"/>
    <n v="2725.8846999999996"/>
    <n v="0.75"/>
    <n v="8.4400000000000013"/>
    <n v="4268.3612000000003"/>
    <n v="12675"/>
    <n v="34061"/>
    <n v="3837"/>
    <n v="9903"/>
    <n v="5857"/>
    <n v="34813"/>
    <n v="48.48"/>
    <n v="31.22"/>
    <n v="96.09"/>
    <n v="48189"/>
    <n v="2384"/>
    <n v="4.71"/>
    <s v="Zona Urbana"/>
    <n v="13822"/>
    <n v="1.03"/>
    <n v="3.76"/>
    <n v="4982"/>
    <n v="36.119999999999997"/>
    <n v="2007"/>
    <n v="5080"/>
    <n v="4064"/>
    <n v="11824"/>
    <n v="2207"/>
    <n v="5055"/>
    <n v="4160"/>
    <n v="3269"/>
    <n v="68.33"/>
    <n v="96.73"/>
    <n v="84.55"/>
    <n v="48.73"/>
    <n v="2174"/>
    <n v="3.71"/>
    <n v="5.43"/>
    <n v="897"/>
    <n v="6.5"/>
    <n v="6.01"/>
    <n v="4.91"/>
  </r>
  <r>
    <n v="676"/>
    <x v="17"/>
    <s v="VE16"/>
    <s v="Ezequiel Zamora"/>
    <s v="VE1606"/>
    <s v="El Tejero"/>
    <s v="VE160602"/>
    <x v="0"/>
    <n v="10953"/>
    <n v="12610.498494047904"/>
    <n v="2532.3335999999999"/>
    <n v="2078"/>
    <n v="482"/>
    <n v="143"/>
    <n v="625"/>
    <n v="23.119999999999997"/>
    <n v="0.40062019893895695"/>
    <n v="0.39343365585050483"/>
    <n v="5.6055730184881199E-2"/>
    <n v="0.61878561342262284"/>
    <s v="CIUD MED Y PEQ ORIEN"/>
    <s v="ciud med y peq"/>
    <n v="0.34523878241666006"/>
    <n v="4353.6331457522238"/>
    <n v="3.4865104640027913E-4"/>
    <n v="4353.6331457522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5.4551585281399"/>
    <n v="3.875254949138527E-2"/>
    <n v="4.9770830184818406E-4"/>
    <n v="3.875254949138527E-2"/>
    <n v="4.9770830184818406E-4"/>
    <n v="0.89872811709799472"/>
    <n v="1395.4551585281399"/>
    <n v="0"/>
    <n v="0.44363810747996163"/>
    <n v="3.4865104640027913E-4"/>
    <n v="0.94341019793064174"/>
    <n v="0.429665877131234"/>
    <n v="0.65208783261715864"/>
    <n v="95.92"/>
    <n v="255.900741157"/>
    <n v="49.278866630210821"/>
    <n v="2.4639433315105409E-2"/>
    <x v="2"/>
    <s v="FALSETRUE"/>
    <n v="0.47320000000000001"/>
    <n v="0.42062222222222223"/>
    <n v="3.59"/>
    <n v="404.2"/>
    <n v="10"/>
    <n v="2.52"/>
    <n v="276.01560000000001"/>
    <n v="0.84"/>
    <n v="2.02"/>
    <n v="221.25060000000002"/>
    <n v="3373"/>
    <n v="7128"/>
    <n v="452"/>
    <n v="2638"/>
    <n v="1503"/>
    <n v="6812"/>
    <n v="53.66"/>
    <n v="27.08"/>
    <n v="102.95"/>
    <n v="10506"/>
    <n v="447"/>
    <n v="4.08"/>
    <s v="Zona Urbana"/>
    <n v="2761"/>
    <n v="1"/>
    <n v="3.98"/>
    <n v="1075"/>
    <n v="39.020000000000003"/>
    <n v="647"/>
    <n v="1787"/>
    <n v="1608"/>
    <n v="4042"/>
    <n v="504"/>
    <n v="1390"/>
    <n v="1016"/>
    <n v="747"/>
    <n v="59.79"/>
    <n v="98.58"/>
    <n v="83.01"/>
    <n v="48.63"/>
    <n v="316"/>
    <n v="1.92"/>
    <n v="11.72"/>
    <n v="299"/>
    <n v="10.85"/>
    <n v="1.6"/>
    <n v="4.4000000000000004"/>
  </r>
  <r>
    <n v="1045"/>
    <x v="9"/>
    <s v="VE23"/>
    <s v="Lagunillas"/>
    <s v="VE2310"/>
    <s v="Libertad"/>
    <s v="VE231002"/>
    <x v="2"/>
    <n v="52732"/>
    <n v="46749.39458202754"/>
    <n v="14880.9704"/>
    <n v="9293"/>
    <n v="2788"/>
    <n v="866"/>
    <n v="3654"/>
    <n v="28.220000000000002"/>
    <n v="0.40053293082244884"/>
    <n v="0.34447502266471042"/>
    <n v="0.18883169052490767"/>
    <n v="0.29121573751201085"/>
    <s v="CIUD GRAND ZULIA"/>
    <s v="ciud grandes"/>
    <n v="0.34482921998806304"/>
    <n v="16120.557268634737"/>
    <n v="1.2909790448809213E-3"/>
    <n v="14141.557268634737"/>
    <n v="0"/>
    <n v="1886"/>
    <n v="0"/>
    <n v="0"/>
    <n v="0"/>
    <n v="1886"/>
    <n v="1"/>
    <n v="0"/>
    <n v="2005"/>
    <n v="0"/>
    <n v="0"/>
    <n v="0"/>
    <n v="1979"/>
    <n v="1"/>
    <n v="1979"/>
    <n v="1.1444756179271958E-3"/>
    <n v="6.3225078124753645E-3"/>
    <n v="0.12276250547805058"/>
    <n v="0.12276250547805058"/>
    <n v="4.23320990077765E-2"/>
    <n v="3518.2925315382072"/>
    <n v="9.7704899093578532E-2"/>
    <n v="1.2548474887032483E-3"/>
    <n v="9.7704899093578532E-2"/>
    <n v="-5.0676603237721166E-3"/>
    <n v="0.85307472897534653"/>
    <n v="1513.2925315382072"/>
    <n v="0.56987870736359958"/>
    <n v="0.43175155024454509"/>
    <n v="1.465034269537255E-4"/>
    <n v="0.94262742113522557"/>
    <n v="0.42958254005605651"/>
    <n v="0.65196135505489106"/>
    <n v="99.99"/>
    <n v="40.2144218834"/>
    <n v="1162.5032113497844"/>
    <n v="0.5812516056748922"/>
    <x v="2"/>
    <s v="FALSETRUE"/>
    <n v="0.44650000000000001"/>
    <n v="0.3968888888888889"/>
    <n v="3.03"/>
    <n v="351.82758620689657"/>
    <n v="29"/>
    <n v="2.4500000000000002"/>
    <n v="1291.934"/>
    <n v="0.36"/>
    <n v="1.9700000000000002"/>
    <n v="1038.8204000000001"/>
    <n v="15638"/>
    <n v="35026"/>
    <n v="2068"/>
    <n v="12456"/>
    <n v="6462"/>
    <n v="33814"/>
    <n v="50.55"/>
    <n v="27.53"/>
    <n v="98.67"/>
    <n v="52726"/>
    <n v="6"/>
    <n v="0.01"/>
    <s v="Zona Urbana"/>
    <n v="13637"/>
    <n v="1.01"/>
    <n v="3.91"/>
    <n v="4482"/>
    <n v="32.93"/>
    <n v="1477"/>
    <n v="5878"/>
    <n v="2848"/>
    <n v="10203"/>
    <n v="2710"/>
    <n v="6094"/>
    <n v="4562"/>
    <n v="3582"/>
    <n v="65.739999999999995"/>
    <n v="95.59"/>
    <n v="85.62"/>
    <n v="50.59"/>
    <n v="1284"/>
    <n v="5.45"/>
    <n v="15.92"/>
    <n v="1776"/>
    <n v="13.05"/>
    <n v="2.9"/>
    <n v="2.7"/>
  </r>
  <r>
    <n v="625"/>
    <x v="4"/>
    <s v="VE15"/>
    <s v="Cristobal Rojas"/>
    <s v="VE1508"/>
    <s v="Charallave"/>
    <s v="VE150801"/>
    <x v="3"/>
    <n v="91701"/>
    <n v="113445.45027483713"/>
    <n v="20486.003400000001"/>
    <n v="18523"/>
    <n v="3646"/>
    <n v="1682"/>
    <n v="5328"/>
    <n v="22.34"/>
    <n v="0.39812467277970937"/>
    <n v="0.37560699275567527"/>
    <n v="7.7388207704165102E-2"/>
    <n v="0.65948935847232071"/>
    <s v="CIUD MED Y PEQ CENTR"/>
    <s v="ciud med y peq"/>
    <n v="0.33691386417147129"/>
    <n v="38221.345024767877"/>
    <n v="3.0608715735990113E-3"/>
    <n v="35710.345024767877"/>
    <n v="0"/>
    <n v="533"/>
    <n v="436"/>
    <n v="1458"/>
    <n v="12794"/>
    <n v="12794"/>
    <n v="4"/>
    <n v="0"/>
    <n v="1029"/>
    <n v="61"/>
    <n v="1458"/>
    <n v="12794"/>
    <n v="15305"/>
    <n v="4"/>
    <n v="2511"/>
    <n v="1.4521365723169221E-3"/>
    <n v="3.2448182239586784E-3"/>
    <n v="6.5696275167000079E-2"/>
    <n v="6.5696275167000079E-2"/>
    <n v="2.2133985928186269E-2"/>
    <n v="9797.7920839705566"/>
    <n v="0.27209002046389669"/>
    <n v="3.4945174914240932E-3"/>
    <n v="0.27209002046389669"/>
    <n v="2.4969926746541476E-4"/>
    <n v="0.89669366916358895"/>
    <n v="8768.7920839705566"/>
    <n v="0.10502366157406737"/>
    <n v="0.51479689412772034"/>
    <n v="1.6087350012820893E-3"/>
    <n v="0.94828962457369648"/>
    <n v="0.42942145343958887"/>
    <n v="0.65171687992156802"/>
    <n v="99.76"/>
    <n v="90.646930070099998"/>
    <n v="1251.509016213857"/>
    <n v="0.62575450810692845"/>
    <x v="2"/>
    <s v="TRUETRUE"/>
    <n v="0.39610000000000001"/>
    <n v="0.3520888888888889"/>
    <n v="2.12"/>
    <n v="434.04477611940297"/>
    <n v="67"/>
    <n v="3.5300000000000002"/>
    <n v="3237.0453000000007"/>
    <n v="0.42"/>
    <n v="6.85"/>
    <n v="6281.5185000000001"/>
    <n v="24749"/>
    <n v="62479"/>
    <n v="4473"/>
    <n v="19791"/>
    <n v="10304"/>
    <n v="61606"/>
    <n v="46.77"/>
    <n v="29.45"/>
    <n v="95.07"/>
    <n v="91482"/>
    <n v="219"/>
    <n v="0.24"/>
    <s v="Zona Urbana"/>
    <n v="24339"/>
    <n v="1.02"/>
    <n v="3.82"/>
    <n v="10319"/>
    <n v="42.54"/>
    <n v="5039"/>
    <n v="13113"/>
    <n v="10512"/>
    <n v="29081"/>
    <n v="4519"/>
    <n v="9627"/>
    <n v="7112"/>
    <n v="5131"/>
    <n v="66.91"/>
    <n v="96.71"/>
    <n v="83.38"/>
    <n v="43.2"/>
    <n v="1599"/>
    <n v="3.69"/>
    <n v="7.89"/>
    <n v="2994"/>
    <n v="12.34"/>
    <n v="7.61"/>
    <n v="2"/>
  </r>
  <r>
    <n v="387"/>
    <x v="5"/>
    <s v="VE11"/>
    <s v="Los Taques"/>
    <s v="VE1112"/>
    <s v="Los Taques"/>
    <s v="VE111201"/>
    <x v="2"/>
    <n v="21824"/>
    <n v="24980.630414391882"/>
    <n v="4292.7807999999995"/>
    <n v="4069"/>
    <n v="865"/>
    <n v="131"/>
    <n v="996"/>
    <n v="19.669999999999998"/>
    <n v="0.40000673391071678"/>
    <n v="0.30567376573761573"/>
    <n v="0.12942410938240598"/>
    <n v="0.25464518185136026"/>
    <s v="RESTO"/>
    <s v="resto"/>
    <n v="0.34220904089124787"/>
    <n v="8548.5975749677818"/>
    <n v="6.8459546084525147E-4"/>
    <n v="8548.5975749677818"/>
    <n v="0"/>
    <n v="0"/>
    <n v="81"/>
    <n v="0"/>
    <n v="7735"/>
    <n v="7735"/>
    <n v="2"/>
    <n v="0"/>
    <n v="0"/>
    <n v="0"/>
    <n v="0"/>
    <n v="7735"/>
    <n v="7735"/>
    <n v="1"/>
    <n v="0"/>
    <n v="0"/>
    <n v="0"/>
    <n v="0"/>
    <n v="0"/>
    <n v="0"/>
    <n v="1483.4761922635596"/>
    <n v="4.1196941520228778E-2"/>
    <n v="5.2910221584079483E-4"/>
    <n v="4.1196941520228778E-2"/>
    <n v="5.2910221584079483E-4"/>
    <n v="0.89898564514988255"/>
    <n v="1483.4761922635596"/>
    <n v="0"/>
    <n v="0.41528545080257567"/>
    <n v="6.8459546084525147E-4"/>
    <n v="0.94471107643169527"/>
    <n v="0.42920157092792949"/>
    <n v="0.65138317245702437"/>
    <n v="83.01"/>
    <n v="180.887387961"/>
    <n v="138.1004540779692"/>
    <n v="6.9050227038984599E-2"/>
    <x v="2"/>
    <s v="FALSETRUE"/>
    <n v="0.4199"/>
    <n v="0.37324444444444443"/>
    <n v="3.63"/>
    <n v="270.9375"/>
    <n v="16"/>
    <n v="3.27"/>
    <n v="713.64480000000003"/>
    <n v="0.38"/>
    <n v="7.9799999999999995"/>
    <n v="1741.5551999999998"/>
    <n v="6130"/>
    <n v="14600"/>
    <n v="1094"/>
    <n v="4872"/>
    <n v="2577"/>
    <n v="14375"/>
    <n v="49.48"/>
    <n v="29.31"/>
    <n v="101.4"/>
    <n v="18116"/>
    <n v="3708"/>
    <n v="16.989999999999998"/>
    <s v="Zona Urbana"/>
    <n v="5183"/>
    <n v="1.02"/>
    <n v="4.3099999999999996"/>
    <n v="1450"/>
    <n v="28.08"/>
    <n v="1398"/>
    <n v="2220"/>
    <n v="717"/>
    <n v="4335"/>
    <n v="1389"/>
    <n v="2407"/>
    <n v="1890"/>
    <n v="1361"/>
    <n v="84.85"/>
    <n v="97.85"/>
    <n v="85.91"/>
    <n v="49.56"/>
    <n v="645"/>
    <n v="2.91"/>
    <n v="13.73"/>
    <n v="77"/>
    <n v="1.49"/>
    <n v="3.23"/>
    <n v="3.4"/>
  </r>
  <r>
    <n v="500"/>
    <x v="2"/>
    <s v="VE13"/>
    <s v="Torres"/>
    <s v="VE1308"/>
    <s v="Trinidad Samuel"/>
    <s v="VE130801"/>
    <x v="2"/>
    <n v="107733"/>
    <n v="121517.47441910674"/>
    <n v="24153.738599999997"/>
    <n v="21516"/>
    <n v="5221"/>
    <n v="996"/>
    <n v="6217"/>
    <n v="22.419999999999998"/>
    <n v="0.39739598052845748"/>
    <n v="0.47540923567380317"/>
    <n v="0.10131017036103637"/>
    <n v="0.38507676560734871"/>
    <s v="CIUD MED Y PEQ OCCID"/>
    <s v="ciud med y peq"/>
    <n v="0.33362702153621587"/>
    <n v="40541.513055049887"/>
    <n v="3.2466770800578084E-3"/>
    <n v="38723.513055049887"/>
    <n v="0"/>
    <n v="0"/>
    <n v="385"/>
    <n v="1358"/>
    <n v="26631"/>
    <n v="26631"/>
    <n v="3"/>
    <n v="0"/>
    <n v="460"/>
    <n v="0"/>
    <n v="1358"/>
    <n v="26631"/>
    <n v="28449"/>
    <n v="3"/>
    <n v="1818"/>
    <n v="1.0513676975197786E-3"/>
    <n v="1.4505504208172906E-3"/>
    <n v="4.4842924276935647E-2"/>
    <n v="4.4842924276935647E-2"/>
    <n v="1.4960811263488106E-2"/>
    <n v="9967.7745224375212"/>
    <n v="0.27681052532505279"/>
    <n v="3.5551440692660071E-3"/>
    <n v="0.27681052532505279"/>
    <n v="2.1045936484487167E-3"/>
    <n v="0.91190959083887801"/>
    <n v="9507.7745224375212"/>
    <n v="4.6148716442625901E-2"/>
    <n v="0.55470978394591131"/>
    <n v="2.1953093825380298E-3"/>
    <n v="0.9505610182002443"/>
    <n v="0.42914490560550594"/>
    <n v="0.65129717361641259"/>
    <n v="93.46"/>
    <n v="927.21370847000003"/>
    <n v="131.05659818125784"/>
    <n v="6.5528299090628919E-2"/>
    <x v="2"/>
    <s v="TRUETRUE"/>
    <n v="0.39240000000000003"/>
    <n v="0.3488"/>
    <n v="4.5999999999999996"/>
    <n v="347.40697674418607"/>
    <n v="86"/>
    <n v="6.6899999999999995"/>
    <n v="7207.3377"/>
    <n v="0.43"/>
    <n v="7.74"/>
    <n v="8338.5342000000001"/>
    <n v="28396"/>
    <n v="72366"/>
    <n v="6971"/>
    <n v="22118"/>
    <n v="12782"/>
    <n v="72833"/>
    <n v="48.87"/>
    <n v="30.17"/>
    <n v="98.7"/>
    <n v="100687"/>
    <n v="7046"/>
    <n v="6.54"/>
    <s v="Zona Urbana"/>
    <n v="28303"/>
    <n v="1.04"/>
    <n v="3.93"/>
    <n v="10500"/>
    <n v="37.17"/>
    <n v="6415"/>
    <n v="12923"/>
    <n v="9723"/>
    <n v="29877"/>
    <n v="4748"/>
    <n v="11371"/>
    <n v="8826"/>
    <n v="5950"/>
    <n v="65.58"/>
    <n v="95.71"/>
    <n v="83.08"/>
    <n v="43.83"/>
    <n v="4133"/>
    <n v="5.15"/>
    <n v="11.57"/>
    <n v="514"/>
    <n v="1.82"/>
    <n v="7.47"/>
    <n v="4.25"/>
  </r>
  <r>
    <n v="946"/>
    <x v="3"/>
    <s v="VE21"/>
    <s v="Pampan"/>
    <s v="VE2113"/>
    <s v="Pampan"/>
    <s v="VE211301"/>
    <x v="2"/>
    <n v="8934"/>
    <n v="11054.343014574439"/>
    <n v="1689.4194"/>
    <n v="1964"/>
    <n v="370"/>
    <n v="88"/>
    <n v="458"/>
    <n v="18.91"/>
    <n v="0.40030087976772971"/>
    <n v="0.42922731028359684"/>
    <n v="6.130724121518355E-2"/>
    <n v="0.3065746512917667"/>
    <s v="CIUD MED Y PEQ OCCID"/>
    <s v="ciud med y peq"/>
    <n v="0.34359714222723237"/>
    <n v="3798.2406690073462"/>
    <n v="3.0417367274538721E-4"/>
    <n v="3798.2406690073462"/>
    <n v="0"/>
    <n v="0"/>
    <n v="64"/>
    <n v="0"/>
    <n v="7384"/>
    <n v="7384"/>
    <n v="2"/>
    <n v="0"/>
    <n v="0"/>
    <n v="0"/>
    <n v="0"/>
    <n v="7384"/>
    <n v="7384"/>
    <n v="1"/>
    <n v="0"/>
    <n v="0"/>
    <n v="0"/>
    <n v="0"/>
    <n v="0"/>
    <n v="0"/>
    <n v="747.66738148645766"/>
    <n v="2.0763130242543087E-2"/>
    <n v="2.6666586920600022E-4"/>
    <n v="2.0763130242543087E-2"/>
    <n v="2.6666586920600022E-4"/>
    <n v="0.89683284823805665"/>
    <n v="747.66738148645766"/>
    <n v="0"/>
    <n v="0.44894109625473222"/>
    <n v="3.0417367274538721E-4"/>
    <n v="0.94323796807152482"/>
    <n v="0.42904642799050086"/>
    <n v="0.65114771782309078"/>
    <n v="83.42"/>
    <n v="162.81132321699999"/>
    <n v="67.896647457627168"/>
    <n v="3.3948323728813581E-2"/>
    <x v="2"/>
    <s v="FALSETRUE"/>
    <n v="0.36829999999999996"/>
    <n v="0.32737777777777777"/>
    <n v="5.8"/>
    <n v="362.66666666666669"/>
    <n v="6"/>
    <n v="13.35"/>
    <n v="1192.6890000000001"/>
    <n v="0.28999999999999998"/>
    <n v="14.15"/>
    <n v="1264.1610000000001"/>
    <n v="2238"/>
    <n v="6077"/>
    <n v="619"/>
    <n v="1768"/>
    <n v="943"/>
    <n v="6223"/>
    <n v="47.01"/>
    <n v="31.22"/>
    <n v="98.49"/>
    <n v="7453"/>
    <n v="1481"/>
    <n v="16.579999999999998"/>
    <s v="Zona Urbana"/>
    <n v="2466"/>
    <n v="1.02"/>
    <n v="3.7"/>
    <n v="951"/>
    <n v="38.630000000000003"/>
    <n v="186"/>
    <n v="776"/>
    <n v="1214"/>
    <n v="2176"/>
    <n v="328"/>
    <n v="872"/>
    <n v="667"/>
    <n v="618"/>
    <n v="55.41"/>
    <n v="96.04"/>
    <n v="83.27"/>
    <n v="51.37"/>
    <n v="434"/>
    <n v="5.04"/>
    <n v="6.21"/>
    <n v="87"/>
    <n v="3.53"/>
    <n v="6.9"/>
    <n v="5.62"/>
  </r>
  <r>
    <n v="13"/>
    <x v="23"/>
    <s v="VE01"/>
    <s v="Libertador"/>
    <s v="VE0101"/>
    <s v="Macarao"/>
    <s v="VE010113"/>
    <x v="3"/>
    <n v="47851"/>
    <n v="51423.047373297304"/>
    <n v="11972.3202"/>
    <n v="9329"/>
    <n v="2408"/>
    <n v="704"/>
    <n v="3112"/>
    <n v="25.02"/>
    <n v="0.39843245363005053"/>
    <n v="0.16301468013360421"/>
    <n v="0.28271811240005584"/>
    <n v="0.87309144673521943"/>
    <s v="GRAN CARACAS"/>
    <s v="gran caracas"/>
    <n v="0.33816858186399595"/>
    <n v="17389.659005353031"/>
    <n v="1.3926122403482425E-3"/>
    <n v="17389.659005353031"/>
    <n v="0"/>
    <n v="0"/>
    <n v="60"/>
    <n v="0"/>
    <n v="852"/>
    <n v="852"/>
    <n v="2"/>
    <n v="0"/>
    <n v="0"/>
    <n v="0"/>
    <n v="0"/>
    <n v="852"/>
    <n v="852"/>
    <n v="1"/>
    <n v="0"/>
    <n v="0"/>
    <n v="0"/>
    <n v="0"/>
    <n v="0"/>
    <n v="0"/>
    <n v="3647.4863239850602"/>
    <n v="0.10129268104786013"/>
    <n v="1.3009262341613763E-3"/>
    <n v="0.10129268104786013"/>
    <n v="1.3009262341613763E-3"/>
    <n v="0.90531701039109225"/>
    <n v="3647.4863239850602"/>
    <n v="0"/>
    <n v="0.3898747905241855"/>
    <n v="1.3926122403482425E-3"/>
    <n v="0.94745273179858758"/>
    <n v="0.42900464196764393"/>
    <n v="0.65108430073895929"/>
    <n v="100"/>
    <n v="101.752300093"/>
    <n v="505.37479080372088"/>
    <n v="0.25268739540186042"/>
    <x v="2"/>
    <s v="FALSETRUE"/>
    <n v="0.39289999999999997"/>
    <n v="0.34924444444444441"/>
    <n v="2.58"/>
    <n v="431.44"/>
    <n v="25"/>
    <n v="0.66"/>
    <n v="315.81659999999999"/>
    <n v="0.06"/>
    <n v="9.4300000000000015"/>
    <n v="4512.3493000000008"/>
    <n v="12780"/>
    <n v="32525"/>
    <n v="2546"/>
    <n v="10259"/>
    <n v="5269"/>
    <n v="32323"/>
    <n v="47.12"/>
    <n v="29.31"/>
    <n v="97.51"/>
    <n v="47851"/>
    <n v="0"/>
    <n v="0"/>
    <s v="Zona Urbana"/>
    <n v="12730"/>
    <n v="1.03"/>
    <n v="3.74"/>
    <n v="5509"/>
    <n v="43.32"/>
    <n v="2753"/>
    <n v="6126"/>
    <n v="1907"/>
    <n v="10786"/>
    <n v="2574"/>
    <n v="4820"/>
    <n v="3675"/>
    <n v="2293"/>
    <n v="72.12"/>
    <n v="97.51"/>
    <n v="83.75"/>
    <n v="35.11"/>
    <n v="1015"/>
    <n v="2.96"/>
    <n v="9.66"/>
    <n v="829"/>
    <n v="6.52"/>
    <n v="12.19"/>
    <n v="2.5099999999999998"/>
  </r>
  <r>
    <n v="898"/>
    <x v="3"/>
    <s v="VE21"/>
    <s v="Bocono"/>
    <s v="VE2102"/>
    <s v="Ayacucho"/>
    <s v="VE210204"/>
    <x v="2"/>
    <n v="2881"/>
    <n v="3718.2204842743099"/>
    <n v="566.40459999999996"/>
    <n v="613"/>
    <n v="139"/>
    <n v="11"/>
    <n v="150"/>
    <n v="19.66"/>
    <n v="0.40041076730612185"/>
    <n v="0.46829130945371483"/>
    <n v="0.15160289571151261"/>
    <n v="0.2726081398707878"/>
    <s v="CIUD MED Y PEQ OCCID"/>
    <s v="ciud med y peq"/>
    <n v="0.34433838188608279"/>
    <n v="1280.326025050703"/>
    <n v="1.0253206768305016E-4"/>
    <n v="1280.3260250507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8.22541256395488"/>
    <n v="7.7264711834366864E-3"/>
    <n v="9.9232925380614436E-5"/>
    <n v="7.7264711834366864E-3"/>
    <n v="9.9232925380614436E-5"/>
    <n v="0.89545937566450795"/>
    <n v="278.22541256395488"/>
    <n v="0"/>
    <n v="0.45715905210055313"/>
    <n v="1.0253206768305016E-4"/>
    <n v="0.94245715071703207"/>
    <n v="0.42896602155693264"/>
    <n v="0.65102568798599025"/>
    <n v="0"/>
    <n v="73.957058021400002"/>
    <n v="50.275397423169757"/>
    <n v="2.5137698711584878E-2"/>
    <x v="3"/>
    <s v="FALSEFALSE"/>
    <n v="0.36460000000000004"/>
    <n v="0.32408888888888893"/>
    <n v="21.87"/>
    <n v="161.6"/>
    <n v="5"/>
    <n v="3.56"/>
    <n v="102.56359999999999"/>
    <n v="0.33"/>
    <n v="4.6700000000000008"/>
    <n v="134.54270000000002"/>
    <n v="665"/>
    <n v="1824"/>
    <n v="392"/>
    <n v="534"/>
    <n v="289"/>
    <n v="2058"/>
    <n v="57.95"/>
    <n v="35.380000000000003"/>
    <n v="106.08"/>
    <n v="0"/>
    <n v="2881"/>
    <n v="100"/>
    <s v="Zona Rural"/>
    <n v="915"/>
    <n v="1.02"/>
    <n v="3.2"/>
    <n v="282"/>
    <n v="30.92"/>
    <n v="99"/>
    <n v="348"/>
    <n v="361"/>
    <n v="808"/>
    <n v="83"/>
    <n v="250"/>
    <n v="161"/>
    <n v="95"/>
    <n v="45.36"/>
    <n v="90.91"/>
    <n v="67.650000000000006"/>
    <n v="32.31"/>
    <n v="534"/>
    <n v="11.74"/>
    <n v="2.2999999999999998"/>
    <n v="17"/>
    <n v="1.86"/>
    <n v="0.11"/>
    <n v="15.47"/>
  </r>
  <r>
    <n v="845"/>
    <x v="18"/>
    <s v="VE20"/>
    <s v="Guasimos"/>
    <s v="VE2010"/>
    <s v="Capital Palmira"/>
    <s v="VE201001"/>
    <x v="1"/>
    <n v="43236"/>
    <n v="47700"/>
    <n v="5369.9111999999996"/>
    <n v="9710"/>
    <n v="1144"/>
    <n v="233"/>
    <n v="1377"/>
    <n v="12.42"/>
    <n v="0.399787582494532"/>
    <n v="0.34036867988170089"/>
    <n v="2.372343634260313E-2"/>
    <n v="0.24651972429291447"/>
    <s v="CIUD MED Y PEQ OCCID"/>
    <s v="ciud med y peq"/>
    <n v="0.34036867988170089"/>
    <n v="16235.586030357132"/>
    <n v="1.3001908679257203E-3"/>
    <n v="15286.586030357132"/>
    <n v="0"/>
    <n v="0"/>
    <n v="33"/>
    <n v="590"/>
    <n v="4063"/>
    <n v="4063"/>
    <n v="3"/>
    <n v="0"/>
    <n v="0"/>
    <n v="356"/>
    <n v="593"/>
    <n v="4063"/>
    <n v="5012"/>
    <n v="3"/>
    <n v="949"/>
    <n v="5.4881625134558306E-4"/>
    <n v="0"/>
    <n v="5.8451847578865929E-2"/>
    <n v="5.8451847578865929E-2"/>
    <n v="1.9895178197064989E-2"/>
    <n v="2349.2246285434994"/>
    <n v="6.523924694222076E-2"/>
    <n v="8.3788331956546923E-4"/>
    <n v="6.523924694222076E-2"/>
    <n v="8.3788331956546923E-4"/>
    <n v="0.9015186136774993"/>
    <n v="2349.2246285434994"/>
    <n v="0"/>
    <n v="0.43570884683380701"/>
    <n v="7.5137461658013728E-4"/>
    <n v="0.94496966554429462"/>
    <n v="0.42887951209797376"/>
    <n v="0.65089439581550179"/>
    <n v="99.7"/>
    <n v="33.681142382899999"/>
    <n v="1416.2227473678984"/>
    <n v="0.70811137368394916"/>
    <x v="2"/>
    <s v="FALSETRUE"/>
    <n v="0.32829999999999998"/>
    <n v="0.29182222222222221"/>
    <n v="3.17"/>
    <n v="238"/>
    <n v="29"/>
    <n v="0.77"/>
    <n v="332.91720000000004"/>
    <n v="0.14000000000000001"/>
    <n v="3.1399999999999997"/>
    <n v="1357.6103999999998"/>
    <n v="10031"/>
    <n v="30557"/>
    <n v="2648"/>
    <n v="7990"/>
    <n v="4391"/>
    <n v="30855"/>
    <n v="41.49"/>
    <n v="31.33"/>
    <n v="95.76"/>
    <n v="43106"/>
    <n v="130"/>
    <n v="0.3"/>
    <s v="Zona Urbana"/>
    <n v="11371"/>
    <n v="1.03"/>
    <n v="3.92"/>
    <n v="3559"/>
    <n v="31.37"/>
    <n v="1243"/>
    <n v="3323"/>
    <n v="2005"/>
    <n v="6902"/>
    <n v="1883"/>
    <n v="3991"/>
    <n v="3236"/>
    <n v="2974"/>
    <n v="70.34"/>
    <n v="97.27"/>
    <n v="87.7"/>
    <n v="51.37"/>
    <n v="1165"/>
    <n v="3.28"/>
    <n v="5.25"/>
    <n v="343"/>
    <n v="3.02"/>
    <n v="3.16"/>
    <n v="2.83"/>
  </r>
  <r>
    <n v="959"/>
    <x v="3"/>
    <s v="VE21"/>
    <s v="San Rafael"/>
    <s v="VE2116"/>
    <s v="Campo Alegre"/>
    <s v="VE211603"/>
    <x v="2"/>
    <n v="11321"/>
    <n v="14631.956794022632"/>
    <n v="2025.3269"/>
    <n v="2286"/>
    <n v="421"/>
    <n v="77"/>
    <n v="498"/>
    <n v="17.89"/>
    <n v="0.40008742494279487"/>
    <n v="0.36806808180528816"/>
    <n v="4.3694126049717799E-2"/>
    <n v="0.33615311579880269"/>
    <s v="CIUD MED Y PEQ OCCID"/>
    <s v="ciud grandes"/>
    <n v="0.34261091204460492"/>
    <n v="5013.068062197347"/>
    <n v="4.0146042788796721E-4"/>
    <n v="5013.068062197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2.4548151081542"/>
    <n v="4.8666624318853519E-2"/>
    <n v="6.250371463122613E-4"/>
    <n v="4.8666624318853519E-2"/>
    <n v="6.250371463122613E-4"/>
    <n v="0.89977261092159633"/>
    <n v="1752.4548151081542"/>
    <n v="0"/>
    <n v="0.43883577234857934"/>
    <n v="4.0146042788796721E-4"/>
    <n v="0.94361469184712721"/>
    <n v="0.42887568810654003"/>
    <n v="0.65088859228671658"/>
    <n v="99.81"/>
    <n v="4.4253575105199996"/>
    <n v="3306.3897683383575"/>
    <n v="1"/>
    <x v="2"/>
    <s v="FALSETRUE"/>
    <n v="0.38840000000000002"/>
    <n v="0.34524444444444446"/>
    <n v="5.3"/>
    <n v="365.35714285714283"/>
    <n v="14"/>
    <n v="3.64"/>
    <n v="412.08440000000002"/>
    <n v="0.14000000000000001"/>
    <n v="0.95"/>
    <n v="107.54949999999999"/>
    <n v="2938"/>
    <n v="7564"/>
    <n v="819"/>
    <n v="2358"/>
    <n v="1253"/>
    <n v="7710"/>
    <n v="49.67"/>
    <n v="30.76"/>
    <n v="94.59"/>
    <n v="11299"/>
    <n v="22"/>
    <n v="0.19"/>
    <s v="Zona Urbana"/>
    <n v="2829"/>
    <n v="1.02"/>
    <n v="4.05"/>
    <n v="1116"/>
    <n v="39.5"/>
    <n v="942"/>
    <n v="2097"/>
    <n v="2076"/>
    <n v="5115"/>
    <n v="502"/>
    <n v="1146"/>
    <n v="915"/>
    <n v="747"/>
    <n v="60.63"/>
    <n v="98.03"/>
    <n v="86"/>
    <n v="51.41"/>
    <n v="497"/>
    <n v="2.54"/>
    <n v="7.75"/>
    <n v="93"/>
    <n v="3.29"/>
    <n v="2.0499999999999998"/>
    <n v="7.33"/>
  </r>
  <r>
    <n v="849"/>
    <x v="18"/>
    <s v="VE20"/>
    <s v="Jauregui"/>
    <s v="VE2012"/>
    <s v="Jauregui"/>
    <s v="VE201201"/>
    <x v="1"/>
    <n v="34570"/>
    <n v="37440.996341463411"/>
    <n v="3947.8940000000002"/>
    <n v="7631"/>
    <n v="899"/>
    <n v="84"/>
    <n v="983"/>
    <n v="11.42"/>
    <n v="0.39890075826099336"/>
    <n v="0.37731581257109631"/>
    <n v="5.5428142742791904E-2"/>
    <n v="0.22554494999398186"/>
    <s v="CIUD MED Y PEQ OCCID"/>
    <s v="ciud med y peq"/>
    <n v="0.33876832290820447"/>
    <n v="12683.823538609779"/>
    <n v="1.0157558528805979E-3"/>
    <n v="12289.823538609779"/>
    <n v="0"/>
    <n v="0"/>
    <n v="358"/>
    <n v="0"/>
    <n v="5215"/>
    <n v="5215"/>
    <n v="2"/>
    <n v="0"/>
    <n v="24"/>
    <n v="394"/>
    <n v="0"/>
    <n v="5215"/>
    <n v="5412"/>
    <n v="3"/>
    <n v="394"/>
    <n v="2.2785416546908295E-4"/>
    <n v="7.5680891520902113E-5"/>
    <n v="3.1063188383270799E-2"/>
    <n v="3.1063188383270799E-2"/>
    <n v="1.0523224232782269E-2"/>
    <n v="2881.5633546571871"/>
    <n v="8.0022583191922014E-2"/>
    <n v="1.0277492581181097E-3"/>
    <n v="8.0022583191922014E-2"/>
    <n v="9.5206836659720759E-4"/>
    <n v="0.90245528735010117"/>
    <n v="2857.5633546571871"/>
    <n v="8.3288121918996382E-3"/>
    <n v="0.45326456103770646"/>
    <n v="7.8790168741151489E-4"/>
    <n v="0.94511110942342413"/>
    <n v="0.42829839606150305"/>
    <n v="0.65001245774015048"/>
    <n v="64.38"/>
    <n v="222.49302391800001"/>
    <n v="168.27941695494383"/>
    <n v="8.4139708477471917E-2"/>
    <x v="2"/>
    <s v="FALSETRUE"/>
    <n v="0.35090000000000005"/>
    <n v="0.31191111111111114"/>
    <n v="7.25"/>
    <n v="154.65454545454546"/>
    <n v="55"/>
    <n v="3.26"/>
    <n v="1126.982"/>
    <n v="0.06"/>
    <n v="5.5299999999999994"/>
    <n v="1911.7209999999998"/>
    <n v="8330"/>
    <n v="23740"/>
    <n v="2500"/>
    <n v="6553"/>
    <n v="3683"/>
    <n v="24334"/>
    <n v="45.62"/>
    <n v="31.38"/>
    <n v="100.66"/>
    <n v="22257"/>
    <n v="12313"/>
    <n v="35.619999999999997"/>
    <s v="Zona Urbana"/>
    <n v="9198"/>
    <n v="1.02"/>
    <n v="3.81"/>
    <n v="2828"/>
    <n v="30.81"/>
    <n v="1395"/>
    <n v="3926"/>
    <n v="2956"/>
    <n v="8506"/>
    <n v="1371"/>
    <n v="3212"/>
    <n v="2442"/>
    <n v="1951"/>
    <n v="62.04"/>
    <n v="96.51"/>
    <n v="79.05"/>
    <n v="42.9"/>
    <n v="2115"/>
    <n v="4.16"/>
    <n v="3.97"/>
    <n v="98"/>
    <n v="1.07"/>
    <n v="0.61"/>
    <n v="5.76"/>
  </r>
  <r>
    <n v="341"/>
    <x v="5"/>
    <s v="VE11"/>
    <s v="Acosta"/>
    <s v="VE1101"/>
    <s v="San Juan De Los Cayos"/>
    <s v="VE110101"/>
    <x v="2"/>
    <n v="7815"/>
    <n v="9194.9866106589652"/>
    <n v="1654.4354999999998"/>
    <n v="1501"/>
    <n v="337"/>
    <n v="66"/>
    <n v="403"/>
    <n v="21.169999999999998"/>
    <n v="0.39981002005789151"/>
    <n v="0.46731597840006739"/>
    <n v="4.5603266832395739E-2"/>
    <n v="0.30508298519017008"/>
    <s v="RESTO"/>
    <s v="resto"/>
    <n v="0.3406086892157007"/>
    <n v="3131.8923368124688"/>
    <n v="2.5081064570359359E-4"/>
    <n v="3131.8923368124688"/>
    <n v="0"/>
    <n v="0"/>
    <n v="0"/>
    <n v="0"/>
    <n v="3032"/>
    <n v="3032"/>
    <n v="1"/>
    <n v="0"/>
    <n v="0"/>
    <n v="0"/>
    <n v="0"/>
    <n v="3032"/>
    <n v="3032"/>
    <n v="1"/>
    <n v="0"/>
    <n v="0"/>
    <n v="0"/>
    <n v="0"/>
    <n v="0"/>
    <n v="0"/>
    <n v="669.63668299806761"/>
    <n v="1.859617526262947E-2"/>
    <n v="2.3883514587580936E-4"/>
    <n v="1.859617526262947E-2"/>
    <n v="2.3883514587580936E-4"/>
    <n v="0.89660454946767898"/>
    <n v="669.63668299806761"/>
    <n v="0"/>
    <n v="0.46083890104345859"/>
    <n v="2.5081064570359359E-4"/>
    <n v="0.94303133027180286"/>
    <n v="0.42796361004440242"/>
    <n v="0.64950436552268309"/>
    <n v="47.66"/>
    <n v="197.81547634099999"/>
    <n v="46.482645244643969"/>
    <n v="2.3241322622321984E-2"/>
    <x v="3"/>
    <s v="FALSEFALSE"/>
    <n v="0.44040000000000001"/>
    <n v="0.39146666666666668"/>
    <n v="4.58"/>
    <n v="245.75"/>
    <n v="8"/>
    <n v="5.65"/>
    <n v="441.54750000000001"/>
    <n v="0.21"/>
    <n v="8.99"/>
    <n v="702.56850000000009"/>
    <n v="2210"/>
    <n v="5018"/>
    <n v="587"/>
    <n v="1731"/>
    <n v="1000"/>
    <n v="5084"/>
    <n v="55.74"/>
    <n v="30.13"/>
    <n v="104.42"/>
    <n v="3725"/>
    <n v="4090"/>
    <n v="52.34"/>
    <s v="Zona Rural"/>
    <n v="1967"/>
    <n v="1.02"/>
    <n v="4.07"/>
    <n v="656"/>
    <n v="33.47"/>
    <n v="466"/>
    <n v="840"/>
    <n v="660"/>
    <n v="1966"/>
    <n v="502"/>
    <n v="913"/>
    <n v="655"/>
    <n v="389"/>
    <n v="83.95"/>
    <n v="96.51"/>
    <n v="80.27"/>
    <n v="40.520000000000003"/>
    <n v="293"/>
    <n v="4.7"/>
    <n v="9.69"/>
    <n v="33"/>
    <n v="1.68"/>
    <n v="8.52"/>
    <n v="3.94"/>
  </r>
  <r>
    <n v="536"/>
    <x v="19"/>
    <s v="VE14"/>
    <s v="Arzobispo Chacon"/>
    <s v="VE1405"/>
    <s v="El Molino"/>
    <s v="VE140504"/>
    <x v="1"/>
    <n v="1546"/>
    <n v="1821.2147061071619"/>
    <n v="302.39760000000001"/>
    <n v="403"/>
    <n v="90"/>
    <n v="8"/>
    <n v="98"/>
    <n v="19.560000000000002"/>
    <n v="0.39995734867978239"/>
    <n v="0.5092452613492171"/>
    <n v="0.10069137573775043"/>
    <n v="0.31828310581786656"/>
    <s v="RESTO"/>
    <s v="resto"/>
    <n v="0.34139145097215723"/>
    <n v="621.7471310497549"/>
    <n v="4.9791238852628307E-5"/>
    <n v="621.7471310497549"/>
    <n v="0"/>
    <n v="0"/>
    <n v="64"/>
    <n v="0"/>
    <n v="0"/>
    <n v="64"/>
    <n v="1"/>
    <n v="0"/>
    <n v="0"/>
    <n v="0"/>
    <n v="0"/>
    <n v="0"/>
    <n v="0"/>
    <n v="0"/>
    <n v="0"/>
    <n v="0"/>
    <n v="0"/>
    <n v="0"/>
    <n v="0"/>
    <n v="0"/>
    <n v="142.70162650636172"/>
    <n v="3.9629018602946693E-3"/>
    <n v="5.0896500518416964E-5"/>
    <n v="3.9629018602946693E-3"/>
    <n v="5.0896500518416964E-5"/>
    <n v="0.89506286615846431"/>
    <n v="142.70162650636172"/>
    <n v="0"/>
    <n v="0.46942367645599203"/>
    <n v="4.9791238852628307E-5"/>
    <n v="0.94225292225719426"/>
    <n v="0.42789805482273469"/>
    <n v="0.64940487481446241"/>
    <n v="0"/>
    <n v="151.57294766699999"/>
    <n v="12.015433717818178"/>
    <n v="6.0077168589090894E-3"/>
    <x v="3"/>
    <s v="FALSEFALSE"/>
    <n v="0.38119999999999998"/>
    <n v="0.33884444444444445"/>
    <n v="17.25"/>
    <n v="59.714285714285715"/>
    <n v="7"/>
    <n v="14.7"/>
    <n v="227.262"/>
    <n v="0.77"/>
    <n v="3.0900000000000003"/>
    <n v="47.7714"/>
    <n v="385"/>
    <n v="1010"/>
    <n v="151"/>
    <n v="298"/>
    <n v="166"/>
    <n v="1082"/>
    <n v="53.07"/>
    <n v="32.86"/>
    <n v="111.2"/>
    <n v="0"/>
    <n v="1546"/>
    <n v="100"/>
    <s v="Zona Rural"/>
    <n v="520"/>
    <n v="1"/>
    <n v="2.98"/>
    <n v="143"/>
    <n v="27.55"/>
    <n v="54"/>
    <n v="199"/>
    <n v="165"/>
    <n v="418"/>
    <n v="48"/>
    <n v="178"/>
    <n v="90"/>
    <n v="42"/>
    <n v="53.33"/>
    <n v="95.19"/>
    <n v="66.180000000000007"/>
    <n v="26.09"/>
    <n v="228"/>
    <n v="5.26"/>
    <n v="1.93"/>
    <n v="9"/>
    <n v="1.73"/>
    <n v="0.96"/>
    <n v="15.57"/>
  </r>
  <r>
    <n v="963"/>
    <x v="3"/>
    <s v="VE21"/>
    <s v="Sucre"/>
    <s v="VE2117"/>
    <s v="Junin"/>
    <s v="VE211703"/>
    <x v="2"/>
    <n v="4534"/>
    <n v="5574.9821911118352"/>
    <n v="1251.384"/>
    <n v="871"/>
    <n v="245"/>
    <n v="87"/>
    <n v="332"/>
    <n v="27.6"/>
    <n v="0.39980539470226478"/>
    <n v="0.51954396108711876"/>
    <n v="9.9046019519173065E-2"/>
    <n v="0.55502175985557978"/>
    <s v="RESTO"/>
    <s v="resto"/>
    <n v="0.34058411455092635"/>
    <n v="1898.7503731970078"/>
    <n v="1.5205720884267941E-4"/>
    <n v="1898.7503731970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3.4405171453061"/>
    <n v="1.2314584587070715E-2"/>
    <n v="1.5815916793188755E-4"/>
    <n v="1.2314584587070715E-2"/>
    <n v="1.5815916793188755E-4"/>
    <n v="0.89594275471857776"/>
    <n v="443.4405171453061"/>
    <n v="0"/>
    <n v="0.47593376679758909"/>
    <n v="1.5205720884267941E-4"/>
    <n v="0.94264892706045678"/>
    <n v="0.42779503294007526"/>
    <n v="0.649248522356073"/>
    <n v="78.89"/>
    <n v="99.680287274799994"/>
    <n v="55.928632867425904"/>
    <n v="2.796431643371295E-2"/>
    <x v="2"/>
    <s v="FALSETRUE"/>
    <n v="0.51060000000000005"/>
    <n v="0.4538666666666667"/>
    <n v="14.59"/>
    <n v="325.5"/>
    <n v="4"/>
    <n v="14.18"/>
    <n v="642.9212"/>
    <n v="0.08"/>
    <n v="28.720000000000002"/>
    <n v="1302.1648"/>
    <n v="1441"/>
    <n v="2822"/>
    <n v="271"/>
    <n v="1119"/>
    <n v="655"/>
    <n v="2760"/>
    <n v="60.67"/>
    <n v="27.43"/>
    <n v="113.36"/>
    <n v="3577"/>
    <n v="957"/>
    <n v="21.11"/>
    <s v="Zona Urbana"/>
    <n v="1220"/>
    <n v="1.03"/>
    <n v="3.75"/>
    <n v="272"/>
    <n v="22.35"/>
    <n v="108"/>
    <n v="1194"/>
    <n v="0"/>
    <n v="1302"/>
    <n v="223"/>
    <n v="551"/>
    <n v="388"/>
    <n v="147"/>
    <n v="58.07"/>
    <n v="95.66"/>
    <n v="72.39"/>
    <n v="25.65"/>
    <n v="528"/>
    <n v="5.08"/>
    <n v="9.4499999999999993"/>
    <n v="57"/>
    <n v="4.68"/>
    <n v="7.56"/>
    <n v="13.13"/>
  </r>
  <r>
    <n v="939"/>
    <x v="3"/>
    <s v="VE21"/>
    <s v="Miranda"/>
    <s v="VE2110"/>
    <s v="Valerita"/>
    <s v="VE211005"/>
    <x v="2"/>
    <n v="712"/>
    <n v="911.84792302276469"/>
    <n v="166.39440000000002"/>
    <n v="141"/>
    <n v="36"/>
    <n v="7"/>
    <n v="43"/>
    <n v="23.37"/>
    <n v="0.39988919687965208"/>
    <n v="0.4885015622153665"/>
    <n v="6.4822170531823764E-2"/>
    <n v="0.37957933887915302"/>
    <s v="RESTO"/>
    <s v="resto"/>
    <n v="0.34102935824305264"/>
    <n v="310.9669120037139"/>
    <n v="2.4903094871863778E-5"/>
    <n v="310.9669120037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0.97644061610947"/>
    <n v="5.3035197307740225E-3"/>
    <n v="6.8114377858124258E-5"/>
    <n v="5.3035197307740225E-3"/>
    <n v="6.8114377858124258E-5"/>
    <n v="0.89520410647688986"/>
    <n v="190.97644061610947"/>
    <n v="0"/>
    <n v="0.46300306280767684"/>
    <n v="2.4903094871863778E-5"/>
    <n v="0.94215654782724811"/>
    <n v="0.42773693638839089"/>
    <n v="0.64916035139233874"/>
    <n v="0"/>
    <n v="69.391435931199993"/>
    <n v="13.140640639384388"/>
    <n v="6.5703203196921939E-3"/>
    <x v="3"/>
    <s v="FALSEFALSE"/>
    <n v="0.54059999999999997"/>
    <n v="0.48053333333333331"/>
    <n v="10.23"/>
    <n v="186.66666666666666"/>
    <n v="3"/>
    <n v="15.3"/>
    <n v="108.93599999999999"/>
    <m/>
    <n v="2.5499999999999998"/>
    <n v="18.155999999999999"/>
    <n v="233"/>
    <n v="431"/>
    <n v="48"/>
    <n v="191"/>
    <n v="93"/>
    <n v="428"/>
    <n v="65.2"/>
    <n v="28.01"/>
    <n v="100.56"/>
    <n v="0"/>
    <n v="712"/>
    <n v="100"/>
    <s v="Zona Rural"/>
    <n v="196"/>
    <n v="1"/>
    <n v="3.63"/>
    <n v="81"/>
    <n v="41.33"/>
    <n v="49"/>
    <n v="341"/>
    <n v="100"/>
    <n v="560"/>
    <n v="48"/>
    <n v="106"/>
    <n v="58"/>
    <n v="24"/>
    <n v="77.42"/>
    <n v="96.36"/>
    <n v="75.319999999999993"/>
    <n v="27.59"/>
    <n v="57"/>
    <n v="1.47"/>
    <n v="9.18"/>
    <n v="14"/>
    <n v="7.14"/>
    <n v="0.51"/>
    <n v="10.87"/>
  </r>
  <r>
    <n v="620"/>
    <x v="4"/>
    <s v="VE15"/>
    <s v="Brion"/>
    <s v="VE1504"/>
    <s v="Curiepe"/>
    <s v="VE150402"/>
    <x v="3"/>
    <n v="11876"/>
    <n v="13968.706752629792"/>
    <n v="2212.4987999999998"/>
    <n v="2476"/>
    <n v="466"/>
    <n v="101"/>
    <n v="567"/>
    <n v="18.63"/>
    <n v="0.39923278748986685"/>
    <n v="0.38014228215513585"/>
    <n v="8.814402330536622E-2"/>
    <n v="0.50269201418489562"/>
    <s v="CIUD MED Y PEQ ORIEN"/>
    <s v="ciud med y peq"/>
    <n v="0.33911026613758488"/>
    <n v="4736.9318644821678"/>
    <n v="3.7934667345362178E-4"/>
    <n v="4736.9318644821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3.9240075117189"/>
    <n v="3.9543144927187419E-2"/>
    <n v="5.0786210893872109E-4"/>
    <n v="3.9543144927187419E-2"/>
    <n v="5.0786210893872109E-4"/>
    <n v="0.89881140999864684"/>
    <n v="1423.9240075117189"/>
    <n v="0"/>
    <n v="0.43949894569365672"/>
    <n v="3.7934667345362178E-4"/>
    <n v="0.94352906069362596"/>
    <n v="0.42767289116822149"/>
    <n v="0.64906315235691936"/>
    <n v="72.16"/>
    <n v="171.580020139"/>
    <n v="81.412199050410976"/>
    <n v="4.0706099525205486E-2"/>
    <x v="2"/>
    <s v="FALSETRUE"/>
    <n v="0.4793"/>
    <n v="0.42604444444444445"/>
    <n v="4.6500000000000004"/>
    <n v="279.93333333333334"/>
    <n v="15"/>
    <n v="9.629999999999999"/>
    <n v="1143.6587999999999"/>
    <n v="0.16"/>
    <n v="4.5399999999999991"/>
    <n v="539.17039999999986"/>
    <n v="3607"/>
    <n v="7526"/>
    <n v="743"/>
    <n v="2832"/>
    <n v="1628"/>
    <n v="7416"/>
    <n v="57.8"/>
    <n v="28.36"/>
    <n v="96.52"/>
    <n v="8570"/>
    <n v="3306"/>
    <n v="27.84"/>
    <s v="Zona Urbana"/>
    <n v="3207"/>
    <n v="1.02"/>
    <n v="3.77"/>
    <n v="1641"/>
    <n v="51.25"/>
    <n v="988"/>
    <n v="1858"/>
    <n v="1353"/>
    <n v="4199"/>
    <n v="622"/>
    <n v="1423"/>
    <n v="1121"/>
    <n v="626"/>
    <n v="68.13"/>
    <n v="95.76"/>
    <n v="82.91"/>
    <n v="40.83"/>
    <n v="445"/>
    <n v="4.99"/>
    <n v="8"/>
    <n v="181"/>
    <n v="5.65"/>
    <n v="3.65"/>
    <n v="4.4400000000000004"/>
  </r>
  <r>
    <n v="584"/>
    <x v="19"/>
    <s v="VE14"/>
    <s v="Rangel"/>
    <s v="VE1417"/>
    <s v="La Toma"/>
    <s v="VE141703"/>
    <x v="1"/>
    <n v="2208"/>
    <n v="2661.8434343434342"/>
    <n v="323.91360000000003"/>
    <n v="442"/>
    <n v="67"/>
    <n v="9"/>
    <n v="76"/>
    <n v="14.67"/>
    <n v="0.39979713553769203"/>
    <n v="0.40097754297973703"/>
    <n v="7.8089435003732485E-2"/>
    <n v="0.27048232828077373"/>
    <s v="RESTO"/>
    <s v="resto"/>
    <n v="0.3405395066084842"/>
    <n v="906.46284980034625"/>
    <n v="7.2592065184505633E-5"/>
    <n v="906.46284980034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.17792241434154"/>
    <n v="4.1705226680401634E-3"/>
    <n v="5.3563024424781617E-5"/>
    <n v="4.1705226680401634E-3"/>
    <n v="5.3563024424781617E-5"/>
    <n v="0.89508473997474236"/>
    <n v="150.17792241434154"/>
    <n v="0"/>
    <n v="0.43341093520750656"/>
    <n v="7.2592065184505633E-5"/>
    <n v="0.94234121396113701"/>
    <n v="0.42765110421160185"/>
    <n v="0.64903008710766974"/>
    <n v="0"/>
    <n v="45.6862443813"/>
    <n v="58.263564238888563"/>
    <n v="2.9131782119444283E-2"/>
    <x v="3"/>
    <s v="FALSEFALSE"/>
    <n v="0.48979999999999996"/>
    <n v="0.43537777777777775"/>
    <n v="4.25"/>
    <n v="110.25"/>
    <n v="4"/>
    <n v="2.91"/>
    <n v="64.252800000000008"/>
    <n v="0.21"/>
    <n v="2.09"/>
    <n v="46.147199999999991"/>
    <n v="697"/>
    <n v="1423"/>
    <n v="88"/>
    <n v="562"/>
    <n v="253"/>
    <n v="1393"/>
    <n v="55.17"/>
    <n v="26.41"/>
    <n v="108.11"/>
    <n v="0"/>
    <n v="2208"/>
    <n v="100"/>
    <s v="Zona Rural"/>
    <n v="521"/>
    <n v="1.0900000000000001"/>
    <n v="4.5999999999999996"/>
    <n v="152"/>
    <n v="29.17"/>
    <n v="140"/>
    <n v="301"/>
    <n v="0"/>
    <n v="441"/>
    <n v="102"/>
    <n v="280"/>
    <n v="167"/>
    <n v="91"/>
    <n v="54.84"/>
    <n v="98.94"/>
    <n v="79.900000000000006"/>
    <n v="23.7"/>
    <n v="74"/>
    <n v="1.43"/>
    <n v="9.98"/>
    <n v="3"/>
    <n v="0.57999999999999996"/>
    <n v="0.19"/>
    <n v="5.21"/>
  </r>
  <r>
    <n v="282"/>
    <x v="14"/>
    <s v="VE08"/>
    <s v="Los Guayos"/>
    <s v="VE0807"/>
    <s v="Urbana Los Guayos"/>
    <s v="VE080701"/>
    <x v="3"/>
    <n v="149606"/>
    <n v="165506"/>
    <n v="32479.462600000003"/>
    <n v="29850"/>
    <n v="6274"/>
    <n v="2005"/>
    <n v="8279"/>
    <n v="21.71"/>
    <n v="0.39247101320100963"/>
    <n v="0.32021117461580773"/>
    <n v="7.6269321511438476E-2"/>
    <n v="0.62790501532816279"/>
    <s v="CIUD PRINC CENTRO"/>
    <s v="ciud principales"/>
    <n v="0.32021117461580773"/>
    <n v="52996.87066596387"/>
    <n v="4.2441367462613851E-3"/>
    <n v="52938.87066596387"/>
    <n v="0"/>
    <n v="0"/>
    <n v="185"/>
    <n v="0"/>
    <n v="19775"/>
    <n v="19775"/>
    <n v="2"/>
    <n v="0"/>
    <n v="0"/>
    <n v="58"/>
    <n v="0"/>
    <n v="19775"/>
    <n v="19833"/>
    <n v="2"/>
    <n v="58"/>
    <n v="3.3541983749255867E-5"/>
    <n v="0"/>
    <n v="1.0944042406875409E-3"/>
    <n v="1.0944042406875409E-3"/>
    <n v="3.5044046741507863E-4"/>
    <n v="10299.592431517456"/>
    <n v="0.28602528931453919"/>
    <n v="3.6734914966567805E-3"/>
    <n v="0.28602528931453919"/>
    <n v="3.6734914966567805E-3"/>
    <n v="0.92477944856210248"/>
    <n v="10299.592431517456"/>
    <n v="0"/>
    <n v="0.51033863749748309"/>
    <n v="4.2105947625121296E-3"/>
    <n v="0.95836481344603541"/>
    <n v="0.42760670826936814"/>
    <n v="0.64896270904650866"/>
    <n v="100"/>
    <n v="67.039299717399999"/>
    <n v="2468.7907048206089"/>
    <n v="1"/>
    <x v="2"/>
    <s v="TRUETRUE"/>
    <n v="0.41399999999999998"/>
    <n v="0.36799999999999999"/>
    <n v="2.14"/>
    <n v="417.72727272727275"/>
    <n v="77"/>
    <n v="2.4299999999999997"/>
    <n v="3635.4258"/>
    <n v="0.16"/>
    <n v="8.84"/>
    <n v="13225.170400000001"/>
    <n v="42073"/>
    <n v="101631"/>
    <n v="5902"/>
    <n v="33923"/>
    <n v="17100"/>
    <n v="98583"/>
    <n v="47.21"/>
    <n v="28.22"/>
    <n v="96.99"/>
    <n v="149606"/>
    <n v="0"/>
    <n v="0"/>
    <s v="Zona Urbana"/>
    <n v="38971"/>
    <n v="1.04"/>
    <n v="3.99"/>
    <n v="15257"/>
    <n v="39.29"/>
    <n v="5979"/>
    <n v="17034"/>
    <n v="8315"/>
    <n v="32165"/>
    <n v="7039"/>
    <n v="16358"/>
    <n v="11806"/>
    <n v="7863"/>
    <n v="62.4"/>
    <n v="96.74"/>
    <n v="82.5"/>
    <n v="38.35"/>
    <n v="2598"/>
    <n v="3.82"/>
    <n v="8.64"/>
    <n v="3632"/>
    <n v="9.35"/>
    <n v="7.01"/>
    <n v="1.74"/>
  </r>
  <r>
    <n v="129"/>
    <x v="10"/>
    <s v="VE05"/>
    <s v="Jose Angel Lamas"/>
    <s v="VE0504"/>
    <s v="Capital Santa Cruz"/>
    <s v="VE050400"/>
    <x v="3"/>
    <n v="32981"/>
    <n v="36435"/>
    <n v="3974.2105000000006"/>
    <n v="7701"/>
    <n v="771"/>
    <n v="284"/>
    <n v="1055"/>
    <n v="12.05"/>
    <n v="0.3976562483247974"/>
    <n v="0.33571495742572594"/>
    <n v="4.4585498055907682E-2"/>
    <n v="0.54773433380546821"/>
    <s v="CIUD MED Y PEQ CENTR"/>
    <s v="ciud med y peq"/>
    <n v="0.33571495742572594"/>
    <n v="12231.774473806325"/>
    <n v="9.7955450697211977E-4"/>
    <n v="12231.774473806325"/>
    <n v="0"/>
    <n v="0"/>
    <n v="0"/>
    <n v="0"/>
    <n v="4962"/>
    <n v="4962"/>
    <n v="1"/>
    <n v="0"/>
    <n v="0"/>
    <n v="0"/>
    <n v="0"/>
    <n v="4962"/>
    <n v="4962"/>
    <n v="1"/>
    <n v="0"/>
    <n v="0"/>
    <n v="0"/>
    <n v="0"/>
    <n v="0"/>
    <n v="0"/>
    <n v="2286.5545750266192"/>
    <n v="6.3498865436087473E-2"/>
    <n v="8.1553118182603771E-4"/>
    <n v="6.3498865436087473E-2"/>
    <n v="8.1553118182603771E-4"/>
    <n v="0.90133525640357293"/>
    <n v="2286.5545750266192"/>
    <n v="0"/>
    <n v="0.43351635975512881"/>
    <n v="9.7955450697211977E-4"/>
    <n v="0.94585324717572039"/>
    <n v="0.42751591970280617"/>
    <n v="0.64882492263444569"/>
    <n v="97.46"/>
    <n v="27.0766571795"/>
    <n v="1345.6240095836235"/>
    <n v="0.6728120047918118"/>
    <x v="2"/>
    <s v="FALSETRUE"/>
    <n v="0.33689999999999998"/>
    <n v="0.29946666666666666"/>
    <n v="2.21"/>
    <n v="252.25925925925927"/>
    <n v="27"/>
    <n v="0.89"/>
    <n v="293.53089999999997"/>
    <n v="0.25"/>
    <n v="6.6099999999999994"/>
    <n v="2180.0440999999996"/>
    <n v="7864"/>
    <n v="23340"/>
    <n v="1777"/>
    <n v="6297"/>
    <n v="3408"/>
    <n v="23276"/>
    <n v="41.31"/>
    <n v="30.81"/>
    <n v="101.69"/>
    <n v="32142"/>
    <n v="839"/>
    <n v="2.54"/>
    <s v="Zona Urbana"/>
    <n v="9213"/>
    <n v="1.02"/>
    <n v="3.66"/>
    <n v="3422"/>
    <n v="37.549999999999997"/>
    <n v="1843"/>
    <n v="2570"/>
    <n v="1952"/>
    <n v="6811"/>
    <n v="1391"/>
    <n v="3009"/>
    <n v="2421"/>
    <n v="2038"/>
    <n v="67.69"/>
    <n v="95.8"/>
    <n v="84.86"/>
    <n v="46.63"/>
    <n v="615"/>
    <n v="4.87"/>
    <n v="5.1100000000000003"/>
    <n v="365"/>
    <n v="4.01"/>
    <n v="3.02"/>
    <n v="2.73"/>
  </r>
  <r>
    <n v="285"/>
    <x v="14"/>
    <s v="VE08"/>
    <s v="Naguanagua"/>
    <s v="VE0810"/>
    <s v="Urbana Naguanagua"/>
    <s v="VE081001"/>
    <x v="3"/>
    <n v="157437"/>
    <n v="187563"/>
    <n v="18278.435699999998"/>
    <n v="39141"/>
    <n v="4210"/>
    <n v="928"/>
    <n v="5138"/>
    <n v="11.61"/>
    <n v="0.39166259082012184"/>
    <n v="0.31697168218762162"/>
    <n v="0.35526326393711677"/>
    <n v="0.3658290258300636"/>
    <s v="CIUD PRINC CENTRO"/>
    <s v="ciud principales"/>
    <n v="0.31697168218762162"/>
    <n v="59452.15962615687"/>
    <n v="4.7610942333623316E-3"/>
    <n v="59452.15962615687"/>
    <n v="0"/>
    <n v="0"/>
    <n v="460"/>
    <n v="0"/>
    <n v="14104"/>
    <n v="14104"/>
    <n v="2"/>
    <n v="0"/>
    <n v="0"/>
    <n v="0"/>
    <n v="0"/>
    <n v="14104"/>
    <n v="14104"/>
    <n v="1"/>
    <n v="0"/>
    <n v="0"/>
    <n v="0"/>
    <n v="0"/>
    <n v="0"/>
    <n v="0"/>
    <n v="10965.952316962957"/>
    <n v="0.30453046612512019"/>
    <n v="3.9111579275542393E-3"/>
    <n v="0.30453046612512019"/>
    <n v="3.9111579275542393E-3"/>
    <n v="0.92672905487632518"/>
    <n v="10965.952316962957"/>
    <n v="0"/>
    <n v="0.51607706772968898"/>
    <n v="4.7610942333623316E-3"/>
    <n v="0.96049651409554171"/>
    <n v="0.42740976350550852"/>
    <n v="0.64866381334395018"/>
    <n v="99.14"/>
    <n v="200.139744863"/>
    <n v="937.16018339281356"/>
    <n v="0.4685800916964068"/>
    <x v="2"/>
    <s v="TRUETRUE"/>
    <n v="0.30309999999999998"/>
    <n v="0.26942222222222223"/>
    <n v="1.93"/>
    <n v="349.45454545454544"/>
    <n v="99"/>
    <n v="1.1399999999999999"/>
    <n v="1794.7817999999997"/>
    <n v="7.0000000000000007E-2"/>
    <n v="4.46"/>
    <n v="7021.6902"/>
    <n v="34073"/>
    <n v="112412"/>
    <n v="10952"/>
    <n v="27406"/>
    <n v="14343"/>
    <n v="115688"/>
    <n v="40.049999999999997"/>
    <n v="32.270000000000003"/>
    <n v="93.14"/>
    <n v="156081"/>
    <n v="1356"/>
    <n v="0.86"/>
    <s v="Zona Urbana"/>
    <n v="45490"/>
    <n v="1.03"/>
    <n v="3.55"/>
    <n v="18228"/>
    <n v="40.25"/>
    <n v="7030"/>
    <n v="15877"/>
    <n v="10090"/>
    <n v="34596"/>
    <n v="7086"/>
    <n v="12908"/>
    <n v="10175"/>
    <n v="11751"/>
    <n v="76.89"/>
    <n v="96.01"/>
    <n v="84.55"/>
    <n v="56.07"/>
    <n v="2594"/>
    <n v="4.57"/>
    <n v="5.52"/>
    <n v="1449"/>
    <n v="3.2"/>
    <n v="3.06"/>
    <n v="1.43"/>
  </r>
  <r>
    <n v="595"/>
    <x v="19"/>
    <s v="VE14"/>
    <s v="Sucre"/>
    <s v="VE1420"/>
    <s v="San Juan"/>
    <s v="VE142006"/>
    <x v="1"/>
    <n v="15573"/>
    <n v="19527.047170487105"/>
    <n v="2384.2263000000003"/>
    <n v="3086"/>
    <n v="480"/>
    <n v="78"/>
    <n v="558"/>
    <n v="15.31"/>
    <n v="0.39814551891585098"/>
    <n v="0.4254673095482091"/>
    <n v="5.3870714712248066E-2"/>
    <n v="0.21668790142289374"/>
    <s v="CIUD MED Y PEQ OCCID"/>
    <s v="ciud med y peq"/>
    <n v="0.33713187803104649"/>
    <n v="6583.1900849871499"/>
    <n v="5.2720016476862335E-4"/>
    <n v="6583.1900849871499"/>
    <n v="0"/>
    <n v="0"/>
    <n v="383"/>
    <n v="0"/>
    <n v="0"/>
    <n v="383"/>
    <n v="1"/>
    <n v="0"/>
    <n v="0"/>
    <n v="0"/>
    <n v="0"/>
    <n v="0"/>
    <n v="0"/>
    <n v="0"/>
    <n v="0"/>
    <n v="0"/>
    <n v="0"/>
    <n v="0"/>
    <n v="0"/>
    <n v="0"/>
    <n v="1045.1088218962441"/>
    <n v="2.9023240981197632E-2"/>
    <n v="3.727524555795654E-4"/>
    <n v="2.9023240981197632E-2"/>
    <n v="3.727524555795654E-4"/>
    <n v="0.89770308926396525"/>
    <n v="1045.1088218962441"/>
    <n v="0"/>
    <n v="0.45073121326445736"/>
    <n v="5.2720016476862335E-4"/>
    <n v="0.94410159418395101"/>
    <n v="0.42725355745992205"/>
    <n v="0.64842674527052468"/>
    <n v="76.22"/>
    <n v="74.691559341200005"/>
    <n v="261.4357946563307"/>
    <n v="0.13071789732816536"/>
    <x v="2"/>
    <s v="FALSETRUE"/>
    <n v="0.3589"/>
    <n v="0.31902222222222221"/>
    <n v="5.66"/>
    <n v="221.42857142857142"/>
    <n v="14"/>
    <n v="5.4"/>
    <n v="840.94200000000012"/>
    <n v="0.83"/>
    <n v="3.4899999999999998"/>
    <n v="543.49770000000001"/>
    <n v="3885"/>
    <n v="10824"/>
    <n v="864"/>
    <n v="2988"/>
    <n v="1913"/>
    <n v="10672"/>
    <n v="43.87"/>
    <n v="29.61"/>
    <n v="106.57"/>
    <n v="11870"/>
    <n v="3703"/>
    <n v="23.78"/>
    <s v="Zona Urbana"/>
    <n v="3804"/>
    <n v="1.04"/>
    <n v="3.91"/>
    <n v="1469"/>
    <n v="38.72"/>
    <n v="605"/>
    <n v="1245"/>
    <n v="1100"/>
    <n v="3100"/>
    <n v="573"/>
    <n v="1434"/>
    <n v="1383"/>
    <n v="1272"/>
    <n v="55.36"/>
    <n v="95.98"/>
    <n v="84.74"/>
    <n v="53.67"/>
    <n v="739"/>
    <n v="4.4000000000000004"/>
    <n v="8.14"/>
    <n v="48"/>
    <n v="1.27"/>
    <n v="3.35"/>
    <n v="4.2300000000000004"/>
  </r>
  <r>
    <n v="825"/>
    <x v="18"/>
    <s v="VE20"/>
    <s v="Andres Bello"/>
    <s v="VE2001"/>
    <s v="Capital Cordero"/>
    <s v="VE200101"/>
    <x v="1"/>
    <n v="20358"/>
    <n v="21793"/>
    <n v="2312.6687999999999"/>
    <n v="4775"/>
    <n v="534"/>
    <n v="78"/>
    <n v="612"/>
    <n v="11.36"/>
    <n v="0.40381913873509789"/>
    <n v="0.35634619491767638"/>
    <n v="2.7190005155824908E-2"/>
    <n v="0.22964815614480583"/>
    <s v="CIUD MED Y PEQ OCCID"/>
    <s v="ciud med y peq"/>
    <n v="0.35634619491767638"/>
    <n v="7765.8526258409211"/>
    <n v="6.2191106911052704E-4"/>
    <n v="-1022.1473741590789"/>
    <n v="0"/>
    <n v="0"/>
    <n v="116"/>
    <n v="34"/>
    <n v="2083"/>
    <n v="2083"/>
    <n v="3"/>
    <n v="8266"/>
    <n v="207"/>
    <n v="70"/>
    <n v="34"/>
    <n v="2083"/>
    <n v="10660"/>
    <n v="5"/>
    <n v="8788"/>
    <n v="5.0821888480769061E-3"/>
    <n v="6.527476893677807E-4"/>
    <n v="1.1316207534969023"/>
    <n v="1"/>
    <n v="0.40324874959849494"/>
    <n v="2244.9810279813614"/>
    <n v="6.2344345400414614E-2"/>
    <n v="8.0070340368121697E-4"/>
    <n v="6.2344345400414614E-2"/>
    <n v="1.4795571431343627E-4"/>
    <n v="0.89585905456148662"/>
    <n v="2037.9810279813614"/>
    <n v="9.2205678987911072E-2"/>
    <n v="0.43818319829319252"/>
    <n v="-4.4602777789663787E-3"/>
    <n v="0.92478856931284925"/>
    <n v="0.42725222509987876"/>
    <n v="0.6484247231975161"/>
    <n v="86.81"/>
    <n v="90.1301936359"/>
    <n v="241.79466525987326"/>
    <n v="0.12089733262993663"/>
    <x v="2"/>
    <s v="FALSETRUE"/>
    <n v="0.33590000000000003"/>
    <n v="0.29857777777777783"/>
    <n v="5.08"/>
    <n v="233.33333333333334"/>
    <n v="27"/>
    <n v="1.64"/>
    <n v="333.87119999999993"/>
    <n v="0.11"/>
    <n v="2.2600000000000002"/>
    <n v="460.0908"/>
    <n v="4782"/>
    <n v="14236"/>
    <n v="1340"/>
    <n v="3787"/>
    <n v="2148"/>
    <n v="14423"/>
    <n v="43"/>
    <n v="31.37"/>
    <n v="95.02"/>
    <n v="17672"/>
    <n v="2686"/>
    <n v="13.19"/>
    <s v="Zona Urbana"/>
    <n v="5576"/>
    <n v="1.02"/>
    <n v="3.71"/>
    <n v="1755"/>
    <n v="31.52"/>
    <n v="1220"/>
    <n v="2520"/>
    <n v="2302"/>
    <n v="6300"/>
    <n v="890"/>
    <n v="1778"/>
    <n v="1532"/>
    <n v="1315"/>
    <n v="70.02"/>
    <n v="95.54"/>
    <n v="83.81"/>
    <n v="47.71"/>
    <n v="875"/>
    <n v="5.0199999999999996"/>
    <n v="4.08"/>
    <n v="78"/>
    <n v="1.4"/>
    <n v="1.71"/>
    <n v="4.59"/>
  </r>
  <r>
    <n v="268"/>
    <x v="14"/>
    <s v="VE08"/>
    <s v="Bejuma"/>
    <s v="VE0801"/>
    <s v="No Urbana Canoabo"/>
    <s v="VE080102"/>
    <x v="3"/>
    <n v="8058"/>
    <n v="8713.7563146400753"/>
    <n v="1624.4928"/>
    <n v="2015"/>
    <n v="382"/>
    <n v="127"/>
    <n v="509"/>
    <n v="20.16"/>
    <n v="0.39820705523556515"/>
    <n v="0.41249640177046709"/>
    <n v="0.16116508616015859"/>
    <n v="0.26156081574750606"/>
    <s v="CIUD MED Y PEQ CENTR"/>
    <s v="ciud med y peq"/>
    <n v="0.33787622786527205"/>
    <n v="2944.1711141277833"/>
    <n v="2.3577740828339128E-4"/>
    <n v="2944.1711141277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4.18799797905535"/>
    <n v="1.6223218758125432E-2"/>
    <n v="2.0835869548178163E-4"/>
    <n v="1.6223218758125432E-2"/>
    <n v="2.0835869548178163E-4"/>
    <n v="0.89635454748002374"/>
    <n v="584.18799797905535"/>
    <n v="0"/>
    <n v="0.44169138933620539"/>
    <n v="2.3577740828339128E-4"/>
    <n v="0.94297311702425268"/>
    <n v="0.42702837409926936"/>
    <n v="0.64808499290571076"/>
    <n v="59.74"/>
    <n v="225.95858225500001"/>
    <n v="38.563511187224478"/>
    <n v="1.928175559361224E-2"/>
    <x v="2"/>
    <s v="FALSETRUE"/>
    <n v="0.34820000000000001"/>
    <n v="0.30951111111111113"/>
    <n v="7.43"/>
    <n v="115.26666666666667"/>
    <n v="15"/>
    <n v="8.73"/>
    <n v="703.46339999999998"/>
    <n v="1.89"/>
    <n v="12.85"/>
    <n v="1035.453"/>
    <n v="1915"/>
    <n v="5500"/>
    <n v="643"/>
    <n v="1490"/>
    <n v="915"/>
    <n v="5653"/>
    <n v="46.51"/>
    <n v="31.53"/>
    <n v="110.01"/>
    <n v="4814"/>
    <n v="3244"/>
    <n v="40.26"/>
    <s v="Zona Urbana"/>
    <n v="2670"/>
    <n v="1.17"/>
    <n v="3.52"/>
    <n v="850"/>
    <n v="31.85"/>
    <n v="312"/>
    <n v="792"/>
    <n v="625"/>
    <n v="1729"/>
    <n v="324"/>
    <n v="792"/>
    <n v="653"/>
    <n v="644"/>
    <n v="63.65"/>
    <n v="95.88"/>
    <n v="86.38"/>
    <n v="59.52"/>
    <n v="511"/>
    <n v="4.6900000000000004"/>
    <n v="5.62"/>
    <n v="290"/>
    <n v="10.87"/>
    <n v="5.66"/>
    <n v="3.57"/>
  </r>
  <r>
    <n v="779"/>
    <x v="16"/>
    <s v="VE19"/>
    <s v="Benitez"/>
    <s v="VE1904"/>
    <s v="General Francisco Antonio Vasquez"/>
    <s v="VE190403"/>
    <x v="0"/>
    <n v="2279"/>
    <n v="2714.9335604770017"/>
    <n v="583.42399999999998"/>
    <n v="433"/>
    <n v="114"/>
    <n v="35"/>
    <n v="149"/>
    <n v="25.6"/>
    <n v="0.39816221988231809"/>
    <n v="0.52709680533827241"/>
    <n v="7.5598869077682831E-2"/>
    <n v="0.25579953652294757"/>
    <s v="RESTO"/>
    <s v="resto"/>
    <n v="0.33750103197326203"/>
    <n v="916.29287839983067"/>
    <n v="7.3379281204463323E-5"/>
    <n v="916.29287839983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7.57621566450268"/>
    <n v="1.1040907964672241E-2"/>
    <n v="1.4180103312120635E-4"/>
    <n v="1.1040907964672241E-2"/>
    <n v="1.4180103312120635E-4"/>
    <n v="0.8958085669715099"/>
    <n v="397.57621566450268"/>
    <n v="0"/>
    <n v="0.47798209342481818"/>
    <n v="7.3379281204463323E-5"/>
    <n v="0.9423442622999455"/>
    <n v="0.42663955785147062"/>
    <n v="0.64749490102779328"/>
    <n v="0"/>
    <n v="5.5377466677499996"/>
    <n v="490.25961701857449"/>
    <n v="0.24512980850928726"/>
    <x v="3"/>
    <s v="FALSEFALSE"/>
    <n v="0.42200000000000004"/>
    <n v="0.37511111111111117"/>
    <n v="9.01"/>
    <n v="392.66666666666669"/>
    <n v="3"/>
    <n v="5.9399999999999995"/>
    <n v="135.37259999999998"/>
    <n v="0.18"/>
    <n v="3.5999999999999996"/>
    <n v="82.043999999999997"/>
    <n v="617"/>
    <n v="1462"/>
    <n v="200"/>
    <n v="496"/>
    <n v="279"/>
    <n v="1504"/>
    <n v="55.88"/>
    <n v="30.34"/>
    <n v="104.95"/>
    <n v="0"/>
    <n v="2279"/>
    <n v="100"/>
    <s v="Zona Rural"/>
    <n v="591"/>
    <n v="1.06"/>
    <n v="4.0999999999999996"/>
    <n v="235"/>
    <n v="39.76"/>
    <n v="131"/>
    <n v="206"/>
    <n v="841"/>
    <n v="1178"/>
    <n v="132"/>
    <n v="241"/>
    <n v="207"/>
    <n v="176"/>
    <n v="80.98"/>
    <n v="97.18"/>
    <n v="84.84"/>
    <n v="56.77"/>
    <n v="168"/>
    <n v="3.91"/>
    <n v="8.2899999999999991"/>
    <n v="80"/>
    <n v="13.54"/>
    <n v="0.68"/>
    <n v="7.56"/>
  </r>
  <r>
    <n v="1117"/>
    <x v="22"/>
    <s v="VE24"/>
    <s v="Vargas"/>
    <s v="VE2402"/>
    <s v="Caruao"/>
    <s v="VE240203"/>
    <x v="3"/>
    <n v="5925"/>
    <n v="6362.5252890173415"/>
    <n v="1138.7850000000001"/>
    <n v="1324"/>
    <n v="273"/>
    <n v="42"/>
    <n v="315"/>
    <n v="19.22"/>
    <n v="0.39763703636494152"/>
    <n v="0.33435447012946468"/>
    <n v="0.14822865149572603"/>
    <n v="0.57568320931508155"/>
    <s v="GRAN CARACAS"/>
    <s v="gran caracas"/>
    <n v="0.33514659356040261"/>
    <n v="2132.3786770560782"/>
    <n v="1.7076681295543326E-4"/>
    <n v="2119.3786770560782"/>
    <n v="0"/>
    <n v="0"/>
    <n v="115"/>
    <n v="13"/>
    <n v="309"/>
    <n v="309"/>
    <n v="3"/>
    <n v="0"/>
    <n v="0"/>
    <n v="0"/>
    <n v="13"/>
    <n v="309"/>
    <n v="322"/>
    <n v="2"/>
    <n v="13"/>
    <n v="7.5180308403504522E-6"/>
    <n v="0"/>
    <n v="6.0964781442794927E-3"/>
    <n v="6.0964781442794927E-3"/>
    <n v="2.0432138827707171E-3"/>
    <n v="589.18771147918778"/>
    <n v="1.6362063524059001E-2"/>
    <n v="2.1014191216249748E-4"/>
    <n v="1.6362063524059001E-2"/>
    <n v="2.1014191216249748E-4"/>
    <n v="0.89636917542090389"/>
    <n v="589.18771147918778"/>
    <n v="0"/>
    <n v="0.41569523635814254"/>
    <n v="1.632487821150828E-4"/>
    <n v="0.94269226422112096"/>
    <n v="0.42600320819815968"/>
    <n v="0.64652913695784953"/>
    <n v="0"/>
    <n v="229.45057345699999"/>
    <n v="27.729393712801969"/>
    <n v="1.3864696856400984E-2"/>
    <x v="3"/>
    <s v="FALSEFALSE"/>
    <n v="0.40549999999999997"/>
    <n v="0.3604444444444444"/>
    <n v="4.28"/>
    <n v="159.81818181818181"/>
    <n v="11"/>
    <n v="3.28"/>
    <n v="194.33999999999997"/>
    <n v="1.35"/>
    <n v="7.4400000000000013"/>
    <n v="440.82000000000005"/>
    <n v="1561"/>
    <n v="3850"/>
    <n v="514"/>
    <n v="1214"/>
    <n v="701"/>
    <n v="4010"/>
    <n v="53.9"/>
    <n v="31.71"/>
    <n v="109.14"/>
    <n v="0"/>
    <n v="5925"/>
    <n v="100"/>
    <s v="Zona Rural"/>
    <n v="1741"/>
    <n v="1.02"/>
    <n v="3.45"/>
    <n v="708"/>
    <n v="40.78"/>
    <n v="504"/>
    <n v="874"/>
    <n v="380"/>
    <n v="1758"/>
    <n v="282"/>
    <n v="560"/>
    <n v="443"/>
    <n v="248"/>
    <n v="68.28"/>
    <n v="88.19"/>
    <n v="77.180000000000007"/>
    <n v="35.94"/>
    <n v="211"/>
    <n v="12.55"/>
    <n v="8.5299999999999994"/>
    <n v="113"/>
    <n v="6.51"/>
    <n v="0.57999999999999996"/>
    <n v="3.42"/>
  </r>
  <r>
    <n v="922"/>
    <x v="3"/>
    <s v="VE21"/>
    <s v="Escuque"/>
    <s v="VE2106"/>
    <s v="Escuque"/>
    <s v="VE210601"/>
    <x v="2"/>
    <n v="13719"/>
    <n v="17200.838506340315"/>
    <n v="2768.4941999999996"/>
    <n v="2919"/>
    <n v="562"/>
    <n v="176"/>
    <n v="738"/>
    <n v="20.18"/>
    <n v="0.39714986230474447"/>
    <n v="0.42935569569780146"/>
    <n v="4.7605831314859307E-2"/>
    <n v="0.18540638898478864"/>
    <s v="CIUD MED Y PEQ OCCID"/>
    <s v="ciud med y peq"/>
    <n v="0.33278094521568391"/>
    <n v="5724.1112966422625"/>
    <n v="4.5840274696391808E-4"/>
    <n v="5724.1112966422625"/>
    <n v="0"/>
    <n v="0"/>
    <n v="60"/>
    <n v="0"/>
    <n v="3921"/>
    <n v="3921"/>
    <n v="2"/>
    <n v="0"/>
    <n v="0"/>
    <n v="0"/>
    <n v="0"/>
    <n v="3921"/>
    <n v="3921"/>
    <n v="1"/>
    <n v="0"/>
    <n v="0"/>
    <n v="0"/>
    <n v="0"/>
    <n v="0"/>
    <n v="0"/>
    <n v="1495.1847868540679"/>
    <n v="4.1522095566613057E-2"/>
    <n v="5.3327824736359715E-4"/>
    <n v="4.1522095566613057E-2"/>
    <n v="5.3327824736359715E-4"/>
    <n v="0.89901990163867018"/>
    <n v="1495.1847868540679"/>
    <n v="0"/>
    <n v="0.45663256430102822"/>
    <n v="4.5840274696391808E-4"/>
    <n v="0.94383518974946157"/>
    <n v="0.42569151257070309"/>
    <n v="0.64605608816118576"/>
    <n v="91.04"/>
    <n v="109.04478928499999"/>
    <n v="157.74104034796306"/>
    <n v="7.8870520173981537E-2"/>
    <x v="2"/>
    <s v="FALSETRUE"/>
    <n v="0.39479999999999998"/>
    <n v="0.35093333333333332"/>
    <n v="6.28"/>
    <n v="128.37142857142857"/>
    <n v="35"/>
    <n v="13.879999999999999"/>
    <n v="1904.1971999999996"/>
    <n v="0.08"/>
    <n v="2.96"/>
    <n v="406.08240000000001"/>
    <n v="3600"/>
    <n v="9118"/>
    <n v="1001"/>
    <n v="2829"/>
    <n v="1572"/>
    <n v="9318"/>
    <n v="50.46"/>
    <n v="30.74"/>
    <n v="98.62"/>
    <n v="12490"/>
    <n v="1229"/>
    <n v="8.9600000000000009"/>
    <s v="Zona Urbana"/>
    <n v="3785"/>
    <n v="1.03"/>
    <n v="3.74"/>
    <n v="1438"/>
    <n v="38.090000000000003"/>
    <n v="958"/>
    <n v="1460"/>
    <n v="1727"/>
    <n v="4493"/>
    <n v="690"/>
    <n v="1411"/>
    <n v="1143"/>
    <n v="1038"/>
    <n v="71.73"/>
    <n v="96.58"/>
    <n v="85.43"/>
    <n v="57.92"/>
    <n v="717"/>
    <n v="3.81"/>
    <n v="7.74"/>
    <n v="325"/>
    <n v="8.61"/>
    <n v="3.74"/>
    <n v="5.09"/>
  </r>
  <r>
    <n v="658"/>
    <x v="4"/>
    <s v="VE15"/>
    <s v="Urdaneta"/>
    <s v="VE1520"/>
    <s v="Nueva Cua"/>
    <s v="VE152002"/>
    <x v="3"/>
    <n v="29591"/>
    <n v="37785.813973063974"/>
    <n v="5503.9260000000013"/>
    <n v="5870"/>
    <n v="975"/>
    <n v="366"/>
    <n v="1341"/>
    <n v="18.600000000000001"/>
    <n v="0.39577852043473827"/>
    <n v="0.38092453746959187"/>
    <n v="0.2914142101965716"/>
    <n v="0.59105261722821556"/>
    <s v="CIUD MED Y PEQ CENTR"/>
    <s v="ciud med y peq"/>
    <n v="0.32931396482654246"/>
    <n v="12443.396213667866"/>
    <n v="9.9650176425670795E-4"/>
    <n v="12443.396213667866"/>
    <n v="0"/>
    <n v="0"/>
    <n v="791"/>
    <n v="0"/>
    <n v="0"/>
    <n v="791"/>
    <n v="1"/>
    <n v="0"/>
    <n v="0"/>
    <n v="0"/>
    <n v="0"/>
    <n v="0"/>
    <n v="0"/>
    <n v="0"/>
    <n v="0"/>
    <n v="0"/>
    <n v="0"/>
    <n v="0"/>
    <n v="0"/>
    <n v="0"/>
    <n v="2922.0028099059114"/>
    <n v="8.1145608880962269E-2"/>
    <n v="1.042172546803887E-3"/>
    <n v="8.1145608880962269E-2"/>
    <n v="1.042172546803887E-3"/>
    <n v="0.90319442277619166"/>
    <n v="2922.0028099059114"/>
    <n v="0"/>
    <n v="0.45508818970891524"/>
    <n v="9.9650176425670795E-4"/>
    <n v="0.94591887208777536"/>
    <n v="0.42540977955952486"/>
    <n v="0.64562851250667364"/>
    <n v="95.2"/>
    <n v="40.620429095399999"/>
    <n v="930.21700692332104"/>
    <n v="0.46510850346166049"/>
    <x v="2"/>
    <s v="FALSETRUE"/>
    <n v="0.46229999999999999"/>
    <n v="0.41093333333333332"/>
    <n v="2.63"/>
    <n v="305.9655172413793"/>
    <n v="29"/>
    <n v="3.2700000000000005"/>
    <n v="967.62570000000017"/>
    <n v="1.21"/>
    <n v="7.1000000000000005"/>
    <n v="2100.9610000000002"/>
    <n v="8939"/>
    <n v="19335"/>
    <n v="1317"/>
    <n v="7238"/>
    <n v="3522"/>
    <n v="18831"/>
    <n v="53.04"/>
    <n v="28.15"/>
    <n v="94.01"/>
    <n v="28172"/>
    <n v="1419"/>
    <n v="4.8"/>
    <s v="Zona Urbana"/>
    <n v="7433"/>
    <n v="1.02"/>
    <n v="4.07"/>
    <n v="3844"/>
    <n v="51.81"/>
    <n v="1683"/>
    <n v="4634"/>
    <n v="2347"/>
    <n v="8873"/>
    <n v="1697"/>
    <n v="3432"/>
    <n v="2347"/>
    <n v="1163"/>
    <n v="67.64"/>
    <n v="96.46"/>
    <n v="80.13"/>
    <n v="31.74"/>
    <n v="620"/>
    <n v="4.25"/>
    <n v="9.3800000000000008"/>
    <n v="530"/>
    <n v="7.14"/>
    <n v="3.9"/>
    <n v="3.19"/>
  </r>
  <r>
    <n v="1079"/>
    <x v="9"/>
    <s v="VE23"/>
    <s v="Miranda"/>
    <s v="VE2314"/>
    <s v="Altagracia"/>
    <s v="VE231401"/>
    <x v="2"/>
    <n v="39152"/>
    <n v="53235.992774443839"/>
    <n v="9694.0352000000003"/>
    <n v="6849"/>
    <n v="1803"/>
    <n v="452"/>
    <n v="2255"/>
    <n v="24.76"/>
    <n v="0.39507336781652402"/>
    <n v="0.48195191561939321"/>
    <n v="0.10704638552787354"/>
    <n v="0.42778189180843473"/>
    <s v="CIUD MED Y PEQ ZULIA"/>
    <s v="ciud med y peq"/>
    <n v="0.32708629337975115"/>
    <n v="17412.763550984051"/>
    <n v="1.3944625165982563E-3"/>
    <n v="17412.763550984051"/>
    <n v="0"/>
    <n v="0"/>
    <n v="199"/>
    <n v="0"/>
    <n v="19889"/>
    <n v="19889"/>
    <n v="2"/>
    <n v="0"/>
    <n v="0"/>
    <n v="0"/>
    <n v="0"/>
    <n v="19889"/>
    <n v="19889"/>
    <n v="1"/>
    <n v="0"/>
    <n v="0"/>
    <n v="0"/>
    <n v="0"/>
    <n v="0"/>
    <n v="0"/>
    <n v="5641.9114745073275"/>
    <n v="0.15667895331905121"/>
    <n v="2.0122654332487468E-3"/>
    <n v="0.15667895331905121"/>
    <n v="2.0122654332487468E-3"/>
    <n v="0.91115221138627689"/>
    <n v="5641.9114745073275"/>
    <n v="0"/>
    <n v="0.51659436010824045"/>
    <n v="1.3944625165982563E-3"/>
    <n v="0.94745989662851537"/>
    <n v="0.42531355084162153"/>
    <n v="0.64548246978037649"/>
    <n v="96.29"/>
    <n v="107.348848323"/>
    <n v="495.91582589002752"/>
    <n v="0.24795791294501376"/>
    <x v="2"/>
    <s v="TRUETRUE"/>
    <n v="0.41149999999999998"/>
    <n v="0.36577777777777776"/>
    <n v="3.93"/>
    <n v="344.98"/>
    <n v="50"/>
    <n v="5.6300000000000008"/>
    <n v="2204.2576000000004"/>
    <n v="0.3"/>
    <n v="6.5499999999999989"/>
    <n v="2564.4559999999997"/>
    <n v="10851"/>
    <n v="26372"/>
    <n v="1929"/>
    <n v="8669"/>
    <n v="4403"/>
    <n v="26080"/>
    <n v="48.46"/>
    <n v="28.62"/>
    <n v="100.57"/>
    <n v="37700"/>
    <n v="1452"/>
    <n v="3.71"/>
    <s v="Zona Urbana"/>
    <n v="9354"/>
    <n v="1.03"/>
    <n v="4.3"/>
    <n v="3022"/>
    <n v="32.46"/>
    <n v="4500"/>
    <n v="8043"/>
    <n v="4706"/>
    <n v="17249"/>
    <n v="2132"/>
    <n v="4326"/>
    <n v="3111"/>
    <n v="3231"/>
    <n v="73.44"/>
    <n v="97.37"/>
    <n v="85.35"/>
    <n v="55.64"/>
    <n v="1259"/>
    <n v="3.02"/>
    <n v="15.15"/>
    <n v="430"/>
    <n v="4.62"/>
    <n v="6.21"/>
    <n v="4.17"/>
  </r>
  <r>
    <n v="1031"/>
    <x v="9"/>
    <s v="VE23"/>
    <s v="Francisco Javier Pulgar"/>
    <s v="VE2306"/>
    <s v="Francisco Javier Pulgar"/>
    <s v="VE230603"/>
    <x v="2"/>
    <n v="4764"/>
    <n v="5493.0018395879315"/>
    <n v="1054.7496000000001"/>
    <n v="1013"/>
    <n v="237"/>
    <n v="51"/>
    <n v="288"/>
    <n v="22.14"/>
    <n v="0.39710673487498049"/>
    <n v="0.46572559164116067"/>
    <n v="7.4545929025981367E-2"/>
    <n v="0.40375182553457362"/>
    <s v="RESTO"/>
    <s v="resto"/>
    <n v="0.33266630178098017"/>
    <n v="1827.336607651838"/>
    <n v="1.4633819595134272E-4"/>
    <n v="1827.336607651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9.68479622160282"/>
    <n v="1.3598813394170347E-2"/>
    <n v="1.7465282698542068E-4"/>
    <n v="1.3598813394170347E-2"/>
    <n v="1.7465282698542068E-4"/>
    <n v="0.8960780541873079"/>
    <n v="489.68479622160282"/>
    <n v="0"/>
    <n v="0.45846748640754625"/>
    <n v="1.4633819595134272E-4"/>
    <n v="0.94262678131075028"/>
    <n v="0.42514647376256059"/>
    <n v="0.64522890314601333"/>
    <n v="74.709999999999994"/>
    <n v="109.28188410999999"/>
    <n v="50.264523569696458"/>
    <n v="2.5132261784848228E-2"/>
    <x v="2"/>
    <s v="FALSETRUE"/>
    <n v="0.4451"/>
    <n v="0.39564444444444447"/>
    <n v="12.41"/>
    <n v="245.33333333333334"/>
    <n v="6"/>
    <n v="2.52"/>
    <n v="120.0528"/>
    <n v="0.15"/>
    <n v="59.809999999999995"/>
    <n v="2849.3483999999999"/>
    <n v="1403"/>
    <n v="3152"/>
    <n v="209"/>
    <n v="1110"/>
    <n v="591"/>
    <n v="3063"/>
    <n v="51.14"/>
    <n v="27.67"/>
    <n v="113.63"/>
    <n v="3559"/>
    <n v="1205"/>
    <n v="25.29"/>
    <s v="Zona Urbana"/>
    <n v="1385"/>
    <n v="1.02"/>
    <n v="3.52"/>
    <n v="350"/>
    <n v="25.31"/>
    <n v="379"/>
    <n v="1081"/>
    <n v="12"/>
    <n v="1472"/>
    <n v="200"/>
    <n v="527"/>
    <n v="344"/>
    <n v="230"/>
    <n v="57.47"/>
    <n v="89.32"/>
    <n v="70.930000000000007"/>
    <n v="33.92"/>
    <n v="477"/>
    <n v="12.38"/>
    <n v="7.3"/>
    <n v="66"/>
    <n v="4.7699999999999996"/>
    <n v="2.39"/>
    <n v="8.84"/>
  </r>
  <r>
    <n v="720"/>
    <x v="20"/>
    <s v="VE17"/>
    <s v="Mariño"/>
    <s v="VE1708"/>
    <s v="Capital Porlamar"/>
    <s v="VE170801"/>
    <x v="0"/>
    <n v="97667"/>
    <n v="126518"/>
    <n v="20412.402999999998"/>
    <n v="20399"/>
    <n v="4291"/>
    <n v="1098"/>
    <n v="5389"/>
    <n v="20.9"/>
    <n v="0.39192587965973374"/>
    <n v="0.31749517620213036"/>
    <n v="0.62319913761522872"/>
    <n v="0.7001511269885059"/>
    <s v="CIUD MED Y PEQ ORIEN"/>
    <s v="ciud med y peq"/>
    <n v="0.31749517620213036"/>
    <n v="40168.854702741126"/>
    <n v="3.2168335631301078E-3"/>
    <n v="40168.854702741126"/>
    <n v="0"/>
    <n v="0"/>
    <n v="423"/>
    <n v="0"/>
    <n v="14138"/>
    <n v="14138"/>
    <n v="2"/>
    <n v="0"/>
    <n v="0"/>
    <n v="0"/>
    <n v="0"/>
    <n v="14138"/>
    <n v="14138"/>
    <n v="1"/>
    <n v="0"/>
    <n v="0"/>
    <n v="0"/>
    <n v="0"/>
    <n v="0"/>
    <n v="0"/>
    <n v="9606.7690415240595"/>
    <n v="0.266785206574921"/>
    <n v="3.4263864923813159E-3"/>
    <n v="0.266785206574921"/>
    <n v="3.4263864923813159E-3"/>
    <n v="0.92275241649538486"/>
    <n v="9606.7690415240595"/>
    <n v="0"/>
    <n v="0.50234426642414542"/>
    <n v="3.2168335631301078E-3"/>
    <n v="0.95451666915825772"/>
    <n v="0.42507622630783937"/>
    <n v="0.64512229121117259"/>
    <n v="100"/>
    <n v="32.136301183800001"/>
    <n v="3936.9185419440269"/>
    <n v="1"/>
    <x v="2"/>
    <s v="TRUETRUE"/>
    <n v="0.3871"/>
    <n v="0.34408888888888889"/>
    <n v="3.92"/>
    <n v="420.25"/>
    <n v="72"/>
    <n v="2.83"/>
    <n v="2763.9761000000003"/>
    <n v="0.32"/>
    <n v="2.77"/>
    <n v="2705.3759000000005"/>
    <n v="25577"/>
    <n v="66071"/>
    <n v="6019"/>
    <n v="20565"/>
    <n v="10262"/>
    <n v="66840"/>
    <n v="47.82"/>
    <n v="30.03"/>
    <n v="101.44"/>
    <n v="97667"/>
    <n v="0"/>
    <n v="0"/>
    <s v="Zona Urbana"/>
    <n v="27694"/>
    <n v="1.06"/>
    <n v="3.73"/>
    <n v="11557"/>
    <n v="41.9"/>
    <n v="6649"/>
    <n v="15432"/>
    <n v="6590"/>
    <n v="30258"/>
    <n v="5127"/>
    <n v="9827"/>
    <n v="6700"/>
    <n v="4584"/>
    <n v="74.16"/>
    <n v="95.2"/>
    <n v="79.23"/>
    <n v="36.75"/>
    <n v="3157"/>
    <n v="5.71"/>
    <n v="11.75"/>
    <n v="1018"/>
    <n v="3.69"/>
    <n v="7.12"/>
    <n v="1.69"/>
  </r>
  <r>
    <n v="400"/>
    <x v="5"/>
    <s v="VE11"/>
    <s v="Monseñor Iturriza"/>
    <s v="VE1115"/>
    <s v="Boca De Tocuyo"/>
    <s v="VE111502"/>
    <x v="2"/>
    <n v="1826"/>
    <n v="2185.4287046632126"/>
    <n v="293.62079999999997"/>
    <n v="355"/>
    <n v="59"/>
    <n v="9"/>
    <n v="68"/>
    <n v="16.079999999999998"/>
    <n v="0.39710378003440355"/>
    <n v="0.39954639394387476"/>
    <n v="4.9385278020187801E-2"/>
    <n v="0.3199636663202684"/>
    <s v="CIUD MED Y PEQ OCCID"/>
    <s v="ciud med y peq"/>
    <n v="0.33265844707981679"/>
    <n v="727.00131909691981"/>
    <n v="5.8220286861981253E-5"/>
    <n v="727.00131909691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.801583441466136"/>
    <n v="2.7160032190850468E-3"/>
    <n v="3.4882281752469509E-5"/>
    <n v="2.7160032190850468E-3"/>
    <n v="3.4882281752469509E-5"/>
    <n v="0.89493149959607043"/>
    <n v="97.801583441466136"/>
    <n v="0"/>
    <n v="0.43239796558634341"/>
    <n v="5.8220286861981253E-5"/>
    <n v="0.94228556208351144"/>
    <n v="0.42500074315006336"/>
    <n v="0.64500773324561589"/>
    <n v="0"/>
    <n v="10.4415254215"/>
    <n v="209.30166967397568"/>
    <n v="0.10465083483698784"/>
    <x v="3"/>
    <s v="FALSEFALSE"/>
    <n v="0.45219999999999999"/>
    <n v="0.40195555555555557"/>
    <n v="5.39"/>
    <n v="294"/>
    <n v="1"/>
    <n v="0.92"/>
    <n v="16.799199999999999"/>
    <n v="0.23"/>
    <n v="0.23"/>
    <n v="4.1997999999999998"/>
    <n v="515"/>
    <n v="1139"/>
    <n v="172"/>
    <n v="422"/>
    <n v="213"/>
    <n v="1191"/>
    <n v="60.32"/>
    <n v="30.75"/>
    <n v="99.78"/>
    <n v="0"/>
    <n v="1826"/>
    <n v="100"/>
    <s v="Zona Rural"/>
    <n v="439"/>
    <n v="1.01"/>
    <n v="4.2"/>
    <n v="145"/>
    <n v="33.03"/>
    <n v="100"/>
    <n v="194"/>
    <n v="0"/>
    <n v="294"/>
    <n v="98"/>
    <n v="216"/>
    <n v="160"/>
    <n v="82"/>
    <n v="72.06"/>
    <n v="97.74"/>
    <n v="85.11"/>
    <n v="40.200000000000003"/>
    <n v="80"/>
    <n v="3.29"/>
    <n v="9.34"/>
    <n v="9"/>
    <n v="2.0499999999999998"/>
    <n v="0"/>
    <n v="6.15"/>
  </r>
  <r>
    <n v="294"/>
    <x v="14"/>
    <s v="VE08"/>
    <s v="San Diego"/>
    <s v="VE0812"/>
    <s v="Urbana San Diego"/>
    <s v="VE081201"/>
    <x v="3"/>
    <n v="93257"/>
    <n v="121625"/>
    <n v="8467.7356"/>
    <n v="22649"/>
    <n v="1823"/>
    <n v="439"/>
    <n v="2262"/>
    <n v="9.08"/>
    <n v="0.39196999051680398"/>
    <n v="0.31758673789288089"/>
    <n v="4.9959009447106559E-2"/>
    <n v="0.15774985004785"/>
    <s v="CIUD PRINC CENTRO"/>
    <s v="ciud grandes"/>
    <n v="0.31758673789288089"/>
    <n v="38626.48699622164"/>
    <n v="3.0933164690596783E-3"/>
    <n v="38597.48699622164"/>
    <n v="0"/>
    <n v="0"/>
    <n v="103"/>
    <n v="29"/>
    <n v="14116"/>
    <n v="14116"/>
    <n v="3"/>
    <n v="0"/>
    <n v="0"/>
    <n v="0"/>
    <n v="29"/>
    <n v="14116"/>
    <n v="14145"/>
    <n v="2"/>
    <n v="29"/>
    <n v="1.6770991874627933E-5"/>
    <n v="0"/>
    <n v="7.5078015774089732E-4"/>
    <n v="7.5078015774089732E-4"/>
    <n v="2.3843782117163412E-4"/>
    <n v="6784.6054816056148"/>
    <n v="0.18841218802240967"/>
    <n v="2.4198229891682454E-3"/>
    <n v="0.18841218802240967"/>
    <n v="2.4198229891682454E-3"/>
    <n v="0.91449545503002339"/>
    <n v="6784.6054816056148"/>
    <n v="0"/>
    <n v="0.47349812698177135"/>
    <n v="3.0765454771850506E-3"/>
    <n v="0.95397343120842792"/>
    <n v="0.42488449519012278"/>
    <n v="0.64483130806437994"/>
    <n v="99.98"/>
    <n v="114.33122480500001"/>
    <n v="1063.7951286487139"/>
    <n v="0.53189756432435698"/>
    <x v="2"/>
    <s v="FALSETRUE"/>
    <n v="0.28710000000000002"/>
    <n v="0.25520000000000004"/>
    <n v="1.22"/>
    <n v="344.56451612903226"/>
    <n v="62"/>
    <n v="0.79"/>
    <n v="736.73030000000006"/>
    <n v="0.48"/>
    <n v="17.970000000000002"/>
    <n v="16758.282900000002"/>
    <n v="19571"/>
    <n v="68171"/>
    <n v="5515"/>
    <n v="15697"/>
    <n v="8083"/>
    <n v="69477"/>
    <n v="36.799999999999997"/>
    <n v="32.17"/>
    <n v="90.42"/>
    <n v="93243"/>
    <n v="14"/>
    <n v="0.02"/>
    <s v="Zona Urbana"/>
    <n v="25742"/>
    <n v="1.04"/>
    <n v="3.78"/>
    <n v="9367"/>
    <n v="36.47"/>
    <n v="4506"/>
    <n v="9502"/>
    <n v="7013"/>
    <n v="21363"/>
    <n v="4213"/>
    <n v="7483"/>
    <n v="6038"/>
    <n v="8519"/>
    <n v="78.09"/>
    <n v="97.78"/>
    <n v="90.01"/>
    <n v="66.459999999999994"/>
    <n v="975"/>
    <n v="2.4500000000000002"/>
    <n v="3.19"/>
    <n v="621"/>
    <n v="2.42"/>
    <n v="4.34"/>
    <n v="0.55000000000000004"/>
  </r>
  <r>
    <n v="1125"/>
    <x v="22"/>
    <s v="VE24"/>
    <s v="Vargas"/>
    <s v="VE2402"/>
    <s v="Carlos Soublette"/>
    <s v="VE240211"/>
    <x v="3"/>
    <n v="30525"/>
    <n v="32779.085982658959"/>
    <n v="5695.9650000000001"/>
    <n v="6566"/>
    <n v="1288"/>
    <n v="219"/>
    <n v="1507"/>
    <n v="18.66"/>
    <n v="0.39487996544852444"/>
    <n v="0.33435447012946468"/>
    <n v="0.14822865149572603"/>
    <n v="0.57568320931508155"/>
    <s v="GRAN CARACAS"/>
    <s v="gran caracas"/>
    <n v="0.325381656391109"/>
    <n v="10665.713292024155"/>
    <n v="8.5413997352941481E-4"/>
    <n v="10665.713292024155"/>
    <n v="0"/>
    <n v="0"/>
    <n v="1195"/>
    <n v="0"/>
    <n v="1157"/>
    <n v="1195"/>
    <n v="2"/>
    <n v="0"/>
    <n v="0"/>
    <n v="0"/>
    <n v="0"/>
    <n v="1157"/>
    <n v="1157"/>
    <n v="1"/>
    <n v="0"/>
    <n v="0"/>
    <n v="0"/>
    <n v="0"/>
    <n v="0"/>
    <n v="0"/>
    <n v="2797.6314816507552"/>
    <n v="7.7691749382817699E-2"/>
    <n v="9.9781379961937197E-4"/>
    <n v="7.7691749382817699E-2"/>
    <n v="9.9781379961937197E-4"/>
    <n v="0.90283054263849039"/>
    <n v="2797.6314816507552"/>
    <n v="0"/>
    <n v="0.43829225405025762"/>
    <n v="8.5413997352941481E-4"/>
    <n v="0.94536760412508414"/>
    <n v="0.42386780016324083"/>
    <n v="0.64328830804553128"/>
    <n v="99.39"/>
    <n v="7.4406855956299998"/>
    <n v="4405.3851706770802"/>
    <n v="1"/>
    <x v="2"/>
    <s v="FALSETRUE"/>
    <n v="0.34649999999999997"/>
    <n v="0.308"/>
    <n v="2.29"/>
    <n v="318.44444444444446"/>
    <n v="27"/>
    <n v="1.46"/>
    <n v="445.66500000000002"/>
    <n v="0.28000000000000003"/>
    <n v="2.8600000000000003"/>
    <n v="873.0150000000001"/>
    <n v="7250"/>
    <n v="20923"/>
    <n v="2352"/>
    <n v="5743"/>
    <n v="3123"/>
    <n v="21659"/>
    <n v="45.89"/>
    <n v="32.14"/>
    <n v="94.44"/>
    <n v="30340"/>
    <n v="185"/>
    <n v="0.61"/>
    <s v="Zona Urbana"/>
    <n v="8275"/>
    <n v="1.04"/>
    <n v="3.84"/>
    <n v="3693"/>
    <n v="44.64"/>
    <n v="1759"/>
    <n v="4357"/>
    <n v="2325"/>
    <n v="8598"/>
    <n v="1271"/>
    <n v="2795"/>
    <n v="2270"/>
    <n v="1637"/>
    <n v="68.63"/>
    <n v="96.41"/>
    <n v="86.05"/>
    <n v="41.35"/>
    <n v="590"/>
    <n v="4.21"/>
    <n v="10.029999999999999"/>
    <n v="207"/>
    <n v="2.5"/>
    <n v="6.21"/>
    <n v="2.06"/>
  </r>
  <r>
    <n v="944"/>
    <x v="3"/>
    <s v="VE21"/>
    <s v="Motatan"/>
    <s v="VE2112"/>
    <s v="El Baño"/>
    <s v="VE211202"/>
    <x v="2"/>
    <n v="1995"/>
    <n v="2528.9300702836626"/>
    <n v="304.03800000000001"/>
    <n v="445"/>
    <n v="69"/>
    <n v="11"/>
    <n v="80"/>
    <n v="15.24"/>
    <n v="0.39517208039529195"/>
    <n v="0.39099731868792426"/>
    <n v="3.0644483843192072E-2"/>
    <n v="0.40523749498852557"/>
    <s v="CIUD MED Y PEQ OCCID"/>
    <s v="ciud med y peq"/>
    <n v="0.32770109707999778"/>
    <n v="828.73315847055221"/>
    <n v="6.6367255396628823E-5"/>
    <n v="828.73315847055221"/>
    <n v="0"/>
    <n v="0"/>
    <n v="32"/>
    <n v="0"/>
    <n v="0"/>
    <n v="32"/>
    <n v="1"/>
    <n v="0"/>
    <n v="0"/>
    <n v="0"/>
    <n v="0"/>
    <n v="0"/>
    <n v="0"/>
    <n v="0"/>
    <n v="0"/>
    <n v="0"/>
    <n v="0"/>
    <n v="0"/>
    <n v="0"/>
    <n v="0"/>
    <n v="66.523322707239544"/>
    <n v="1.847388889416405E-3"/>
    <n v="2.3726459267126119E-5"/>
    <n v="1.847388889416405E-3"/>
    <n v="2.3726459267126119E-5"/>
    <n v="0.89483998704263301"/>
    <n v="66.523322707239544"/>
    <n v="0"/>
    <n v="0.42922823153999118"/>
    <n v="6.6367255396628823E-5"/>
    <n v="0.94231710961268522"/>
    <n v="0.42336152464935989"/>
    <n v="0.6425199526323484"/>
    <n v="0"/>
    <n v="33.660093312299999"/>
    <n v="75.131404028507148"/>
    <n v="3.7565702014253577E-2"/>
    <x v="3"/>
    <s v="FALSEFALSE"/>
    <n v="0.37310000000000004"/>
    <n v="0.33164444444444446"/>
    <n v="4.26"/>
    <n v="203"/>
    <n v="1"/>
    <n v="11.39"/>
    <n v="227.23050000000001"/>
    <n v="0.77"/>
    <n v="1.35"/>
    <n v="26.932500000000001"/>
    <n v="504"/>
    <n v="1351"/>
    <n v="140"/>
    <n v="407"/>
    <n v="229"/>
    <n v="1359"/>
    <n v="47.67"/>
    <n v="31.2"/>
    <n v="105.46"/>
    <n v="0"/>
    <n v="1995"/>
    <n v="100"/>
    <s v="Zona Rural"/>
    <n v="528"/>
    <n v="1.02"/>
    <n v="3.81"/>
    <n v="164"/>
    <n v="31.06"/>
    <n v="74"/>
    <n v="129"/>
    <n v="0"/>
    <n v="203"/>
    <n v="93"/>
    <n v="199"/>
    <n v="183"/>
    <n v="115"/>
    <n v="70.45"/>
    <n v="98.51"/>
    <n v="87.56"/>
    <n v="51.57"/>
    <n v="71"/>
    <n v="1.85"/>
    <n v="7.2"/>
    <n v="18"/>
    <n v="3.41"/>
    <n v="1.33"/>
    <n v="5.71"/>
  </r>
  <r>
    <n v="627"/>
    <x v="4"/>
    <s v="VE15"/>
    <s v="El Hatillo"/>
    <s v="VE1509"/>
    <s v="El Hatillo"/>
    <s v="VE150901"/>
    <x v="3"/>
    <n v="58156"/>
    <n v="93169"/>
    <n v="11386.944799999999"/>
    <n v="13186"/>
    <n v="2335"/>
    <n v="875"/>
    <n v="3210"/>
    <n v="19.579999999999998"/>
    <n v="0.39502285973139328"/>
    <n v="0.32603031815731448"/>
    <n v="5.1018544112910548E-2"/>
    <n v="0.33674678391561907"/>
    <s v="GRAN CARACAS"/>
    <s v="gran caracas"/>
    <n v="0.32603031815731448"/>
    <n v="30375.918712398834"/>
    <n v="2.4325880224383999E-3"/>
    <n v="25367.918712398834"/>
    <n v="0"/>
    <n v="1676"/>
    <n v="0"/>
    <n v="179"/>
    <n v="4006"/>
    <n v="4006"/>
    <n v="3"/>
    <n v="0"/>
    <n v="4782"/>
    <n v="1789"/>
    <n v="179"/>
    <n v="4006"/>
    <n v="9014"/>
    <n v="4"/>
    <n v="5008"/>
    <n v="2.8961768037288511E-3"/>
    <n v="1.5079417635539747E-2"/>
    <n v="0.16486744145637433"/>
    <n v="0.16486744145637433"/>
    <n v="5.3751784391804142E-2"/>
    <n v="3209.4424519406039"/>
    <n v="8.9127964233379611E-2"/>
    <n v="1.1446918540325268E-3"/>
    <n v="8.9127964233379611E-2"/>
    <n v="-1.393472578150722E-2"/>
    <n v="0.78033712467949667"/>
    <n v="0"/>
    <n v="1.4899784219868288"/>
    <n v="0.39849846902339697"/>
    <n v="-4.6358878129045119E-4"/>
    <n v="0.94026495936107657"/>
    <n v="0.42290928851360982"/>
    <n v="0.64183361076233214"/>
    <n v="99.67"/>
    <n v="125.375624327"/>
    <n v="743.11893161145986"/>
    <n v="0.3715594658057299"/>
    <x v="2"/>
    <s v="FALSETRUE"/>
    <n v="0.24460000000000001"/>
    <n v="0.21742222222222224"/>
    <n v="2.94"/>
    <n v="289.52941176470586"/>
    <n v="34"/>
    <n v="5.0199999999999996"/>
    <n v="2919.4311999999995"/>
    <n v="0.09"/>
    <n v="16.27"/>
    <n v="9461.9812000000002"/>
    <n v="10160"/>
    <n v="41533"/>
    <n v="6463"/>
    <n v="8377"/>
    <n v="3819"/>
    <n v="45960"/>
    <n v="40.020000000000003"/>
    <n v="36.36"/>
    <n v="94.66"/>
    <n v="57964"/>
    <n v="192"/>
    <n v="0.33"/>
    <s v="Zona Urbana"/>
    <n v="17638"/>
    <n v="1.02"/>
    <n v="3.35"/>
    <n v="5442"/>
    <n v="30.89"/>
    <n v="2849"/>
    <n v="3974"/>
    <n v="2900"/>
    <n v="9844"/>
    <n v="2083"/>
    <n v="3585"/>
    <n v="2669"/>
    <n v="3217"/>
    <n v="72.48"/>
    <n v="91.06"/>
    <n v="84.44"/>
    <n v="54.69"/>
    <n v="1504"/>
    <n v="9.52"/>
    <n v="2.83"/>
    <n v="775"/>
    <n v="4.4000000000000004"/>
    <n v="15.6"/>
    <n v="1.45"/>
  </r>
  <r>
    <n v="649"/>
    <x v="4"/>
    <s v="VE15"/>
    <s v="Plaza"/>
    <s v="VE1517"/>
    <s v="Guarenas"/>
    <s v="VE151701"/>
    <x v="3"/>
    <n v="209987"/>
    <n v="246263"/>
    <n v="27109.3217"/>
    <n v="49600"/>
    <n v="5949"/>
    <n v="1401"/>
    <n v="7350"/>
    <n v="12.91"/>
    <n v="0.38619901957858566"/>
    <n v="0.29850110155023091"/>
    <n v="5.5766666266720978E-2"/>
    <n v="0.54924848733573206"/>
    <s v="GRAN CARACAS"/>
    <s v="gran caracas"/>
    <n v="0.29850110155023091"/>
    <n v="73509.776771064513"/>
    <n v="5.8868672976933462E-3"/>
    <n v="73035.776771064513"/>
    <n v="0"/>
    <n v="56"/>
    <n v="973"/>
    <n v="411"/>
    <n v="21407"/>
    <n v="21407"/>
    <n v="4"/>
    <n v="0"/>
    <n v="63"/>
    <n v="0"/>
    <n v="411"/>
    <n v="21407"/>
    <n v="21881"/>
    <n v="3"/>
    <n v="474"/>
    <n v="2.7411897064047035E-4"/>
    <n v="1.9866234024236806E-4"/>
    <n v="6.4481218801167618E-3"/>
    <n v="6.4481218801167618E-3"/>
    <n v="1.9247714841449995E-3"/>
    <n v="5424.9590195738965"/>
    <n v="0.15065406552835137"/>
    <n v="1.9348863521175381E-3"/>
    <n v="0.15065406552835137"/>
    <n v="1.7362240118751701E-3"/>
    <n v="0.9088878104102337"/>
    <n v="5361.9590195738965"/>
    <n v="1.1612990950288936E-2"/>
    <n v="0.45268099249627197"/>
    <n v="5.612748327052876E-3"/>
    <n v="0.96379437663820877"/>
    <n v="0.42272744849537763"/>
    <n v="0.641557638967309"/>
    <n v="99.32"/>
    <n v="194.14000047100001"/>
    <n v="1268.4815051125229"/>
    <n v="0.63424075255626144"/>
    <x v="2"/>
    <s v="FALSETRUE"/>
    <n v="0.3599"/>
    <n v="0.31991111111111109"/>
    <n v="1.62"/>
    <n v="239.13157894736841"/>
    <n v="76"/>
    <n v="1.3399999999999999"/>
    <n v="2813.8257999999996"/>
    <n v="0.3"/>
    <n v="2.57"/>
    <n v="5396.6659"/>
    <n v="52359"/>
    <n v="145468"/>
    <n v="12160"/>
    <n v="42067"/>
    <n v="21507"/>
    <n v="146413"/>
    <n v="44.35"/>
    <n v="30.72"/>
    <n v="93.4"/>
    <n v="208565"/>
    <n v="1422"/>
    <n v="0.68"/>
    <s v="Zona Urbana"/>
    <n v="58366"/>
    <n v="1.02"/>
    <n v="3.64"/>
    <n v="24743"/>
    <n v="42.47"/>
    <n v="4955"/>
    <n v="9146"/>
    <n v="2990"/>
    <n v="18174"/>
    <n v="10095"/>
    <n v="20527"/>
    <n v="15187"/>
    <n v="10847"/>
    <n v="72.31"/>
    <n v="96.83"/>
    <n v="85.14"/>
    <n v="42.04"/>
    <n v="2845"/>
    <n v="3.7"/>
    <n v="6.24"/>
    <n v="2812"/>
    <n v="4.83"/>
    <n v="2.46"/>
    <n v="1.34"/>
  </r>
  <r>
    <n v="405"/>
    <x v="5"/>
    <s v="VE11"/>
    <s v="Petit"/>
    <s v="VE1117"/>
    <s v="Curimagua"/>
    <s v="VE111703"/>
    <x v="2"/>
    <n v="3204"/>
    <n v="3776.6347540983606"/>
    <n v="762.87239999999986"/>
    <n v="720"/>
    <n v="169"/>
    <n v="56"/>
    <n v="225"/>
    <n v="23.81"/>
    <n v="0.39484291306201941"/>
    <n v="0.46445865650718804"/>
    <n v="9.1739187093587027E-2"/>
    <n v="0.19274478653987945"/>
    <s v="RESTO"/>
    <s v="resto"/>
    <n v="0.32514481718069332"/>
    <n v="1227.9532166795641"/>
    <n v="9.8337907580393194E-5"/>
    <n v="1227.9532166795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1.98723331503732"/>
    <n v="6.9978226606278388E-3"/>
    <n v="8.9874717373887087E-5"/>
    <n v="6.9978226606278388E-3"/>
    <n v="8.9874717373887087E-5"/>
    <n v="0.89538260915881829"/>
    <n v="251.98723331503732"/>
    <n v="0"/>
    <n v="0.45561302944221138"/>
    <n v="9.8337907580393194E-5"/>
    <n v="0.94244090965906868"/>
    <n v="0.42256135491578078"/>
    <n v="0.6413055649533006"/>
    <n v="0"/>
    <n v="78.173020184099997"/>
    <n v="48.311229951257651"/>
    <n v="2.4155614975628827E-2"/>
    <x v="3"/>
    <s v="FALSEFALSE"/>
    <n v="0.43810000000000004"/>
    <n v="0.38942222222222228"/>
    <n v="10.97"/>
    <n v="70.454545454545453"/>
    <n v="11"/>
    <n v="22.479999999999997"/>
    <n v="720.25919999999996"/>
    <n v="0.31"/>
    <n v="40.27000000000001"/>
    <n v="1290.2508000000003"/>
    <n v="846"/>
    <n v="1931"/>
    <n v="427"/>
    <n v="671"/>
    <n v="364"/>
    <n v="2169"/>
    <n v="65.92"/>
    <n v="33.72"/>
    <n v="111.9"/>
    <n v="0"/>
    <n v="3204"/>
    <n v="100"/>
    <s v="Zona Rural"/>
    <n v="959"/>
    <n v="1"/>
    <n v="3.35"/>
    <n v="307"/>
    <n v="32.049999999999997"/>
    <n v="238"/>
    <n v="230"/>
    <n v="288"/>
    <n v="775"/>
    <n v="157"/>
    <n v="344"/>
    <n v="240"/>
    <n v="152"/>
    <n v="74.760000000000005"/>
    <n v="90.53"/>
    <n v="81.91"/>
    <n v="46.91"/>
    <n v="292"/>
    <n v="11.42"/>
    <n v="6.68"/>
    <n v="65"/>
    <n v="6.78"/>
    <n v="5.53"/>
    <n v="9.31"/>
  </r>
  <r>
    <n v="447"/>
    <x v="13"/>
    <s v="VE12"/>
    <s v="Jose Tadeo Monagas"/>
    <s v="VE1209"/>
    <s v="San Rafael De Orituco"/>
    <s v="VE120906"/>
    <x v="3"/>
    <n v="4458"/>
    <n v="5603.9653160584239"/>
    <n v="1128.3198000000002"/>
    <n v="900"/>
    <n v="205"/>
    <n v="100"/>
    <n v="305"/>
    <n v="25.310000000000002"/>
    <n v="0.39470234518506375"/>
    <n v="0.47331426437999913"/>
    <n v="0.10374468206721463"/>
    <n v="0.3855370083140725"/>
    <s v="CIUD MED Y PEQ LLANO"/>
    <s v="ciud med y peq"/>
    <n v="0.32398001577438529"/>
    <n v="1815.5727714957161"/>
    <n v="1.4539611524582553E-4"/>
    <n v="1815.5727714957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2.72747620029367"/>
    <n v="9.2400231636218366E-3"/>
    <n v="1.1867183703168833E-4"/>
    <n v="9.2400231636218366E-3"/>
    <n v="1.1867183703168833E-4"/>
    <n v="0.89561883539448939"/>
    <n v="332.72747620029367"/>
    <n v="0"/>
    <n v="0.45939104097937006"/>
    <n v="1.4539611524582553E-4"/>
    <n v="0.94262313328898439"/>
    <n v="0.42224951505953845"/>
    <n v="0.64083229726600266"/>
    <n v="85.17"/>
    <n v="623.33395548199996"/>
    <n v="8.9903097156404623"/>
    <n v="4.495154857820231E-3"/>
    <x v="2"/>
    <s v="FALSETRUE"/>
    <n v="0.40880000000000005"/>
    <n v="0.3633777777777778"/>
    <n v="6.04"/>
    <n v="205.4"/>
    <n v="5"/>
    <n v="11.86"/>
    <n v="528.71879999999999"/>
    <n v="2.92"/>
    <n v="13.080000000000002"/>
    <n v="583.10640000000012"/>
    <n v="1214"/>
    <n v="2970"/>
    <n v="274"/>
    <n v="942"/>
    <n v="546"/>
    <n v="2970"/>
    <n v="50.1"/>
    <n v="30.14"/>
    <n v="101.63"/>
    <n v="3797"/>
    <n v="661"/>
    <n v="14.83"/>
    <s v="Zona Urbana"/>
    <n v="1239"/>
    <n v="1"/>
    <n v="3.61"/>
    <n v="488"/>
    <n v="39.51"/>
    <n v="153"/>
    <n v="509"/>
    <n v="365"/>
    <n v="1027"/>
    <n v="192"/>
    <n v="498"/>
    <n v="353"/>
    <n v="266"/>
    <n v="65.08"/>
    <n v="96.89"/>
    <n v="78.790000000000006"/>
    <n v="49.91"/>
    <n v="223"/>
    <n v="4.12"/>
    <n v="5.43"/>
    <n v="166"/>
    <n v="13.44"/>
    <n v="7.69"/>
    <n v="7.14"/>
  </r>
  <r>
    <n v="310"/>
    <x v="8"/>
    <s v="VE09"/>
    <s v="Lima Blanco"/>
    <s v="VE0904"/>
    <s v="Macapo"/>
    <s v="VE090401"/>
    <x v="3"/>
    <n v="5508"/>
    <n v="6077.7931034482763"/>
    <n v="1089.4824000000001"/>
    <n v="1127"/>
    <n v="206"/>
    <n v="72"/>
    <n v="278"/>
    <n v="19.78"/>
    <n v="0.39454254180633014"/>
    <n v="0.46125300209514886"/>
    <n v="4.8952231694122675E-2"/>
    <n v="0.22724200127740632"/>
    <s v="RESTO"/>
    <s v="resto"/>
    <n v="0.32349787099352928"/>
    <n v="1966.1531293046723"/>
    <n v="1.5745500894674393E-4"/>
    <n v="1966.1531293046723"/>
    <n v="0"/>
    <n v="0"/>
    <n v="67"/>
    <n v="0"/>
    <n v="1678"/>
    <n v="1678"/>
    <n v="2"/>
    <n v="0"/>
    <n v="0"/>
    <n v="0"/>
    <n v="0"/>
    <n v="1678"/>
    <n v="1678"/>
    <n v="1"/>
    <n v="0"/>
    <n v="0"/>
    <n v="0"/>
    <n v="0"/>
    <n v="0"/>
    <n v="0"/>
    <n v="617.55743572664744"/>
    <n v="1.7149906211971828E-2"/>
    <n v="2.2026036505065573E-4"/>
    <n v="1.7149906211971828E-2"/>
    <n v="2.2026036505065573E-4"/>
    <n v="0.89645217830678237"/>
    <n v="617.55743572664744"/>
    <n v="0"/>
    <n v="0.45828502887130101"/>
    <n v="1.5745500894674393E-4"/>
    <n v="0.94266982897698359"/>
    <n v="0.42210838499315323"/>
    <n v="0.64061810944238329"/>
    <n v="55.66"/>
    <n v="103.57066115799999"/>
    <n v="58.682575118222232"/>
    <n v="2.9341287559111116E-2"/>
    <x v="3"/>
    <s v="FALSETRUE"/>
    <n v="0.3821"/>
    <n v="0.33964444444444442"/>
    <n v="6.05"/>
    <n v="86.772727272727266"/>
    <n v="22"/>
    <n v="7.76"/>
    <n v="427.42079999999999"/>
    <m/>
    <n v="24.96"/>
    <n v="1374.7967999999998"/>
    <n v="1435"/>
    <n v="3756"/>
    <n v="317"/>
    <n v="1108"/>
    <n v="682"/>
    <n v="3718"/>
    <n v="46.65"/>
    <n v="29.89"/>
    <n v="106.83"/>
    <n v="3066"/>
    <n v="2442"/>
    <n v="44.34"/>
    <s v="Zona Urbana"/>
    <n v="1452"/>
    <n v="1.01"/>
    <n v="3.84"/>
    <n v="448"/>
    <n v="30.92"/>
    <n v="560"/>
    <n v="833"/>
    <n v="516"/>
    <n v="1909"/>
    <n v="283"/>
    <n v="565"/>
    <n v="457"/>
    <n v="399"/>
    <n v="72.94"/>
    <n v="97.08"/>
    <n v="81.61"/>
    <n v="52.99"/>
    <n v="279"/>
    <n v="3.54"/>
    <n v="6.76"/>
    <n v="109"/>
    <n v="7.52"/>
    <n v="7.18"/>
    <n v="4.34"/>
  </r>
  <r>
    <n v="721"/>
    <x v="20"/>
    <s v="VE17"/>
    <s v="Peninsula De Macan"/>
    <s v="VE1709"/>
    <s v="Capital Peninsula De Macanao"/>
    <s v="VE170901"/>
    <x v="0"/>
    <n v="11851"/>
    <n v="14596.782916398592"/>
    <n v="2174.6585"/>
    <n v="2016"/>
    <n v="378"/>
    <n v="75"/>
    <n v="453"/>
    <n v="18.350000000000001"/>
    <n v="0.39382270299384647"/>
    <n v="0.44223902272786886"/>
    <n v="0.1041403589133655"/>
    <n v="0.35739773924174273"/>
    <s v="RESTO"/>
    <s v="resto"/>
    <n v="0.32133043264891525"/>
    <n v="4690.3905698086546"/>
    <n v="3.7561951718080257E-4"/>
    <n v="4690.3905698086546"/>
    <n v="0"/>
    <n v="0"/>
    <n v="321"/>
    <n v="0"/>
    <n v="4316"/>
    <n v="4316"/>
    <n v="2"/>
    <n v="0"/>
    <n v="0"/>
    <n v="0"/>
    <n v="0"/>
    <n v="4316"/>
    <n v="4316"/>
    <n v="1"/>
    <n v="0"/>
    <n v="0"/>
    <n v="0"/>
    <n v="0"/>
    <n v="0"/>
    <n v="0"/>
    <n v="1074.5289667779725"/>
    <n v="2.9840254422013199E-2"/>
    <n v="3.8324555545434533E-4"/>
    <n v="2.9840254422013199E-2"/>
    <n v="3.8324555545434533E-4"/>
    <n v="0.89778916542412956"/>
    <n v="1074.5289667779725"/>
    <n v="0"/>
    <n v="0.45662281419133716"/>
    <n v="3.7561951718080257E-4"/>
    <n v="0.94351462801590635"/>
    <n v="0.42174022672733419"/>
    <n v="0.64005936941112707"/>
    <n v="82.33"/>
    <n v="150.244791021"/>
    <n v="97.153337677832511"/>
    <n v="4.8576668838916252E-2"/>
    <x v="2"/>
    <s v="FALSETRUE"/>
    <n v="0.42560000000000003"/>
    <n v="0.37831111111111115"/>
    <n v="7"/>
    <n v="257.23076923076923"/>
    <n v="13"/>
    <n v="4.9499999999999993"/>
    <n v="586.6244999999999"/>
    <n v="0.43"/>
    <n v="4.88"/>
    <n v="578.3288"/>
    <n v="3305"/>
    <n v="7766"/>
    <n v="780"/>
    <n v="2632"/>
    <n v="1381"/>
    <n v="7838"/>
    <n v="52.6"/>
    <n v="29.67"/>
    <n v="104.05"/>
    <n v="9757"/>
    <n v="2094"/>
    <n v="17.670000000000002"/>
    <s v="Zona Urbana"/>
    <n v="2636"/>
    <n v="1.04"/>
    <n v="4.6500000000000004"/>
    <n v="1181"/>
    <n v="44.87"/>
    <n v="814"/>
    <n v="1053"/>
    <n v="1266"/>
    <n v="3344"/>
    <n v="605"/>
    <n v="1270"/>
    <n v="883"/>
    <n v="561"/>
    <n v="71.010000000000005"/>
    <n v="94.56"/>
    <n v="76.72"/>
    <n v="36.93"/>
    <n v="676"/>
    <n v="6.47"/>
    <n v="10.220000000000001"/>
    <n v="49"/>
    <n v="1.86"/>
    <n v="3.65"/>
    <n v="4.41"/>
  </r>
  <r>
    <n v="372"/>
    <x v="5"/>
    <s v="VE11"/>
    <s v="Falcon"/>
    <s v="VE1109"/>
    <s v="Baraived"/>
    <s v="VE110903"/>
    <x v="2"/>
    <n v="3327"/>
    <n v="4126.9485881207402"/>
    <n v="624.47789999999998"/>
    <n v="684"/>
    <n v="141"/>
    <n v="17"/>
    <n v="158"/>
    <n v="18.77"/>
    <n v="0.39446438531996608"/>
    <n v="0.41628825005046377"/>
    <n v="6.0440049460702902E-2"/>
    <n v="0.20279366883033367"/>
    <s v="CIUD MED Y PEQ OCCID"/>
    <s v="ciud med y peq"/>
    <n v="0.32225047831476483"/>
    <n v="1329.911156502352"/>
    <n v="1.0650298286761971E-4"/>
    <n v="1329.911156502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9.35022400993194"/>
    <n v="8.8685295872087313E-3"/>
    <n v="1.1390065579353064E-4"/>
    <n v="8.8685295872087313E-3"/>
    <n v="1.1390065579353064E-4"/>
    <n v="0.89557969682101435"/>
    <n v="319.35022400993194"/>
    <n v="0"/>
    <n v="0.4402454921528956"/>
    <n v="1.0650298286761971E-4"/>
    <n v="0.94247252730307141"/>
    <n v="0.42160983620023468"/>
    <n v="0.63986148058463288"/>
    <n v="0"/>
    <n v="274.64709818300003"/>
    <n v="15.026368803543354"/>
    <n v="7.5131844017716767E-3"/>
    <x v="3"/>
    <s v="FALSEFALSE"/>
    <n v="0.36030000000000001"/>
    <n v="0.3202666666666667"/>
    <n v="3.5"/>
    <n v="141.57142857142858"/>
    <n v="7"/>
    <n v="9.379999999999999"/>
    <n v="312.07259999999997"/>
    <n v="0.94"/>
    <n v="6.4399999999999995"/>
    <n v="214.25879999999998"/>
    <n v="803"/>
    <n v="2229"/>
    <n v="295"/>
    <n v="615"/>
    <n v="412"/>
    <n v="2300"/>
    <n v="49.26"/>
    <n v="32.21"/>
    <n v="107.81"/>
    <n v="0"/>
    <n v="3327"/>
    <n v="100"/>
    <s v="Zona Rural"/>
    <n v="859"/>
    <n v="1"/>
    <n v="3.88"/>
    <n v="269"/>
    <n v="31.39"/>
    <n v="270"/>
    <n v="315"/>
    <n v="406"/>
    <n v="991"/>
    <n v="171"/>
    <n v="333"/>
    <n v="303"/>
    <n v="255"/>
    <n v="84.65"/>
    <n v="97.37"/>
    <n v="88.34"/>
    <n v="57.56"/>
    <n v="99"/>
    <n v="3.7"/>
    <n v="12.95"/>
    <n v="2"/>
    <n v="0.23"/>
    <n v="0.93"/>
    <n v="5.82"/>
  </r>
  <r>
    <n v="598"/>
    <x v="19"/>
    <s v="VE14"/>
    <s v="Tovar"/>
    <s v="VE1421"/>
    <s v="San Francisco"/>
    <s v="VE142103"/>
    <x v="1"/>
    <n v="1979"/>
    <n v="3603.3187361851515"/>
    <n v="204.2328"/>
    <n v="443"/>
    <n v="46"/>
    <n v="5"/>
    <n v="51"/>
    <n v="10.32"/>
    <n v="0.39441131276438629"/>
    <n v="0.35954090173625625"/>
    <n v="4.7980625216352213E-2"/>
    <n v="0.10242178055486113"/>
    <s v="RESTO"/>
    <s v="resto"/>
    <n v="0.32194186718639839"/>
    <n v="1160.0591619951808"/>
    <n v="9.2900762920383493E-5"/>
    <n v="1160.05916199518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0.00510799163999"/>
    <n v="4.4434289618167158E-3"/>
    <n v="5.7068025510436743E-5"/>
    <n v="4.4434289618167158E-3"/>
    <n v="5.7068025510436743E-5"/>
    <n v="0.89511349192015643"/>
    <n v="160.00510799163999"/>
    <n v="0"/>
    <n v="0.4196992742060765"/>
    <n v="9.2900762920383493E-5"/>
    <n v="0.94241985538850714"/>
    <n v="0.42148487444594201"/>
    <n v="0.63967183080359646"/>
    <n v="0"/>
    <n v="37.928720629099999"/>
    <n v="95.002380159919824"/>
    <n v="4.7501190079959912E-2"/>
    <x v="3"/>
    <s v="FALSEFALSE"/>
    <n v="0.35509999999999997"/>
    <n v="0.31564444444444439"/>
    <n v="9.4499999999999993"/>
    <n v="165.66666666666666"/>
    <n v="3"/>
    <n v="3.0400000000000005"/>
    <n v="60.161600000000007"/>
    <m/>
    <n v="6.69"/>
    <n v="132.39510000000001"/>
    <n v="474"/>
    <n v="1335"/>
    <n v="170"/>
    <n v="349"/>
    <n v="238"/>
    <n v="1392"/>
    <n v="48.24"/>
    <n v="32.07"/>
    <n v="104.87"/>
    <n v="0"/>
    <n v="1979"/>
    <n v="100"/>
    <s v="Zona Rural"/>
    <n v="505"/>
    <n v="1.02"/>
    <n v="3.91"/>
    <n v="160"/>
    <n v="31.87"/>
    <n v="91"/>
    <n v="158"/>
    <n v="248"/>
    <n v="497"/>
    <n v="88"/>
    <n v="192"/>
    <n v="166"/>
    <n v="125"/>
    <n v="79.28"/>
    <n v="95.52"/>
    <n v="84.69"/>
    <n v="51.23"/>
    <n v="161"/>
    <n v="3.4"/>
    <n v="2.39"/>
    <n v="2"/>
    <n v="0.4"/>
    <n v="0"/>
    <n v="7.49"/>
  </r>
  <r>
    <n v="81"/>
    <x v="12"/>
    <s v="VE03"/>
    <s v="Simon Bolivar"/>
    <s v="VE0318"/>
    <s v="El Carmen"/>
    <s v="VE031801"/>
    <x v="0"/>
    <n v="208554"/>
    <n v="247427.75614108358"/>
    <n v="40250.921999999999"/>
    <n v="42399"/>
    <n v="7837"/>
    <n v="2302"/>
    <n v="10139"/>
    <n v="19.3"/>
    <n v="0.39207023363825405"/>
    <n v="0.39449358194451961"/>
    <n v="0.29901450294971954"/>
    <n v="0.389655206084008"/>
    <s v="CIUD PRINC RESTO"/>
    <s v="ciud principales"/>
    <n v="0.31779481432339457"/>
    <n v="78631.257821309802"/>
    <n v="6.2970097390769092E-3"/>
    <n v="65880.257821309802"/>
    <n v="0"/>
    <n v="0"/>
    <n v="847"/>
    <n v="11444"/>
    <n v="88329"/>
    <n v="88329"/>
    <n v="3"/>
    <n v="405"/>
    <n v="24"/>
    <n v="1211"/>
    <n v="11537"/>
    <n v="90885"/>
    <n v="92190"/>
    <n v="5"/>
    <n v="12751"/>
    <n v="7.3740316342545088E-3"/>
    <n v="7.5680891520902113E-5"/>
    <n v="0.16216197417287606"/>
    <n v="0.16216197417287606"/>
    <n v="5.1534234472584255E-2"/>
    <n v="14667.184065467629"/>
    <n v="0.40731568687295072"/>
    <n v="5.2312532076045429E-3"/>
    <n v="0.40731568687295072"/>
    <n v="5.1555723160836408E-3"/>
    <n v="0.93693713575768967"/>
    <n v="14643.184065467629"/>
    <n v="1.6363059120874826E-3"/>
    <n v="0.57958213485838672"/>
    <n v="-1.0770218951775996E-3"/>
    <n v="0.93788956058860851"/>
    <n v="0.42066046155035997"/>
    <n v="0.63842065018424854"/>
    <n v="100"/>
    <n v="81.917985296699996"/>
    <n v="3020.4326344809533"/>
    <n v="1"/>
    <x v="2"/>
    <s v="TRUETRUE"/>
    <n v="0.38679999999999998"/>
    <n v="0.3438222222222222"/>
    <n v="2.31"/>
    <n v="387.84033613445376"/>
    <n v="119"/>
    <n v="3.3899999999999997"/>
    <n v="7069.9805999999999"/>
    <n v="0.15"/>
    <n v="4.5699999999999994"/>
    <n v="9530.9177999999993"/>
    <n v="55370"/>
    <n v="143163"/>
    <n v="10021"/>
    <n v="44723"/>
    <n v="21648"/>
    <n v="142183"/>
    <n v="45.68"/>
    <n v="29.14"/>
    <n v="98.15"/>
    <n v="208554"/>
    <n v="0"/>
    <n v="0"/>
    <s v="Zona Urbana"/>
    <n v="53880"/>
    <n v="1.04"/>
    <n v="4"/>
    <n v="20354"/>
    <n v="37.909999999999997"/>
    <n v="9449"/>
    <n v="21066"/>
    <n v="15004"/>
    <n v="46153"/>
    <n v="10489"/>
    <n v="22046"/>
    <n v="14811"/>
    <n v="13684"/>
    <n v="71.31"/>
    <n v="96.86"/>
    <n v="83.26"/>
    <n v="48.47"/>
    <n v="3967"/>
    <n v="3.93"/>
    <n v="7.98"/>
    <n v="4784"/>
    <n v="8.91"/>
    <n v="4.53"/>
    <n v="2.0299999999999998"/>
  </r>
  <r>
    <n v="583"/>
    <x v="19"/>
    <s v="VE14"/>
    <s v="Rangel"/>
    <s v="VE1417"/>
    <s v="Cacute"/>
    <s v="VE141702"/>
    <x v="1"/>
    <n v="1727"/>
    <n v="2081.9762731481483"/>
    <n v="236.94440000000003"/>
    <n v="371"/>
    <n v="54"/>
    <n v="5"/>
    <n v="59"/>
    <n v="13.72"/>
    <n v="0.3921941167619542"/>
    <n v="0.40097754297973703"/>
    <n v="7.8089435003732485E-2"/>
    <n v="0.27048232828077373"/>
    <s v="RESTO"/>
    <s v="resto"/>
    <n v="0.31848684598966626"/>
    <n v="663.08205666027368"/>
    <n v="5.3101454615995076E-5"/>
    <n v="663.082056660273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.18059266850161"/>
    <n v="1.28246020088185E-3"/>
    <n v="1.6470944419042143E-5"/>
    <n v="1.28246020088185E-3"/>
    <n v="1.6470944419042143E-5"/>
    <n v="0.89478046918179199"/>
    <n v="46.18059266850161"/>
    <n v="0"/>
    <n v="0.43234682412080366"/>
    <n v="5.3101454615995076E-5"/>
    <n v="0.94226574041500621"/>
    <n v="0.42026856261976286"/>
    <n v="0.63782587983393746"/>
    <n v="0"/>
    <n v="39.153916345699997"/>
    <n v="53.174151335612109"/>
    <n v="2.6587075667806055E-2"/>
    <x v="3"/>
    <s v="FALSEFALSE"/>
    <n v="0.43490000000000001"/>
    <n v="0.3865777777777778"/>
    <n v="6"/>
    <n v="72.5"/>
    <n v="2"/>
    <n v="6.83"/>
    <n v="117.9541"/>
    <n v="0.24"/>
    <n v="4.3899999999999997"/>
    <n v="75.815299999999993"/>
    <n v="491"/>
    <n v="1129"/>
    <n v="107"/>
    <n v="382"/>
    <n v="237"/>
    <n v="1108"/>
    <n v="52.97"/>
    <n v="28.74"/>
    <n v="110.61"/>
    <n v="0"/>
    <n v="1727"/>
    <n v="100"/>
    <s v="Zona Rural"/>
    <n v="433"/>
    <n v="1.06"/>
    <n v="4.13"/>
    <n v="139"/>
    <n v="32.1"/>
    <n v="36"/>
    <n v="109"/>
    <n v="0"/>
    <n v="145"/>
    <n v="87"/>
    <n v="197"/>
    <n v="156"/>
    <n v="97"/>
    <n v="70.73"/>
    <n v="98.99"/>
    <n v="78.39"/>
    <n v="42.92"/>
    <n v="85"/>
    <n v="1.42"/>
    <n v="7.16"/>
    <n v="1"/>
    <n v="0.23"/>
    <n v="0.46"/>
    <n v="6.51"/>
  </r>
  <r>
    <n v="707"/>
    <x v="20"/>
    <s v="VE17"/>
    <s v="Diaz"/>
    <s v="VE1703"/>
    <s v="Capital Diaz"/>
    <s v="VE170301"/>
    <x v="0"/>
    <n v="43117"/>
    <n v="53145.415946044268"/>
    <n v="8062.8789999999999"/>
    <n v="8789"/>
    <n v="1681"/>
    <n v="340"/>
    <n v="2021"/>
    <n v="18.7"/>
    <n v="0.38956105460005586"/>
    <n v="0.40764960357530072"/>
    <n v="6.4451773039732541E-2"/>
    <n v="0.46648575486865512"/>
    <s v="CIUD MED Y PEQ ORIEN"/>
    <s v="ciud med y peq"/>
    <n v="0.31185889935983724"/>
    <n v="16573.870922954109"/>
    <n v="1.3272816626336799E-3"/>
    <n v="16573.870922954109"/>
    <n v="0"/>
    <n v="0"/>
    <n v="887"/>
    <n v="0"/>
    <n v="9625"/>
    <n v="9625"/>
    <n v="2"/>
    <n v="0"/>
    <n v="0"/>
    <n v="0"/>
    <n v="0"/>
    <n v="9625"/>
    <n v="9625"/>
    <n v="1"/>
    <n v="0"/>
    <n v="0"/>
    <n v="0"/>
    <n v="0"/>
    <n v="0"/>
    <n v="0"/>
    <n v="3621.6173982657897"/>
    <n v="0.10057428689660529"/>
    <n v="1.2916997255117146E-3"/>
    <n v="0.10057428689660529"/>
    <n v="1.2916997255117146E-3"/>
    <n v="0.90524132423106662"/>
    <n v="3621.6173982657897"/>
    <n v="0"/>
    <n v="0.47115507156765757"/>
    <n v="1.3272816626336799E-3"/>
    <n v="0.9471997520187313"/>
    <n v="0.42012864434706737"/>
    <n v="0.63761353110428098"/>
    <n v="100"/>
    <n v="82.938925665599996"/>
    <n v="640.7777231202673"/>
    <n v="0.32038886156013363"/>
    <x v="2"/>
    <s v="FALSETRUE"/>
    <n v="0.37869999999999998"/>
    <n v="0.33662222222222221"/>
    <n v="2.39"/>
    <n v="351.90909090909093"/>
    <n v="33"/>
    <n v="4.08"/>
    <n v="1759.1736000000001"/>
    <n v="0.17"/>
    <n v="4.45"/>
    <n v="1918.7065"/>
    <n v="11245"/>
    <n v="29690"/>
    <n v="2182"/>
    <n v="8850"/>
    <n v="4955"/>
    <n v="29312"/>
    <n v="45.22"/>
    <n v="29.51"/>
    <n v="99"/>
    <n v="43117"/>
    <n v="0"/>
    <n v="0"/>
    <s v="Zona Urbana"/>
    <n v="11177"/>
    <n v="1.04"/>
    <n v="4.0199999999999996"/>
    <n v="4104"/>
    <n v="36.869999999999997"/>
    <n v="2457"/>
    <n v="5052"/>
    <n v="4104"/>
    <n v="11613"/>
    <n v="2427"/>
    <n v="4381"/>
    <n v="3410"/>
    <n v="2423"/>
    <n v="81.010000000000005"/>
    <n v="96.63"/>
    <n v="83.93"/>
    <n v="41.57"/>
    <n v="855"/>
    <n v="3.91"/>
    <n v="10.29"/>
    <n v="220"/>
    <n v="1.98"/>
    <n v="7.14"/>
    <n v="1.8"/>
  </r>
  <r>
    <n v="693"/>
    <x v="17"/>
    <s v="VE16"/>
    <s v="Piar"/>
    <s v="VE1609"/>
    <s v="Aparicio"/>
    <s v="VE160902"/>
    <x v="0"/>
    <n v="2559"/>
    <n v="2781.1350354001288"/>
    <n v="559.65329999999994"/>
    <n v="568"/>
    <n v="127"/>
    <n v="32"/>
    <n v="159"/>
    <n v="21.869999999999997"/>
    <n v="0.39143711993791341"/>
    <n v="0.47116455511889871"/>
    <n v="5.6603083155389894E-2"/>
    <n v="0.26572998502242079"/>
    <s v="RESTO"/>
    <s v="resto"/>
    <n v="0.31656762248374815"/>
    <n v="880.41730596287357"/>
    <n v="7.0506265621476493E-5"/>
    <n v="880.417305962873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.36947707928726"/>
    <n v="7.1472905002600284E-3"/>
    <n v="9.1794368741877496E-5"/>
    <n v="7.1472905002600284E-3"/>
    <n v="9.1794368741877496E-5"/>
    <n v="0.89539835628984565"/>
    <n v="257.36947707928726"/>
    <n v="0"/>
    <n v="0.45790340063633478"/>
    <n v="7.0506265621476493E-5"/>
    <n v="0.94233313711362177"/>
    <n v="0.41965708862099715"/>
    <n v="0.63689786861457065"/>
    <n v="0"/>
    <n v="78.020275451499998"/>
    <n v="35.646311414639584"/>
    <n v="1.7823155707319793E-2"/>
    <x v="3"/>
    <s v="FALSEFALSE"/>
    <n v="0.47899999999999998"/>
    <n v="0.42577777777777776"/>
    <n v="6.7"/>
    <n v="162.6"/>
    <n v="5"/>
    <n v="9.7100000000000009"/>
    <n v="248.47890000000001"/>
    <n v="1.75"/>
    <n v="7.41"/>
    <n v="189.62189999999998"/>
    <n v="776"/>
    <n v="1620"/>
    <n v="163"/>
    <n v="628"/>
    <n v="300"/>
    <n v="1631"/>
    <n v="57.96"/>
    <n v="29.51"/>
    <n v="101.81"/>
    <n v="0"/>
    <n v="2559"/>
    <n v="100"/>
    <s v="Zona Rural"/>
    <n v="741"/>
    <n v="1"/>
    <n v="3.45"/>
    <n v="310"/>
    <n v="41.84"/>
    <n v="232"/>
    <n v="344"/>
    <n v="237"/>
    <n v="813"/>
    <n v="141"/>
    <n v="320"/>
    <n v="203"/>
    <n v="143"/>
    <n v="69.459999999999994"/>
    <n v="99.07"/>
    <n v="82.19"/>
    <n v="49.83"/>
    <n v="137"/>
    <n v="1.36"/>
    <n v="3.91"/>
    <n v="97"/>
    <n v="13.09"/>
    <n v="1.89"/>
    <n v="7.43"/>
  </r>
  <r>
    <n v="1081"/>
    <x v="9"/>
    <s v="VE23"/>
    <s v="Miranda"/>
    <s v="VE2314"/>
    <s v="Faria"/>
    <s v="VE231403"/>
    <x v="2"/>
    <n v="4909"/>
    <n v="6674.8949869673279"/>
    <n v="1169.8147000000001"/>
    <n v="978"/>
    <n v="256"/>
    <n v="50"/>
    <n v="306"/>
    <n v="23.830000000000002"/>
    <n v="0.3905430222918731"/>
    <n v="0.48195191561939321"/>
    <n v="0.10704638552787354"/>
    <n v="0.42778189180843473"/>
    <s v="CIUD MED Y PEQ ZULIA"/>
    <s v="ciud med y peq"/>
    <n v="0.31480074197251495"/>
    <n v="2101.2618944859355"/>
    <n v="1.6827489449549704E-4"/>
    <n v="2101.26189448593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1.79238270418881"/>
    <n v="1.393504766262404E-2"/>
    <n v="1.7897116446183509E-4"/>
    <n v="1.393504766262404E-2"/>
    <n v="1.7897116446183509E-4"/>
    <n v="0.8961134780289467"/>
    <n v="501.79238270418881"/>
    <n v="0"/>
    <n v="0.46400014710365461"/>
    <n v="1.6827489449549704E-4"/>
    <n v="0.94271172685022997"/>
    <n v="0.41922691457241346"/>
    <n v="0.6362450095491452"/>
    <n v="0"/>
    <n v="625.09320414299998"/>
    <n v="10.67823956927924"/>
    <n v="5.3391197846396204E-3"/>
    <x v="3"/>
    <s v="FALSEFALSE"/>
    <n v="0.45729999999999998"/>
    <n v="0.4064888888888889"/>
    <n v="6.42"/>
    <n v="144.90909090909091"/>
    <n v="11"/>
    <n v="22.939999999999998"/>
    <n v="1126.1245999999999"/>
    <n v="1.6"/>
    <n v="18.900000000000002"/>
    <n v="927.80100000000004"/>
    <n v="1478"/>
    <n v="3232"/>
    <n v="199"/>
    <n v="1162"/>
    <n v="619"/>
    <n v="3128"/>
    <n v="51.89"/>
    <n v="27.62"/>
    <n v="106.43"/>
    <n v="0"/>
    <n v="4909"/>
    <n v="100"/>
    <s v="Zona Rural"/>
    <n v="1320"/>
    <n v="1.01"/>
    <n v="3.74"/>
    <n v="318"/>
    <n v="24.11"/>
    <n v="372"/>
    <n v="762"/>
    <n v="460"/>
    <n v="1594"/>
    <n v="263"/>
    <n v="608"/>
    <n v="428"/>
    <n v="318"/>
    <n v="67.44"/>
    <n v="97.75"/>
    <n v="86.64"/>
    <n v="47.75"/>
    <n v="253"/>
    <n v="3.15"/>
    <n v="14.18"/>
    <n v="28"/>
    <n v="2.12"/>
    <n v="4.4000000000000004"/>
    <n v="6.23"/>
  </r>
  <r>
    <n v="575"/>
    <x v="19"/>
    <s v="VE14"/>
    <s v="Miranda"/>
    <s v="VE1413"/>
    <s v="La Venta"/>
    <s v="VE141303"/>
    <x v="1"/>
    <n v="1864"/>
    <n v="2283.5320354629375"/>
    <n v="273.07599999999996"/>
    <n v="437"/>
    <n v="65"/>
    <n v="10"/>
    <n v="75"/>
    <n v="14.649999999999999"/>
    <n v="0.3905021411520106"/>
    <n v="0.40218974014641312"/>
    <n v="8.7118560812425222E-2"/>
    <n v="0.26870282309223587"/>
    <s v="CIUD MED Y PEQ OCCID"/>
    <s v="ciud med y peq"/>
    <n v="0.31454518944413912"/>
    <n v="718.2740166964503"/>
    <n v="5.7521380221869845E-5"/>
    <n v="718.2740166964503"/>
    <n v="0"/>
    <n v="0"/>
    <n v="30"/>
    <n v="0"/>
    <n v="0"/>
    <n v="30"/>
    <n v="1"/>
    <n v="0"/>
    <n v="0"/>
    <n v="0"/>
    <n v="0"/>
    <n v="0"/>
    <n v="0"/>
    <n v="0"/>
    <n v="0"/>
    <n v="0"/>
    <n v="0"/>
    <n v="0"/>
    <n v="0"/>
    <n v="0"/>
    <n v="130.85079880876188"/>
    <n v="3.6337979230893261E-3"/>
    <n v="4.6669739598998354E-5"/>
    <n v="3.6337979230893261E-3"/>
    <n v="4.6669739598998354E-5"/>
    <n v="0.89502819353033547"/>
    <n v="130.85079880876188"/>
    <n v="0"/>
    <n v="0.43361724386661266"/>
    <n v="5.7521380221869845E-5"/>
    <n v="0.94228285570536285"/>
    <n v="0.41896185550990794"/>
    <n v="0.63584273932294344"/>
    <n v="0"/>
    <n v="78.465107076500004"/>
    <n v="29.102516016916855"/>
    <n v="1.4551258008458428E-2"/>
    <x v="3"/>
    <s v="FALSEFALSE"/>
    <n v="0.41420000000000001"/>
    <n v="0.36817777777777777"/>
    <n v="8.57"/>
    <m/>
    <m/>
    <n v="6.22"/>
    <n v="115.9408"/>
    <n v="0.2"/>
    <n v="2.4"/>
    <n v="44.735999999999997"/>
    <n v="509"/>
    <n v="1229"/>
    <n v="126"/>
    <n v="397"/>
    <n v="227"/>
    <n v="1240"/>
    <n v="51.67"/>
    <n v="30.04"/>
    <n v="108.04"/>
    <n v="0"/>
    <n v="1864"/>
    <n v="100"/>
    <s v="Zona Rural"/>
    <n v="515"/>
    <n v="1.03"/>
    <n v="3.74"/>
    <n v="151"/>
    <n v="29.32"/>
    <m/>
    <m/>
    <m/>
    <n v="416"/>
    <n v="81"/>
    <n v="214"/>
    <n v="121"/>
    <n v="54"/>
    <n v="58.27"/>
    <n v="97.72"/>
    <n v="65.760000000000005"/>
    <n v="23.58"/>
    <n v="132"/>
    <n v="3.07"/>
    <n v="8.93"/>
    <n v="7"/>
    <n v="1.36"/>
    <n v="0.39"/>
    <n v="5.47"/>
  </r>
  <r>
    <n v="357"/>
    <x v="5"/>
    <s v="VE11"/>
    <s v="Carirubana"/>
    <s v="VE1105"/>
    <s v="Punta Cardon"/>
    <s v="VE110503"/>
    <x v="2"/>
    <n v="95829"/>
    <n v="115414.30501077496"/>
    <n v="15428.468999999999"/>
    <n v="19124"/>
    <n v="3181"/>
    <n v="491"/>
    <n v="3672"/>
    <n v="16.099999999999998"/>
    <n v="0.38681585022451587"/>
    <n v="0.34010494240290845"/>
    <n v="4.237850053626617E-2"/>
    <n v="0.232582016004931"/>
    <s v="CIUD GRAND OCCIDENTE"/>
    <s v="ciud grandes"/>
    <n v="0.30123308826636253"/>
    <n v="34766.60752851166"/>
    <n v="2.7842065899443317E-3"/>
    <n v="34766.60752851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99.4614242616317"/>
    <n v="0.19715590896956184"/>
    <n v="2.5321206976173095E-3"/>
    <n v="0.19715590896956184"/>
    <n v="2.5321206976173095E-3"/>
    <n v="0.91541664663726174"/>
    <n v="7099.4614242616317"/>
    <n v="0"/>
    <n v="0.48422583266991071"/>
    <n v="2.7842065899443317E-3"/>
    <n v="0.95284140651302807"/>
    <n v="0.41895290045644495"/>
    <n v="0.63582914857321338"/>
    <n v="98.62"/>
    <n v="296.17476326600001"/>
    <n v="389.68311728544961"/>
    <n v="0.19484155864272482"/>
    <x v="2"/>
    <s v="TRUETRUE"/>
    <n v="0.39350000000000002"/>
    <n v="0.3497777777777778"/>
    <n v="2.44"/>
    <n v="368.25"/>
    <n v="64"/>
    <n v="2.0099999999999998"/>
    <n v="1926.1628999999996"/>
    <n v="0.31"/>
    <n v="2.9599999999999995"/>
    <n v="2836.5383999999995"/>
    <n v="25751"/>
    <n v="65437"/>
    <n v="4641"/>
    <n v="20682"/>
    <n v="10465"/>
    <n v="64682"/>
    <n v="46.44"/>
    <n v="29.45"/>
    <n v="98.69"/>
    <n v="94509"/>
    <n v="1320"/>
    <n v="1.38"/>
    <s v="Zona Urbana"/>
    <n v="23827"/>
    <n v="1.03"/>
    <n v="4.13"/>
    <n v="7226"/>
    <n v="30.44"/>
    <n v="4865"/>
    <n v="10027"/>
    <n v="6748"/>
    <n v="23568"/>
    <n v="5270"/>
    <n v="10133"/>
    <n v="7811"/>
    <n v="6762"/>
    <n v="76.28"/>
    <n v="96.91"/>
    <n v="88.67"/>
    <n v="53.84"/>
    <n v="1921"/>
    <n v="3.86"/>
    <n v="11.56"/>
    <n v="218"/>
    <n v="0.92"/>
    <n v="3.24"/>
    <n v="1.95"/>
  </r>
  <r>
    <n v="303"/>
    <x v="14"/>
    <s v="VE08"/>
    <s v="Valencia"/>
    <s v="VE0814"/>
    <s v="Urbana Santa Rosa"/>
    <s v="VE081408"/>
    <x v="3"/>
    <n v="70449"/>
    <n v="79465.914422502217"/>
    <n v="12828.7629"/>
    <n v="14683"/>
    <n v="2748"/>
    <n v="521"/>
    <n v="3269"/>
    <n v="18.21"/>
    <n v="0.38796338514529793"/>
    <n v="0.34243080839512691"/>
    <n v="0.28948308736688527"/>
    <n v="0.63239950273779755"/>
    <s v="CIUD PRINC CENTRO"/>
    <s v="ciud principales"/>
    <n v="0.30522925592253353"/>
    <n v="24255.321930384078"/>
    <n v="1.9424336154861993E-3"/>
    <n v="24237.321930384078"/>
    <n v="0"/>
    <n v="0"/>
    <n v="0"/>
    <n v="0"/>
    <n v="0"/>
    <n v="0"/>
    <n v="0"/>
    <n v="0"/>
    <n v="0"/>
    <n v="18"/>
    <n v="0"/>
    <n v="0"/>
    <n v="18"/>
    <n v="1"/>
    <n v="18"/>
    <n v="1.0409581163562165E-5"/>
    <n v="0"/>
    <n v="7.4210517805792622E-4"/>
    <n v="7.4210517805792622E-4"/>
    <n v="2.2651221131488009E-4"/>
    <n v="1300.5818594859154"/>
    <n v="3.6117866324336972E-2"/>
    <n v="4.638704330578711E-4"/>
    <n v="3.6117866324336972E-2"/>
    <n v="4.638704330578711E-4"/>
    <n v="0.89845054099099331"/>
    <n v="1300.5818594859154"/>
    <n v="0"/>
    <n v="0.42566640523681909"/>
    <n v="1.932024034322637E-3"/>
    <n v="0.94954149760573858"/>
    <n v="0.4189043957145861"/>
    <n v="0.63575553474052648"/>
    <n v="99.81"/>
    <n v="14.6368586212"/>
    <n v="5429.1645823103008"/>
    <n v="1"/>
    <x v="2"/>
    <s v="FALSETRUE"/>
    <n v="0.36310000000000003"/>
    <n v="0.32275555555555557"/>
    <n v="3.08"/>
    <n v="473.44444444444446"/>
    <n v="9"/>
    <n v="0.85000000000000009"/>
    <n v="598.81650000000002"/>
    <n v="0.2"/>
    <n v="8.07"/>
    <n v="5685.2343000000001"/>
    <n v="17545"/>
    <n v="48318"/>
    <n v="4586"/>
    <n v="14192"/>
    <n v="7190"/>
    <n v="49067"/>
    <n v="45.8"/>
    <n v="30.8"/>
    <n v="98.57"/>
    <n v="70316"/>
    <n v="133"/>
    <n v="0.19"/>
    <s v="Zona Urbana"/>
    <n v="18550"/>
    <n v="1.0900000000000001"/>
    <n v="4.1100000000000003"/>
    <n v="7986"/>
    <n v="43.34"/>
    <n v="601"/>
    <n v="735"/>
    <n v="2925"/>
    <n v="4261"/>
    <n v="3125"/>
    <n v="6705"/>
    <n v="4882"/>
    <n v="3625"/>
    <n v="65.010000000000005"/>
    <n v="96.87"/>
    <n v="81.430000000000007"/>
    <n v="37.6"/>
    <n v="1810"/>
    <n v="3.82"/>
    <n v="10.31"/>
    <n v="871"/>
    <n v="4.7300000000000004"/>
    <n v="2.87"/>
    <n v="2.77"/>
  </r>
  <r>
    <n v="50"/>
    <x v="12"/>
    <s v="VE03"/>
    <s v="Guanta"/>
    <s v="VE0306"/>
    <s v="Guanta"/>
    <s v="VE030601"/>
    <x v="0"/>
    <n v="17341"/>
    <n v="21279.508173901781"/>
    <n v="3662.4192000000003"/>
    <n v="3353"/>
    <n v="631"/>
    <n v="267"/>
    <n v="898"/>
    <n v="21.12"/>
    <n v="0.38956087418424878"/>
    <n v="0.38781455469857273"/>
    <n v="6.3392238373928544E-2"/>
    <n v="0.17005796933841086"/>
    <s v="CIUD PRINC RESTO"/>
    <s v="ciud principales"/>
    <n v="0.31184350472219702"/>
    <n v="6635.8764077141705"/>
    <n v="5.3141943197254041E-4"/>
    <n v="6635.8764077141705"/>
    <n v="0"/>
    <n v="0"/>
    <n v="177"/>
    <n v="0"/>
    <n v="4944"/>
    <n v="4944"/>
    <n v="2"/>
    <n v="0"/>
    <n v="0"/>
    <n v="0"/>
    <n v="0"/>
    <n v="4944"/>
    <n v="4944"/>
    <n v="1"/>
    <n v="0"/>
    <n v="0"/>
    <n v="0"/>
    <n v="0"/>
    <n v="0"/>
    <n v="0"/>
    <n v="1558.9056801062629"/>
    <n v="4.3291659464313299E-2"/>
    <n v="5.5600518156781074E-4"/>
    <n v="4.3291659464313299E-2"/>
    <n v="5.5600518156781074E-4"/>
    <n v="0.89920633341306999"/>
    <n v="1558.9056801062629"/>
    <n v="0"/>
    <n v="0.44343751585865204"/>
    <n v="5.3141943197254041E-4"/>
    <n v="0.94411793246421338"/>
    <n v="0.4188309522061277"/>
    <n v="0.63564407227445818"/>
    <n v="97.95"/>
    <n v="7.2721240649299999"/>
    <n v="2926.1750740093585"/>
    <n v="1"/>
    <x v="2"/>
    <s v="FALSETRUE"/>
    <n v="0.36280000000000001"/>
    <n v="0.32248888888888888"/>
    <n v="2.56"/>
    <n v="333.26666666666665"/>
    <n v="15"/>
    <n v="12.34"/>
    <n v="2139.8793999999998"/>
    <n v="0.09"/>
    <n v="7.48"/>
    <n v="1297.1068"/>
    <n v="4401"/>
    <n v="12132"/>
    <n v="808"/>
    <n v="3523"/>
    <n v="1891"/>
    <n v="11927"/>
    <n v="42.94"/>
    <n v="29.46"/>
    <n v="96.19"/>
    <n v="16985"/>
    <n v="356"/>
    <n v="2.0499999999999998"/>
    <s v="Zona Urbana"/>
    <n v="4448"/>
    <n v="1.03"/>
    <n v="4"/>
    <n v="1596"/>
    <n v="35.9"/>
    <n v="879"/>
    <n v="2051"/>
    <n v="1885"/>
    <n v="4999"/>
    <n v="713"/>
    <n v="1762"/>
    <n v="1288"/>
    <n v="1138"/>
    <n v="62.27"/>
    <n v="95.24"/>
    <n v="82.56"/>
    <n v="45.27"/>
    <n v="371"/>
    <n v="5.97"/>
    <n v="8.34"/>
    <n v="541"/>
    <n v="12.17"/>
    <n v="5.24"/>
    <n v="1.6"/>
  </r>
  <r>
    <n v="57"/>
    <x v="12"/>
    <s v="VE03"/>
    <s v="Juan Manuel Cajigal"/>
    <s v="VE0309"/>
    <s v="San Pablo"/>
    <s v="VE030902"/>
    <x v="0"/>
    <n v="2771"/>
    <n v="3277.0426684476106"/>
    <n v="644.25750000000005"/>
    <n v="581"/>
    <n v="134"/>
    <n v="42"/>
    <n v="176"/>
    <n v="23.25"/>
    <n v="0.39043691711657635"/>
    <n v="0.51525847586568418"/>
    <n v="7.5703283800972646E-2"/>
    <n v="0.30912922318837033"/>
    <s v="RESTO"/>
    <s v="resto"/>
    <n v="0.3134747391506793"/>
    <n v="1027.2700956772608"/>
    <n v="8.2266645305896326E-5"/>
    <n v="1027.2700956772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.46631658139276"/>
    <n v="6.9555859748893995E-3"/>
    <n v="8.9332261473295385E-5"/>
    <n v="6.9555859748893995E-3"/>
    <n v="8.9332261473295385E-5"/>
    <n v="0.89537815932783049"/>
    <n v="250.46631658139276"/>
    <n v="0"/>
    <n v="0.47253074038946802"/>
    <n v="8.2266645305896326E-5"/>
    <n v="0.94237867686495524"/>
    <n v="0.4186452275536468"/>
    <n v="0.63536220491531759"/>
    <n v="0"/>
    <n v="194.549435397"/>
    <n v="16.844267174358212"/>
    <n v="8.4221335871791057E-3"/>
    <x v="3"/>
    <s v="FALSEFALSE"/>
    <n v="0.45659999999999995"/>
    <n v="0.4058666666666666"/>
    <n v="6.92"/>
    <n v="159.80000000000001"/>
    <n v="5"/>
    <n v="14.46"/>
    <n v="400.6866"/>
    <n v="0.53"/>
    <n v="26.669999999999998"/>
    <n v="739.02569999999992"/>
    <n v="811"/>
    <n v="1776"/>
    <n v="184"/>
    <n v="631"/>
    <n v="349"/>
    <n v="1791"/>
    <n v="56.02"/>
    <n v="29.2"/>
    <n v="117.33"/>
    <n v="0"/>
    <n v="2771"/>
    <n v="100"/>
    <s v="Zona Rural"/>
    <n v="775"/>
    <n v="1.03"/>
    <n v="3.67"/>
    <n v="272"/>
    <n v="35.14"/>
    <n v="186"/>
    <n v="339"/>
    <n v="274"/>
    <n v="799"/>
    <n v="155"/>
    <n v="346"/>
    <n v="229"/>
    <n v="129"/>
    <n v="71.430000000000007"/>
    <n v="99.14"/>
    <n v="81.790000000000006"/>
    <n v="37.61"/>
    <n v="156"/>
    <n v="1.29"/>
    <n v="8.01"/>
    <n v="64"/>
    <n v="8.27"/>
    <n v="6.33"/>
    <n v="7.13"/>
  </r>
  <r>
    <n v="360"/>
    <x v="5"/>
    <s v="VE11"/>
    <s v="Colina"/>
    <s v="VE1106"/>
    <s v="Acurigua"/>
    <s v="VE110602"/>
    <x v="2"/>
    <n v="1563"/>
    <n v="1831.0558178752106"/>
    <n v="262.42770000000002"/>
    <n v="342"/>
    <n v="51"/>
    <n v="18"/>
    <n v="69"/>
    <n v="16.79"/>
    <n v="0.3902160986054295"/>
    <n v="0.39685229071711597"/>
    <n v="2.071958961890779E-2"/>
    <n v="0.12065009023256262"/>
    <s v="CIUD MED Y PEQ OCCID"/>
    <s v="ciud med y peq"/>
    <n v="0.31325516933386727"/>
    <n v="573.58770028826189"/>
    <n v="4.5934497743098004E-5"/>
    <n v="573.58770028826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.688177268354"/>
    <n v="5.7676137561142454E-3"/>
    <n v="7.4074848905359957E-5"/>
    <n v="5.7676137561142454E-3"/>
    <n v="7.4074848905359957E-5"/>
    <n v="0.89525300093769167"/>
    <n v="207.688177268354"/>
    <n v="0"/>
    <n v="0.43262430180364064"/>
    <n v="4.5934497743098004E-5"/>
    <n v="0.94223798778774692"/>
    <n v="0.41851303053978578"/>
    <n v="0.63516157445142629"/>
    <n v="0"/>
    <n v="109.367313923"/>
    <n v="16.742258287191405"/>
    <n v="8.3711291435957028E-3"/>
    <x v="3"/>
    <s v="FALSEFALSE"/>
    <n v="0.46380000000000005"/>
    <n v="0.41226666666666673"/>
    <n v="6.09"/>
    <n v="110.5"/>
    <n v="6"/>
    <n v="28.57"/>
    <n v="446.54910000000001"/>
    <n v="2.34"/>
    <n v="9.129999999999999"/>
    <n v="142.70189999999999"/>
    <n v="455"/>
    <n v="981"/>
    <n v="127"/>
    <n v="361"/>
    <n v="200"/>
    <n v="1002"/>
    <n v="59.33"/>
    <n v="30.66"/>
    <n v="100.9"/>
    <n v="0"/>
    <n v="1563"/>
    <n v="100"/>
    <s v="Zona Rural"/>
    <n v="427"/>
    <n v="1"/>
    <n v="3.66"/>
    <n v="114"/>
    <n v="26.7"/>
    <n v="113"/>
    <n v="241"/>
    <n v="309"/>
    <n v="663"/>
    <n v="75"/>
    <n v="170"/>
    <n v="150"/>
    <n v="80"/>
    <n v="55.97"/>
    <n v="94.97"/>
    <n v="87.72"/>
    <n v="52.98"/>
    <n v="77"/>
    <n v="7.2"/>
    <n v="5.85"/>
    <n v="15"/>
    <n v="3.51"/>
    <n v="3.75"/>
    <n v="6.57"/>
  </r>
  <r>
    <n v="137"/>
    <x v="10"/>
    <s v="VE05"/>
    <s v="Libertador"/>
    <s v="VE0507"/>
    <s v="No Urbana San Martin De Porres"/>
    <s v="VE050702"/>
    <x v="3"/>
    <n v="56880"/>
    <n v="64360.375322460757"/>
    <n v="13207.535999999998"/>
    <n v="11109"/>
    <n v="2184"/>
    <n v="1174"/>
    <n v="3358"/>
    <n v="23.22"/>
    <n v="0.38812793341518731"/>
    <n v="0.38427549630390917"/>
    <n v="0.15984726244200612"/>
    <n v="0.54282008106071078"/>
    <s v="CIUD PRINC CENTRO"/>
    <s v="ciud principales"/>
    <n v="0.30572581365669016"/>
    <n v="19676.628112709277"/>
    <n v="1.5757590847586024E-3"/>
    <n v="19676.628112709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20.491017198854"/>
    <n v="0.15330704111366281"/>
    <n v="1.9689591548296172E-3"/>
    <n v="0.15330704111366281"/>
    <n v="1.9689591548296172E-3"/>
    <n v="0.91079696477642713"/>
    <n v="5520.491017198854"/>
    <n v="0"/>
    <n v="0.48279316739799971"/>
    <n v="1.5757590847586024E-3"/>
    <n v="0.94816193183938269"/>
    <n v="0.41848783486027719"/>
    <n v="0.63512333591093106"/>
    <n v="99.38"/>
    <n v="34.594678612800003"/>
    <n v="1860.412580871541"/>
    <n v="0.93020629043577052"/>
    <x v="2"/>
    <s v="TRUETRUE"/>
    <n v="0.40350000000000003"/>
    <n v="0.35866666666666669"/>
    <n v="2.4900000000000002"/>
    <n v="401.26666666666665"/>
    <n v="45"/>
    <n v="3.41"/>
    <n v="1939.6079999999999"/>
    <n v="3.73"/>
    <n v="33.620000000000005"/>
    <n v="19123.056000000004"/>
    <n v="15685"/>
    <n v="38868"/>
    <n v="2327"/>
    <n v="12597"/>
    <n v="6605"/>
    <n v="37678"/>
    <n v="46.34"/>
    <n v="28.5"/>
    <n v="96.43"/>
    <n v="56526"/>
    <n v="354"/>
    <n v="0.62"/>
    <s v="Zona Urbana"/>
    <n v="14827"/>
    <n v="1.07"/>
    <n v="4.09"/>
    <n v="5881"/>
    <n v="39.9"/>
    <n v="4095"/>
    <n v="8427"/>
    <n v="5270"/>
    <n v="18057"/>
    <n v="2801"/>
    <n v="5939"/>
    <n v="4591"/>
    <n v="3288"/>
    <n v="66.88"/>
    <n v="96.66"/>
    <n v="83.11"/>
    <n v="40.22"/>
    <n v="1153"/>
    <n v="4.04"/>
    <n v="11.51"/>
    <n v="1613"/>
    <n v="10.94"/>
    <n v="7.6"/>
    <n v="2.27"/>
  </r>
  <r>
    <n v="645"/>
    <x v="4"/>
    <s v="VE15"/>
    <s v="Paez"/>
    <s v="VE1514"/>
    <s v="San Fernando Del Guapo"/>
    <s v="VE151405"/>
    <x v="3"/>
    <n v="4202"/>
    <n v="4796.1316150115963"/>
    <n v="755.9398000000001"/>
    <n v="807"/>
    <n v="130"/>
    <n v="47"/>
    <n v="177"/>
    <n v="17.990000000000002"/>
    <n v="0.38956849809933825"/>
    <n v="0.42239302625768155"/>
    <n v="4.9258881249889606E-2"/>
    <n v="0.33783367630120453"/>
    <s v="RESTO"/>
    <s v="resto"/>
    <n v="0.31249404312076934"/>
    <n v="1498.7625597143187"/>
    <n v="1.2002507268206503E-4"/>
    <n v="1498.7625597143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6.55646568133932"/>
    <n v="8.7909453973950297E-3"/>
    <n v="1.1290422340729427E-4"/>
    <n v="8.7909453973950297E-3"/>
    <n v="1.1290422340729427E-4"/>
    <n v="0.89557152296631992"/>
    <n v="316.55646568133932"/>
    <n v="0"/>
    <n v="0.44225183154046549"/>
    <n v="1.2002507268206503E-4"/>
    <n v="0.94252488892949704"/>
    <n v="0.41837965237431618"/>
    <n v="0.63495915139791259"/>
    <n v="80.510000000000005"/>
    <n v="35.788258036899997"/>
    <n v="134.01411183708566"/>
    <n v="6.7007055918542835E-2"/>
    <x v="2"/>
    <s v="FALSETRUE"/>
    <n v="0.50600000000000001"/>
    <n v="0.44977777777777778"/>
    <n v="5.71"/>
    <n v="202.6"/>
    <n v="5"/>
    <n v="7.77"/>
    <n v="326.49539999999996"/>
    <n v="0.68"/>
    <n v="2.04"/>
    <n v="85.720799999999997"/>
    <n v="1339"/>
    <n v="2646"/>
    <n v="217"/>
    <n v="1059"/>
    <n v="570"/>
    <n v="2573"/>
    <n v="58.81"/>
    <n v="27.66"/>
    <n v="98.02"/>
    <n v="3383"/>
    <n v="819"/>
    <n v="19.489999999999998"/>
    <s v="Zona Urbana"/>
    <n v="1052"/>
    <n v="1.02"/>
    <n v="4.05"/>
    <n v="469"/>
    <n v="44.58"/>
    <n v="75"/>
    <n v="603"/>
    <n v="114"/>
    <n v="1013"/>
    <n v="220"/>
    <n v="507"/>
    <n v="396"/>
    <n v="166"/>
    <n v="57.89"/>
    <n v="95.84"/>
    <n v="82.67"/>
    <n v="31.44"/>
    <n v="190"/>
    <n v="4.9000000000000004"/>
    <n v="7.41"/>
    <n v="72"/>
    <n v="6.84"/>
    <n v="4.66"/>
    <n v="3.56"/>
  </r>
  <r>
    <n v="290"/>
    <x v="14"/>
    <s v="VE08"/>
    <s v="Puerto Cabello"/>
    <s v="VE0811"/>
    <s v="Urbana Juan Jose Flores"/>
    <s v="VE081105"/>
    <x v="3"/>
    <n v="64979"/>
    <n v="71003.941553922617"/>
    <n v="12631.917600000001"/>
    <n v="13461"/>
    <n v="2676"/>
    <n v="573"/>
    <n v="3249"/>
    <n v="19.440000000000001"/>
    <n v="0.38697300789973255"/>
    <n v="0.32237879812075076"/>
    <n v="0.29905626883903547"/>
    <n v="0.5562150927368571"/>
    <s v="CIUD GRAND CENTRO"/>
    <s v="ciud grandes"/>
    <n v="0.30270403778829325"/>
    <n v="21493.179807256358"/>
    <n v="1.7212335948840094E-3"/>
    <n v="21168.179807256358"/>
    <n v="0"/>
    <n v="0"/>
    <n v="0"/>
    <n v="0"/>
    <n v="0"/>
    <n v="0"/>
    <n v="0"/>
    <n v="0"/>
    <n v="0"/>
    <n v="325"/>
    <n v="0"/>
    <n v="0"/>
    <n v="325"/>
    <n v="1"/>
    <n v="325"/>
    <n v="1.879507710087613E-4"/>
    <n v="0"/>
    <n v="1.5121075751214628E-2"/>
    <n v="1.5121075751214628E-2"/>
    <n v="4.5772106855953175E-3"/>
    <n v="4098.0072635779143"/>
    <n v="0.11380389282115151"/>
    <n v="1.461610732277613E-3"/>
    <n v="0.11380389282115151"/>
    <n v="1.461610732277613E-3"/>
    <n v="0.90663512465292628"/>
    <n v="4098.0072635779143"/>
    <n v="0"/>
    <n v="0.44760593853160957"/>
    <n v="1.5332828238752481E-3"/>
    <n v="0.94799745089488008"/>
    <n v="0.41747424075935241"/>
    <n v="0.63358504205143595"/>
    <n v="100"/>
    <n v="63.971176581999998"/>
    <n v="1109.936464321675"/>
    <n v="0.55496823216083746"/>
    <x v="2"/>
    <s v="FALSETRUE"/>
    <n v="0.38140000000000002"/>
    <n v="0.33902222222222222"/>
    <n v="2.69"/>
    <n v="386.8"/>
    <n v="35"/>
    <n v="1.54"/>
    <n v="1000.6766"/>
    <n v="0.13"/>
    <n v="7.2799999999999994"/>
    <n v="4730.471199999999"/>
    <n v="16902"/>
    <n v="44317"/>
    <n v="3760"/>
    <n v="13507"/>
    <n v="7098"/>
    <n v="44374"/>
    <n v="46.62"/>
    <n v="30.09"/>
    <n v="98.35"/>
    <n v="64979"/>
    <n v="0"/>
    <n v="0"/>
    <s v="Zona Urbana"/>
    <n v="17028"/>
    <n v="1.02"/>
    <n v="3.9"/>
    <n v="6807"/>
    <n v="40.08"/>
    <n v="2697"/>
    <n v="7007"/>
    <n v="3834"/>
    <n v="13538"/>
    <n v="3047"/>
    <n v="6488"/>
    <n v="5108"/>
    <n v="4072"/>
    <n v="68.09"/>
    <n v="95.88"/>
    <n v="86.17"/>
    <n v="45.99"/>
    <n v="1453"/>
    <n v="4.83"/>
    <n v="8.18"/>
    <n v="840"/>
    <n v="4.95"/>
    <n v="6.23"/>
    <n v="2.83"/>
  </r>
  <r>
    <n v="371"/>
    <x v="5"/>
    <s v="VE11"/>
    <s v="Falcon"/>
    <s v="VE1109"/>
    <s v="Adicora"/>
    <s v="VE110902"/>
    <x v="2"/>
    <n v="4410"/>
    <n v="5470.346640701071"/>
    <n v="793.35899999999992"/>
    <n v="971"/>
    <n v="191"/>
    <n v="22"/>
    <n v="213"/>
    <n v="17.989999999999998"/>
    <n v="0.38873047526964677"/>
    <n v="0.41628825005046377"/>
    <n v="6.0440049460702902E-2"/>
    <n v="0.20279366883033367"/>
    <s v="CIUD MED Y PEQ OCCID"/>
    <s v="ciud med y peq"/>
    <n v="0.30885914250839741"/>
    <n v="1689.5665726706252"/>
    <n v="1.3530518851807551E-4"/>
    <n v="1689.5665726706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8.58546445224937"/>
    <n v="9.9581135754545601E-3"/>
    <n v="1.2789444468299082E-4"/>
    <n v="9.9581135754545601E-3"/>
    <n v="1.2789444468299082E-4"/>
    <n v="0.8956944895541562"/>
    <n v="358.58546445224937"/>
    <n v="0"/>
    <n v="0.44064695106002483"/>
    <n v="1.3530518851807551E-4"/>
    <n v="0.9425840581650311"/>
    <n v="0.41719283528731554"/>
    <n v="0.63315796349082898"/>
    <n v="0"/>
    <n v="54.7335758826"/>
    <n v="99.944989021631116"/>
    <n v="4.9972494510815556E-2"/>
    <x v="3"/>
    <s v="FALSEFALSE"/>
    <n v="0.42030000000000001"/>
    <n v="0.37359999999999999"/>
    <n v="4.22"/>
    <n v="145.125"/>
    <n v="8"/>
    <n v="6.78"/>
    <n v="298.99799999999999"/>
    <n v="0.25"/>
    <n v="9.59"/>
    <n v="422.91900000000004"/>
    <n v="1216"/>
    <n v="2893"/>
    <n v="301"/>
    <n v="953"/>
    <n v="532"/>
    <n v="2925"/>
    <n v="52.44"/>
    <n v="30.94"/>
    <n v="111.71"/>
    <n v="0"/>
    <n v="4410"/>
    <n v="100"/>
    <s v="Zona Rural"/>
    <n v="1227"/>
    <n v="1.01"/>
    <n v="3.64"/>
    <n v="383"/>
    <n v="31.27"/>
    <n v="379"/>
    <n v="537"/>
    <n v="220"/>
    <n v="1161"/>
    <n v="232"/>
    <n v="494"/>
    <n v="368"/>
    <n v="204"/>
    <n v="74.84"/>
    <n v="96.67"/>
    <n v="83.07"/>
    <n v="45.23"/>
    <n v="153"/>
    <n v="4.08"/>
    <n v="12.82"/>
    <n v="8"/>
    <n v="0.65"/>
    <n v="2.12"/>
    <n v="3.13"/>
  </r>
  <r>
    <n v="689"/>
    <x v="17"/>
    <s v="VE16"/>
    <s v="Maturin"/>
    <s v="VE1608"/>
    <s v="Jusepin"/>
    <s v="VE160809"/>
    <x v="0"/>
    <n v="9518"/>
    <n v="10814.760997973293"/>
    <n v="1699.9147999999998"/>
    <n v="1940"/>
    <n v="318"/>
    <n v="104"/>
    <n v="422"/>
    <n v="17.86"/>
    <n v="0.3887149327251842"/>
    <n v="0.39823367796452686"/>
    <n v="0.25947539499574357"/>
    <n v="0.37179419107453882"/>
    <s v="CIUD GRAND ORIENTE"/>
    <s v="ciud grandes"/>
    <n v="0.30803444293859578"/>
    <n v="3331.3188795247556"/>
    <n v="2.6678127769505305E-4"/>
    <n v="3331.3188795247556"/>
    <n v="0"/>
    <n v="0"/>
    <n v="38"/>
    <n v="0"/>
    <n v="0"/>
    <n v="38"/>
    <n v="1"/>
    <n v="0"/>
    <n v="0"/>
    <n v="0"/>
    <n v="0"/>
    <n v="0"/>
    <n v="0"/>
    <n v="0"/>
    <n v="0"/>
    <n v="0"/>
    <n v="0"/>
    <n v="0"/>
    <n v="0"/>
    <n v="0"/>
    <n v="1070.727723654559"/>
    <n v="2.9734691830934138E-2"/>
    <n v="3.8188978973998028E-4"/>
    <n v="2.9734691830934138E-2"/>
    <n v="3.8188978973998028E-4"/>
    <n v="0.89777804391493143"/>
    <n v="1070.727723654559"/>
    <n v="0"/>
    <n v="0.44191547123679747"/>
    <n v="2.6678127769505305E-4"/>
    <n v="0.9430931733949881"/>
    <n v="0.41713146587042632"/>
    <n v="0.6330648254219754"/>
    <n v="99.46"/>
    <n v="92.036969800099996"/>
    <n v="117.5045312928321"/>
    <n v="5.8752265646416051E-2"/>
    <x v="2"/>
    <s v="FALSETRUE"/>
    <n v="0.43509999999999999"/>
    <n v="0.38675555555555552"/>
    <n v="3.14"/>
    <n v="267.38461538461536"/>
    <n v="13"/>
    <n v="3.3600000000000003"/>
    <n v="319.80480000000006"/>
    <n v="0.34"/>
    <n v="61.39"/>
    <n v="5843.1001999999999"/>
    <n v="2734"/>
    <n v="6283"/>
    <n v="501"/>
    <n v="2132"/>
    <n v="1222"/>
    <n v="6164"/>
    <n v="51.49"/>
    <n v="28.49"/>
    <n v="100.59"/>
    <n v="9467"/>
    <n v="51"/>
    <n v="0.54"/>
    <s v="Zona Urbana"/>
    <n v="2395"/>
    <n v="1.02"/>
    <n v="4.03"/>
    <n v="1002"/>
    <n v="41.94"/>
    <n v="866"/>
    <n v="1307"/>
    <n v="1303"/>
    <n v="3476"/>
    <n v="531"/>
    <n v="1158"/>
    <n v="882"/>
    <n v="699"/>
    <n v="77.52"/>
    <n v="98.39"/>
    <n v="88.55"/>
    <n v="55.88"/>
    <n v="244"/>
    <n v="2.2799999999999998"/>
    <n v="8.6199999999999992"/>
    <n v="162"/>
    <n v="6.78"/>
    <n v="3.73"/>
    <n v="3.34"/>
  </r>
  <r>
    <n v="161"/>
    <x v="10"/>
    <s v="VE05"/>
    <s v="Zamora"/>
    <s v="VE0516"/>
    <s v="No Urbana San Francisco De Asis"/>
    <s v="VE051603"/>
    <x v="3"/>
    <n v="19089"/>
    <n v="21345.725596529282"/>
    <n v="4816.1546999999991"/>
    <n v="3826"/>
    <n v="988"/>
    <n v="303"/>
    <n v="1291"/>
    <n v="25.229999999999997"/>
    <n v="0.38829210589838259"/>
    <n v="0.44533619644108408"/>
    <n v="9.36098592940003E-2"/>
    <n v="0.61554142704688919"/>
    <s v="CIUD MED Y PEQ CENTR"/>
    <s v="ciud med y peq"/>
    <n v="0.30606488479741434"/>
    <n v="6533.1770456189533"/>
    <n v="5.2319498152841545E-4"/>
    <n v="6533.1770456189533"/>
    <n v="0"/>
    <n v="0"/>
    <n v="20"/>
    <n v="0"/>
    <n v="0"/>
    <n v="20"/>
    <n v="1"/>
    <n v="0"/>
    <n v="0"/>
    <n v="0"/>
    <n v="0"/>
    <n v="0"/>
    <n v="0"/>
    <n v="0"/>
    <n v="0"/>
    <n v="0"/>
    <n v="0"/>
    <n v="0"/>
    <n v="0"/>
    <n v="0"/>
    <n v="1935.5543314588483"/>
    <n v="5.3751397574278686E-2"/>
    <n v="6.9034211064249998E-4"/>
    <n v="5.3751397574278686E-2"/>
    <n v="6.9034211064249998E-4"/>
    <n v="0.90030831539751899"/>
    <n v="1935.5543314588483"/>
    <n v="0"/>
    <n v="0.4664653031376273"/>
    <n v="5.2319498152841545E-4"/>
    <n v="0.9440860849016236"/>
    <n v="0.41689138822685545"/>
    <n v="0.63270046856100892"/>
    <n v="95.98"/>
    <n v="87.636269394400003"/>
    <n v="243.57181956781565"/>
    <n v="0.12178590978390783"/>
    <x v="2"/>
    <s v="FALSETRUE"/>
    <n v="0.37040000000000001"/>
    <n v="0.32924444444444445"/>
    <n v="3.29"/>
    <n v="316.2"/>
    <n v="20"/>
    <n v="2.56"/>
    <n v="488.67840000000001"/>
    <n v="0.08"/>
    <n v="8.1300000000000008"/>
    <n v="1551.9357"/>
    <n v="4905"/>
    <n v="13244"/>
    <n v="940"/>
    <n v="3940"/>
    <n v="2107"/>
    <n v="13042"/>
    <n v="44.13"/>
    <n v="29.6"/>
    <n v="103.59"/>
    <n v="18321"/>
    <n v="768"/>
    <n v="4.0199999999999996"/>
    <s v="Zona Urbana"/>
    <n v="5340"/>
    <n v="1.03"/>
    <n v="3.67"/>
    <n v="2096"/>
    <n v="39.31"/>
    <n v="1184"/>
    <n v="3076"/>
    <n v="1959"/>
    <n v="6324"/>
    <n v="745"/>
    <n v="1960"/>
    <n v="1426"/>
    <n v="1066"/>
    <n v="56.35"/>
    <n v="94.73"/>
    <n v="81.3"/>
    <n v="40.630000000000003"/>
    <n v="523"/>
    <n v="6.45"/>
    <n v="8.2899999999999991"/>
    <n v="883"/>
    <n v="16.559999999999999"/>
    <n v="2.38"/>
    <n v="3.07"/>
  </r>
  <r>
    <n v="623"/>
    <x v="4"/>
    <s v="VE15"/>
    <s v="Carrizal"/>
    <s v="VE1506"/>
    <s v="Carrizal"/>
    <s v="VE150601"/>
    <x v="3"/>
    <n v="51712"/>
    <n v="58305"/>
    <n v="8553.1648000000005"/>
    <n v="11580"/>
    <n v="1813"/>
    <n v="482"/>
    <n v="2295"/>
    <n v="16.54"/>
    <n v="0.38751660116774977"/>
    <n v="0.30324738093272546"/>
    <n v="5.1047120774021452E-2"/>
    <n v="0.3854890351329156"/>
    <s v="GRAN CARACAS"/>
    <s v="gran caracas"/>
    <n v="0.30324738093272546"/>
    <n v="17680.838545282557"/>
    <n v="1.4159307074510191E-3"/>
    <n v="16295.838545282557"/>
    <n v="0"/>
    <n v="0"/>
    <n v="162"/>
    <n v="870"/>
    <n v="6297"/>
    <n v="6297"/>
    <n v="3"/>
    <n v="486"/>
    <n v="0"/>
    <n v="0"/>
    <n v="892"/>
    <n v="6297"/>
    <n v="7675"/>
    <n v="3"/>
    <n v="1385"/>
    <n v="8.0095943952964441E-4"/>
    <n v="0"/>
    <n v="7.8333388795608527E-2"/>
    <n v="7.8333388795608527E-2"/>
    <n v="2.3754394991853185E-2"/>
    <n v="3567.7054366735151"/>
    <n v="9.9077122371457882E-2"/>
    <n v="1.2724712818821128E-3"/>
    <n v="9.9077122371457882E-2"/>
    <n v="1.2724712818821128E-3"/>
    <n v="0.90508359099557611"/>
    <n v="3567.7054366735151"/>
    <n v="0"/>
    <n v="0.43580269809991984"/>
    <n v="6.1497126792137472E-4"/>
    <n v="0.94444147047358606"/>
    <n v="0.41636826070458755"/>
    <n v="0.63190653748494663"/>
    <n v="99.63"/>
    <n v="36.957027723300001"/>
    <n v="1577.643105839946"/>
    <n v="0.78882155291997302"/>
    <x v="2"/>
    <s v="FALSETRUE"/>
    <n v="0.31640000000000001"/>
    <n v="0.28124444444444446"/>
    <n v="2.17"/>
    <n v="405.68965517241378"/>
    <n v="29"/>
    <n v="1.33"/>
    <n v="687.76960000000008"/>
    <n v="0.25"/>
    <n v="5.28"/>
    <n v="2730.3935999999999"/>
    <n v="11640"/>
    <n v="36789"/>
    <n v="3283"/>
    <n v="9324"/>
    <n v="4884"/>
    <n v="37504"/>
    <n v="40.56"/>
    <n v="31.69"/>
    <n v="97.9"/>
    <n v="51521"/>
    <n v="191"/>
    <n v="0.37"/>
    <s v="Zona Urbana"/>
    <n v="14556"/>
    <n v="1.02"/>
    <n v="3.61"/>
    <n v="4823"/>
    <n v="33.299999999999997"/>
    <n v="2110"/>
    <n v="5283"/>
    <n v="4200"/>
    <n v="11765"/>
    <n v="2044"/>
    <n v="4524"/>
    <n v="3464"/>
    <n v="3082"/>
    <n v="67.28"/>
    <n v="96.19"/>
    <n v="85.03"/>
    <n v="45.95"/>
    <n v="956"/>
    <n v="4.4000000000000004"/>
    <n v="6.77"/>
    <n v="1081"/>
    <n v="7.46"/>
    <n v="3.8"/>
    <n v="1.49"/>
  </r>
  <r>
    <n v="289"/>
    <x v="14"/>
    <s v="VE08"/>
    <s v="Puerto Cabello"/>
    <s v="VE0811"/>
    <s v="Urbana Goaigoaza"/>
    <s v="VE081104"/>
    <x v="3"/>
    <n v="46289"/>
    <n v="50580.979248519121"/>
    <n v="8929.1480999999985"/>
    <n v="8961"/>
    <n v="1786"/>
    <n v="355"/>
    <n v="2141"/>
    <n v="19.29"/>
    <n v="0.38674094452524693"/>
    <n v="0.32237879812075076"/>
    <n v="0.29905626883903547"/>
    <n v="0.5562150927368571"/>
    <s v="CIUD GRAND CENTRO"/>
    <s v="ciud grandes"/>
    <n v="0.30036835848437116"/>
    <n v="15192.92570740973"/>
    <n v="1.2166917304317056E-3"/>
    <n v="15192.92570740973"/>
    <n v="0"/>
    <n v="0"/>
    <n v="60"/>
    <n v="0"/>
    <n v="0"/>
    <n v="60"/>
    <n v="1"/>
    <n v="0"/>
    <n v="0"/>
    <n v="0"/>
    <n v="0"/>
    <n v="0"/>
    <n v="0"/>
    <n v="0"/>
    <n v="0"/>
    <n v="0"/>
    <n v="0"/>
    <n v="0"/>
    <n v="0"/>
    <n v="0"/>
    <n v="2962.5331197313526"/>
    <n v="8.227115765106266E-2"/>
    <n v="1.0566282400257872E-3"/>
    <n v="8.227115765106266E-2"/>
    <n v="1.0566282400257872E-3"/>
    <n v="0.90331300456612074"/>
    <n v="2962.5331197313526"/>
    <n v="0"/>
    <n v="0.43598765344597806"/>
    <n v="1.2166917304317056E-3"/>
    <n v="0.94677151431318052"/>
    <n v="0.41611885484266109"/>
    <n v="0.63152802353584847"/>
    <n v="100"/>
    <n v="72.508002579999996"/>
    <n v="697.59167883175087"/>
    <n v="0.34879583941587544"/>
    <x v="2"/>
    <s v="FALSETRUE"/>
    <n v="0.38329999999999997"/>
    <n v="0.34071111111111108"/>
    <n v="2.5099999999999998"/>
    <n v="519.10526315789468"/>
    <n v="19"/>
    <n v="1.21"/>
    <n v="560.09690000000001"/>
    <n v="1.64"/>
    <n v="3.4200000000000004"/>
    <n v="1583.0838000000001"/>
    <n v="12148"/>
    <n v="31693"/>
    <n v="2448"/>
    <n v="9875"/>
    <n v="4781"/>
    <n v="31633"/>
    <n v="46.05"/>
    <n v="29.77"/>
    <n v="98.47"/>
    <n v="46289"/>
    <n v="0"/>
    <n v="0"/>
    <s v="Zona Urbana"/>
    <n v="11816"/>
    <n v="1.05"/>
    <n v="4.09"/>
    <n v="4730"/>
    <n v="40.11"/>
    <n v="2146"/>
    <n v="5150"/>
    <n v="2368"/>
    <n v="9863"/>
    <n v="2119"/>
    <n v="4361"/>
    <n v="3254"/>
    <n v="2762"/>
    <n v="62.51"/>
    <n v="90.44"/>
    <n v="81.209999999999994"/>
    <n v="43.74"/>
    <n v="957"/>
    <n v="10.54"/>
    <n v="9.4499999999999993"/>
    <n v="480"/>
    <n v="4.07"/>
    <n v="4.66"/>
    <n v="1.75"/>
  </r>
  <r>
    <n v="72"/>
    <x v="12"/>
    <s v="VE03"/>
    <s v="Pedro Maria Freites"/>
    <s v="VE0313"/>
    <s v="Santa Rosa"/>
    <s v="VE031303"/>
    <x v="0"/>
    <n v="5653"/>
    <n v="6601.8282299202692"/>
    <n v="1238.5722999999998"/>
    <n v="1112"/>
    <n v="250"/>
    <n v="62"/>
    <n v="312"/>
    <n v="21.909999999999997"/>
    <n v="0.38796305670840814"/>
    <n v="0.45179925752515188"/>
    <n v="6.827005460508842E-2"/>
    <n v="0.27599474662808093"/>
    <s v="CIUD MED Y PEQ ORIEN"/>
    <s v="ciud med y peq"/>
    <n v="0.30522310911643025"/>
    <n v="2015.0305381888838"/>
    <n v="1.6136924774048369E-4"/>
    <n v="2015.0305381888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5.14424558769207"/>
    <n v="1.4028130719781033E-2"/>
    <n v="1.8016665252433648E-4"/>
    <n v="1.4028130719781033E-2"/>
    <n v="1.8016665252433648E-4"/>
    <n v="0.89612328476129177"/>
    <n v="505.14424558769207"/>
    <n v="0"/>
    <n v="0.4539835576687416"/>
    <n v="1.6136924774048369E-4"/>
    <n v="0.94268498609487517"/>
    <n v="0.416023154819682"/>
    <n v="0.63138278319006513"/>
    <n v="0"/>
    <n v="1201.5016927300001"/>
    <n v="5.4946474648070458"/>
    <n v="2.7473237324035231E-3"/>
    <x v="3"/>
    <s v="FALSEFALSE"/>
    <n v="0.47369999999999995"/>
    <n v="0.42106666666666664"/>
    <n v="7.6"/>
    <n v="206.875"/>
    <n v="8"/>
    <n v="14.580000000000002"/>
    <n v="824.20740000000012"/>
    <n v="2.5"/>
    <n v="24.509999999999998"/>
    <n v="1385.5502999999999"/>
    <n v="1703"/>
    <n v="3595"/>
    <n v="355"/>
    <n v="1388"/>
    <n v="671"/>
    <n v="3594"/>
    <n v="57.25"/>
    <n v="28.68"/>
    <n v="110.54"/>
    <n v="0"/>
    <n v="5653"/>
    <n v="100"/>
    <s v="Zona Rural"/>
    <n v="1537"/>
    <n v="1.01"/>
    <n v="3.7"/>
    <n v="558"/>
    <n v="36.47"/>
    <n v="268"/>
    <n v="791"/>
    <n v="596"/>
    <n v="1655"/>
    <n v="243"/>
    <n v="693"/>
    <n v="415"/>
    <n v="289"/>
    <n v="57.04"/>
    <n v="93.78"/>
    <n v="74.77"/>
    <n v="40.19"/>
    <n v="345"/>
    <n v="8.69"/>
    <n v="7.91"/>
    <n v="140"/>
    <n v="9.15"/>
    <n v="1.7"/>
    <n v="5.62"/>
  </r>
  <r>
    <n v="639"/>
    <x v="4"/>
    <s v="VE15"/>
    <s v="Lander"/>
    <s v="VE1512"/>
    <s v="Santa Barbara"/>
    <s v="VE151203"/>
    <x v="3"/>
    <n v="36091"/>
    <n v="43909.177050922066"/>
    <n v="6312.3159000000005"/>
    <n v="7522"/>
    <n v="1367"/>
    <n v="228"/>
    <n v="1595"/>
    <n v="17.490000000000002"/>
    <n v="0.38674211143565979"/>
    <n v="0.39385762628811072"/>
    <n v="0.10899289579046573"/>
    <n v="0.68813984175635334"/>
    <s v="CIUD MED Y PEQ CENTR"/>
    <s v="ciud med y peq"/>
    <n v="0.30053488464958011"/>
    <n v="13196.239460056853"/>
    <n v="1.0567915445026622E-3"/>
    <n v="13196.239460056853"/>
    <n v="0"/>
    <n v="19"/>
    <n v="0"/>
    <n v="0"/>
    <n v="0"/>
    <n v="19"/>
    <n v="1"/>
    <n v="0"/>
    <n v="19"/>
    <n v="0"/>
    <n v="0"/>
    <n v="0"/>
    <n v="0"/>
    <n v="1"/>
    <n v="0"/>
    <n v="0"/>
    <n v="5.9914039120714178E-5"/>
    <n v="0"/>
    <n v="0"/>
    <n v="0"/>
    <n v="1416.4209113534712"/>
    <n v="3.9334779861900905E-2"/>
    <n v="5.0518602635397935E-4"/>
    <n v="3.9334779861900905E-2"/>
    <n v="4.452719872332652E-4"/>
    <n v="0.89829797570326009"/>
    <n v="1397.4209113534712"/>
    <n v="1.3414091706570763E-2"/>
    <n v="0.44383012728442389"/>
    <n v="1.0567915445026622E-3"/>
    <n v="0.94615233237341467"/>
    <n v="0.41591466952249911"/>
    <n v="0.63121813911178004"/>
    <n v="100"/>
    <n v="25.361978124899998"/>
    <n v="1731.2993818811283"/>
    <n v="0.8656496909405641"/>
    <x v="2"/>
    <s v="FALSETRUE"/>
    <n v="0.56259999999999999"/>
    <n v="0.50008888888888892"/>
    <n v="2.67"/>
    <n v="523.66666666666663"/>
    <n v="9"/>
    <n v="0.97"/>
    <n v="350.08269999999999"/>
    <n v="0.12"/>
    <n v="11.119999999999997"/>
    <n v="4013.3191999999995"/>
    <n v="12618"/>
    <n v="22428"/>
    <n v="1045"/>
    <n v="10175"/>
    <n v="4708"/>
    <n v="21208"/>
    <n v="60.92"/>
    <n v="25.29"/>
    <n v="94.57"/>
    <n v="36091"/>
    <n v="0"/>
    <n v="0"/>
    <s v="Zona Urbana"/>
    <n v="9212"/>
    <n v="1.02"/>
    <n v="4.01"/>
    <n v="5645"/>
    <n v="61.35"/>
    <n v="974"/>
    <n v="2721"/>
    <n v="933"/>
    <n v="4713"/>
    <n v="2305"/>
    <n v="4916"/>
    <n v="3144"/>
    <n v="1401"/>
    <n v="66.62"/>
    <n v="96.47"/>
    <n v="81.260000000000005"/>
    <n v="30.7"/>
    <n v="738"/>
    <n v="4.37"/>
    <n v="5.26"/>
    <n v="340"/>
    <n v="3.69"/>
    <n v="7.03"/>
    <n v="2.75"/>
  </r>
  <r>
    <n v="1103"/>
    <x v="9"/>
    <s v="VE23"/>
    <s v="Simon Bolivar"/>
    <s v="VE2319"/>
    <s v="Manuel Manrique"/>
    <s v="VE231901"/>
    <x v="2"/>
    <n v="21002"/>
    <n v="23733.683101001574"/>
    <n v="5683.1412"/>
    <n v="3799"/>
    <n v="990"/>
    <n v="419"/>
    <n v="1409"/>
    <n v="27.060000000000002"/>
    <n v="0.38694316132163531"/>
    <n v="0.4724245236024881"/>
    <n v="0.10745525160222945"/>
    <n v="0.36240943751072507"/>
    <s v="CIUD MED Y PEQ ZULIA"/>
    <s v="ciud grandes"/>
    <n v="0.30194658587265244"/>
    <n v="7166.3045825308918"/>
    <n v="5.7389759492259922E-4"/>
    <n v="7166.3045825308918"/>
    <n v="0"/>
    <n v="0"/>
    <n v="0"/>
    <n v="0"/>
    <n v="7751"/>
    <n v="7751"/>
    <n v="1"/>
    <n v="0"/>
    <n v="0"/>
    <n v="0"/>
    <n v="0"/>
    <n v="7751"/>
    <n v="7751"/>
    <n v="1"/>
    <n v="0"/>
    <n v="0"/>
    <n v="0"/>
    <n v="0"/>
    <n v="0"/>
    <n v="0"/>
    <n v="1765.1797410115262"/>
    <n v="4.9020002439125583E-2"/>
    <n v="6.2957566639569508E-4"/>
    <n v="4.9020002439125583E-2"/>
    <n v="6.2957566639569508E-4"/>
    <n v="0.89980984094763949"/>
    <n v="1765.1797410115262"/>
    <n v="0"/>
    <n v="0.47375145566308441"/>
    <n v="5.7389759492259922E-4"/>
    <n v="0.9442824207740943"/>
    <n v="0.41560096808055641"/>
    <n v="0.63074204616548635"/>
    <n v="99.13"/>
    <n v="40.234531678099998"/>
    <n v="589.88341882254394"/>
    <n v="0.29494170941127196"/>
    <x v="2"/>
    <s v="FALSETRUE"/>
    <n v="0.4254"/>
    <n v="0.37813333333333332"/>
    <n v="3.16"/>
    <n v="265.72727272727275"/>
    <n v="22"/>
    <n v="12.309999999999999"/>
    <n v="2585.3462"/>
    <n v="0.13"/>
    <n v="2.5900000000000003"/>
    <n v="543.95180000000005"/>
    <n v="5910"/>
    <n v="13894"/>
    <n v="1198"/>
    <n v="4651"/>
    <n v="2574"/>
    <n v="13777"/>
    <n v="51.16"/>
    <n v="29.15"/>
    <n v="97.93"/>
    <n v="20819"/>
    <n v="183"/>
    <n v="0.87"/>
    <s v="Zona Urbana"/>
    <n v="5295"/>
    <n v="1.01"/>
    <n v="4.0199999999999996"/>
    <n v="1933"/>
    <n v="36.54"/>
    <n v="1253"/>
    <n v="3012"/>
    <n v="1581"/>
    <n v="5846"/>
    <n v="1250"/>
    <n v="2344"/>
    <n v="1854"/>
    <n v="1528"/>
    <n v="78.81"/>
    <n v="97.18"/>
    <n v="87.7"/>
    <n v="53.61"/>
    <n v="542"/>
    <n v="3.34"/>
    <n v="13.69"/>
    <n v="590"/>
    <n v="11.15"/>
    <n v="7.77"/>
    <n v="3.74"/>
  </r>
  <r>
    <n v="758"/>
    <x v="6"/>
    <s v="VE18"/>
    <s v="Sucre"/>
    <s v="VE1813"/>
    <s v="Capital Sucre"/>
    <s v="VE181301"/>
    <x v="3"/>
    <n v="21312"/>
    <n v="25050.182030850207"/>
    <n v="4322.0736000000006"/>
    <n v="4780"/>
    <n v="947"/>
    <n v="269"/>
    <n v="1216"/>
    <n v="20.28"/>
    <n v="0.38668045362179915"/>
    <n v="0.49414554426152424"/>
    <n v="9.6559850002525108E-2"/>
    <n v="0.22668131472263534"/>
    <s v="CIUD MED Y PEQ LLANO"/>
    <s v="ciud med y peq"/>
    <n v="0.29966238539805234"/>
    <n v="7506.5973020199999"/>
    <n v="6.0114918199029527E-4"/>
    <n v="7506.5973020199999"/>
    <n v="0"/>
    <n v="0"/>
    <n v="0"/>
    <n v="0"/>
    <n v="7157"/>
    <n v="7157"/>
    <n v="1"/>
    <n v="0"/>
    <n v="0"/>
    <n v="0"/>
    <n v="0"/>
    <n v="7157"/>
    <n v="7157"/>
    <n v="1"/>
    <n v="0"/>
    <n v="0"/>
    <n v="0"/>
    <n v="0"/>
    <n v="0"/>
    <n v="0"/>
    <n v="2667.5945548134619"/>
    <n v="7.4080553127479021E-2"/>
    <n v="9.5143433866843046E-4"/>
    <n v="7.4080553127479021E-2"/>
    <n v="9.5143433866843046E-4"/>
    <n v="0.9024500863427537"/>
    <n v="2667.5945548134619"/>
    <n v="0"/>
    <n v="0.49022539457725234"/>
    <n v="6.0114918199029527E-4"/>
    <n v="0.94438794717135421"/>
    <n v="0.41488382725046558"/>
    <n v="0.6296536683480588"/>
    <n v="78.63"/>
    <n v="87.230563784300003"/>
    <n v="287.1720752922476"/>
    <n v="0.14358603764612379"/>
    <x v="2"/>
    <s v="TRUETRUE"/>
    <n v="0.39729999999999999"/>
    <n v="0.35315555555555556"/>
    <n v="7.84"/>
    <n v="185.45833333333334"/>
    <n v="48"/>
    <n v="10.370000000000001"/>
    <n v="2210.0544000000004"/>
    <n v="0.43"/>
    <n v="8.9799999999999986"/>
    <n v="1913.8175999999999"/>
    <n v="5663"/>
    <n v="14255"/>
    <n v="1394"/>
    <n v="4384"/>
    <n v="2602"/>
    <n v="14326"/>
    <n v="49.51"/>
    <n v="29.82"/>
    <n v="96.97"/>
    <n v="16758"/>
    <n v="4554"/>
    <n v="21.37"/>
    <s v="Zona Urbana"/>
    <n v="6065"/>
    <n v="1.01"/>
    <n v="3.54"/>
    <n v="2176"/>
    <n v="35.9"/>
    <n v="3255"/>
    <n v="2949"/>
    <n v="2426"/>
    <n v="8902"/>
    <n v="898"/>
    <n v="2221"/>
    <n v="1802"/>
    <n v="1560"/>
    <n v="62.19"/>
    <n v="95.32"/>
    <n v="83.46"/>
    <n v="53.41"/>
    <n v="1392"/>
    <n v="5.54"/>
    <n v="6.06"/>
    <n v="288"/>
    <n v="4.75"/>
    <n v="6.32"/>
    <n v="7.27"/>
  </r>
  <r>
    <n v="686"/>
    <x v="17"/>
    <s v="VE16"/>
    <s v="Maturin"/>
    <s v="VE1608"/>
    <s v="Santa Cruz"/>
    <s v="VE160806"/>
    <x v="0"/>
    <n v="75687"/>
    <n v="85998.82492683387"/>
    <n v="12844.0839"/>
    <n v="15899"/>
    <n v="2249"/>
    <n v="1002"/>
    <n v="3251"/>
    <n v="16.97"/>
    <n v="0.38146424269445028"/>
    <n v="0.39823367796452686"/>
    <n v="0.25947539499574357"/>
    <n v="0.37179419107453882"/>
    <s v="CIUD GRAND ORIENTE"/>
    <s v="ciud grandes"/>
    <n v="0.2926844622994384"/>
    <n v="25170.519832093909"/>
    <n v="2.0157252079130434E-3"/>
    <n v="25170.519832093909"/>
    <n v="0"/>
    <n v="0"/>
    <n v="29"/>
    <n v="0"/>
    <n v="0"/>
    <n v="29"/>
    <n v="1"/>
    <n v="0"/>
    <n v="0"/>
    <n v="0"/>
    <n v="0"/>
    <n v="0"/>
    <n v="0"/>
    <n v="0"/>
    <n v="0"/>
    <n v="0"/>
    <n v="0"/>
    <n v="0"/>
    <n v="0"/>
    <n v="0"/>
    <n v="3677.8729532547427"/>
    <n v="0.10213653428632018"/>
    <n v="1.3117640440044786E-3"/>
    <n v="0.10213653428632018"/>
    <n v="1.3117640440044786E-3"/>
    <n v="0.9054059142485813"/>
    <n v="3677.8729532547427"/>
    <n v="0"/>
    <n v="0.46859204216647604"/>
    <n v="2.0157252079130434E-3"/>
    <n v="0.9498656138956808"/>
    <n v="0.41485526713434412"/>
    <n v="0.62961032372794301"/>
    <n v="96.02"/>
    <n v="100.923701717"/>
    <n v="852.11722780425794"/>
    <n v="0.42605861390212896"/>
    <x v="2"/>
    <s v="FALSETRUE"/>
    <n v="0.43659999999999999"/>
    <n v="0.38808888888888887"/>
    <n v="1.5"/>
    <n v="448.78571428571428"/>
    <n v="28"/>
    <n v="2.85"/>
    <n v="2157.0795000000003"/>
    <n v="0.68"/>
    <n v="48.05"/>
    <n v="36367.603499999997"/>
    <n v="22370"/>
    <n v="51242"/>
    <n v="2075"/>
    <n v="17845"/>
    <n v="9188"/>
    <n v="48654"/>
    <n v="47.71"/>
    <n v="26.99"/>
    <n v="95.81"/>
    <n v="72675"/>
    <n v="3012"/>
    <n v="3.98"/>
    <s v="Zona Urbana"/>
    <n v="19668"/>
    <n v="1.02"/>
    <n v="3.91"/>
    <n v="7894"/>
    <n v="40.18"/>
    <n v="2794"/>
    <n v="5620"/>
    <n v="4152"/>
    <n v="12566"/>
    <n v="4013"/>
    <n v="9032"/>
    <n v="6713"/>
    <n v="6065"/>
    <n v="68.75"/>
    <n v="98.41"/>
    <n v="88.06"/>
    <n v="60.89"/>
    <n v="918"/>
    <n v="2.0099999999999998"/>
    <n v="7.73"/>
    <n v="1635"/>
    <n v="8.32"/>
    <n v="5.32"/>
    <n v="1.37"/>
  </r>
  <r>
    <n v="858"/>
    <x v="18"/>
    <s v="VE20"/>
    <s v="Libertad"/>
    <s v="VE2015"/>
    <s v="Cipriano Castro"/>
    <s v="VE201502"/>
    <x v="1"/>
    <n v="3453"/>
    <n v="3681.3866119722657"/>
    <n v="546.95519999999999"/>
    <n v="760"/>
    <n v="129"/>
    <n v="14"/>
    <n v="143"/>
    <n v="15.84"/>
    <n v="0.38693241252351307"/>
    <n v="0.38915115633637731"/>
    <n v="4.0140728150812918E-2"/>
    <n v="0.32428425094820951"/>
    <s v="CIUD MED Y PEQ OCCID"/>
    <s v="ciud med y peq"/>
    <n v="0.30177711466892493"/>
    <n v="1110.9582297417994"/>
    <n v="8.8968623753794891E-5"/>
    <n v="1110.9582297417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.16126983639649"/>
    <n v="6.4194743163764481E-3"/>
    <n v="8.2446850663903077E-5"/>
    <n v="6.4194743163764481E-3"/>
    <n v="8.2446850663903077E-5"/>
    <n v="0.89532167747492708"/>
    <n v="231.16126983639649"/>
    <n v="0"/>
    <n v="0.43029743604256027"/>
    <n v="8.8968623753794891E-5"/>
    <n v="0.94240462895495147"/>
    <n v="0.4147569040825434"/>
    <n v="0.62946104180291196"/>
    <n v="0"/>
    <n v="72.694864212599995"/>
    <n v="50.641632690940241"/>
    <n v="2.5320816345470121E-2"/>
    <x v="3"/>
    <s v="FALSEFALSE"/>
    <n v="0.34770000000000001"/>
    <n v="0.30906666666666666"/>
    <n v="9.42"/>
    <n v="95.75"/>
    <n v="8"/>
    <n v="14.02"/>
    <n v="484.11059999999998"/>
    <n v="0.33"/>
    <n v="12.6"/>
    <n v="435.07799999999997"/>
    <n v="830"/>
    <n v="2387"/>
    <n v="236"/>
    <n v="661"/>
    <n v="385"/>
    <n v="2407"/>
    <n v="44.66"/>
    <n v="31.06"/>
    <n v="103.36"/>
    <n v="0"/>
    <n v="3453"/>
    <n v="100"/>
    <s v="Zona Rural"/>
    <n v="918"/>
    <n v="1.01"/>
    <n v="3.78"/>
    <n v="268"/>
    <n v="29.19"/>
    <n v="116"/>
    <n v="396"/>
    <n v="254"/>
    <n v="766"/>
    <n v="148"/>
    <n v="357"/>
    <n v="258"/>
    <n v="146"/>
    <n v="74.37"/>
    <n v="98.35"/>
    <n v="79.63"/>
    <n v="31.4"/>
    <n v="274"/>
    <n v="2.12"/>
    <n v="6.86"/>
    <n v="23"/>
    <n v="2.5099999999999998"/>
    <n v="1.31"/>
    <n v="6.31"/>
  </r>
  <r>
    <n v="588"/>
    <x v="19"/>
    <s v="VE14"/>
    <s v="Rivas Davila"/>
    <s v="VE1418"/>
    <s v="Geronimo Maldonado"/>
    <s v="VE141802"/>
    <x v="1"/>
    <n v="3768"/>
    <n v="4570.1601748807634"/>
    <n v="357.58319999999998"/>
    <n v="973"/>
    <n v="99"/>
    <n v="3"/>
    <n v="102"/>
    <n v="9.49"/>
    <n v="0.38667850862981651"/>
    <n v="0.36535208339161074"/>
    <n v="1.6512225821503555E-2"/>
    <n v="0.26406591530104168"/>
    <s v="CIUD MED Y PEQ OCCID"/>
    <s v="ciud med y peq"/>
    <n v="0.29965104605545151"/>
    <n v="1369.453277043986"/>
    <n v="1.0966962581666511E-4"/>
    <n v="1369.453277043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.03095650875312"/>
    <n v="6.4158554443202419E-3"/>
    <n v="8.2400372620797794E-5"/>
    <n v="6.4158554443202419E-3"/>
    <n v="8.2400372620797794E-5"/>
    <n v="0.89532129620995005"/>
    <n v="231.03095650875312"/>
    <n v="0"/>
    <n v="0.42236307834862696"/>
    <n v="1.0966962581666511E-4"/>
    <n v="0.94248478950347059"/>
    <n v="0.41408183506157958"/>
    <n v="0.62843651479674978"/>
    <n v="99.76"/>
    <n v="37.770090009500002"/>
    <n v="120.99945151656425"/>
    <n v="6.0499725758282122E-2"/>
    <x v="2"/>
    <s v="FALSETRUE"/>
    <n v="0.34130000000000005"/>
    <n v="0.3033777777777778"/>
    <n v="5.56"/>
    <n v="128.5"/>
    <n v="6"/>
    <n v="1.1099999999999999"/>
    <n v="41.824799999999996"/>
    <n v="0.09"/>
    <n v="0.18"/>
    <n v="6.7824"/>
    <n v="885"/>
    <n v="2593"/>
    <n v="290"/>
    <n v="687"/>
    <n v="400"/>
    <n v="2681"/>
    <n v="45.31"/>
    <n v="31.9"/>
    <n v="93.33"/>
    <n v="3759"/>
    <n v="9"/>
    <n v="0.24"/>
    <s v="Zona Urbana"/>
    <n v="1102"/>
    <n v="1.02"/>
    <n v="3.49"/>
    <n v="417"/>
    <n v="37.869999999999997"/>
    <n v="178"/>
    <n v="360"/>
    <n v="168"/>
    <n v="771"/>
    <n v="185"/>
    <n v="355"/>
    <n v="293"/>
    <n v="256"/>
    <n v="80.430000000000007"/>
    <n v="97.53"/>
    <n v="87.99"/>
    <n v="51.72"/>
    <n v="178"/>
    <n v="3.05"/>
    <n v="3.45"/>
    <n v="10"/>
    <n v="0.91"/>
    <n v="0.45"/>
    <n v="4.09"/>
  </r>
  <r>
    <n v="274"/>
    <x v="14"/>
    <s v="VE08"/>
    <s v="Diego Ibarra"/>
    <s v="VE0803"/>
    <s v="Urbana Mariara"/>
    <s v="VE080302"/>
    <x v="3"/>
    <n v="66084"/>
    <n v="71769.059807147773"/>
    <n v="14816.032800000001"/>
    <n v="13104"/>
    <n v="2675"/>
    <n v="1114"/>
    <n v="3789"/>
    <n v="22.42"/>
    <n v="0.38116644326255944"/>
    <n v="0.3945702150987348"/>
    <n v="0.13408760065523415"/>
    <n v="0.79192532170351981"/>
    <s v="CIUD GRAND CENTRO"/>
    <s v="ciud grandes"/>
    <n v="0.29146991347237672"/>
    <n v="20918.521651983192"/>
    <n v="1.6752133721296125E-3"/>
    <n v="20918.521651983192"/>
    <n v="0"/>
    <n v="0"/>
    <n v="159"/>
    <n v="0"/>
    <n v="11021"/>
    <n v="11021"/>
    <n v="2"/>
    <n v="0"/>
    <n v="0"/>
    <n v="0"/>
    <n v="0"/>
    <n v="11021"/>
    <n v="11021"/>
    <n v="1"/>
    <n v="0"/>
    <n v="0"/>
    <n v="0"/>
    <n v="0"/>
    <n v="0"/>
    <n v="0"/>
    <n v="3344.034317268578"/>
    <n v="9.286565361048689E-2"/>
    <n v="1.1926958965311912E-3"/>
    <n v="9.286565361048689E-2"/>
    <n v="1.1926958965311912E-3"/>
    <n v="0.90442918391581983"/>
    <n v="3344.034317268578"/>
    <n v="0"/>
    <n v="0.4639550175416805"/>
    <n v="1.6752133721296125E-3"/>
    <n v="0.9485470489561304"/>
    <n v="0.41389739193354558"/>
    <n v="0.62815659235933441"/>
    <n v="99.91"/>
    <n v="41.1192753272"/>
    <n v="1745.3872724180339"/>
    <n v="0.87269363620901697"/>
    <x v="2"/>
    <s v="FALSETRUE"/>
    <n v="0.41240000000000004"/>
    <n v="0.36657777777777784"/>
    <n v="3.26"/>
    <n v="382.43333333333334"/>
    <n v="30"/>
    <n v="1.69"/>
    <n v="1116.8195999999998"/>
    <n v="0.44"/>
    <n v="5.8299999999999992"/>
    <n v="3852.6971999999996"/>
    <n v="18326"/>
    <n v="44441"/>
    <n v="3317"/>
    <n v="14630"/>
    <n v="7646"/>
    <n v="43808"/>
    <n v="48.7"/>
    <n v="28.9"/>
    <n v="98.24"/>
    <n v="66025"/>
    <n v="59"/>
    <n v="0.09"/>
    <s v="Zona Urbana"/>
    <n v="17257"/>
    <n v="1.05"/>
    <n v="4.0199999999999996"/>
    <n v="7134"/>
    <n v="41.47"/>
    <n v="2088"/>
    <n v="5449"/>
    <n v="3393"/>
    <n v="11473"/>
    <n v="3015"/>
    <n v="7136"/>
    <n v="5107"/>
    <n v="3384"/>
    <n v="62.85"/>
    <n v="95.93"/>
    <n v="80.97"/>
    <n v="36.9"/>
    <n v="1766"/>
    <n v="4.74"/>
    <n v="10.75"/>
    <n v="1489"/>
    <n v="8.66"/>
    <n v="6.76"/>
    <n v="2.8"/>
  </r>
  <r>
    <n v="1046"/>
    <x v="9"/>
    <s v="VE23"/>
    <s v="Lagunillas"/>
    <s v="VE2310"/>
    <s v="Campo Lara"/>
    <s v="VE231003"/>
    <x v="2"/>
    <n v="5775"/>
    <n v="5119.8087254647853"/>
    <n v="1413.1424999999999"/>
    <n v="1130"/>
    <n v="293"/>
    <n v="73"/>
    <n v="366"/>
    <n v="24.47"/>
    <n v="0.38652442010182503"/>
    <n v="0.34447502266471042"/>
    <n v="0.18883169052490767"/>
    <n v="0.29121573751201085"/>
    <s v="CIUD GRAND ZULIA"/>
    <s v="ciud grandes"/>
    <n v="0.29900676871395826"/>
    <n v="1530.8574634347544"/>
    <n v="1.2259532180311557E-4"/>
    <n v="1530.8574634347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3.36013099512968"/>
    <n v="1.1201530442388054E-2"/>
    <n v="1.4386394618555473E-4"/>
    <n v="1.1201530442388054E-2"/>
    <n v="1.4386394618555473E-4"/>
    <n v="0.89582548929546102"/>
    <n v="403.36013099512968"/>
    <n v="0"/>
    <n v="0.41716734746751988"/>
    <n v="1.2259532180311557E-4"/>
    <n v="0.94253484171239843"/>
    <n v="0.41388806858271998"/>
    <n v="0.62814244265847097"/>
    <n v="83.12"/>
    <n v="168.09150369"/>
    <n v="30.458462284369286"/>
    <n v="1.5229231142184644E-2"/>
    <x v="2"/>
    <s v="FALSETRUE"/>
    <n v="0.42700000000000005"/>
    <n v="0.37955555555555559"/>
    <n v="5.51"/>
    <n v="269.8"/>
    <n v="5"/>
    <n v="4.2"/>
    <n v="242.55"/>
    <n v="0.79"/>
    <n v="2.2400000000000002"/>
    <n v="129.36000000000001"/>
    <n v="1649"/>
    <n v="3862"/>
    <n v="264"/>
    <n v="1321"/>
    <n v="713"/>
    <n v="3741"/>
    <n v="49.53"/>
    <n v="28.02"/>
    <n v="110.46"/>
    <n v="4800"/>
    <n v="975"/>
    <n v="16.88"/>
    <s v="Zona Urbana"/>
    <n v="1536"/>
    <n v="1.01"/>
    <n v="3.78"/>
    <n v="380"/>
    <n v="24.82"/>
    <n v="114"/>
    <n v="734"/>
    <n v="501"/>
    <n v="1349"/>
    <n v="303"/>
    <n v="684"/>
    <n v="478"/>
    <n v="315"/>
    <n v="72.14"/>
    <n v="95.13"/>
    <n v="81.849999999999994"/>
    <n v="42.17"/>
    <n v="260"/>
    <n v="5.9"/>
    <n v="10.91"/>
    <n v="150"/>
    <n v="9.8000000000000007"/>
    <n v="1.05"/>
    <n v="6.08"/>
  </r>
  <r>
    <n v="494"/>
    <x v="2"/>
    <s v="VE13"/>
    <s v="Palavecino"/>
    <s v="VE1306"/>
    <s v="Cabudare"/>
    <s v="VE130601"/>
    <x v="2"/>
    <n v="70578"/>
    <n v="81521.504040804371"/>
    <n v="7883.5626000000002"/>
    <n v="16216"/>
    <n v="1564"/>
    <n v="475"/>
    <n v="2039"/>
    <n v="11.17"/>
    <n v="0.38168002473286461"/>
    <n v="0.35100277407376507"/>
    <n v="3.2687715112621141E-2"/>
    <n v="0.27240425385087108"/>
    <s v="CIUD PRINC RESTO"/>
    <s v="ciud principales"/>
    <n v="0.29300058434500048"/>
    <n v="23885.848320638997"/>
    <n v="1.9128451415973058E-3"/>
    <n v="22205.848320638997"/>
    <n v="0"/>
    <n v="0"/>
    <n v="157"/>
    <n v="1680"/>
    <n v="18224"/>
    <n v="18224"/>
    <n v="3"/>
    <n v="0"/>
    <n v="0"/>
    <n v="232"/>
    <n v="1680"/>
    <n v="18224"/>
    <n v="19904"/>
    <n v="3"/>
    <n v="1680"/>
    <n v="9.7156090859913538E-4"/>
    <n v="0"/>
    <n v="7.0334533546726322E-2"/>
    <n v="7.0334533546726322E-2"/>
    <n v="2.0608059428823849E-2"/>
    <n v="4524.2220228711521"/>
    <n v="0.12564010873431014"/>
    <n v="1.6136260964217503E-3"/>
    <n v="0.12564010873431014"/>
    <n v="1.6136260964217503E-3"/>
    <n v="0.9078821249662441"/>
    <n v="4524.2220228711521"/>
    <n v="0"/>
    <n v="0.46150833592477314"/>
    <n v="9.4128423299817037E-4"/>
    <n v="0.94570505308615826"/>
    <n v="0.41353949419091868"/>
    <n v="0.6276134243403928"/>
    <n v="100"/>
    <n v="44.809483000599997"/>
    <n v="1819.2913325894165"/>
    <n v="0.90964566629470822"/>
    <x v="2"/>
    <s v="FALSETRUE"/>
    <n v="0.30709999999999998"/>
    <n v="0.27297777777777776"/>
    <n v="2.2400000000000002"/>
    <n v="308.82"/>
    <n v="50"/>
    <n v="1.85"/>
    <n v="1305.6930000000002"/>
    <n v="0.31"/>
    <n v="3.1099999999999994"/>
    <n v="2194.9757999999997"/>
    <n v="15463"/>
    <n v="50353"/>
    <n v="4762"/>
    <n v="12470"/>
    <n v="6444"/>
    <n v="51664"/>
    <n v="40.17"/>
    <n v="32.22"/>
    <n v="94.4"/>
    <n v="70576"/>
    <n v="2"/>
    <n v="0"/>
    <s v="Zona Urbana"/>
    <n v="18663"/>
    <n v="1.04"/>
    <n v="3.94"/>
    <n v="7103"/>
    <n v="38.21"/>
    <n v="3107"/>
    <n v="6433"/>
    <n v="5696"/>
    <n v="15441"/>
    <n v="3065"/>
    <n v="6028"/>
    <n v="4731"/>
    <n v="4854"/>
    <n v="73.13"/>
    <n v="97.73"/>
    <n v="86.93"/>
    <n v="54.28"/>
    <n v="1349"/>
    <n v="2.5499999999999998"/>
    <n v="5.32"/>
    <n v="674"/>
    <n v="3.63"/>
    <n v="3.62"/>
    <n v="1.28"/>
  </r>
  <r>
    <n v="540"/>
    <x v="19"/>
    <s v="VE14"/>
    <s v="Campo Elias"/>
    <s v="VE1406"/>
    <s v="Fernandez Peña"/>
    <s v="VE140601"/>
    <x v="1"/>
    <n v="16764"/>
    <n v="21807.316451893905"/>
    <n v="1693.164"/>
    <n v="3898"/>
    <n v="394"/>
    <n v="44"/>
    <n v="438"/>
    <n v="10.1"/>
    <n v="0.3830634136216749"/>
    <n v="0.3777716305533112"/>
    <n v="2.6285443921430011E-2"/>
    <n v="0.14093075256663171"/>
    <s v="CIUD MED Y PEQ OCCID"/>
    <s v="ciud med y peq"/>
    <n v="0.29557602806270428"/>
    <n v="6445.7199795572651"/>
    <n v="5.1619117652769865E-4"/>
    <n v="6445.7199795572651"/>
    <n v="0"/>
    <n v="0"/>
    <n v="0"/>
    <n v="0"/>
    <n v="11504"/>
    <n v="11504"/>
    <n v="1"/>
    <n v="0"/>
    <n v="0"/>
    <n v="0"/>
    <n v="0"/>
    <n v="11504"/>
    <n v="11504"/>
    <n v="1"/>
    <n v="0"/>
    <n v="0"/>
    <n v="0"/>
    <n v="0"/>
    <n v="0"/>
    <n v="0"/>
    <n v="474.39952504064036"/>
    <n v="1.3174333091589883E-2"/>
    <n v="1.6920112449518088E-4"/>
    <n v="1.3174333091589883E-2"/>
    <n v="1.6920112449518088E-4"/>
    <n v="0.89603333321616319"/>
    <n v="474.39952504064036"/>
    <n v="0"/>
    <n v="0.42899309895368809"/>
    <n v="5.1619117652769865E-4"/>
    <n v="0.94405896404781786"/>
    <n v="0.41338372776234994"/>
    <n v="0.62737702345727386"/>
    <n v="94.31"/>
    <n v="61.502804676799997"/>
    <n v="354.57434122707627"/>
    <n v="0.17728717061353813"/>
    <x v="2"/>
    <s v="FALSETRUE"/>
    <n v="0.30399999999999999"/>
    <n v="0.2702222222222222"/>
    <n v="4.62"/>
    <n v="123.46153846153847"/>
    <n v="13"/>
    <n v="2.34"/>
    <n v="392.27759999999995"/>
    <m/>
    <n v="0.97"/>
    <n v="162.61080000000001"/>
    <n v="3655"/>
    <n v="12023"/>
    <n v="1086"/>
    <n v="2934"/>
    <n v="1566"/>
    <n v="12264"/>
    <n v="39.43"/>
    <n v="31.86"/>
    <n v="96.74"/>
    <n v="15810"/>
    <n v="954"/>
    <n v="5.69"/>
    <s v="Zona Urbana"/>
    <n v="4432"/>
    <n v="1.08"/>
    <n v="4.07"/>
    <n v="1595"/>
    <n v="36.119999999999997"/>
    <n v="522"/>
    <n v="793"/>
    <n v="290"/>
    <n v="1605"/>
    <n v="644"/>
    <n v="1373"/>
    <n v="1111"/>
    <n v="1374"/>
    <n v="63.45"/>
    <n v="96.76"/>
    <n v="83.79"/>
    <n v="57.27"/>
    <n v="661"/>
    <n v="3.78"/>
    <n v="5.19"/>
    <n v="32"/>
    <n v="0.72"/>
    <n v="0.61"/>
    <n v="3.78"/>
  </r>
  <r>
    <n v="152"/>
    <x v="10"/>
    <s v="VE05"/>
    <s v="Sucre"/>
    <s v="VE0513"/>
    <s v="Capital Sucre"/>
    <s v="VE051301"/>
    <x v="3"/>
    <n v="106442"/>
    <n v="126827.06196019526"/>
    <n v="13241.3848"/>
    <n v="24525"/>
    <n v="2672"/>
    <n v="811"/>
    <n v="3483"/>
    <n v="12.44"/>
    <n v="0.3789681207942634"/>
    <n v="0.30555433744533239"/>
    <n v="8.5639169048761135E-2"/>
    <n v="0.56669573365772319"/>
    <s v="CIUD PRINC CENTRO"/>
    <s v="ciud principales"/>
    <n v="0.28216110288311907"/>
    <n v="35785.663678114375"/>
    <n v="2.8658154396119435E-3"/>
    <n v="35785.663678114375"/>
    <n v="0"/>
    <n v="0"/>
    <n v="245"/>
    <n v="0"/>
    <n v="12631"/>
    <n v="12631"/>
    <n v="2"/>
    <n v="0"/>
    <n v="0"/>
    <n v="0"/>
    <n v="0"/>
    <n v="12631"/>
    <n v="12631"/>
    <n v="1"/>
    <n v="0"/>
    <n v="0"/>
    <n v="0"/>
    <n v="0"/>
    <n v="0"/>
    <n v="0"/>
    <n v="7151.6553136755365"/>
    <n v="0.19860536169493181"/>
    <n v="2.5507363671415429E-3"/>
    <n v="0.19860536169493181"/>
    <n v="2.5507363671415429E-3"/>
    <n v="0.9155693532130742"/>
    <n v="7151.6553136755365"/>
    <n v="0"/>
    <n v="0.4732430174511128"/>
    <n v="2.8658154396119435E-3"/>
    <n v="0.9531574206911585"/>
    <n v="0.41272811300462986"/>
    <n v="0.62638202145886535"/>
    <n v="100"/>
    <n v="41.476344839799999"/>
    <n v="3057.8167495245184"/>
    <n v="1"/>
    <x v="2"/>
    <s v="FALSETRUE"/>
    <n v="0.33799999999999997"/>
    <n v="0.3004444444444444"/>
    <n v="1.63"/>
    <n v="309.09756097560978"/>
    <n v="82"/>
    <n v="0.49"/>
    <n v="521.56579999999997"/>
    <n v="0.09"/>
    <n v="24.95"/>
    <n v="26557.278999999999"/>
    <n v="25125"/>
    <n v="74342"/>
    <n v="6975"/>
    <n v="20041"/>
    <n v="10829"/>
    <n v="75572"/>
    <n v="43.18"/>
    <n v="31.6"/>
    <n v="94"/>
    <n v="106442"/>
    <n v="0"/>
    <n v="0"/>
    <s v="Zona Urbana"/>
    <n v="28596"/>
    <n v="1.04"/>
    <n v="3.87"/>
    <n v="10905"/>
    <n v="38.28"/>
    <n v="4728"/>
    <n v="10841"/>
    <n v="7455"/>
    <n v="25346"/>
    <n v="4988"/>
    <n v="10036"/>
    <n v="7824"/>
    <n v="6988"/>
    <n v="76.06"/>
    <n v="97.55"/>
    <n v="86.54"/>
    <n v="51.13"/>
    <n v="1469"/>
    <n v="2.89"/>
    <n v="6.47"/>
    <n v="896"/>
    <n v="3.15"/>
    <n v="4.3"/>
    <n v="1.25"/>
  </r>
  <r>
    <n v="139"/>
    <x v="10"/>
    <s v="VE05"/>
    <s v="Mario Briceño Iragorri"/>
    <s v="VE0508"/>
    <s v="Urbana Caña De Azucar"/>
    <s v="VE050802"/>
    <x v="3"/>
    <n v="63979"/>
    <n v="73633.003855706454"/>
    <n v="4971.1682999999994"/>
    <n v="14676"/>
    <n v="1195"/>
    <n v="42"/>
    <n v="1237"/>
    <n v="7.77"/>
    <n v="0.38049184052546819"/>
    <n v="0.31784549919282817"/>
    <n v="1.3210522360844634E-2"/>
    <n v="0.17920135783452903"/>
    <s v="CIUD PRINC CENTRO"/>
    <s v="ciud med y peq"/>
    <n v="0.28562208710306214"/>
    <n v="21031.212240934699"/>
    <n v="1.6842379477982677E-3"/>
    <n v="21031.212240934699"/>
    <n v="0"/>
    <n v="0"/>
    <n v="140"/>
    <n v="0"/>
    <n v="0"/>
    <n v="140"/>
    <n v="1"/>
    <n v="0"/>
    <n v="0"/>
    <n v="0"/>
    <n v="0"/>
    <n v="0"/>
    <n v="0"/>
    <n v="0"/>
    <n v="0"/>
    <n v="0"/>
    <n v="0"/>
    <n v="0"/>
    <n v="0"/>
    <n v="0"/>
    <n v="3627.9717503830952"/>
    <n v="0.10075075071445473"/>
    <n v="1.2939660927126396E-3"/>
    <n v="0.10075075071445473"/>
    <n v="1.2939660927126396E-3"/>
    <n v="0.90525991551376728"/>
    <n v="3627.9717503830952"/>
    <n v="0"/>
    <n v="0.44128538847368337"/>
    <n v="1.6842379477982677E-3"/>
    <n v="0.94858199484587791"/>
    <n v="0.41196277329891279"/>
    <n v="0.62522049401049307"/>
    <n v="100"/>
    <n v="10.522294650499999"/>
    <n v="6997.8085865717094"/>
    <n v="1"/>
    <x v="2"/>
    <s v="FALSETRUE"/>
    <n v="0.30219999999999997"/>
    <n v="0.26862222222222221"/>
    <n v="1.03"/>
    <n v="259.22448979591837"/>
    <n v="49"/>
    <n v="0.11000000000000001"/>
    <n v="70.376900000000006"/>
    <n v="0.02"/>
    <n v="3.2099999999999991"/>
    <n v="2053.7258999999995"/>
    <n v="13721"/>
    <n v="45408"/>
    <n v="4850"/>
    <n v="11089"/>
    <n v="5616"/>
    <n v="47274"/>
    <n v="40.9"/>
    <n v="33.17"/>
    <n v="88.97"/>
    <n v="63979"/>
    <n v="0"/>
    <n v="0"/>
    <s v="Zona Urbana"/>
    <n v="16158"/>
    <n v="1.08"/>
    <n v="4.26"/>
    <n v="8194"/>
    <n v="50.97"/>
    <n v="4192"/>
    <n v="4163"/>
    <n v="2831"/>
    <n v="12702"/>
    <n v="2993"/>
    <n v="5472"/>
    <n v="4247"/>
    <n v="4296"/>
    <n v="81.16"/>
    <n v="98.42"/>
    <n v="90.38"/>
    <n v="57.55"/>
    <n v="564"/>
    <n v="1.95"/>
    <n v="6.46"/>
    <n v="25"/>
    <n v="0.16"/>
    <n v="0.26"/>
    <n v="0.68"/>
  </r>
  <r>
    <n v="780"/>
    <x v="16"/>
    <s v="VE19"/>
    <s v="Benitez"/>
    <s v="VE1904"/>
    <s v="Guaraunos"/>
    <s v="VE190404"/>
    <x v="0"/>
    <n v="2102"/>
    <n v="2504.0765002732151"/>
    <n v="467.90520000000004"/>
    <n v="412"/>
    <n v="91"/>
    <n v="27"/>
    <n v="118"/>
    <n v="22.26"/>
    <n v="0.38207549335086138"/>
    <n v="0.52709680533827241"/>
    <n v="7.5598869077682831E-2"/>
    <n v="0.25579953652294757"/>
    <s v="RESTO"/>
    <s v="resto"/>
    <n v="0.29346769420800051"/>
    <n v="734.86555665561991"/>
    <n v="5.8850076870047593E-5"/>
    <n v="734.86555665561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.192080642304177"/>
    <n v="2.7546180833920766E-3"/>
    <n v="3.5378221730421729E-5"/>
    <n v="2.7546180833920766E-3"/>
    <n v="3.5378221730421729E-5"/>
    <n v="0.89493556785135098"/>
    <n v="99.192080642304177"/>
    <n v="0"/>
    <n v="0.47492899709100511"/>
    <n v="5.8850076870047593E-5"/>
    <n v="0.94228800082113118"/>
    <n v="0.41193818170200053"/>
    <n v="0.62518317226356224"/>
    <n v="0"/>
    <n v="79.137121512500002"/>
    <n v="31.64224895237928"/>
    <n v="1.5821124476189639E-2"/>
    <x v="3"/>
    <s v="FALSEFALSE"/>
    <n v="0.45619999999999999"/>
    <n v="0.4055111111111111"/>
    <n v="5.59"/>
    <n v="338"/>
    <n v="1"/>
    <n v="8.7100000000000009"/>
    <n v="183.08420000000001"/>
    <n v="0.19"/>
    <n v="2.2300000000000004"/>
    <n v="46.874600000000008"/>
    <n v="615"/>
    <n v="1348"/>
    <n v="139"/>
    <n v="471"/>
    <n v="274"/>
    <n v="1357"/>
    <n v="55.93"/>
    <n v="29.36"/>
    <n v="104.08"/>
    <n v="0"/>
    <n v="2102"/>
    <n v="100"/>
    <s v="Zona Rural"/>
    <n v="551"/>
    <n v="1.02"/>
    <n v="3.89"/>
    <n v="223"/>
    <n v="40.47"/>
    <n v="97"/>
    <n v="241"/>
    <n v="0"/>
    <n v="338"/>
    <n v="141"/>
    <n v="259"/>
    <n v="181"/>
    <n v="156"/>
    <n v="78.33"/>
    <n v="99.23"/>
    <n v="84.58"/>
    <n v="54.36"/>
    <n v="96"/>
    <n v="1.1200000000000001"/>
    <n v="7.8"/>
    <n v="77"/>
    <n v="13.97"/>
    <n v="0.73"/>
    <n v="5.28"/>
  </r>
  <r>
    <n v="440"/>
    <x v="13"/>
    <s v="VE12"/>
    <s v="Francisco De Miranda"/>
    <s v="VE1208"/>
    <s v="El Rastro"/>
    <s v="VE120803"/>
    <x v="3"/>
    <n v="2925"/>
    <n v="3669.0686471296667"/>
    <n v="589.97249999999997"/>
    <n v="653"/>
    <n v="121"/>
    <n v="44"/>
    <n v="165"/>
    <n v="20.169999999999998"/>
    <n v="0.38132339209230209"/>
    <n v="0.45470236026340655"/>
    <n v="0.10661663650885969"/>
    <n v="0.41841812651137711"/>
    <s v="CIUD GRAND LLANOS"/>
    <s v="ciud grandes"/>
    <n v="0.29230165967743554"/>
    <n v="1072.4748550264446"/>
    <n v="8.5886768114071653E-5"/>
    <n v="1052.4748550264446"/>
    <n v="0"/>
    <n v="0"/>
    <n v="0"/>
    <n v="0"/>
    <n v="0"/>
    <n v="0"/>
    <n v="0"/>
    <n v="0"/>
    <n v="0"/>
    <n v="20"/>
    <n v="0"/>
    <n v="0"/>
    <n v="20"/>
    <n v="1"/>
    <n v="20"/>
    <n v="1.1566201292846849E-5"/>
    <n v="0"/>
    <n v="1.8648455864736194E-2"/>
    <n v="1.8648455864736194E-2"/>
    <n v="5.4509745996837956E-3"/>
    <n v="234.42593106130332"/>
    <n v="6.5101357359983077E-3"/>
    <n v="8.3611237053840394E-5"/>
    <n v="6.5101357359983077E-3"/>
    <n v="8.3611237053840394E-5"/>
    <n v="0.89533122907651197"/>
    <n v="234.42593106130332"/>
    <n v="0"/>
    <n v="0.45218124169197232"/>
    <n v="7.432056682122481E-5"/>
    <n v="0.94234790724288708"/>
    <n v="0.41157848456281226"/>
    <n v="0.62463727336775521"/>
    <n v="0"/>
    <n v="424.48791473599999"/>
    <n v="8.6435173293721572"/>
    <n v="4.3217586646860789E-3"/>
    <x v="3"/>
    <s v="FALSEFALSE"/>
    <n v="0.40909999999999996"/>
    <n v="0.36364444444444444"/>
    <n v="7.23"/>
    <n v="160.4"/>
    <n v="5"/>
    <n v="9.6900000000000013"/>
    <n v="283.43250000000006"/>
    <n v="2.72"/>
    <n v="17.259999999999998"/>
    <n v="504.8549999999999"/>
    <n v="797"/>
    <n v="1948"/>
    <n v="180"/>
    <n v="599"/>
    <n v="388"/>
    <n v="1938"/>
    <n v="50.15"/>
    <n v="29.64"/>
    <n v="105.99"/>
    <n v="0"/>
    <n v="2925"/>
    <n v="100"/>
    <s v="Zona Rural"/>
    <n v="863"/>
    <n v="1.02"/>
    <n v="3.34"/>
    <n v="309"/>
    <n v="35.93"/>
    <n v="230"/>
    <n v="365"/>
    <n v="207"/>
    <n v="802"/>
    <n v="139"/>
    <n v="320"/>
    <n v="228"/>
    <n v="133"/>
    <n v="77.650000000000006"/>
    <n v="95.81"/>
    <n v="73.31"/>
    <n v="33.33"/>
    <n v="176"/>
    <n v="5.31"/>
    <n v="5.93"/>
    <n v="61"/>
    <n v="7.09"/>
    <n v="5.58"/>
    <n v="6.85"/>
  </r>
  <r>
    <n v="784"/>
    <x v="16"/>
    <s v="VE19"/>
    <s v="Bermudez"/>
    <s v="VE1905"/>
    <s v="Macarapana"/>
    <s v="VE190502"/>
    <x v="0"/>
    <n v="5504"/>
    <n v="6460.076024150203"/>
    <n v="1129.4208000000001"/>
    <n v="1077"/>
    <n v="202"/>
    <n v="76"/>
    <n v="278"/>
    <n v="20.52"/>
    <n v="0.38116664746336942"/>
    <n v="0.41569210382481603"/>
    <n v="0.28623194261434565"/>
    <n v="0.36458771976762944"/>
    <s v="CIUD GRAND ORIENTE"/>
    <s v="ciud grandes"/>
    <n v="0.29148386444719648"/>
    <n v="1883.0079241419819"/>
    <n v="1.5079650975477097E-4"/>
    <n v="1883.00792414198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5.38734487531622"/>
    <n v="1.236864905306043E-2"/>
    <n v="1.588535308553915E-4"/>
    <n v="1.236864905306043E-2"/>
    <n v="1.588535308553915E-4"/>
    <n v="0.89594845066114281"/>
    <n v="445.38734487531622"/>
    <n v="0"/>
    <n v="0.44133640117967304"/>
    <n v="1.5079650975477097E-4"/>
    <n v="0.94264404525183243"/>
    <n v="0.41142623540292789"/>
    <n v="0.62440621051177603"/>
    <n v="95.28"/>
    <n v="11.0782043446"/>
    <n v="583.13385664339421"/>
    <n v="0.29156692832169712"/>
    <x v="2"/>
    <s v="FALSETRUE"/>
    <n v="0.38140000000000002"/>
    <n v="0.33902222222222222"/>
    <n v="4.12"/>
    <n v="305.60000000000002"/>
    <n v="5"/>
    <n v="5.09"/>
    <n v="280.15359999999998"/>
    <n v="0.15"/>
    <n v="6.24"/>
    <n v="343.44959999999998"/>
    <n v="1406"/>
    <n v="3686"/>
    <n v="412"/>
    <n v="1121"/>
    <n v="608"/>
    <n v="3775"/>
    <n v="49.32"/>
    <n v="30.97"/>
    <n v="103.4"/>
    <n v="5244"/>
    <n v="260"/>
    <n v="4.72"/>
    <s v="Zona Urbana"/>
    <n v="1403"/>
    <n v="1.02"/>
    <n v="3.99"/>
    <n v="521"/>
    <n v="37.159999999999997"/>
    <n v="579"/>
    <n v="451"/>
    <n v="498"/>
    <n v="1528"/>
    <n v="312"/>
    <n v="559"/>
    <n v="437"/>
    <n v="433"/>
    <n v="81.459999999999994"/>
    <n v="98.07"/>
    <n v="85.19"/>
    <n v="60.14"/>
    <n v="189"/>
    <n v="2.6"/>
    <n v="6.7"/>
    <n v="187"/>
    <n v="13.34"/>
    <n v="3.35"/>
    <n v="4.5"/>
  </r>
  <r>
    <n v="856"/>
    <x v="18"/>
    <s v="VE20"/>
    <s v="Junin"/>
    <s v="VE2014"/>
    <s v="Bramon"/>
    <s v="VE201404"/>
    <x v="1"/>
    <n v="5863"/>
    <n v="6744.1214055528017"/>
    <n v="666.62310000000002"/>
    <n v="1567"/>
    <n v="167"/>
    <n v="34"/>
    <n v="201"/>
    <n v="11.37"/>
    <n v="0.38142915817192852"/>
    <n v="0.35771464410008991"/>
    <n v="3.7072034388442858E-2"/>
    <n v="0.16757685637545369"/>
    <s v="CIUD MED Y PEQ OCCID"/>
    <s v="ciud med y peq"/>
    <n v="0.29258910986921655"/>
    <n v="1973.2564789006237"/>
    <n v="1.5802386493131209E-4"/>
    <n v="1239.2564789006237"/>
    <n v="0"/>
    <n v="0"/>
    <n v="0"/>
    <n v="0"/>
    <n v="0"/>
    <n v="0"/>
    <n v="0"/>
    <n v="0"/>
    <n v="734"/>
    <n v="0"/>
    <n v="0"/>
    <n v="0"/>
    <n v="734"/>
    <n v="1"/>
    <n v="734"/>
    <n v="4.244795874474794E-4"/>
    <n v="2.3145739323475896E-3"/>
    <n v="0.37197394654390764"/>
    <n v="0.37197394654390764"/>
    <n v="0.10883552591382147"/>
    <n v="1175.0378652347736"/>
    <n v="3.2631441253039739E-2"/>
    <n v="4.1909343839479686E-4"/>
    <n v="3.2631441253039739E-2"/>
    <n v="-1.8954804939527929E-3"/>
    <n v="0.87909650160310959"/>
    <n v="441.03786523477356"/>
    <n v="0.62466072091502023"/>
    <n v="0.42314752898541313"/>
    <n v="-2.6645572251616731E-4"/>
    <n v="0.94102831825909583"/>
    <n v="0.41125848399774795"/>
    <n v="0.6241516204778812"/>
    <n v="98.69"/>
    <n v="32.318885668100002"/>
    <n v="208.6743173886565"/>
    <n v="0.10433715869432825"/>
    <x v="2"/>
    <s v="FALSETRUE"/>
    <n v="0.35820000000000002"/>
    <n v="0.31840000000000002"/>
    <n v="3.78"/>
    <n v="236.23529411764707"/>
    <n v="17"/>
    <n v="1.4"/>
    <n v="82.081999999999994"/>
    <m/>
    <n v="0.44999999999999996"/>
    <n v="26.383499999999998"/>
    <n v="1443"/>
    <n v="4029"/>
    <n v="391"/>
    <n v="1138"/>
    <n v="677"/>
    <n v="4048"/>
    <n v="45.52"/>
    <n v="30.63"/>
    <n v="100.93"/>
    <n v="5786"/>
    <n v="77"/>
    <n v="1.31"/>
    <s v="Zona Urbana"/>
    <n v="1795"/>
    <n v="1"/>
    <n v="3.28"/>
    <n v="554"/>
    <n v="30.95"/>
    <n v="951"/>
    <n v="2199"/>
    <n v="866"/>
    <n v="4016"/>
    <n v="293"/>
    <n v="576"/>
    <n v="516"/>
    <n v="392"/>
    <n v="74.94"/>
    <n v="98.29"/>
    <n v="88.97"/>
    <n v="49.37"/>
    <n v="187"/>
    <n v="2.15"/>
    <n v="3.74"/>
    <n v="58"/>
    <n v="3.24"/>
    <n v="1.23"/>
    <n v="4.92"/>
  </r>
  <r>
    <n v="957"/>
    <x v="3"/>
    <s v="VE21"/>
    <s v="San Rafael"/>
    <s v="VE2116"/>
    <s v="Carvajal"/>
    <s v="VE211601"/>
    <x v="2"/>
    <n v="18626"/>
    <n v="24073.388149939539"/>
    <n v="2806.9382000000001"/>
    <n v="4305"/>
    <n v="650"/>
    <n v="114"/>
    <n v="764"/>
    <n v="15.07"/>
    <n v="0.38095602543316298"/>
    <n v="0.36806808180528816"/>
    <n v="4.3694126049717799E-2"/>
    <n v="0.33615311579880269"/>
    <s v="CIUD MED Y PEQ OCCID"/>
    <s v="ciud grandes"/>
    <n v="0.28860516738469505"/>
    <n v="6947.7042165300354"/>
    <n v="5.563914698546098E-4"/>
    <n v="6818.7042165300354"/>
    <n v="0"/>
    <n v="0"/>
    <n v="0"/>
    <n v="0"/>
    <n v="7196"/>
    <n v="7196"/>
    <n v="1"/>
    <n v="0"/>
    <n v="0"/>
    <n v="129"/>
    <n v="0"/>
    <n v="7196"/>
    <n v="7325"/>
    <n v="2"/>
    <n v="129"/>
    <n v="7.4601998338862181E-5"/>
    <n v="0"/>
    <n v="1.8567284383391298E-2"/>
    <n v="1.8567284383391298E-2"/>
    <n v="5.3586142173478804E-3"/>
    <n v="876.2052881799342"/>
    <n v="2.4332697892364179E-2"/>
    <n v="3.1251068397669316E-4"/>
    <n v="2.4332697892364179E-2"/>
    <n v="3.1251068397669316E-4"/>
    <n v="0.89720891876688058"/>
    <n v="876.2052881799342"/>
    <n v="0"/>
    <n v="0.42986989948817761"/>
    <n v="4.8178947151574761E-4"/>
    <n v="0.94392575022872949"/>
    <n v="0.41102910302775975"/>
    <n v="0.62380349755836539"/>
    <n v="89.77"/>
    <n v="32.7924852903"/>
    <n v="734.1129510870112"/>
    <n v="0.36705647554350562"/>
    <x v="2"/>
    <s v="FALSETRUE"/>
    <n v="0.34210000000000002"/>
    <n v="0.30408888888888891"/>
    <n v="4.13"/>
    <n v="216.85714285714286"/>
    <n v="14"/>
    <n v="4.8"/>
    <n v="894.048"/>
    <n v="0.16"/>
    <n v="1.8900000000000001"/>
    <n v="352.03140000000002"/>
    <n v="4388"/>
    <n v="12825"/>
    <n v="1413"/>
    <n v="3473"/>
    <n v="1906"/>
    <n v="13247"/>
    <n v="45.23"/>
    <n v="32.090000000000003"/>
    <n v="92.74"/>
    <n v="16720"/>
    <n v="1906"/>
    <n v="10.23"/>
    <s v="Zona Urbana"/>
    <n v="5178"/>
    <n v="1.02"/>
    <n v="3.66"/>
    <n v="2038"/>
    <n v="39.42"/>
    <n v="498"/>
    <n v="1768"/>
    <n v="665"/>
    <n v="3036"/>
    <n v="822"/>
    <n v="1712"/>
    <n v="1404"/>
    <n v="1385"/>
    <n v="70.8"/>
    <n v="97.49"/>
    <n v="88.25"/>
    <n v="57.95"/>
    <n v="652"/>
    <n v="2.82"/>
    <n v="5.73"/>
    <n v="134"/>
    <n v="2.59"/>
    <n v="1.28"/>
    <n v="7.38"/>
  </r>
  <r>
    <n v="631"/>
    <x v="4"/>
    <s v="VE15"/>
    <s v="Guaicaipuro"/>
    <s v="VE1510"/>
    <s v="El Jarillo"/>
    <s v="VE151004"/>
    <x v="3"/>
    <n v="2415"/>
    <n v="2863.1175815288493"/>
    <n v="395.33550000000002"/>
    <n v="618"/>
    <n v="109"/>
    <n v="12"/>
    <n v="121"/>
    <n v="16.37"/>
    <n v="0.38103912836485765"/>
    <n v="0.34228450873707977"/>
    <n v="0.11015025056545702"/>
    <n v="0.49362808127006852"/>
    <s v="GRAN CARACAS"/>
    <s v="gran caracas"/>
    <n v="0.28950690797887457"/>
    <n v="828.89231820837051"/>
    <n v="6.638000135093351E-5"/>
    <n v="828.89231820837051"/>
    <n v="0"/>
    <n v="0"/>
    <n v="54"/>
    <n v="0"/>
    <n v="0"/>
    <n v="54"/>
    <n v="1"/>
    <n v="0"/>
    <n v="0"/>
    <n v="0"/>
    <n v="0"/>
    <n v="0"/>
    <n v="0"/>
    <n v="0"/>
    <n v="0"/>
    <n v="0"/>
    <n v="0"/>
    <n v="0"/>
    <n v="0"/>
    <n v="0"/>
    <n v="215.39313953628269"/>
    <n v="5.9815847531702153E-3"/>
    <n v="7.6822929818414813E-5"/>
    <n v="5.9815847531702153E-3"/>
    <n v="7.6822929818414813E-5"/>
    <n v="0.89527554377590346"/>
    <n v="215.39313953628269"/>
    <n v="0"/>
    <n v="0.41451387908871778"/>
    <n v="6.638000135093351E-5"/>
    <n v="0.94231715896887991"/>
    <n v="0.41063014898303513"/>
    <n v="0.62319801992519774"/>
    <n v="0"/>
    <n v="54.354994578199999"/>
    <n v="52.674415732112898"/>
    <n v="2.633720786605645E-2"/>
    <x v="3"/>
    <s v="FALSEFALSE"/>
    <n v="0.31519999999999998"/>
    <n v="0.28017777777777775"/>
    <n v="6.56"/>
    <n v="186"/>
    <n v="4"/>
    <n v="4.9099999999999993"/>
    <n v="118.57649999999998"/>
    <m/>
    <n v="76.739999999999995"/>
    <n v="1853.2709999999997"/>
    <n v="539"/>
    <n v="1710"/>
    <n v="166"/>
    <n v="426"/>
    <n v="218"/>
    <n v="1771"/>
    <n v="41.23"/>
    <n v="32.44"/>
    <n v="115.63"/>
    <n v="0"/>
    <n v="2415"/>
    <n v="100"/>
    <s v="Zona Rural"/>
    <n v="781"/>
    <n v="1.01"/>
    <n v="3.11"/>
    <n v="163"/>
    <n v="20.95"/>
    <n v="110"/>
    <n v="365"/>
    <n v="269"/>
    <n v="744"/>
    <n v="105"/>
    <n v="199"/>
    <n v="119"/>
    <n v="61"/>
    <n v="63.64"/>
    <n v="93.87"/>
    <n v="70"/>
    <n v="21.03"/>
    <n v="135"/>
    <n v="8.02"/>
    <n v="3.86"/>
    <n v="63"/>
    <n v="8.1"/>
    <n v="0.26"/>
    <n v="5.01"/>
  </r>
  <r>
    <n v="712"/>
    <x v="20"/>
    <s v="VE17"/>
    <s v="Gomez"/>
    <s v="VE1705"/>
    <s v="Bolivar"/>
    <s v="VE170502"/>
    <x v="0"/>
    <n v="1871"/>
    <n v="2349.5729911653343"/>
    <n v="335.6574"/>
    <n v="407"/>
    <n v="75"/>
    <n v="14"/>
    <n v="89"/>
    <n v="17.939999999999998"/>
    <n v="0.38104620804444878"/>
    <n v="0.42098078670143085"/>
    <n v="4.4784435581333534E-2"/>
    <n v="0.27876819616371284"/>
    <s v="CIUD MED Y PEQ ORIEN"/>
    <s v="ciud med y peq"/>
    <n v="0.28954377566231304"/>
    <n v="680.30423505620536"/>
    <n v="5.4480654543506743E-5"/>
    <n v="680.30423505620536"/>
    <n v="0"/>
    <n v="0"/>
    <n v="83"/>
    <n v="0"/>
    <n v="0"/>
    <n v="83"/>
    <n v="1"/>
    <n v="0"/>
    <n v="0"/>
    <n v="0"/>
    <n v="0"/>
    <n v="0"/>
    <n v="0"/>
    <n v="0"/>
    <n v="0"/>
    <n v="0"/>
    <n v="0"/>
    <n v="0"/>
    <n v="0"/>
    <n v="0"/>
    <n v="150.56276334440278"/>
    <n v="4.1812099101900578E-3"/>
    <n v="5.3700283242889738E-5"/>
    <n v="4.1812099101900578E-3"/>
    <n v="5.3700283242889738E-5"/>
    <n v="0.89508586592533379"/>
    <n v="150.56276334440278"/>
    <n v="0"/>
    <n v="0.44008262084565158"/>
    <n v="5.4480654543506743E-5"/>
    <n v="0.9422710810947651"/>
    <n v="0.41062311247054056"/>
    <n v="0.62318734087334382"/>
    <n v="0"/>
    <n v="4.8793734716800001"/>
    <n v="481.53169762517911"/>
    <n v="0.24076584881258956"/>
    <x v="3"/>
    <s v="FALSEFALSE"/>
    <n v="0.36869999999999997"/>
    <n v="0.32773333333333332"/>
    <n v="3.61"/>
    <n v="520"/>
    <n v="1"/>
    <n v="3.91"/>
    <n v="73.156100000000009"/>
    <m/>
    <n v="14.58"/>
    <n v="272.79180000000002"/>
    <n v="448"/>
    <n v="1215"/>
    <n v="208"/>
    <n v="353"/>
    <n v="193"/>
    <n v="1325"/>
    <n v="53.99"/>
    <n v="33.22"/>
    <n v="99.89"/>
    <n v="0"/>
    <n v="1871"/>
    <n v="100"/>
    <s v="Zona Rural"/>
    <n v="511"/>
    <n v="1.04"/>
    <n v="3.83"/>
    <n v="136"/>
    <n v="26.72"/>
    <n v="57"/>
    <n v="211"/>
    <n v="252"/>
    <n v="520"/>
    <n v="106"/>
    <n v="153"/>
    <n v="152"/>
    <n v="111"/>
    <n v="84.13"/>
    <n v="95.03"/>
    <n v="90.48"/>
    <n v="45.31"/>
    <n v="57"/>
    <n v="5.56"/>
    <n v="9.0399999999999991"/>
    <n v="17"/>
    <n v="3.34"/>
    <n v="1.38"/>
    <n v="6.25"/>
  </r>
  <r>
    <n v="355"/>
    <x v="5"/>
    <s v="VE11"/>
    <s v="Carirubana"/>
    <s v="VE1105"/>
    <s v="Carirubana"/>
    <s v="VE110501"/>
    <x v="2"/>
    <n v="60158"/>
    <n v="72452.950159536253"/>
    <n v="9047.7631999999994"/>
    <n v="11862"/>
    <n v="1946"/>
    <n v="154"/>
    <n v="2100"/>
    <n v="15.04"/>
    <n v="0.37886813007062919"/>
    <n v="0.34010494240290845"/>
    <n v="4.237850053626617E-2"/>
    <n v="0.232582016004931"/>
    <s v="CIUD GRAND OCCIDENTE"/>
    <s v="ciud grandes"/>
    <n v="0.28140035077801823"/>
    <n v="20388.285589795774"/>
    <n v="1.6327505940930251E-3"/>
    <n v="20374.285589795774"/>
    <n v="0"/>
    <n v="0"/>
    <n v="0"/>
    <n v="0"/>
    <n v="27290"/>
    <n v="27290"/>
    <n v="1"/>
    <n v="0"/>
    <n v="0"/>
    <n v="14"/>
    <n v="0"/>
    <n v="27290"/>
    <n v="27304"/>
    <n v="2"/>
    <n v="14"/>
    <n v="8.0963409049927946E-6"/>
    <n v="0"/>
    <n v="6.8666881961899353E-4"/>
    <n v="6.8666881961899353E-4"/>
    <n v="1.9322884670911253E-4"/>
    <n v="5361.8022837243589"/>
    <n v="0.14890016858887173"/>
    <n v="1.9123606324211041E-3"/>
    <n v="0.14890016858887173"/>
    <n v="1.9123606324211041E-3"/>
    <n v="0.91033268029061809"/>
    <n v="5361.8022837243589"/>
    <n v="0"/>
    <n v="0.46644593042746613"/>
    <n v="1.6246542531880323E-3"/>
    <n v="0.94835126873763209"/>
    <n v="0.4104614567032478"/>
    <n v="0.62294200196109917"/>
    <n v="99.47"/>
    <n v="16.5906001492"/>
    <n v="4367.1084534594092"/>
    <n v="1"/>
    <x v="2"/>
    <s v="FALSETRUE"/>
    <n v="0.34090000000000004"/>
    <n v="0.30302222222222225"/>
    <n v="2.84"/>
    <n v="464.73170731707319"/>
    <n v="41"/>
    <n v="1.05"/>
    <n v="631.65899999999999"/>
    <n v="0.01"/>
    <n v="0.67"/>
    <n v="403.05860000000001"/>
    <n v="13951"/>
    <n v="40926"/>
    <n v="5281"/>
    <n v="11211"/>
    <n v="5792"/>
    <n v="43155"/>
    <n v="46.99"/>
    <n v="32.68"/>
    <n v="96.58"/>
    <n v="59838"/>
    <n v="320"/>
    <n v="0.53"/>
    <s v="Zona Urbana"/>
    <n v="14425"/>
    <n v="1.06"/>
    <n v="4.4000000000000004"/>
    <n v="5842"/>
    <n v="40.69"/>
    <n v="3759"/>
    <n v="8514"/>
    <n v="6727"/>
    <n v="19054"/>
    <n v="2742"/>
    <n v="5406"/>
    <n v="4382"/>
    <n v="4232"/>
    <n v="71.37"/>
    <n v="96.59"/>
    <n v="89.61"/>
    <n v="54.22"/>
    <n v="1444"/>
    <n v="4.1900000000000004"/>
    <n v="11.1"/>
    <n v="49"/>
    <n v="0.34"/>
    <n v="0.74"/>
    <n v="2.88"/>
  </r>
  <r>
    <n v="864"/>
    <x v="18"/>
    <s v="VE20"/>
    <s v="Lobatera"/>
    <s v="VE2017"/>
    <s v="Lobatera"/>
    <s v="VE201701"/>
    <x v="1"/>
    <n v="6967"/>
    <n v="7181.7961351231734"/>
    <n v="822.80269999999985"/>
    <n v="2120"/>
    <n v="239"/>
    <n v="45"/>
    <n v="284"/>
    <n v="11.809999999999999"/>
    <n v="0.38097204681111702"/>
    <n v="0.40419414498523559"/>
    <n v="0.10471518944263468"/>
    <n v="0.17673823481450573"/>
    <s v="RESTO"/>
    <s v="resto"/>
    <n v="0.28902871492701937"/>
    <n v="2075.7453078024851"/>
    <n v="1.6623145529198296E-4"/>
    <n v="1724.7453078024851"/>
    <n v="0"/>
    <n v="0"/>
    <n v="195"/>
    <n v="8"/>
    <n v="1365"/>
    <n v="1365"/>
    <n v="3"/>
    <n v="0"/>
    <n v="140"/>
    <n v="203"/>
    <n v="8"/>
    <n v="1365"/>
    <n v="1716"/>
    <n v="4"/>
    <n v="351"/>
    <n v="2.0298683268946222E-4"/>
    <n v="4.4147186720526233E-4"/>
    <n v="0.16909588988621671"/>
    <n v="0.16909588988621671"/>
    <n v="4.887356775325398E-2"/>
    <n v="530.65672060600753"/>
    <n v="1.4736626041004975E-2"/>
    <n v="1.8926602812211849E-4"/>
    <n v="1.4736626041004975E-2"/>
    <n v="-2.5220583908314382E-4"/>
    <n v="0.89257648121587296"/>
    <n v="390.65672060600753"/>
    <n v="0.2638240402196747"/>
    <n v="0.43716908408070454"/>
    <n v="-3.6755377397479258E-5"/>
    <n v="0.9419177875516368"/>
    <n v="0.41037091131131603"/>
    <n v="0.62280458460607802"/>
    <n v="42.18"/>
    <n v="131.203186147"/>
    <n v="54.73797051755048"/>
    <n v="2.7368985258775239E-2"/>
    <x v="3"/>
    <s v="FALSEFALSE"/>
    <n v="0.29469999999999996"/>
    <n v="0.2619555555555555"/>
    <n v="6.54"/>
    <n v="114.75"/>
    <n v="16"/>
    <n v="3.3200000000000003"/>
    <n v="231.30440000000002"/>
    <n v="0.08"/>
    <n v="14.799999999999999"/>
    <n v="1031.116"/>
    <n v="1448"/>
    <n v="4913"/>
    <n v="606"/>
    <n v="1150"/>
    <n v="640"/>
    <n v="5177"/>
    <n v="41.81"/>
    <n v="33.26"/>
    <n v="113.12"/>
    <n v="2939"/>
    <n v="4028"/>
    <n v="57.82"/>
    <s v="Zona Rural"/>
    <n v="2501"/>
    <n v="1"/>
    <n v="2.79"/>
    <n v="726"/>
    <n v="29.05"/>
    <n v="341"/>
    <n v="671"/>
    <n v="824"/>
    <n v="1836"/>
    <n v="270"/>
    <n v="582"/>
    <n v="456"/>
    <n v="377"/>
    <n v="69.41"/>
    <n v="97.32"/>
    <n v="85.55"/>
    <n v="43.48"/>
    <n v="395"/>
    <n v="3.48"/>
    <n v="3.8"/>
    <n v="65"/>
    <n v="2.6"/>
    <n v="1"/>
    <n v="5.91"/>
  </r>
  <r>
    <n v="954"/>
    <x v="3"/>
    <s v="VE21"/>
    <s v="Rafael Rangel"/>
    <s v="VE2115"/>
    <s v="La Pueblita"/>
    <s v="VE211502"/>
    <x v="2"/>
    <n v="7012"/>
    <n v="8770.6183361170042"/>
    <n v="1012.5328000000002"/>
    <n v="1446"/>
    <n v="190"/>
    <n v="54"/>
    <n v="244"/>
    <n v="14.440000000000001"/>
    <n v="0.38072506052694627"/>
    <n v="0.39775496955962442"/>
    <n v="2.8131935870134055E-2"/>
    <n v="0.10199152108636042"/>
    <s v="CIUD MED Y PEQ OCCID"/>
    <s v="ciud med y peq"/>
    <n v="0.28697704597367935"/>
    <n v="2516.9661414614447"/>
    <n v="2.0156564634546929E-4"/>
    <n v="2516.9661414614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6.09552109641072"/>
    <n v="1.6831602602386281E-2"/>
    <n v="2.1617231533319937E-4"/>
    <n v="1.6831602602386281E-2"/>
    <n v="2.1617231533319937E-4"/>
    <n v="0.89641864354332457"/>
    <n v="606.09552109641072"/>
    <n v="0"/>
    <n v="0.43700173856844504"/>
    <n v="2.0156564634546929E-4"/>
    <n v="0.94284063872226409"/>
    <n v="0.41000641678076294"/>
    <n v="0.62225140488881459"/>
    <n v="99.94"/>
    <n v="5.1431286623799997"/>
    <n v="1705.3079772766898"/>
    <n v="0.85265398863834496"/>
    <x v="2"/>
    <s v="FALSETRUE"/>
    <n v="0.4395"/>
    <n v="0.39066666666666666"/>
    <n v="3.24"/>
    <n v="352"/>
    <n v="6"/>
    <n v="3.26"/>
    <n v="228.59119999999999"/>
    <n v="0.12"/>
    <n v="1.18"/>
    <n v="82.741600000000005"/>
    <n v="2033"/>
    <n v="4626"/>
    <n v="353"/>
    <n v="1607"/>
    <n v="824"/>
    <n v="4581"/>
    <n v="51.58"/>
    <n v="28.67"/>
    <n v="93.27"/>
    <n v="7008"/>
    <n v="4"/>
    <n v="0.06"/>
    <s v="Zona Urbana"/>
    <n v="1721"/>
    <n v="1.02"/>
    <n v="4.09"/>
    <n v="647"/>
    <n v="37.64"/>
    <n v="567"/>
    <n v="339"/>
    <n v="1155"/>
    <n v="2112"/>
    <n v="423"/>
    <n v="793"/>
    <n v="613"/>
    <n v="590"/>
    <n v="78.92"/>
    <n v="98.75"/>
    <n v="89.88"/>
    <n v="63.85"/>
    <n v="184"/>
    <n v="1.51"/>
    <n v="8.7799999999999994"/>
    <n v="49"/>
    <n v="2.85"/>
    <n v="2.5"/>
    <n v="3.67"/>
  </r>
  <r>
    <n v="420"/>
    <x v="5"/>
    <s v="VE11"/>
    <s v="Zamora"/>
    <s v="VE1125"/>
    <s v="La Cienega"/>
    <s v="VE112502"/>
    <x v="2"/>
    <n v="953"/>
    <n v="1140.2712436013248"/>
    <n v="144.47479999999999"/>
    <n v="207"/>
    <n v="33"/>
    <n v="4"/>
    <n v="37"/>
    <n v="15.16"/>
    <n v="0.38069311980938969"/>
    <n v="0.44231466064631503"/>
    <n v="3.2430525162623076E-2"/>
    <n v="9.0004222444786175E-2"/>
    <s v="CIUD MED Y PEQ OCCID"/>
    <s v="ciud med y peq"/>
    <n v="0.28667802531836095"/>
    <n v="326.89070844293951"/>
    <n v="2.6178316762485846E-5"/>
    <n v="326.89070844293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.696491038504348"/>
    <n v="2.2132149459513448E-3"/>
    <n v="2.8424851186096458E-5"/>
    <n v="2.2132149459513448E-3"/>
    <n v="2.8424851186096458E-5"/>
    <n v="0.89487852851656913"/>
    <n v="79.696491038504348"/>
    <n v="0"/>
    <n v="0.44646880136961187"/>
    <n v="2.6178316762485846E-5"/>
    <n v="0.94216148587256243"/>
    <n v="0.40962189650256198"/>
    <n v="0.62166783284329041"/>
    <n v="0"/>
    <n v="3.1722885327700001"/>
    <n v="359.44751929789157"/>
    <n v="0.1797237596489458"/>
    <x v="3"/>
    <s v="FALSEFALSE"/>
    <n v="0.40889999999999999"/>
    <n v="0.36346666666666666"/>
    <n v="4.28"/>
    <n v="139"/>
    <n v="2"/>
    <n v="16.88"/>
    <n v="160.86639999999997"/>
    <m/>
    <n v="35.450000000000003"/>
    <n v="337.83850000000007"/>
    <n v="249"/>
    <n v="609"/>
    <n v="95"/>
    <n v="193"/>
    <n v="111"/>
    <n v="649"/>
    <n v="56.49"/>
    <n v="31.6"/>
    <n v="99.37"/>
    <n v="0"/>
    <n v="953"/>
    <n v="100"/>
    <s v="Zona Rural"/>
    <n v="249"/>
    <n v="1.05"/>
    <n v="3.92"/>
    <n v="90"/>
    <n v="36.29"/>
    <n v="127"/>
    <n v="151"/>
    <n v="0"/>
    <n v="278"/>
    <n v="59"/>
    <n v="103"/>
    <n v="82"/>
    <n v="77"/>
    <n v="85.51"/>
    <n v="99.04"/>
    <n v="91.11"/>
    <n v="65.81"/>
    <n v="34"/>
    <n v="1.32"/>
    <n v="6.45"/>
    <n v="7"/>
    <n v="2.82"/>
    <n v="0.81"/>
    <n v="6.56"/>
  </r>
  <r>
    <n v="710"/>
    <x v="20"/>
    <s v="VE17"/>
    <s v="Garcia"/>
    <s v="VE1704"/>
    <s v="Francisco Fajardo"/>
    <s v="VE170402"/>
    <x v="0"/>
    <n v="48778"/>
    <n v="59831.213023799093"/>
    <n v="5697.2704000000003"/>
    <n v="10757"/>
    <n v="1260"/>
    <n v="163"/>
    <n v="1423"/>
    <n v="11.68"/>
    <n v="0.37866811591164512"/>
    <n v="0.35741607336938147"/>
    <n v="6.9860455706144839E-2"/>
    <n v="0.40230813261413384"/>
    <s v="CIUD GRAND ORIENTE"/>
    <s v="ciud med y peq"/>
    <n v="0.27957098421760446"/>
    <n v="16727.071111996665"/>
    <n v="1.3395503597035106E-3"/>
    <n v="16727.071111996665"/>
    <n v="0"/>
    <n v="0"/>
    <n v="167"/>
    <n v="0"/>
    <n v="0"/>
    <n v="167"/>
    <n v="1"/>
    <n v="0"/>
    <n v="0"/>
    <n v="0"/>
    <n v="0"/>
    <n v="0"/>
    <n v="0"/>
    <n v="0"/>
    <n v="0"/>
    <n v="0"/>
    <n v="0"/>
    <n v="0"/>
    <n v="0"/>
    <n v="0"/>
    <n v="2435.3428435195524"/>
    <n v="6.7630796658149486E-2"/>
    <n v="8.6859856704009017E-4"/>
    <n v="6.7630796658149486E-2"/>
    <n v="8.6859856704009017E-4"/>
    <n v="0.90177057454632426"/>
    <n v="2435.3428435195524"/>
    <n v="0"/>
    <n v="0.4422724815246184"/>
    <n v="1.3395503597035106E-3"/>
    <n v="0.94724726012890614"/>
    <n v="0.40938593156873804"/>
    <n v="0.62130971768809529"/>
    <n v="97.35"/>
    <n v="48.721924243399997"/>
    <n v="1228.014163088068"/>
    <n v="0.61400708154403405"/>
    <x v="2"/>
    <s v="FALSETRUE"/>
    <n v="0.38159999999999994"/>
    <n v="0.33919999999999995"/>
    <n v="2.09"/>
    <n v="483.94444444444446"/>
    <n v="18"/>
    <n v="0.99"/>
    <n v="482.90219999999994"/>
    <n v="0.26"/>
    <n v="2.04"/>
    <n v="995.07119999999998"/>
    <n v="12884"/>
    <n v="33766"/>
    <n v="2128"/>
    <n v="10302"/>
    <n v="5071"/>
    <n v="33405"/>
    <n v="44.46"/>
    <n v="29"/>
    <n v="101.85"/>
    <n v="47485"/>
    <n v="1293"/>
    <n v="2.65"/>
    <s v="Zona Urbana"/>
    <n v="12526"/>
    <n v="1.0900000000000001"/>
    <n v="4.07"/>
    <n v="5248"/>
    <n v="42.2"/>
    <n v="2148"/>
    <n v="3603"/>
    <n v="2847"/>
    <n v="8711"/>
    <n v="2735"/>
    <n v="5136"/>
    <n v="3543"/>
    <n v="2704"/>
    <n v="77.48"/>
    <n v="98.15"/>
    <n v="85.81"/>
    <n v="41.12"/>
    <n v="842"/>
    <n v="2.2200000000000002"/>
    <n v="8.15"/>
    <n v="63"/>
    <n v="0.51"/>
    <n v="2.4"/>
    <n v="1.53"/>
  </r>
  <r>
    <n v="338"/>
    <x v="0"/>
    <s v="VE10"/>
    <s v="Tucupita"/>
    <s v="VE1004"/>
    <s v="Monseñor Argimiro Garcia"/>
    <s v="VE100406"/>
    <x v="0"/>
    <n v="14144"/>
    <n v="17272.46136648619"/>
    <n v="2828.8"/>
    <n v="2340"/>
    <n v="419"/>
    <n v="166"/>
    <n v="585"/>
    <n v="20"/>
    <n v="0.37979827296798302"/>
    <n v="0.47565704938029113"/>
    <n v="0.38395642989715723"/>
    <n v="0.28090150356328264"/>
    <s v="CIUD MED Y PEQ ORIEN"/>
    <s v="ciud med y peq"/>
    <n v="0.28359590185988703"/>
    <n v="4898.3992585687074"/>
    <n v="3.9227743128808132E-4"/>
    <n v="4898.3992585687074"/>
    <n v="0"/>
    <n v="0"/>
    <n v="860"/>
    <n v="0"/>
    <n v="0"/>
    <n v="860"/>
    <n v="1"/>
    <n v="0"/>
    <n v="0"/>
    <n v="0"/>
    <n v="0"/>
    <n v="0"/>
    <n v="0"/>
    <n v="0"/>
    <n v="0"/>
    <n v="0"/>
    <n v="0"/>
    <n v="0"/>
    <n v="0"/>
    <n v="0"/>
    <n v="2297.410400966945"/>
    <n v="6.3800337632776372E-2"/>
    <n v="8.1940306166459727E-4"/>
    <n v="6.3800337632776372E-2"/>
    <n v="8.1940306166459727E-4"/>
    <n v="0.90136701789951779"/>
    <n v="2297.410400966945"/>
    <n v="0"/>
    <n v="0.48027480163752845"/>
    <n v="3.9227743128808132E-4"/>
    <n v="0.94357913250356207"/>
    <n v="0.40918910393157909"/>
    <n v="0.62101099974435003"/>
    <n v="97.16"/>
    <n v="236.29172138600001"/>
    <n v="73.098038582021871"/>
    <n v="3.6549019291010933E-2"/>
    <x v="2"/>
    <s v="TRUETRUE"/>
    <n v="0.44340000000000002"/>
    <n v="0.39413333333333334"/>
    <n v="3.24"/>
    <n v="476.52941176470586"/>
    <n v="17"/>
    <n v="7.65"/>
    <n v="1082.0160000000001"/>
    <n v="1.58"/>
    <n v="4.53"/>
    <n v="640.72320000000002"/>
    <n v="4113"/>
    <n v="9276"/>
    <n v="755"/>
    <n v="3284"/>
    <n v="1783"/>
    <n v="9077"/>
    <n v="52.48"/>
    <n v="27.78"/>
    <n v="98.62"/>
    <n v="13743"/>
    <n v="401"/>
    <n v="2.84"/>
    <s v="Zona Urbana"/>
    <n v="3036"/>
    <n v="1.0900000000000001"/>
    <n v="5.05"/>
    <n v="1394"/>
    <n v="46.08"/>
    <n v="1988"/>
    <n v="1739"/>
    <n v="2121"/>
    <n v="8101"/>
    <n v="780"/>
    <n v="1546"/>
    <n v="1305"/>
    <n v="1234"/>
    <n v="69.77"/>
    <n v="96.14"/>
    <n v="86.94"/>
    <n v="56.76"/>
    <n v="369"/>
    <n v="4.9400000000000004"/>
    <n v="12.36"/>
    <n v="152"/>
    <n v="5.0199999999999996"/>
    <n v="6.05"/>
    <n v="2.7"/>
  </r>
  <r>
    <n v="542"/>
    <x v="19"/>
    <s v="VE14"/>
    <s v="Campo Elias"/>
    <s v="VE1406"/>
    <s v="Montalban"/>
    <s v="VE140603"/>
    <x v="1"/>
    <n v="27515"/>
    <n v="35792.669540316201"/>
    <n v="2633.1855"/>
    <n v="6279"/>
    <n v="606"/>
    <n v="58"/>
    <n v="664"/>
    <n v="9.57"/>
    <n v="0.37873893482422566"/>
    <n v="0.3777716305533112"/>
    <n v="2.6285443921430011E-2"/>
    <n v="0.14093075256663171"/>
    <s v="CIUD MED Y PEQ OCCID"/>
    <s v="ciud med y peq"/>
    <n v="0.28006560282773074"/>
    <n v="10024.295571622413"/>
    <n v="8.0277345919277572E-4"/>
    <n v="10024.295571622413"/>
    <n v="0"/>
    <n v="0"/>
    <n v="184"/>
    <n v="0"/>
    <n v="0"/>
    <n v="184"/>
    <n v="1"/>
    <n v="0"/>
    <n v="0"/>
    <n v="0"/>
    <n v="0"/>
    <n v="0"/>
    <n v="0"/>
    <n v="0"/>
    <n v="0"/>
    <n v="0"/>
    <n v="0"/>
    <n v="0"/>
    <n v="0"/>
    <n v="0"/>
    <n v="2652.7813899842654"/>
    <n v="7.3669183475319824E-2"/>
    <n v="9.4615101941085368E-4"/>
    <n v="7.3669183475319824E-2"/>
    <n v="9.4615101941085368E-4"/>
    <n v="0.90240674663951614"/>
    <n v="2652.7813899842654"/>
    <n v="0"/>
    <n v="0.4512825202227157"/>
    <n v="8.0277345919277572E-4"/>
    <n v="0.94516869742712639"/>
    <n v="0.40867902457134991"/>
    <n v="0.62023687137582473"/>
    <n v="99.66"/>
    <n v="72.668109522600005"/>
    <n v="492.54989259331938"/>
    <n v="0.24627494629665969"/>
    <x v="2"/>
    <s v="FALSETRUE"/>
    <n v="0.32669999999999999"/>
    <n v="0.29039999999999999"/>
    <n v="3.79"/>
    <n v="270.62857142857143"/>
    <n v="35"/>
    <n v="1.5"/>
    <n v="412.72499999999997"/>
    <n v="0.33"/>
    <n v="1.9800000000000002"/>
    <n v="544.79700000000003"/>
    <n v="6303"/>
    <n v="19292"/>
    <n v="1920"/>
    <n v="5064"/>
    <n v="2673"/>
    <n v="19778"/>
    <n v="42.62"/>
    <n v="31.76"/>
    <n v="92.02"/>
    <n v="27422"/>
    <n v="93"/>
    <n v="0.34"/>
    <s v="Zona Urbana"/>
    <n v="7050"/>
    <n v="1.07"/>
    <n v="4.1500000000000004"/>
    <n v="2912"/>
    <n v="41.33"/>
    <n v="1388"/>
    <n v="3260"/>
    <n v="3443"/>
    <n v="9472"/>
    <n v="1368"/>
    <n v="2449"/>
    <n v="1915"/>
    <n v="2210"/>
    <n v="79.260000000000005"/>
    <n v="98.79"/>
    <n v="84.88"/>
    <n v="60.32"/>
    <n v="885"/>
    <n v="1.51"/>
    <n v="5.18"/>
    <n v="23"/>
    <n v="0.33"/>
    <n v="1.29"/>
    <n v="3.28"/>
  </r>
  <r>
    <n v="787"/>
    <x v="16"/>
    <s v="VE19"/>
    <s v="Bermudez"/>
    <s v="VE1905"/>
    <s v="Santa Teresa"/>
    <s v="VE190505"/>
    <x v="0"/>
    <n v="5752"/>
    <n v="6751.1550310523198"/>
    <n v="1142.9224000000002"/>
    <n v="1214"/>
    <n v="221"/>
    <n v="80"/>
    <n v="301"/>
    <n v="19.87"/>
    <n v="0.37900617940948017"/>
    <n v="0.41569210382481603"/>
    <n v="0.28623194261434565"/>
    <n v="0.36458771976762944"/>
    <s v="CIUD GRAND ORIENTE"/>
    <s v="ciud grandes"/>
    <n v="0.28225070109969758"/>
    <n v="1905.5182407472678"/>
    <n v="1.5259919849231236E-4"/>
    <n v="1905.5182407472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7.16836235262804"/>
    <n v="9.6410544342418539E-3"/>
    <n v="1.2382237797178001E-4"/>
    <n v="9.6410544342418539E-3"/>
    <n v="1.2382237797178001E-4"/>
    <n v="0.89566108590122073"/>
    <n v="347.16836235262804"/>
    <n v="0"/>
    <n v="0.44033141472009291"/>
    <n v="1.5259919849231236E-4"/>
    <n v="0.94265102580850169"/>
    <n v="0.40835144203556384"/>
    <n v="0.61973971161254493"/>
    <n v="99.91"/>
    <n v="10.9903073223"/>
    <n v="614.28264315719514"/>
    <n v="0.30714132157859758"/>
    <x v="2"/>
    <s v="FALSETRUE"/>
    <n v="0.34119999999999995"/>
    <n v="0.30328888888888883"/>
    <n v="2.35"/>
    <m/>
    <m/>
    <n v="4.17"/>
    <n v="239.85840000000002"/>
    <n v="0.14000000000000001"/>
    <n v="13.810000000000002"/>
    <n v="794.35120000000006"/>
    <n v="1326"/>
    <n v="3886"/>
    <n v="540"/>
    <n v="1060"/>
    <n v="573"/>
    <n v="4119"/>
    <n v="48.02"/>
    <n v="33.11"/>
    <n v="96.99"/>
    <n v="5747"/>
    <n v="5"/>
    <n v="0.09"/>
    <s v="Zona Urbana"/>
    <n v="1550"/>
    <n v="1.07"/>
    <n v="3.95"/>
    <n v="637"/>
    <n v="41.12"/>
    <m/>
    <m/>
    <m/>
    <n v="1230"/>
    <n v="283"/>
    <n v="525"/>
    <n v="422"/>
    <n v="432"/>
    <n v="75.67"/>
    <n v="96.33"/>
    <n v="87.73"/>
    <n v="60.67"/>
    <n v="115"/>
    <n v="4.51"/>
    <n v="6.71"/>
    <n v="135"/>
    <n v="8.7200000000000006"/>
    <n v="8.9700000000000006"/>
    <n v="1.58"/>
  </r>
  <r>
    <n v="393"/>
    <x v="5"/>
    <s v="VE11"/>
    <s v="Miranda"/>
    <s v="VE1114"/>
    <s v="San Gabriel"/>
    <s v="VE111402"/>
    <x v="2"/>
    <n v="47400"/>
    <n v="56145.618969731062"/>
    <n v="7152.66"/>
    <n v="9111"/>
    <n v="1474"/>
    <n v="145"/>
    <n v="1619"/>
    <n v="15.09"/>
    <n v="0.37728713248560081"/>
    <n v="0.38346238868061328"/>
    <n v="0.23483022299229658"/>
    <n v="0.1948885880728273"/>
    <s v="CIUD GRAND OCCIDENTE"/>
    <s v="ciud grandes"/>
    <n v="0.27670281504346717"/>
    <n v="15535.650821282476"/>
    <n v="1.244138110404252E-3"/>
    <n v="15535.650821282476"/>
    <n v="0"/>
    <n v="0"/>
    <n v="20"/>
    <n v="0"/>
    <n v="0"/>
    <n v="20"/>
    <n v="1"/>
    <n v="0"/>
    <n v="0"/>
    <n v="0"/>
    <n v="0"/>
    <n v="0"/>
    <n v="0"/>
    <n v="0"/>
    <n v="0"/>
    <n v="0"/>
    <n v="0"/>
    <n v="0"/>
    <n v="0"/>
    <n v="0"/>
    <n v="4586.0724565304245"/>
    <n v="0.1273577289507653"/>
    <n v="1.6356859054503679E-3"/>
    <n v="0.1273577289507653"/>
    <n v="1.6356859054503679E-3"/>
    <n v="0.9080630842326004"/>
    <n v="4586.0724565304245"/>
    <n v="0"/>
    <n v="0.47296106728799298"/>
    <n v="1.244138110404252E-3"/>
    <n v="0.94687779500755376"/>
    <n v="0.40827491605380839"/>
    <n v="0.61962357099203536"/>
    <n v="99.95"/>
    <n v="102.16664934800001"/>
    <n v="549.54938160385268"/>
    <n v="0.27477469080192635"/>
    <x v="2"/>
    <s v="FALSETRUE"/>
    <n v="0.35460000000000003"/>
    <n v="0.31520000000000004"/>
    <n v="2.77"/>
    <n v="404.2439024390244"/>
    <n v="41"/>
    <n v="1.1000000000000001"/>
    <n v="521.40000000000009"/>
    <n v="0.26"/>
    <n v="0.82000000000000006"/>
    <n v="388.68"/>
    <n v="11411"/>
    <n v="32183"/>
    <n v="3806"/>
    <n v="9122"/>
    <n v="4614"/>
    <n v="33664"/>
    <n v="47.28"/>
    <n v="31.75"/>
    <n v="93.89"/>
    <n v="47376"/>
    <n v="24"/>
    <n v="0.05"/>
    <s v="Zona Urbana"/>
    <n v="11093"/>
    <n v="1.08"/>
    <n v="4.5599999999999996"/>
    <n v="4459"/>
    <n v="40.35"/>
    <n v="5412"/>
    <n v="7221"/>
    <n v="3871"/>
    <n v="16574"/>
    <n v="2663"/>
    <n v="4365"/>
    <n v="3473"/>
    <n v="4039"/>
    <n v="85.16"/>
    <n v="97.85"/>
    <n v="91.08"/>
    <n v="64.459999999999994"/>
    <n v="1102"/>
    <n v="2.7"/>
    <n v="11.29"/>
    <n v="64"/>
    <n v="0.57999999999999996"/>
    <n v="1.21"/>
    <n v="2.94"/>
  </r>
  <r>
    <n v="655"/>
    <x v="4"/>
    <s v="VE15"/>
    <s v="Sucre"/>
    <s v="VE1519"/>
    <s v="La Dolorita"/>
    <s v="VE151904"/>
    <x v="3"/>
    <n v="65159"/>
    <n v="77264.324894936464"/>
    <n v="11533.143"/>
    <n v="14885"/>
    <n v="2774"/>
    <n v="426"/>
    <n v="3200"/>
    <n v="17.7"/>
    <n v="0.37739338993562865"/>
    <n v="0.22384249510082654"/>
    <n v="0.25793555260280648"/>
    <n v="0.97418293272804501"/>
    <s v="GRAN CARACAS"/>
    <s v="gran caracas"/>
    <n v="0.27716691351898642"/>
    <n v="21415.114456257725"/>
    <n v="1.714981904536642E-3"/>
    <n v="19943.114456257725"/>
    <n v="0"/>
    <n v="696"/>
    <n v="0"/>
    <n v="0"/>
    <n v="0"/>
    <n v="696"/>
    <n v="1"/>
    <n v="0"/>
    <n v="1392"/>
    <n v="80"/>
    <n v="0"/>
    <n v="0"/>
    <n v="1472"/>
    <n v="2"/>
    <n v="1472"/>
    <n v="8.5127241515352812E-4"/>
    <n v="4.3894917082123227E-3"/>
    <n v="6.8736499307845908E-2"/>
    <n v="6.8736499307845908E-2"/>
    <n v="1.9051483359255598E-2"/>
    <n v="2826.5481840666234"/>
    <n v="7.8494781952263032E-2"/>
    <n v="1.008127339804806E-3"/>
    <n v="7.8494781952263032E-2"/>
    <n v="-3.3813643684075167E-3"/>
    <n v="0.86690761748977652"/>
    <n v="1434.5481840666234"/>
    <n v="0.49247347271373804"/>
    <n v="0.3897482981809553"/>
    <n v="8.6370948938311383E-4"/>
    <n v="0.94540466018824298"/>
    <n v="0.4080955185372554"/>
    <n v="0.61935130609046352"/>
    <n v="100"/>
    <n v="13.205611083599999"/>
    <n v="5850.8708461731658"/>
    <n v="1"/>
    <x v="2"/>
    <s v="FALSETRUE"/>
    <n v="0.41799999999999998"/>
    <n v="0.37155555555555553"/>
    <n v="2.68"/>
    <n v="377.7037037037037"/>
    <n v="27"/>
    <n v="0.66"/>
    <n v="430.04939999999999"/>
    <n v="0.4"/>
    <n v="2.64"/>
    <n v="1720.1976000000002"/>
    <n v="18451"/>
    <n v="44136"/>
    <n v="2572"/>
    <n v="15090"/>
    <n v="7022"/>
    <n v="43047"/>
    <n v="47.63"/>
    <n v="28.2"/>
    <n v="94.04"/>
    <n v="65159"/>
    <n v="0"/>
    <n v="0"/>
    <s v="Zona Urbana"/>
    <n v="18709"/>
    <n v="1.04"/>
    <n v="3.61"/>
    <n v="7478"/>
    <n v="40.11"/>
    <n v="1925"/>
    <n v="5129"/>
    <n v="3081"/>
    <n v="10198"/>
    <n v="3749"/>
    <n v="6908"/>
    <n v="4669"/>
    <n v="2766"/>
    <n v="73.27"/>
    <n v="96.05"/>
    <n v="80.28"/>
    <n v="31.65"/>
    <n v="1407"/>
    <n v="4.5199999999999996"/>
    <n v="9.44"/>
    <n v="893"/>
    <n v="4.79"/>
    <n v="2.74"/>
    <n v="2.12"/>
  </r>
  <r>
    <n v="874"/>
    <x v="18"/>
    <s v="VE20"/>
    <s v="Samuel Dario Maldo"/>
    <s v="VE2022"/>
    <s v="Hernandez"/>
    <s v="VE202203"/>
    <x v="1"/>
    <n v="3626"/>
    <n v="4006.5973982468872"/>
    <n v="609.89319999999998"/>
    <n v="870"/>
    <n v="156"/>
    <n v="20"/>
    <n v="176"/>
    <n v="16.82"/>
    <n v="0.37884929674207302"/>
    <n v="0.41866487306690264"/>
    <n v="5.1593374642179723E-2"/>
    <n v="0.32275360663692293"/>
    <s v="RESTO"/>
    <s v="resto"/>
    <n v="0.28102945874561736"/>
    <n v="1125.9718982409215"/>
    <n v="9.0170960068611185E-5"/>
    <n v="1125.9718982409215"/>
    <n v="0"/>
    <n v="0"/>
    <n v="0"/>
    <n v="0"/>
    <n v="1"/>
    <n v="1"/>
    <n v="1"/>
    <n v="0"/>
    <n v="0"/>
    <n v="0"/>
    <n v="0"/>
    <n v="1"/>
    <n v="1"/>
    <n v="1"/>
    <n v="0"/>
    <n v="0"/>
    <n v="0"/>
    <n v="0"/>
    <n v="0"/>
    <n v="0"/>
    <n v="299.01534410533685"/>
    <n v="8.303818901173236E-3"/>
    <n v="1.0664794080390835E-4"/>
    <n v="8.303818901173236E-3"/>
    <n v="1.0664794080390835E-4"/>
    <n v="0.89552020192774895"/>
    <n v="299.01534410533685"/>
    <n v="0"/>
    <n v="0.44082963129860825"/>
    <n v="9.0170960068611185E-5"/>
    <n v="0.94240928476524544"/>
    <n v="0.40784297149031046"/>
    <n v="0.61896802488234026"/>
    <n v="80.45"/>
    <n v="45.664805926699998"/>
    <n v="87.739284487011219"/>
    <n v="4.3869642243505612E-2"/>
    <x v="2"/>
    <s v="FALSETRUE"/>
    <n v="0.37359999999999999"/>
    <n v="0.33208888888888888"/>
    <n v="7.11"/>
    <n v="152"/>
    <n v="7"/>
    <n v="5.2900000000000009"/>
    <n v="191.81540000000004"/>
    <n v="0.57999999999999996"/>
    <n v="3.56"/>
    <n v="129.0856"/>
    <n v="903"/>
    <n v="2417"/>
    <n v="306"/>
    <n v="670"/>
    <n v="469"/>
    <n v="2487"/>
    <n v="50.02"/>
    <n v="31.54"/>
    <n v="107.32"/>
    <n v="2917"/>
    <n v="709"/>
    <n v="19.55"/>
    <s v="Zona Urbana"/>
    <n v="1055"/>
    <n v="1.01"/>
    <n v="3.49"/>
    <n v="349"/>
    <n v="33.11"/>
    <n v="183"/>
    <n v="465"/>
    <n v="416"/>
    <n v="1064"/>
    <n v="161"/>
    <n v="338"/>
    <n v="345"/>
    <n v="267"/>
    <n v="68.8"/>
    <n v="99.12"/>
    <n v="88.69"/>
    <n v="54.38"/>
    <n v="219"/>
    <n v="1.1299999999999999"/>
    <n v="3.23"/>
    <n v="47"/>
    <n v="4.46"/>
    <n v="1.71"/>
    <n v="9.4600000000000009"/>
  </r>
  <r>
    <n v="362"/>
    <x v="5"/>
    <s v="VE11"/>
    <s v="Colina"/>
    <s v="VE1106"/>
    <s v="Las Calderas"/>
    <s v="VE110604"/>
    <x v="2"/>
    <n v="7923"/>
    <n v="9281.8011804384478"/>
    <n v="1186.8654000000001"/>
    <n v="1669"/>
    <n v="266"/>
    <n v="28"/>
    <n v="294"/>
    <n v="14.98"/>
    <n v="0.37865588398502459"/>
    <n v="0.39685229071711597"/>
    <n v="2.071958961890779E-2"/>
    <n v="0.12065009023256262"/>
    <s v="CIUD MED Y PEQ OCCID"/>
    <s v="ciud med y peq"/>
    <n v="0.27948555310430806"/>
    <n v="2594.1293367190592"/>
    <n v="2.0774508955289828E-4"/>
    <n v="2594.1293367190592"/>
    <n v="0"/>
    <n v="0"/>
    <n v="53"/>
    <n v="0"/>
    <n v="0"/>
    <n v="53"/>
    <n v="1"/>
    <n v="0"/>
    <n v="0"/>
    <n v="0"/>
    <n v="0"/>
    <n v="0"/>
    <n v="0"/>
    <n v="0"/>
    <n v="0"/>
    <n v="0"/>
    <n v="0"/>
    <n v="0"/>
    <n v="0"/>
    <n v="0"/>
    <n v="233.92940794830585"/>
    <n v="6.4963470188242316E-3"/>
    <n v="8.3434145246992942E-5"/>
    <n v="6.4963470188242316E-3"/>
    <n v="8.3434145246992942E-5"/>
    <n v="0.89532977637112343"/>
    <n v="233.92940794830585"/>
    <n v="0"/>
    <n v="0.43289280470235453"/>
    <n v="2.0774508955289828E-4"/>
    <n v="0.94286456739757885"/>
    <n v="0.40751928853047992"/>
    <n v="0.61847678335964762"/>
    <n v="93.42"/>
    <n v="31.983831031899999"/>
    <n v="290.20292069392735"/>
    <n v="0.14510146034696367"/>
    <x v="2"/>
    <s v="FALSETRUE"/>
    <n v="0.42100000000000004"/>
    <n v="0.37422222222222223"/>
    <n v="2.39"/>
    <n v="139.5"/>
    <n v="6"/>
    <n v="2.46"/>
    <n v="194.9058"/>
    <n v="0.1"/>
    <n v="1.0499999999999998"/>
    <n v="83.191499999999976"/>
    <n v="2266"/>
    <n v="5382"/>
    <n v="275"/>
    <n v="1775"/>
    <n v="1011"/>
    <n v="5137"/>
    <n v="47.21"/>
    <n v="28.13"/>
    <n v="95.68"/>
    <n v="7402"/>
    <n v="521"/>
    <n v="6.58"/>
    <s v="Zona Urbana"/>
    <n v="2009"/>
    <n v="1.05"/>
    <n v="4.13"/>
    <n v="660"/>
    <n v="32.950000000000003"/>
    <n v="164"/>
    <n v="394"/>
    <n v="279"/>
    <n v="837"/>
    <n v="463"/>
    <n v="938"/>
    <n v="770"/>
    <n v="677"/>
    <n v="81.8"/>
    <n v="98.32"/>
    <n v="91.34"/>
    <n v="64.540000000000006"/>
    <n v="155"/>
    <n v="2.13"/>
    <n v="10.63"/>
    <n v="39"/>
    <n v="1.95"/>
    <n v="1.4"/>
    <n v="2.5"/>
  </r>
  <r>
    <n v="597"/>
    <x v="19"/>
    <s v="VE14"/>
    <s v="Tovar"/>
    <s v="VE1421"/>
    <s v="El Llano"/>
    <s v="VE142102"/>
    <x v="1"/>
    <n v="16280"/>
    <n v="29642.258223898065"/>
    <n v="1445.664"/>
    <n v="4010"/>
    <n v="371"/>
    <n v="20"/>
    <n v="391"/>
    <n v="8.879999999999999"/>
    <n v="0.37735969530699781"/>
    <n v="0.35954090173625625"/>
    <n v="4.7980625216352213E-2"/>
    <n v="0.10242178055486113"/>
    <s v="RESTO"/>
    <s v="resto"/>
    <n v="0.27701974618364511"/>
    <n v="8211.4908494943083"/>
    <n v="6.5759901703611409E-4"/>
    <n v="8211.49084949430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7.7705474787122"/>
    <n v="2.826404221662256E-2"/>
    <n v="3.6300188347937625E-4"/>
    <n v="2.826404221662256E-2"/>
    <n v="3.6300188347937625E-4"/>
    <n v="0.89762310414843149"/>
    <n v="1017.7705474787122"/>
    <n v="0"/>
    <n v="0.42847601603377011"/>
    <n v="6.5759901703611409E-4"/>
    <n v="0.94460653802639316"/>
    <n v="0.40742796107569146"/>
    <n v="0.61833817909707722"/>
    <n v="99.71"/>
    <n v="14.6571167002"/>
    <n v="2022.3799011911797"/>
    <n v="1"/>
    <x v="2"/>
    <s v="FALSETRUE"/>
    <n v="0.33850000000000002"/>
    <n v="0.30088888888888893"/>
    <n v="4.01"/>
    <n v="306.16666666666669"/>
    <n v="12"/>
    <n v="0.24"/>
    <n v="39.071999999999996"/>
    <n v="7.0000000000000007E-2"/>
    <n v="1.9100000000000001"/>
    <n v="310.94800000000004"/>
    <n v="3807"/>
    <n v="11248"/>
    <n v="1225"/>
    <n v="2982"/>
    <n v="1808"/>
    <n v="11490"/>
    <n v="44.74"/>
    <n v="31.65"/>
    <n v="92.8"/>
    <n v="16232"/>
    <n v="48"/>
    <n v="0.28999999999999998"/>
    <s v="Zona Urbana"/>
    <n v="4450"/>
    <n v="1.03"/>
    <n v="3.75"/>
    <n v="1784"/>
    <n v="40.29"/>
    <n v="625"/>
    <n v="1342"/>
    <n v="1553"/>
    <n v="3674"/>
    <n v="789"/>
    <n v="1535"/>
    <n v="1350"/>
    <n v="1289"/>
    <n v="82.62"/>
    <n v="98.84"/>
    <n v="88.06"/>
    <n v="59.24"/>
    <n v="555"/>
    <n v="1.45"/>
    <n v="3.21"/>
    <n v="24"/>
    <n v="0.54"/>
    <n v="1.08"/>
    <n v="4.09"/>
  </r>
  <r>
    <n v="923"/>
    <x v="3"/>
    <s v="VE21"/>
    <s v="Escuque"/>
    <s v="VE2106"/>
    <s v="La Union"/>
    <s v="VE210602"/>
    <x v="2"/>
    <n v="3168"/>
    <n v="3972.0283102329699"/>
    <n v="536.65919999999994"/>
    <n v="814"/>
    <n v="131"/>
    <n v="35"/>
    <n v="166"/>
    <n v="16.939999999999998"/>
    <n v="0.37863666162656195"/>
    <n v="0.42935569569780146"/>
    <n v="4.7605831314859307E-2"/>
    <n v="0.18540638898478864"/>
    <s v="CIUD MED Y PEQ OCCID"/>
    <s v="ciud med y peq"/>
    <n v="0.27935129890751659"/>
    <n v="1109.5912677610083"/>
    <n v="8.8859153637908532E-5"/>
    <n v="1109.5912677610083"/>
    <n v="0"/>
    <n v="0"/>
    <n v="20"/>
    <n v="0"/>
    <n v="0"/>
    <n v="20"/>
    <n v="1"/>
    <n v="0"/>
    <n v="0"/>
    <n v="0"/>
    <n v="0"/>
    <n v="0"/>
    <n v="0"/>
    <n v="0"/>
    <n v="0"/>
    <n v="0"/>
    <n v="0"/>
    <n v="0"/>
    <n v="0"/>
    <n v="0"/>
    <n v="218.17336444677045"/>
    <n v="6.0587931125950347E-3"/>
    <n v="7.781453532468875E-5"/>
    <n v="6.0587931125950347E-3"/>
    <n v="7.781453532468875E-5"/>
    <n v="0.89528367803512099"/>
    <n v="218.17336444677045"/>
    <n v="0"/>
    <n v="0.44356605561517254"/>
    <n v="8.8859153637908532E-5"/>
    <n v="0.94240420505351374"/>
    <n v="0.40728145437155611"/>
    <n v="0.61811583135142567"/>
    <n v="80.62"/>
    <n v="48.447568511900002"/>
    <n v="81.986122982773324"/>
    <n v="4.0993061491386665E-2"/>
    <x v="2"/>
    <s v="FALSETRUE"/>
    <n v="0.39880000000000004"/>
    <n v="0.35448888888888891"/>
    <n v="5.29"/>
    <n v="195.25"/>
    <n v="4"/>
    <n v="18.93"/>
    <n v="599.70240000000001"/>
    <n v="0.2"/>
    <n v="6.71"/>
    <n v="212.5728"/>
    <n v="812"/>
    <n v="2036"/>
    <n v="320"/>
    <n v="635"/>
    <n v="330"/>
    <n v="2203"/>
    <n v="55.6"/>
    <n v="32.46"/>
    <n v="103.73"/>
    <n v="2554"/>
    <n v="614"/>
    <n v="19.38"/>
    <s v="Zona Urbana"/>
    <n v="1013"/>
    <n v="1.01"/>
    <n v="3.16"/>
    <n v="370"/>
    <n v="36.6"/>
    <n v="151"/>
    <n v="630"/>
    <n v="0"/>
    <n v="781"/>
    <n v="181"/>
    <n v="311"/>
    <n v="222"/>
    <n v="178"/>
    <n v="82.65"/>
    <n v="98.73"/>
    <n v="81.319999999999993"/>
    <n v="46.97"/>
    <n v="140"/>
    <n v="1.72"/>
    <n v="6.33"/>
    <n v="75"/>
    <n v="7.42"/>
    <n v="2.77"/>
    <n v="4.08"/>
  </r>
  <r>
    <n v="953"/>
    <x v="3"/>
    <s v="VE21"/>
    <s v="Rafael Rangel"/>
    <s v="VE2115"/>
    <s v="Betijoque"/>
    <s v="VE211501"/>
    <x v="2"/>
    <n v="5243"/>
    <n v="6557.950932153658"/>
    <n v="735.59289999999999"/>
    <n v="1090"/>
    <n v="128"/>
    <n v="50"/>
    <n v="178"/>
    <n v="14.03"/>
    <n v="0.37853437998902895"/>
    <n v="0.39775496955962442"/>
    <n v="2.8131935870134055E-2"/>
    <n v="0.10199152108636042"/>
    <s v="CIUD MED Y PEQ OCCID"/>
    <s v="ciud med y peq"/>
    <n v="0.27882880574866492"/>
    <n v="1828.5456265707483"/>
    <n v="1.4643501754771612E-4"/>
    <n v="1828.5456265707483"/>
    <n v="0"/>
    <n v="0"/>
    <n v="114"/>
    <n v="0"/>
    <n v="3767"/>
    <n v="3767"/>
    <n v="2"/>
    <n v="0"/>
    <n v="0"/>
    <n v="0"/>
    <n v="0"/>
    <n v="3767"/>
    <n v="3767"/>
    <n v="1"/>
    <n v="0"/>
    <n v="0"/>
    <n v="0"/>
    <n v="0"/>
    <n v="0"/>
    <n v="0"/>
    <n v="535.35130703743664"/>
    <n v="1.4866997262117827E-2"/>
    <n v="1.9094041703127598E-4"/>
    <n v="1.4866997262117827E-2"/>
    <n v="1.9094041703127598E-4"/>
    <n v="0.89621166324718626"/>
    <n v="535.35130703743664"/>
    <n v="0"/>
    <n v="0.43627787668964285"/>
    <n v="1.4643501754771612E-4"/>
    <n v="0.9426271562332903"/>
    <n v="0.4072007989998343"/>
    <n v="0.6179934237101995"/>
    <n v="98.68"/>
    <n v="48.797173476600001"/>
    <n v="134.39202447450018"/>
    <n v="6.7196012237250094E-2"/>
    <x v="2"/>
    <s v="FALSETRUE"/>
    <n v="0.38040000000000002"/>
    <n v="0.33813333333333334"/>
    <n v="3.94"/>
    <n v="240"/>
    <n v="8"/>
    <n v="4.4000000000000004"/>
    <n v="230.69200000000004"/>
    <n v="1.65"/>
    <n v="3.5300000000000002"/>
    <n v="185.0779"/>
    <n v="1307"/>
    <n v="3436"/>
    <n v="500"/>
    <n v="974"/>
    <n v="629"/>
    <n v="3640"/>
    <n v="52.59"/>
    <n v="32.299999999999997"/>
    <n v="93.61"/>
    <n v="5174"/>
    <n v="69"/>
    <n v="1.32"/>
    <s v="Zona Urbana"/>
    <n v="1289"/>
    <n v="1.01"/>
    <n v="4.0599999999999996"/>
    <n v="507"/>
    <n v="39.33"/>
    <n v="369"/>
    <n v="1024"/>
    <n v="478"/>
    <n v="1920"/>
    <n v="222"/>
    <n v="534"/>
    <n v="454"/>
    <n v="451"/>
    <n v="75.510000000000005"/>
    <n v="97.45"/>
    <n v="90.26"/>
    <n v="68.540000000000006"/>
    <n v="175"/>
    <n v="3.44"/>
    <n v="7.76"/>
    <n v="48"/>
    <n v="3.72"/>
    <n v="3.41"/>
    <n v="3.15"/>
  </r>
  <r>
    <n v="157"/>
    <x v="10"/>
    <s v="VE05"/>
    <s v="Urdaneta"/>
    <s v="VE0515"/>
    <s v="No Urbana San Francisco De Cara"/>
    <s v="VE051503"/>
    <x v="3"/>
    <n v="2539"/>
    <n v="2833.1138639462179"/>
    <n v="467.17599999999999"/>
    <n v="603"/>
    <n v="113"/>
    <n v="23"/>
    <n v="136"/>
    <n v="18.399999999999999"/>
    <n v="0.37734028528241265"/>
    <n v="0.48441313367619948"/>
    <n v="0.11188793138146959"/>
    <n v="0.47574008134619855"/>
    <s v="RESTO"/>
    <s v="resto"/>
    <n v="0.2769349694191226"/>
    <n v="784.58830127283818"/>
    <n v="6.2832012499511772E-5"/>
    <n v="784.58830127283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8.2550970031802"/>
    <n v="5.7833574258031144E-3"/>
    <n v="7.4277048636953034E-5"/>
    <n v="5.7833574258031144E-3"/>
    <n v="7.4277048636953034E-5"/>
    <n v="0.89525465960640638"/>
    <n v="208.2550970031802"/>
    <n v="0"/>
    <n v="0.46181705023613634"/>
    <n v="6.2832012499511772E-5"/>
    <n v="0.94230342008167023"/>
    <n v="0.40643374050443076"/>
    <n v="0.61682928771900125"/>
    <n v="0"/>
    <n v="134.48921683899999"/>
    <n v="21.065732484246681"/>
    <n v="1.0532866242123341E-2"/>
    <x v="3"/>
    <s v="FALSEFALSE"/>
    <n v="0.41960000000000003"/>
    <n v="0.3729777777777778"/>
    <n v="7.78"/>
    <n v="250.66666666666666"/>
    <n v="3"/>
    <n v="8.1"/>
    <n v="205.65900000000002"/>
    <n v="0.14000000000000001"/>
    <n v="15.030000000000001"/>
    <n v="381.61170000000004"/>
    <n v="707"/>
    <n v="1685"/>
    <n v="147"/>
    <n v="545"/>
    <n v="351"/>
    <n v="1643"/>
    <n v="50.68"/>
    <n v="29.33"/>
    <n v="100.71"/>
    <n v="0"/>
    <n v="2539"/>
    <n v="100"/>
    <s v="Zona Rural"/>
    <n v="746"/>
    <n v="1.08"/>
    <n v="3.67"/>
    <n v="261"/>
    <n v="34.99"/>
    <n v="103"/>
    <n v="344"/>
    <n v="305"/>
    <n v="752"/>
    <n v="114"/>
    <n v="285"/>
    <n v="253"/>
    <n v="128"/>
    <n v="65.14"/>
    <n v="95.96"/>
    <n v="84.62"/>
    <n v="36.99"/>
    <n v="164"/>
    <n v="4.74"/>
    <n v="7.37"/>
    <n v="40"/>
    <n v="5.36"/>
    <n v="2.2799999999999998"/>
    <n v="6.22"/>
  </r>
  <r>
    <n v="817"/>
    <x v="16"/>
    <s v="VE19"/>
    <s v="Sucre"/>
    <s v="VE1914"/>
    <s v="Valentin Valiente"/>
    <s v="VE191404"/>
    <x v="0"/>
    <n v="63623"/>
    <n v="78793.862595738872"/>
    <n v="10675.939400000001"/>
    <n v="12271"/>
    <n v="1758"/>
    <n v="717"/>
    <n v="2475"/>
    <n v="16.78"/>
    <n v="0.37513685257638008"/>
    <n v="0.40580642693106089"/>
    <n v="0.21411873830099945"/>
    <n v="0.53449073748234832"/>
    <s v="CIUD GRAND ORIENTE"/>
    <s v="ciud grandes"/>
    <n v="0.26715132377898099"/>
    <n v="21049.884698110774"/>
    <n v="1.6857332900825975E-3"/>
    <n v="20982.884698110774"/>
    <n v="0"/>
    <n v="0"/>
    <n v="71"/>
    <n v="0"/>
    <n v="0"/>
    <n v="71"/>
    <n v="1"/>
    <n v="0"/>
    <n v="0"/>
    <n v="67"/>
    <n v="0"/>
    <n v="0"/>
    <n v="67"/>
    <n v="1"/>
    <n v="67"/>
    <n v="3.8746774331036944E-5"/>
    <n v="0"/>
    <n v="3.1829152967290716E-3"/>
    <n v="3.1829152967290716E-3"/>
    <n v="8.5032003499753959E-4"/>
    <n v="5566.6321335826269"/>
    <n v="0.15458840503662535"/>
    <n v="1.9854160194880052E-3"/>
    <n v="0.15458840503662535"/>
    <n v="1.9854160194880052E-3"/>
    <n v="0.91093196241630903"/>
    <n v="5566.6321335826269"/>
    <n v="0"/>
    <n v="0.49044226479466507"/>
    <n v="1.6469865157515606E-3"/>
    <n v="0.94843774602077668"/>
    <n v="0.40575826769661338"/>
    <n v="0.61580414790063265"/>
    <n v="100"/>
    <n v="56.692699988800001"/>
    <n v="1389.8414189358612"/>
    <n v="0.69492070946793061"/>
    <x v="2"/>
    <s v="TRUETRUE"/>
    <n v="0.36869999999999997"/>
    <n v="0.32773333333333332"/>
    <n v="3.28"/>
    <n v="315.71212121212119"/>
    <n v="66"/>
    <n v="4.13"/>
    <n v="2627.6298999999999"/>
    <n v="0.08"/>
    <n v="2.75"/>
    <n v="1749.6324999999999"/>
    <n v="16015"/>
    <n v="43432"/>
    <n v="4176"/>
    <n v="12603"/>
    <n v="7008"/>
    <n v="44012"/>
    <n v="46.49"/>
    <n v="30.68"/>
    <n v="95.65"/>
    <n v="63623"/>
    <n v="0"/>
    <n v="0"/>
    <s v="Zona Urbana"/>
    <n v="15170"/>
    <n v="1.06"/>
    <n v="4.45"/>
    <n v="6667"/>
    <n v="44.02"/>
    <n v="3995"/>
    <n v="6293"/>
    <n v="6022"/>
    <n v="20837"/>
    <n v="2855"/>
    <n v="6286"/>
    <n v="5077"/>
    <n v="4494"/>
    <n v="70.08"/>
    <n v="97.38"/>
    <n v="86.61"/>
    <n v="53.13"/>
    <n v="1751"/>
    <n v="3.25"/>
    <n v="8.08"/>
    <n v="1143"/>
    <n v="7.55"/>
    <n v="3.78"/>
    <n v="2.58"/>
  </r>
  <r>
    <n v="937"/>
    <x v="3"/>
    <s v="VE21"/>
    <s v="Miranda"/>
    <s v="VE2110"/>
    <s v="Agua Caliente"/>
    <s v="VE211003"/>
    <x v="2"/>
    <n v="1858"/>
    <n v="2379.5132597981697"/>
    <n v="348.74659999999994"/>
    <n v="359"/>
    <n v="71"/>
    <n v="12"/>
    <n v="83"/>
    <n v="18.77"/>
    <n v="0.37632557732922678"/>
    <n v="0.4885015622153665"/>
    <n v="6.4822170531823764E-2"/>
    <n v="0.37957933887915302"/>
    <s v="RESTO"/>
    <s v="resto"/>
    <n v="0.27390333993248173"/>
    <n v="651.75662927234578"/>
    <n v="5.2194482903510747E-5"/>
    <n v="651.75662927234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4.14184997791239"/>
    <n v="1.1500944648519329E-2"/>
    <n v="1.4770939475703377E-4"/>
    <n v="1.1500944648519329E-2"/>
    <n v="1.4770939475703377E-4"/>
    <n v="0.89585703397254324"/>
    <n v="414.14184997791239"/>
    <n v="0"/>
    <n v="0.46528651361214307"/>
    <n v="5.2194482903510747E-5"/>
    <n v="0.94226222834589268"/>
    <n v="0.40540592092042599"/>
    <n v="0.61526940437585542"/>
    <n v="0"/>
    <n v="104.58343574"/>
    <n v="22.752295743216607"/>
    <n v="1.1376147871608303E-2"/>
    <x v="3"/>
    <s v="FALSEFALSE"/>
    <n v="0.50639999999999996"/>
    <n v="0.45013333333333327"/>
    <n v="6.83"/>
    <n v="116.30769230769231"/>
    <n v="13"/>
    <n v="15.41"/>
    <n v="286.31780000000003"/>
    <m/>
    <n v="0.44"/>
    <n v="8.1752000000000002"/>
    <n v="590"/>
    <n v="1165"/>
    <n v="103"/>
    <n v="472"/>
    <n v="239"/>
    <n v="1147"/>
    <n v="59.48"/>
    <n v="26.75"/>
    <n v="115.05"/>
    <n v="0"/>
    <n v="1858"/>
    <n v="100"/>
    <s v="Zona Rural"/>
    <n v="453"/>
    <n v="1"/>
    <n v="4.12"/>
    <n v="102"/>
    <n v="22.67"/>
    <n v="851"/>
    <n v="563"/>
    <n v="98"/>
    <n v="1512"/>
    <n v="60"/>
    <n v="233"/>
    <n v="178"/>
    <n v="196"/>
    <n v="38.22"/>
    <n v="95.88"/>
    <n v="94.18"/>
    <n v="69.5"/>
    <n v="101"/>
    <n v="4.76"/>
    <n v="5.78"/>
    <n v="28"/>
    <n v="6.22"/>
    <n v="0"/>
    <n v="7.92"/>
  </r>
  <r>
    <n v="80"/>
    <x v="12"/>
    <s v="VE03"/>
    <s v="Santa Ana"/>
    <s v="VE0317"/>
    <s v="Pueblo Nuevo"/>
    <s v="VE031702"/>
    <x v="0"/>
    <n v="384"/>
    <n v="451.30759651307596"/>
    <n v="70.54079999999999"/>
    <n v="80"/>
    <n v="13"/>
    <n v="5"/>
    <n v="18"/>
    <n v="18.369999999999997"/>
    <n v="0.37629981858046502"/>
    <n v="0.46868940376132612"/>
    <n v="6.8549226602094865E-2"/>
    <n v="0.23391627010585661"/>
    <s v="RESTO"/>
    <s v="resto"/>
    <n v="0.27303609541282414"/>
    <n v="123.22326398207655"/>
    <n v="9.8680615683308383E-6"/>
    <n v="123.22326398207655"/>
    <n v="0"/>
    <n v="0"/>
    <n v="248"/>
    <n v="0"/>
    <n v="0"/>
    <n v="248"/>
    <n v="1"/>
    <n v="0"/>
    <n v="0"/>
    <n v="0"/>
    <n v="0"/>
    <n v="0"/>
    <n v="0"/>
    <n v="0"/>
    <n v="0"/>
    <n v="0"/>
    <n v="0"/>
    <n v="0"/>
    <n v="0"/>
    <n v="0"/>
    <n v="28.395753922933711"/>
    <n v="7.8856554617229269E-4"/>
    <n v="1.0127736730421964E-5"/>
    <n v="7.8856554617229269E-4"/>
    <n v="1.0127736730421964E-5"/>
    <n v="0.89472843508629318"/>
    <n v="28.395753922933711"/>
    <n v="0"/>
    <n v="0.45473546813126386"/>
    <n v="9.8680615683308383E-6"/>
    <n v="0.94209832762549395"/>
    <n v="0.40504809703329547"/>
    <n v="0.61472634844463858"/>
    <n v="0"/>
    <n v="170.270871258"/>
    <n v="2.6505273226049328"/>
    <n v="1.3252636613024665E-3"/>
    <x v="3"/>
    <s v="FALSEFALSE"/>
    <n v="0.40079999999999999"/>
    <n v="0.35626666666666668"/>
    <n v="8.36"/>
    <n v="52"/>
    <n v="2"/>
    <n v="6.7299999999999995"/>
    <n v="25.8432"/>
    <n v="0.96"/>
    <n v="74.040000000000006"/>
    <n v="284.31360000000001"/>
    <n v="103"/>
    <n v="257"/>
    <n v="24"/>
    <n v="77"/>
    <n v="54"/>
    <n v="253"/>
    <n v="49.42"/>
    <n v="29.41"/>
    <n v="129.94"/>
    <n v="0"/>
    <n v="384"/>
    <n v="100"/>
    <s v="Zona Rural"/>
    <n v="107"/>
    <n v="1.03"/>
    <n v="3.69"/>
    <n v="38"/>
    <n v="35.51"/>
    <n v="22"/>
    <n v="82"/>
    <n v="0"/>
    <n v="104"/>
    <n v="12"/>
    <n v="43"/>
    <n v="39"/>
    <n v="20"/>
    <n v="60"/>
    <n v="97.73"/>
    <n v="84.78"/>
    <n v="36.36"/>
    <n v="27"/>
    <n v="2.94"/>
    <n v="8.41"/>
    <n v="8"/>
    <n v="7.48"/>
    <n v="0.93"/>
    <n v="5.0999999999999996"/>
  </r>
  <r>
    <n v="659"/>
    <x v="4"/>
    <s v="VE15"/>
    <s v="Zamora"/>
    <s v="VE1521"/>
    <s v="Guatire"/>
    <s v="VE152101"/>
    <x v="3"/>
    <n v="151140"/>
    <n v="182268.01314980624"/>
    <n v="20056.278000000002"/>
    <n v="36477"/>
    <n v="3989"/>
    <n v="1592"/>
    <n v="5581"/>
    <n v="13.27"/>
    <n v="0.3688551066706886"/>
    <n v="0.34453971298969727"/>
    <n v="0.1923828902191117"/>
    <n v="0.49697271149384942"/>
    <s v="GRAN CARACAS"/>
    <s v="gran caracas"/>
    <n v="0.25234359905897696"/>
    <n v="45994.166431551042"/>
    <n v="3.6833407220621863E-3"/>
    <n v="45849.166431551042"/>
    <n v="0"/>
    <n v="0"/>
    <n v="0"/>
    <n v="43"/>
    <n v="21674"/>
    <n v="21674"/>
    <n v="2"/>
    <n v="0"/>
    <n v="102"/>
    <n v="0"/>
    <n v="43"/>
    <n v="21674"/>
    <n v="21819"/>
    <n v="3"/>
    <n v="145"/>
    <n v="8.3854959373139661E-5"/>
    <n v="3.2164378896383397E-4"/>
    <n v="3.15257371205521E-3"/>
    <n v="3.15257371205521E-3"/>
    <n v="7.9553179679873055E-4"/>
    <n v="10986.787959428799"/>
    <n v="0.30510908326011577"/>
    <n v="3.9185892464083175E-3"/>
    <n v="0.30510908326011577"/>
    <n v="3.5969454574444836E-3"/>
    <n v="0.92415153219707991"/>
    <n v="10884.787959428799"/>
    <n v="9.2838780885421725E-3"/>
    <n v="0.52460010948229763"/>
    <n v="3.5994857626890468E-3"/>
    <n v="0.95599841434699517"/>
    <n v="0.40400845137601143"/>
    <n v="0.61314851711236107"/>
    <n v="99"/>
    <n v="233.16191806"/>
    <n v="781.72291026917549"/>
    <n v="0.39086145513458775"/>
    <x v="2"/>
    <s v="TRUETRUE"/>
    <n v="0.33429999999999999"/>
    <n v="0.29715555555555556"/>
    <n v="1.84"/>
    <n v="403.13888888888891"/>
    <n v="108"/>
    <n v="1.91"/>
    <n v="2886.7739999999999"/>
    <n v="0.28999999999999998"/>
    <n v="3.15"/>
    <n v="4760.91"/>
    <n v="35938"/>
    <n v="107499"/>
    <n v="7703"/>
    <n v="28523"/>
    <n v="15464"/>
    <n v="107153"/>
    <n v="40.6"/>
    <n v="30.84"/>
    <n v="94.71"/>
    <n v="149634"/>
    <n v="1506"/>
    <n v="1"/>
    <s v="Zona Urbana"/>
    <n v="43434"/>
    <n v="1.02"/>
    <n v="3.5"/>
    <n v="17529"/>
    <n v="40.44"/>
    <n v="7260"/>
    <n v="19436"/>
    <n v="14473"/>
    <n v="43539"/>
    <n v="6207"/>
    <n v="14097"/>
    <n v="10876"/>
    <n v="8993"/>
    <n v="67.040000000000006"/>
    <n v="95.66"/>
    <n v="84.76"/>
    <n v="46.07"/>
    <n v="2357"/>
    <n v="4.92"/>
    <n v="4.99"/>
    <n v="3204"/>
    <n v="7.39"/>
    <n v="3.02"/>
    <n v="1.24"/>
  </r>
  <r>
    <n v="388"/>
    <x v="5"/>
    <s v="VE11"/>
    <s v="Los Taques"/>
    <s v="VE1112"/>
    <s v="Judibana"/>
    <s v="VE111202"/>
    <x v="2"/>
    <n v="19755"/>
    <n v="22612.369585608121"/>
    <n v="3012.6374999999998"/>
    <n v="3914"/>
    <n v="638"/>
    <n v="66"/>
    <n v="704"/>
    <n v="15.25"/>
    <n v="0.37400566986490635"/>
    <n v="0.30567376573761573"/>
    <n v="0.12942410938240598"/>
    <n v="0.25464518185136026"/>
    <s v="RESTO"/>
    <s v="resto"/>
    <n v="0.26531204237882716"/>
    <n v="5999.3339577825645"/>
    <n v="4.8044334284950833E-4"/>
    <n v="5999.3339577825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05.3868961369008"/>
    <n v="7.5130067021624239E-2"/>
    <n v="9.649134977141394E-4"/>
    <n v="7.5130067021624239E-2"/>
    <n v="9.649134977141394E-4"/>
    <n v="0.90256065750539838"/>
    <n v="2705.3868961369008"/>
    <n v="0"/>
    <n v="0.42778816342154613"/>
    <n v="4.8044334284950833E-4"/>
    <n v="0.94392053761090855"/>
    <n v="0.40323767444419506"/>
    <n v="0.61197873778928502"/>
    <n v="97.09"/>
    <n v="64.962735961500002"/>
    <n v="348.08216204147072"/>
    <n v="0.17404108102073537"/>
    <x v="2"/>
    <s v="FALSETRUE"/>
    <n v="0.43790000000000001"/>
    <n v="0.38924444444444445"/>
    <n v="1.83"/>
    <n v="509.85"/>
    <n v="20"/>
    <n v="1.1200000000000001"/>
    <n v="221.25600000000003"/>
    <n v="0.04"/>
    <n v="0.95000000000000018"/>
    <n v="187.67250000000004"/>
    <n v="5706"/>
    <n v="13031"/>
    <n v="1018"/>
    <n v="4624"/>
    <n v="2187"/>
    <n v="12944"/>
    <n v="51.6"/>
    <n v="28.92"/>
    <n v="96.33"/>
    <n v="19180"/>
    <n v="575"/>
    <n v="2.91"/>
    <s v="Zona Urbana"/>
    <n v="4670"/>
    <n v="1.03"/>
    <n v="4.37"/>
    <n v="1474"/>
    <n v="31.6"/>
    <n v="1707"/>
    <n v="4208"/>
    <n v="4282"/>
    <n v="10197"/>
    <n v="1253"/>
    <n v="2311"/>
    <n v="1640"/>
    <n v="1280"/>
    <n v="82.98"/>
    <n v="98.3"/>
    <n v="90.41"/>
    <n v="53.2"/>
    <n v="292"/>
    <n v="1.97"/>
    <n v="12.35"/>
    <n v="48"/>
    <n v="1.03"/>
    <n v="1.35"/>
    <n v="1.54"/>
  </r>
  <r>
    <n v="726"/>
    <x v="20"/>
    <s v="VE17"/>
    <s v="Villalba"/>
    <s v="VE1711"/>
    <s v="Vicente Fuentes"/>
    <s v="VE171102"/>
    <x v="0"/>
    <n v="3903"/>
    <n v="4826.9489148580969"/>
    <n v="715.02960000000007"/>
    <n v="709"/>
    <n v="145"/>
    <n v="14"/>
    <n v="159"/>
    <n v="18.32"/>
    <n v="0.37499371202532777"/>
    <n v="0.50208653046259866"/>
    <n v="0.15794691447813153"/>
    <n v="0.28872113209185329"/>
    <s v="RESTO"/>
    <s v="resto"/>
    <n v="0.2668178279239598"/>
    <n v="1287.9160249623521"/>
    <n v="1.0313989597789774E-4"/>
    <n v="1287.9160249623521"/>
    <n v="0"/>
    <n v="0"/>
    <n v="153"/>
    <n v="0"/>
    <n v="0"/>
    <n v="153"/>
    <n v="1"/>
    <n v="0"/>
    <n v="0"/>
    <n v="0"/>
    <n v="0"/>
    <n v="0"/>
    <n v="0"/>
    <n v="0"/>
    <n v="0"/>
    <n v="0"/>
    <n v="0"/>
    <n v="0"/>
    <n v="0"/>
    <n v="0"/>
    <n v="439.71578041868577"/>
    <n v="1.2211146620283605E-2"/>
    <n v="1.5683068927765898E-4"/>
    <n v="1.2211146620283605E-2"/>
    <n v="1.5683068927765898E-4"/>
    <n v="0.89593185704841538"/>
    <n v="439.71578041868577"/>
    <n v="0"/>
    <n v="0.47007651137709922"/>
    <n v="1.0313989597789774E-4"/>
    <n v="0.94245950441224813"/>
    <n v="0.40312682407739525"/>
    <n v="0.61181050433329376"/>
    <n v="0"/>
    <n v="34.4673201564"/>
    <n v="140.04421849320403"/>
    <n v="7.0022109246602016E-2"/>
    <x v="3"/>
    <s v="FALSEFALSE"/>
    <n v="0.43180000000000002"/>
    <n v="0.38382222222222223"/>
    <n v="8.35"/>
    <n v="329.6"/>
    <n v="5"/>
    <n v="7.24"/>
    <n v="282.5772"/>
    <n v="0.33"/>
    <n v="3.5600000000000005"/>
    <n v="138.94680000000002"/>
    <n v="1092"/>
    <n v="2529"/>
    <n v="282"/>
    <n v="851"/>
    <n v="510"/>
    <n v="2542"/>
    <n v="54.33"/>
    <n v="30.12"/>
    <n v="106.73"/>
    <n v="0"/>
    <n v="3903"/>
    <n v="100"/>
    <s v="Zona Rural"/>
    <n v="917"/>
    <n v="1.02"/>
    <n v="4.3499999999999996"/>
    <n v="375"/>
    <n v="40.89"/>
    <n v="355"/>
    <n v="1229"/>
    <n v="0"/>
    <n v="1648"/>
    <n v="210"/>
    <n v="460"/>
    <n v="331"/>
    <n v="178"/>
    <n v="78.95"/>
    <n v="95.83"/>
    <n v="80.540000000000006"/>
    <n v="37.71"/>
    <n v="269"/>
    <n v="4.9400000000000004"/>
    <n v="10.91"/>
    <n v="3"/>
    <n v="0.33"/>
    <n v="1.2"/>
    <n v="6.11"/>
  </r>
  <r>
    <n v="90"/>
    <x v="12"/>
    <s v="VE03"/>
    <s v="Diego Bautista Urbaneja"/>
    <s v="VE0321"/>
    <s v="Lecherias"/>
    <s v="VE032101"/>
    <x v="0"/>
    <n v="22605"/>
    <n v="28017.675196277989"/>
    <n v="820.56149999999991"/>
    <n v="7277"/>
    <n v="241"/>
    <n v="33"/>
    <n v="274"/>
    <n v="3.63"/>
    <n v="0.37371942451744761"/>
    <n v="0.239784181649117"/>
    <n v="0.25982051313377519"/>
    <n v="7.4516380740671184E-2"/>
    <s v="CIUD PRINC RESTO"/>
    <s v="ciud principales"/>
    <n v="0.26248241778223241"/>
    <n v="7354.1471261563302"/>
    <n v="5.8894054806103669E-4"/>
    <n v="7354.1471261563302"/>
    <n v="0"/>
    <n v="0"/>
    <n v="0"/>
    <n v="0"/>
    <n v="3622"/>
    <n v="3622"/>
    <n v="1"/>
    <n v="0"/>
    <n v="0"/>
    <n v="0"/>
    <n v="0"/>
    <n v="3622"/>
    <n v="3622"/>
    <n v="1"/>
    <n v="0"/>
    <n v="0"/>
    <n v="0"/>
    <n v="0"/>
    <n v="0"/>
    <n v="0"/>
    <n v="1194.8199657447219"/>
    <n v="3.3180800954331693E-2"/>
    <n v="4.2614899699990549E-4"/>
    <n v="3.3180800954331693E-2"/>
    <n v="4.2614899699990549E-4"/>
    <n v="0.8981411075146607"/>
    <n v="1194.8199657447219"/>
    <n v="0"/>
    <n v="0.39036869670603647"/>
    <n v="5.8894054806103669E-4"/>
    <n v="0.94434067164384738"/>
    <n v="0.40247067665804698"/>
    <n v="0.61081469393425325"/>
    <n v="100"/>
    <n v="6.2372866071599997"/>
    <n v="4491.9653305838983"/>
    <n v="1"/>
    <x v="2"/>
    <s v="FALSETRUE"/>
    <n v="0.22989999999999999"/>
    <n v="0.20435555555555554"/>
    <n v="1.91"/>
    <n v="284.5"/>
    <n v="16"/>
    <n v="0.27"/>
    <n v="61.033500000000004"/>
    <n v="0.03"/>
    <n v="0.83000000000000007"/>
    <n v="187.62150000000003"/>
    <n v="3923"/>
    <n v="17067"/>
    <n v="1615"/>
    <n v="3174"/>
    <n v="1524"/>
    <n v="17907"/>
    <n v="32.450000000000003"/>
    <n v="34.25"/>
    <n v="94.47"/>
    <n v="22605"/>
    <n v="0"/>
    <n v="0"/>
    <s v="Zona Urbana"/>
    <n v="7998"/>
    <n v="1.02"/>
    <n v="2.87"/>
    <n v="2671"/>
    <n v="33.44"/>
    <n v="1193"/>
    <n v="1895"/>
    <n v="1464"/>
    <n v="4552"/>
    <n v="773"/>
    <n v="1404"/>
    <n v="1085"/>
    <n v="1875"/>
    <n v="72.239999999999995"/>
    <n v="93.35"/>
    <n v="86.87"/>
    <n v="71.540000000000006"/>
    <n v="382"/>
    <n v="6.91"/>
    <n v="1.33"/>
    <n v="54"/>
    <n v="0.68"/>
    <n v="1.04"/>
    <n v="0.37"/>
  </r>
  <r>
    <n v="2"/>
    <x v="23"/>
    <s v="VE01"/>
    <s v="Libertador"/>
    <s v="VE0101"/>
    <s v="Antimano"/>
    <s v="VE010102"/>
    <x v="3"/>
    <n v="131963"/>
    <n v="141813.95583211284"/>
    <n v="26418.992599999998"/>
    <n v="28660"/>
    <n v="6137"/>
    <n v="1035"/>
    <n v="7172"/>
    <n v="20.02"/>
    <n v="0.37594035889360561"/>
    <n v="0.16301468013360421"/>
    <n v="0.28271811240005584"/>
    <n v="0.87309144673521943"/>
    <s v="GRAN CARACAS"/>
    <s v="gran caracas"/>
    <n v="0.27058892921331734"/>
    <n v="38373.286456116097"/>
    <n v="3.0730394658530472E-3"/>
    <n v="28769.286456116097"/>
    <n v="0"/>
    <n v="2395"/>
    <n v="645"/>
    <n v="0"/>
    <n v="2260"/>
    <n v="2395"/>
    <n v="3"/>
    <n v="329"/>
    <n v="9091"/>
    <n v="326"/>
    <n v="0"/>
    <n v="2260"/>
    <n v="11883"/>
    <n v="4"/>
    <n v="9604"/>
    <n v="5.554089860825057E-3"/>
    <n v="2.8667291034021714E-2"/>
    <n v="0.25027827655531115"/>
    <n v="0.25027827655531115"/>
    <n v="6.7722530858456156E-2"/>
    <n v="6009.2389399693511"/>
    <n v="0.16687983702202627"/>
    <n v="2.1432778329951731E-3"/>
    <n v="0.16687983702202627"/>
    <n v="-2.6524013201026542E-2"/>
    <n v="0.67706568599975814"/>
    <n v="0"/>
    <n v="1.5128371647086423"/>
    <n v="0.3356534010517962"/>
    <n v="-2.4810503949720098E-3"/>
    <n v="0.93245273707937837"/>
    <n v="0.4020382352528496"/>
    <n v="0.61015839378649217"/>
    <n v="100"/>
    <n v="29.2324219363"/>
    <n v="4851.2557782977356"/>
    <n v="1"/>
    <x v="2"/>
    <s v="FALSETRUE"/>
    <n v="0.39929999999999999"/>
    <n v="0.35493333333333332"/>
    <n v="2.91"/>
    <n v="358.19354838709677"/>
    <n v="62"/>
    <n v="0.8"/>
    <n v="1055.704"/>
    <n v="0.06"/>
    <n v="1.25"/>
    <n v="1649.5374999999999"/>
    <n v="35888"/>
    <n v="89879"/>
    <n v="6196"/>
    <n v="29055"/>
    <n v="14544"/>
    <n v="88364"/>
    <n v="46.82"/>
    <n v="28.73"/>
    <n v="96.6"/>
    <n v="131963"/>
    <n v="0"/>
    <n v="0"/>
    <s v="Zona Urbana"/>
    <n v="36670"/>
    <n v="1.02"/>
    <n v="3.58"/>
    <n v="14779"/>
    <n v="40.35"/>
    <n v="4772"/>
    <n v="12318"/>
    <n v="5118"/>
    <n v="22208"/>
    <n v="6861"/>
    <n v="13454"/>
    <n v="9829"/>
    <n v="5963"/>
    <n v="69.8"/>
    <n v="95.61"/>
    <n v="80.95"/>
    <n v="32.01"/>
    <n v="3135"/>
    <n v="5.17"/>
    <n v="10.130000000000001"/>
    <n v="1858"/>
    <n v="5.07"/>
    <n v="3.57"/>
    <n v="3.12"/>
  </r>
  <r>
    <n v="896"/>
    <x v="3"/>
    <s v="VE21"/>
    <s v="Bocono"/>
    <s v="VE2102"/>
    <s v="El Carmen"/>
    <s v="VE210202"/>
    <x v="2"/>
    <n v="25507"/>
    <n v="32919.350882466097"/>
    <n v="3795.4416000000001"/>
    <n v="6044"/>
    <n v="946"/>
    <n v="111"/>
    <n v="1057"/>
    <n v="14.88"/>
    <n v="0.3716710473578661"/>
    <n v="0.46829130945371483"/>
    <n v="0.15160289571151261"/>
    <n v="0.2726081398707878"/>
    <s v="CIUD MED Y PEQ OCCID"/>
    <s v="ciud med y peq"/>
    <n v="0.26061826665640447"/>
    <n v="8579.3841664422926"/>
    <n v="6.8706093668424338E-4"/>
    <n v="8579.3841664422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2.5510052777122"/>
    <n v="3.9227310463252479E-2"/>
    <n v="5.0380577105196768E-4"/>
    <n v="3.9227310463252479E-2"/>
    <n v="5.0380577105196768E-4"/>
    <n v="0.89877813537115003"/>
    <n v="1412.5510052777122"/>
    <n v="0"/>
    <n v="0.46876558509603911"/>
    <n v="6.8706093668424338E-4"/>
    <n v="0.94472062350072195"/>
    <n v="0.40200865036460359"/>
    <n v="0.61011349390804859"/>
    <n v="99.67"/>
    <n v="51.672606755099999"/>
    <n v="637.07548253731193"/>
    <n v="0.31853774126865597"/>
    <x v="2"/>
    <s v="FALSETRUE"/>
    <n v="0.35880000000000001"/>
    <n v="0.31893333333333335"/>
    <n v="8.51"/>
    <n v="216.8"/>
    <n v="25"/>
    <n v="3.6100000000000003"/>
    <n v="920.80269999999996"/>
    <n v="0.13"/>
    <n v="0.72"/>
    <n v="183.65040000000002"/>
    <n v="6107"/>
    <n v="17020"/>
    <n v="2380"/>
    <n v="4782"/>
    <n v="2743"/>
    <n v="17982"/>
    <n v="49.86"/>
    <n v="32.880000000000003"/>
    <n v="92.52"/>
    <n v="25423"/>
    <n v="84"/>
    <n v="0.33"/>
    <s v="Zona Urbana"/>
    <n v="7320"/>
    <n v="1.04"/>
    <n v="3.6"/>
    <n v="2806"/>
    <n v="38.380000000000003"/>
    <n v="1024"/>
    <n v="2657"/>
    <n v="1739"/>
    <n v="5420"/>
    <n v="1084"/>
    <n v="2468"/>
    <n v="1958"/>
    <n v="1566"/>
    <n v="69.849999999999994"/>
    <n v="96.94"/>
    <n v="85.35"/>
    <n v="52.34"/>
    <n v="1841"/>
    <n v="3.65"/>
    <n v="5.43"/>
    <n v="72"/>
    <n v="0.98"/>
    <n v="2.42"/>
    <n v="7.04"/>
  </r>
  <r>
    <n v="950"/>
    <x v="3"/>
    <s v="VE21"/>
    <s v="Pampanito"/>
    <s v="VE2114"/>
    <s v="Pampanito"/>
    <s v="VE211401"/>
    <x v="2"/>
    <n v="12855"/>
    <n v="15895.560639528769"/>
    <n v="1351.0604999999998"/>
    <n v="3272"/>
    <n v="307"/>
    <n v="77"/>
    <n v="384"/>
    <n v="10.51"/>
    <n v="0.37166904305417975"/>
    <n v="0.36907426516777547"/>
    <n v="2.0405246346687937E-2"/>
    <n v="0.22244168483789648"/>
    <s v="CIUD MED Y PEQ OCCID"/>
    <s v="ciud med y peq"/>
    <n v="0.26059997336361418"/>
    <n v="4142.3826792609107"/>
    <n v="3.3173352171940305E-4"/>
    <n v="4142.3826792609107"/>
    <n v="0"/>
    <n v="0"/>
    <n v="65"/>
    <n v="0"/>
    <n v="4172"/>
    <n v="4172"/>
    <n v="2"/>
    <n v="0"/>
    <n v="0"/>
    <n v="0"/>
    <n v="0"/>
    <n v="4172"/>
    <n v="4172"/>
    <n v="1"/>
    <n v="0"/>
    <n v="0"/>
    <n v="0"/>
    <n v="0"/>
    <n v="0"/>
    <n v="0"/>
    <n v="884.73690956947019"/>
    <n v="2.4569625663291968E-2"/>
    <n v="3.1555360425101879E-4"/>
    <n v="2.4569625663291968E-2"/>
    <n v="3.1555360425101879E-4"/>
    <n v="0.89723388020783001"/>
    <n v="884.73690956947019"/>
    <n v="0"/>
    <n v="0.43029259034629913"/>
    <n v="3.3173352171940305E-4"/>
    <n v="0.9433446881522316"/>
    <n v="0.40142546501252174"/>
    <n v="0.60922841530978478"/>
    <n v="92.76"/>
    <n v="42.054506599699998"/>
    <n v="377.97520229715792"/>
    <n v="0.18898760114857896"/>
    <x v="2"/>
    <s v="FALSETRUE"/>
    <n v="0.39810000000000001"/>
    <n v="0.35386666666666666"/>
    <n v="3.95"/>
    <n v="339.5"/>
    <n v="10"/>
    <n v="3.9299999999999997"/>
    <n v="505.20149999999995"/>
    <n v="0.05"/>
    <n v="4.29"/>
    <n v="551.47949999999992"/>
    <n v="3483"/>
    <n v="8750"/>
    <n v="622"/>
    <n v="2761"/>
    <n v="1484"/>
    <n v="8610"/>
    <n v="46.91"/>
    <n v="29.31"/>
    <n v="96.59"/>
    <n v="11924"/>
    <n v="931"/>
    <n v="7.24"/>
    <s v="Zona Urbana"/>
    <n v="3745"/>
    <n v="1.02"/>
    <n v="3.51"/>
    <n v="1421"/>
    <n v="38.03"/>
    <n v="607"/>
    <n v="1394"/>
    <n v="1106"/>
    <n v="3395"/>
    <n v="574"/>
    <n v="1419"/>
    <n v="1091"/>
    <n v="960"/>
    <n v="62.12"/>
    <n v="97.86"/>
    <n v="87.91"/>
    <n v="58.64"/>
    <n v="420"/>
    <n v="2.52"/>
    <n v="4.63"/>
    <n v="87"/>
    <n v="2.33"/>
    <n v="2.73"/>
    <n v="2.74"/>
  </r>
  <r>
    <n v="126"/>
    <x v="10"/>
    <s v="VE05"/>
    <s v="Girardot"/>
    <s v="VE0503"/>
    <s v="Urbana Jose Casanova Godoy"/>
    <s v="VE050307"/>
    <x v="3"/>
    <n v="65847"/>
    <n v="76250.143121375353"/>
    <n v="7407.7875000000004"/>
    <n v="16047"/>
    <n v="1850"/>
    <n v="185"/>
    <n v="2035"/>
    <n v="11.25"/>
    <n v="0.36914024903906045"/>
    <n v="0.31627402191353299"/>
    <n v="0.55632975061573198"/>
    <n v="0.50256608458435881"/>
    <s v="CIUD PRINC CENTRO"/>
    <s v="ciud principales"/>
    <n v="0.25434225917871089"/>
    <n v="19393.633664190649"/>
    <n v="1.5530961025324226E-3"/>
    <n v="19393.633664190649"/>
    <n v="0"/>
    <n v="0"/>
    <n v="86"/>
    <n v="0"/>
    <n v="0"/>
    <n v="86"/>
    <n v="1"/>
    <n v="0"/>
    <n v="0"/>
    <n v="0"/>
    <n v="0"/>
    <n v="0"/>
    <n v="0"/>
    <n v="0"/>
    <n v="0"/>
    <n v="0"/>
    <n v="0"/>
    <n v="0"/>
    <n v="0"/>
    <n v="0"/>
    <n v="4118.0555183625083"/>
    <n v="0.11436064377155493"/>
    <n v="1.4687612184705085E-3"/>
    <n v="0.11436064377155493"/>
    <n v="1.4687612184705085E-3"/>
    <n v="0.90669378095107811"/>
    <n v="4118.0555183625083"/>
    <n v="0"/>
    <n v="0.44577614887872197"/>
    <n v="1.5530961025324226E-3"/>
    <n v="0.94807417390955828"/>
    <n v="0.40132317639693388"/>
    <n v="0.60907317570340636"/>
    <n v="100"/>
    <n v="9.2523629843599995"/>
    <n v="8241.1534491531511"/>
    <n v="1"/>
    <x v="2"/>
    <s v="FALSETRUE"/>
    <n v="0.308"/>
    <n v="0.27377777777777779"/>
    <n v="1.62"/>
    <n v="394.90243902439022"/>
    <n v="41"/>
    <n v="0.26"/>
    <n v="171.2022"/>
    <n v="0.01"/>
    <n v="2.0999999999999996"/>
    <n v="1382.7869999999998"/>
    <n v="14312"/>
    <n v="46472"/>
    <n v="5063"/>
    <n v="11520"/>
    <n v="6063"/>
    <n v="48264"/>
    <n v="41.69"/>
    <n v="32.64"/>
    <n v="94.39"/>
    <n v="65847"/>
    <n v="0"/>
    <n v="0"/>
    <s v="Zona Urbana"/>
    <n v="18598"/>
    <n v="1.04"/>
    <n v="3.69"/>
    <n v="7882"/>
    <n v="42.48"/>
    <n v="2343"/>
    <n v="5999"/>
    <n v="7280"/>
    <n v="16191"/>
    <n v="2792"/>
    <n v="5531"/>
    <n v="4447"/>
    <n v="4531"/>
    <n v="71.7"/>
    <n v="97.69"/>
    <n v="87.06"/>
    <n v="53.75"/>
    <n v="911"/>
    <n v="2.66"/>
    <n v="7.14"/>
    <n v="416"/>
    <n v="2.2400000000000002"/>
    <n v="1.1200000000000001"/>
    <n v="1.22"/>
  </r>
  <r>
    <n v="640"/>
    <x v="4"/>
    <s v="VE15"/>
    <s v="Los Salias"/>
    <s v="VE1513"/>
    <s v="San Antonio De Los Altos"/>
    <s v="VE151301"/>
    <x v="3"/>
    <n v="68255"/>
    <n v="78344"/>
    <n v="4245.4610000000002"/>
    <n v="16802"/>
    <n v="1015"/>
    <n v="101"/>
    <n v="1116"/>
    <n v="6.2200000000000006"/>
    <n v="0.36894828600983687"/>
    <n v="0.25379112986241709"/>
    <n v="4.0095664954445734E-2"/>
    <n v="0.1899623420327807"/>
    <s v="GRAN CARACAS"/>
    <s v="gran caracas"/>
    <n v="0.25379112986241709"/>
    <n v="19883.012277941205"/>
    <n v="1.5922869025052047E-3"/>
    <n v="19883.012277941205"/>
    <n v="0"/>
    <n v="0"/>
    <n v="0"/>
    <n v="0"/>
    <n v="5437"/>
    <n v="5437"/>
    <n v="1"/>
    <n v="0"/>
    <n v="0"/>
    <n v="0"/>
    <n v="0"/>
    <n v="5437"/>
    <n v="5437"/>
    <n v="1"/>
    <n v="0"/>
    <n v="0"/>
    <n v="0"/>
    <n v="0"/>
    <n v="0"/>
    <n v="0"/>
    <n v="3331.2623705740866"/>
    <n v="9.2510969697245524E-2"/>
    <n v="1.1881406058349888E-3"/>
    <n v="9.2510969697245524E-2"/>
    <n v="1.1881406058349888E-3"/>
    <n v="0.90439181631842325"/>
    <n v="3331.2623705740866"/>
    <n v="0"/>
    <n v="0.41689797195936196"/>
    <n v="1.5922869025052047E-3"/>
    <n v="0.94822593255453502"/>
    <n v="0.4012031164398191"/>
    <n v="0.60889096519662411"/>
    <n v="100"/>
    <n v="58.080915071100002"/>
    <n v="1348.8768195903053"/>
    <n v="0.67443840979515268"/>
    <x v="2"/>
    <s v="FALSETRUE"/>
    <n v="0.2261"/>
    <n v="0.20097777777777778"/>
    <n v="1.35"/>
    <n v="226.31034482758622"/>
    <n v="58"/>
    <n v="0.3"/>
    <n v="204.76500000000001"/>
    <n v="0.11"/>
    <n v="2.1999999999999997"/>
    <n v="1501.6099999999997"/>
    <n v="11404"/>
    <n v="50440"/>
    <n v="6411"/>
    <n v="8910"/>
    <n v="5238"/>
    <n v="54107"/>
    <n v="35.32"/>
    <n v="36.01"/>
    <n v="92.81"/>
    <n v="68255"/>
    <n v="0"/>
    <n v="0"/>
    <s v="Zona Urbana"/>
    <n v="19809"/>
    <n v="1.02"/>
    <n v="3.48"/>
    <n v="6439"/>
    <n v="32.57"/>
    <n v="2535"/>
    <n v="5567"/>
    <n v="4470"/>
    <n v="13126"/>
    <n v="2120"/>
    <n v="4336"/>
    <n v="3908"/>
    <n v="5024"/>
    <n v="73.180000000000007"/>
    <n v="93.79"/>
    <n v="90.27"/>
    <n v="63.87"/>
    <n v="823"/>
    <n v="5.6"/>
    <n v="1.92"/>
    <n v="164"/>
    <n v="0.83"/>
    <n v="1.77"/>
    <n v="1.57"/>
  </r>
  <r>
    <n v="1115"/>
    <x v="22"/>
    <s v="VE24"/>
    <s v="Vargas"/>
    <s v="VE2402"/>
    <s v="Caraballeda"/>
    <s v="VE240201"/>
    <x v="3"/>
    <n v="48622"/>
    <n v="52212.439595375719"/>
    <n v="7059.9143999999997"/>
    <n v="11987"/>
    <n v="1718"/>
    <n v="318"/>
    <n v="2036"/>
    <n v="14.52"/>
    <n v="0.36893159921810659"/>
    <n v="0.33435447012946468"/>
    <n v="0.14822865149572603"/>
    <n v="0.57568320931508155"/>
    <s v="GRAN CARACAS"/>
    <s v="gran caracas"/>
    <n v="0.25319087088954456"/>
    <n v="13219.713052420919"/>
    <n v="1.0586713750410919E-3"/>
    <n v="13073.713052420919"/>
    <n v="0"/>
    <n v="96"/>
    <n v="301"/>
    <n v="0"/>
    <n v="1266"/>
    <n v="1266"/>
    <n v="3"/>
    <n v="0"/>
    <n v="146"/>
    <n v="0"/>
    <n v="0"/>
    <n v="1266"/>
    <n v="1412"/>
    <n v="2"/>
    <n v="146"/>
    <n v="8.4433269437782005E-5"/>
    <n v="4.6039209008548785E-4"/>
    <n v="1.1044112638531372E-2"/>
    <n v="1.1044112638531372E-2"/>
    <n v="2.7962684971519838E-3"/>
    <n v="2317.9624229937804"/>
    <n v="6.4371078473766941E-2"/>
    <n v="8.2673322338280798E-4"/>
    <n v="6.4371078473766941E-2"/>
    <n v="3.6634113329732013E-4"/>
    <n v="0.8976504964162636"/>
    <n v="2171.9624229937804"/>
    <n v="6.2986353252194954E-2"/>
    <n v="0.43212534833983174"/>
    <n v="9.7423810560330983E-4"/>
    <n v="0.94583266045974512"/>
    <n v="0.40002740090811023"/>
    <n v="0.60710662570481899"/>
    <n v="100"/>
    <n v="66.136515284599994"/>
    <n v="789.46463040415858"/>
    <n v="0.3947323152020793"/>
    <x v="2"/>
    <s v="FALSETRUE"/>
    <n v="0.33880000000000005"/>
    <n v="0.30115555555555562"/>
    <n v="1.29"/>
    <n v="381.45833333333331"/>
    <n v="24"/>
    <n v="1.1000000000000001"/>
    <n v="534.8420000000001"/>
    <n v="0.19"/>
    <n v="6.1999999999999993"/>
    <n v="3014.5639999999999"/>
    <n v="11418"/>
    <n v="33701"/>
    <n v="3503"/>
    <n v="9275"/>
    <n v="4440"/>
    <n v="34907"/>
    <n v="44.27"/>
    <n v="32.19"/>
    <n v="94.89"/>
    <n v="48622"/>
    <n v="0"/>
    <n v="0"/>
    <s v="Zona Urbana"/>
    <n v="14332"/>
    <n v="1.02"/>
    <n v="3.45"/>
    <n v="5272"/>
    <n v="36.840000000000003"/>
    <n v="1900"/>
    <n v="4946"/>
    <n v="2220"/>
    <n v="9155"/>
    <n v="2284"/>
    <n v="4365"/>
    <n v="3227"/>
    <n v="2544"/>
    <n v="73.650000000000006"/>
    <n v="97.43"/>
    <n v="87.64"/>
    <n v="44.76"/>
    <n v="527"/>
    <n v="2.92"/>
    <n v="8.2200000000000006"/>
    <n v="252"/>
    <n v="1.76"/>
    <n v="5.74"/>
    <n v="0.97"/>
  </r>
  <r>
    <n v="292"/>
    <x v="14"/>
    <s v="VE08"/>
    <s v="Puerto Cabello"/>
    <s v="VE0811"/>
    <s v="No Urbana Borburata"/>
    <s v="VE081107"/>
    <x v="3"/>
    <n v="5202"/>
    <n v="5684.3365389357405"/>
    <n v="857.28960000000006"/>
    <n v="1318"/>
    <n v="205"/>
    <n v="55"/>
    <n v="260"/>
    <n v="16.48"/>
    <n v="0.37024613187754635"/>
    <n v="0.32237879812075076"/>
    <n v="0.29905626883903547"/>
    <n v="0.5562150927368571"/>
    <s v="CIUD GRAND CENTRO"/>
    <s v="ciud grandes"/>
    <n v="0.25661329952423212"/>
    <n v="1458.6763548624542"/>
    <n v="1.1681485794877846E-4"/>
    <n v="1458.6763548624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1.52062694097276"/>
    <n v="8.3733919694904575E-3"/>
    <n v="1.0754148443241801E-4"/>
    <n v="8.3733919694904575E-3"/>
    <n v="1.0754148443241801E-4"/>
    <n v="0.89552753177359035"/>
    <n v="301.52062694097276"/>
    <n v="0"/>
    <n v="0.40875990728794392"/>
    <n v="1.1681485794877846E-4"/>
    <n v="0.94251245800595507"/>
    <n v="0.39974752412937864"/>
    <n v="0.60668186718486972"/>
    <n v="99.87"/>
    <n v="68.857756514499997"/>
    <n v="82.551869631981674"/>
    <n v="4.1275934815990838E-2"/>
    <x v="2"/>
    <s v="FALSETRUE"/>
    <n v="0.39899999999999997"/>
    <n v="0.35466666666666663"/>
    <n v="2.23"/>
    <n v="293.75"/>
    <n v="4"/>
    <n v="1.62"/>
    <n v="84.272400000000019"/>
    <m/>
    <n v="0.36"/>
    <n v="18.7272"/>
    <n v="1406"/>
    <n v="3524"/>
    <n v="272"/>
    <n v="1141"/>
    <n v="565"/>
    <n v="3496"/>
    <n v="47.62"/>
    <n v="29.62"/>
    <n v="104.4"/>
    <n v="5195"/>
    <n v="7"/>
    <n v="0.13"/>
    <s v="Zona Urbana"/>
    <n v="1665"/>
    <n v="1"/>
    <n v="3.12"/>
    <n v="525"/>
    <n v="31.55"/>
    <n v="253"/>
    <n v="474"/>
    <n v="448"/>
    <n v="1175"/>
    <n v="257"/>
    <n v="532"/>
    <n v="371"/>
    <n v="259"/>
    <n v="67.099999999999994"/>
    <n v="93.5"/>
    <n v="79.959999999999994"/>
    <n v="39.909999999999997"/>
    <n v="95"/>
    <n v="7.93"/>
    <n v="6.97"/>
    <n v="127"/>
    <n v="7.63"/>
    <n v="1.74"/>
    <n v="2.15"/>
  </r>
  <r>
    <n v="717"/>
    <x v="20"/>
    <s v="VE17"/>
    <s v="Maneiro"/>
    <s v="VE1706"/>
    <s v="Aguirre"/>
    <s v="VE170602"/>
    <x v="0"/>
    <n v="23401"/>
    <n v="30183.905478836412"/>
    <n v="1914.2017999999998"/>
    <n v="6344"/>
    <n v="522"/>
    <n v="43"/>
    <n v="565"/>
    <n v="8.18"/>
    <n v="0.36811223282903743"/>
    <n v="0.31752304280366311"/>
    <n v="4.2800555838827095E-2"/>
    <n v="0.39419466835097727"/>
    <s v="CIUD GRAND ORIENTE"/>
    <s v="ciud med y peq"/>
    <n v="0.25066494176205911"/>
    <n v="7566.046909004026"/>
    <n v="6.0591007180097877E-4"/>
    <n v="7566.046909004026"/>
    <n v="0"/>
    <n v="0"/>
    <n v="202"/>
    <n v="0"/>
    <n v="0"/>
    <n v="202"/>
    <n v="1"/>
    <n v="0"/>
    <n v="0"/>
    <n v="0"/>
    <n v="0"/>
    <n v="0"/>
    <n v="0"/>
    <n v="0"/>
    <n v="0"/>
    <n v="0"/>
    <n v="0"/>
    <n v="0"/>
    <n v="0"/>
    <n v="0"/>
    <n v="1000.1531176306158"/>
    <n v="2.7774796598139584E-2"/>
    <n v="3.5671838447975669E-4"/>
    <n v="2.7774796598139584E-2"/>
    <n v="3.5671838447975669E-4"/>
    <n v="0.8975715598504892"/>
    <n v="1000.1531176306158"/>
    <n v="0"/>
    <n v="0.41428979975076397"/>
    <n v="6.0591007180097877E-4"/>
    <n v="0.9444063827783602"/>
    <n v="0.39855907820407338"/>
    <n v="0.60487820725080821"/>
    <n v="100"/>
    <n v="10.937309021300001"/>
    <n v="2759.7195452788601"/>
    <n v="1"/>
    <x v="2"/>
    <s v="FALSETRUE"/>
    <n v="0.26019999999999999"/>
    <n v="0.23128888888888888"/>
    <n v="1.2"/>
    <m/>
    <m/>
    <n v="0.23"/>
    <n v="53.822299999999998"/>
    <n v="0.03"/>
    <n v="3.09"/>
    <n v="723.09089999999992"/>
    <n v="4375"/>
    <n v="16812"/>
    <n v="2214"/>
    <n v="3469"/>
    <n v="1898"/>
    <n v="18034"/>
    <n v="39.19"/>
    <n v="35.229999999999997"/>
    <n v="95.46"/>
    <n v="23401"/>
    <n v="0"/>
    <n v="0"/>
    <s v="Zona Urbana"/>
    <n v="7354"/>
    <n v="1.05"/>
    <n v="3.32"/>
    <n v="2550"/>
    <n v="34.78"/>
    <m/>
    <m/>
    <m/>
    <n v="3990"/>
    <n v="837"/>
    <n v="1734"/>
    <n v="1419"/>
    <n v="1486"/>
    <n v="75.88"/>
    <n v="96.23"/>
    <n v="90.38"/>
    <n v="59.9"/>
    <n v="246"/>
    <n v="4.2699999999999996"/>
    <n v="3.31"/>
    <n v="65"/>
    <n v="0.89"/>
    <n v="3.26"/>
    <n v="0.67"/>
  </r>
  <r>
    <n v="291"/>
    <x v="14"/>
    <s v="VE08"/>
    <s v="Puerto Cabello"/>
    <s v="VE0811"/>
    <s v="Urbana Union"/>
    <s v="VE081106"/>
    <x v="3"/>
    <n v="2560"/>
    <n v="2797.3666935170118"/>
    <n v="408.06400000000002"/>
    <n v="612"/>
    <n v="104"/>
    <n v="12"/>
    <n v="116"/>
    <n v="15.94"/>
    <n v="0.36687754715918508"/>
    <n v="0.32237879812075076"/>
    <n v="0.29905626883903547"/>
    <n v="0.5562150927368571"/>
    <s v="CIUD GRAND CENTRO"/>
    <s v="ciud grandes"/>
    <n v="0.24820485403011283"/>
    <n v="694.31999183308926"/>
    <n v="5.5603075313185094E-5"/>
    <n v="-40.680008166910739"/>
    <n v="0"/>
    <n v="0"/>
    <n v="6"/>
    <n v="0"/>
    <n v="0"/>
    <n v="6"/>
    <n v="1"/>
    <n v="0"/>
    <n v="0"/>
    <n v="735"/>
    <n v="0"/>
    <n v="0"/>
    <n v="735"/>
    <n v="1"/>
    <n v="735"/>
    <n v="4.2505789751212176E-4"/>
    <n v="0"/>
    <n v="1.0585897117257284"/>
    <n v="1"/>
    <n v="0.26274710487666358"/>
    <n v="1069.2665111617262"/>
    <n v="2.9694113164468308E-2"/>
    <n v="3.8136862817917869E-4"/>
    <n v="2.9694113164468308E-2"/>
    <n v="3.8136862817917869E-4"/>
    <n v="0.89777376876397375"/>
    <n v="1069.2665111617262"/>
    <n v="0"/>
    <n v="0.4166155600163976"/>
    <n v="-3.6945482219893666E-4"/>
    <n v="0.94062947455566182"/>
    <n v="0.39629664388702929"/>
    <n v="0.60144459530077354"/>
    <n v="100"/>
    <m/>
    <m/>
    <n v="0"/>
    <x v="2"/>
    <s v="FALSETRUE"/>
    <n v="0.36619999999999997"/>
    <n v="0.32551111111111108"/>
    <n v="2.34"/>
    <n v="615.42857142857144"/>
    <n v="7"/>
    <n v="1.26"/>
    <n v="32.256"/>
    <m/>
    <n v="0.42"/>
    <n v="10.752000000000001"/>
    <n v="642"/>
    <n v="1753"/>
    <n v="165"/>
    <n v="511"/>
    <n v="286"/>
    <n v="1763"/>
    <n v="46.04"/>
    <n v="30.81"/>
    <n v="96.02"/>
    <n v="2560"/>
    <n v="0"/>
    <n v="0"/>
    <s v="Zona Urbana"/>
    <n v="768"/>
    <n v="1.07"/>
    <n v="3.54"/>
    <n v="310"/>
    <n v="40.74"/>
    <n v="230"/>
    <n v="1434"/>
    <n v="2352"/>
    <n v="4308"/>
    <n v="110"/>
    <n v="258"/>
    <n v="197"/>
    <n v="154"/>
    <n v="61.8"/>
    <n v="95.91"/>
    <n v="84.55"/>
    <n v="43.87"/>
    <n v="50"/>
    <n v="4.8499999999999996"/>
    <n v="10.25"/>
    <n v="24"/>
    <n v="3.15"/>
    <n v="1.97"/>
    <n v="1.51"/>
  </r>
  <r>
    <n v="164"/>
    <x v="10"/>
    <s v="VE05"/>
    <s v="Francisco L. Alcantara"/>
    <s v="VE0517"/>
    <s v="Capital Francisco Linares Alcantara"/>
    <s v="VE051701"/>
    <x v="3"/>
    <n v="89025"/>
    <n v="101327.92210165526"/>
    <n v="16344.99"/>
    <n v="18450"/>
    <n v="3435"/>
    <n v="715"/>
    <n v="4150"/>
    <n v="18.36"/>
    <n v="0.36144733710306887"/>
    <n v="0.21617917967931086"/>
    <n v="0.13488774716633925"/>
    <n v="0.88845785632453123"/>
    <s v="CIUD GRAND CENTRO"/>
    <s v="ciud grandes"/>
    <n v="0.23373650355042289"/>
    <n v="23684.034224070518"/>
    <n v="1.8966833076551008E-3"/>
    <n v="23684.034224070518"/>
    <n v="0"/>
    <n v="0"/>
    <n v="271"/>
    <n v="0"/>
    <n v="14031"/>
    <n v="14031"/>
    <n v="2"/>
    <n v="0"/>
    <n v="0"/>
    <n v="0"/>
    <n v="0"/>
    <n v="14031"/>
    <n v="14031"/>
    <n v="1"/>
    <n v="0"/>
    <n v="0"/>
    <n v="0"/>
    <n v="0"/>
    <n v="0"/>
    <n v="0"/>
    <n v="6012.6378173310786"/>
    <n v="0.16697422569684003"/>
    <n v="2.1444900894188618E-3"/>
    <n v="0.16697422569684003"/>
    <n v="2.1444900894188618E-3"/>
    <n v="0.91223686614206956"/>
    <n v="6012.6378173310786"/>
    <n v="0"/>
    <n v="0.43179675717274013"/>
    <n v="1.8966833076551008E-3"/>
    <n v="0.94940464761045185"/>
    <n v="0.39501261148951"/>
    <n v="0.59949586735267812"/>
    <n v="98.95"/>
    <n v="19.868506686"/>
    <n v="5099.9264163649614"/>
    <n v="1"/>
    <x v="2"/>
    <s v="FALSETRUE"/>
    <n v="0.38929999999999998"/>
    <n v="0.34604444444444443"/>
    <n v="2"/>
    <n v="451.29824561403507"/>
    <n v="57"/>
    <n v="0.74"/>
    <n v="658.78500000000008"/>
    <n v="0.03"/>
    <n v="10.06"/>
    <n v="8955.9150000000009"/>
    <n v="23867"/>
    <n v="61306"/>
    <n v="3852"/>
    <n v="19141"/>
    <n v="9773"/>
    <n v="60111"/>
    <n v="45.21"/>
    <n v="29.02"/>
    <n v="97.84"/>
    <n v="88090"/>
    <n v="935"/>
    <n v="1.05"/>
    <s v="Zona Urbana"/>
    <n v="23212"/>
    <n v="1.05"/>
    <n v="4.0199999999999996"/>
    <n v="10330"/>
    <n v="44.87"/>
    <n v="3418"/>
    <n v="11952"/>
    <n v="9129"/>
    <n v="25724"/>
    <n v="4215"/>
    <n v="9070"/>
    <n v="7054"/>
    <n v="5407"/>
    <n v="66.650000000000006"/>
    <n v="97.62"/>
    <n v="85.71"/>
    <n v="42.64"/>
    <n v="1460"/>
    <n v="2.95"/>
    <n v="10.050000000000001"/>
    <n v="1896"/>
    <n v="8.23"/>
    <n v="0.8"/>
    <n v="1.77"/>
  </r>
  <r>
    <n v="1016"/>
    <x v="9"/>
    <s v="VE23"/>
    <s v="Cabimas"/>
    <s v="VE2303"/>
    <s v="La Rosa"/>
    <s v="VE230304"/>
    <x v="2"/>
    <n v="23456"/>
    <n v="27504.999087646735"/>
    <n v="4029.7408"/>
    <n v="4395"/>
    <n v="786"/>
    <n v="126"/>
    <n v="912"/>
    <n v="17.18"/>
    <n v="0.36438670000985507"/>
    <n v="0.39039122010458621"/>
    <n v="0.1842418391095576"/>
    <n v="0.25568709937961115"/>
    <s v="CIUD GRAND ZULIA"/>
    <s v="ciud grandes"/>
    <n v="0.24476802409171097"/>
    <n v="6732.3442793276045"/>
    <n v="5.3914484733392587E-4"/>
    <n v="4716.3442793276045"/>
    <n v="0"/>
    <n v="0"/>
    <n v="80"/>
    <n v="1935"/>
    <n v="0"/>
    <n v="1935"/>
    <n v="2"/>
    <n v="0"/>
    <n v="0"/>
    <n v="0"/>
    <n v="2016"/>
    <n v="0"/>
    <n v="2016"/>
    <n v="1"/>
    <n v="2016"/>
    <n v="1.1658730903189624E-3"/>
    <n v="0"/>
    <n v="0.29944992655683805"/>
    <n v="0.29944992655683805"/>
    <n v="7.3295766837725221E-2"/>
    <n v="1889.8539140121004"/>
    <n v="5.2482272100730663E-2"/>
    <n v="6.7404242732973423E-4"/>
    <n v="5.2482272100730663E-2"/>
    <n v="6.7404242732973423E-4"/>
    <n v="0.90017460713511777"/>
    <n v="1889.8539140121004"/>
    <n v="0"/>
    <n v="0.44768269978014485"/>
    <n v="-6.267282429850365E-4"/>
    <n v="0.93963323396465193"/>
    <n v="0.3949801343012323"/>
    <n v="0.59944657793864575"/>
    <n v="100"/>
    <n v="5.3642350826599996"/>
    <n v="5127.4783196130256"/>
    <n v="1"/>
    <x v="2"/>
    <s v="FALSETRUE"/>
    <n v="0.36560000000000004"/>
    <n v="0.32497777777777781"/>
    <n v="2.2200000000000002"/>
    <n v="386.05"/>
    <n v="20"/>
    <n v="2.44"/>
    <n v="572.32639999999992"/>
    <n v="0.08"/>
    <n v="2.25"/>
    <n v="527.76"/>
    <n v="5822"/>
    <n v="15923"/>
    <n v="1711"/>
    <n v="4659"/>
    <n v="2506"/>
    <n v="16291"/>
    <n v="47.31"/>
    <n v="31.24"/>
    <n v="92.94"/>
    <n v="23456"/>
    <n v="0"/>
    <n v="0"/>
    <s v="Zona Urbana"/>
    <n v="5430"/>
    <n v="1.04"/>
    <n v="4.4800000000000004"/>
    <n v="2151"/>
    <n v="39.83"/>
    <n v="1769"/>
    <n v="3568"/>
    <n v="2384"/>
    <n v="7721"/>
    <n v="1268"/>
    <n v="2250"/>
    <n v="1892"/>
    <n v="1974"/>
    <n v="80.25"/>
    <n v="98.51"/>
    <n v="89.71"/>
    <n v="61.29"/>
    <n v="433"/>
    <n v="1.85"/>
    <n v="12.28"/>
    <n v="108"/>
    <n v="2"/>
    <n v="3.41"/>
    <n v="1.58"/>
  </r>
  <r>
    <n v="183"/>
    <x v="1"/>
    <s v="VE06"/>
    <s v="Barinas"/>
    <s v="VE0604"/>
    <s v="El Carmen"/>
    <s v="VE060407"/>
    <x v="1"/>
    <n v="41527"/>
    <n v="49318.351529316009"/>
    <n v="4700.8564000000006"/>
    <n v="9711"/>
    <n v="1107"/>
    <n v="132"/>
    <n v="1239"/>
    <n v="11.32"/>
    <n v="0.362337868574099"/>
    <n v="0.38262240969155364"/>
    <n v="0.37680896731238195"/>
    <n v="0.35428997659992389"/>
    <s v="CIUD GRAND LLANOS"/>
    <s v="ciud grandes"/>
    <n v="0.23768068729213859"/>
    <n v="11722.019687603124"/>
    <n v="9.3873192645894509E-4"/>
    <n v="11722.019687603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46.4639110106518"/>
    <n v="7.9047852532380711E-2"/>
    <n v="1.0152305581180617E-3"/>
    <n v="7.9047852532380711E-2"/>
    <n v="1.0152305581180617E-3"/>
    <n v="0.90297341440298029"/>
    <n v="2846.4639110106518"/>
    <n v="0"/>
    <n v="0.45488122554230487"/>
    <n v="9.3873192645894509E-4"/>
    <n v="0.9456951697823669"/>
    <n v="0.3947715296669882"/>
    <n v="0.5991299864868731"/>
    <n v="100"/>
    <n v="5.07357807041"/>
    <n v="9720.6253348005648"/>
    <n v="1"/>
    <x v="2"/>
    <s v="FALSETRUE"/>
    <n v="0.31969999999999998"/>
    <n v="0.28417777777777775"/>
    <n v="3.8"/>
    <n v="342.17142857142858"/>
    <n v="35"/>
    <n v="0.45"/>
    <n v="186.87150000000003"/>
    <n v="0.06"/>
    <n v="2.9699999999999998"/>
    <n v="1233.3518999999999"/>
    <n v="9418"/>
    <n v="29458"/>
    <n v="2651"/>
    <n v="7538"/>
    <n v="3995"/>
    <n v="29994"/>
    <n v="40.97"/>
    <n v="30.89"/>
    <n v="96.49"/>
    <n v="41527"/>
    <n v="0"/>
    <n v="0"/>
    <s v="Zona Urbana"/>
    <n v="11306"/>
    <n v="1.04"/>
    <n v="3.77"/>
    <n v="5216"/>
    <n v="46.51"/>
    <n v="2051"/>
    <n v="6030"/>
    <n v="3895"/>
    <n v="11976"/>
    <n v="1653"/>
    <n v="3479"/>
    <n v="2893"/>
    <n v="3815"/>
    <n v="66.25"/>
    <n v="96.45"/>
    <n v="86.72"/>
    <n v="57.09"/>
    <n v="1339"/>
    <n v="4.28"/>
    <n v="5.56"/>
    <n v="193"/>
    <n v="1.72"/>
    <n v="1.02"/>
    <n v="3.24"/>
  </r>
  <r>
    <n v="848"/>
    <x v="18"/>
    <s v="VE20"/>
    <s v="Independencia"/>
    <s v="VE2011"/>
    <s v="Roman Cardenas"/>
    <s v="VE201103"/>
    <x v="1"/>
    <n v="2486"/>
    <n v="2680.0295963640297"/>
    <n v="247.10839999999999"/>
    <n v="580"/>
    <n v="58"/>
    <n v="6"/>
    <n v="64"/>
    <n v="9.94"/>
    <n v="0.36399608740244632"/>
    <n v="0.34770356749943726"/>
    <n v="3.8124974440144323E-2"/>
    <n v="0.27557648045486943"/>
    <s v="CIUD MED Y PEQ OCCID"/>
    <s v="ciud med y peq"/>
    <n v="0.24181919692179574"/>
    <n v="648.082604719394"/>
    <n v="5.1900256802688091E-5"/>
    <n v="648.0826047193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.16251149758648"/>
    <n v="4.5866528650641983E-3"/>
    <n v="5.8907484503585564E-5"/>
    <n v="4.5866528650641983E-3"/>
    <n v="5.8907484503585564E-5"/>
    <n v="0.89512858122348915"/>
    <n v="165.16251149758648"/>
    <n v="0"/>
    <n v="0.41580626719599684"/>
    <n v="5.1900256802688091E-5"/>
    <n v="0.94226108901333483"/>
    <n v="0.39471072873064439"/>
    <n v="0.59903771117968263"/>
    <n v="0"/>
    <n v="21.342000346999999"/>
    <n v="125.57537029282055"/>
    <n v="6.2787685146410283E-2"/>
    <x v="3"/>
    <s v="FALSEFALSE"/>
    <n v="0.31469999999999998"/>
    <n v="0.27973333333333333"/>
    <n v="8.7200000000000006"/>
    <n v="136.6"/>
    <n v="5"/>
    <n v="0.32"/>
    <n v="7.9552000000000005"/>
    <m/>
    <n v="3.7300000000000004"/>
    <n v="92.727800000000002"/>
    <n v="552"/>
    <n v="1754"/>
    <n v="180"/>
    <n v="439"/>
    <n v="262"/>
    <n v="1785"/>
    <n v="41.73"/>
    <n v="32.39"/>
    <n v="109.44"/>
    <n v="0"/>
    <n v="2486"/>
    <n v="100"/>
    <s v="Zona Rural"/>
    <n v="649"/>
    <n v="1.01"/>
    <n v="3.66"/>
    <n v="191"/>
    <n v="29.52"/>
    <n v="115"/>
    <n v="230"/>
    <n v="338"/>
    <n v="683"/>
    <n v="124"/>
    <n v="222"/>
    <n v="206"/>
    <n v="140"/>
    <n v="77.5"/>
    <n v="97.8"/>
    <n v="91.96"/>
    <n v="46.51"/>
    <n v="185"/>
    <n v="2.21"/>
    <n v="3.86"/>
    <n v="16"/>
    <n v="2.4700000000000002"/>
    <n v="0"/>
    <n v="3.88"/>
  </r>
  <r>
    <n v="6"/>
    <x v="23"/>
    <s v="VE01"/>
    <s v="Libertador"/>
    <s v="VE0101"/>
    <s v="Coche"/>
    <s v="VE010106"/>
    <x v="3"/>
    <n v="59889"/>
    <n v="64359.676582295084"/>
    <n v="10552.441800000002"/>
    <n v="13112"/>
    <n v="2349"/>
    <n v="456"/>
    <n v="2805"/>
    <n v="17.62"/>
    <n v="0.36240195760050575"/>
    <n v="0.16301468013360421"/>
    <n v="0.28271811240005584"/>
    <n v="0.87309144673521943"/>
    <s v="GRAN CARACAS"/>
    <s v="gran caracas"/>
    <n v="0.23815069594099164"/>
    <n v="15327.301768610716"/>
    <n v="1.2274529390086347E-3"/>
    <n v="12025.301768610716"/>
    <n v="0"/>
    <n v="2847"/>
    <n v="232"/>
    <n v="0"/>
    <n v="821"/>
    <n v="2847"/>
    <n v="3"/>
    <n v="0"/>
    <n v="3225"/>
    <n v="77"/>
    <n v="0"/>
    <n v="821"/>
    <n v="4123"/>
    <n v="3"/>
    <n v="3302"/>
    <n v="1.9095798334490149E-3"/>
    <n v="1.0169619798121221E-2"/>
    <n v="0.21543256927075541"/>
    <n v="0.21543256927075541"/>
    <n v="5.1305416300186292E-2"/>
    <n v="3777.7844897119503"/>
    <n v="0.10491113204939133"/>
    <n v="1.3473988695603275E-3"/>
    <n v="0.10491113204939133"/>
    <n v="-8.8222209285608935E-3"/>
    <n v="0.82227561681387284"/>
    <n v="552.7844897119503"/>
    <n v="0.85367495387379833"/>
    <n v="0.36340047633228939"/>
    <n v="-6.8212689444038018E-4"/>
    <n v="0.9394187136107871"/>
    <n v="0.39293228749692916"/>
    <n v="0.59633863743132409"/>
    <n v="100"/>
    <n v="10.113400331699999"/>
    <n v="6363.8019332194899"/>
    <n v="1"/>
    <x v="2"/>
    <s v="FALSETRUE"/>
    <n v="0.35580000000000001"/>
    <n v="0.3162666666666667"/>
    <n v="1.93"/>
    <n v="368.90697674418607"/>
    <n v="43"/>
    <n v="0.57999999999999996"/>
    <n v="347.3562"/>
    <n v="0.14000000000000001"/>
    <n v="0.70000000000000007"/>
    <n v="419.22300000000001"/>
    <n v="14468"/>
    <n v="40669"/>
    <n v="4752"/>
    <n v="11642"/>
    <n v="5729"/>
    <n v="42518"/>
    <n v="47.26"/>
    <n v="31.79"/>
    <n v="93.73"/>
    <n v="59889"/>
    <n v="0"/>
    <n v="0"/>
    <s v="Zona Urbana"/>
    <n v="16349"/>
    <n v="1.02"/>
    <n v="3.51"/>
    <n v="7982"/>
    <n v="48.89"/>
    <n v="3355"/>
    <n v="7815"/>
    <n v="4569"/>
    <n v="15863"/>
    <n v="2742"/>
    <n v="5367"/>
    <n v="3920"/>
    <n v="3108"/>
    <n v="70.150000000000006"/>
    <n v="92.45"/>
    <n v="83.03"/>
    <n v="41.41"/>
    <n v="971"/>
    <n v="8.32"/>
    <n v="5.24"/>
    <n v="1759"/>
    <n v="10.77"/>
    <n v="1.02"/>
    <n v="1.88"/>
  </r>
  <r>
    <n v="1124"/>
    <x v="22"/>
    <s v="VE24"/>
    <s v="Vargas"/>
    <s v="VE2402"/>
    <s v="Raul Leoni"/>
    <s v="VE240210"/>
    <x v="3"/>
    <n v="48550"/>
    <n v="52135.12283236994"/>
    <n v="6452.2950000000001"/>
    <n v="10785"/>
    <n v="1430"/>
    <n v="223"/>
    <n v="1653"/>
    <n v="13.29"/>
    <n v="0.3607720714541881"/>
    <n v="0.33435447012946468"/>
    <n v="0.14822865149572603"/>
    <n v="0.57568320931508155"/>
    <s v="GRAN CARACAS"/>
    <s v="gran caracas"/>
    <n v="0.23174288389270301"/>
    <n v="12081.943717273716"/>
    <n v="9.675556434254731E-4"/>
    <n v="12081.943717273716"/>
    <n v="0"/>
    <n v="0"/>
    <n v="0"/>
    <n v="0"/>
    <n v="1523"/>
    <n v="1523"/>
    <n v="1"/>
    <n v="0"/>
    <n v="0"/>
    <n v="0"/>
    <n v="0"/>
    <n v="1523"/>
    <n v="1523"/>
    <n v="1"/>
    <n v="0"/>
    <n v="0"/>
    <n v="0"/>
    <n v="0"/>
    <n v="0"/>
    <n v="0"/>
    <n v="2612.4375301224409"/>
    <n v="7.254881252221955E-2"/>
    <n v="9.317618261364466E-4"/>
    <n v="7.254881252221955E-2"/>
    <n v="9.317618261364466E-4"/>
    <n v="0.90228871035665348"/>
    <n v="2612.4375301224409"/>
    <n v="0"/>
    <n v="0.43639733100277928"/>
    <n v="9.675556434254731E-4"/>
    <n v="0.94580678394265638"/>
    <n v="0.39283907449292826"/>
    <n v="0.59619717154123175"/>
    <n v="99.77"/>
    <n v="26.282682023100001"/>
    <n v="1983.6302393548756"/>
    <n v="0.99181511967743774"/>
    <x v="2"/>
    <s v="FALSETRUE"/>
    <n v="0.38439999999999996"/>
    <n v="0.34168888888888888"/>
    <n v="1.7"/>
    <m/>
    <m/>
    <n v="0.89"/>
    <n v="432.09499999999997"/>
    <n v="0.18"/>
    <n v="5.2799999999999994"/>
    <n v="2563.4399999999996"/>
    <n v="12618"/>
    <n v="32821"/>
    <n v="3111"/>
    <n v="10145"/>
    <n v="5111"/>
    <n v="33294"/>
    <n v="47.92"/>
    <n v="30.61"/>
    <n v="95.25"/>
    <n v="48437"/>
    <n v="113"/>
    <n v="0.23"/>
    <s v="Zona Urbana"/>
    <n v="12737"/>
    <n v="1.04"/>
    <n v="3.85"/>
    <n v="5860"/>
    <n v="46.09"/>
    <m/>
    <m/>
    <m/>
    <n v="11273"/>
    <n v="2602"/>
    <n v="5008"/>
    <n v="3663"/>
    <n v="2609"/>
    <n v="76.459999999999994"/>
    <n v="97.56"/>
    <n v="86.45"/>
    <n v="43.32"/>
    <n v="684"/>
    <n v="3.01"/>
    <n v="7.76"/>
    <n v="217"/>
    <n v="1.71"/>
    <n v="3.95"/>
    <n v="1.19"/>
  </r>
  <r>
    <n v="833"/>
    <x v="18"/>
    <s v="VE20"/>
    <s v="Bolivar"/>
    <s v="VE2004"/>
    <s v="Isaias Medina Angarita"/>
    <s v="VE200404"/>
    <x v="1"/>
    <n v="2315"/>
    <n v="2482.1923576180434"/>
    <n v="407.67150000000004"/>
    <n v="529"/>
    <n v="93"/>
    <n v="20"/>
    <n v="113"/>
    <n v="17.61"/>
    <n v="0.36000056155877747"/>
    <n v="0.37388025869641173"/>
    <n v="6.2454704069021066E-2"/>
    <n v="0.43310691491684794"/>
    <s v="CIUD MED Y PEQ OCCID"/>
    <s v="ciud med y peq"/>
    <n v="0.22897157013362629"/>
    <n v="568.35148149749102"/>
    <n v="4.5515166784456187E-5"/>
    <n v="568.35148149749102"/>
    <n v="0"/>
    <n v="52"/>
    <n v="0"/>
    <n v="0"/>
    <n v="0"/>
    <n v="52"/>
    <n v="1"/>
    <n v="0"/>
    <n v="52"/>
    <n v="0"/>
    <n v="0"/>
    <n v="0"/>
    <n v="0"/>
    <n v="1"/>
    <n v="0"/>
    <n v="0"/>
    <n v="1.6397526496195457E-4"/>
    <n v="0"/>
    <n v="0"/>
    <n v="0"/>
    <n v="124.33156258255907"/>
    <n v="3.4527551837666053E-3"/>
    <n v="4.4344564209691758E-5"/>
    <n v="3.4527551837666053E-3"/>
    <n v="-1.1963070075226282E-4"/>
    <n v="0.89366401101897908"/>
    <n v="72.331562582559073"/>
    <n v="0.41823651951185592"/>
    <n v="0.4236656749663858"/>
    <n v="4.5515166784456187E-5"/>
    <n v="0.94223636401129618"/>
    <n v="0.39041781643723561"/>
    <n v="0.59252251874291051"/>
    <n v="0"/>
    <n v="66.969480705899997"/>
    <n v="37.064530461550419"/>
    <n v="1.8532265230775211E-2"/>
    <x v="3"/>
    <s v="FALSEFALSE"/>
    <n v="0.46130000000000004"/>
    <n v="0.41004444444444449"/>
    <n v="6.35"/>
    <n v="60.333333333333336"/>
    <n v="9"/>
    <n v="11.42"/>
    <n v="264.37299999999999"/>
    <m/>
    <n v="9.26"/>
    <n v="214.36899999999997"/>
    <n v="685"/>
    <n v="1485"/>
    <n v="145"/>
    <n v="550"/>
    <n v="278"/>
    <n v="1487"/>
    <n v="55.89"/>
    <n v="29.34"/>
    <n v="109.5"/>
    <n v="0"/>
    <n v="2315"/>
    <n v="100"/>
    <s v="Zona Rural"/>
    <n v="662"/>
    <n v="1.02"/>
    <n v="3.56"/>
    <n v="204"/>
    <n v="30.91"/>
    <n v="62"/>
    <n v="224"/>
    <n v="130"/>
    <n v="543"/>
    <n v="118"/>
    <n v="283"/>
    <n v="197"/>
    <n v="109"/>
    <n v="64.84"/>
    <n v="97.25"/>
    <n v="85.65"/>
    <n v="38.79"/>
    <n v="119"/>
    <n v="2.8"/>
    <n v="6.06"/>
    <n v="40"/>
    <n v="6.06"/>
    <n v="0.3"/>
    <n v="7.94"/>
  </r>
  <r>
    <n v="472"/>
    <x v="2"/>
    <s v="VE13"/>
    <s v="Iribarren"/>
    <s v="VE1303"/>
    <s v="Santa Rosa"/>
    <s v="VE130305"/>
    <x v="2"/>
    <n v="75755"/>
    <n v="88137.01836925208"/>
    <n v="12469.273000000001"/>
    <n v="16362"/>
    <n v="2226"/>
    <n v="997"/>
    <n v="3223"/>
    <n v="16.46"/>
    <n v="0.35501698177713403"/>
    <n v="0.44002263267024355"/>
    <n v="0.25206194964216688"/>
    <n v="0.52502652833724339"/>
    <s v="CIUD PRINC RESTO"/>
    <s v="ciud principales"/>
    <n v="0.22021582960415917"/>
    <n v="19409.166619021864"/>
    <n v="1.5543400247404466E-3"/>
    <n v="19245.166619021864"/>
    <n v="0"/>
    <n v="0"/>
    <n v="0"/>
    <n v="43"/>
    <n v="0"/>
    <n v="43"/>
    <n v="1"/>
    <n v="87"/>
    <n v="0"/>
    <n v="115"/>
    <n v="43"/>
    <n v="0"/>
    <n v="166"/>
    <n v="3"/>
    <n v="164"/>
    <n v="9.4842850601344173E-5"/>
    <n v="0"/>
    <n v="8.4496157521401546E-3"/>
    <n v="8.4496157521401546E-3"/>
    <n v="1.8607391426939154E-3"/>
    <n v="3891.2137091054924"/>
    <n v="0.10806112322714712"/>
    <n v="1.3878549629140334E-3"/>
    <n v="0.10806112322714712"/>
    <n v="1.3878549629140334E-3"/>
    <n v="0.90603009720702821"/>
    <n v="3891.2137091054924"/>
    <n v="0"/>
    <n v="0.48470461770147305"/>
    <n v="1.4594971741391026E-3"/>
    <n v="0.94771173051585067"/>
    <n v="0.38982730004825011"/>
    <n v="0.59162631410411193"/>
    <n v="100"/>
    <n v="71.495066032500006"/>
    <n v="1232.7706408325719"/>
    <n v="0.61638532041628591"/>
    <x v="2"/>
    <s v="TRUETRUE"/>
    <n v="0.31530000000000002"/>
    <n v="0.28026666666666666"/>
    <n v="2.11"/>
    <n v="392.66666666666669"/>
    <n v="45"/>
    <n v="4.17"/>
    <n v="3158.9835000000003"/>
    <n v="0.37"/>
    <n v="4.129999999999999"/>
    <n v="3128.6814999999992"/>
    <n v="16748"/>
    <n v="53124"/>
    <n v="5883"/>
    <n v="13393"/>
    <n v="7072"/>
    <n v="55290"/>
    <n v="42.6"/>
    <n v="32.64"/>
    <n v="91.39"/>
    <n v="75755"/>
    <n v="0"/>
    <n v="0"/>
    <s v="Zona Urbana"/>
    <n v="19801"/>
    <n v="1.02"/>
    <n v="3.92"/>
    <n v="7556"/>
    <n v="38.22"/>
    <n v="4178"/>
    <n v="8108"/>
    <n v="5170"/>
    <n v="17670"/>
    <n v="3191"/>
    <n v="6590"/>
    <n v="5181"/>
    <n v="5288"/>
    <n v="71.52"/>
    <n v="97.37"/>
    <n v="87.46"/>
    <n v="54.01"/>
    <n v="1362"/>
    <n v="3.27"/>
    <n v="7.58"/>
    <n v="1399"/>
    <n v="7.08"/>
    <n v="5.67"/>
    <n v="1.6"/>
  </r>
  <r>
    <n v="224"/>
    <x v="7"/>
    <s v="VE07"/>
    <s v="Caroni"/>
    <s v="VE0701"/>
    <s v="Simon Bolivar"/>
    <s v="VE070105"/>
    <x v="0"/>
    <n v="69676"/>
    <n v="91115.621201132584"/>
    <n v="9517.7416000000012"/>
    <n v="15157"/>
    <n v="2127"/>
    <n v="273"/>
    <n v="2400"/>
    <n v="13.66"/>
    <n v="0.35672273411809013"/>
    <n v="0.37536216475649437"/>
    <n v="0.23996742737815532"/>
    <n v="0.47280921980989576"/>
    <s v="CIUD PRINC RESTO"/>
    <s v="ciud principales"/>
    <n v="0.22324384444433079"/>
    <n v="20341.001565874212"/>
    <n v="1.6289639579970662E-3"/>
    <n v="18412.001565874212"/>
    <n v="0"/>
    <n v="425"/>
    <n v="1020"/>
    <n v="0"/>
    <n v="0"/>
    <n v="1020"/>
    <n v="2"/>
    <n v="0"/>
    <n v="927"/>
    <n v="1044"/>
    <n v="0"/>
    <n v="0"/>
    <n v="1929"/>
    <n v="2"/>
    <n v="1929"/>
    <n v="1.1155601146950788E-3"/>
    <n v="2.9231744349948441E-3"/>
    <n v="9.4833088417644776E-2"/>
    <n v="9.4833088417644776E-2"/>
    <n v="2.117090323888416E-2"/>
    <n v="6483.6709741966988"/>
    <n v="0.18005507291143025"/>
    <n v="2.3124905523395408E-3"/>
    <n v="0.18005507291143025"/>
    <n v="-6.1068388265530333E-4"/>
    <n v="0.88963584271417395"/>
    <n v="5556.6709741966988"/>
    <n v="0.14297455927193339"/>
    <n v="0.48168436012736621"/>
    <n v="5.1340384330198744E-4"/>
    <n v="0.94404817064952729"/>
    <n v="0.38964032635061835"/>
    <n v="0.59134255111585898"/>
    <n v="99.86"/>
    <n v="90.078352060499995"/>
    <n v="1011.5151877993496"/>
    <n v="0.50575759389967478"/>
    <x v="2"/>
    <s v="TRUETRUE"/>
    <n v="0.3624"/>
    <n v="0.32213333333333333"/>
    <n v="1.92"/>
    <n v="484.05"/>
    <n v="60"/>
    <n v="1.6600000000000001"/>
    <n v="1156.6215999999999"/>
    <n v="0.28999999999999998"/>
    <n v="0.86"/>
    <n v="599.21360000000004"/>
    <n v="17333"/>
    <n v="47822"/>
    <n v="4521"/>
    <n v="13996"/>
    <n v="7064"/>
    <n v="48616"/>
    <n v="45.7"/>
    <n v="30.46"/>
    <n v="97.95"/>
    <n v="69581"/>
    <n v="95"/>
    <n v="0.14000000000000001"/>
    <s v="Zona Urbana"/>
    <n v="18562"/>
    <n v="1.05"/>
    <n v="3.93"/>
    <n v="6923"/>
    <n v="37.68"/>
    <n v="4875"/>
    <n v="10354"/>
    <n v="13456"/>
    <n v="29043"/>
    <n v="2950"/>
    <n v="6612"/>
    <n v="4946"/>
    <n v="4124"/>
    <n v="62.04"/>
    <n v="96.24"/>
    <n v="83.76"/>
    <n v="43.78"/>
    <n v="1114"/>
    <n v="4.68"/>
    <n v="9.02"/>
    <n v="439"/>
    <n v="2.39"/>
    <n v="1.4"/>
    <n v="1.46"/>
  </r>
  <r>
    <n v="1044"/>
    <x v="9"/>
    <s v="VE23"/>
    <s v="Lagunillas"/>
    <s v="VE2310"/>
    <s v="Alonso De Ojeda"/>
    <s v="VE231001"/>
    <x v="2"/>
    <n v="85482"/>
    <n v="75783.807700464196"/>
    <n v="15309.826200000001"/>
    <n v="18317"/>
    <n v="3316"/>
    <n v="681"/>
    <n v="3997"/>
    <n v="17.91"/>
    <n v="0.3546997741171064"/>
    <n v="0.34447502266471042"/>
    <n v="0.18883169052490767"/>
    <n v="0.29121573751201085"/>
    <s v="CIUD GRAND ZULIA"/>
    <s v="ciud grandes"/>
    <n v="0.21884802728512434"/>
    <n v="16585.136815401806"/>
    <n v="1.3281838666226299E-3"/>
    <n v="16585.136815401806"/>
    <n v="0"/>
    <n v="0"/>
    <n v="0"/>
    <n v="0"/>
    <n v="23112"/>
    <n v="23112"/>
    <n v="1"/>
    <n v="0"/>
    <n v="0"/>
    <n v="0"/>
    <n v="0"/>
    <n v="23112"/>
    <n v="23112"/>
    <n v="1"/>
    <n v="0"/>
    <n v="0"/>
    <n v="0"/>
    <n v="0"/>
    <n v="0"/>
    <n v="0"/>
    <n v="6225.7886802072171"/>
    <n v="0.17289354120637704"/>
    <n v="2.2205132803836316E-3"/>
    <n v="0.17289354120637704"/>
    <n v="2.2205132803836316E-3"/>
    <n v="0.91286049352004039"/>
    <n v="6225.7886802072171"/>
    <n v="0"/>
    <n v="0.47674301913037592"/>
    <n v="1.3281838666226299E-3"/>
    <n v="0.94720324562577551"/>
    <n v="0.38912648559250745"/>
    <n v="0.5905627142144414"/>
    <n v="100"/>
    <n v="82.4834530105"/>
    <n v="918.77588697477358"/>
    <n v="0.45938794348738682"/>
    <x v="2"/>
    <s v="FALSETRUE"/>
    <n v="0.35810000000000003"/>
    <n v="0.31831111111111116"/>
    <n v="2.35"/>
    <n v="406.4"/>
    <n v="70"/>
    <n v="1.88"/>
    <n v="1607.0615999999998"/>
    <n v="0.09"/>
    <n v="1.6800000000000002"/>
    <n v="1436.0976000000001"/>
    <n v="21267"/>
    <n v="59390"/>
    <n v="4825"/>
    <n v="17070"/>
    <n v="8862"/>
    <n v="59550"/>
    <n v="43.93"/>
    <n v="30.16"/>
    <n v="97.76"/>
    <n v="85482"/>
    <n v="0"/>
    <n v="0"/>
    <s v="Zona Urbana"/>
    <n v="23124"/>
    <n v="1.01"/>
    <n v="3.72"/>
    <n v="8258"/>
    <n v="35.799999999999997"/>
    <n v="6359"/>
    <n v="12934"/>
    <n v="9080"/>
    <n v="28448"/>
    <n v="3949"/>
    <n v="8311"/>
    <n v="6523"/>
    <n v="6822"/>
    <n v="70.540000000000006"/>
    <n v="96.58"/>
    <n v="88.52"/>
    <n v="57.65"/>
    <n v="1677"/>
    <n v="4.3"/>
    <n v="10.65"/>
    <n v="1217"/>
    <n v="5.28"/>
    <n v="2.1800000000000002"/>
    <n v="2.2599999999999998"/>
  </r>
  <r>
    <n v="1119"/>
    <x v="22"/>
    <s v="VE24"/>
    <s v="Vargas"/>
    <s v="VE2402"/>
    <s v="El Junko"/>
    <s v="VE240205"/>
    <x v="3"/>
    <n v="4128"/>
    <n v="4432.8277456647402"/>
    <n v="530.44799999999998"/>
    <n v="861"/>
    <n v="107"/>
    <n v="20"/>
    <n v="127"/>
    <n v="12.85"/>
    <n v="0.35693221392610008"/>
    <n v="0.33435447012946468"/>
    <n v="0.14822865149572603"/>
    <n v="0.57568320931508155"/>
    <s v="GRAN CARACAS"/>
    <s v="gran caracas"/>
    <n v="0.22407043325968651"/>
    <n v="993.26563353665779"/>
    <n v="7.9543473437552908E-5"/>
    <n v="993.26563353665779"/>
    <n v="0"/>
    <n v="0"/>
    <n v="303"/>
    <n v="0"/>
    <n v="154"/>
    <n v="303"/>
    <n v="2"/>
    <n v="0"/>
    <n v="0"/>
    <n v="0"/>
    <n v="0"/>
    <n v="154"/>
    <n v="154"/>
    <n v="1"/>
    <n v="0"/>
    <n v="0"/>
    <n v="0"/>
    <n v="0"/>
    <n v="0"/>
    <n v="0"/>
    <n v="510.88058783208521"/>
    <n v="1.418743206699153E-2"/>
    <n v="1.8221259799225696E-4"/>
    <n v="1.418743206699153E-2"/>
    <n v="1.8221259799225696E-4"/>
    <n v="0.89614006789800882"/>
    <n v="510.88058783208521"/>
    <n v="0"/>
    <n v="0.41489399003148836"/>
    <n v="7.9543473437552908E-5"/>
    <n v="0.94236813191886926"/>
    <n v="0.38883936955066445"/>
    <n v="0.59012696893560967"/>
    <n v="0"/>
    <n v="20.458919554600001"/>
    <n v="216.66968941515091"/>
    <n v="0.10833484470757546"/>
    <x v="3"/>
    <s v="FALSEFALSE"/>
    <n v="0.33549999999999996"/>
    <n v="0.29822222222222217"/>
    <n v="3.61"/>
    <n v="162.85714285714286"/>
    <n v="14"/>
    <n v="2.84"/>
    <n v="117.23519999999999"/>
    <n v="0.1"/>
    <n v="43.66"/>
    <n v="1802.2847999999999"/>
    <n v="940"/>
    <n v="2802"/>
    <n v="386"/>
    <n v="757"/>
    <n v="397"/>
    <n v="2974"/>
    <n v="47.32"/>
    <n v="33.270000000000003"/>
    <n v="93.71"/>
    <n v="0"/>
    <n v="4128"/>
    <n v="100"/>
    <s v="Zona Rural"/>
    <n v="1013"/>
    <n v="1.03"/>
    <n v="3.81"/>
    <n v="281"/>
    <n v="27.77"/>
    <n v="507"/>
    <n v="1216"/>
    <n v="557"/>
    <n v="2280"/>
    <n v="141"/>
    <n v="335"/>
    <n v="276"/>
    <n v="206"/>
    <n v="52.22"/>
    <n v="94.1"/>
    <n v="81.180000000000007"/>
    <n v="42.74"/>
    <n v="126"/>
    <n v="6.5"/>
    <n v="5.34"/>
    <n v="39"/>
    <n v="3.85"/>
    <n v="1.19"/>
    <n v="3.34"/>
  </r>
  <r>
    <n v="1123"/>
    <x v="22"/>
    <s v="VE24"/>
    <s v="Vargas"/>
    <s v="VE2402"/>
    <s v="Naiguata"/>
    <s v="VE240209"/>
    <x v="3"/>
    <n v="17877"/>
    <n v="19197.107947976881"/>
    <n v="2200.6587"/>
    <n v="4038"/>
    <n v="514"/>
    <n v="53"/>
    <n v="567"/>
    <n v="12.31"/>
    <n v="0.35338431436561607"/>
    <n v="0.33435447012946468"/>
    <n v="0.14822865149572603"/>
    <n v="0.57568320931508155"/>
    <s v="GRAN CARACAS"/>
    <s v="gran caracas"/>
    <n v="0.21465424384643897"/>
    <n v="4120.7406906114411"/>
    <n v="3.3000037109871225E-4"/>
    <n v="4094.7406906114411"/>
    <n v="0"/>
    <n v="0"/>
    <n v="1032"/>
    <n v="0"/>
    <n v="590"/>
    <n v="1032"/>
    <n v="2"/>
    <n v="0"/>
    <n v="26"/>
    <n v="0"/>
    <n v="0"/>
    <n v="590"/>
    <n v="616"/>
    <n v="2"/>
    <n v="26"/>
    <n v="1.5036061680700904E-5"/>
    <n v="8.1987632480977286E-5"/>
    <n v="6.3095452861757443E-3"/>
    <n v="6.3095452861757443E-3"/>
    <n v="1.3543706724189178E-3"/>
    <n v="1039.570502948304"/>
    <n v="2.8869438848741082E-2"/>
    <n v="3.7077713784769342E-4"/>
    <n v="2.8869438848741082E-2"/>
    <n v="2.8878950536671616E-4"/>
    <n v="0.89701433108605344"/>
    <n v="1013.570502948304"/>
    <n v="2.5010328713889002E-2"/>
    <n v="0.42007941335475302"/>
    <n v="3.1496430941801133E-4"/>
    <n v="0.94327975268426589"/>
    <n v="0.38608799896726786"/>
    <n v="0.5859513166998942"/>
    <n v="77.25"/>
    <n v="242.188170945"/>
    <n v="79.265258385953416"/>
    <n v="3.9632629192976707E-2"/>
    <x v="2"/>
    <s v="FALSETRUE"/>
    <n v="0.3715"/>
    <n v="0.33022222222222219"/>
    <n v="1.88"/>
    <n v="322.86666666666667"/>
    <n v="15"/>
    <n v="1.0699999999999998"/>
    <n v="191.28389999999996"/>
    <n v="0.35"/>
    <n v="1.1300000000000001"/>
    <n v="202.01010000000002"/>
    <n v="4523"/>
    <n v="12176"/>
    <n v="1178"/>
    <n v="3644"/>
    <n v="1852"/>
    <n v="12381"/>
    <n v="46.82"/>
    <n v="30.88"/>
    <n v="102.71"/>
    <n v="13810"/>
    <n v="4067"/>
    <n v="22.75"/>
    <s v="Zona Urbana"/>
    <n v="4728"/>
    <n v="1.03"/>
    <n v="3.6"/>
    <n v="2041"/>
    <n v="43.19"/>
    <n v="830"/>
    <n v="2226"/>
    <n v="1787"/>
    <n v="4843"/>
    <n v="861"/>
    <n v="1757"/>
    <n v="1319"/>
    <n v="930"/>
    <n v="69.099999999999994"/>
    <n v="96.96"/>
    <n v="84.66"/>
    <n v="39.44"/>
    <n v="280"/>
    <n v="3.51"/>
    <n v="8.44"/>
    <n v="103"/>
    <n v="2.1800000000000002"/>
    <n v="1.06"/>
    <n v="1.22"/>
  </r>
  <r>
    <n v="7"/>
    <x v="23"/>
    <s v="VE01"/>
    <s v="Libertador"/>
    <s v="VE0101"/>
    <s v="El Junquito"/>
    <s v="VE010107"/>
    <x v="3"/>
    <n v="50470"/>
    <n v="54237.554093546947"/>
    <n v="7923.79"/>
    <n v="11893"/>
    <n v="1889"/>
    <n v="326"/>
    <n v="2215"/>
    <n v="15.700000000000001"/>
    <n v="0.35154853693611338"/>
    <n v="0.16301468013360421"/>
    <n v="0.28271811240005584"/>
    <n v="0.87309144673521943"/>
    <s v="GRAN CARACAS"/>
    <s v="gran caracas"/>
    <n v="0.21220010932313102"/>
    <n v="11509.214908069895"/>
    <n v="9.2168992806832928E-4"/>
    <n v="11168.214908069895"/>
    <n v="0"/>
    <n v="17"/>
    <n v="80"/>
    <n v="0"/>
    <n v="1039"/>
    <n v="1039"/>
    <n v="3"/>
    <n v="0"/>
    <n v="25"/>
    <n v="316"/>
    <n v="0"/>
    <n v="1039"/>
    <n v="1380"/>
    <n v="3"/>
    <n v="341"/>
    <n v="1.9720373204303878E-4"/>
    <n v="7.8834262000939699E-5"/>
    <n v="2.9628432757902685E-2"/>
    <n v="2.9628432757902685E-2"/>
    <n v="6.287156670299986E-3"/>
    <n v="2863.42827520633"/>
    <n v="7.9518962162142173E-2"/>
    <n v="1.0212811322580942E-3"/>
    <n v="7.9518962162142173E-2"/>
    <n v="9.4244687025715453E-4"/>
    <n v="0.90237636105855046"/>
    <n v="2838.42827520633"/>
    <n v="8.7307931602367706E-3"/>
    <n v="0.38163666778476557"/>
    <n v="7.244861960252905E-4"/>
    <n v="0.94486554543774404"/>
    <n v="0.38599578156298109"/>
    <n v="0.58581136179425342"/>
    <n v="98.09"/>
    <n v="53.113421407399997"/>
    <n v="1021.1647575388606"/>
    <n v="0.51058237876943036"/>
    <x v="2"/>
    <s v="FALSETRUE"/>
    <n v="0.33329999999999999"/>
    <n v="0.29626666666666668"/>
    <n v="2.19"/>
    <n v="287.10638297872339"/>
    <n v="47"/>
    <n v="3.45"/>
    <n v="1741.2150000000001"/>
    <n v="0.55000000000000004"/>
    <n v="5.6000000000000005"/>
    <n v="2826.32"/>
    <n v="11836"/>
    <n v="35510"/>
    <n v="3124"/>
    <n v="9509"/>
    <n v="4857"/>
    <n v="36104"/>
    <n v="42.13"/>
    <n v="31.3"/>
    <n v="98.14"/>
    <n v="49505"/>
    <n v="965"/>
    <n v="1.91"/>
    <s v="Zona Urbana"/>
    <n v="15096"/>
    <n v="1.01"/>
    <n v="3.33"/>
    <n v="5400"/>
    <n v="36.01"/>
    <n v="3041"/>
    <n v="6913"/>
    <n v="3540"/>
    <n v="13494"/>
    <n v="2190"/>
    <n v="4574"/>
    <n v="3358"/>
    <n v="2660"/>
    <n v="70.69"/>
    <n v="95.13"/>
    <n v="84.14"/>
    <n v="41.68"/>
    <n v="933"/>
    <n v="5.44"/>
    <n v="6.1"/>
    <n v="539"/>
    <n v="3.59"/>
    <n v="5.82"/>
    <n v="1.84"/>
  </r>
  <r>
    <n v="969"/>
    <x v="3"/>
    <s v="VE21"/>
    <s v="Trujillo"/>
    <s v="VE2118"/>
    <s v="Matriz"/>
    <s v="VE211805"/>
    <x v="2"/>
    <n v="11363"/>
    <n v="14703.172430966742"/>
    <n v="1162.4349"/>
    <n v="2843"/>
    <n v="288"/>
    <n v="36"/>
    <n v="324"/>
    <n v="10.23"/>
    <n v="0.35207434562714285"/>
    <n v="0.38259454309002089"/>
    <n v="0.277575412502445"/>
    <n v="0.25714728308107349"/>
    <s v="RESTO"/>
    <s v="resto"/>
    <n v="0.21341086610912718"/>
    <n v="3137.8167630444536"/>
    <n v="2.5128509022750073E-4"/>
    <n v="3137.81676304445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6.5279252785867"/>
    <n v="4.2392511585063006E-2"/>
    <n v="5.444572093707417E-4"/>
    <n v="4.2392511585063006E-2"/>
    <n v="5.444572093707417E-4"/>
    <n v="0.89911160400838763"/>
    <n v="1526.5279252785867"/>
    <n v="0"/>
    <n v="0.44136621956115718"/>
    <n v="2.5128509022750073E-4"/>
    <n v="0.94303316746466737"/>
    <n v="0.38556510622134071"/>
    <n v="0.58515774193510384"/>
    <n v="92.95"/>
    <n v="62.539707577900003"/>
    <n v="235.10139398481107"/>
    <n v="0.11755069699240553"/>
    <x v="2"/>
    <s v="FALSETRUE"/>
    <n v="0.30230000000000001"/>
    <n v="0.26871111111111112"/>
    <n v="4.7300000000000004"/>
    <n v="325.13636363636363"/>
    <n v="22"/>
    <n v="2.71"/>
    <n v="307.93729999999999"/>
    <n v="0.03"/>
    <n v="2.2400000000000002"/>
    <n v="254.53120000000001"/>
    <n v="2407"/>
    <n v="7961"/>
    <n v="995"/>
    <n v="1888"/>
    <n v="1102"/>
    <n v="8373"/>
    <n v="42.73"/>
    <n v="33.450000000000003"/>
    <n v="94.67"/>
    <n v="10562"/>
    <n v="801"/>
    <n v="7.05"/>
    <s v="Zona Urbana"/>
    <n v="3253"/>
    <n v="1.01"/>
    <n v="3.52"/>
    <n v="1349"/>
    <n v="41.53"/>
    <n v="865"/>
    <n v="1955"/>
    <n v="4264"/>
    <n v="7153"/>
    <n v="382"/>
    <n v="980"/>
    <n v="803"/>
    <n v="908"/>
    <n v="63.14"/>
    <n v="97.32"/>
    <n v="89.12"/>
    <n v="65.42"/>
    <n v="465"/>
    <n v="3.28"/>
    <n v="4.37"/>
    <n v="68"/>
    <n v="2.09"/>
    <n v="1.26"/>
    <n v="3.19"/>
  </r>
  <r>
    <n v="823"/>
    <x v="16"/>
    <s v="VE19"/>
    <s v="Valdez"/>
    <s v="VE1915"/>
    <s v="Cristobal Colon"/>
    <s v="VE191503"/>
    <x v="0"/>
    <n v="1292"/>
    <n v="1634.533821505544"/>
    <n v="204.65279999999998"/>
    <n v="308"/>
    <n v="48"/>
    <n v="10"/>
    <n v="58"/>
    <n v="15.84"/>
    <n v="0.35258047645562407"/>
    <n v="0.49948100321928335"/>
    <n v="0.10174871219885358"/>
    <n v="0.67990494537839341"/>
    <s v="CIUD MED Y PEQ ORIEN"/>
    <s v="ciud med y peq"/>
    <n v="0.21390071782753564"/>
    <n v="349.62795773342089"/>
    <n v="2.7999178900382085E-5"/>
    <n v="349.62795773342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.249933071976542"/>
    <n v="2.7562246768611494E-3"/>
    <n v="3.539885559626404E-5"/>
    <n v="2.7562246768611494E-3"/>
    <n v="3.539885559626404E-5"/>
    <n v="0.89493573711343388"/>
    <n v="99.249933071976542"/>
    <n v="0"/>
    <n v="0.46572432166985944"/>
    <n v="2.7999178900382085E-5"/>
    <n v="0.94216853680214097"/>
    <n v="0.38536575126952566"/>
    <n v="0.58485518838042416"/>
    <n v="0"/>
    <n v="162.35893906300001"/>
    <n v="10.067408859276281"/>
    <n v="5.0337044296381401E-3"/>
    <x v="3"/>
    <s v="FALSEFALSE"/>
    <n v="0.44770000000000004"/>
    <n v="0.39795555555555562"/>
    <n v="7.29"/>
    <n v="154.66666666666666"/>
    <n v="3"/>
    <n v="10.969999999999999"/>
    <n v="141.73239999999998"/>
    <n v="0.55000000000000004"/>
    <n v="10.4"/>
    <n v="134.36800000000002"/>
    <n v="372"/>
    <n v="831"/>
    <n v="89"/>
    <n v="300"/>
    <n v="164"/>
    <n v="828"/>
    <n v="55.48"/>
    <n v="29.32"/>
    <n v="107.38"/>
    <n v="0"/>
    <n v="1292"/>
    <n v="100"/>
    <s v="Zona Rural"/>
    <n v="386"/>
    <n v="1.05"/>
    <n v="3.5"/>
    <n v="146"/>
    <n v="38.119999999999997"/>
    <n v="148"/>
    <n v="190"/>
    <n v="126"/>
    <n v="464"/>
    <n v="84"/>
    <n v="156"/>
    <n v="97"/>
    <n v="49"/>
    <n v="79.25"/>
    <n v="96.3"/>
    <n v="70.8"/>
    <n v="28.65"/>
    <n v="76"/>
    <n v="4.67"/>
    <n v="5.22"/>
    <n v="14"/>
    <n v="3.66"/>
    <n v="3.13"/>
    <n v="6.83"/>
  </r>
  <r>
    <n v="685"/>
    <x v="17"/>
    <s v="VE16"/>
    <s v="Maturin"/>
    <s v="VE1608"/>
    <s v="San Simon"/>
    <s v="VE160805"/>
    <x v="0"/>
    <n v="59172"/>
    <n v="67233.771566723648"/>
    <n v="6964.5443999999998"/>
    <n v="12465"/>
    <n v="1429"/>
    <n v="233"/>
    <n v="1662"/>
    <n v="11.77"/>
    <n v="0.34541801185376958"/>
    <n v="0.39823367796452686"/>
    <n v="0.25947539499574357"/>
    <n v="0.37179419107453882"/>
    <s v="CIUD GRAND ORIENTE"/>
    <s v="ciud grandes"/>
    <n v="0.20299918216054158"/>
    <n v="13648.400641613574"/>
    <n v="1.0930018690324518E-3"/>
    <n v="13648.400641613574"/>
    <n v="0"/>
    <n v="0"/>
    <n v="73"/>
    <n v="0"/>
    <n v="0"/>
    <n v="73"/>
    <n v="1"/>
    <n v="0"/>
    <n v="0"/>
    <n v="0"/>
    <n v="0"/>
    <n v="0"/>
    <n v="0"/>
    <n v="0"/>
    <n v="0"/>
    <n v="0"/>
    <n v="0"/>
    <n v="0"/>
    <n v="0"/>
    <n v="0"/>
    <n v="8875.5302424231995"/>
    <n v="0.24647830700957335"/>
    <n v="3.1655801033534771E-3"/>
    <n v="0.24647830700957335"/>
    <n v="3.1655801033534771E-3"/>
    <n v="0.9206129903218262"/>
    <n v="8875.5302424231995"/>
    <n v="0"/>
    <n v="0.52177499176530884"/>
    <n v="1.0930018690324518E-3"/>
    <n v="0.94629254971494947"/>
    <n v="0.3834615779148412"/>
    <n v="0.58196529569433531"/>
    <n v="100"/>
    <n v="17.4202522195"/>
    <n v="3859.5176877785416"/>
    <n v="1"/>
    <x v="2"/>
    <s v="TRUETRUE"/>
    <n v="0.29880000000000001"/>
    <n v="0.2656"/>
    <n v="2.36"/>
    <n v="299.46575342465752"/>
    <n v="146"/>
    <n v="1.9100000000000001"/>
    <n v="1130.1852000000001"/>
    <n v="0.03"/>
    <n v="1.4"/>
    <n v="828.4079999999999"/>
    <n v="12363"/>
    <n v="41380"/>
    <n v="5429"/>
    <n v="9953"/>
    <n v="5260"/>
    <n v="43959"/>
    <n v="43"/>
    <n v="33.090000000000003"/>
    <n v="92.94"/>
    <n v="59172"/>
    <n v="0"/>
    <n v="0"/>
    <s v="Zona Urbana"/>
    <n v="14747"/>
    <n v="1.06"/>
    <n v="4.22"/>
    <n v="6925"/>
    <n v="47.06"/>
    <n v="7735"/>
    <n v="17142"/>
    <n v="16413"/>
    <n v="43722"/>
    <n v="2316"/>
    <n v="4626"/>
    <n v="3722"/>
    <n v="5262"/>
    <n v="68.989999999999995"/>
    <n v="96.72"/>
    <n v="84.44"/>
    <n v="62.29"/>
    <n v="1200"/>
    <n v="4.03"/>
    <n v="6.52"/>
    <n v="284"/>
    <n v="1.93"/>
    <n v="1.49"/>
    <n v="3.04"/>
  </r>
  <r>
    <n v="91"/>
    <x v="12"/>
    <s v="VE03"/>
    <s v="Diego Bautista Urbaneja"/>
    <s v="VE0321"/>
    <s v="El Morro"/>
    <s v="VE032102"/>
    <x v="0"/>
    <n v="15224"/>
    <n v="18869.324803722015"/>
    <n v="433.88399999999996"/>
    <n v="5271"/>
    <n v="151"/>
    <n v="4"/>
    <n v="155"/>
    <n v="2.8499999999999996"/>
    <n v="0.34860375643472946"/>
    <n v="0.239784181649117"/>
    <n v="0.25982051313377519"/>
    <n v="7.4516380740671184E-2"/>
    <s v="CIUD PRINC RESTO"/>
    <s v="ciud principales"/>
    <n v="0.20608123710175272"/>
    <n v="3888.6137988258201"/>
    <n v="3.1141100423906661E-4"/>
    <n v="3888.6137988258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5.865497684709"/>
    <n v="2.3212439947789886E-2"/>
    <n v="2.9812294209793097E-4"/>
    <n v="2.3212439947789886E-2"/>
    <n v="2.9812294209793097E-4"/>
    <n v="0.89709089438999101"/>
    <n v="835.865497684709"/>
    <n v="0"/>
    <n v="0.38669583866229934"/>
    <n v="3.1141100423906661E-4"/>
    <n v="0.9432659932106261"/>
    <n v="0.38321954710553929"/>
    <n v="0.5815979745867853"/>
    <n v="100"/>
    <n v="6.0782559234900004"/>
    <n v="3104.3978801221097"/>
    <n v="1"/>
    <x v="2"/>
    <s v="FALSETRUE"/>
    <n v="0.2235"/>
    <n v="0.19866666666666666"/>
    <n v="0.55000000000000004"/>
    <n v="238.58823529411765"/>
    <n v="17"/>
    <n v="0.04"/>
    <n v="6.0895999999999999"/>
    <n v="0.05"/>
    <n v="0.34000000000000008"/>
    <n v="51.761600000000008"/>
    <n v="2569"/>
    <n v="11496"/>
    <n v="1159"/>
    <n v="2069"/>
    <n v="1023"/>
    <n v="12132"/>
    <n v="32.43"/>
    <n v="34.56"/>
    <n v="100.11"/>
    <n v="15224"/>
    <n v="0"/>
    <n v="0"/>
    <s v="Zona Urbana"/>
    <n v="5701"/>
    <n v="1"/>
    <n v="2.68"/>
    <n v="1593"/>
    <n v="27.97"/>
    <n v="1011"/>
    <n v="1795"/>
    <n v="1250"/>
    <n v="4056"/>
    <n v="510"/>
    <n v="979"/>
    <n v="766"/>
    <n v="1334"/>
    <n v="71.33"/>
    <n v="94.23"/>
    <n v="92.29"/>
    <n v="76.62"/>
    <n v="75"/>
    <n v="6"/>
    <n v="0.51"/>
    <n v="6"/>
    <n v="0.11"/>
    <n v="0.3"/>
    <n v="1.25"/>
  </r>
  <r>
    <n v="143"/>
    <x v="10"/>
    <s v="VE05"/>
    <s v="San Casimiro"/>
    <s v="VE0509"/>
    <s v="No Urbana Valle Morin"/>
    <s v="VE050904"/>
    <x v="3"/>
    <n v="1415"/>
    <n v="1567.2482380579484"/>
    <n v="188.761"/>
    <n v="403"/>
    <n v="57"/>
    <n v="5"/>
    <n v="62"/>
    <n v="13.34"/>
    <n v="0.3490100687581747"/>
    <n v="0.42288367749181238"/>
    <n v="6.3774725991874393E-2"/>
    <n v="0.56718895792649238"/>
    <s v="CIUD MED Y PEQ CENTR"/>
    <s v="ciud med y peq"/>
    <n v="0.20679258125390995"/>
    <n v="324.0953086136455"/>
    <n v="2.5954453372309885E-5"/>
    <n v="324.0953086136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.034759232536373"/>
    <n v="1.8893623046076404E-3"/>
    <n v="2.426553392084E-5"/>
    <n v="1.8893623046076404E-3"/>
    <n v="2.426553392084E-5"/>
    <n v="0.89484440913684604"/>
    <n v="68.034759232536373"/>
    <n v="0"/>
    <n v="0.43987248297775539"/>
    <n v="2.5954453372309885E-5"/>
    <n v="0.9421606190057269"/>
    <n v="0.382993051571003"/>
    <n v="0.58125423078474237"/>
    <n v="0"/>
    <n v="145.70022944999999"/>
    <n v="10.756662799874187"/>
    <n v="5.3783313999370931E-3"/>
    <x v="3"/>
    <s v="FALSEFALSE"/>
    <n v="0.37209999999999999"/>
    <n v="0.33075555555555552"/>
    <n v="6.8"/>
    <n v="109.66666666666667"/>
    <n v="3"/>
    <n v="1.24"/>
    <n v="17.545999999999999"/>
    <n v="0.82"/>
    <n v="5.16"/>
    <n v="73.01400000000001"/>
    <n v="349"/>
    <n v="938"/>
    <n v="128"/>
    <n v="264"/>
    <n v="178"/>
    <n v="973"/>
    <n v="50.85"/>
    <n v="32.71"/>
    <n v="104.18"/>
    <n v="0"/>
    <n v="1415"/>
    <n v="100"/>
    <s v="Zona Rural"/>
    <n v="485"/>
    <n v="1"/>
    <n v="2.92"/>
    <n v="196"/>
    <n v="40.409999999999997"/>
    <n v="154"/>
    <n v="32"/>
    <n v="143"/>
    <n v="329"/>
    <n v="59"/>
    <n v="145"/>
    <n v="122"/>
    <n v="63"/>
    <n v="70.239999999999995"/>
    <n v="100"/>
    <n v="81.88"/>
    <n v="37.950000000000003"/>
    <n v="82"/>
    <n v="0"/>
    <n v="3.09"/>
    <n v="20"/>
    <n v="4.12"/>
    <n v="1.03"/>
    <n v="6.24"/>
  </r>
  <r>
    <n v="648"/>
    <x v="4"/>
    <s v="VE15"/>
    <s v="Pedro Gual"/>
    <s v="VE1516"/>
    <s v="Machurucuto"/>
    <s v="VE151602"/>
    <x v="3"/>
    <n v="1148"/>
    <n v="1290.5600293161101"/>
    <n v="183.56519999999998"/>
    <n v="268"/>
    <n v="45"/>
    <n v="6"/>
    <n v="51"/>
    <n v="15.989999999999998"/>
    <n v="0.34735398601905276"/>
    <n v="0.54652878372854408"/>
    <n v="0.10111343104031136"/>
    <n v="0.37081373918464516"/>
    <s v="RESTO"/>
    <s v="resto"/>
    <n v="0.20453562744357678"/>
    <n v="263.96550534977143"/>
    <n v="2.1139091552436021E-5"/>
    <n v="263.96550534977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.497189448862962"/>
    <n v="1.6244987990979495E-3"/>
    <n v="2.0863828296850277E-5"/>
    <n v="1.6244987990979495E-3"/>
    <n v="2.0863828296850277E-5"/>
    <n v="0.89481650453652617"/>
    <n v="58.497189448862962"/>
    <n v="0"/>
    <n v="0.48098992902138943"/>
    <n v="2.1139091552436021E-5"/>
    <n v="0.94214197246660636"/>
    <n v="0.38223291300057854"/>
    <n v="0.58010059690488602"/>
    <n v="0"/>
    <n v="23.5958628062"/>
    <n v="54.694335185615898"/>
    <n v="2.7347167592807951E-2"/>
    <x v="3"/>
    <s v="TRUEFALSE"/>
    <n v="0.45329999999999998"/>
    <n v="0.40293333333333331"/>
    <n v="4.79"/>
    <m/>
    <m/>
    <n v="4.51"/>
    <n v="51.774799999999999"/>
    <n v="0.96"/>
    <n v="33.119999999999997"/>
    <n v="380.21759999999995"/>
    <n v="335"/>
    <n v="739"/>
    <n v="74"/>
    <n v="265"/>
    <n v="144"/>
    <n v="739"/>
    <n v="55.35"/>
    <n v="29.3"/>
    <n v="102.83"/>
    <n v="0"/>
    <n v="1148"/>
    <n v="100"/>
    <s v="Zona Rural"/>
    <n v="324"/>
    <n v="1.04"/>
    <n v="3.69"/>
    <n v="144"/>
    <n v="44.44"/>
    <m/>
    <m/>
    <m/>
    <n v="286"/>
    <n v="72"/>
    <n v="118"/>
    <n v="96"/>
    <n v="68"/>
    <n v="82.76"/>
    <n v="94.4"/>
    <n v="78.05"/>
    <n v="44.74"/>
    <n v="45"/>
    <n v="7.61"/>
    <n v="7.1"/>
    <n v="11"/>
    <n v="3.4"/>
    <n v="1.54"/>
    <n v="3.76"/>
  </r>
  <r>
    <n v="127"/>
    <x v="10"/>
    <s v="VE05"/>
    <s v="Girardot"/>
    <s v="VE0503"/>
    <s v="Urbana Andres Eloy Blanco"/>
    <s v="VE050308"/>
    <x v="3"/>
    <n v="47263"/>
    <n v="54730.06385022193"/>
    <n v="4182.7754999999997"/>
    <n v="12124"/>
    <n v="1102"/>
    <n v="75"/>
    <n v="1177"/>
    <n v="8.85"/>
    <n v="0.34421523148794725"/>
    <n v="0.31627402191353299"/>
    <n v="0.55632975061573198"/>
    <n v="0.50256608458435881"/>
    <s v="CIUD PRINC CENTRO"/>
    <s v="ciud principales"/>
    <n v="0.20008257722058589"/>
    <n v="10950.532226599626"/>
    <n v="8.7694906567151187E-4"/>
    <n v="10950.532226599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50.3414669484177"/>
    <n v="9.0263752147131671E-2"/>
    <n v="1.159279051035885E-3"/>
    <n v="9.0263752147131671E-2"/>
    <n v="1.159279051035885E-3"/>
    <n v="0.9041550615135393"/>
    <n v="3250.3414669484177"/>
    <n v="0"/>
    <n v="0.43689761185806802"/>
    <n v="8.7694906567151187E-4"/>
    <n v="0.94545592783674703"/>
    <n v="0.38213848470766815"/>
    <n v="0.57995728661626633"/>
    <n v="100"/>
    <n v="16.4294603363"/>
    <n v="3331.2149474136304"/>
    <n v="1"/>
    <x v="2"/>
    <s v="FALSETRUE"/>
    <n v="0.28850000000000003"/>
    <n v="0.25644444444444447"/>
    <n v="1.83"/>
    <n v="361"/>
    <n v="45"/>
    <n v="0.7"/>
    <n v="330.84099999999995"/>
    <n v="0.03"/>
    <n v="0.35"/>
    <n v="165.4205"/>
    <n v="9661"/>
    <n v="33487"/>
    <n v="4115"/>
    <n v="7752"/>
    <n v="3969"/>
    <n v="35542"/>
    <n v="41.14"/>
    <n v="33.96"/>
    <n v="93.46"/>
    <n v="47263"/>
    <n v="0"/>
    <n v="0"/>
    <s v="Zona Urbana"/>
    <n v="13914"/>
    <n v="1.06"/>
    <n v="3.58"/>
    <n v="5930"/>
    <n v="42.72"/>
    <n v="2970"/>
    <n v="7588"/>
    <n v="5392"/>
    <n v="16245"/>
    <n v="1857"/>
    <n v="3695"/>
    <n v="2851"/>
    <n v="3098"/>
    <n v="70.55"/>
    <n v="96.17"/>
    <n v="87.11"/>
    <n v="52.98"/>
    <n v="748"/>
    <n v="4.41"/>
    <n v="5.79"/>
    <n v="178"/>
    <n v="1.28"/>
    <n v="0.43"/>
    <n v="1.17"/>
  </r>
  <r>
    <n v="166"/>
    <x v="10"/>
    <s v="VE05"/>
    <s v="Francisco L. Alcantara"/>
    <s v="VE0517"/>
    <s v="No Urbana  Monseñor Feliciano Gonzalez"/>
    <s v="VE051703"/>
    <x v="3"/>
    <n v="14575"/>
    <n v="16589.210498529916"/>
    <n v="2266.4124999999999"/>
    <n v="2993"/>
    <n v="481"/>
    <n v="70"/>
    <n v="551"/>
    <n v="15.55"/>
    <n v="0.34351541897439963"/>
    <n v="0.21617917967931086"/>
    <n v="0.13488774716633925"/>
    <n v="0.88845785632453123"/>
    <s v="CIUD GRAND CENTRO"/>
    <s v="ciud grandes"/>
    <n v="0.19796310622053789"/>
    <n v="3284.0516400353399"/>
    <n v="2.62995985743085E-4"/>
    <n v="3284.0516400353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5.99942577142053"/>
    <n v="1.3496468650312425E-2"/>
    <n v="1.7333838885587419E-4"/>
    <n v="1.3496468650312425E-2"/>
    <n v="1.7333838885587419E-4"/>
    <n v="0.89606727169325795"/>
    <n v="485.99942577142053"/>
    <n v="0"/>
    <n v="0.37524764000762706"/>
    <n v="2.62995985743085E-4"/>
    <n v="0.94307851559831468"/>
    <n v="0.38043487260153186"/>
    <n v="0.57737177823629449"/>
    <n v="100"/>
    <n v="1.3488955686999999"/>
    <n v="12298.365331956566"/>
    <n v="1"/>
    <x v="2"/>
    <s v="FALSETRUE"/>
    <n v="0.38380000000000003"/>
    <n v="0.3411555555555556"/>
    <n v="1.64"/>
    <n v="409.16666666666669"/>
    <n v="6"/>
    <n v="0.65"/>
    <n v="94.737500000000011"/>
    <m/>
    <n v="0.36"/>
    <n v="52.47"/>
    <n v="3897"/>
    <n v="10155"/>
    <n v="523"/>
    <n v="3254"/>
    <n v="1414"/>
    <n v="9907"/>
    <n v="43.53"/>
    <n v="28.53"/>
    <n v="95.11"/>
    <n v="14575"/>
    <n v="0"/>
    <n v="0"/>
    <s v="Zona Urbana"/>
    <n v="3629"/>
    <n v="1.05"/>
    <n v="4.24"/>
    <n v="1940"/>
    <n v="54.04"/>
    <n v="449"/>
    <n v="1226"/>
    <n v="780"/>
    <n v="2455"/>
    <n v="688"/>
    <n v="1489"/>
    <n v="982"/>
    <n v="836"/>
    <n v="64.239999999999995"/>
    <n v="97.07"/>
    <n v="83.65"/>
    <n v="39.979999999999997"/>
    <n v="193"/>
    <n v="3.65"/>
    <n v="11.31"/>
    <n v="120"/>
    <n v="3.34"/>
    <n v="0.78"/>
    <n v="1.1599999999999999"/>
  </r>
  <r>
    <n v="333"/>
    <x v="0"/>
    <s v="VE10"/>
    <s v="Tucupita"/>
    <s v="VE1004"/>
    <s v="San Jose"/>
    <s v="VE100401"/>
    <x v="0"/>
    <n v="5025"/>
    <n v="6136.4619885883139"/>
    <n v="725.10749999999996"/>
    <n v="973"/>
    <n v="152"/>
    <n v="12"/>
    <n v="164"/>
    <n v="14.43"/>
    <n v="0.34742361839444236"/>
    <n v="0.47565704938029113"/>
    <n v="0.38395642989715723"/>
    <n v="0.28090150356328264"/>
    <s v="CIUD MED Y PEQ ORIEN"/>
    <s v="ciud med y peq"/>
    <n v="0.2046144431919085"/>
    <n v="1255.6087529633094"/>
    <n v="1.0055263981466434E-4"/>
    <n v="-1972.3912470366906"/>
    <n v="0"/>
    <n v="0"/>
    <n v="40"/>
    <n v="1431"/>
    <n v="26505"/>
    <n v="26505"/>
    <n v="3"/>
    <n v="0"/>
    <n v="1797"/>
    <n v="0"/>
    <n v="1431"/>
    <n v="26505"/>
    <n v="28307"/>
    <n v="3"/>
    <n v="3228"/>
    <n v="1.8667848886654815E-3"/>
    <n v="5.6666067526275456E-3"/>
    <n v="2.5708645247826865"/>
    <n v="1"/>
    <n v="0.52603601326023985"/>
    <n v="884.95746680500429"/>
    <n v="2.4575750657802528E-2"/>
    <n v="3.1563226902679974E-4"/>
    <n v="2.4575750657802528E-2"/>
    <n v="-5.3509744836007459E-3"/>
    <n v="0.85075066885114281"/>
    <n v="0"/>
    <n v="2.0306060657217544"/>
    <n v="0.45032782296307877"/>
    <n v="-1.7662322488508171E-3"/>
    <n v="0.93522072939735856"/>
    <n v="0.37997857507636063"/>
    <n v="0.576679272547446"/>
    <n v="100"/>
    <n v="16.458152473999998"/>
    <n v="372.85242060325288"/>
    <n v="0.18642621030162643"/>
    <x v="2"/>
    <s v="FALSETRUE"/>
    <n v="0.33740000000000003"/>
    <n v="0.29991111111111113"/>
    <n v="3.96"/>
    <n v="540.625"/>
    <n v="8"/>
    <n v="0.64"/>
    <n v="32.160000000000004"/>
    <m/>
    <n v="5.36"/>
    <n v="269.33999999999997"/>
    <n v="1134"/>
    <n v="3361"/>
    <n v="530"/>
    <n v="888"/>
    <n v="489"/>
    <n v="3648"/>
    <n v="49.51"/>
    <n v="33.68"/>
    <n v="92.97"/>
    <n v="5025"/>
    <n v="0"/>
    <n v="0"/>
    <s v="Zona Urbana"/>
    <n v="1208"/>
    <n v="1.1100000000000001"/>
    <n v="4.54"/>
    <n v="555"/>
    <n v="46.13"/>
    <n v="619"/>
    <n v="2710"/>
    <n v="996"/>
    <n v="4325"/>
    <n v="189"/>
    <n v="398"/>
    <n v="357"/>
    <n v="409"/>
    <n v="66.08"/>
    <n v="93.65"/>
    <n v="87.5"/>
    <n v="62.73"/>
    <n v="170"/>
    <n v="7.55"/>
    <n v="6.23"/>
    <n v="1"/>
    <n v="0.08"/>
    <n v="5.07"/>
    <n v="2.46"/>
  </r>
  <r>
    <n v="615"/>
    <x v="4"/>
    <s v="VE15"/>
    <s v="Andres Bello"/>
    <s v="VE1502"/>
    <s v="Cumbo"/>
    <s v="VE150202"/>
    <x v="3"/>
    <n v="1117"/>
    <n v="1250.7354749535293"/>
    <n v="92.375900000000001"/>
    <n v="255"/>
    <n v="23"/>
    <n v="0"/>
    <n v="23"/>
    <n v="8.27"/>
    <n v="0.34219219373179693"/>
    <n v="0.38457506227038657"/>
    <n v="5.8456169718196463E-2"/>
    <n v="0.72687668637861913"/>
    <s v="CIUD MED Y PEQ ORIEN"/>
    <s v="ciud med y peq"/>
    <n v="0.19547693163998237"/>
    <n v="244.48993293719192"/>
    <n v="1.9579433567124297E-5"/>
    <n v="244.48993293719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.024404118831512"/>
    <n v="2.611108892854869E-3"/>
    <n v="3.3535098724082257E-5"/>
    <n v="2.611108892854869E-3"/>
    <n v="3.3535098724082257E-5"/>
    <n v="0.89492044849167751"/>
    <n v="94.024404118831512"/>
    <n v="0"/>
    <n v="0.4273688732183063"/>
    <n v="1.9579433567124297E-5"/>
    <n v="0.94213593299860254"/>
    <n v="0.37921081469071732"/>
    <n v="0.57551407132368082"/>
    <n v="0"/>
    <n v="20.715983133400002"/>
    <n v="60.375385850599159"/>
    <n v="3.0187692925299579E-2"/>
    <x v="3"/>
    <s v="FALSEFALSE"/>
    <n v="0.42759999999999998"/>
    <n v="0.38008888888888887"/>
    <n v="5.49"/>
    <n v="96.2"/>
    <n v="5"/>
    <n v="1.03"/>
    <n v="11.505100000000001"/>
    <m/>
    <n v="0.34"/>
    <n v="3.7978000000000005"/>
    <n v="307"/>
    <n v="718"/>
    <n v="92"/>
    <n v="239"/>
    <n v="172"/>
    <n v="706"/>
    <n v="55.57"/>
    <n v="30.12"/>
    <n v="88.36"/>
    <n v="0"/>
    <n v="1117"/>
    <n v="100"/>
    <s v="Zona Rural"/>
    <n v="295"/>
    <n v="1.01"/>
    <n v="3.81"/>
    <n v="175"/>
    <n v="59.73"/>
    <n v="90"/>
    <n v="280"/>
    <n v="111"/>
    <n v="481"/>
    <n v="69"/>
    <n v="104"/>
    <n v="137"/>
    <n v="35"/>
    <n v="77.53"/>
    <n v="99.05"/>
    <n v="89.54"/>
    <n v="24.31"/>
    <n v="50"/>
    <n v="1.1599999999999999"/>
    <n v="2.39"/>
    <n v="1"/>
    <n v="0.34"/>
    <n v="0"/>
    <n v="5.04"/>
  </r>
  <r>
    <n v="177"/>
    <x v="1"/>
    <s v="VE06"/>
    <s v="Barinas"/>
    <s v="VE0604"/>
    <s v="Barinas"/>
    <s v="VE060401"/>
    <x v="1"/>
    <n v="7651"/>
    <n v="9086.4908987116032"/>
    <n v="749.03289999999993"/>
    <n v="1860"/>
    <n v="172"/>
    <n v="30"/>
    <n v="202"/>
    <n v="9.7899999999999991"/>
    <n v="0.3482296761006361"/>
    <n v="0.38262240969155364"/>
    <n v="0.37680896731238195"/>
    <n v="0.35428997659992389"/>
    <s v="CIUD GRAND LLANOS"/>
    <s v="ciud grandes"/>
    <n v="0.20555600075883715"/>
    <n v="1867.7827300707293"/>
    <n v="1.4957723388404933E-4"/>
    <n v="-4468.2172699292705"/>
    <n v="0"/>
    <n v="0"/>
    <n v="134"/>
    <n v="6239"/>
    <n v="80241"/>
    <n v="80241"/>
    <n v="3"/>
    <n v="0"/>
    <n v="0"/>
    <n v="67"/>
    <n v="6269"/>
    <n v="80241"/>
    <n v="80308"/>
    <n v="3"/>
    <n v="6336"/>
    <n v="3.6641725695738822E-3"/>
    <n v="0"/>
    <n v="3.3922575136777651"/>
    <n v="1"/>
    <n v="0.69729888805571771"/>
    <n v="1130.3524481728455"/>
    <n v="3.1390502892783112E-2"/>
    <n v="4.031557689488448E-4"/>
    <n v="3.1390502892783112E-2"/>
    <n v="4.031557689488448E-4"/>
    <n v="0.89795249129981114"/>
    <n v="1130.3524481728455"/>
    <n v="0"/>
    <n v="0.43732180129471598"/>
    <n v="-3.5145953356898328E-3"/>
    <n v="0.92845053809811606"/>
    <n v="0.37805203869694576"/>
    <n v="0.57375544033508008"/>
    <n v="100"/>
    <n v="2.3419471891299999"/>
    <n v="3879.8871899784835"/>
    <n v="1"/>
    <x v="2"/>
    <s v="FALSETRUE"/>
    <n v="0.2777"/>
    <n v="0.24684444444444445"/>
    <n v="2.92"/>
    <n v="366.6"/>
    <n v="15"/>
    <n v="1.04"/>
    <n v="79.570399999999992"/>
    <n v="0.05"/>
    <n v="0.9"/>
    <n v="68.859000000000009"/>
    <n v="1470"/>
    <n v="5293"/>
    <n v="888"/>
    <n v="1165"/>
    <n v="645"/>
    <n v="5841"/>
    <n v="44.55"/>
    <n v="35.340000000000003"/>
    <n v="88.45"/>
    <n v="7651"/>
    <n v="0"/>
    <n v="0"/>
    <s v="Zona Urbana"/>
    <n v="2176"/>
    <n v="1.07"/>
    <n v="3.69"/>
    <n v="952"/>
    <n v="43.95"/>
    <n v="966"/>
    <n v="2087"/>
    <n v="2446"/>
    <n v="5499"/>
    <n v="227"/>
    <n v="532"/>
    <n v="437"/>
    <n v="592"/>
    <n v="56.19"/>
    <n v="93.83"/>
    <n v="84.2"/>
    <n v="58.38"/>
    <n v="195"/>
    <n v="6.05"/>
    <n v="4.8"/>
    <n v="46"/>
    <n v="2.12"/>
    <n v="1.29"/>
    <n v="2.1800000000000002"/>
  </r>
  <r>
    <n v="124"/>
    <x v="10"/>
    <s v="VE05"/>
    <s v="Girardot"/>
    <s v="VE0503"/>
    <s v="Urbana Joaquin Crespo"/>
    <s v="VE050305"/>
    <x v="3"/>
    <n v="45808"/>
    <n v="53045.188939571468"/>
    <n v="3779.16"/>
    <n v="11521"/>
    <n v="1000"/>
    <n v="37"/>
    <n v="1037"/>
    <n v="8.25"/>
    <n v="0.33818933228727432"/>
    <n v="0.31627402191353299"/>
    <n v="0.55632975061573198"/>
    <n v="0.50256608458435881"/>
    <s v="CIUD PRINC CENTRO"/>
    <s v="ciud principales"/>
    <n v="0.18651765673105469"/>
    <n v="9893.8643418649299"/>
    <n v="7.9232816368536921E-4"/>
    <n v="9893.8643418649299"/>
    <n v="0"/>
    <n v="0"/>
    <n v="20"/>
    <n v="0"/>
    <n v="0"/>
    <n v="20"/>
    <n v="1"/>
    <n v="0"/>
    <n v="0"/>
    <n v="0"/>
    <n v="0"/>
    <n v="0"/>
    <n v="0"/>
    <n v="0"/>
    <n v="0"/>
    <n v="0"/>
    <n v="0"/>
    <n v="0"/>
    <n v="0"/>
    <n v="0"/>
    <n v="1871.7046852961339"/>
    <n v="5.1978258138155327E-2"/>
    <n v="6.6756925493944002E-4"/>
    <n v="5.1978258138155327E-2"/>
    <n v="6.6756925493944002E-4"/>
    <n v="0.90012150692354176"/>
    <n v="1871.7046852961339"/>
    <n v="0"/>
    <n v="0.42279126232507669"/>
    <n v="7.9232816368536921E-4"/>
    <n v="0.94512825007995094"/>
    <n v="0.37747941165823029"/>
    <n v="0.57288638569414119"/>
    <n v="100"/>
    <n v="6.05693586711"/>
    <n v="8757.759716033017"/>
    <n v="1"/>
    <x v="2"/>
    <s v="FALSETRUE"/>
    <n v="0.27039999999999997"/>
    <n v="0.24035555555555554"/>
    <n v="1.35"/>
    <n v="304.09090909090907"/>
    <n v="33"/>
    <n v="0.42000000000000004"/>
    <n v="192.39360000000002"/>
    <n v="0.03"/>
    <n v="0.86"/>
    <n v="393.94879999999995"/>
    <n v="8686"/>
    <n v="32121"/>
    <n v="5001"/>
    <n v="6922"/>
    <n v="3878"/>
    <n v="35008"/>
    <n v="42.61"/>
    <n v="35.4"/>
    <n v="93.74"/>
    <n v="45808"/>
    <n v="0"/>
    <n v="0"/>
    <s v="Zona Urbana"/>
    <n v="12908"/>
    <n v="1.1000000000000001"/>
    <n v="3.88"/>
    <n v="5915"/>
    <n v="46.22"/>
    <n v="1731"/>
    <n v="4926"/>
    <n v="3181"/>
    <n v="10035"/>
    <n v="1772"/>
    <n v="3426"/>
    <n v="2808"/>
    <n v="3037"/>
    <n v="76.150000000000006"/>
    <n v="98.08"/>
    <n v="86.93"/>
    <n v="54.23"/>
    <n v="541"/>
    <n v="2.2799999999999998"/>
    <n v="5.82"/>
    <n v="65"/>
    <n v="0.51"/>
    <n v="0.48"/>
    <n v="1.27"/>
  </r>
  <r>
    <n v="978"/>
    <x v="3"/>
    <s v="VE21"/>
    <s v="Valera"/>
    <s v="VE2120"/>
    <s v="Juan Ignacio Montilla"/>
    <s v="VE212001"/>
    <x v="2"/>
    <n v="23449"/>
    <n v="29274.171954543119"/>
    <n v="2295.6571000000004"/>
    <n v="5447"/>
    <n v="521"/>
    <n v="70"/>
    <n v="591"/>
    <n v="9.7900000000000009"/>
    <n v="0.33881931394320647"/>
    <n v="0.35543754466055383"/>
    <n v="0.51381427349682107"/>
    <n v="0.32245677257851479"/>
    <s v="CIUD GRAND ANDES"/>
    <s v="ciud grandes"/>
    <n v="0.18777872167775664"/>
    <n v="5497.0665877989413"/>
    <n v="4.4022037544391409E-4"/>
    <n v="5363.0665877989413"/>
    <n v="0"/>
    <n v="0"/>
    <n v="123"/>
    <n v="0"/>
    <n v="19493"/>
    <n v="19493"/>
    <n v="2"/>
    <n v="0"/>
    <n v="0"/>
    <n v="134"/>
    <n v="0"/>
    <n v="19493"/>
    <n v="19627"/>
    <n v="2"/>
    <n v="134"/>
    <n v="7.7493548662073888E-5"/>
    <n v="0"/>
    <n v="2.4376637586566767E-2"/>
    <n v="2.4376637586566767E-2"/>
    <n v="4.5774138448074625E-3"/>
    <n v="2726.922596204382"/>
    <n v="7.5728125137355412E-2"/>
    <n v="9.725945017537126E-4"/>
    <n v="7.5728125137355412E-2"/>
    <n v="9.725945017537126E-4"/>
    <n v="0.90262366570524621"/>
    <n v="2726.922596204382"/>
    <n v="0"/>
    <n v="0.44459644516771846"/>
    <n v="3.6272682678184021E-4"/>
    <n v="0.94346470361460788"/>
    <n v="0.37722788188926942"/>
    <n v="0.5725046483707692"/>
    <n v="100"/>
    <n v="4.1712006349999999"/>
    <n v="7018.1644366150513"/>
    <n v="1"/>
    <x v="2"/>
    <s v="FALSETRUE"/>
    <n v="0.31579999999999997"/>
    <n v="0.28071111111111108"/>
    <n v="3.05"/>
    <n v="322.71111111111111"/>
    <n v="45"/>
    <n v="0.69000000000000006"/>
    <n v="161.79810000000001"/>
    <n v="1.34"/>
    <n v="1.63"/>
    <n v="382.21869999999996"/>
    <n v="5010"/>
    <n v="15863"/>
    <n v="2576"/>
    <n v="3989"/>
    <n v="2164"/>
    <n v="17296"/>
    <n v="47.82"/>
    <n v="34.49"/>
    <n v="89.09"/>
    <n v="23449"/>
    <n v="0"/>
    <n v="0"/>
    <s v="Zona Urbana"/>
    <n v="6162"/>
    <n v="1.04"/>
    <n v="3.95"/>
    <n v="2639"/>
    <n v="42.92"/>
    <n v="2279"/>
    <n v="3985"/>
    <n v="5446"/>
    <n v="14522"/>
    <n v="932"/>
    <n v="2000"/>
    <n v="1606"/>
    <n v="1788"/>
    <n v="69.97"/>
    <n v="97.61"/>
    <n v="88.34"/>
    <n v="62.87"/>
    <n v="614"/>
    <n v="2.9"/>
    <n v="5.77"/>
    <n v="78"/>
    <n v="1.27"/>
    <n v="0.93"/>
    <n v="2.58"/>
  </r>
  <r>
    <n v="12"/>
    <x v="23"/>
    <s v="VE01"/>
    <s v="Libertador"/>
    <s v="VE0101"/>
    <s v="La Vega"/>
    <s v="VE010112"/>
    <x v="3"/>
    <n v="123863"/>
    <n v="133109.29587257787"/>
    <n v="19260.696500000002"/>
    <n v="28980"/>
    <n v="4518"/>
    <n v="816"/>
    <n v="5334"/>
    <n v="15.55"/>
    <n v="0.35020254124405609"/>
    <n v="0.16301468013360421"/>
    <n v="0.28271811240005584"/>
    <n v="0.87309144673521943"/>
    <s v="GRAN CARACAS"/>
    <s v="gran caracas"/>
    <n v="0.21017271974361065"/>
    <n v="27975.942736696659"/>
    <n v="2.2403912738261514E-3"/>
    <n v="13272.942736696659"/>
    <n v="0"/>
    <n v="6186"/>
    <n v="1908"/>
    <n v="700"/>
    <n v="1890"/>
    <n v="6186"/>
    <n v="4"/>
    <n v="81"/>
    <n v="13926"/>
    <n v="394"/>
    <n v="804"/>
    <n v="1890"/>
    <n v="16596"/>
    <n v="5"/>
    <n v="14703"/>
    <n v="8.5028928804363624E-3"/>
    <n v="4.391383730500345E-2"/>
    <n v="0.52555869656945475"/>
    <n v="0.52555869656945475"/>
    <n v="0.11045810064290931"/>
    <n v="5874.3275168339178"/>
    <n v="0.16313327335062638"/>
    <n v="2.0951598158032185E-3"/>
    <n v="0.16313327335062638"/>
    <n v="-4.1818677489200234E-2"/>
    <n v="0.55160171552003556"/>
    <n v="0"/>
    <n v="2.3706543361929686"/>
    <n v="0.29258322300142209"/>
    <n v="-6.262501606610211E-3"/>
    <n v="0.91780981291548025"/>
    <n v="0.37674097464430573"/>
    <n v="0.5717656874549667"/>
    <n v="100"/>
    <n v="12.6815224118"/>
    <n v="10496.318308653646"/>
    <n v="1"/>
    <x v="2"/>
    <s v="FALSETRUE"/>
    <n v="0.33100000000000002"/>
    <n v="0.29422222222222222"/>
    <n v="2.16"/>
    <n v="349.375"/>
    <n v="80"/>
    <n v="0.52"/>
    <n v="644.08759999999995"/>
    <n v="0.08"/>
    <n v="2.2799999999999998"/>
    <n v="2824.0763999999995"/>
    <n v="28589"/>
    <n v="86373"/>
    <n v="8901"/>
    <n v="22960"/>
    <n v="12025"/>
    <n v="88878"/>
    <n v="43.4"/>
    <n v="31.87"/>
    <n v="93.32"/>
    <n v="123863"/>
    <n v="0"/>
    <n v="0"/>
    <s v="Zona Urbana"/>
    <n v="35426"/>
    <n v="1.01"/>
    <n v="3.52"/>
    <n v="15179"/>
    <n v="42.89"/>
    <n v="5769"/>
    <n v="12707"/>
    <n v="9368"/>
    <n v="27950"/>
    <n v="5565"/>
    <n v="10637"/>
    <n v="8425"/>
    <n v="6657"/>
    <n v="71.42"/>
    <n v="94.39"/>
    <n v="83.78"/>
    <n v="41.96"/>
    <n v="2263"/>
    <n v="5.92"/>
    <n v="7.33"/>
    <n v="1254"/>
    <n v="3.54"/>
    <n v="4.04"/>
    <n v="1.93"/>
  </r>
  <r>
    <n v="288"/>
    <x v="14"/>
    <s v="VE08"/>
    <s v="Puerto Cabello"/>
    <s v="VE0811"/>
    <s v="Urbana Fraternidad"/>
    <s v="VE081103"/>
    <x v="3"/>
    <n v="9180"/>
    <n v="10031.182127533659"/>
    <n v="1081.404"/>
    <n v="2053"/>
    <n v="255"/>
    <n v="19"/>
    <n v="274"/>
    <n v="11.780000000000001"/>
    <n v="0.33735552488269571"/>
    <n v="0.32237879812075076"/>
    <n v="0.29905626883903547"/>
    <n v="0.5562150927368571"/>
    <s v="CIUD GRAND CENTRO"/>
    <s v="ciud grandes"/>
    <n v="0.18342868133467566"/>
    <n v="1840.0065098814653"/>
    <n v="1.4735283694709562E-4"/>
    <n v="1840.0065098814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4.8160426168329"/>
    <n v="2.845969945244468E-2"/>
    <n v="3.6551475635776548E-4"/>
    <n v="2.845969945244468E-2"/>
    <n v="3.6551475635776548E-4"/>
    <n v="0.89764371754684902"/>
    <n v="1024.8160426168329"/>
    <n v="0"/>
    <n v="0.41616073837334816"/>
    <n v="1.4735283694709562E-4"/>
    <n v="0.94263071030793233"/>
    <n v="0.37540224815985174"/>
    <n v="0.56973395233663859"/>
    <n v="100"/>
    <n v="3.38884306873"/>
    <n v="2960.060977769896"/>
    <n v="1"/>
    <x v="2"/>
    <s v="FALSETRUE"/>
    <n v="0.29680000000000001"/>
    <n v="0.26382222222222224"/>
    <n v="2.35"/>
    <n v="507.90909090909093"/>
    <n v="11"/>
    <n v="0.64"/>
    <n v="58.752000000000002"/>
    <n v="0.23"/>
    <n v="1.1800000000000002"/>
    <n v="108.32400000000001"/>
    <n v="1931"/>
    <n v="6507"/>
    <n v="742"/>
    <n v="1559"/>
    <n v="778"/>
    <n v="6843"/>
    <n v="41.08"/>
    <n v="33.630000000000003"/>
    <n v="97.08"/>
    <n v="9180"/>
    <n v="0"/>
    <n v="0"/>
    <s v="Zona Urbana"/>
    <n v="2527"/>
    <n v="1.1499999999999999"/>
    <n v="4.05"/>
    <n v="1055"/>
    <n v="41.85"/>
    <n v="621"/>
    <n v="2086"/>
    <n v="2880"/>
    <n v="5587"/>
    <n v="315"/>
    <n v="697"/>
    <n v="555"/>
    <n v="640"/>
    <n v="57.38"/>
    <n v="92.44"/>
    <n v="84.6"/>
    <n v="54.47"/>
    <n v="185"/>
    <n v="8.0500000000000007"/>
    <n v="7.54"/>
    <n v="6"/>
    <n v="0.24"/>
    <n v="1.67"/>
    <n v="1.55"/>
  </r>
  <r>
    <n v="5"/>
    <x v="23"/>
    <s v="VE01"/>
    <s v="Libertador"/>
    <s v="VE0101"/>
    <s v="Catedral"/>
    <s v="VE010105"/>
    <x v="3"/>
    <n v="12777"/>
    <n v="13730.795099133134"/>
    <n v="1714.6733999999999"/>
    <n v="1767"/>
    <n v="257"/>
    <n v="17"/>
    <n v="274"/>
    <n v="13.42"/>
    <n v="0.33613661087318197"/>
    <n v="0.16301468013360421"/>
    <n v="0.28271811240005584"/>
    <n v="0.87309144673521943"/>
    <s v="GRAN CARACAS"/>
    <s v="gran caracas"/>
    <n v="0.18138378771442154"/>
    <n v="2490.543623411384"/>
    <n v="1.994496576394222E-4"/>
    <n v="2450.543623411384"/>
    <n v="0"/>
    <n v="0"/>
    <n v="0"/>
    <n v="40"/>
    <n v="133"/>
    <n v="133"/>
    <n v="2"/>
    <n v="0"/>
    <n v="0"/>
    <n v="0"/>
    <n v="40"/>
    <n v="133"/>
    <n v="173"/>
    <n v="2"/>
    <n v="40"/>
    <n v="2.3132402585693699E-5"/>
    <n v="0"/>
    <n v="1.6060750602396843E-2"/>
    <n v="1.6060750602396843E-2"/>
    <n v="2.9131597777994167E-3"/>
    <n v="501.70755681808998"/>
    <n v="1.3932692001584625E-2"/>
    <n v="1.7894091014125375E-4"/>
    <n v="1.3932692001584625E-2"/>
    <n v="1.7894091014125375E-4"/>
    <n v="0.89611322984911657"/>
    <n v="501.70755681808998"/>
    <n v="0"/>
    <n v="0.35768686732810179"/>
    <n v="1.7631725505372852E-4"/>
    <n v="0.94274286930564244"/>
    <n v="0.37477536889256785"/>
    <n v="0.56878256111738446"/>
    <n v="100"/>
    <n v="0.83761206665700005"/>
    <n v="16392.785688886044"/>
    <n v="1"/>
    <x v="2"/>
    <s v="FALSETRUE"/>
    <n v="0.4546"/>
    <n v="0.40408888888888889"/>
    <n v="1.06"/>
    <n v="395.14285714285717"/>
    <n v="7"/>
    <n v="0.1"/>
    <n v="12.777000000000001"/>
    <n v="0.05"/>
    <n v="0.52"/>
    <n v="66.440399999999997"/>
    <n v="3839"/>
    <n v="8444"/>
    <n v="494"/>
    <n v="3170"/>
    <n v="1359"/>
    <n v="8248"/>
    <n v="51.31"/>
    <n v="27.34"/>
    <n v="93.42"/>
    <n v="12777"/>
    <n v="0"/>
    <n v="0"/>
    <s v="Zona Urbana"/>
    <n v="2261"/>
    <n v="1.03"/>
    <n v="3.27"/>
    <n v="1110"/>
    <n v="49.49"/>
    <n v="483"/>
    <n v="766"/>
    <n v="1517"/>
    <n v="2766"/>
    <n v="828"/>
    <n v="1394"/>
    <n v="931"/>
    <n v="567"/>
    <n v="77.819999999999993"/>
    <n v="93.75"/>
    <n v="82.54"/>
    <n v="32.93"/>
    <n v="108"/>
    <n v="6.87"/>
    <n v="11.23"/>
    <n v="4"/>
    <n v="0.18"/>
    <n v="0.94"/>
    <n v="0.78"/>
  </r>
  <r>
    <n v="145"/>
    <x v="10"/>
    <s v="VE05"/>
    <s v="Santiago Mariño"/>
    <s v="VE0511"/>
    <s v="Capital Santiago Mariño"/>
    <s v="VE051101"/>
    <x v="3"/>
    <n v="53324"/>
    <n v="61633.052272404151"/>
    <n v="4719.174"/>
    <n v="12995"/>
    <n v="1050"/>
    <n v="211"/>
    <n v="1261"/>
    <n v="8.85"/>
    <n v="0.33352242642762148"/>
    <n v="0.36064760391141543"/>
    <n v="5.1362563148591715E-2"/>
    <n v="0.42735163233993401"/>
    <s v="CIUD PRINC CENTRO"/>
    <s v="ciud principales"/>
    <n v="0.17680596318445344"/>
    <n v="10897.091171020182"/>
    <n v="8.7266935736244418E-4"/>
    <n v="10897.091171020182"/>
    <n v="0"/>
    <n v="0"/>
    <n v="0"/>
    <n v="0"/>
    <n v="25912"/>
    <n v="25912"/>
    <n v="1"/>
    <n v="0"/>
    <n v="0"/>
    <n v="0"/>
    <n v="0"/>
    <n v="25912"/>
    <n v="25912"/>
    <n v="1"/>
    <n v="0"/>
    <n v="0"/>
    <n v="0"/>
    <n v="0"/>
    <n v="0"/>
    <n v="0"/>
    <n v="2311.561162673544"/>
    <n v="6.4193311989583501E-2"/>
    <n v="8.2445012572524273E-4"/>
    <n v="6.4193311989583501E-2"/>
    <n v="8.2445012572524273E-4"/>
    <n v="0.90140841957296303"/>
    <n v="2311.561162673544"/>
    <n v="0"/>
    <n v="0.44208311182465398"/>
    <n v="8.7266935736244418E-4"/>
    <n v="0.94543935551022318"/>
    <n v="0.37437266268401298"/>
    <n v="0.56817138896549901"/>
    <n v="100"/>
    <n v="20.338317486200001"/>
    <n v="3030.3909020116116"/>
    <n v="1"/>
    <x v="2"/>
    <s v="FALSETRUE"/>
    <n v="0.2888"/>
    <n v="0.25671111111111111"/>
    <n v="1.37"/>
    <n v="421.74193548387098"/>
    <n v="31"/>
    <n v="0.13"/>
    <n v="69.32119999999999"/>
    <n v="0.01"/>
    <n v="13.429999999999998"/>
    <n v="7161.4131999999981"/>
    <n v="11137"/>
    <n v="38568"/>
    <n v="3619"/>
    <n v="8836"/>
    <n v="5024"/>
    <n v="39464"/>
    <n v="38.26"/>
    <n v="32.82"/>
    <n v="93.37"/>
    <n v="53324"/>
    <n v="0"/>
    <n v="0"/>
    <s v="Zona Urbana"/>
    <n v="14578"/>
    <n v="1.05"/>
    <n v="3.83"/>
    <n v="5619"/>
    <n v="38.69"/>
    <n v="1839"/>
    <n v="4481"/>
    <n v="4593"/>
    <n v="13074"/>
    <n v="2244"/>
    <n v="4360"/>
    <n v="3751"/>
    <n v="3879"/>
    <n v="76.930000000000007"/>
    <n v="98.04"/>
    <n v="88.22"/>
    <n v="56.84"/>
    <n v="632"/>
    <n v="2.23"/>
    <n v="4.2300000000000004"/>
    <n v="406"/>
    <n v="2.8"/>
    <n v="2.13"/>
    <n v="0.88"/>
  </r>
  <r>
    <n v="54"/>
    <x v="12"/>
    <s v="VE03"/>
    <s v="Juan Antonio Sotillo"/>
    <s v="VE0308"/>
    <s v="Puerto La Cruz"/>
    <s v="VE030801"/>
    <x v="0"/>
    <n v="84730"/>
    <n v="104180.70200385734"/>
    <n v="10582.777"/>
    <n v="19384"/>
    <n v="2173"/>
    <n v="594"/>
    <n v="2767"/>
    <n v="12.49"/>
    <n v="0.33433461472256315"/>
    <n v="0.3597578631339044"/>
    <n v="6.4990333191437891E-2"/>
    <n v="0.4125114285814368"/>
    <s v="CIUD PRINC RESTO"/>
    <s v="ciud principales"/>
    <n v="0.17789698463403544"/>
    <n v="18533.432743543235"/>
    <n v="1.4842088212531485E-3"/>
    <n v="16139.432743543235"/>
    <n v="0"/>
    <n v="0"/>
    <n v="66"/>
    <n v="1997"/>
    <n v="34137"/>
    <n v="34137"/>
    <n v="3"/>
    <n v="0"/>
    <n v="347"/>
    <n v="50"/>
    <n v="1997"/>
    <n v="34137"/>
    <n v="36531"/>
    <n v="4"/>
    <n v="2394"/>
    <n v="1.384474294753768E-3"/>
    <n v="1.0942195565730431E-3"/>
    <n v="0.12917196901011407"/>
    <n v="0.12917196901011407"/>
    <n v="2.2979303786140364E-2"/>
    <n v="5904.4009200036362"/>
    <n v="0.16396842812975818"/>
    <n v="2.1058859092437155E-3"/>
    <n v="0.16396842812975818"/>
    <n v="1.0116663526706724E-3"/>
    <n v="0.90294417679706696"/>
    <n v="5557.4009200036362"/>
    <n v="5.87697218907327E-2"/>
    <n v="0.47555682268690985"/>
    <n v="9.9734526499380529E-5"/>
    <n v="0.9424463177904373"/>
    <n v="0.37394250374857529"/>
    <n v="0.56751855283673014"/>
    <n v="100"/>
    <n v="20.160893499299998"/>
    <n v="5167.4645276745587"/>
    <n v="1"/>
    <x v="2"/>
    <s v="FALSETRUE"/>
    <n v="0.3155"/>
    <n v="0.28044444444444444"/>
    <n v="1.9"/>
    <n v="381.4942528735632"/>
    <n v="87"/>
    <n v="3.3000000000000003"/>
    <n v="2796.09"/>
    <n v="0.13"/>
    <n v="5.2899999999999991"/>
    <n v="4482.2169999999996"/>
    <n v="18850"/>
    <n v="59739"/>
    <n v="6141"/>
    <n v="15000"/>
    <n v="8100"/>
    <n v="61630"/>
    <n v="41.83"/>
    <n v="32.07"/>
    <n v="95.09"/>
    <n v="84730"/>
    <n v="0"/>
    <n v="0"/>
    <s v="Zona Urbana"/>
    <n v="22826"/>
    <n v="1.05"/>
    <n v="3.85"/>
    <n v="8443"/>
    <n v="37.08"/>
    <n v="5212"/>
    <n v="12565"/>
    <n v="13005"/>
    <n v="33190"/>
    <n v="3621"/>
    <n v="7419"/>
    <n v="5695"/>
    <n v="6084"/>
    <n v="75.09"/>
    <n v="96.3"/>
    <n v="84.38"/>
    <n v="53.27"/>
    <n v="1374"/>
    <n v="4.43"/>
    <n v="6.06"/>
    <n v="939"/>
    <n v="4.12"/>
    <n v="2.85"/>
    <n v="1.54"/>
  </r>
  <r>
    <n v="1121"/>
    <x v="22"/>
    <s v="VE24"/>
    <s v="Vargas"/>
    <s v="VE2402"/>
    <s v="Macuto"/>
    <s v="VE240207"/>
    <x v="3"/>
    <n v="20033"/>
    <n v="21512.315462427745"/>
    <n v="2047.3725999999997"/>
    <n v="5294"/>
    <n v="538"/>
    <n v="65"/>
    <n v="603"/>
    <n v="10.219999999999999"/>
    <n v="0.33486275985458125"/>
    <n v="0.33435447012946468"/>
    <n v="0.14822865149572603"/>
    <n v="0.57568320931508155"/>
    <s v="GRAN CARACAS"/>
    <s v="gran caracas"/>
    <n v="0.17821010333961057"/>
    <n v="3833.7119616335508"/>
    <n v="3.0701431247713931E-4"/>
    <n v="3687.7119616335508"/>
    <n v="0"/>
    <n v="0"/>
    <n v="64"/>
    <n v="146"/>
    <n v="928"/>
    <n v="928"/>
    <n v="3"/>
    <n v="0"/>
    <n v="0"/>
    <n v="0"/>
    <n v="146"/>
    <n v="928"/>
    <n v="1074"/>
    <n v="2"/>
    <n v="146"/>
    <n v="8.4433269437782005E-5"/>
    <n v="0"/>
    <n v="3.8083194945555891E-2"/>
    <n v="3.8083194945555891E-2"/>
    <n v="6.7868101067500505E-3"/>
    <n v="1087.259840474964"/>
    <n v="3.0193797715752285E-2"/>
    <n v="3.8778619690029223E-4"/>
    <n v="3.0193797715752285E-2"/>
    <n v="3.8778619690029223E-4"/>
    <n v="0.89782641285196452"/>
    <n v="1087.259840474964"/>
    <n v="0"/>
    <n v="0.42079156023239378"/>
    <n v="2.225810430393573E-4"/>
    <n v="0.94292201670199727"/>
    <n v="0.37381304478469501"/>
    <n v="0.5673220778088941"/>
    <n v="92.62"/>
    <n v="32.184007785799999"/>
    <n v="668.41630183544942"/>
    <n v="0.33420815091772471"/>
    <x v="2"/>
    <s v="FALSETRUE"/>
    <n v="0.3014"/>
    <n v="0.2679111111111111"/>
    <n v="0.93"/>
    <n v="508.41666666666669"/>
    <n v="12"/>
    <n v="1.82"/>
    <n v="364.60060000000004"/>
    <n v="0.12"/>
    <n v="7.24"/>
    <n v="1450.3892000000001"/>
    <n v="4270"/>
    <n v="14169"/>
    <n v="1594"/>
    <n v="3487"/>
    <n v="1683"/>
    <n v="14863"/>
    <n v="41.39"/>
    <n v="33.4"/>
    <n v="95.94"/>
    <n v="18554"/>
    <n v="1479"/>
    <n v="7.38"/>
    <s v="Zona Urbana"/>
    <n v="5963"/>
    <n v="1.03"/>
    <n v="3.31"/>
    <n v="2362"/>
    <n v="39.619999999999997"/>
    <n v="1037"/>
    <n v="2291"/>
    <n v="2773"/>
    <n v="6101"/>
    <n v="925"/>
    <n v="1653"/>
    <n v="1226"/>
    <n v="1173"/>
    <n v="79.400000000000006"/>
    <n v="97.12"/>
    <n v="88.97"/>
    <n v="49.85"/>
    <n v="159"/>
    <n v="3.13"/>
    <n v="5.62"/>
    <n v="113"/>
    <n v="1.9"/>
    <n v="2.4300000000000002"/>
    <n v="0.8"/>
  </r>
  <r>
    <n v="19"/>
    <x v="23"/>
    <s v="VE01"/>
    <s v="Libertador"/>
    <s v="VE0101"/>
    <s v="Santa Rosalia"/>
    <s v="VE010119"/>
    <x v="3"/>
    <n v="101103"/>
    <n v="108650.2760356623"/>
    <n v="13052.397300000001"/>
    <n v="26422"/>
    <n v="3432"/>
    <n v="485"/>
    <n v="3917"/>
    <n v="12.91"/>
    <n v="0.33266382469170858"/>
    <n v="0.16301468013360421"/>
    <n v="0.28271811240005584"/>
    <n v="0.87309144673521943"/>
    <s v="GRAN CARACAS"/>
    <s v="gran caracas"/>
    <n v="0.17449066314405229"/>
    <n v="18958.458716247049"/>
    <n v="1.518246082815957E-3"/>
    <n v="17309.458716247049"/>
    <n v="0"/>
    <n v="19"/>
    <n v="1822"/>
    <n v="0"/>
    <n v="2102"/>
    <n v="2102"/>
    <n v="3"/>
    <n v="68"/>
    <n v="1533"/>
    <n v="96"/>
    <n v="0"/>
    <n v="2102"/>
    <n v="3751"/>
    <n v="4"/>
    <n v="1649"/>
    <n v="9.5363329659522273E-4"/>
    <n v="4.8341169458976227E-3"/>
    <n v="8.6979644531273922E-2"/>
    <n v="8.6979644531273922E-2"/>
    <n v="1.5177135854295929E-2"/>
    <n v="2743.6911872770784"/>
    <n v="7.61937980409053E-2"/>
    <n v="9.7857525071305663E-4"/>
    <n v="7.61937980409053E-2"/>
    <n v="-3.8555416951845658E-3"/>
    <n v="0.86301788385404632"/>
    <n v="1210.6911872770784"/>
    <n v="0.55873635017991774"/>
    <n v="0.36740878734285198"/>
    <n v="5.6461278622073428E-4"/>
    <n v="0.94424646718324035"/>
    <n v="0.37341845880336955"/>
    <n v="0.56672322942218578"/>
    <n v="100"/>
    <n v="6.8291723558399999"/>
    <n v="15909.728203410988"/>
    <n v="1"/>
    <x v="2"/>
    <s v="FALSETRUE"/>
    <n v="0.30109999999999998"/>
    <n v="0.26764444444444441"/>
    <n v="2.2200000000000002"/>
    <n v="296.67924528301887"/>
    <n v="53"/>
    <n v="0.56999999999999995"/>
    <n v="576.2870999999999"/>
    <n v="0.11"/>
    <n v="1.0900000000000001"/>
    <n v="1102.0227"/>
    <n v="21393"/>
    <n v="71058"/>
    <n v="8652"/>
    <n v="17212"/>
    <n v="8858"/>
    <n v="75033"/>
    <n v="42.28"/>
    <n v="33.33"/>
    <n v="94.22"/>
    <n v="101103"/>
    <n v="0"/>
    <n v="0"/>
    <s v="Zona Urbana"/>
    <n v="31818"/>
    <n v="1.02"/>
    <n v="3.15"/>
    <n v="14596"/>
    <n v="45.96"/>
    <n v="3480"/>
    <n v="9196"/>
    <n v="3009"/>
    <n v="15724"/>
    <n v="4197"/>
    <n v="7876"/>
    <n v="6252"/>
    <n v="5320"/>
    <n v="71.209999999999994"/>
    <n v="94.85"/>
    <n v="84.33"/>
    <n v="42.22"/>
    <n v="1926"/>
    <n v="5.59"/>
    <n v="6.62"/>
    <n v="815"/>
    <n v="2.57"/>
    <n v="2.5099999999999998"/>
    <n v="1.73"/>
  </r>
  <r>
    <n v="1014"/>
    <x v="9"/>
    <s v="VE23"/>
    <s v="Cabimas"/>
    <s v="VE2303"/>
    <s v="Carmen Herrera"/>
    <s v="VE230302"/>
    <x v="2"/>
    <n v="23686"/>
    <n v="27774.701926585974"/>
    <n v="2927.5895999999998"/>
    <n v="4734"/>
    <n v="610"/>
    <n v="58"/>
    <n v="668"/>
    <n v="12.36"/>
    <n v="0.33311038033426976"/>
    <n v="0.39039122010458621"/>
    <n v="0.1842418391095576"/>
    <n v="0.25568709937961115"/>
    <s v="CIUD GRAND ZULIA"/>
    <s v="ciud grandes"/>
    <n v="0.17609620359566638"/>
    <n v="4891.0195652730308"/>
    <n v="3.9168644493174095E-4"/>
    <n v="4724.0195652730308"/>
    <n v="0"/>
    <n v="0"/>
    <n v="0"/>
    <n v="0"/>
    <n v="0"/>
    <n v="0"/>
    <n v="0"/>
    <n v="0"/>
    <n v="0"/>
    <n v="167"/>
    <n v="0"/>
    <n v="0"/>
    <n v="167"/>
    <n v="1"/>
    <n v="167"/>
    <n v="9.6577780795271192E-5"/>
    <n v="0"/>
    <n v="3.4144210173626156E-2"/>
    <n v="3.4144210173626156E-2"/>
    <n v="6.0126657863480946E-3"/>
    <n v="1635.5815389965494"/>
    <n v="4.5420989810961182E-2"/>
    <n v="5.8335268269517565E-4"/>
    <n v="4.5420989810961182E-2"/>
    <n v="5.8335268269517565E-4"/>
    <n v="0.89943066825360585"/>
    <n v="1635.5815389965494"/>
    <n v="0"/>
    <n v="0.44508095938971776"/>
    <n v="2.9510866413646976E-4"/>
    <n v="0.943202865613189"/>
    <n v="0.37323025188459574"/>
    <n v="0.56643759482032685"/>
    <n v="100"/>
    <n v="4.1402934058299996"/>
    <n v="6708.3897695453334"/>
    <n v="1"/>
    <x v="2"/>
    <s v="FALSETRUE"/>
    <n v="0.3014"/>
    <n v="0.2679111111111111"/>
    <n v="1.81"/>
    <n v="371.52"/>
    <n v="25"/>
    <n v="2.5"/>
    <n v="592.15"/>
    <n v="0.09"/>
    <n v="3.12"/>
    <n v="739.00320000000011"/>
    <n v="4970"/>
    <n v="16489"/>
    <n v="2227"/>
    <n v="3893"/>
    <n v="2244"/>
    <n v="17549"/>
    <n v="43.65"/>
    <n v="34.130000000000003"/>
    <n v="92.71"/>
    <n v="23686"/>
    <n v="0"/>
    <n v="0"/>
    <s v="Zona Urbana"/>
    <n v="5527"/>
    <n v="1.03"/>
    <n v="4.4000000000000004"/>
    <n v="2118"/>
    <n v="38.4"/>
    <n v="1583"/>
    <n v="3489"/>
    <n v="4044"/>
    <n v="9288"/>
    <n v="1077"/>
    <n v="1942"/>
    <n v="1636"/>
    <n v="2008"/>
    <n v="82.15"/>
    <n v="98.78"/>
    <n v="88.96"/>
    <n v="67.25"/>
    <n v="370"/>
    <n v="1.52"/>
    <n v="8.3000000000000007"/>
    <n v="54"/>
    <n v="0.98"/>
    <n v="2.61"/>
    <n v="1.33"/>
  </r>
  <r>
    <n v="187"/>
    <x v="1"/>
    <s v="VE06"/>
    <s v="Barinas"/>
    <s v="VE0604"/>
    <s v="Alto Barinas"/>
    <s v="VE060411"/>
    <x v="1"/>
    <n v="64194"/>
    <n v="76238.164521225044"/>
    <n v="5154.7781999999997"/>
    <n v="15787"/>
    <n v="1052"/>
    <n v="326"/>
    <n v="1378"/>
    <n v="8.0299999999999994"/>
    <n v="0.32618696723461976"/>
    <n v="0.38262240969155364"/>
    <n v="0.37680896731238195"/>
    <n v="0.35428997659992389"/>
    <s v="CIUD GRAND LLANOS"/>
    <s v="ciud grandes"/>
    <n v="0.16860211298196756"/>
    <n v="12853.915628145416"/>
    <n v="1.0293773003052324E-3"/>
    <n v="12853.915628145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14.6796472220958"/>
    <n v="9.7604567329127978E-2"/>
    <n v="1.2535589037517673E-3"/>
    <n v="9.7604567329127978E-2"/>
    <n v="1.2535589037517673E-3"/>
    <n v="0.90492845048338577"/>
    <n v="3514.6796472220958"/>
    <n v="0"/>
    <n v="0.46171847583468911"/>
    <n v="1.0293773003052324E-3"/>
    <n v="0.94604617611849373"/>
    <n v="0.37189255546692218"/>
    <n v="0.5644074229958278"/>
    <n v="96.95"/>
    <n v="269.12751276300003"/>
    <n v="283.27896965466385"/>
    <n v="0.14163948482733194"/>
    <x v="2"/>
    <s v="FALSETRUE"/>
    <n v="0.39770000000000005"/>
    <n v="0.35351111111111116"/>
    <n v="1.49"/>
    <n v="359.41379310344826"/>
    <n v="58"/>
    <n v="2.15"/>
    <n v="1380.1709999999998"/>
    <n v="0.56999999999999995"/>
    <n v="15.729999999999999"/>
    <n v="10097.716199999999"/>
    <n v="17620"/>
    <n v="44301"/>
    <n v="2273"/>
    <n v="14227"/>
    <n v="6911"/>
    <n v="43056"/>
    <n v="44.9"/>
    <n v="28.29"/>
    <n v="91.96"/>
    <n v="62236"/>
    <n v="1958"/>
    <n v="3.05"/>
    <s v="Zona Urbana"/>
    <n v="17419"/>
    <n v="1.02"/>
    <n v="3.72"/>
    <n v="6900"/>
    <n v="39.659999999999997"/>
    <n v="4379"/>
    <n v="9139"/>
    <n v="7268"/>
    <n v="20846"/>
    <n v="3533"/>
    <n v="6977"/>
    <n v="5150"/>
    <n v="5094"/>
    <n v="72.91"/>
    <n v="98.88"/>
    <n v="89.96"/>
    <n v="62.39"/>
    <n v="781"/>
    <n v="1.37"/>
    <n v="4.13"/>
    <n v="516"/>
    <n v="2.97"/>
    <n v="1.84"/>
    <n v="0.95"/>
  </r>
  <r>
    <n v="567"/>
    <x v="19"/>
    <s v="VE14"/>
    <s v="Libertador"/>
    <s v="VE1412"/>
    <s v="Mariano Picon Salas"/>
    <s v="VE141210"/>
    <x v="1"/>
    <n v="14967"/>
    <n v="20270.127403614097"/>
    <n v="613.64699999999993"/>
    <n v="4193"/>
    <n v="162"/>
    <n v="17"/>
    <n v="179"/>
    <n v="4.0999999999999996"/>
    <n v="0.32543691207898129"/>
    <n v="0.33216495143760305"/>
    <n v="0.39592015898146893"/>
    <n v="0.12130522398773623"/>
    <s v="CIUD GRAND ANDES"/>
    <s v="ciud grandes"/>
    <n v="0.1676443100265462"/>
    <n v="3398.1715227290715"/>
    <n v="2.7213502322837865E-4"/>
    <n v="3398.1715227290715"/>
    <n v="0"/>
    <n v="0"/>
    <n v="20"/>
    <n v="0"/>
    <n v="0"/>
    <n v="20"/>
    <n v="1"/>
    <n v="0"/>
    <n v="0"/>
    <n v="0"/>
    <n v="0"/>
    <n v="0"/>
    <n v="0"/>
    <n v="0"/>
    <n v="0"/>
    <n v="0"/>
    <n v="0"/>
    <n v="0"/>
    <n v="0"/>
    <n v="0"/>
    <n v="770.82853750205948"/>
    <n v="2.1406328154913844E-2"/>
    <n v="2.7492661449682321E-4"/>
    <n v="2.1406328154913844E-2"/>
    <n v="2.7492661449682321E-4"/>
    <n v="0.89690061212510774"/>
    <n v="770.82853750205948"/>
    <n v="0"/>
    <n v="0.41682396390587489"/>
    <n v="2.7213502322837865E-4"/>
    <n v="0.94311390471887668"/>
    <n v="0.37034344992288376"/>
    <n v="0.5620564034467499"/>
    <n v="100"/>
    <n v="6.24453420688"/>
    <n v="3246.0591506218684"/>
    <n v="1"/>
    <x v="2"/>
    <s v="FALSETRUE"/>
    <n v="0.22409999999999999"/>
    <n v="0.19919999999999999"/>
    <n v="1.72"/>
    <n v="255.44444444444446"/>
    <n v="18"/>
    <n v="0.86"/>
    <n v="128.71619999999999"/>
    <n v="0.05"/>
    <n v="1.5200000000000002"/>
    <n v="227.49840000000003"/>
    <n v="2525"/>
    <n v="11269"/>
    <n v="1173"/>
    <n v="1993"/>
    <n v="1209"/>
    <n v="11765"/>
    <n v="32.82"/>
    <n v="33.78"/>
    <n v="80.91"/>
    <n v="14967"/>
    <n v="0"/>
    <n v="0"/>
    <s v="Zona Urbana"/>
    <n v="4427"/>
    <n v="1.03"/>
    <n v="3.48"/>
    <n v="2122"/>
    <n v="47.93"/>
    <n v="910"/>
    <n v="1269"/>
    <n v="2259"/>
    <n v="4598"/>
    <n v="541"/>
    <n v="1016"/>
    <n v="885"/>
    <n v="2015"/>
    <n v="84.27"/>
    <n v="99.32"/>
    <n v="85.51"/>
    <n v="79.42"/>
    <n v="229"/>
    <n v="0.83"/>
    <n v="1.51"/>
    <n v="9"/>
    <n v="0.2"/>
    <n v="1.33"/>
    <n v="1.28"/>
  </r>
  <r>
    <n v="570"/>
    <x v="19"/>
    <s v="VE14"/>
    <s v="Libertador"/>
    <s v="VE1412"/>
    <s v="Sagrario"/>
    <s v="VE141213"/>
    <x v="1"/>
    <n v="5687"/>
    <n v="7702.0254255597902"/>
    <n v="233.16699999999997"/>
    <n v="1639"/>
    <n v="67"/>
    <n v="3"/>
    <n v="70"/>
    <n v="4.0999999999999996"/>
    <n v="0.32543691207898129"/>
    <n v="0.33216495143760305"/>
    <n v="0.39592015898146893"/>
    <n v="0.12130522398773623"/>
    <s v="CIUD GRAND ANDES"/>
    <s v="ciud grandes"/>
    <n v="0.16764431002654623"/>
    <n v="1291.200738274887"/>
    <n v="1.034029449522142E-4"/>
    <n v="1291.200738274887"/>
    <n v="0"/>
    <n v="0"/>
    <n v="20"/>
    <n v="0"/>
    <n v="0"/>
    <n v="20"/>
    <n v="1"/>
    <n v="0"/>
    <n v="0"/>
    <n v="0"/>
    <n v="0"/>
    <n v="0"/>
    <n v="0"/>
    <n v="0"/>
    <n v="0"/>
    <n v="0"/>
    <n v="0"/>
    <n v="0"/>
    <n v="0"/>
    <n v="0"/>
    <n v="527.57664365354094"/>
    <n v="1.4651090627123504E-2"/>
    <n v="1.8816747625522025E-4"/>
    <n v="1.4651090627123504E-2"/>
    <n v="1.8816747625522025E-4"/>
    <n v="0.89618891648052879"/>
    <n v="527.57664365354094"/>
    <n v="0"/>
    <n v="0.4143349861817518"/>
    <n v="1.034029449522142E-4"/>
    <n v="0.94246052301753125"/>
    <n v="0.37006941199634324"/>
    <n v="0.56164050633440343"/>
    <n v="100"/>
    <n v="0.81007096378700005"/>
    <n v="9507.8403866663703"/>
    <n v="1"/>
    <x v="2"/>
    <s v="FALSETRUE"/>
    <n v="0.22320000000000001"/>
    <n v="0.19840000000000002"/>
    <n v="2.08"/>
    <n v="224.78571428571428"/>
    <n v="14"/>
    <n v="0.19"/>
    <n v="10.805300000000001"/>
    <m/>
    <n v="0.06"/>
    <n v="3.4121999999999999"/>
    <n v="920"/>
    <n v="4121"/>
    <n v="646"/>
    <n v="719"/>
    <n v="444"/>
    <n v="4524"/>
    <n v="38"/>
    <n v="35.450000000000003"/>
    <n v="86.83"/>
    <n v="5687"/>
    <n v="0"/>
    <n v="0"/>
    <s v="Zona Urbana"/>
    <n v="1763"/>
    <n v="1.1299999999999999"/>
    <n v="3.57"/>
    <n v="852"/>
    <n v="48.35"/>
    <n v="562"/>
    <n v="918"/>
    <n v="725"/>
    <n v="3147"/>
    <n v="164"/>
    <n v="378"/>
    <n v="307"/>
    <n v="690"/>
    <n v="71.62"/>
    <n v="98.69"/>
    <n v="82.53"/>
    <n v="72.78"/>
    <n v="106"/>
    <n v="1.55"/>
    <n v="2.61"/>
    <n v="3"/>
    <n v="0.17"/>
    <n v="0.11"/>
    <n v="1.35"/>
  </r>
  <r>
    <n v="21"/>
    <x v="23"/>
    <s v="VE01"/>
    <s v="Libertador"/>
    <s v="VE0101"/>
    <s v="Sucre"/>
    <s v="VE010121"/>
    <x v="3"/>
    <n v="345944"/>
    <n v="371768.50432609482"/>
    <n v="46840.817599999995"/>
    <n v="81592"/>
    <n v="11265"/>
    <n v="1512"/>
    <n v="12777"/>
    <n v="13.54"/>
    <n v="0.33718220342567112"/>
    <n v="0.16301468013360421"/>
    <n v="0.28271811240005584"/>
    <n v="0.87309144673521943"/>
    <s v="GRAN CARACAS"/>
    <s v="gran caracas"/>
    <n v="0.18300569937803782"/>
    <n v="68035.755140924055"/>
    <n v="5.4484924265289364E-3"/>
    <n v="49196.755140924055"/>
    <n v="0"/>
    <n v="8937"/>
    <n v="649"/>
    <n v="0"/>
    <n v="5041"/>
    <n v="8937"/>
    <n v="3"/>
    <n v="3581"/>
    <n v="13410"/>
    <n v="4001"/>
    <n v="0"/>
    <n v="5041"/>
    <n v="24995"/>
    <n v="4"/>
    <n v="18839"/>
    <n v="1.089478330779709E-2"/>
    <n v="4.2286698137304055E-2"/>
    <n v="0.27689852138744309"/>
    <n v="0.27689852138744309"/>
    <n v="5.0674007563253583E-2"/>
    <n v="18354.92263051906"/>
    <n v="0.50972619457008062"/>
    <n v="6.5465359579350655E-3"/>
    <n v="0.50972619457008062"/>
    <n v="-3.5740162179368991E-2"/>
    <n v="0.60146450760386727"/>
    <n v="4944.9226305190605"/>
    <n v="0.73059419916611101"/>
    <n v="0.42473512743585068"/>
    <n v="-5.4462908812681534E-3"/>
    <n v="0.92097042800319051"/>
    <n v="0.36980820660258579"/>
    <n v="0.56124408467713693"/>
    <n v="99.92"/>
    <n v="56.3030208813"/>
    <n v="6602.9939159014257"/>
    <n v="1"/>
    <x v="2"/>
    <s v="FALSETRUE"/>
    <n v="0.33899999999999997"/>
    <n v="0.30133333333333329"/>
    <n v="2.02"/>
    <n v="303.93030303030304"/>
    <n v="330"/>
    <n v="0.45999999999999996"/>
    <n v="1591.3424"/>
    <n v="0.24"/>
    <n v="1.25"/>
    <n v="4324.3"/>
    <n v="81787"/>
    <n v="241265"/>
    <n v="22892"/>
    <n v="65745"/>
    <n v="34055"/>
    <n v="246144"/>
    <n v="43.39"/>
    <n v="31.32"/>
    <n v="94.37"/>
    <n v="345660"/>
    <n v="284"/>
    <n v="0.08"/>
    <s v="Zona Urbana"/>
    <n v="97515"/>
    <n v="1.03"/>
    <n v="3.58"/>
    <n v="43565"/>
    <n v="44.74"/>
    <n v="12718"/>
    <n v="34124"/>
    <n v="23165"/>
    <n v="100297"/>
    <n v="16233"/>
    <n v="30812"/>
    <n v="23847"/>
    <n v="17787"/>
    <n v="73.91"/>
    <n v="95.24"/>
    <n v="84.16"/>
    <n v="38.729999999999997"/>
    <n v="5894"/>
    <n v="5.51"/>
    <n v="7.43"/>
    <n v="2877"/>
    <n v="2.95"/>
    <n v="1.48"/>
    <n v="2.33"/>
  </r>
  <r>
    <n v="979"/>
    <x v="3"/>
    <s v="VE21"/>
    <s v="Valera"/>
    <s v="VE2120"/>
    <s v="Beatriz"/>
    <s v="VE212002"/>
    <x v="2"/>
    <n v="14489"/>
    <n v="18088.339692497557"/>
    <n v="1251.8496"/>
    <n v="3583"/>
    <n v="282"/>
    <n v="57"/>
    <n v="339"/>
    <n v="8.64"/>
    <n v="0.32395603423666053"/>
    <n v="0.35543754466055383"/>
    <n v="0.51381427349682107"/>
    <n v="0.32245677257851479"/>
    <s v="CIUD GRAND ANDES"/>
    <s v="ciud grandes"/>
    <n v="0.16572095559712124"/>
    <n v="2997.6169390060336"/>
    <n v="2.400574985311672E-4"/>
    <n v="2997.6169390060336"/>
    <n v="0"/>
    <n v="0"/>
    <n v="40"/>
    <n v="0"/>
    <n v="0"/>
    <n v="40"/>
    <n v="1"/>
    <n v="0"/>
    <n v="0"/>
    <n v="0"/>
    <n v="0"/>
    <n v="0"/>
    <n v="0"/>
    <n v="0"/>
    <n v="0"/>
    <n v="0"/>
    <n v="0"/>
    <n v="0"/>
    <n v="0"/>
    <n v="0"/>
    <n v="235.32375694791216"/>
    <n v="6.535068849680122E-3"/>
    <n v="8.3931459022026559E-5"/>
    <n v="6.535068849680122E-3"/>
    <n v="8.3931459022026559E-5"/>
    <n v="0.89533385589582659"/>
    <n v="235.32375694791216"/>
    <n v="0"/>
    <n v="0.41910215646868682"/>
    <n v="2.400574985311672E-4"/>
    <n v="0.94298969082975892"/>
    <n v="0.3696502346418038"/>
    <n v="0.56100433654026272"/>
    <n v="97.52"/>
    <n v="37.965398003200001"/>
    <n v="476.44277799940198"/>
    <n v="0.23822138899970099"/>
    <x v="2"/>
    <s v="FALSETRUE"/>
    <n v="0.308"/>
    <n v="0.27377777777777779"/>
    <n v="2.81"/>
    <n v="236.66666666666666"/>
    <n v="6"/>
    <n v="2.08"/>
    <n v="301.37119999999999"/>
    <n v="0.66"/>
    <n v="1.6"/>
    <n v="231.82400000000001"/>
    <n v="3221"/>
    <n v="10457"/>
    <n v="811"/>
    <n v="2583"/>
    <n v="1373"/>
    <n v="10533"/>
    <n v="38.56"/>
    <n v="31.52"/>
    <n v="86.81"/>
    <n v="14129"/>
    <n v="360"/>
    <n v="2.48"/>
    <s v="Zona Urbana"/>
    <n v="3974"/>
    <n v="1.05"/>
    <n v="3.84"/>
    <n v="1868"/>
    <n v="47.09"/>
    <n v="332"/>
    <n v="475"/>
    <n v="426"/>
    <n v="1420"/>
    <n v="617"/>
    <n v="1165"/>
    <n v="1037"/>
    <n v="1328"/>
    <n v="69.17"/>
    <n v="96.36"/>
    <n v="87.73"/>
    <n v="63.75"/>
    <n v="347"/>
    <n v="3.57"/>
    <n v="4.1100000000000003"/>
    <n v="72"/>
    <n v="1.81"/>
    <n v="1.49"/>
    <n v="2.0699999999999998"/>
  </r>
  <r>
    <n v="469"/>
    <x v="2"/>
    <s v="VE13"/>
    <s v="Iribarren"/>
    <s v="VE1303"/>
    <s v="Concepcion"/>
    <s v="VE130302"/>
    <x v="2"/>
    <n v="115679"/>
    <n v="134586.52429459061"/>
    <n v="13684.825700000001"/>
    <n v="25471"/>
    <n v="2966"/>
    <n v="450"/>
    <n v="3416"/>
    <n v="11.83"/>
    <n v="0.31772857526847348"/>
    <n v="0.44002263267024355"/>
    <n v="0.25206194964216688"/>
    <n v="0.52502652833724339"/>
    <s v="CIUD PRINC RESTO"/>
    <s v="ciud principales"/>
    <n v="0.15827176574831123"/>
    <n v="21301.246846032842"/>
    <n v="1.7058630697320283E-3"/>
    <n v="20675.246846032842"/>
    <n v="0"/>
    <n v="0"/>
    <n v="0"/>
    <n v="573"/>
    <n v="0"/>
    <n v="573"/>
    <n v="1"/>
    <n v="0"/>
    <n v="0"/>
    <n v="53"/>
    <n v="573"/>
    <n v="0"/>
    <n v="626"/>
    <n v="2"/>
    <n v="626"/>
    <n v="3.6202210046610639E-4"/>
    <n v="0"/>
    <n v="2.9387951068065608E-2"/>
    <n v="2.9387951068065608E-2"/>
    <n v="4.651282907267712E-3"/>
    <n v="9278.3657234632483"/>
    <n v="0.25766526763706937"/>
    <n v="3.309256925906565E-3"/>
    <n v="0.25766526763706937"/>
    <n v="3.309256925906565E-3"/>
    <n v="0.92179158857568655"/>
    <n v="9278.3657234632483"/>
    <n v="0"/>
    <n v="0.53982649629433321"/>
    <n v="1.3438409692659219E-3"/>
    <n v="0.94726387466838402"/>
    <n v="0.36908050116214247"/>
    <n v="0.56013967334568404"/>
    <n v="100"/>
    <n v="23.1421804557"/>
    <n v="5815.6371458697822"/>
    <n v="1"/>
    <x v="2"/>
    <s v="TRUETRUE"/>
    <n v="0.27810000000000001"/>
    <n v="0.2472"/>
    <n v="2.69"/>
    <n v="359.65030674846628"/>
    <n v="163"/>
    <n v="1.56"/>
    <n v="1804.5924000000002"/>
    <n v="0.12"/>
    <n v="1.4100000000000001"/>
    <n v="1631.0739000000001"/>
    <n v="22446"/>
    <n v="80713"/>
    <n v="12520"/>
    <n v="17867"/>
    <n v="9762"/>
    <n v="88050"/>
    <n v="43.32"/>
    <n v="35.32"/>
    <n v="93.49"/>
    <n v="115679"/>
    <n v="0"/>
    <n v="0"/>
    <s v="Zona Urbana"/>
    <n v="29809"/>
    <n v="1.0900000000000001"/>
    <n v="4.2"/>
    <n v="13305"/>
    <n v="44.76"/>
    <n v="8088"/>
    <n v="17682"/>
    <n v="20031"/>
    <n v="58623"/>
    <n v="4275"/>
    <n v="8868"/>
    <n v="7310"/>
    <n v="8083"/>
    <n v="73.14"/>
    <n v="97.32"/>
    <n v="88.94"/>
    <n v="58.12"/>
    <n v="2714"/>
    <n v="3.07"/>
    <n v="5.86"/>
    <n v="478"/>
    <n v="1.61"/>
    <n v="1.9"/>
    <n v="3.65"/>
  </r>
  <r>
    <n v="560"/>
    <x v="19"/>
    <s v="VE14"/>
    <s v="Libertador"/>
    <s v="VE1412"/>
    <s v="Caracciolo Parra Perez"/>
    <s v="VE141203"/>
    <x v="1"/>
    <n v="13120"/>
    <n v="17768.695900007817"/>
    <n v="614.01599999999996"/>
    <n v="3359"/>
    <n v="147"/>
    <n v="18"/>
    <n v="165"/>
    <n v="4.68"/>
    <n v="0.34055777042449614"/>
    <n v="0.33216495143760305"/>
    <n v="0.39592015898146893"/>
    <n v="0.12130522398773623"/>
    <s v="CIUD GRAND ANDES"/>
    <s v="ciud grandes"/>
    <n v="0.19135984656688693"/>
    <n v="3400.2149211191686"/>
    <n v="2.7229866425256899E-4"/>
    <n v="-9749.7850788808319"/>
    <n v="0"/>
    <n v="0"/>
    <n v="0"/>
    <n v="0"/>
    <n v="0"/>
    <n v="0"/>
    <n v="0"/>
    <n v="12000"/>
    <n v="0"/>
    <n v="0"/>
    <n v="0"/>
    <n v="0"/>
    <n v="12000"/>
    <n v="1"/>
    <n v="13150"/>
    <n v="7.6047773500468041E-3"/>
    <n v="0"/>
    <n v="3.8674025922078257"/>
    <n v="1"/>
    <n v="0.7400655666572703"/>
    <n v="665.93226605276652"/>
    <n v="1.8493301587232461E-2"/>
    <n v="2.37513914551452E-4"/>
    <n v="1.8493301587232461E-2"/>
    <n v="2.37513914551452E-4"/>
    <n v="0.89659371124823517"/>
    <n v="665.93226605276652"/>
    <n v="0"/>
    <n v="0.41575065475769019"/>
    <n v="-7.3324786857942355E-3"/>
    <n v="0.91366653766195305"/>
    <n v="0.36843289429769754"/>
    <n v="0.55915682462741145"/>
    <n v="100"/>
    <n v="2.1395594152799999"/>
    <n v="8304.8387313340681"/>
    <n v="1"/>
    <x v="2"/>
    <s v="FALSETRUE"/>
    <n v="0.25879999999999997"/>
    <n v="0.23004444444444441"/>
    <n v="1.68"/>
    <n v="248.57142857142858"/>
    <n v="14"/>
    <n v="0.57000000000000006"/>
    <n v="74.784000000000006"/>
    <m/>
    <n v="0.42000000000000004"/>
    <n v="55.104000000000006"/>
    <n v="2443"/>
    <n v="9440"/>
    <n v="1237"/>
    <n v="1934"/>
    <n v="1089"/>
    <n v="10097"/>
    <n v="38.979999999999997"/>
    <n v="34.35"/>
    <n v="87.13"/>
    <n v="13120"/>
    <n v="0"/>
    <n v="0"/>
    <s v="Zona Urbana"/>
    <n v="3598"/>
    <n v="1.07"/>
    <n v="3.85"/>
    <n v="1497"/>
    <n v="41.7"/>
    <n v="624"/>
    <n v="1374"/>
    <n v="1163"/>
    <n v="3480"/>
    <n v="498"/>
    <n v="976"/>
    <n v="798"/>
    <n v="1375"/>
    <n v="76.5"/>
    <n v="97.6"/>
    <n v="87.4"/>
    <n v="74.97"/>
    <n v="194"/>
    <n v="2.96"/>
    <n v="2.59"/>
    <n v="15"/>
    <n v="0.42"/>
    <n v="0.45"/>
    <n v="1.28"/>
  </r>
  <r>
    <n v="14"/>
    <x v="23"/>
    <s v="VE01"/>
    <s v="Libertador"/>
    <s v="VE0101"/>
    <s v="San Agustin"/>
    <s v="VE010114"/>
    <x v="3"/>
    <n v="38476"/>
    <n v="41348.209457168858"/>
    <n v="4467.0635999999995"/>
    <n v="8572"/>
    <n v="1050"/>
    <n v="76"/>
    <n v="1126"/>
    <n v="11.61"/>
    <n v="0.31751176244995155"/>
    <n v="0.16301468013360421"/>
    <n v="0.28271811240005584"/>
    <n v="0.87309144673521943"/>
    <s v="GRAN CARACAS"/>
    <s v="gran caracas"/>
    <n v="0.15691995345487586"/>
    <n v="6488.3591034613955"/>
    <n v="5.1960583611638514E-4"/>
    <n v="5820.3591034613955"/>
    <n v="0"/>
    <n v="0"/>
    <n v="256"/>
    <n v="367"/>
    <n v="1075"/>
    <n v="1075"/>
    <n v="3"/>
    <n v="0"/>
    <n v="292"/>
    <n v="0"/>
    <n v="376"/>
    <n v="1075"/>
    <n v="1743"/>
    <n v="3"/>
    <n v="668"/>
    <n v="3.8631112318108477E-4"/>
    <n v="9.207841801709757E-4"/>
    <n v="0.10295361112852659"/>
    <n v="0.10295361112852659"/>
    <n v="1.6155475866299784E-2"/>
    <n v="751.4896570954005"/>
    <n v="2.0869276917196183E-2"/>
    <n v="2.6802913644600898E-4"/>
    <n v="2.0869276917196183E-2"/>
    <n v="-6.5275504372496666E-4"/>
    <n v="0.88929072792047592"/>
    <n v="459.4896570954005"/>
    <n v="0.38856156866964175"/>
    <n v="0.35772489499042548"/>
    <n v="1.3329471293530037E-4"/>
    <n v="0.94257627299477653"/>
    <n v="0.36667194409525622"/>
    <n v="0.55648429636306895"/>
    <n v="100"/>
    <n v="1.5160103892600001"/>
    <n v="27274.357583625715"/>
    <n v="1"/>
    <x v="2"/>
    <s v="FALSETRUE"/>
    <n v="0.31989999999999996"/>
    <n v="0.28435555555555553"/>
    <n v="1.51"/>
    <n v="281.70588235294116"/>
    <n v="17"/>
    <n v="0.5"/>
    <n v="192.38"/>
    <n v="0.11"/>
    <n v="0.88000000000000012"/>
    <n v="338.58880000000005"/>
    <n v="8614"/>
    <n v="26931"/>
    <n v="2931"/>
    <n v="6912"/>
    <n v="3484"/>
    <n v="28080"/>
    <n v="42.87"/>
    <n v="32.479999999999997"/>
    <n v="92.51"/>
    <n v="38476"/>
    <n v="0"/>
    <n v="0"/>
    <s v="Zona Urbana"/>
    <n v="10125"/>
    <n v="1.04"/>
    <n v="3.58"/>
    <n v="4828"/>
    <n v="47.81"/>
    <n v="1408"/>
    <n v="2527"/>
    <n v="854"/>
    <n v="4789"/>
    <n v="1869"/>
    <n v="3171"/>
    <n v="2453"/>
    <n v="2123"/>
    <n v="78.17"/>
    <n v="95.83"/>
    <n v="84.21"/>
    <n v="42.77"/>
    <n v="495"/>
    <n v="4.7300000000000004"/>
    <n v="7.94"/>
    <n v="98"/>
    <n v="0.97"/>
    <n v="1.21"/>
    <n v="1.48"/>
  </r>
  <r>
    <n v="4"/>
    <x v="23"/>
    <s v="VE01"/>
    <s v="Libertador"/>
    <s v="VE0101"/>
    <s v="Caricuao"/>
    <s v="VE010104"/>
    <x v="3"/>
    <n v="138659"/>
    <n v="149009.80806532843"/>
    <n v="15391.148999999999"/>
    <n v="31126"/>
    <n v="3358"/>
    <n v="527"/>
    <n v="3885"/>
    <n v="11.1"/>
    <n v="0.31289727261298378"/>
    <n v="0.16301468013360421"/>
    <n v="0.28271811240005584"/>
    <n v="0.87309144673521943"/>
    <s v="GRAN CARACAS"/>
    <s v="gran caracas"/>
    <n v="0.15002682888450664"/>
    <n v="22355.468976730204"/>
    <n v="1.79028810893511E-3"/>
    <n v="21111.468976730204"/>
    <n v="0"/>
    <n v="693"/>
    <n v="40"/>
    <n v="354"/>
    <n v="2932"/>
    <n v="2932"/>
    <n v="4"/>
    <n v="0"/>
    <n v="925"/>
    <n v="0"/>
    <n v="354"/>
    <n v="3156"/>
    <n v="4400"/>
    <n v="3"/>
    <n v="1244"/>
    <n v="7.1941772041507403E-4"/>
    <n v="2.916867694034769E-3"/>
    <n v="5.5646338768150151E-2"/>
    <n v="5.5646338768150151E-2"/>
    <n v="8.3484437444185499E-3"/>
    <n v="3471.3207667297147"/>
    <n v="9.640046761162481E-2"/>
    <n v="1.2380943618436899E-3"/>
    <n v="9.640046761162481E-2"/>
    <n v="-1.6787733321910791E-3"/>
    <n v="0.88087417651206723"/>
    <n v="2546.3207667297147"/>
    <n v="0.26646918051063034"/>
    <n v="0.38009644141909876"/>
    <n v="1.0708703885200358E-3"/>
    <n v="0.94620684992070625"/>
    <n v="0.3660079889713827"/>
    <n v="0.55547663650287138"/>
    <n v="100"/>
    <n v="22.6351313288"/>
    <n v="6583.1209857278163"/>
    <n v="1"/>
    <x v="2"/>
    <s v="FALSETRUE"/>
    <n v="0.32390000000000002"/>
    <n v="0.28791111111111112"/>
    <n v="1.54"/>
    <n v="373.19354838709677"/>
    <n v="62"/>
    <n v="0.59000000000000008"/>
    <n v="818.08810000000005"/>
    <n v="0.08"/>
    <n v="1.21"/>
    <n v="1677.7738999999999"/>
    <n v="31051"/>
    <n v="95863"/>
    <n v="11745"/>
    <n v="24748"/>
    <n v="13394"/>
    <n v="100517"/>
    <n v="44.64"/>
    <n v="32.659999999999997"/>
    <n v="91.83"/>
    <n v="138659"/>
    <n v="0"/>
    <n v="0"/>
    <s v="Zona Urbana"/>
    <n v="35862"/>
    <n v="1.03"/>
    <n v="3.95"/>
    <n v="16583"/>
    <n v="46.31"/>
    <n v="3747"/>
    <n v="10112"/>
    <n v="9119"/>
    <n v="23138"/>
    <n v="6676"/>
    <n v="12053"/>
    <n v="9700"/>
    <n v="8277"/>
    <n v="80.790000000000006"/>
    <n v="97.09"/>
    <n v="86.43"/>
    <n v="48.36"/>
    <n v="1820"/>
    <n v="3.28"/>
    <n v="6.97"/>
    <n v="892"/>
    <n v="2.4900000000000002"/>
    <n v="1.24"/>
    <n v="1.27"/>
  </r>
  <r>
    <n v="10"/>
    <x v="23"/>
    <s v="VE01"/>
    <s v="Libertador"/>
    <s v="VE0101"/>
    <s v="El Valle"/>
    <s v="VE010110"/>
    <x v="3"/>
    <n v="142893"/>
    <n v="153559.87353059647"/>
    <n v="15732.5193"/>
    <n v="35893"/>
    <n v="3961"/>
    <n v="482"/>
    <n v="4443"/>
    <n v="11.01"/>
    <n v="0.31197293218264355"/>
    <n v="0.16301468013360421"/>
    <n v="0.28271811240005584"/>
    <n v="0.87309144673521943"/>
    <s v="GRAN CARACAS"/>
    <s v="gran caracas"/>
    <n v="0.14881039513679439"/>
    <n v="22851.305457244234"/>
    <n v="1.8299960728326466E-3"/>
    <n v="21576.305457244234"/>
    <n v="0"/>
    <n v="1107"/>
    <n v="70"/>
    <n v="0"/>
    <n v="5941"/>
    <n v="5941"/>
    <n v="3"/>
    <n v="318"/>
    <n v="1870"/>
    <n v="150"/>
    <n v="0"/>
    <n v="6576"/>
    <n v="7878"/>
    <n v="4"/>
    <n v="1275"/>
    <n v="7.3734533241898669E-4"/>
    <n v="5.8968027976702897E-3"/>
    <n v="5.5795499403111973E-2"/>
    <n v="5.5795499403111973E-2"/>
    <n v="8.3029503130318677E-3"/>
    <n v="3643.7713353195477"/>
    <n v="0.1011895137900372"/>
    <n v="1.2996012322874016E-3"/>
    <n v="0.1011895137900372"/>
    <n v="-4.5972015653828885E-3"/>
    <n v="0.85693395874739942"/>
    <n v="1773.7713353195477"/>
    <n v="0.51320454219337197"/>
    <n v="0.37371271755701363"/>
    <n v="1.0926507404136598E-3"/>
    <n v="0.94629119003861117"/>
    <n v="0.36564386041607938"/>
    <n v="0.55492401221255749"/>
    <n v="100"/>
    <n v="19.966363095599998"/>
    <n v="7690.9286280803217"/>
    <n v="1"/>
    <x v="2"/>
    <s v="FALSETRUE"/>
    <n v="0.32400000000000001"/>
    <n v="0.28800000000000003"/>
    <n v="2.13"/>
    <n v="422.17241379310343"/>
    <n v="58"/>
    <n v="0.49"/>
    <n v="700.17570000000001"/>
    <n v="7.0000000000000007E-2"/>
    <n v="1.1400000000000001"/>
    <n v="1628.9802000000002"/>
    <n v="32522"/>
    <n v="100379"/>
    <n v="9992"/>
    <n v="26435"/>
    <n v="12895"/>
    <n v="103563"/>
    <n v="42.35"/>
    <n v="31.79"/>
    <n v="92.22"/>
    <n v="142893"/>
    <n v="0"/>
    <n v="0"/>
    <s v="Zona Urbana"/>
    <n v="41331"/>
    <n v="1.02"/>
    <n v="3.28"/>
    <n v="18466"/>
    <n v="44.74"/>
    <n v="5922"/>
    <n v="11812"/>
    <n v="6706"/>
    <n v="24486"/>
    <n v="6529"/>
    <n v="12240"/>
    <n v="9070"/>
    <n v="7315"/>
    <n v="73.819999999999993"/>
    <n v="94.75"/>
    <n v="84.62"/>
    <n v="39.880000000000003"/>
    <n v="2573"/>
    <n v="5.6"/>
    <n v="5.16"/>
    <n v="832"/>
    <n v="2.02"/>
    <n v="2.34"/>
    <n v="1.69"/>
  </r>
  <r>
    <n v="565"/>
    <x v="19"/>
    <s v="VE14"/>
    <s v="Libertador"/>
    <s v="VE1412"/>
    <s v="Juan Rodriguez Suarez"/>
    <s v="VE141208"/>
    <x v="1"/>
    <n v="13974"/>
    <n v="18925.286319108931"/>
    <n v="524.02499999999998"/>
    <n v="3314"/>
    <n v="109"/>
    <n v="20"/>
    <n v="129"/>
    <n v="3.75"/>
    <n v="0.31512003630217361"/>
    <n v="0.33216495143760305"/>
    <n v="0.39592015898146893"/>
    <n v="0.12130522398773623"/>
    <s v="CIUD GRAND ANDES"/>
    <s v="ciud grandes"/>
    <n v="0.15333321039013376"/>
    <n v="2901.8749088614495"/>
    <n v="2.323902105726112E-4"/>
    <n v="2901.8749088614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4.33271247017547"/>
    <n v="2.1503641001585048E-2"/>
    <n v="2.7617642676209121E-4"/>
    <n v="2.1503641001585048E-2"/>
    <n v="2.7617642676209121E-4"/>
    <n v="0.89691086448542112"/>
    <n v="774.33271247017547"/>
    <n v="0"/>
    <n v="0.41685981897486979"/>
    <n v="2.323902105726112E-4"/>
    <n v="0.94296000076902919"/>
    <n v="0.36550853378991183"/>
    <n v="0.55471863205311311"/>
    <n v="100"/>
    <n v="7.09290283088"/>
    <n v="2668.2004209496431"/>
    <n v="1"/>
    <x v="2"/>
    <s v="FALSETRUE"/>
    <n v="0.21640000000000001"/>
    <n v="0.19235555555555556"/>
    <n v="2.2000000000000002"/>
    <n v="297.05882352941177"/>
    <n v="17"/>
    <n v="0.72"/>
    <n v="100.61279999999999"/>
    <m/>
    <n v="0.72"/>
    <n v="100.61279999999999"/>
    <n v="2135"/>
    <n v="9867"/>
    <n v="1972"/>
    <n v="1651"/>
    <n v="1043"/>
    <n v="11280"/>
    <n v="41.62"/>
    <n v="37.770000000000003"/>
    <n v="85.92"/>
    <n v="13974"/>
    <n v="0"/>
    <n v="0"/>
    <s v="Zona Urbana"/>
    <n v="3498"/>
    <n v="1.04"/>
    <n v="4.1399999999999997"/>
    <n v="1322"/>
    <n v="37.869999999999997"/>
    <n v="860"/>
    <n v="1685"/>
    <n v="1594"/>
    <n v="5050"/>
    <n v="463"/>
    <n v="845"/>
    <n v="750"/>
    <n v="1367"/>
    <n v="82.68"/>
    <n v="97.58"/>
    <n v="86.01"/>
    <n v="77.41"/>
    <n v="278"/>
    <n v="2.71"/>
    <n v="1.6"/>
    <n v="21"/>
    <n v="0.6"/>
    <n v="0.6"/>
    <n v="1.1000000000000001"/>
  </r>
  <r>
    <n v="165"/>
    <x v="10"/>
    <s v="VE05"/>
    <s v="Francisco L. Alcantara"/>
    <s v="VE0517"/>
    <s v="No Urbana Francisco De Miranda"/>
    <s v="VE051702"/>
    <x v="3"/>
    <n v="19522"/>
    <n v="22219.867399814819"/>
    <n v="2295.7872000000002"/>
    <n v="4646"/>
    <n v="576"/>
    <n v="43"/>
    <n v="619"/>
    <n v="11.76"/>
    <n v="0.31263262209776105"/>
    <n v="0.21617917967931086"/>
    <n v="0.13488774716633925"/>
    <n v="0.88845785632453123"/>
    <s v="CIUD GRAND CENTRO"/>
    <s v="ciud grandes"/>
    <n v="0.14971357743752575"/>
    <n v="3326.6158386137299"/>
    <n v="2.6640464510337678E-4"/>
    <n v="3326.6158386137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3.91376169466469"/>
    <n v="1.6493308511584946E-2"/>
    <n v="2.1182752306358527E-4"/>
    <n v="1.6493308511584946E-2"/>
    <n v="2.1182752306358527E-4"/>
    <n v="0.89638300268983573"/>
    <n v="593.91376169466469"/>
    <n v="0"/>
    <n v="0.37635183029357716"/>
    <n v="2.6640464510337678E-4"/>
    <n v="0.94309171495954391"/>
    <n v="0.36435723234739098"/>
    <n v="0.55297134491140432"/>
    <n v="100"/>
    <n v="1.6233533863"/>
    <n v="13687.634243619046"/>
    <n v="1"/>
    <x v="2"/>
    <s v="FALSETRUE"/>
    <n v="0.34979999999999994"/>
    <n v="0.31093333333333328"/>
    <n v="2.35"/>
    <n v="566.71428571428567"/>
    <n v="7"/>
    <n v="0.12"/>
    <n v="23.426399999999997"/>
    <m/>
    <n v="0.35000000000000003"/>
    <n v="68.327000000000012"/>
    <n v="4687"/>
    <n v="13401"/>
    <n v="1434"/>
    <n v="3764"/>
    <n v="1957"/>
    <n v="13801"/>
    <n v="45.68"/>
    <n v="31.4"/>
    <n v="98.11"/>
    <n v="19522"/>
    <n v="0"/>
    <n v="0"/>
    <s v="Zona Urbana"/>
    <n v="5424"/>
    <n v="1.03"/>
    <n v="3.71"/>
    <n v="2542"/>
    <n v="47.54"/>
    <n v="624"/>
    <n v="2255"/>
    <n v="1088"/>
    <n v="3967"/>
    <n v="843"/>
    <n v="1812"/>
    <n v="1387"/>
    <n v="1026"/>
    <n v="67.930000000000007"/>
    <n v="96.54"/>
    <n v="84.21"/>
    <n v="40.549999999999997"/>
    <n v="385"/>
    <n v="4.3"/>
    <n v="8.3800000000000008"/>
    <n v="54"/>
    <n v="1.01"/>
    <n v="0.43"/>
    <n v="1.77"/>
  </r>
  <r>
    <n v="301"/>
    <x v="14"/>
    <s v="VE08"/>
    <s v="Valencia"/>
    <s v="VE0814"/>
    <s v="Urbana San Blas"/>
    <s v="VE081406"/>
    <x v="3"/>
    <n v="22778"/>
    <n v="25693.40372064551"/>
    <n v="2029.5198"/>
    <n v="5471"/>
    <n v="455"/>
    <n v="80"/>
    <n v="535"/>
    <n v="8.91"/>
    <n v="0.31235061656805907"/>
    <n v="0.34243080839512691"/>
    <n v="0.28948308736688527"/>
    <n v="0.63239950273779755"/>
    <s v="CIUD PRINC CENTRO"/>
    <s v="ciud principales"/>
    <n v="0.14934611039372728"/>
    <n v="3837.2099084541273"/>
    <n v="3.072944377836173E-4"/>
    <n v="3837.2099084541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3.121487733668"/>
    <n v="1.9526066520543051E-2"/>
    <n v="2.5077796266990244E-4"/>
    <n v="1.9526066520543051E-2"/>
    <n v="2.5077796266990244E-4"/>
    <n v="0.89670251783007426"/>
    <n v="703.121487733668"/>
    <n v="0"/>
    <n v="0.41955313091524804"/>
    <n v="3.072944377836173E-4"/>
    <n v="0.94325005261876105"/>
    <n v="0.36430115248342404"/>
    <n v="0.55288623459919661"/>
    <n v="100"/>
    <n v="2.7462284508699999"/>
    <n v="9355.8872396452989"/>
    <n v="1"/>
    <x v="2"/>
    <s v="FALSETRUE"/>
    <n v="0.28489999999999999"/>
    <n v="0.25324444444444444"/>
    <n v="1.25"/>
    <n v="362.15384615384613"/>
    <n v="13"/>
    <n v="0.73"/>
    <n v="166.27940000000001"/>
    <n v="0.19"/>
    <n v="2.85"/>
    <n v="649.173"/>
    <n v="4533"/>
    <n v="15911"/>
    <n v="2334"/>
    <n v="3580"/>
    <n v="1972"/>
    <n v="17226"/>
    <n v="43.16"/>
    <n v="35"/>
    <n v="95.22"/>
    <n v="22778"/>
    <n v="0"/>
    <n v="0"/>
    <s v="Zona Urbana"/>
    <n v="6261"/>
    <n v="1.0900000000000001"/>
    <n v="3.91"/>
    <n v="2819"/>
    <n v="45.13"/>
    <n v="841"/>
    <n v="2968"/>
    <n v="899"/>
    <n v="4708"/>
    <n v="996"/>
    <n v="1716"/>
    <n v="1416"/>
    <n v="1530"/>
    <n v="78.3"/>
    <n v="97.78"/>
    <n v="86.66"/>
    <n v="55.43"/>
    <n v="247"/>
    <n v="2.65"/>
    <n v="5.67"/>
    <n v="119"/>
    <n v="1.9"/>
    <n v="1.26"/>
    <n v="0.9"/>
  </r>
  <r>
    <n v="11"/>
    <x v="23"/>
    <s v="VE01"/>
    <s v="Libertador"/>
    <s v="VE0101"/>
    <s v="La Pastora"/>
    <s v="VE010111"/>
    <x v="3"/>
    <n v="80397"/>
    <n v="86398.586020584378"/>
    <n v="8570.3202000000001"/>
    <n v="19587"/>
    <n v="2142"/>
    <n v="195"/>
    <n v="2337"/>
    <n v="10.66"/>
    <n v="0.30569035923132171"/>
    <n v="0.16301468013360421"/>
    <n v="0.28271811240005584"/>
    <n v="0.87309144673521943"/>
    <s v="GRAN CARACAS"/>
    <s v="gran caracas"/>
    <n v="0.1440798194512469"/>
    <n v="12448.292674688822"/>
    <n v="9.9689388646853941E-4"/>
    <n v="10446.292674688822"/>
    <n v="0"/>
    <n v="2435"/>
    <n v="352"/>
    <n v="0"/>
    <n v="2629"/>
    <n v="2629"/>
    <n v="3"/>
    <n v="0"/>
    <n v="2644"/>
    <n v="61"/>
    <n v="0"/>
    <n v="2629"/>
    <n v="4631"/>
    <n v="3"/>
    <n v="2002"/>
    <n v="1.1577767494139696E-3"/>
    <n v="8.3375115492193824E-3"/>
    <n v="0.16082526755421464"/>
    <n v="0.16082526755421464"/>
    <n v="2.3171675512409722E-2"/>
    <n v="1812.0918892383322"/>
    <n v="5.0322778336148323E-2"/>
    <n v="6.4630753018029771E-4"/>
    <n v="5.0322778336148323E-2"/>
    <n v="-7.6912040190390846E-3"/>
    <n v="0.83155348453784983"/>
    <n v="0"/>
    <n v="1.459087155404321"/>
    <n v="0.34829698100253409"/>
    <n v="-1.6088286294543017E-4"/>
    <n v="0.94143712834018378"/>
    <n v="0.36217128055929976"/>
    <n v="0.54965380763518579"/>
    <n v="100"/>
    <n v="7.7593991861499996"/>
    <n v="11134.700502946154"/>
    <n v="1"/>
    <x v="2"/>
    <s v="FALSETRUE"/>
    <n v="0.28720000000000001"/>
    <n v="0.2552888888888889"/>
    <n v="1.29"/>
    <n v="262.02083333333331"/>
    <n v="48"/>
    <n v="0.42"/>
    <n v="337.66739999999999"/>
    <n v="0.21"/>
    <n v="1.29"/>
    <n v="1037.1213"/>
    <n v="16301"/>
    <n v="56753"/>
    <n v="7343"/>
    <n v="13253"/>
    <n v="6703"/>
    <n v="60441"/>
    <n v="41.66"/>
    <n v="34.03"/>
    <n v="92.42"/>
    <n v="80397"/>
    <n v="0"/>
    <n v="0"/>
    <s v="Zona Urbana"/>
    <n v="22520"/>
    <n v="1.05"/>
    <n v="3.67"/>
    <n v="10691"/>
    <n v="47.6"/>
    <n v="2307"/>
    <n v="6755"/>
    <n v="3375"/>
    <n v="12577"/>
    <n v="3589"/>
    <n v="6215"/>
    <n v="4986"/>
    <n v="4615"/>
    <n v="80.489999999999995"/>
    <n v="96.73"/>
    <n v="87.77"/>
    <n v="46.56"/>
    <n v="895"/>
    <n v="3.55"/>
    <n v="7.04"/>
    <n v="343"/>
    <n v="1.53"/>
    <n v="1.1499999999999999"/>
    <n v="1.17"/>
  </r>
  <r>
    <n v="8"/>
    <x v="23"/>
    <s v="VE01"/>
    <s v="Libertador"/>
    <s v="VE0101"/>
    <s v="El Paraiso"/>
    <s v="VE010108"/>
    <x v="3"/>
    <n v="109622"/>
    <n v="117805.21408446212"/>
    <n v="11455.499000000002"/>
    <n v="25193"/>
    <n v="2570"/>
    <n v="372"/>
    <n v="2942"/>
    <n v="10.450000000000001"/>
    <n v="0.30312677841515795"/>
    <n v="0.16301468013360421"/>
    <n v="0.28271811240005584"/>
    <n v="0.87309144673521943"/>
    <s v="GRAN CARACAS"/>
    <s v="gran caracas"/>
    <n v="0.14124147403991841"/>
    <n v="16638.982086877586"/>
    <n v="1.3324959456644883E-3"/>
    <n v="12003.982086877586"/>
    <n v="0"/>
    <n v="2021"/>
    <n v="155"/>
    <n v="1730"/>
    <n v="1888"/>
    <n v="2021"/>
    <n v="4"/>
    <n v="0"/>
    <n v="2784"/>
    <n v="82"/>
    <n v="1863"/>
    <n v="1888"/>
    <n v="6496"/>
    <n v="4"/>
    <n v="4635"/>
    <n v="2.6804671496172576E-3"/>
    <n v="8.7789834164246454E-3"/>
    <n v="0.27856271350008938"/>
    <n v="0.27856271350008938"/>
    <n v="3.9344608267312099E-2"/>
    <n v="4733.5667609738257"/>
    <n v="0.1314537260866884"/>
    <n v="1.6882917805644295E-3"/>
    <n v="0.1314537260866884"/>
    <n v="-7.0906916358602157E-3"/>
    <n v="0.83647955983419475"/>
    <n v="1949.5667609738257"/>
    <n v="0.58814000954900536"/>
    <n v="0.37698265535149583"/>
    <n v="-1.3479712039527693E-3"/>
    <n v="0.93684036281806882"/>
    <n v="0.35980477760121726"/>
    <n v="0.54606225460071767"/>
    <n v="100"/>
    <n v="10.8919888405"/>
    <n v="10815.767056832041"/>
    <n v="1"/>
    <x v="2"/>
    <s v="FALSETRUE"/>
    <n v="0.26669999999999999"/>
    <n v="0.23706666666666665"/>
    <n v="1.39"/>
    <n v="341.9795918367347"/>
    <n v="98"/>
    <n v="0.48"/>
    <n v="526.18559999999991"/>
    <n v="0.02"/>
    <n v="0.42000000000000004"/>
    <n v="460.41240000000005"/>
    <n v="20736"/>
    <n v="77747"/>
    <n v="11139"/>
    <n v="16473"/>
    <n v="9036"/>
    <n v="84113"/>
    <n v="41"/>
    <n v="35.1"/>
    <n v="92.43"/>
    <n v="109622"/>
    <n v="0"/>
    <n v="0"/>
    <s v="Zona Urbana"/>
    <n v="28799"/>
    <n v="1.02"/>
    <n v="3.68"/>
    <n v="12231"/>
    <n v="42.53"/>
    <n v="6939"/>
    <n v="12733"/>
    <n v="13164"/>
    <n v="33514"/>
    <n v="4358"/>
    <n v="7846"/>
    <n v="6664"/>
    <n v="7504"/>
    <n v="76.959999999999994"/>
    <n v="96.34"/>
    <n v="88.28"/>
    <n v="56.23"/>
    <n v="1334"/>
    <n v="3.6"/>
    <n v="4.8499999999999996"/>
    <n v="1108"/>
    <n v="3.85"/>
    <n v="1.48"/>
    <n v="1.0900000000000001"/>
  </r>
  <r>
    <n v="16"/>
    <x v="23"/>
    <s v="VE01"/>
    <s v="Libertador"/>
    <s v="VE0101"/>
    <s v="San Jose"/>
    <s v="VE010116"/>
    <x v="3"/>
    <n v="39604"/>
    <n v="42560.413955237433"/>
    <n v="3493.0728000000004"/>
    <n v="10312"/>
    <n v="963"/>
    <n v="34"/>
    <n v="997"/>
    <n v="8.82"/>
    <n v="0.28782297766325443"/>
    <n v="0.16301468013360421"/>
    <n v="0.28271811240005584"/>
    <n v="0.87309144673521943"/>
    <s v="GRAN CARACAS"/>
    <s v="gran caracas"/>
    <n v="0.11921050727579717"/>
    <n v="5073.6485374717713"/>
    <n v="4.0631188077541643E-4"/>
    <n v="4271.6485374717713"/>
    <n v="0"/>
    <n v="0"/>
    <n v="40"/>
    <n v="0"/>
    <n v="763"/>
    <n v="763"/>
    <n v="2"/>
    <n v="63"/>
    <n v="558"/>
    <n v="220"/>
    <n v="0"/>
    <n v="763"/>
    <n v="1565"/>
    <n v="4"/>
    <n v="802"/>
    <n v="4.638046718431587E-4"/>
    <n v="1.7595807278609741E-3"/>
    <n v="0.15807165082026775"/>
    <n v="0.15807165082026775"/>
    <n v="1.8843801680206797E-2"/>
    <n v="637.77621392551487"/>
    <n v="1.7711392690429067E-2"/>
    <n v="2.2747167076786517E-4"/>
    <n v="1.7711392690429067E-2"/>
    <n v="-1.5321090570931089E-3"/>
    <n v="0.88207728119842177"/>
    <n v="79.776213925514867"/>
    <n v="0.87491503730675058"/>
    <n v="0.35426778467415171"/>
    <n v="-5.7492791067742261E-5"/>
    <n v="0.94183748600634798"/>
    <n v="0.35381810172097355"/>
    <n v="0.53697650051339185"/>
    <n v="100"/>
    <n v="0.94508556406800004"/>
    <n v="45033.397581528567"/>
    <n v="1"/>
    <x v="2"/>
    <s v="FALSETRUE"/>
    <n v="0.25840000000000002"/>
    <n v="0.22968888888888891"/>
    <n v="1.28"/>
    <n v="232.60869565217391"/>
    <n v="23"/>
    <n v="0.1"/>
    <n v="39.603999999999999"/>
    <n v="0.03"/>
    <n v="1.26"/>
    <n v="499.0104"/>
    <n v="7315"/>
    <n v="28314"/>
    <n v="3975"/>
    <n v="5948"/>
    <n v="3031"/>
    <n v="30625"/>
    <n v="39.869999999999997"/>
    <n v="35.31"/>
    <n v="89.08"/>
    <n v="39604"/>
    <n v="0"/>
    <n v="0"/>
    <s v="Zona Urbana"/>
    <n v="11639"/>
    <n v="1.05"/>
    <n v="3.5"/>
    <n v="5525"/>
    <n v="47.51"/>
    <n v="1342"/>
    <n v="2678"/>
    <n v="1330"/>
    <n v="5350"/>
    <n v="1578"/>
    <n v="2831"/>
    <n v="2268"/>
    <n v="2379"/>
    <n v="79.260000000000005"/>
    <n v="97.09"/>
    <n v="89.36"/>
    <n v="51.37"/>
    <n v="444"/>
    <n v="3.56"/>
    <n v="6.38"/>
    <n v="24"/>
    <n v="0.21"/>
    <n v="0.48"/>
    <n v="1.49"/>
  </r>
  <r>
    <n v="131"/>
    <x v="10"/>
    <s v="VE05"/>
    <s v="Jose Felix Ribas"/>
    <s v="VE0505"/>
    <s v="Urbana Castor Nieves Rios"/>
    <s v="VE050502"/>
    <x v="3"/>
    <n v="45710"/>
    <n v="53034.060668566774"/>
    <n v="3519.67"/>
    <n v="11132"/>
    <n v="797"/>
    <n v="132"/>
    <n v="929"/>
    <n v="7.7"/>
    <n v="0.28164530321770953"/>
    <n v="0.40009277838107116"/>
    <n v="0.12711709354887635"/>
    <n v="0.42626473995434855"/>
    <s v="CIUD GRAND CENTRO"/>
    <s v="ciud grandes"/>
    <n v="0.11200179026964945"/>
    <n v="5939.9097401486806"/>
    <n v="4.7568448628857227E-4"/>
    <n v="5939.9097401486806"/>
    <n v="0"/>
    <n v="0"/>
    <n v="742"/>
    <n v="0"/>
    <n v="0"/>
    <n v="742"/>
    <n v="1"/>
    <n v="0"/>
    <n v="0"/>
    <n v="0"/>
    <n v="0"/>
    <n v="0"/>
    <n v="0"/>
    <n v="0"/>
    <n v="0"/>
    <n v="0"/>
    <n v="0"/>
    <n v="0"/>
    <n v="0"/>
    <n v="0"/>
    <n v="1443.0310658341634"/>
    <n v="4.0073758339413658E-2"/>
    <n v="5.1467690445032208E-4"/>
    <n v="4.0073758339413658E-2"/>
    <n v="5.1467690445032208E-4"/>
    <n v="0.89886731258577035"/>
    <n v="1443.0310658341634"/>
    <n v="0"/>
    <n v="0.4463446164354184"/>
    <n v="4.7568448628857227E-4"/>
    <n v="0.9439021098772612"/>
    <n v="0.35212652821106638"/>
    <n v="0.53440926266068456"/>
    <n v="100"/>
    <n v="31.396436368900002"/>
    <n v="1689.1745306833643"/>
    <n v="0.84458726534168216"/>
    <x v="2"/>
    <s v="FALSETRUE"/>
    <n v="0.29199999999999998"/>
    <n v="0.25955555555555554"/>
    <n v="1.37"/>
    <n v="330.35897435897436"/>
    <n v="39"/>
    <n v="0.4"/>
    <n v="182.84"/>
    <n v="0.02"/>
    <n v="2.46"/>
    <n v="1124.4659999999999"/>
    <n v="9464"/>
    <n v="32408"/>
    <n v="3838"/>
    <n v="7507"/>
    <n v="4194"/>
    <n v="34009"/>
    <n v="41.05"/>
    <n v="33.61"/>
    <n v="91.95"/>
    <n v="45710"/>
    <n v="0"/>
    <n v="0"/>
    <s v="Zona Urbana"/>
    <n v="12337"/>
    <n v="1.05"/>
    <n v="3.88"/>
    <n v="5567"/>
    <n v="45.34"/>
    <n v="2733"/>
    <n v="4556"/>
    <n v="4288"/>
    <n v="12884"/>
    <n v="1901"/>
    <n v="3817"/>
    <n v="3237"/>
    <n v="3271"/>
    <n v="79.34"/>
    <n v="98.15"/>
    <n v="91.41"/>
    <n v="57.92"/>
    <n v="544"/>
    <n v="2.2799999999999998"/>
    <n v="4.5199999999999996"/>
    <n v="154"/>
    <n v="1.25"/>
    <n v="1.56"/>
    <n v="1.21"/>
  </r>
  <r>
    <n v="22"/>
    <x v="23"/>
    <s v="VE01"/>
    <s v="Libertador"/>
    <s v="VE0101"/>
    <s v="23 De Enero"/>
    <s v="VE010122"/>
    <x v="3"/>
    <n v="77344"/>
    <n v="83117.681470404103"/>
    <n v="6365.4111999999996"/>
    <n v="18074"/>
    <n v="1551"/>
    <n v="69"/>
    <n v="1620"/>
    <n v="8.23"/>
    <n v="0.28124772103810264"/>
    <n v="0.16301468013360421"/>
    <n v="0.28271811240005584"/>
    <n v="0.87309144673521943"/>
    <s v="GRAN CARACAS"/>
    <s v="gran caracas"/>
    <n v="0.11123610826301709"/>
    <n v="9245.6874146128412"/>
    <n v="7.404203532720249E-4"/>
    <n v="6512.6874146128412"/>
    <n v="0"/>
    <n v="432"/>
    <n v="100"/>
    <n v="0"/>
    <n v="1644"/>
    <n v="1644"/>
    <n v="3"/>
    <n v="0"/>
    <n v="2733"/>
    <n v="0"/>
    <n v="0"/>
    <n v="1644"/>
    <n v="4377"/>
    <n v="2"/>
    <n v="2733"/>
    <n v="1.580521406667522E-3"/>
    <n v="8.6181615219427278E-3"/>
    <n v="0.29559727443093997"/>
    <n v="0.29559727443093997"/>
    <n v="3.288109042085282E-2"/>
    <n v="1384.8895478745628"/>
    <n v="3.8459136731213657E-2"/>
    <n v="4.9393993128876929E-4"/>
    <n v="3.8459136731213657E-2"/>
    <n v="-8.1242215906539589E-3"/>
    <n v="0.8280013893235536"/>
    <n v="0"/>
    <n v="1.973442578286787"/>
    <n v="0.34315840206279047"/>
    <n v="-8.4010105339549712E-4"/>
    <n v="0.93880698983069033"/>
    <n v="0.35026117281565977"/>
    <n v="0.53157828253963602"/>
    <n v="100"/>
    <n v="2.1355707288199999"/>
    <n v="38920.59408228095"/>
    <n v="1"/>
    <x v="2"/>
    <s v="FALSETRUE"/>
    <n v="0.29070000000000001"/>
    <n v="0.25840000000000002"/>
    <n v="1.26"/>
    <n v="244.11764705882354"/>
    <n v="51"/>
    <n v="0.08"/>
    <n v="61.8752"/>
    <n v="0.04"/>
    <n v="0.16"/>
    <n v="123.75040000000001"/>
    <n v="15856"/>
    <n v="54536"/>
    <n v="6952"/>
    <n v="12527"/>
    <n v="7082"/>
    <n v="57735"/>
    <n v="41.82"/>
    <n v="34.01"/>
    <n v="91.04"/>
    <n v="77344"/>
    <n v="0"/>
    <n v="0"/>
    <s v="Zona Urbana"/>
    <n v="20162"/>
    <n v="1.05"/>
    <n v="3.97"/>
    <n v="9875"/>
    <n v="49.02"/>
    <n v="3409"/>
    <n v="6450"/>
    <n v="2532"/>
    <n v="12450"/>
    <n v="3144"/>
    <n v="6105"/>
    <n v="5238"/>
    <n v="4688"/>
    <n v="76.37"/>
    <n v="96.67"/>
    <n v="88.45"/>
    <n v="47.53"/>
    <n v="841"/>
    <n v="3.66"/>
    <n v="6.07"/>
    <n v="50"/>
    <n v="0.25"/>
    <n v="0.21"/>
    <n v="1.18"/>
  </r>
  <r>
    <n v="123"/>
    <x v="10"/>
    <s v="VE05"/>
    <s v="Girardot"/>
    <s v="VE0503"/>
    <s v="Urbana Madre Maria De San Jose"/>
    <s v="VE050304"/>
    <x v="3"/>
    <n v="59776"/>
    <n v="69219.988081815929"/>
    <n v="3395.2768000000001"/>
    <n v="16917"/>
    <n v="953"/>
    <n v="66"/>
    <n v="1019"/>
    <n v="5.68"/>
    <n v="0.29285522652982204"/>
    <n v="0.31627402191353299"/>
    <n v="0.55632975061573198"/>
    <n v="0.50256608458435881"/>
    <s v="CIUD PRINC CENTRO"/>
    <s v="ciud principales"/>
    <n v="0.12841458063422914"/>
    <n v="8888.8557410327321"/>
    <n v="7.1184428077867461E-4"/>
    <n v="-2757.1442589672679"/>
    <n v="0"/>
    <n v="0"/>
    <n v="103"/>
    <n v="11640"/>
    <n v="71704"/>
    <n v="71704"/>
    <n v="3"/>
    <n v="0"/>
    <n v="0"/>
    <n v="0"/>
    <n v="11646"/>
    <n v="71704"/>
    <n v="71704"/>
    <n v="2"/>
    <n v="11646"/>
    <n v="6.7349990128247206E-3"/>
    <n v="0"/>
    <n v="1.3101798858361196"/>
    <n v="1"/>
    <n v="0.1682462005950475"/>
    <n v="1733.9820823039961"/>
    <n v="4.8153626471621122E-2"/>
    <n v="6.1844859173330207E-4"/>
    <n v="4.8153626471621122E-2"/>
    <n v="6.1844859173330207E-4"/>
    <n v="0.89971856421605101"/>
    <n v="1733.9820823039961"/>
    <n v="0"/>
    <n v="0.42138207086706836"/>
    <n v="-6.0231547320460464E-3"/>
    <n v="0.91873663649112836"/>
    <n v="0.34928768713537872"/>
    <n v="0.53010085973013421"/>
    <n v="100"/>
    <n v="8.5504698746599992"/>
    <n v="8095.460143886934"/>
    <n v="1"/>
    <x v="2"/>
    <s v="FALSETRUE"/>
    <n v="0.2535"/>
    <n v="0.22533333333333333"/>
    <n v="1.0900000000000001"/>
    <n v="375.08333333333331"/>
    <n v="36"/>
    <n v="0.27"/>
    <n v="161.39520000000002"/>
    <n v="0.02"/>
    <n v="2.5399999999999991"/>
    <n v="1518.3103999999994"/>
    <n v="10910"/>
    <n v="43037"/>
    <n v="5829"/>
    <n v="8653"/>
    <n v="4778"/>
    <n v="46345"/>
    <n v="38.89"/>
    <n v="35.22"/>
    <n v="89.3"/>
    <n v="59776"/>
    <n v="0"/>
    <n v="0"/>
    <s v="Zona Urbana"/>
    <n v="18306"/>
    <n v="1.08"/>
    <n v="3.5"/>
    <n v="7852"/>
    <n v="42.94"/>
    <n v="2495"/>
    <n v="4320"/>
    <n v="2917"/>
    <n v="13503"/>
    <n v="2226"/>
    <n v="4260"/>
    <n v="3563"/>
    <n v="4636"/>
    <n v="76.569999999999993"/>
    <n v="97.15"/>
    <n v="89.32"/>
    <n v="62.78"/>
    <n v="576"/>
    <n v="3.19"/>
    <n v="3.24"/>
    <n v="104"/>
    <n v="0.56999999999999995"/>
    <n v="0.38"/>
    <n v="1.32"/>
  </r>
  <r>
    <n v="298"/>
    <x v="14"/>
    <s v="VE08"/>
    <s v="Valencia"/>
    <s v="VE0814"/>
    <s v="Urbana El Socorro"/>
    <s v="VE081403"/>
    <x v="3"/>
    <n v="5406"/>
    <n v="6097.9252135310226"/>
    <n v="290.84280000000001"/>
    <n v="1584"/>
    <n v="86"/>
    <n v="4"/>
    <n v="90"/>
    <n v="5.38"/>
    <n v="0.25700518832178304"/>
    <n v="0.34243080839512691"/>
    <n v="0.28948308736688527"/>
    <n v="0.63239950273779755"/>
    <s v="CIUD PRINC CENTRO"/>
    <s v="ciud principales"/>
    <n v="9.0177561606986853E-2"/>
    <n v="549.89602661799222"/>
    <n v="4.403720264735188E-5"/>
    <n v="549.89602661799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.799095199860218"/>
    <n v="2.2438348638119938E-3"/>
    <n v="2.8818110146375762E-5"/>
    <n v="2.2438348638119938E-3"/>
    <n v="2.8818110146375762E-5"/>
    <n v="0.89488175446711338"/>
    <n v="80.799095199860218"/>
    <n v="0"/>
    <n v="0.41318546590868405"/>
    <n v="4.403720264735188E-5"/>
    <n v="0.94223064088661068"/>
    <n v="0.34415074656541494"/>
    <n v="0.52230471714390847"/>
    <n v="100"/>
    <n v="2.8784090239700002"/>
    <n v="2118.5054530994194"/>
    <n v="1"/>
    <x v="2"/>
    <s v="FALSETRUE"/>
    <n v="0.24960000000000002"/>
    <n v="0.22186666666666668"/>
    <n v="1.1100000000000001"/>
    <m/>
    <m/>
    <n v="0.06"/>
    <n v="3.2435999999999998"/>
    <n v="0.06"/>
    <n v="0.3"/>
    <n v="16.218"/>
    <n v="958"/>
    <n v="3838"/>
    <n v="610"/>
    <n v="769"/>
    <n v="441"/>
    <n v="4196"/>
    <n v="40.85"/>
    <n v="36.380000000000003"/>
    <n v="97.3"/>
    <n v="5406"/>
    <n v="0"/>
    <n v="0"/>
    <s v="Zona Urbana"/>
    <n v="1745"/>
    <n v="1.03"/>
    <n v="3.19"/>
    <n v="774"/>
    <n v="44.43"/>
    <m/>
    <m/>
    <m/>
    <n v="896"/>
    <n v="177"/>
    <n v="379"/>
    <n v="340"/>
    <n v="339"/>
    <n v="74.37"/>
    <n v="96.68"/>
    <n v="88.54"/>
    <n v="54.85"/>
    <n v="53"/>
    <n v="3.47"/>
    <n v="3.96"/>
    <n v="3"/>
    <n v="0.17"/>
    <n v="0.28999999999999998"/>
    <n v="0.42"/>
  </r>
  <r>
    <n v="9"/>
    <x v="23"/>
    <s v="VE01"/>
    <s v="Libertador"/>
    <s v="VE0101"/>
    <s v="El Recreo"/>
    <s v="VE010109"/>
    <x v="3"/>
    <n v="112809"/>
    <n v="121230.12165125692"/>
    <n v="6723.4164000000001"/>
    <n v="30671"/>
    <n v="1876"/>
    <n v="69"/>
    <n v="1945"/>
    <n v="5.96"/>
    <n v="0.24801989139816386"/>
    <n v="0.16301468013360421"/>
    <n v="0.28271811240005584"/>
    <n v="0.87309144673521943"/>
    <s v="GRAN CARACAS"/>
    <s v="gran caracas"/>
    <n v="8.0554945959608965E-2"/>
    <n v="9765.6858982938229"/>
    <n v="7.8206327755902464E-4"/>
    <n v="9059.6858982938229"/>
    <n v="0"/>
    <n v="0"/>
    <n v="153"/>
    <n v="84"/>
    <n v="1151"/>
    <n v="1151"/>
    <n v="3"/>
    <n v="0"/>
    <n v="352"/>
    <n v="446"/>
    <n v="84"/>
    <n v="1151"/>
    <n v="1857"/>
    <n v="4"/>
    <n v="706"/>
    <n v="4.0828690563749382E-4"/>
    <n v="1.109986408973231E-3"/>
    <n v="7.2293949175996561E-2"/>
    <n v="7.2293949175996561E-2"/>
    <n v="5.8236351690791211E-3"/>
    <n v="1592.6518365674287"/>
    <n v="4.422880860193569E-2"/>
    <n v="5.6804121305441561E-4"/>
    <n v="4.422880860193569E-2"/>
    <n v="-5.4194519591881541E-4"/>
    <n v="0.89019971442793167"/>
    <n v="1240.6518365674287"/>
    <n v="0.22101503411985501"/>
    <n v="0.36581440105449053"/>
    <n v="3.7377637192153083E-4"/>
    <n v="0.94350749079933427"/>
    <n v="0.34161483334550075"/>
    <n v="0.51845605649084481"/>
    <n v="100"/>
    <n v="12.612364251800001"/>
    <n v="9612.006062539409"/>
    <n v="1"/>
    <x v="2"/>
    <s v="FALSETRUE"/>
    <n v="0.2452"/>
    <n v="0.21795555555555557"/>
    <n v="1"/>
    <n v="313.82539682539681"/>
    <n v="63"/>
    <n v="0.05"/>
    <n v="56.404499999999999"/>
    <n v="0.04"/>
    <n v="0.67"/>
    <n v="755.82029999999997"/>
    <n v="19534"/>
    <n v="79663"/>
    <n v="13612"/>
    <n v="15665"/>
    <n v="8128"/>
    <n v="89016"/>
    <n v="41.61"/>
    <n v="36.799999999999997"/>
    <n v="88.15"/>
    <n v="112809"/>
    <n v="0"/>
    <n v="0"/>
    <s v="Zona Urbana"/>
    <n v="33474"/>
    <n v="1.04"/>
    <n v="3.26"/>
    <n v="15022"/>
    <n v="45"/>
    <n v="5166"/>
    <n v="7867"/>
    <n v="6532"/>
    <n v="19771"/>
    <n v="4201"/>
    <n v="7331"/>
    <n v="6045"/>
    <n v="6832"/>
    <n v="78.48"/>
    <n v="96.35"/>
    <n v="88.88"/>
    <n v="55.03"/>
    <n v="994"/>
    <n v="4.0599999999999996"/>
    <n v="4.2699999999999996"/>
    <n v="58"/>
    <n v="0.17"/>
    <n v="0.32"/>
    <n v="0.76"/>
  </r>
  <r>
    <n v="297"/>
    <x v="14"/>
    <s v="VE08"/>
    <s v="Valencia"/>
    <s v="VE0814"/>
    <s v="Urbana Catedral"/>
    <s v="VE081402"/>
    <x v="3"/>
    <n v="2230"/>
    <n v="2515.4223503836811"/>
    <n v="107.93199999999999"/>
    <n v="767"/>
    <n v="35"/>
    <n v="4"/>
    <n v="39"/>
    <n v="4.84"/>
    <n v="0.2482528969312455"/>
    <n v="0.34243080839512691"/>
    <n v="0.28948308736688527"/>
    <n v="0.63239950273779755"/>
    <s v="CIUD PRINC CENTRO"/>
    <s v="ciud principales"/>
    <n v="8.1126282189185175E-2"/>
    <n v="204.06686342220993"/>
    <n v="1.6342241775055055E-5"/>
    <n v="204.06686342220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576246180323555"/>
    <n v="4.3256083673061792E-4"/>
    <n v="5.5554827313512482E-6"/>
    <n v="4.3256083673061792E-4"/>
    <n v="5.5554827313512482E-6"/>
    <n v="0.89469092833688324"/>
    <n v="15.576246180323555"/>
    <n v="0"/>
    <n v="0.41251809918958027"/>
    <n v="1.6342241775055055E-5"/>
    <n v="0.94212339761172004"/>
    <n v="0.34108867401422677"/>
    <n v="0.51765752415164079"/>
    <n v="0"/>
    <n v="0.83724087593899998"/>
    <n v="3004.4189464143537"/>
    <n v="1"/>
    <x v="3"/>
    <s v="FALSEFALSE"/>
    <n v="0.26079999999999998"/>
    <n v="0.23182222222222221"/>
    <n v="0.72"/>
    <n v="192"/>
    <n v="1"/>
    <n v="0.23"/>
    <n v="5.1289999999999996"/>
    <n v="0.12"/>
    <n v="0.57999999999999996"/>
    <n v="12.933999999999999"/>
    <n v="423"/>
    <n v="1622"/>
    <n v="185"/>
    <n v="352"/>
    <n v="163"/>
    <n v="1715"/>
    <n v="37.479999999999997"/>
    <n v="34.270000000000003"/>
    <n v="97.7"/>
    <n v="0"/>
    <n v="2230"/>
    <n v="100"/>
    <s v="Zona Rural"/>
    <n v="879"/>
    <n v="1.02"/>
    <n v="2.59"/>
    <n v="380"/>
    <n v="43.33"/>
    <n v="39"/>
    <n v="153"/>
    <n v="0"/>
    <n v="192"/>
    <n v="76"/>
    <n v="159"/>
    <n v="114"/>
    <n v="114"/>
    <n v="73.08"/>
    <n v="92.98"/>
    <n v="81.430000000000007"/>
    <n v="42.22"/>
    <n v="14"/>
    <n v="8.57"/>
    <n v="2.74"/>
    <n v="2"/>
    <n v="0.23"/>
    <n v="0.11"/>
    <n v="0.5"/>
  </r>
  <r>
    <n v="20"/>
    <x v="23"/>
    <s v="VE01"/>
    <s v="Libertador"/>
    <s v="VE0101"/>
    <s v="Santa Teresa"/>
    <s v="VE010120"/>
    <x v="3"/>
    <n v="23715"/>
    <n v="25485.309992638515"/>
    <n v="1365.9839999999999"/>
    <n v="5105"/>
    <n v="295"/>
    <n v="17"/>
    <n v="312"/>
    <n v="5.76"/>
    <n v="0.24304429730605906"/>
    <n v="0.16301468013360421"/>
    <n v="0.28271811240005584"/>
    <n v="0.87309144673521943"/>
    <s v="GRAN CARACAS"/>
    <s v="gran caracas"/>
    <n v="7.7851759853581809E-2"/>
    <n v="1984.0762333409825"/>
    <n v="1.588903409482695E-4"/>
    <n v="1904.0762333409825"/>
    <n v="0"/>
    <n v="293"/>
    <n v="170"/>
    <n v="0"/>
    <n v="31"/>
    <n v="293"/>
    <n v="3"/>
    <n v="0"/>
    <n v="215"/>
    <n v="0"/>
    <n v="0"/>
    <n v="31"/>
    <n v="111"/>
    <n v="2"/>
    <n v="80"/>
    <n v="4.6264805171387398E-5"/>
    <n v="6.7797465320808151E-4"/>
    <n v="4.0321031347312769E-2"/>
    <n v="4.0321031347312769E-2"/>
    <n v="3.1390632494997378E-3"/>
    <n v="539.27914050576123"/>
    <n v="1.4976075335995683E-2"/>
    <n v="1.9234133293567827E-4"/>
    <n v="1.4976075335995683E-2"/>
    <n v="-4.8563332027240323E-4"/>
    <n v="0.89066164751587928"/>
    <n v="324.27914050576123"/>
    <n v="0.39868035651882056"/>
    <n v="0.35621746766182638"/>
    <n v="1.126255357768821E-4"/>
    <n v="0.94249623568192442"/>
    <n v="0.34016896195881818"/>
    <n v="0.51626171156152423"/>
    <n v="100"/>
    <n v="0.71812196394200001"/>
    <n v="35488.832360371678"/>
    <n v="1"/>
    <x v="2"/>
    <s v="FALSETRUE"/>
    <n v="0.29399999999999998"/>
    <n v="0.26133333333333331"/>
    <n v="0.92"/>
    <n v="461.8"/>
    <n v="15"/>
    <n v="0.15"/>
    <n v="35.572499999999998"/>
    <n v="0.02"/>
    <n v="0.26"/>
    <n v="61.659000000000006"/>
    <n v="4962"/>
    <n v="16875"/>
    <n v="1878"/>
    <n v="4031"/>
    <n v="2000"/>
    <n v="17684"/>
    <n v="40.53"/>
    <n v="33.380000000000003"/>
    <n v="91.7"/>
    <n v="23715"/>
    <n v="0"/>
    <n v="0"/>
    <s v="Zona Urbana"/>
    <n v="5623"/>
    <n v="1.01"/>
    <n v="3.42"/>
    <n v="2615"/>
    <n v="47.1"/>
    <n v="825"/>
    <n v="3369"/>
    <n v="2733"/>
    <n v="6927"/>
    <n v="1159"/>
    <n v="1775"/>
    <n v="1480"/>
    <n v="1470"/>
    <n v="82.02"/>
    <n v="96.15"/>
    <n v="87.42"/>
    <n v="51.15"/>
    <n v="187"/>
    <n v="3.08"/>
    <n v="4.3600000000000003"/>
    <n v="24"/>
    <n v="0.43"/>
    <n v="0.59"/>
    <n v="0.48"/>
  </r>
  <r>
    <n v="302"/>
    <x v="14"/>
    <s v="VE08"/>
    <s v="Valencia"/>
    <s v="VE0814"/>
    <s v="Urbana San Jose"/>
    <s v="VE081407"/>
    <x v="3"/>
    <n v="132534"/>
    <n v="149497.30304293756"/>
    <n v="4956.7716"/>
    <n v="38284"/>
    <n v="1385"/>
    <n v="104"/>
    <n v="1489"/>
    <n v="3.74"/>
    <n v="0.21135717095163475"/>
    <n v="0.34243080839512691"/>
    <n v="0.28948308736688527"/>
    <n v="0.63239950273779755"/>
    <s v="CIUD PRINC CENTRO"/>
    <s v="ciud principales"/>
    <n v="6.2688490782552189E-2"/>
    <n v="9371.760303823603"/>
    <n v="7.5051662075127385E-4"/>
    <n v="9333.760303823603"/>
    <n v="0"/>
    <n v="0"/>
    <n v="0"/>
    <n v="38"/>
    <n v="0"/>
    <n v="38"/>
    <n v="1"/>
    <n v="0"/>
    <n v="0"/>
    <n v="0"/>
    <n v="38"/>
    <n v="0"/>
    <n v="38"/>
    <n v="1"/>
    <n v="38"/>
    <n v="2.1975782456409014E-5"/>
    <n v="0"/>
    <n v="4.0547345181775832E-3"/>
    <n v="4.0547345181775832E-3"/>
    <n v="2.5418518746847166E-4"/>
    <n v="2052.0450572760633"/>
    <n v="5.6986408452220839E-2"/>
    <n v="7.3189013242823864E-4"/>
    <n v="5.6986408452220839E-2"/>
    <n v="7.3189013242823864E-4"/>
    <n v="0.90064913881675845"/>
    <n v="2052.0450572760633"/>
    <n v="0"/>
    <n v="0.43335545188803537"/>
    <n v="7.285408382948648E-4"/>
    <n v="0.94488124624041003"/>
    <n v="0.33610675121457118"/>
    <n v="0.51009664623789119"/>
    <n v="100"/>
    <n v="81.712430737700004"/>
    <n v="1829.5539820964275"/>
    <n v="0.91477699104821375"/>
    <x v="2"/>
    <s v="FALSETRUE"/>
    <n v="0.20530000000000001"/>
    <n v="0.18248888888888889"/>
    <n v="0.96"/>
    <n v="308.81132075471697"/>
    <n v="106"/>
    <n v="0.23"/>
    <n v="304.82819999999998"/>
    <n v="0.36"/>
    <n v="1.7200000000000002"/>
    <n v="2279.5848000000005"/>
    <n v="20019"/>
    <n v="97502"/>
    <n v="15013"/>
    <n v="15714"/>
    <n v="9069"/>
    <n v="107751"/>
    <n v="35.93"/>
    <n v="37.43"/>
    <n v="92.89"/>
    <n v="132534"/>
    <n v="0"/>
    <n v="0"/>
    <s v="Zona Urbana"/>
    <n v="41840"/>
    <n v="1.02"/>
    <n v="3.22"/>
    <n v="14387"/>
    <n v="34.46"/>
    <n v="8738"/>
    <n v="12136"/>
    <n v="11265"/>
    <n v="32734"/>
    <n v="3916"/>
    <n v="7630"/>
    <n v="6553"/>
    <n v="9963"/>
    <n v="73.680000000000007"/>
    <n v="93.29"/>
    <n v="88.33"/>
    <n v="68.72"/>
    <n v="1144"/>
    <n v="7.26"/>
    <n v="1.1100000000000001"/>
    <n v="221"/>
    <n v="0.53"/>
    <n v="1.17"/>
    <n v="0.35"/>
  </r>
  <r>
    <n v="617"/>
    <x v="4"/>
    <s v="VE15"/>
    <s v="Baruta"/>
    <s v="VE1503"/>
    <s v="El Cafetal"/>
    <s v="VE150302"/>
    <x v="3"/>
    <n v="41543"/>
    <n v="64528.786504953176"/>
    <n v="1221.3642"/>
    <n v="10138"/>
    <n v="296"/>
    <n v="11"/>
    <n v="307"/>
    <n v="2.94"/>
    <n v="0.20659411318071386"/>
    <n v="0.1812255042352785"/>
    <n v="0.14937281704251232"/>
    <n v="0.53363921351681376"/>
    <s v="GRAN CARACAS"/>
    <s v="gran caracas"/>
    <n v="6.1009906041147074E-2"/>
    <n v="3936.8952016164326"/>
    <n v="3.1527751320779872E-4"/>
    <n v="3544.8952016164326"/>
    <n v="0"/>
    <n v="0"/>
    <n v="0"/>
    <n v="54"/>
    <n v="0"/>
    <n v="54"/>
    <n v="1"/>
    <n v="174"/>
    <n v="0"/>
    <n v="110"/>
    <n v="54"/>
    <n v="0"/>
    <n v="338"/>
    <n v="3"/>
    <n v="392"/>
    <n v="2.2669754533979826E-4"/>
    <n v="0"/>
    <n v="9.9570849597177602E-2"/>
    <n v="9.9570849597177602E-2"/>
    <n v="6.0748081783609928E-3"/>
    <n v="204.505205049925"/>
    <n v="5.6792208846768886E-3"/>
    <n v="7.2939598024683011E-5"/>
    <n v="5.6792208846768886E-3"/>
    <n v="7.2939598024683011E-5"/>
    <n v="0.89524368833819312"/>
    <n v="204.505205049925"/>
    <n v="0"/>
    <n v="0.36071613781938283"/>
    <n v="8.857996786800046E-5"/>
    <n v="0.9424031239616717"/>
    <n v="0.3345761025053422"/>
    <n v="0.50777363793673502"/>
    <n v="100"/>
    <n v="8.7675025237100002"/>
    <n v="7359.9963422248993"/>
    <n v="1"/>
    <x v="2"/>
    <s v="FALSETRUE"/>
    <n v="0.17190000000000003"/>
    <n v="0.15280000000000002"/>
    <n v="1.0900000000000001"/>
    <n v="335.2"/>
    <n v="10"/>
    <n v="0.06"/>
    <n v="24.925799999999999"/>
    <n v="0.09"/>
    <n v="0.57000000000000006"/>
    <n v="236.79510000000002"/>
    <n v="4993"/>
    <n v="29048"/>
    <n v="7502"/>
    <n v="3872"/>
    <n v="2417"/>
    <n v="35254"/>
    <n v="43.02"/>
    <n v="41.88"/>
    <n v="86.96"/>
    <n v="41543"/>
    <n v="0"/>
    <n v="0"/>
    <s v="Zona Urbana"/>
    <n v="11327"/>
    <n v="1.01"/>
    <n v="3.72"/>
    <n v="4275"/>
    <n v="37.770000000000003"/>
    <n v="472"/>
    <n v="1177"/>
    <n v="1703"/>
    <n v="3352"/>
    <n v="868"/>
    <n v="1906"/>
    <n v="1782"/>
    <n v="2566"/>
    <n v="66.62"/>
    <n v="91.5"/>
    <n v="88.31"/>
    <n v="64.23"/>
    <n v="419"/>
    <n v="8.82"/>
    <n v="0.93"/>
    <n v="10"/>
    <n v="0.09"/>
    <n v="0.2"/>
    <n v="0.67"/>
  </r>
  <r>
    <n v="18"/>
    <x v="23"/>
    <s v="VE01"/>
    <s v="Libertador"/>
    <s v="VE0101"/>
    <s v="San Pedro"/>
    <s v="VE010118"/>
    <x v="3"/>
    <n v="58254"/>
    <n v="62602.624849722284"/>
    <n v="2534.0490000000004"/>
    <n v="17276"/>
    <n v="750"/>
    <n v="36"/>
    <n v="786"/>
    <n v="4.3500000000000005"/>
    <n v="0.20486082109220113"/>
    <n v="0.16301468013360421"/>
    <n v="0.28271811240005584"/>
    <n v="0.87309144673521943"/>
    <s v="GRAN CARACAS"/>
    <s v="gran caracas"/>
    <n v="5.879429780609044E-2"/>
    <n v="3680.6773688575299"/>
    <n v="2.9475887681672806E-4"/>
    <n v="2289.6773688575299"/>
    <n v="0"/>
    <n v="522"/>
    <n v="74"/>
    <n v="0"/>
    <n v="915"/>
    <n v="915"/>
    <n v="3"/>
    <n v="0"/>
    <n v="1391"/>
    <n v="0"/>
    <n v="0"/>
    <n v="915"/>
    <n v="2306"/>
    <n v="2"/>
    <n v="1391"/>
    <n v="8.0442929991749845E-4"/>
    <n v="4.3863383377322849E-3"/>
    <n v="0.37791956767777279"/>
    <n v="0.37791956767777279"/>
    <n v="2.2219515608795926E-2"/>
    <n v="1288.8885965051147"/>
    <n v="3.579313804510139E-2"/>
    <n v="4.5969986976483274E-4"/>
    <n v="3.579313804510139E-2"/>
    <n v="-3.9266384679674518E-3"/>
    <n v="0.86243466847686856"/>
    <n v="0"/>
    <n v="1.0792243827525245"/>
    <n v="0.35374749555185803"/>
    <n v="-5.0967042310077039E-4"/>
    <n v="0.94008651728986881"/>
    <n v="0.333058524657592"/>
    <n v="0.50547046679320728"/>
    <n v="100"/>
    <n v="6.1425429565599998"/>
    <n v="10191.646243656316"/>
    <n v="1"/>
    <x v="2"/>
    <s v="FALSETRUE"/>
    <n v="0.18870000000000001"/>
    <n v="0.16773333333333335"/>
    <n v="1.42"/>
    <n v="371.5593220338983"/>
    <n v="59"/>
    <n v="0.1"/>
    <n v="58.253999999999998"/>
    <m/>
    <n v="0.34"/>
    <n v="198.06360000000001"/>
    <n v="7863"/>
    <n v="41677"/>
    <n v="8714"/>
    <n v="6187"/>
    <n v="3603"/>
    <n v="48464"/>
    <n v="39.770000000000003"/>
    <n v="39.799999999999997"/>
    <n v="84.96"/>
    <n v="58254"/>
    <n v="0"/>
    <n v="0"/>
    <s v="Zona Urbana"/>
    <n v="18666"/>
    <n v="1.01"/>
    <n v="3.12"/>
    <n v="7988"/>
    <n v="42.84"/>
    <n v="4345"/>
    <n v="9237"/>
    <n v="8148"/>
    <n v="21922"/>
    <n v="1542"/>
    <n v="2927"/>
    <n v="2716"/>
    <n v="4160"/>
    <n v="74.13"/>
    <n v="92.04"/>
    <n v="89.67"/>
    <n v="68.78"/>
    <n v="757"/>
    <n v="8.65"/>
    <n v="2.4500000000000002"/>
    <n v="29"/>
    <n v="0.16"/>
    <n v="0.22"/>
    <n v="0.64"/>
  </r>
  <r>
    <n v="275"/>
    <x v="14"/>
    <s v="VE08"/>
    <s v="Guacara"/>
    <s v="VE0804"/>
    <s v="Urbana Ciudad Alianza"/>
    <s v="VE080401"/>
    <x v="3"/>
    <n v="20414"/>
    <n v="22577.755643577842"/>
    <n v="512.39140000000009"/>
    <n v="4855"/>
    <n v="116"/>
    <n v="9"/>
    <n v="125"/>
    <n v="2.5100000000000002"/>
    <n v="0.1983697364609267"/>
    <n v="0.32608903706768716"/>
    <n v="7.027042088285114E-2"/>
    <n v="0.49473296359858776"/>
    <s v="CIUD GRAND CENTRO"/>
    <s v="ciud grandes"/>
    <n v="5.4226896027306591E-2"/>
    <n v="1224.3216078142302"/>
    <n v="9.8047078245760231E-5"/>
    <n v="1224.3216078142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7.14245814427068"/>
    <n v="1.3250505837235188E-2"/>
    <n v="1.7017942936492026E-4"/>
    <n v="1.3250505837235188E-2"/>
    <n v="1.7017942936492026E-4"/>
    <n v="0.89604135836865983"/>
    <n v="477.14245814427068"/>
    <n v="0"/>
    <n v="0.41179363375786071"/>
    <n v="9.8047078245760231E-5"/>
    <n v="0.94243978347981805"/>
    <n v="0.33225490886179015"/>
    <n v="0.50425084915440344"/>
    <n v="99.91"/>
    <n v="11.7976571993"/>
    <n v="1913.7490827346185"/>
    <n v="0.95687454136730921"/>
    <x v="2"/>
    <s v="FALSETRUE"/>
    <n v="0.2707"/>
    <n v="0.24062222222222221"/>
    <n v="1.38"/>
    <n v="628.5"/>
    <n v="14"/>
    <n v="0.16999999999999998"/>
    <n v="34.703800000000001"/>
    <n v="0.08"/>
    <n v="0.34"/>
    <n v="69.407600000000002"/>
    <n v="3892"/>
    <n v="14378"/>
    <n v="2144"/>
    <n v="3117"/>
    <n v="1593"/>
    <n v="15704"/>
    <n v="41.98"/>
    <n v="35.36"/>
    <n v="94.03"/>
    <n v="20396"/>
    <n v="18"/>
    <n v="0.09"/>
    <s v="Zona Urbana"/>
    <n v="5483"/>
    <n v="1.03"/>
    <n v="3.83"/>
    <n v="1860"/>
    <n v="34.01"/>
    <n v="2030"/>
    <n v="3843"/>
    <n v="2703"/>
    <n v="8799"/>
    <n v="811"/>
    <n v="1533"/>
    <n v="1162"/>
    <n v="1385"/>
    <n v="76.73"/>
    <n v="95.81"/>
    <n v="88.63"/>
    <n v="65.27"/>
    <n v="247"/>
    <n v="4.3499999999999996"/>
    <n v="0.88"/>
    <n v="5"/>
    <n v="0.09"/>
    <n v="0.42"/>
    <n v="0.52"/>
  </r>
  <r>
    <n v="656"/>
    <x v="4"/>
    <s v="VE15"/>
    <s v="Sucre"/>
    <s v="VE1519"/>
    <s v="Leoncio Martinez"/>
    <s v="VE151905"/>
    <x v="3"/>
    <n v="63260"/>
    <n v="75012.526172189275"/>
    <n v="2581.0080000000003"/>
    <n v="17763"/>
    <n v="730"/>
    <n v="26"/>
    <n v="756"/>
    <n v="4.08"/>
    <n v="0.21331055237467"/>
    <n v="0.22384249510082654"/>
    <n v="0.25793555260280648"/>
    <n v="0.97418293272804501"/>
    <s v="GRAN CARACAS"/>
    <s v="gran caracas"/>
    <n v="6.3889322438274845E-2"/>
    <n v="4792.4994715245311"/>
    <n v="3.8379668191613591E-4"/>
    <n v="-1835.5005284754689"/>
    <n v="0"/>
    <n v="6216"/>
    <n v="47"/>
    <n v="88"/>
    <n v="0"/>
    <n v="6216"/>
    <n v="3"/>
    <n v="0"/>
    <n v="7754"/>
    <n v="23"/>
    <n v="88"/>
    <n v="0"/>
    <n v="6628"/>
    <n v="3"/>
    <n v="6628"/>
    <n v="3.8330391084494459E-3"/>
    <n v="2.4451234702211458E-2"/>
    <n v="1.3829944143721693"/>
    <n v="1"/>
    <n v="8.8358576070156611E-2"/>
    <n v="1197.7331277503386"/>
    <n v="3.3261701049264271E-2"/>
    <n v="4.2718801635209552E-4"/>
    <n v="3.3261701049264271E-2"/>
    <n v="-2.4024046685859363E-2"/>
    <n v="0.69757321196760558"/>
    <n v="0"/>
    <n v="6.4738962464569001"/>
    <n v="0.31822580270589879"/>
    <n v="-3.4492424265333099E-3"/>
    <n v="0.92870360435207799"/>
    <n v="0.33099224115742298"/>
    <n v="0.50233454560208535"/>
    <n v="100"/>
    <n v="22.654014320400002"/>
    <n v="3311.2244528176311"/>
    <n v="1"/>
    <x v="2"/>
    <s v="FALSETRUE"/>
    <n v="0.20469999999999999"/>
    <n v="0.18195555555555554"/>
    <n v="0.98"/>
    <n v="446.35714285714283"/>
    <n v="42"/>
    <n v="0.05"/>
    <n v="31.63"/>
    <n v="0.03"/>
    <n v="0.28999999999999998"/>
    <n v="183.45399999999998"/>
    <n v="9274"/>
    <n v="45305"/>
    <n v="8681"/>
    <n v="7386"/>
    <n v="3986"/>
    <n v="51888"/>
    <n v="39.630000000000003"/>
    <n v="38.880000000000003"/>
    <n v="89.93"/>
    <n v="63260"/>
    <n v="0"/>
    <n v="0"/>
    <s v="Zona Urbana"/>
    <n v="19697"/>
    <n v="1.01"/>
    <n v="3.04"/>
    <n v="7797"/>
    <n v="39.619999999999997"/>
    <n v="2945"/>
    <n v="6820"/>
    <n v="8898"/>
    <n v="18747"/>
    <n v="1888"/>
    <n v="3440"/>
    <n v="2947"/>
    <n v="3927"/>
    <n v="75.64"/>
    <n v="93.17"/>
    <n v="89.14"/>
    <n v="62.48"/>
    <n v="563"/>
    <n v="7.02"/>
    <n v="1.91"/>
    <n v="18"/>
    <n v="0.09"/>
    <n v="0.3"/>
    <n v="1.1599999999999999"/>
  </r>
  <r>
    <n v="468"/>
    <x v="2"/>
    <s v="VE13"/>
    <s v="Iribarren"/>
    <s v="VE1303"/>
    <s v="Catedral"/>
    <s v="VE130301"/>
    <x v="2"/>
    <n v="132302"/>
    <n v="153926.52371841844"/>
    <n v="21472.614600000001"/>
    <n v="28042"/>
    <n v="3918"/>
    <n v="1517"/>
    <n v="5435"/>
    <n v="16.23"/>
    <n v="0.3545371472893078"/>
    <n v="0.44002263267024355"/>
    <n v="0.25206194964216688"/>
    <n v="0.52502652833724339"/>
    <s v="CIUD PRINC RESTO"/>
    <s v="ciud principales"/>
    <n v="0.21713869468259434"/>
    <n v="33423.404437246776"/>
    <n v="2.6766391519863326E-3"/>
    <n v="16975.404437246776"/>
    <n v="21"/>
    <n v="0"/>
    <n v="51"/>
    <n v="16196"/>
    <n v="130587"/>
    <n v="130587"/>
    <n v="4"/>
    <n v="21"/>
    <n v="0"/>
    <n v="318"/>
    <n v="16409"/>
    <n v="130587"/>
    <n v="136522.5"/>
    <n v="4"/>
    <n v="16448"/>
    <n v="9.51204394323725E-3"/>
    <n v="0"/>
    <n v="0.49211025258906538"/>
    <n v="0.49211025258906538"/>
    <n v="0.10685617788711145"/>
    <n v="8395.0162138184623"/>
    <n v="0.23313417082503934"/>
    <n v="2.9941981569472998E-3"/>
    <n v="0.23313417082503934"/>
    <n v="2.9941981569472998E-3"/>
    <n v="0.91920712360520351"/>
    <n v="8395.0162138184623"/>
    <n v="0"/>
    <n v="0.53078797570016212"/>
    <n v="-6.835404791250917E-3"/>
    <n v="0.91559135830204219"/>
    <n v="0.37846889737887429"/>
    <n v="0.57438809116651524"/>
    <n v="97.96"/>
    <n v="62.482782295600003"/>
    <n v="2463.503033366967"/>
    <n v="1"/>
    <x v="2"/>
    <s v="TRUETRUE"/>
    <n v="0.31659999999999999"/>
    <n v="0.28142222222222224"/>
    <n v="2.4300000000000002"/>
    <n v="354.69724770642199"/>
    <n v="109"/>
    <n v="3.82"/>
    <n v="5053.9363999999996"/>
    <n v="0.46"/>
    <n v="5.74"/>
    <n v="7594.1347999999998"/>
    <n v="28818"/>
    <n v="91015"/>
    <n v="12469"/>
    <n v="22841"/>
    <n v="12664"/>
    <n v="96797"/>
    <n v="45.36"/>
    <n v="33.5"/>
    <n v="91.76"/>
    <n v="129601"/>
    <n v="2701"/>
    <n v="2.04"/>
    <s v="Zona Urbana"/>
    <n v="34342"/>
    <n v="1.04"/>
    <n v="3.98"/>
    <n v="14900"/>
    <n v="43.52"/>
    <n v="8164"/>
    <n v="15173"/>
    <n v="14760"/>
    <n v="38662"/>
    <n v="5052"/>
    <n v="11249"/>
    <n v="9218"/>
    <n v="8480"/>
    <n v="67.3"/>
    <n v="96.69"/>
    <n v="86.58"/>
    <n v="51.75"/>
    <n v="2756"/>
    <n v="4.03"/>
    <n v="7.31"/>
    <n v="2438"/>
    <n v="7.12"/>
    <n v="4.24"/>
    <n v="1.9"/>
  </r>
  <r>
    <n v="1093"/>
    <x v="9"/>
    <s v="VE23"/>
    <s v="San Francisco"/>
    <s v="VE2317"/>
    <s v="El Bajo"/>
    <s v="VE231702"/>
    <x v="2"/>
    <n v="18554"/>
    <n v="25055.718849723831"/>
    <n v="12713.200799999999"/>
    <n v="1420"/>
    <n v="2130"/>
    <n v="960"/>
    <n v="3090"/>
    <n v="68.52"/>
    <n v="0.62894481975232563"/>
    <n v="0.42865803542371284"/>
    <n v="0.14779560516966092"/>
    <n v="0.51110830915410499"/>
    <s v="CIUD PRINC RESTO"/>
    <s v="ciud principales"/>
    <n v="0.81993188531185646"/>
    <n v="20543.982794297881"/>
    <n v="1.6452192591031262E-3"/>
    <n v="20278.982794297881"/>
    <n v="25"/>
    <n v="0"/>
    <n v="0"/>
    <n v="0"/>
    <n v="0"/>
    <n v="25"/>
    <n v="1"/>
    <n v="25"/>
    <n v="0"/>
    <n v="0"/>
    <n v="0"/>
    <n v="0"/>
    <n v="25"/>
    <n v="1"/>
    <n v="265"/>
    <n v="1.5325216713022076E-4"/>
    <n v="0"/>
    <n v="1.2899154105286368E-2"/>
    <n v="1.2899154105286368E-2"/>
    <n v="1.0576427744475625E-2"/>
    <n v="4890.0737639999115"/>
    <n v="0.1358000107691098"/>
    <n v="1.7441121587596139E-3"/>
    <n v="0.1358000107691098"/>
    <n v="1.7441121587596139E-3"/>
    <n v="0.90895251782774877"/>
    <n v="4890.0737639999115"/>
    <n v="0"/>
    <n v="0.4911368546735238"/>
    <n v="1.4919670919729055E-3"/>
    <n v="0.94783746387001511"/>
    <n v="0.58980485614699152"/>
    <n v="0.89512477202022711"/>
    <n v="100"/>
    <n v="5.7952496720999997"/>
    <n v="4323.492561562839"/>
    <n v="1"/>
    <x v="1"/>
    <s v="TRUETRUE"/>
    <n v="0.47810000000000002"/>
    <n v="0.42497777777777779"/>
    <n v="4.93"/>
    <n v="542.18181818181813"/>
    <n v="11"/>
    <n v="5.15"/>
    <n v="955.53100000000006"/>
    <n v="1.66"/>
    <n v="94.03"/>
    <n v="17446.3262"/>
    <n v="5777"/>
    <n v="12083"/>
    <n v="694"/>
    <n v="4720"/>
    <n v="2124"/>
    <n v="11710"/>
    <n v="53.55"/>
    <n v="26.75"/>
    <n v="98.63"/>
    <n v="18554"/>
    <n v="0"/>
    <n v="0"/>
    <s v="Zona Urbana"/>
    <n v="4668"/>
    <n v="1.01"/>
    <n v="4.01"/>
    <n v="1861"/>
    <n v="40.11"/>
    <n v="1232"/>
    <n v="3404"/>
    <n v="1328"/>
    <n v="5964"/>
    <n v="1254"/>
    <n v="2223"/>
    <n v="1409"/>
    <n v="891"/>
    <n v="78.42"/>
    <n v="95.78"/>
    <n v="81.45"/>
    <n v="34.64"/>
    <n v="721"/>
    <n v="5.45"/>
    <n v="16.100000000000001"/>
    <n v="600"/>
    <n v="12.93"/>
    <n v="60.93"/>
    <n v="4.24"/>
  </r>
  <r>
    <n v="624"/>
    <x v="4"/>
    <s v="VE15"/>
    <s v="Chacao"/>
    <s v="VE1507"/>
    <s v="Chacao"/>
    <s v="VE150701"/>
    <x v="3"/>
    <n v="61213"/>
    <n v="79274"/>
    <n v="2864.7683999999995"/>
    <n v="20257"/>
    <n v="947"/>
    <n v="46"/>
    <n v="993"/>
    <n v="4.68"/>
    <n v="0.22246977334148693"/>
    <n v="6.9139066220038084E-2"/>
    <n v="0.21041146607303585"/>
    <n v="0.61480833687233583"/>
    <s v="GRAN CARACAS"/>
    <s v="gran caracas"/>
    <n v="6.9139066220038084E-2"/>
    <n v="5480.9303355272987"/>
    <n v="4.3892813949955665E-4"/>
    <n v="-17116.0696644727"/>
    <n v="40"/>
    <n v="0"/>
    <n v="0"/>
    <n v="913"/>
    <n v="3153"/>
    <n v="3153"/>
    <n v="3"/>
    <n v="10040"/>
    <n v="4153"/>
    <n v="390"/>
    <n v="1002"/>
    <n v="3153"/>
    <n v="18738"/>
    <n v="5"/>
    <n v="22597"/>
    <n v="1.3068072530723014E-2"/>
    <n v="1.3095947603596104E-2"/>
    <n v="4.1228402144662599"/>
    <n v="1"/>
    <n v="0.28504932260261878"/>
    <n v="1643.1590477854252"/>
    <n v="4.5631421355513312E-2"/>
    <n v="5.8605530556951353E-4"/>
    <n v="4.5631421355513312E-2"/>
    <n v="-1.2509892298026591E-2"/>
    <n v="0.79202520509379903"/>
    <n v="0"/>
    <n v="2.5274485787588388"/>
    <n v="0.30226523088978346"/>
    <n v="-1.2629144391223458E-2"/>
    <n v="0.89315624415150996"/>
    <n v="0.32091141283701585"/>
    <n v="0.48703524947382387"/>
    <n v="100"/>
    <n v="19.3590134162"/>
    <n v="4094.9400827245654"/>
    <n v="1"/>
    <x v="2"/>
    <s v="FALSETRUE"/>
    <n v="0.1653"/>
    <n v="0.14693333333333333"/>
    <n v="1.23"/>
    <n v="416.94736842105266"/>
    <n v="57"/>
    <n v="0.06"/>
    <n v="36.727799999999995"/>
    <n v="0.1"/>
    <n v="0.49000000000000005"/>
    <n v="299.94370000000004"/>
    <n v="7321"/>
    <n v="44302"/>
    <n v="9590"/>
    <n v="5815"/>
    <n v="3213"/>
    <n v="52185"/>
    <n v="38.17"/>
    <n v="40.98"/>
    <n v="92.71"/>
    <n v="61213"/>
    <n v="0"/>
    <n v="0"/>
    <s v="Zona Urbana"/>
    <n v="23873"/>
    <n v="1.02"/>
    <n v="2.61"/>
    <n v="9349"/>
    <n v="39.200000000000003"/>
    <n v="5080"/>
    <n v="9198"/>
    <n v="8398"/>
    <n v="23766"/>
    <n v="1385"/>
    <n v="2763"/>
    <n v="2438"/>
    <n v="3894"/>
    <n v="71.17"/>
    <n v="94.04"/>
    <n v="91.72"/>
    <n v="65.040000000000006"/>
    <n v="693"/>
    <n v="6.44"/>
    <n v="2.23"/>
    <n v="35"/>
    <n v="0.15"/>
    <n v="0.32"/>
    <n v="1.56"/>
  </r>
  <r>
    <n v="628"/>
    <x v="4"/>
    <s v="VE15"/>
    <s v="Guaicaipuro"/>
    <s v="VE1510"/>
    <s v="Los Teques"/>
    <s v="VE151001"/>
    <x v="3"/>
    <n v="194725"/>
    <n v="230857.37932223818"/>
    <n v="30377.1"/>
    <n v="43549"/>
    <n v="6460"/>
    <n v="1591"/>
    <n v="8051"/>
    <n v="15.6"/>
    <n v="0.3767962250929246"/>
    <n v="0.34228450873707977"/>
    <n v="0.11015025056545702"/>
    <n v="0.49362808127006852"/>
    <s v="GRAN CARACAS"/>
    <s v="gran caracas"/>
    <n v="0.27588929532501183"/>
    <n v="63691.079701791248"/>
    <n v="5.1005587381791982E-3"/>
    <n v="44965.079701791248"/>
    <n v="44"/>
    <n v="6"/>
    <n v="1244"/>
    <n v="17872"/>
    <n v="71323"/>
    <n v="71323"/>
    <n v="5"/>
    <n v="44"/>
    <n v="606"/>
    <n v="182"/>
    <n v="17891"/>
    <n v="71323"/>
    <n v="76075"/>
    <n v="5"/>
    <n v="18726"/>
    <n v="1.0829434270492506E-2"/>
    <n v="1.9109425109027785E-3"/>
    <n v="0.29401291495884863"/>
    <n v="0.29401291495884863"/>
    <n v="8.1115015924449377E-2"/>
    <n v="14066.491611441053"/>
    <n v="0.39063413038472977"/>
    <n v="5.0170079705580692E-3"/>
    <n v="0.39063413038472977"/>
    <n v="3.1060654596552907E-3"/>
    <n v="0.92012478454238755"/>
    <n v="13460.491611441053"/>
    <n v="4.3081104851127684E-2"/>
    <n v="0.5510144745547324"/>
    <n v="-5.7288755323133076E-3"/>
    <n v="0.91987617466404903"/>
    <n v="0.40028867624241338"/>
    <n v="0.60750315350823592"/>
    <n v="99.96"/>
    <n v="125.44507281200001"/>
    <n v="1840.306471567965"/>
    <n v="0.92015323578398245"/>
    <x v="2"/>
    <s v="TRUETRUE"/>
    <n v="0.32640000000000002"/>
    <n v="0.29013333333333335"/>
    <n v="2.0099999999999998"/>
    <n v="294.71676300578036"/>
    <n v="173"/>
    <n v="2.4"/>
    <n v="4673.4000000000005"/>
    <n v="0.25"/>
    <n v="4.18"/>
    <n v="8139.5050000000001"/>
    <n v="44814"/>
    <n v="137308"/>
    <n v="12603"/>
    <n v="36046"/>
    <n v="18886"/>
    <n v="139793"/>
    <n v="41.82"/>
    <n v="31.63"/>
    <n v="94.18"/>
    <n v="194655"/>
    <n v="70"/>
    <n v="0.04"/>
    <s v="Zona Urbana"/>
    <n v="52669"/>
    <n v="1.02"/>
    <n v="3.69"/>
    <n v="21711"/>
    <n v="41.27"/>
    <n v="8621"/>
    <n v="22394"/>
    <n v="16607"/>
    <n v="50986"/>
    <n v="7999"/>
    <n v="17466"/>
    <n v="13756"/>
    <n v="12044"/>
    <n v="67.73"/>
    <n v="97.73"/>
    <n v="86.1"/>
    <n v="46.83"/>
    <n v="3312"/>
    <n v="2.68"/>
    <n v="7.38"/>
    <n v="3214"/>
    <n v="6.11"/>
    <n v="3.34"/>
    <n v="1.71"/>
  </r>
  <r>
    <n v="1076"/>
    <x v="9"/>
    <s v="VE23"/>
    <s v="Maracaibo"/>
    <s v="VE2313"/>
    <s v="Santa Lucia"/>
    <s v="VE231316"/>
    <x v="2"/>
    <n v="31895"/>
    <n v="38301.632391150626"/>
    <n v="4720.46"/>
    <n v="6963"/>
    <n v="1098"/>
    <n v="112"/>
    <n v="1210"/>
    <n v="14.8"/>
    <n v="0.33752050415865542"/>
    <n v="0.3194289193013517"/>
    <n v="0.34468220560963225"/>
    <n v="0.62565477329952313"/>
    <s v="CIUD PRINC RESTO"/>
    <s v="ciud principales"/>
    <n v="0.18392037104526152"/>
    <n v="7044.4504410196305"/>
    <n v="5.6413917648820248E-4"/>
    <n v="4187.4504410196305"/>
    <n v="45"/>
    <n v="0"/>
    <n v="0"/>
    <n v="2484"/>
    <n v="0"/>
    <n v="2484"/>
    <n v="2"/>
    <n v="45"/>
    <n v="0"/>
    <n v="276"/>
    <n v="2558"/>
    <n v="0"/>
    <n v="2857"/>
    <n v="3"/>
    <n v="2857"/>
    <n v="1.6522318546831724E-3"/>
    <n v="0"/>
    <n v="0.40556747810500188"/>
    <n v="0.40556747810500188"/>
    <n v="7.4592121056962932E-2"/>
    <n v="1726.644443372915"/>
    <n v="4.794985624361426E-2"/>
    <n v="6.1583152174746647E-4"/>
    <n v="4.794985624361426E-2"/>
    <n v="6.1583152174746647E-4"/>
    <n v="0.89969709607623038"/>
    <n v="1726.644443372915"/>
    <n v="0"/>
    <n v="0.42235862387373208"/>
    <n v="-1.0880926781949699E-3"/>
    <n v="0.93784669116438879"/>
    <n v="0.37411040046204619"/>
    <n v="0.56777336339958362"/>
    <n v="100"/>
    <n v="4.2110117878700004"/>
    <n v="9095.5889749537437"/>
    <n v="1"/>
    <x v="2"/>
    <s v="FALSETRUE"/>
    <n v="0.29239999999999999"/>
    <n v="0.25991111111111109"/>
    <n v="2.79"/>
    <n v="347.7037037037037"/>
    <n v="27"/>
    <n v="0.38"/>
    <n v="121.20099999999999"/>
    <n v="0.21"/>
    <n v="2.5"/>
    <n v="797.375"/>
    <n v="6521"/>
    <n v="22299"/>
    <n v="3075"/>
    <n v="5167"/>
    <n v="2776"/>
    <n v="23952"/>
    <n v="43.03"/>
    <n v="34.590000000000003"/>
    <n v="90.4"/>
    <n v="31895"/>
    <n v="0"/>
    <n v="0"/>
    <s v="Zona Urbana"/>
    <n v="8516"/>
    <n v="1.04"/>
    <n v="3.89"/>
    <n v="3410"/>
    <n v="40.1"/>
    <n v="1682"/>
    <n v="3787"/>
    <n v="3662"/>
    <n v="9388"/>
    <n v="1309"/>
    <n v="2484"/>
    <n v="2029"/>
    <n v="2074"/>
    <n v="76.459999999999994"/>
    <n v="96.28"/>
    <n v="87.38"/>
    <n v="53.97"/>
    <n v="770"/>
    <n v="4.41"/>
    <n v="9.52"/>
    <n v="117"/>
    <n v="1.38"/>
    <n v="2.61"/>
    <n v="1.81"/>
  </r>
  <r>
    <n v="15"/>
    <x v="23"/>
    <s v="VE01"/>
    <s v="Libertador"/>
    <s v="VE0101"/>
    <s v="San Benardino"/>
    <s v="VE010115"/>
    <x v="3"/>
    <n v="27353"/>
    <n v="29394.884428785212"/>
    <n v="1843.5922"/>
    <n v="7389"/>
    <n v="513"/>
    <n v="21"/>
    <n v="534"/>
    <n v="6.74"/>
    <n v="0.26060213348443623"/>
    <n v="0.16301468013360421"/>
    <n v="0.28271811240005584"/>
    <n v="0.87309144673521943"/>
    <s v="GRAN CARACAS"/>
    <s v="gran caracas"/>
    <n v="9.1097371773114819E-2"/>
    <n v="2677.7967150367904"/>
    <n v="2.1444540582288684E-4"/>
    <n v="-6576.2032849632096"/>
    <n v="52"/>
    <n v="311"/>
    <n v="25"/>
    <n v="624"/>
    <n v="341"/>
    <n v="624"/>
    <n v="5"/>
    <n v="52"/>
    <n v="274"/>
    <n v="8485"/>
    <n v="624"/>
    <n v="341"/>
    <n v="9595"/>
    <n v="5"/>
    <n v="9254"/>
    <n v="5.3516813382002374E-3"/>
    <n v="8.6402351153029913E-4"/>
    <n v="3.4558261827850734"/>
    <n v="1"/>
    <n v="0.31481668255643608"/>
    <n v="990.13733380198494"/>
    <n v="2.7496652828243439E-2"/>
    <n v="3.5314611723020621E-4"/>
    <n v="2.7496652828243439E-2"/>
    <n v="-5.1087739430009287E-4"/>
    <n v="0.89045456734079842"/>
    <n v="716.13733380198494"/>
    <n v="0.27672928860068269"/>
    <n v="0.36032196676754874"/>
    <n v="-5.1372359323773502E-3"/>
    <n v="0.92216718235113959"/>
    <n v="0.33782633317669242"/>
    <n v="0.51270639147103358"/>
    <n v="100"/>
    <n v="12.060280369599999"/>
    <n v="2437.3301057643775"/>
    <n v="1"/>
    <x v="2"/>
    <s v="FALSETRUE"/>
    <n v="0.24210000000000001"/>
    <n v="0.2152"/>
    <n v="1.77"/>
    <n v="241.53333333333333"/>
    <n v="45"/>
    <n v="7.0000000000000007E-2"/>
    <n v="19.147100000000002"/>
    <n v="0.03"/>
    <n v="0.26"/>
    <n v="71.117800000000003"/>
    <n v="4611"/>
    <n v="19043"/>
    <n v="3699"/>
    <n v="3710"/>
    <n v="1936"/>
    <n v="21707"/>
    <n v="43.64"/>
    <n v="37.89"/>
    <n v="87.34"/>
    <n v="27353"/>
    <n v="0"/>
    <n v="0"/>
    <s v="Zona Urbana"/>
    <n v="8169"/>
    <n v="1.03"/>
    <n v="3.31"/>
    <n v="3434"/>
    <n v="42.15"/>
    <n v="2470"/>
    <n v="4277"/>
    <n v="4016"/>
    <n v="10869"/>
    <n v="1012"/>
    <n v="1780"/>
    <n v="1469"/>
    <n v="1655"/>
    <n v="81.22"/>
    <n v="96.11"/>
    <n v="90.68"/>
    <n v="57.03"/>
    <n v="430"/>
    <n v="3.86"/>
    <n v="4.57"/>
    <n v="16"/>
    <n v="0.2"/>
    <n v="0.16"/>
    <n v="1.48"/>
  </r>
  <r>
    <n v="1019"/>
    <x v="9"/>
    <s v="VE23"/>
    <s v="Cabimas"/>
    <s v="VE2303"/>
    <s v="San Benito"/>
    <s v="VE230307"/>
    <x v="2"/>
    <n v="29747"/>
    <n v="34881.958043154307"/>
    <n v="11196.7708"/>
    <n v="4353"/>
    <n v="1908"/>
    <n v="720"/>
    <n v="2628"/>
    <n v="37.64"/>
    <n v="0.46850003659521933"/>
    <n v="0.39039122010458621"/>
    <n v="0.1842418391095576"/>
    <n v="0.25568709937961115"/>
    <s v="CIUD GRAND ZULIA"/>
    <s v="ciud grandes"/>
    <n v="0.53626707955832387"/>
    <n v="18706.045769078344"/>
    <n v="1.4980321522413951E-3"/>
    <n v="18332.045769078344"/>
    <n v="53"/>
    <n v="0"/>
    <n v="85"/>
    <n v="0"/>
    <n v="0"/>
    <n v="85"/>
    <n v="2"/>
    <n v="53"/>
    <n v="0"/>
    <n v="153"/>
    <n v="0"/>
    <n v="0"/>
    <n v="153"/>
    <n v="2"/>
    <n v="374"/>
    <n v="2.162879641762361E-4"/>
    <n v="0"/>
    <n v="1.9993536026637615E-2"/>
    <n v="1.9993536026637615E-2"/>
    <n v="1.0721875175049087E-2"/>
    <n v="4110.4871648145527"/>
    <n v="0.11415046647302761"/>
    <n v="1.4660618609389396E-3"/>
    <n v="0.11415046647302761"/>
    <n v="1.4660618609389396E-3"/>
    <n v="0.90667163779662419"/>
    <n v="4110.4871648145527"/>
    <n v="0"/>
    <n v="0.4704044414580793"/>
    <n v="1.281744188065159E-3"/>
    <n v="0.94702341712786442"/>
    <n v="0.4949295096128099"/>
    <n v="0.75113600683518056"/>
    <n v="97.71"/>
    <n v="65.765390125500005"/>
    <n v="530.39992580579406"/>
    <n v="0.26519996290289705"/>
    <x v="1"/>
    <s v="FALSETRUE"/>
    <n v="0.48590000000000005"/>
    <n v="0.43191111111111113"/>
    <n v="3.98"/>
    <n v="348.40909090909093"/>
    <n v="22"/>
    <n v="5.63"/>
    <n v="1674.7560999999998"/>
    <n v="0.1"/>
    <n v="14.069999999999999"/>
    <n v="4185.4029"/>
    <n v="9309"/>
    <n v="19159"/>
    <n v="1279"/>
    <n v="7538"/>
    <n v="3604"/>
    <n v="18605"/>
    <n v="55.26"/>
    <n v="27.26"/>
    <n v="99.55"/>
    <n v="29066"/>
    <n v="681"/>
    <n v="2.29"/>
    <s v="Zona Urbana"/>
    <n v="7201"/>
    <n v="1.01"/>
    <n v="4.1900000000000004"/>
    <n v="2768"/>
    <n v="38.6"/>
    <n v="1441"/>
    <n v="3767"/>
    <n v="942"/>
    <n v="7665"/>
    <n v="1889"/>
    <n v="3637"/>
    <n v="2488"/>
    <n v="1884"/>
    <n v="75.14"/>
    <n v="95.33"/>
    <n v="83.32"/>
    <n v="47.85"/>
    <n v="935"/>
    <n v="5.4"/>
    <n v="18.07"/>
    <n v="780"/>
    <n v="10.88"/>
    <n v="16.61"/>
    <n v="2.99"/>
  </r>
  <r>
    <n v="227"/>
    <x v="7"/>
    <s v="VE07"/>
    <s v="Caroni"/>
    <s v="VE0701"/>
    <s v="Vista Al Sol"/>
    <s v="VE070108"/>
    <x v="0"/>
    <n v="88364"/>
    <n v="115554.0035567036"/>
    <n v="22753.73"/>
    <n v="15387"/>
    <n v="4162"/>
    <n v="1174"/>
    <n v="5336"/>
    <n v="25.75"/>
    <n v="0.42760723569889925"/>
    <n v="0.37536216475649437"/>
    <n v="0.23996742737815532"/>
    <n v="0.47280921980989576"/>
    <s v="CIUD PRINC RESTO"/>
    <s v="ciud principales"/>
    <n v="0.42082935537639232"/>
    <n v="48628.516827928921"/>
    <n v="3.8943068258962391E-3"/>
    <n v="39054.516827928921"/>
    <n v="53"/>
    <n v="8433"/>
    <n v="1728"/>
    <n v="65"/>
    <n v="0"/>
    <n v="8433"/>
    <n v="4"/>
    <n v="53"/>
    <n v="8292"/>
    <n v="879"/>
    <n v="65"/>
    <n v="0"/>
    <n v="9574"/>
    <n v="4"/>
    <n v="9574"/>
    <n v="5.5367405588857867E-3"/>
    <n v="2.6147748020471682E-2"/>
    <n v="0.19688036206979984"/>
    <n v="0.19688036206979984"/>
    <n v="8.2853035856104582E-2"/>
    <n v="9701.7999588473485"/>
    <n v="0.26942426688744786"/>
    <n v="3.4602805779024417E-3"/>
    <n v="0.26942426688744786"/>
    <n v="-2.2687467442569241E-2"/>
    <n v="0.70853733223624238"/>
    <n v="1409.7999588473485"/>
    <n v="0.85468676278346556"/>
    <n v="0.45110792129339489"/>
    <n v="-1.6424337329895475E-3"/>
    <n v="0.93570011473856829"/>
    <n v="0.45347459231361897"/>
    <n v="0.68822142922561991"/>
    <n v="100"/>
    <n v="33.752007192599997"/>
    <n v="3423.6187168755519"/>
    <n v="1"/>
    <x v="2"/>
    <s v="FALSETRUE"/>
    <n v="0.48369999999999996"/>
    <n v="0.42995555555555554"/>
    <n v="2.75"/>
    <n v="490.51063829787233"/>
    <n v="47"/>
    <n v="1.48"/>
    <n v="1307.7872"/>
    <n v="0.17"/>
    <n v="4.2699999999999996"/>
    <n v="3773.1427999999996"/>
    <n v="28106"/>
    <n v="58109"/>
    <n v="2149"/>
    <n v="22533"/>
    <n v="11822"/>
    <n v="54009"/>
    <n v="52.07"/>
    <n v="25.66"/>
    <n v="102.8"/>
    <n v="88364"/>
    <n v="0"/>
    <n v="0"/>
    <s v="Zona Urbana"/>
    <n v="21426"/>
    <n v="1.03"/>
    <n v="4.25"/>
    <n v="7757"/>
    <n v="36.31"/>
    <n v="3020"/>
    <n v="10263"/>
    <n v="5994"/>
    <n v="23054"/>
    <n v="3574"/>
    <n v="10955"/>
    <n v="7845"/>
    <n v="4773"/>
    <n v="47.99"/>
    <n v="95.26"/>
    <n v="79.94"/>
    <n v="35.15"/>
    <n v="1920"/>
    <n v="5.92"/>
    <n v="12.59"/>
    <n v="2251"/>
    <n v="10.54"/>
    <n v="4.46"/>
    <n v="2.76"/>
  </r>
  <r>
    <n v="646"/>
    <x v="4"/>
    <s v="VE15"/>
    <s v="Paz Castillo"/>
    <s v="VE1515"/>
    <s v="Santa Lucia"/>
    <s v="VE151501"/>
    <x v="3"/>
    <n v="111197"/>
    <n v="128154"/>
    <n v="45246.059299999994"/>
    <n v="16899"/>
    <n v="7330"/>
    <n v="4263"/>
    <n v="11593"/>
    <n v="40.69"/>
    <n v="0.45158974169814914"/>
    <n v="0.49020441061617337"/>
    <n v="0.1151269860081546"/>
    <n v="0.75964536743258726"/>
    <s v="CIUD MED Y PEQ CENTR"/>
    <s v="ciud grandes"/>
    <n v="0.49020441061617337"/>
    <n v="62821.65603810508"/>
    <n v="5.0309328739960614E-3"/>
    <n v="53031.65603810508"/>
    <n v="67"/>
    <n v="5039"/>
    <n v="596"/>
    <n v="77"/>
    <n v="13885"/>
    <n v="13885"/>
    <n v="5"/>
    <n v="67"/>
    <n v="8229"/>
    <n v="746"/>
    <n v="77"/>
    <n v="13885"/>
    <n v="13885"/>
    <n v="5"/>
    <n v="9790"/>
    <n v="5.6616555328485333E-3"/>
    <n v="2.5949085680229314E-2"/>
    <n v="0.15583798036240532"/>
    <n v="0.15583798036240532"/>
    <n v="7.639246531516769E-2"/>
    <n v="13172.772922077811"/>
    <n v="0.36581507580654093"/>
    <n v="4.6982508908378368E-3"/>
    <n v="0.36581507580654093"/>
    <n v="-2.1250834789391479E-2"/>
    <n v="0.72032220265852898"/>
    <n v="4943.772922077811"/>
    <n v="0.62469762810592777"/>
    <n v="0.5254472296937478"/>
    <n v="-6.3072265885247194E-4"/>
    <n v="0.93961776637685235"/>
    <n v="0.47828436995567386"/>
    <n v="0.72587430089031546"/>
    <n v="98.63"/>
    <n v="431.30504470699998"/>
    <n v="297.13076991032955"/>
    <n v="0.14856538495516478"/>
    <x v="1"/>
    <s v="TRUETRUE"/>
    <n v="0.50309999999999999"/>
    <n v="0.44719999999999999"/>
    <n v="4.08"/>
    <n v="327.70731707317071"/>
    <n v="82"/>
    <n v="8.51"/>
    <n v="9462.8647000000001"/>
    <n v="0.38"/>
    <n v="17.66"/>
    <n v="19637.390200000002"/>
    <n v="35577"/>
    <n v="70712"/>
    <n v="4908"/>
    <n v="28409"/>
    <n v="14397"/>
    <n v="68391"/>
    <n v="57.25"/>
    <n v="27.26"/>
    <n v="99.21"/>
    <n v="109679"/>
    <n v="1518"/>
    <n v="1.37"/>
    <s v="Zona Urbana"/>
    <n v="29337"/>
    <n v="1.02"/>
    <n v="3.87"/>
    <n v="12055"/>
    <n v="41.15"/>
    <n v="4181"/>
    <n v="13638"/>
    <n v="8668"/>
    <n v="26872"/>
    <n v="5655"/>
    <n v="14134"/>
    <n v="9361"/>
    <n v="4538"/>
    <n v="59.82"/>
    <n v="96.05"/>
    <n v="78.53"/>
    <n v="31.17"/>
    <n v="3588"/>
    <n v="4.8099999999999996"/>
    <n v="13.62"/>
    <n v="6051"/>
    <n v="20.65"/>
    <n v="19.79"/>
    <n v="4.1500000000000004"/>
  </r>
  <r>
    <n v="1120"/>
    <x v="22"/>
    <s v="VE24"/>
    <s v="Vargas"/>
    <s v="VE2402"/>
    <s v="La Guaira"/>
    <s v="VE240206"/>
    <x v="3"/>
    <n v="19162"/>
    <n v="20576.997398843931"/>
    <n v="4395.7628000000004"/>
    <n v="4043"/>
    <n v="1039"/>
    <n v="165"/>
    <n v="1204"/>
    <n v="22.94"/>
    <n v="0.42083161064684754"/>
    <n v="0.33435447012946468"/>
    <n v="0.14822865149572603"/>
    <n v="0.57568320931508155"/>
    <s v="GRAN CARACAS"/>
    <s v="gran caracas"/>
    <n v="0.40001367618499678"/>
    <n v="8231.0803743606775"/>
    <n v="6.5916780065073896E-4"/>
    <n v="5950.0803743606775"/>
    <n v="71"/>
    <n v="0"/>
    <n v="551"/>
    <n v="2172"/>
    <n v="50086"/>
    <n v="50086"/>
    <n v="4"/>
    <n v="71"/>
    <n v="0"/>
    <n v="10"/>
    <n v="2175"/>
    <n v="50086"/>
    <n v="50166"/>
    <n v="4"/>
    <n v="2281"/>
    <n v="1.3191252574491833E-3"/>
    <n v="0"/>
    <n v="0.27712036528098771"/>
    <n v="0.27712036528098771"/>
    <n v="0.11085193606177705"/>
    <n v="1840.8629378033552"/>
    <n v="5.1121766018856159E-2"/>
    <n v="6.5656912091374188E-4"/>
    <n v="5.1121766018856159E-2"/>
    <n v="6.5656912091374188E-4"/>
    <n v="0.90003127150126183"/>
    <n v="1840.8629378033552"/>
    <n v="0"/>
    <n v="0.42850250254986094"/>
    <n v="-6.5995745679844431E-4"/>
    <n v="0.93950456038652974"/>
    <n v="0.44672580145739244"/>
    <n v="0.67797904174163748"/>
    <n v="100"/>
    <n v="13.4100267873"/>
    <n v="1534.4486424390614"/>
    <n v="0.76722432121953066"/>
    <x v="2"/>
    <s v="FALSETRUE"/>
    <n v="0.34700000000000003"/>
    <n v="0.30844444444444447"/>
    <n v="1.67"/>
    <n v="255.66666666666666"/>
    <n v="18"/>
    <n v="1.0699999999999998"/>
    <n v="205.03339999999994"/>
    <n v="0.19"/>
    <n v="9.3899999999999988"/>
    <n v="1799.3117999999997"/>
    <n v="4573"/>
    <n v="13179"/>
    <n v="1410"/>
    <n v="3622"/>
    <n v="1918"/>
    <n v="13622"/>
    <n v="45.4"/>
    <n v="31.96"/>
    <n v="97.75"/>
    <n v="19162"/>
    <n v="0"/>
    <n v="0"/>
    <s v="Zona Urbana"/>
    <n v="5357"/>
    <n v="1.02"/>
    <n v="3.61"/>
    <n v="2245"/>
    <n v="41.92"/>
    <n v="1534"/>
    <n v="1946"/>
    <n v="1037"/>
    <n v="4602"/>
    <n v="853"/>
    <n v="1714"/>
    <n v="1227"/>
    <n v="894"/>
    <n v="72.91"/>
    <n v="89.93"/>
    <n v="78.25"/>
    <n v="36.729999999999997"/>
    <n v="271"/>
    <n v="11.27"/>
    <n v="7.94"/>
    <n v="133"/>
    <n v="2.48"/>
    <n v="10.29"/>
    <n v="2.73"/>
  </r>
  <r>
    <n v="1092"/>
    <x v="9"/>
    <s v="VE23"/>
    <s v="San Francisco"/>
    <s v="VE2317"/>
    <s v="San Francisco"/>
    <s v="VE231701"/>
    <x v="2"/>
    <n v="126852"/>
    <n v="171303.65676000685"/>
    <n v="26156.882399999999"/>
    <n v="23795"/>
    <n v="5017"/>
    <n v="1164"/>
    <n v="6181"/>
    <n v="20.619999999999997"/>
    <n v="0.36557627788431263"/>
    <n v="0.42865803542371284"/>
    <n v="0.14779560516966092"/>
    <n v="0.51110830915410499"/>
    <s v="CIUD PRINC RESTO"/>
    <s v="ciud principales"/>
    <n v="0.24674540973628842"/>
    <n v="42268.390976572402"/>
    <n v="3.3849702651259626E-3"/>
    <n v="33543.390976572402"/>
    <n v="77"/>
    <n v="2062"/>
    <n v="54"/>
    <n v="3502"/>
    <n v="62629"/>
    <n v="62629"/>
    <n v="5"/>
    <n v="77"/>
    <n v="4199"/>
    <n v="1367"/>
    <n v="3672"/>
    <n v="62629"/>
    <n v="71256"/>
    <n v="5"/>
    <n v="8725"/>
    <n v="5.0457553140044386E-3"/>
    <n v="1.3241002645677832E-2"/>
    <n v="0.20641902372947912"/>
    <n v="0.20641902372947912"/>
    <n v="5.0932946587494969E-2"/>
    <n v="8546.5207570358216"/>
    <n v="0.23734153447504233"/>
    <n v="3.0482343389529832E-3"/>
    <n v="0.23734153447504233"/>
    <n v="-1.0192768306724848E-2"/>
    <n v="0.81103285184988572"/>
    <n v="4347.5207570358216"/>
    <n v="0.4913110398220496"/>
    <n v="0.49234414058288029"/>
    <n v="-1.660785048878476E-3"/>
    <n v="0.93562905288643017"/>
    <n v="0.39525314429594816"/>
    <n v="0.59986091499730565"/>
    <n v="100"/>
    <n v="16.7946072521"/>
    <n v="10199.920378524304"/>
    <n v="1"/>
    <x v="2"/>
    <s v="TRUETRUE"/>
    <n v="0.35479999999999995"/>
    <n v="0.31537777777777776"/>
    <n v="3.05"/>
    <n v="438.44303797468353"/>
    <n v="79"/>
    <n v="0.87"/>
    <n v="1103.6124"/>
    <n v="0.27"/>
    <n v="11.709999999999999"/>
    <n v="14854.369199999999"/>
    <n v="31359"/>
    <n v="88374"/>
    <n v="7119"/>
    <n v="25360"/>
    <n v="12759"/>
    <n v="88733"/>
    <n v="43.54"/>
    <n v="30.41"/>
    <n v="94.13"/>
    <n v="126852"/>
    <n v="0"/>
    <n v="0"/>
    <s v="Zona Urbana"/>
    <n v="30587"/>
    <n v="1.02"/>
    <n v="4.22"/>
    <n v="11938"/>
    <n v="39.130000000000003"/>
    <n v="7214"/>
    <n v="13781"/>
    <n v="12205"/>
    <n v="34637"/>
    <n v="6373"/>
    <n v="11844"/>
    <n v="8932"/>
    <n v="8260"/>
    <n v="75.39"/>
    <n v="94.17"/>
    <n v="83.58"/>
    <n v="46.69"/>
    <n v="3223"/>
    <n v="6.68"/>
    <n v="9.02"/>
    <n v="1026"/>
    <n v="3.36"/>
    <n v="9.1999999999999993"/>
    <n v="1.87"/>
  </r>
  <r>
    <n v="998"/>
    <x v="21"/>
    <s v="VE22"/>
    <s v="San Felipe"/>
    <s v="VE2211"/>
    <s v="Capital San Felipe"/>
    <s v="VE221101"/>
    <x v="3"/>
    <n v="52931"/>
    <n v="67270.736470191245"/>
    <n v="11311.3547"/>
    <n v="10483"/>
    <n v="1876"/>
    <n v="973"/>
    <n v="2849"/>
    <n v="21.37"/>
    <n v="0.41548513964656525"/>
    <n v="0.41075971535351324"/>
    <n v="0.50672836064366922"/>
    <n v="0.48196610076321433"/>
    <s v="CIUD GRAND OCCIDENTE"/>
    <s v="ciud grandes"/>
    <n v="0.38697167219954626"/>
    <n v="26031.869381964909"/>
    <n v="2.0847044746139924E-3"/>
    <n v="20873.869381964909"/>
    <n v="79"/>
    <n v="0"/>
    <n v="441"/>
    <n v="4424"/>
    <n v="40150"/>
    <n v="40150"/>
    <n v="4"/>
    <n v="79"/>
    <n v="0"/>
    <n v="664"/>
    <n v="4428"/>
    <n v="40150"/>
    <n v="40818"/>
    <n v="4"/>
    <n v="5158"/>
    <n v="2.9829233134252026E-3"/>
    <n v="0"/>
    <n v="0.19814174404138277"/>
    <n v="0.19814174404138277"/>
    <n v="7.6675242024228374E-2"/>
    <n v="10598.767129873373"/>
    <n v="0.29433353357000958"/>
    <n v="3.7801962733489394E-3"/>
    <n v="0.29433353357000958"/>
    <n v="3.7801962733489394E-3"/>
    <n v="0.92565476067753749"/>
    <n v="10598.767129873373"/>
    <n v="0"/>
    <n v="0.54358266986702009"/>
    <n v="-8.9821883881121027E-4"/>
    <n v="0.9385819401667419"/>
    <n v="0.442546105613634"/>
    <n v="0.67163567367630961"/>
    <n v="99.3"/>
    <n v="50.283006848900001"/>
    <n v="1337.8423584003085"/>
    <n v="0.66892117920015426"/>
    <x v="2"/>
    <s v="TRUETRUE"/>
    <n v="0.38319999999999999"/>
    <n v="0.34062222222222222"/>
    <n v="2.88"/>
    <n v="441.75806451612902"/>
    <n v="62"/>
    <n v="3.79"/>
    <n v="2006.0849000000001"/>
    <n v="1.07"/>
    <n v="6.6"/>
    <n v="3493.4459999999999"/>
    <n v="13536"/>
    <n v="35325"/>
    <n v="4070"/>
    <n v="10797"/>
    <n v="5631"/>
    <n v="36503"/>
    <n v="49.84"/>
    <n v="31.04"/>
    <n v="94.07"/>
    <n v="52560"/>
    <n v="371"/>
    <n v="0.7"/>
    <s v="Zona Urbana"/>
    <n v="13699"/>
    <n v="1.05"/>
    <n v="4.03"/>
    <n v="5776"/>
    <n v="42.29"/>
    <n v="5632"/>
    <n v="10690"/>
    <n v="10059"/>
    <n v="27389"/>
    <n v="2819"/>
    <n v="5211"/>
    <n v="3880"/>
    <n v="3352"/>
    <n v="76.92"/>
    <n v="97.68"/>
    <n v="82.89"/>
    <n v="47.99"/>
    <n v="1267"/>
    <n v="2.83"/>
    <n v="10.130000000000001"/>
    <n v="1361"/>
    <n v="9.9600000000000009"/>
    <n v="7.13"/>
    <n v="2.75"/>
  </r>
  <r>
    <n v="240"/>
    <x v="7"/>
    <s v="VE07"/>
    <s v="Heres"/>
    <s v="VE0705"/>
    <s v="Agua Salada"/>
    <s v="VE070501"/>
    <x v="0"/>
    <n v="79847"/>
    <n v="101229.19052530092"/>
    <n v="19051.494200000001"/>
    <n v="15236"/>
    <n v="3464"/>
    <n v="1310"/>
    <n v="4774"/>
    <n v="23.86"/>
    <n v="0.42460743179218091"/>
    <n v="0.39866361981674697"/>
    <n v="0.29879248427493488"/>
    <n v="0.36981229902799539"/>
    <s v="CIUD GRAND BOLÍVAR"/>
    <s v="ciud grandes"/>
    <n v="0.4098205960480244"/>
    <n v="41485.807198537848"/>
    <n v="3.3222987804204024E-3"/>
    <n v="24962.807198537848"/>
    <n v="81"/>
    <n v="2979"/>
    <n v="342"/>
    <n v="12898"/>
    <n v="48638"/>
    <n v="48638"/>
    <n v="5"/>
    <n v="81"/>
    <n v="3035"/>
    <n v="572"/>
    <n v="12916"/>
    <n v="48638"/>
    <n v="52245"/>
    <n v="5"/>
    <n v="16523"/>
    <n v="9.5554171980854249E-3"/>
    <n v="9.5704794069140803E-3"/>
    <n v="0.39828078843750558"/>
    <n v="0.39828078843750558"/>
    <n v="0.16322367011193567"/>
    <n v="6207.5525683394253"/>
    <n v="0.172387114451373"/>
    <n v="2.2140091199206002E-3"/>
    <n v="0.172387114451373"/>
    <n v="-7.3564702869934797E-3"/>
    <n v="0.83429934559662522"/>
    <n v="3172.5525683394253"/>
    <n v="0.48892054744401287"/>
    <n v="0.46845002662158169"/>
    <n v="-6.2331184176650225E-3"/>
    <n v="0.91792359352068642"/>
    <n v="0.44368882944971039"/>
    <n v="0.67336994290551211"/>
    <n v="99.95"/>
    <n v="85.548761085999999"/>
    <n v="1183.2923030122877"/>
    <n v="0.59164615150614386"/>
    <x v="2"/>
    <s v="FALSETRUE"/>
    <n v="0.4289"/>
    <n v="0.38124444444444444"/>
    <n v="2.46"/>
    <n v="369.4390243902439"/>
    <n v="41"/>
    <n v="3.86"/>
    <n v="3082.0941999999995"/>
    <n v="0.18"/>
    <n v="3.2899999999999991"/>
    <n v="2626.9662999999996"/>
    <n v="23145"/>
    <n v="53966"/>
    <n v="2736"/>
    <n v="18575"/>
    <n v="9621"/>
    <n v="51651"/>
    <n v="47.96"/>
    <n v="27.48"/>
    <n v="96.4"/>
    <n v="79806"/>
    <n v="41"/>
    <n v="0.05"/>
    <s v="Zona Urbana"/>
    <n v="20277"/>
    <n v="1.01"/>
    <n v="3.99"/>
    <n v="8822"/>
    <n v="43.63"/>
    <n v="3079"/>
    <n v="7728"/>
    <n v="4340"/>
    <n v="15147"/>
    <n v="4209"/>
    <n v="9068"/>
    <n v="6840"/>
    <n v="5895"/>
    <n v="67.3"/>
    <n v="97.3"/>
    <n v="84.47"/>
    <n v="51.48"/>
    <n v="1586"/>
    <n v="3.28"/>
    <n v="11.89"/>
    <n v="2158"/>
    <n v="10.67"/>
    <n v="5.66"/>
    <n v="2.52"/>
  </r>
  <r>
    <n v="1097"/>
    <x v="9"/>
    <s v="VE23"/>
    <s v="San Francisco"/>
    <s v="VE2317"/>
    <s v="Marcial Hernandez"/>
    <s v="VE231706"/>
    <x v="2"/>
    <n v="33248"/>
    <n v="44898.811055061866"/>
    <n v="14383.084800000001"/>
    <n v="4586"/>
    <n v="2323"/>
    <n v="1174"/>
    <n v="3497"/>
    <n v="43.26"/>
    <n v="0.46117646645565713"/>
    <n v="0.42865803542371284"/>
    <n v="0.14779560516966092"/>
    <n v="0.51110830915410499"/>
    <s v="CIUD PRINC RESTO"/>
    <s v="ciud principales"/>
    <n v="0.51766277522753812"/>
    <n v="23242.443135180194"/>
    <n v="1.8613194655332931E-3"/>
    <n v="22799.443135180194"/>
    <n v="83"/>
    <n v="101"/>
    <n v="27"/>
    <n v="0"/>
    <n v="0"/>
    <n v="101"/>
    <n v="3"/>
    <n v="83"/>
    <n v="101"/>
    <n v="27"/>
    <n v="0"/>
    <n v="0"/>
    <n v="101"/>
    <n v="3"/>
    <n v="443"/>
    <n v="2.5619135863655775E-4"/>
    <n v="3.1849041848379638E-4"/>
    <n v="1.9059958431369331E-2"/>
    <n v="1.9059958431369331E-2"/>
    <n v="9.8666309773041624E-3"/>
    <n v="2627.6562470549834"/>
    <n v="7.2971444577086722E-2"/>
    <n v="9.3718979113733788E-4"/>
    <n v="7.2971444577086722E-2"/>
    <n v="6.186993726535415E-4"/>
    <n v="0.89972062140209841"/>
    <n v="2526.6562470549834"/>
    <n v="3.8437295636824062E-2"/>
    <n v="0.46711670046763265"/>
    <n v="1.6051281068967353E-3"/>
    <n v="0.94827565758642207"/>
    <n v="0.48926658409316448"/>
    <n v="0.74254159656217178"/>
    <n v="96.71"/>
    <n v="68.833910602800003"/>
    <n v="652.27749900984827"/>
    <n v="0.32613874950492411"/>
    <x v="1"/>
    <s v="FALSETRUE"/>
    <n v="0.51249999999999996"/>
    <n v="0.45555555555555549"/>
    <n v="6.23"/>
    <n v="507.6"/>
    <n v="10"/>
    <n v="4.53"/>
    <n v="1506.1343999999999"/>
    <n v="0.64"/>
    <n v="9.73"/>
    <n v="3235.0304000000006"/>
    <n v="10836"/>
    <n v="21143"/>
    <n v="1269"/>
    <n v="8930"/>
    <n v="3796"/>
    <n v="20522"/>
    <n v="57.25"/>
    <n v="26.28"/>
    <n v="104.19"/>
    <n v="32154"/>
    <n v="1094"/>
    <n v="3.29"/>
    <s v="Zona Urbana"/>
    <n v="8423"/>
    <n v="1.01"/>
    <n v="4"/>
    <n v="3006"/>
    <n v="35.85"/>
    <n v="1223"/>
    <n v="2637"/>
    <n v="1216"/>
    <n v="5076"/>
    <n v="2013"/>
    <n v="3969"/>
    <n v="2327"/>
    <n v="1464"/>
    <n v="65.98"/>
    <n v="92.76"/>
    <n v="75.02"/>
    <n v="32.08"/>
    <n v="1603"/>
    <n v="8.4499999999999993"/>
    <n v="22.45"/>
    <n v="1951"/>
    <n v="23.27"/>
    <n v="8.2799999999999994"/>
    <n v="5.16"/>
  </r>
  <r>
    <n v="1065"/>
    <x v="9"/>
    <s v="VE23"/>
    <s v="Maracaibo"/>
    <s v="VE2313"/>
    <s v="Cecilio Acosta"/>
    <s v="VE231305"/>
    <x v="2"/>
    <n v="56447"/>
    <n v="67785.303137898707"/>
    <n v="8444.4712"/>
    <n v="11744"/>
    <n v="1773"/>
    <n v="293"/>
    <n v="2066"/>
    <n v="14.96"/>
    <n v="0.33798108247248188"/>
    <n v="0.3194289193013517"/>
    <n v="0.34468220560963225"/>
    <n v="0.62565477329952313"/>
    <s v="CIUD PRINC RESTO"/>
    <s v="ciud principales"/>
    <n v="0.18590869938088597"/>
    <n v="12601.877543505838"/>
    <n v="1.0091933897642057E-3"/>
    <n v="11605.877543505838"/>
    <n v="85"/>
    <n v="0"/>
    <n v="241"/>
    <n v="93"/>
    <n v="0"/>
    <n v="241"/>
    <n v="3"/>
    <n v="85"/>
    <n v="461"/>
    <n v="356"/>
    <n v="128"/>
    <n v="0"/>
    <n v="996"/>
    <n v="4"/>
    <n v="996"/>
    <n v="5.7599682438377311E-4"/>
    <n v="1.4537037912973282E-3"/>
    <n v="7.9035841807022764E-2"/>
    <n v="7.9035841807022764E-2"/>
    <n v="1.4693450554817055E-2"/>
    <n v="3115.829801623649"/>
    <n v="8.6528289967777353E-2"/>
    <n v="1.1113036129729557E-3"/>
    <n v="8.6528289967777353E-2"/>
    <n v="-3.424001783243725E-4"/>
    <n v="0.89183660620437955"/>
    <n v="2654.829801623649"/>
    <n v="0.14795416609719003"/>
    <n v="0.43259793849116956"/>
    <n v="4.3319656538043263E-4"/>
    <n v="0.94373758378161177"/>
    <n v="0.37688515885075402"/>
    <n v="0.57198451043273779"/>
    <n v="100"/>
    <n v="6.4133090208499999"/>
    <n v="10569.474029323268"/>
    <n v="1"/>
    <x v="2"/>
    <s v="FALSETRUE"/>
    <n v="0.30519999999999997"/>
    <n v="0.27128888888888886"/>
    <n v="2.74"/>
    <n v="356.59574468085106"/>
    <n v="47"/>
    <n v="1.19"/>
    <n v="671.71929999999998"/>
    <n v="0.32"/>
    <n v="1.5899999999999999"/>
    <n v="897.50729999999999"/>
    <n v="12185"/>
    <n v="39925"/>
    <n v="4337"/>
    <n v="9628"/>
    <n v="5476"/>
    <n v="41343"/>
    <n v="41.38"/>
    <n v="32.64"/>
    <n v="93.77"/>
    <n v="56447"/>
    <n v="0"/>
    <n v="0"/>
    <s v="Zona Urbana"/>
    <n v="14201"/>
    <n v="1.04"/>
    <n v="4.1399999999999997"/>
    <n v="5388"/>
    <n v="38.049999999999997"/>
    <n v="3373"/>
    <n v="8146"/>
    <n v="5241"/>
    <n v="16760"/>
    <n v="2378"/>
    <n v="4570"/>
    <n v="3898"/>
    <n v="4035"/>
    <n v="73.37"/>
    <n v="94.54"/>
    <n v="85.78"/>
    <n v="52.07"/>
    <n v="1327"/>
    <n v="6.61"/>
    <n v="9.2799999999999994"/>
    <n v="334"/>
    <n v="2.36"/>
    <n v="1.86"/>
    <n v="2.21"/>
  </r>
  <r>
    <n v="1060"/>
    <x v="9"/>
    <s v="VE23"/>
    <s v="Mara"/>
    <s v="VE2312"/>
    <s v="Tamare"/>
    <s v="VE231207"/>
    <x v="2"/>
    <n v="8317"/>
    <n v="9167.6802640659007"/>
    <n v="4774.7896999999994"/>
    <n v="753"/>
    <n v="600"/>
    <n v="415"/>
    <n v="1015"/>
    <n v="57.41"/>
    <n v="0.49988590107079228"/>
    <n v="0.63241364965258429"/>
    <n v="0.21854482346613704"/>
    <n v="0.46205573142119988"/>
    <s v="CIUD MED Y PEQ OCCID"/>
    <s v="ciud med y peq"/>
    <n v="0.6111463487655121"/>
    <n v="5602.7943200335212"/>
    <n v="4.4868734618835557E-4"/>
    <n v="5506.7943200335212"/>
    <n v="92"/>
    <n v="0"/>
    <n v="0"/>
    <n v="0"/>
    <n v="0"/>
    <n v="92"/>
    <n v="1"/>
    <n v="92"/>
    <n v="0"/>
    <n v="0"/>
    <n v="0"/>
    <n v="0"/>
    <n v="92"/>
    <n v="1"/>
    <n v="96"/>
    <n v="5.5517766205664878E-5"/>
    <n v="0"/>
    <n v="1.7134307368153689E-2"/>
    <n v="1.7134307368153689E-2"/>
    <n v="1.0471569386673138E-2"/>
    <n v="3798.885703926423"/>
    <n v="0.10549712425643377"/>
    <n v="1.3549249082362655E-3"/>
    <n v="0.10549712425643377"/>
    <n v="1.3549249082362655E-3"/>
    <n v="0.905759968008365"/>
    <n v="3798.885703926423"/>
    <n v="0"/>
    <n v="0.54789024730579439"/>
    <n v="3.9316957998269069E-4"/>
    <n v="0.94358258717346177"/>
    <n v="0.51839254109505406"/>
    <n v="0.78674497222018747"/>
    <n v="100"/>
    <n v="27.2183166521"/>
    <n v="336.82025164324693"/>
    <n v="0.16841012582162346"/>
    <x v="1"/>
    <s v="TRUETRUE"/>
    <n v="0.50629999999999997"/>
    <n v="0.45004444444444441"/>
    <n v="9.4"/>
    <n v="310.8"/>
    <n v="20"/>
    <n v="27.6"/>
    <n v="2295.4920000000002"/>
    <n v="0.86"/>
    <n v="52.21"/>
    <n v="4342.3056999999999"/>
    <n v="2661"/>
    <n v="5256"/>
    <n v="400"/>
    <n v="2159"/>
    <n v="1059"/>
    <n v="5099"/>
    <n v="58.24"/>
    <n v="26.86"/>
    <n v="97.69"/>
    <n v="8317"/>
    <n v="0"/>
    <n v="0"/>
    <s v="Zona Urbana"/>
    <n v="1788"/>
    <n v="1.02"/>
    <n v="4.76"/>
    <n v="716"/>
    <n v="40.090000000000003"/>
    <n v="1343"/>
    <n v="3566"/>
    <n v="1279"/>
    <n v="6216"/>
    <n v="463"/>
    <n v="1000"/>
    <n v="712"/>
    <n v="552"/>
    <n v="62.91"/>
    <n v="94.34"/>
    <n v="80.27"/>
    <n v="46.5"/>
    <n v="614"/>
    <n v="6.93"/>
    <n v="23.12"/>
    <n v="244"/>
    <n v="13.66"/>
    <n v="43.39"/>
    <n v="11.31"/>
  </r>
  <r>
    <n v="359"/>
    <x v="5"/>
    <s v="VE11"/>
    <s v="Colina"/>
    <s v="VE1106"/>
    <s v="La Vela De Coro"/>
    <s v="VE110601"/>
    <x v="2"/>
    <n v="29461"/>
    <n v="34513.58634064081"/>
    <n v="6652.2938000000004"/>
    <n v="5198"/>
    <n v="1295"/>
    <n v="221"/>
    <n v="1516"/>
    <n v="22.58"/>
    <n v="0.42775394096899699"/>
    <n v="0.39685229071711597"/>
    <n v="2.071958961890779E-2"/>
    <n v="0.12065009023256262"/>
    <s v="CIUD MED Y PEQ OCCID"/>
    <s v="ciud med y peq"/>
    <n v="0.42128062677538558"/>
    <n v="14539.905285851546"/>
    <n v="1.1643960395283156E-3"/>
    <n v="14463.905285851546"/>
    <n v="97"/>
    <n v="0"/>
    <n v="752"/>
    <n v="0"/>
    <n v="6606"/>
    <n v="6606"/>
    <n v="3"/>
    <n v="97"/>
    <n v="0"/>
    <n v="0"/>
    <n v="0"/>
    <n v="6606"/>
    <n v="6703"/>
    <n v="2"/>
    <n v="76"/>
    <n v="4.3951564912818028E-5"/>
    <n v="0"/>
    <n v="5.2269941588927605E-3"/>
    <n v="5.2269941588927605E-3"/>
    <n v="2.2020313754096215E-3"/>
    <n v="3377.8280654850414"/>
    <n v="9.3804124397064662E-2"/>
    <n v="1.2047489022728028E-3"/>
    <n v="9.3804124397064662E-2"/>
    <n v="1.2047489022728028E-3"/>
    <n v="0.90452805617140286"/>
    <n v="3377.8280654850414"/>
    <n v="0"/>
    <n v="0.46506149042852779"/>
    <n v="1.1204444746154975E-3"/>
    <n v="0.94639881579374363"/>
    <n v="0.45628127953621922"/>
    <n v="0.69248103345586376"/>
    <n v="89.89"/>
    <n v="142.281869481"/>
    <n v="242.57192055836515"/>
    <n v="0.12128596027918258"/>
    <x v="2"/>
    <s v="FALSETRUE"/>
    <n v="0.44109999999999999"/>
    <n v="0.39208888888888888"/>
    <n v="2.76"/>
    <n v="235.8235294117647"/>
    <n v="34"/>
    <n v="6.93"/>
    <n v="2041.6473000000001"/>
    <n v="0.26"/>
    <n v="3.95"/>
    <n v="1163.7095000000002"/>
    <n v="8553"/>
    <n v="19390"/>
    <n v="1518"/>
    <n v="6884"/>
    <n v="3397"/>
    <n v="19180"/>
    <n v="51.94"/>
    <n v="28.49"/>
    <n v="97.46"/>
    <n v="26483"/>
    <n v="2978"/>
    <n v="10.11"/>
    <s v="Zona Urbana"/>
    <n v="6964"/>
    <n v="1.04"/>
    <n v="4.3899999999999997"/>
    <n v="2707"/>
    <n v="39.11"/>
    <n v="2149"/>
    <n v="3411"/>
    <n v="2388"/>
    <n v="8018"/>
    <n v="1785"/>
    <n v="3447"/>
    <n v="2469"/>
    <n v="2175"/>
    <n v="79.3"/>
    <n v="97.9"/>
    <n v="88.02"/>
    <n v="54.48"/>
    <n v="656"/>
    <n v="2.78"/>
    <n v="15.79"/>
    <n v="95"/>
    <n v="1.37"/>
    <n v="5.22"/>
    <n v="2.89"/>
  </r>
  <r>
    <n v="637"/>
    <x v="4"/>
    <s v="VE15"/>
    <s v="Lander"/>
    <s v="VE1512"/>
    <s v="Ocumare Del Tuy"/>
    <s v="VE151201"/>
    <x v="3"/>
    <n v="106812"/>
    <n v="129950.04347796091"/>
    <n v="25485.343199999999"/>
    <n v="20494"/>
    <n v="4771"/>
    <n v="1651"/>
    <n v="6422"/>
    <n v="23.86"/>
    <n v="0.42468696560340996"/>
    <n v="0.39385762628811072"/>
    <n v="0.10899289579046573"/>
    <n v="0.68813984175635334"/>
    <s v="CIUD MED Y PEQ CENTR"/>
    <s v="ciud med y peq"/>
    <n v="0.40999212965917553"/>
    <n v="53278.495074831648"/>
    <n v="4.2666900119033031E-3"/>
    <n v="49046.495074831648"/>
    <n v="120"/>
    <n v="1236"/>
    <n v="348"/>
    <n v="774"/>
    <n v="17734"/>
    <n v="17734"/>
    <n v="5"/>
    <n v="120"/>
    <n v="3239"/>
    <n v="0"/>
    <n v="774"/>
    <n v="17734"/>
    <n v="21867"/>
    <n v="4"/>
    <n v="4232"/>
    <n v="2.4474081935663933E-3"/>
    <n v="1.0213766984841749E-2"/>
    <n v="7.9431673024097191E-2"/>
    <n v="7.9431673024097191E-2"/>
    <n v="3.2566360785540892E-2"/>
    <n v="15037.69133163924"/>
    <n v="0.41760487537283592"/>
    <n v="5.3633997270693366E-3"/>
    <n v="0.41760487537283592"/>
    <n v="-4.8503672577724123E-3"/>
    <n v="0.85485721012722871"/>
    <n v="11798.69133163924"/>
    <n v="0.21539210564757089"/>
    <n v="0.55543990392939169"/>
    <n v="1.8192818183369098E-3"/>
    <n v="0.94910492560563775"/>
    <n v="0.45445458175890546"/>
    <n v="0.68970872255603577"/>
    <n v="98.21"/>
    <n v="199.49186372099999"/>
    <n v="651.40523053964228"/>
    <n v="0.32570261526982114"/>
    <x v="2"/>
    <s v="TRUETRUE"/>
    <n v="0.43930000000000002"/>
    <n v="0.39048888888888889"/>
    <n v="3.98"/>
    <n v="359.58823529411762"/>
    <n v="102"/>
    <n v="4.29"/>
    <n v="4582.2348000000002"/>
    <n v="0.13"/>
    <n v="6.419999999999999"/>
    <n v="6857.3303999999989"/>
    <n v="30806"/>
    <n v="70131"/>
    <n v="5875"/>
    <n v="24586"/>
    <n v="12946"/>
    <n v="69280"/>
    <n v="52.3"/>
    <n v="28.93"/>
    <n v="95.12"/>
    <n v="104901"/>
    <n v="1911"/>
    <n v="1.79"/>
    <s v="Zona Urbana"/>
    <n v="27443"/>
    <n v="1.02"/>
    <n v="3.98"/>
    <n v="13175"/>
    <n v="48.17"/>
    <n v="6782"/>
    <n v="17158"/>
    <n v="11625"/>
    <n v="36678"/>
    <n v="4749"/>
    <n v="12063"/>
    <n v="8632"/>
    <n v="5189"/>
    <n v="57.89"/>
    <n v="96.05"/>
    <n v="80.010000000000005"/>
    <n v="37.380000000000003"/>
    <n v="3449"/>
    <n v="4.82"/>
    <n v="10.49"/>
    <n v="2648"/>
    <n v="9.68"/>
    <n v="5.47"/>
    <n v="4.4400000000000004"/>
  </r>
  <r>
    <n v="1094"/>
    <x v="9"/>
    <s v="VE23"/>
    <s v="San Francisco"/>
    <s v="VE2317"/>
    <s v="Domitila Flores"/>
    <s v="VE231703"/>
    <x v="2"/>
    <n v="124247"/>
    <n v="167785.8089857517"/>
    <n v="55041.420999999995"/>
    <n v="15882"/>
    <n v="8830"/>
    <n v="3805"/>
    <n v="12635"/>
    <n v="44.3"/>
    <n v="0.46546568052361459"/>
    <n v="0.42865803542371284"/>
    <n v="0.14779560516966092"/>
    <n v="0.51110830915410499"/>
    <s v="CIUD PRINC RESTO"/>
    <s v="ciud principales"/>
    <n v="0.53010774254692428"/>
    <n v="88944.556432846279"/>
    <n v="7.1229273652000588E-3"/>
    <n v="81059.556432846279"/>
    <n v="129"/>
    <n v="6121"/>
    <n v="190"/>
    <n v="0"/>
    <n v="0"/>
    <n v="6121"/>
    <n v="3"/>
    <n v="129"/>
    <n v="6121"/>
    <n v="265"/>
    <n v="0"/>
    <n v="0"/>
    <n v="6121"/>
    <n v="3"/>
    <n v="7885"/>
    <n v="4.5599748597048703E-3"/>
    <n v="1.9301780708310078E-2"/>
    <n v="8.8650731604392519E-2"/>
    <n v="8.8650731604392519E-2"/>
    <n v="4.6994439205937794E-2"/>
    <n v="16461.965837052187"/>
    <n v="0.4571577538175649"/>
    <n v="5.8713868459119266E-3"/>
    <n v="0.4571577538175649"/>
    <n v="-1.3430393862398152E-2"/>
    <n v="0.7844742200624929"/>
    <n v="10340.965837052187"/>
    <n v="0.37182679520710732"/>
    <n v="0.55676333643459019"/>
    <n v="2.5629525054951885E-3"/>
    <n v="0.95198464369943669"/>
    <n v="0.49640510453718695"/>
    <n v="0.75337546206602735"/>
    <n v="100"/>
    <n v="20.813041487900001"/>
    <n v="8061.5708705186935"/>
    <n v="1"/>
    <x v="1"/>
    <s v="TRUETRUE"/>
    <n v="0.44209999999999999"/>
    <n v="0.39297777777777776"/>
    <n v="4.6100000000000003"/>
    <n v="575.07407407407402"/>
    <n v="54"/>
    <n v="2.12"/>
    <n v="2634.0364"/>
    <n v="0.99"/>
    <n v="28.840000000000003"/>
    <n v="35832.834800000004"/>
    <n v="36228"/>
    <n v="81951"/>
    <n v="6068"/>
    <n v="28912"/>
    <n v="15169"/>
    <n v="80166"/>
    <n v="51.61"/>
    <n v="28.16"/>
    <n v="99.88"/>
    <n v="124247"/>
    <n v="0"/>
    <n v="0"/>
    <s v="Zona Urbana"/>
    <n v="29188"/>
    <n v="1.02"/>
    <n v="4.34"/>
    <n v="11339"/>
    <n v="39.01"/>
    <n v="7045"/>
    <n v="12861"/>
    <n v="11117"/>
    <n v="31054"/>
    <n v="6335"/>
    <n v="13899"/>
    <n v="10242"/>
    <n v="6426"/>
    <n v="66.819999999999993"/>
    <n v="93.48"/>
    <n v="81.209999999999994"/>
    <n v="37.04"/>
    <n v="4621"/>
    <n v="7.45"/>
    <n v="17.149999999999999"/>
    <n v="2359"/>
    <n v="8.1199999999999992"/>
    <n v="28.62"/>
    <n v="5.04"/>
  </r>
  <r>
    <n v="789"/>
    <x v="16"/>
    <s v="VE19"/>
    <s v="Cajigal"/>
    <s v="VE1907"/>
    <s v="Yaguaraparo"/>
    <s v="VE190701"/>
    <x v="0"/>
    <n v="11030"/>
    <n v="13237.582118097058"/>
    <n v="3058.6190000000001"/>
    <n v="2022"/>
    <n v="535"/>
    <n v="241"/>
    <n v="776"/>
    <n v="27.73"/>
    <n v="0.43269886232586358"/>
    <n v="0.49942527001621778"/>
    <n v="6.5514605012587782E-2"/>
    <n v="0.3412817486968549"/>
    <s v="RESTO"/>
    <s v="resto"/>
    <n v="0.43753093899365741"/>
    <n v="5791.8517341366542"/>
    <n v="4.6382758953226262E-4"/>
    <n v="5088.8517341366542"/>
    <n v="152"/>
    <n v="0"/>
    <n v="355"/>
    <n v="0"/>
    <n v="4863"/>
    <n v="4863"/>
    <n v="3"/>
    <n v="152"/>
    <n v="0"/>
    <n v="582"/>
    <n v="0"/>
    <n v="4863"/>
    <n v="5528"/>
    <n v="3"/>
    <n v="703"/>
    <n v="4.065519754435668E-4"/>
    <n v="0"/>
    <n v="0.12137741645846718"/>
    <n v="0.12137741645846718"/>
    <n v="5.3106374995697356E-2"/>
    <n v="2235.7830982575892"/>
    <n v="6.2088913884281394E-2"/>
    <n v="7.9742283536244274E-4"/>
    <n v="6.2088913884281394E-2"/>
    <n v="7.9742283536244274E-4"/>
    <n v="0.90118671145983709"/>
    <n v="2235.7830982575892"/>
    <n v="0"/>
    <n v="0.48756696512011205"/>
    <n v="5.7275614088695824E-5"/>
    <n v="0.94228190402447409"/>
    <n v="0.46009222353588791"/>
    <n v="0.69826476063839338"/>
    <n v="93.83"/>
    <n v="107.46385949899999"/>
    <n v="123.18171131961104"/>
    <n v="6.1590855659805523E-2"/>
    <x v="2"/>
    <s v="TRUETRUE"/>
    <n v="0.52190000000000003"/>
    <n v="0.46391111111111116"/>
    <n v="10.71"/>
    <n v="196.53846153846155"/>
    <n v="26"/>
    <n v="9.74"/>
    <n v="1074.3220000000001"/>
    <n v="0.5"/>
    <n v="4.0199999999999996"/>
    <n v="443.40600000000001"/>
    <n v="3497"/>
    <n v="6701"/>
    <n v="832"/>
    <n v="2769"/>
    <n v="1491"/>
    <n v="6770"/>
    <n v="64.599999999999994"/>
    <n v="28.5"/>
    <n v="99.6"/>
    <n v="10350"/>
    <n v="680"/>
    <n v="6.17"/>
    <s v="Zona Urbana"/>
    <n v="2855"/>
    <n v="1.01"/>
    <n v="3.92"/>
    <n v="1159"/>
    <n v="40.61"/>
    <n v="1049"/>
    <n v="2117"/>
    <n v="1724"/>
    <n v="5110"/>
    <n v="623"/>
    <n v="1367"/>
    <n v="993"/>
    <n v="728"/>
    <n v="63.7"/>
    <n v="97.09"/>
    <n v="80.73"/>
    <n v="49.76"/>
    <n v="938"/>
    <n v="3.7"/>
    <n v="7.88"/>
    <n v="295"/>
    <n v="10.34"/>
    <n v="7.5"/>
    <n v="12.01"/>
  </r>
  <r>
    <n v="1075"/>
    <x v="9"/>
    <s v="VE23"/>
    <s v="Maracaibo"/>
    <s v="VE2313"/>
    <s v="Raul Leoni"/>
    <s v="VE231315"/>
    <x v="2"/>
    <n v="71484"/>
    <n v="85842.730517291478"/>
    <n v="5804.5008000000007"/>
    <n v="15826"/>
    <n v="1310"/>
    <n v="88"/>
    <n v="1398"/>
    <n v="8.120000000000001"/>
    <n v="0.27670455758644857"/>
    <n v="0.3194289193013517"/>
    <n v="0.34468220560963225"/>
    <n v="0.62565477329952313"/>
    <s v="CIUD PRINC RESTO"/>
    <s v="ciud principales"/>
    <n v="0.10090766303294078"/>
    <n v="8662.189324866391"/>
    <n v="6.9369220398798274E-4"/>
    <n v="7871.189324866391"/>
    <n v="159"/>
    <n v="48"/>
    <n v="316"/>
    <n v="0"/>
    <n v="0"/>
    <n v="316"/>
    <n v="3"/>
    <n v="159"/>
    <n v="48"/>
    <n v="736"/>
    <n v="0"/>
    <n v="0"/>
    <n v="791"/>
    <n v="3"/>
    <n v="791"/>
    <n v="4.5744326113209292E-4"/>
    <n v="1.5136178304180423E-4"/>
    <n v="9.1316406318814866E-2"/>
    <n v="9.1316406318814866E-2"/>
    <n v="9.2145251581980756E-3"/>
    <n v="2374.2564035020637"/>
    <n v="6.5934392961073951E-2"/>
    <n v="8.4681124686627454E-4"/>
    <n v="6.5934392961073951E-2"/>
    <n v="6.9544946382447026E-4"/>
    <n v="0.90035021162987672"/>
    <n v="2326.2564035020637"/>
    <n v="2.0216856077211916E-2"/>
    <n v="0.42857117463076744"/>
    <n v="2.3624894285588982E-4"/>
    <n v="0.94297494294890416"/>
    <n v="0.34819209939527762"/>
    <n v="0.52843812719094707"/>
    <n v="100"/>
    <n v="7.3988709468299998"/>
    <n v="11602.139182339741"/>
    <n v="1"/>
    <x v="2"/>
    <s v="FALSETRUE"/>
    <n v="0.29010000000000002"/>
    <n v="0.25786666666666669"/>
    <n v="1.52"/>
    <n v="427.8"/>
    <n v="55"/>
    <n v="0.08"/>
    <n v="57.187200000000004"/>
    <n v="0.55000000000000004"/>
    <n v="2.13"/>
    <n v="1522.6091999999999"/>
    <n v="14724"/>
    <n v="50747"/>
    <n v="6013"/>
    <n v="11671"/>
    <n v="6340"/>
    <n v="53473"/>
    <n v="40.86"/>
    <n v="33.57"/>
    <n v="89.98"/>
    <n v="71484"/>
    <n v="0"/>
    <n v="0"/>
    <s v="Zona Urbana"/>
    <n v="17559"/>
    <n v="1.04"/>
    <n v="4.21"/>
    <n v="6094"/>
    <n v="34.76"/>
    <n v="4852"/>
    <n v="8661"/>
    <n v="10016"/>
    <n v="23529"/>
    <n v="3001"/>
    <n v="5813"/>
    <n v="4746"/>
    <n v="6075"/>
    <n v="79.22"/>
    <n v="97.3"/>
    <n v="89.48"/>
    <n v="65.8"/>
    <n v="940"/>
    <n v="3.05"/>
    <n v="4.7699999999999996"/>
    <n v="41"/>
    <n v="0.23"/>
    <n v="2"/>
    <n v="0.88"/>
  </r>
  <r>
    <n v="258"/>
    <x v="7"/>
    <s v="VE07"/>
    <s v="Sifontes"/>
    <s v="VE0709"/>
    <s v="Seccion Capital Sifontes"/>
    <s v="VE070901"/>
    <x v="0"/>
    <n v="29906"/>
    <n v="39127.04652370113"/>
    <n v="11878.663200000001"/>
    <n v="4179"/>
    <n v="1799"/>
    <n v="955"/>
    <n v="2754"/>
    <n v="39.72"/>
    <n v="0.4374739993984168"/>
    <n v="0.57672224648931547"/>
    <n v="0.18382967572815043"/>
    <n v="0.65895265850812801"/>
    <s v="CIUD MED Y PEQ BOLÍV"/>
    <s v="ciud med y peq"/>
    <n v="0.44575559869564141"/>
    <n v="17441.100048364613"/>
    <n v="1.396731782090387E-3"/>
    <n v="14370.100048364613"/>
    <n v="179"/>
    <n v="2417"/>
    <n v="329"/>
    <n v="0"/>
    <n v="7322"/>
    <n v="7322"/>
    <n v="4"/>
    <n v="179"/>
    <n v="2752"/>
    <n v="0"/>
    <n v="0"/>
    <n v="7322"/>
    <n v="10253"/>
    <n v="3"/>
    <n v="3071"/>
    <n v="1.7759902085166337E-3"/>
    <n v="8.6780755610634426E-3"/>
    <n v="0.1760783431941815"/>
    <n v="0.1760783431941815"/>
    <n v="7.8487907287858996E-2"/>
    <n v="4264.0980571225055"/>
    <n v="0.11841632458405323"/>
    <n v="1.5208493013584617E-3"/>
    <n v="0.11841632458405323"/>
    <n v="-7.1572262597049807E-3"/>
    <n v="0.83593376831339661"/>
    <n v="1512.0980571225055"/>
    <n v="0.64538853542620034"/>
    <n v="0.51035744646225512"/>
    <n v="-3.7925842642624668E-4"/>
    <n v="0.94059151203143521"/>
    <n v="0.462581280836389"/>
    <n v="0.70204230981493154"/>
    <n v="91.19"/>
    <n v="11857.203836500001"/>
    <n v="3.2998544229505815"/>
    <n v="1.6499272114752907E-3"/>
    <x v="2"/>
    <s v="TRUETRUE"/>
    <n v="0.50850000000000006"/>
    <n v="0.45200000000000007"/>
    <n v="6.88"/>
    <n v="341.64285714285717"/>
    <n v="28"/>
    <n v="15.75"/>
    <n v="4710.1949999999997"/>
    <n v="5.7"/>
    <n v="24.759999999999998"/>
    <n v="7404.7255999999998"/>
    <n v="9708"/>
    <n v="19092"/>
    <n v="1106"/>
    <n v="7684"/>
    <n v="4079"/>
    <n v="18143"/>
    <n v="56.64"/>
    <n v="26.22"/>
    <n v="108.94"/>
    <n v="27271"/>
    <n v="2635"/>
    <n v="8.81"/>
    <s v="Zona Urbana"/>
    <n v="7547"/>
    <n v="1.02"/>
    <n v="4.01"/>
    <n v="2568"/>
    <n v="35.53"/>
    <n v="1232"/>
    <n v="4808"/>
    <n v="3350"/>
    <n v="9566"/>
    <n v="1208"/>
    <n v="3593"/>
    <n v="2561"/>
    <n v="1313"/>
    <n v="48.63"/>
    <n v="91.29"/>
    <n v="75.48"/>
    <n v="31.71"/>
    <n v="1622"/>
    <n v="7.09"/>
    <n v="13.53"/>
    <n v="1068"/>
    <n v="14.78"/>
    <n v="22"/>
    <n v="5.13"/>
  </r>
  <r>
    <n v="1063"/>
    <x v="9"/>
    <s v="VE23"/>
    <s v="Maracaibo"/>
    <s v="VE2313"/>
    <s v="Cacique Mara"/>
    <s v="VE231303"/>
    <x v="2"/>
    <n v="64883"/>
    <n v="77915.811708262292"/>
    <n v="14598.674999999999"/>
    <n v="11624"/>
    <n v="2899"/>
    <n v="475"/>
    <n v="3374"/>
    <n v="22.5"/>
    <n v="0.37867351203236688"/>
    <n v="0.3194289193013517"/>
    <n v="0.34468220560963225"/>
    <n v="0.62565477329952313"/>
    <s v="CIUD PRINC RESTO"/>
    <s v="ciud principales"/>
    <n v="0.2796086721971881"/>
    <n v="21785.936654913341"/>
    <n v="1.7446783771748744E-3"/>
    <n v="20313.936654913341"/>
    <n v="190"/>
    <n v="0"/>
    <n v="436"/>
    <n v="0"/>
    <n v="0"/>
    <n v="436"/>
    <n v="2"/>
    <n v="190"/>
    <n v="460"/>
    <n v="1296"/>
    <n v="0"/>
    <n v="0"/>
    <n v="1472"/>
    <n v="3"/>
    <n v="1472"/>
    <n v="8.5127241515352812E-4"/>
    <n v="1.4505504208172906E-3"/>
    <n v="6.7566523455764416E-2"/>
    <n v="6.7566523455764416E-2"/>
    <n v="1.8892185908446452E-2"/>
    <n v="3495.1084024648512"/>
    <n v="9.7061063206886525E-2"/>
    <n v="1.24657854975497E-3"/>
    <n v="9.7061063206886525E-2"/>
    <n v="-2.0397187106232064E-4"/>
    <n v="0.89297215025612542"/>
    <n v="3035.1084024648512"/>
    <n v="0.13161251298403071"/>
    <n v="0.43648737758812123"/>
    <n v="8.9340596202134627E-4"/>
    <n v="0.94551965392277504"/>
    <n v="0.40895766816571272"/>
    <n v="0.62065975833797749"/>
    <n v="100"/>
    <n v="7.2410551337099998"/>
    <n v="10760.284277567935"/>
    <n v="1"/>
    <x v="2"/>
    <s v="FALSETRUE"/>
    <n v="0.3407"/>
    <n v="0.30284444444444447"/>
    <n v="2.8"/>
    <n v="378.78787878787881"/>
    <n v="33"/>
    <n v="2.1"/>
    <n v="1362.5430000000001"/>
    <n v="0.23"/>
    <n v="5.41"/>
    <n v="3510.1703000000002"/>
    <n v="15325"/>
    <n v="44978"/>
    <n v="4580"/>
    <n v="12248"/>
    <n v="6356"/>
    <n v="46279"/>
    <n v="44.25"/>
    <n v="31.67"/>
    <n v="94.9"/>
    <n v="64883"/>
    <n v="0"/>
    <n v="0"/>
    <s v="Zona Urbana"/>
    <n v="15564"/>
    <n v="1.05"/>
    <n v="4.3899999999999997"/>
    <n v="6395"/>
    <n v="41.54"/>
    <n v="2719"/>
    <n v="5015"/>
    <n v="4766"/>
    <n v="12500"/>
    <n v="3304"/>
    <n v="5904"/>
    <n v="4649"/>
    <n v="4232"/>
    <n v="81.400000000000006"/>
    <n v="96.98"/>
    <n v="86.9"/>
    <n v="48.14"/>
    <n v="1535"/>
    <n v="3.7"/>
    <n v="14.11"/>
    <n v="349"/>
    <n v="2.27"/>
    <n v="6.2"/>
    <n v="2.56"/>
  </r>
  <r>
    <n v="229"/>
    <x v="7"/>
    <s v="VE07"/>
    <s v="Caroni"/>
    <s v="VE0701"/>
    <s v="Yocoima"/>
    <s v="VE070110"/>
    <x v="0"/>
    <n v="7246"/>
    <n v="9475.6270627390604"/>
    <n v="6146.0571999999993"/>
    <n v="296"/>
    <n v="1071"/>
    <n v="583"/>
    <n v="1654"/>
    <n v="84.82"/>
    <n v="0.99909537136224502"/>
    <n v="0.37536216475649437"/>
    <n v="0.23996742737815532"/>
    <n v="0.47280921980989576"/>
    <s v="CIUD PRINC RESTO"/>
    <s v="ciud principales"/>
    <n v="0.99909537136224502"/>
    <n v="9475.6270627390604"/>
    <n v="7.5883455957839166E-4"/>
    <n v="5124.6270627390604"/>
    <n v="193"/>
    <n v="2730"/>
    <n v="834"/>
    <n v="0"/>
    <n v="0"/>
    <n v="2730"/>
    <n v="3"/>
    <n v="193"/>
    <n v="2730"/>
    <n v="2466"/>
    <n v="0"/>
    <n v="0"/>
    <n v="2730"/>
    <n v="3"/>
    <n v="4351"/>
    <n v="2.5162270912588323E-3"/>
    <n v="8.6087014105026161E-3"/>
    <n v="0.45917805451730004"/>
    <n v="0.45917805451730004"/>
    <n v="0.45917805451730004"/>
    <n v="3358.9586385198677"/>
    <n v="9.328011013700542E-2"/>
    <n v="1.1980188612576615E-3"/>
    <n v="9.328011013700542E-2"/>
    <n v="-7.4106825492449551E-3"/>
    <n v="0.83385463588985387"/>
    <n v="628.95863851986769"/>
    <n v="0.81275189539189452"/>
    <n v="0.43416563692778459"/>
    <n v="-1.7573925316804405E-3"/>
    <n v="0.93525495945902304"/>
    <n v="0.64503638846028222"/>
    <n v="0.97894760300407535"/>
    <n v="79.05"/>
    <n v="142.110499285"/>
    <n v="66.677881721714755"/>
    <n v="3.3338940860857376E-2"/>
    <x v="1"/>
    <s v="FALSETRUE"/>
    <n v="0.56729999999999992"/>
    <n v="0.50426666666666664"/>
    <n v="6.25"/>
    <n v="224.13333333333333"/>
    <n v="15"/>
    <n v="7.79"/>
    <n v="564.46339999999998"/>
    <n v="1.58"/>
    <n v="83.81"/>
    <n v="6072.8725999999997"/>
    <n v="2498"/>
    <n v="4403"/>
    <n v="345"/>
    <n v="1991"/>
    <n v="1000"/>
    <n v="4255"/>
    <n v="64.569999999999993"/>
    <n v="26.31"/>
    <n v="110.09"/>
    <n v="5728"/>
    <n v="1518"/>
    <n v="20.95"/>
    <s v="Zona Urbana"/>
    <n v="1976"/>
    <n v="1.01"/>
    <n v="3.69"/>
    <n v="471"/>
    <n v="23.87"/>
    <n v="529"/>
    <n v="1777"/>
    <n v="1056"/>
    <n v="3362"/>
    <n v="350"/>
    <n v="1008"/>
    <n v="664"/>
    <n v="291"/>
    <n v="53.85"/>
    <n v="96.09"/>
    <n v="79.33"/>
    <n v="30.44"/>
    <n v="353"/>
    <n v="5.22"/>
    <n v="14.45"/>
    <n v="556"/>
    <n v="28.18"/>
    <n v="72.930000000000007"/>
    <n v="6.26"/>
  </r>
  <r>
    <n v="1095"/>
    <x v="9"/>
    <s v="VE23"/>
    <s v="San Francisco"/>
    <s v="VE2317"/>
    <s v="Francisco Ochoa"/>
    <s v="VE231704"/>
    <x v="2"/>
    <n v="49088"/>
    <n v="66289.486196790094"/>
    <n v="11697.670399999997"/>
    <n v="8545"/>
    <n v="2378"/>
    <n v="295"/>
    <n v="2673"/>
    <n v="23.83"/>
    <n v="0.38042166666305033"/>
    <n v="0.42865803542371284"/>
    <n v="0.14779560516966092"/>
    <n v="0.51110830915410499"/>
    <s v="CIUD PRINC RESTO"/>
    <s v="ciud principales"/>
    <n v="0.28515728002016261"/>
    <n v="18902.929577810777"/>
    <n v="1.5137991550263701E-3"/>
    <n v="17445.929577810777"/>
    <n v="197"/>
    <n v="951"/>
    <n v="108"/>
    <n v="0"/>
    <n v="0"/>
    <n v="951"/>
    <n v="3"/>
    <n v="197"/>
    <n v="1015"/>
    <n v="271"/>
    <n v="0"/>
    <n v="0"/>
    <n v="1457"/>
    <n v="3"/>
    <n v="1457"/>
    <n v="8.4259776418389297E-4"/>
    <n v="3.2006710372381518E-3"/>
    <n v="7.7077999682668277E-2"/>
    <n v="7.7077999682668277E-2"/>
    <n v="2.1979352738904646E-2"/>
    <n v="4012.4480871637079"/>
    <n v="0.1114278679104472"/>
    <n v="1.4310948736056949E-3"/>
    <n v="0.1114278679104472"/>
    <n v="-1.7695761636324569E-3"/>
    <n v="0.88012930996587913"/>
    <n v="2997.4480871637079"/>
    <n v="0.25296277433397929"/>
    <n v="0.47340507110001306"/>
    <n v="6.7120139084247716E-4"/>
    <n v="0.94465921053674651"/>
    <n v="0.41044342990397853"/>
    <n v="0.62291464336203384"/>
    <n v="100"/>
    <n v="7.6496552692900002"/>
    <n v="8665.6828135658889"/>
    <n v="1"/>
    <x v="2"/>
    <s v="FALSETRUE"/>
    <n v="0.318"/>
    <n v="0.28266666666666668"/>
    <n v="2.66"/>
    <n v="380.29729729729729"/>
    <n v="37"/>
    <n v="0.62"/>
    <n v="304.34559999999999"/>
    <n v="0.2"/>
    <n v="11.64"/>
    <n v="5713.8432000000003"/>
    <n v="10785"/>
    <n v="33918"/>
    <n v="4385"/>
    <n v="8599"/>
    <n v="4720"/>
    <n v="35769"/>
    <n v="44.73"/>
    <n v="33.17"/>
    <n v="93.4"/>
    <n v="49088"/>
    <n v="0"/>
    <n v="0"/>
    <s v="Zona Urbana"/>
    <n v="11451"/>
    <n v="1.04"/>
    <n v="4.46"/>
    <n v="4588"/>
    <n v="40.24"/>
    <n v="2596"/>
    <n v="6594"/>
    <n v="4781"/>
    <n v="14071"/>
    <n v="2423"/>
    <n v="4189"/>
    <n v="3560"/>
    <n v="3531"/>
    <n v="82.53"/>
    <n v="96.97"/>
    <n v="89.18"/>
    <n v="53.26"/>
    <n v="1118"/>
    <n v="3.59"/>
    <n v="10.4"/>
    <n v="95"/>
    <n v="0.83"/>
    <n v="11.38"/>
    <n v="3.04"/>
  </r>
  <r>
    <n v="228"/>
    <x v="7"/>
    <s v="VE07"/>
    <s v="Caroni"/>
    <s v="VE0701"/>
    <s v="Pozo Verde"/>
    <s v="VE070109"/>
    <x v="0"/>
    <n v="23471"/>
    <n v="30693.133147881381"/>
    <n v="16993.004000000001"/>
    <n v="1828"/>
    <n v="2737"/>
    <n v="2059"/>
    <n v="4796"/>
    <n v="72.400000000000006"/>
    <n v="0.99909537136224502"/>
    <n v="0.37536216475649437"/>
    <n v="0.23996742737815532"/>
    <n v="0.47280921980989576"/>
    <s v="CIUD PRINC RESTO"/>
    <s v="ciud principales"/>
    <n v="0.99909537136224502"/>
    <n v="30693.133147881381"/>
    <n v="2.4579914363599821E-3"/>
    <n v="23981.133147881381"/>
    <n v="282"/>
    <n v="5594"/>
    <n v="460"/>
    <n v="0"/>
    <n v="0"/>
    <n v="5594"/>
    <n v="3"/>
    <n v="282"/>
    <n v="5594"/>
    <n v="714"/>
    <n v="0"/>
    <n v="0"/>
    <n v="5594"/>
    <n v="3"/>
    <n v="6712"/>
    <n v="3.8816171538794027E-3"/>
    <n v="1.7639954465330267E-2"/>
    <n v="0.21868083547095618"/>
    <n v="0.21868083547095618"/>
    <n v="0.21868083547095618"/>
    <n v="5442.0724878101482"/>
    <n v="0.15112931585849748"/>
    <n v="1.9409901062672462E-3"/>
    <n v="0.15112931585849748"/>
    <n v="-1.5698964359063022E-2"/>
    <n v="0.76586486346191618"/>
    <n v="0"/>
    <n v="1.0279172158272714"/>
    <n v="0.43078544802563606"/>
    <n v="-1.4236257175194206E-3"/>
    <n v="0.9365474056323716"/>
    <n v="0.64603358947699219"/>
    <n v="0.98046101769274374"/>
    <n v="76.5"/>
    <n v="427.89478377900002"/>
    <n v="71.730561603980277"/>
    <n v="3.586528080199014E-2"/>
    <x v="1"/>
    <s v="FALSETRUE"/>
    <n v="0.51979999999999993"/>
    <n v="0.46204444444444437"/>
    <n v="10.71"/>
    <n v="187.82758620689654"/>
    <n v="29"/>
    <n v="26.6"/>
    <n v="6243.2860000000001"/>
    <n v="5.08"/>
    <n v="90.43"/>
    <n v="21224.825300000004"/>
    <n v="7659"/>
    <n v="14734"/>
    <n v="1078"/>
    <n v="6097"/>
    <n v="3114"/>
    <n v="14260"/>
    <n v="59.3"/>
    <n v="26.9"/>
    <n v="119.05"/>
    <n v="17955"/>
    <n v="5516"/>
    <n v="23.5"/>
    <s v="Zona Urbana"/>
    <n v="6664"/>
    <n v="1"/>
    <n v="3.53"/>
    <n v="1657"/>
    <n v="24.89"/>
    <n v="907"/>
    <n v="3040"/>
    <n v="1500"/>
    <n v="5447"/>
    <n v="904"/>
    <n v="2825"/>
    <n v="1818"/>
    <n v="750"/>
    <n v="42.92"/>
    <n v="89.68"/>
    <n v="72.11"/>
    <n v="24.58"/>
    <n v="1985"/>
    <n v="11.98"/>
    <n v="11.64"/>
    <n v="2334"/>
    <n v="35.07"/>
    <n v="50.72"/>
    <n v="10.88"/>
  </r>
  <r>
    <n v="618"/>
    <x v="4"/>
    <s v="VE15"/>
    <s v="Baruta"/>
    <s v="VE1503"/>
    <s v="Las Minas De Baruta"/>
    <s v="VE150303"/>
    <x v="3"/>
    <n v="40070"/>
    <n v="62240.774023384765"/>
    <n v="2616.5709999999999"/>
    <n v="10867"/>
    <n v="719"/>
    <n v="41"/>
    <n v="760"/>
    <n v="6.5299999999999994"/>
    <n v="0.29995488444525403"/>
    <n v="0.1812255042352785"/>
    <n v="0.14937281704251232"/>
    <n v="0.53363921351681376"/>
    <s v="GRAN CARACAS"/>
    <s v="gran caracas"/>
    <n v="0.13550839675125523"/>
    <n v="8434.1475004660424"/>
    <n v="6.7542998068196441E-4"/>
    <n v="2855.1475004660424"/>
    <n v="295"/>
    <n v="1666"/>
    <n v="320"/>
    <n v="786"/>
    <n v="0"/>
    <n v="1666"/>
    <n v="4"/>
    <n v="350"/>
    <n v="4003"/>
    <n v="622"/>
    <n v="1010"/>
    <n v="0"/>
    <n v="5579"/>
    <n v="4"/>
    <n v="5579"/>
    <n v="3.2263918506396289E-3"/>
    <n v="1.2622942031590466E-2"/>
    <n v="0.66147764189465785"/>
    <n v="0.66147764189465785"/>
    <n v="8.9635774739946009E-2"/>
    <n v="537.01977632522448"/>
    <n v="1.4913331562618069E-2"/>
    <n v="1.9153549958253948E-4"/>
    <n v="1.4913331562618069E-2"/>
    <n v="-1.2431406532007926E-2"/>
    <n v="0.79266903327108429"/>
    <n v="0"/>
    <n v="7.4541016485317364"/>
    <n v="0.32960262302299365"/>
    <n v="-2.5509618699576645E-3"/>
    <n v="0.93218201867813333"/>
    <n v="0.35612194847002349"/>
    <n v="0.54047296256269539"/>
    <n v="100"/>
    <n v="5.0541655783300001"/>
    <n v="12314.747718247567"/>
    <n v="1"/>
    <x v="2"/>
    <s v="FALSETRUE"/>
    <n v="0.23449999999999999"/>
    <n v="0.20844444444444443"/>
    <n v="1.54"/>
    <n v="233.11764705882354"/>
    <n v="17"/>
    <n v="0.08"/>
    <n v="32.056000000000004"/>
    <n v="0.11"/>
    <n v="0.59000000000000008"/>
    <n v="236.41300000000004"/>
    <n v="6874"/>
    <n v="29312"/>
    <n v="3884"/>
    <n v="5520"/>
    <n v="2916"/>
    <n v="31634"/>
    <n v="36.700000000000003"/>
    <n v="35.76"/>
    <n v="89.12"/>
    <n v="40070"/>
    <n v="0"/>
    <n v="0"/>
    <s v="Zona Urbana"/>
    <n v="13175"/>
    <n v="1.03"/>
    <n v="3.12"/>
    <n v="4889"/>
    <n v="37.14"/>
    <n v="921"/>
    <n v="2626"/>
    <n v="416"/>
    <n v="3963"/>
    <n v="1392"/>
    <n v="2674"/>
    <n v="2160"/>
    <n v="2381"/>
    <n v="75.53"/>
    <n v="95.6"/>
    <n v="89.74"/>
    <n v="53.74"/>
    <n v="547"/>
    <n v="4.9400000000000004"/>
    <n v="3.79"/>
    <n v="29"/>
    <n v="0.22"/>
    <n v="0.57999999999999996"/>
    <n v="1.08"/>
  </r>
  <r>
    <n v="1066"/>
    <x v="9"/>
    <s v="VE23"/>
    <s v="Maracaibo"/>
    <s v="VE2313"/>
    <s v="Cristo De Aranza"/>
    <s v="VE231306"/>
    <x v="2"/>
    <n v="99678"/>
    <n v="119699.95652876978"/>
    <n v="19985.438999999998"/>
    <n v="18555"/>
    <n v="3905"/>
    <n v="747"/>
    <n v="4652"/>
    <n v="20.049999999999997"/>
    <n v="0.3676106943940739"/>
    <n v="0.3194289193013517"/>
    <n v="0.34468220560963225"/>
    <n v="0.62565477329952313"/>
    <s v="CIUD PRINC RESTO"/>
    <s v="ciud principales"/>
    <n v="0.24916239455793868"/>
    <n v="29824.727797189444"/>
    <n v="2.3884471215125649E-3"/>
    <n v="27480.727797189444"/>
    <n v="422"/>
    <n v="39"/>
    <n v="0"/>
    <n v="1639"/>
    <n v="0"/>
    <n v="1639"/>
    <n v="3"/>
    <n v="422"/>
    <n v="39"/>
    <n v="0"/>
    <n v="1856"/>
    <n v="0"/>
    <n v="2278"/>
    <n v="3"/>
    <n v="2344"/>
    <n v="1.3555587915216507E-3"/>
    <n v="1.2298144872146594E-4"/>
    <n v="7.8592502702435008E-2"/>
    <n v="7.8592502702435008E-2"/>
    <n v="1.9582296167639974E-2"/>
    <n v="5498.7648854991485"/>
    <n v="0.15270369460782651"/>
    <n v="1.9612102307256024E-3"/>
    <n v="0.15270369460782651"/>
    <n v="1.8382287820041365E-3"/>
    <n v="0.90972456780661193"/>
    <n v="5459.7648854991485"/>
    <n v="7.092501827609927E-3"/>
    <n v="0.46061906057193003"/>
    <n v="1.0328883299909142E-3"/>
    <n v="0.94605977188862189"/>
    <n v="0.39920353785602436"/>
    <n v="0.60585627956238153"/>
    <n v="100"/>
    <n v="11.486403511100001"/>
    <n v="10421.012670597593"/>
    <n v="1"/>
    <x v="2"/>
    <s v="FALSETRUE"/>
    <n v="0.33939999999999998"/>
    <n v="0.3016888888888889"/>
    <n v="2.4500000000000002"/>
    <n v="387.17543859649123"/>
    <n v="57"/>
    <n v="1.48"/>
    <n v="1475.2344000000001"/>
    <n v="0.17"/>
    <n v="4.13"/>
    <n v="4116.7013999999999"/>
    <n v="23397"/>
    <n v="68927"/>
    <n v="7354"/>
    <n v="18617"/>
    <n v="10116"/>
    <n v="70945"/>
    <n v="44.61"/>
    <n v="31.97"/>
    <n v="94.9"/>
    <n v="99678"/>
    <n v="0"/>
    <n v="0"/>
    <s v="Zona Urbana"/>
    <n v="23880"/>
    <n v="1.05"/>
    <n v="4.37"/>
    <n v="9329"/>
    <n v="39.19"/>
    <n v="3930"/>
    <n v="9717"/>
    <n v="8422"/>
    <n v="22069"/>
    <n v="4780"/>
    <n v="8935"/>
    <n v="7224"/>
    <n v="6479"/>
    <n v="74.72"/>
    <n v="96.4"/>
    <n v="85.2"/>
    <n v="47.97"/>
    <n v="2063"/>
    <n v="4.2699999999999996"/>
    <n v="12.67"/>
    <n v="765"/>
    <n v="3.21"/>
    <n v="4.49"/>
    <n v="2.2400000000000002"/>
  </r>
  <r>
    <n v="286"/>
    <x v="14"/>
    <s v="VE08"/>
    <s v="Puerto Cabello"/>
    <s v="VE0811"/>
    <s v="Urbana Bartolome Salom"/>
    <s v="VE081101"/>
    <x v="3"/>
    <n v="41813"/>
    <n v="45689.958420322968"/>
    <n v="9525.001400000001"/>
    <n v="7720"/>
    <n v="1709"/>
    <n v="568"/>
    <n v="2277"/>
    <n v="22.78"/>
    <n v="0.402910824955441"/>
    <n v="0.32237879812075076"/>
    <n v="0.29905626883903547"/>
    <n v="0.5562150927368571"/>
    <s v="CIUD GRAND CENTRO"/>
    <s v="ciud grandes"/>
    <n v="0.35471183028895675"/>
    <n v="16206.768777099092"/>
    <n v="1.2978831021663109E-3"/>
    <n v="15782.768777099092"/>
    <n v="432"/>
    <n v="0"/>
    <n v="65"/>
    <n v="0"/>
    <n v="21325"/>
    <n v="21325"/>
    <n v="3"/>
    <n v="432"/>
    <n v="0"/>
    <n v="45"/>
    <n v="0"/>
    <n v="21325"/>
    <n v="21431"/>
    <n v="3"/>
    <n v="424"/>
    <n v="2.4520346740835322E-4"/>
    <n v="0"/>
    <n v="2.6161908387261713E-2"/>
    <n v="2.6161908387261713E-2"/>
    <n v="9.2799384078976112E-3"/>
    <n v="3179.2821348799193"/>
    <n v="8.829039580817645E-2"/>
    <n v="1.1339347615557545E-3"/>
    <n v="8.829039580817645E-2"/>
    <n v="1.1339347615557545E-3"/>
    <n v="0.90394715925905023"/>
    <n v="3179.2821348799193"/>
    <n v="0"/>
    <n v="0.43820545106265918"/>
    <n v="1.0526796347579577E-3"/>
    <n v="0.94613640981374358"/>
    <n v="0.43404870773495552"/>
    <n v="0.6587394907106312"/>
    <n v="100"/>
    <n v="66.1600915848"/>
    <n v="690.59696451236539"/>
    <n v="0.3452984822561827"/>
    <x v="2"/>
    <s v="FALSETRUE"/>
    <n v="0.39590000000000003"/>
    <n v="0.35191111111111112"/>
    <n v="2.4"/>
    <n v="344.73076923076923"/>
    <n v="26"/>
    <n v="3.09"/>
    <n v="1292.0216999999998"/>
    <n v="0.41"/>
    <n v="3.26"/>
    <n v="1363.1038000000001"/>
    <n v="11146"/>
    <n v="28153"/>
    <n v="2514"/>
    <n v="8934"/>
    <n v="4602"/>
    <n v="28277"/>
    <n v="48.52"/>
    <n v="29.96"/>
    <n v="99.08"/>
    <n v="41813"/>
    <n v="0"/>
    <n v="0"/>
    <s v="Zona Urbana"/>
    <n v="10404"/>
    <n v="1.05"/>
    <n v="4.21"/>
    <n v="4116"/>
    <n v="39.630000000000003"/>
    <n v="1445"/>
    <n v="3771"/>
    <n v="2760"/>
    <n v="8963"/>
    <n v="2123"/>
    <n v="4278"/>
    <n v="3273"/>
    <n v="2482"/>
    <n v="69.56"/>
    <n v="97.01"/>
    <n v="85.21"/>
    <n v="43.73"/>
    <n v="826"/>
    <n v="3.67"/>
    <n v="11.72"/>
    <n v="955"/>
    <n v="9.1999999999999993"/>
    <n v="5.59"/>
    <n v="1.84"/>
  </r>
  <r>
    <n v="616"/>
    <x v="4"/>
    <s v="VE15"/>
    <s v="Baruta"/>
    <s v="VE1503"/>
    <s v="Baruta"/>
    <s v="VE150301"/>
    <x v="3"/>
    <n v="159142"/>
    <n v="247195.43947166207"/>
    <n v="17187.335999999999"/>
    <n v="40607"/>
    <n v="4077"/>
    <n v="844"/>
    <n v="4921"/>
    <n v="10.799999999999999"/>
    <n v="0.35694275971152351"/>
    <n v="0.1812255042352785"/>
    <n v="0.14937281704251232"/>
    <n v="0.53363921351681376"/>
    <s v="GRAN CARACAS"/>
    <s v="gran caracas"/>
    <n v="0.22411802219196883"/>
    <n v="55400.952989263445"/>
    <n v="4.4366623426058118E-3"/>
    <n v="40165.952989263445"/>
    <n v="550"/>
    <n v="7318"/>
    <n v="333"/>
    <n v="7746"/>
    <n v="19717"/>
    <n v="19717"/>
    <n v="5"/>
    <n v="589"/>
    <n v="8679"/>
    <n v="649"/>
    <n v="8239"/>
    <n v="19717"/>
    <n v="34954"/>
    <n v="5"/>
    <n v="15235"/>
    <n v="8.8105538348260872E-3"/>
    <n v="2.7368102396246229E-2"/>
    <n v="0.27499526953900055"/>
    <n v="0.27499526953900055"/>
    <n v="6.1631395921228176E-2"/>
    <n v="6215.2409914276795"/>
    <n v="0.17260062614640484"/>
    <n v="2.2167513019074308E-3"/>
    <n v="0.17260062614640484"/>
    <n v="-2.5151351094338796E-2"/>
    <n v="0.68832579833614138"/>
    <n v="0"/>
    <n v="1.3964060302682455"/>
    <n v="0.34738397623927492"/>
    <n v="-4.3738914922202754E-3"/>
    <n v="0.92512308317401737"/>
    <n v="0.38455925590286394"/>
    <n v="0.5836312005246197"/>
    <n v="100"/>
    <n v="69.359480544899995"/>
    <n v="3563.9747808036082"/>
    <n v="1"/>
    <x v="2"/>
    <s v="FALSETRUE"/>
    <n v="0.25259999999999999"/>
    <n v="0.22453333333333333"/>
    <n v="2.02"/>
    <n v="355.53846153846155"/>
    <n v="78"/>
    <n v="0.95"/>
    <n v="1511.8489999999999"/>
    <n v="0.24"/>
    <n v="4.18"/>
    <n v="6652.1355999999996"/>
    <n v="28501"/>
    <n v="112819"/>
    <n v="17822"/>
    <n v="23027"/>
    <n v="11536"/>
    <n v="124579"/>
    <n v="41.06"/>
    <n v="36.28"/>
    <n v="89.95"/>
    <n v="159142"/>
    <n v="0"/>
    <n v="0"/>
    <s v="Zona Urbana"/>
    <n v="48934"/>
    <n v="1.02"/>
    <n v="3.3"/>
    <n v="18490"/>
    <n v="37.83"/>
    <n v="5046"/>
    <n v="10830"/>
    <n v="11316"/>
    <n v="27732"/>
    <n v="5809"/>
    <n v="10525"/>
    <n v="8458"/>
    <n v="9533"/>
    <n v="73.98"/>
    <n v="94.26"/>
    <n v="87.95"/>
    <n v="55.22"/>
    <n v="2823"/>
    <n v="6.23"/>
    <n v="4.24"/>
    <n v="639"/>
    <n v="1.31"/>
    <n v="4.16"/>
    <n v="1.91"/>
  </r>
  <r>
    <n v="653"/>
    <x v="4"/>
    <s v="VE15"/>
    <s v="Sucre"/>
    <s v="VE1519"/>
    <s v="Caucaguita"/>
    <s v="VE151902"/>
    <x v="3"/>
    <n v="67013"/>
    <n v="79462.763458376852"/>
    <n v="14012.418300000001"/>
    <n v="13748"/>
    <n v="2635"/>
    <n v="1000"/>
    <n v="3635"/>
    <n v="20.91"/>
    <n v="0.39512899913529942"/>
    <n v="0.22384249510082654"/>
    <n v="0.25793555260280648"/>
    <n v="0.97418293272804501"/>
    <s v="GRAN CARACAS"/>
    <s v="gran caracas"/>
    <n v="0.32743277749615857"/>
    <n v="26018.713346696586"/>
    <n v="2.0836509027329407E-3"/>
    <n v="16916.713346696586"/>
    <n v="567"/>
    <n v="4063"/>
    <n v="88"/>
    <n v="5228"/>
    <n v="0"/>
    <n v="5228"/>
    <n v="4"/>
    <n v="127"/>
    <n v="4627"/>
    <n v="1902"/>
    <n v="5124"/>
    <n v="0"/>
    <n v="9120"/>
    <n v="4"/>
    <n v="9102"/>
    <n v="5.2637782083746016E-3"/>
    <n v="1.459064521113392E-2"/>
    <n v="0.34982513849615926"/>
    <n v="0.34982513849615926"/>
    <n v="0.11454421673577575"/>
    <n v="3148.2661556255648"/>
    <n v="8.7429065177999907E-2"/>
    <n v="1.1228724853726017E-3"/>
    <n v="8.7429065177999907E-2"/>
    <n v="-1.3467772725761318E-2"/>
    <n v="0.78416759675117331"/>
    <n v="0"/>
    <n v="1.4696978499521458"/>
    <n v="0.36514638567666657"/>
    <n v="-3.1801273056416609E-3"/>
    <n v="0.92974569959171682"/>
    <n v="0.41975404266353616"/>
    <n v="0.63704501213894094"/>
    <n v="98.7"/>
    <n v="57.1293221707"/>
    <n v="1390.927818484271"/>
    <n v="0.69546390924213553"/>
    <x v="2"/>
    <s v="FALSETRUE"/>
    <n v="0.40659999999999996"/>
    <n v="0.3614222222222222"/>
    <n v="3.12"/>
    <n v="343.39285714285717"/>
    <n v="28"/>
    <n v="3.34"/>
    <n v="2238.2341999999999"/>
    <n v="0.44"/>
    <n v="5.1400000000000006"/>
    <n v="3444.4682000000007"/>
    <n v="18667"/>
    <n v="45912"/>
    <n v="2434"/>
    <n v="15331"/>
    <n v="7031"/>
    <n v="44651"/>
    <n v="45.96"/>
    <n v="28.13"/>
    <n v="95.32"/>
    <n v="66142"/>
    <n v="871"/>
    <n v="1.3"/>
    <s v="Zona Urbana"/>
    <n v="18319"/>
    <n v="1.02"/>
    <n v="3.62"/>
    <n v="7983"/>
    <n v="43.64"/>
    <n v="1552"/>
    <n v="5565"/>
    <n v="2498"/>
    <n v="9615"/>
    <n v="3257"/>
    <n v="6871"/>
    <n v="4562"/>
    <n v="2525"/>
    <n v="63.51"/>
    <n v="93.32"/>
    <n v="79.12"/>
    <n v="29.02"/>
    <n v="1693"/>
    <n v="7"/>
    <n v="9.94"/>
    <n v="1760"/>
    <n v="9.6199999999999992"/>
    <n v="5.58"/>
    <n v="1.77"/>
  </r>
  <r>
    <n v="296"/>
    <x v="14"/>
    <s v="VE08"/>
    <s v="Valencia"/>
    <s v="VE0814"/>
    <s v="Urbana Candelaria"/>
    <s v="VE081401"/>
    <x v="3"/>
    <n v="25496"/>
    <n v="28759.286208691628"/>
    <n v="2427.2192"/>
    <n v="6341"/>
    <n v="590"/>
    <n v="77"/>
    <n v="667"/>
    <n v="9.52"/>
    <n v="0.31869976820804874"/>
    <n v="0.34243080839512691"/>
    <n v="0.28948308736688527"/>
    <n v="0.63239950273779755"/>
    <s v="CIUD PRINC CENTRO"/>
    <s v="ciud principales"/>
    <n v="0.15957070381013283"/>
    <n v="4589.1395413979699"/>
    <n v="3.6751105332483147E-4"/>
    <n v="-11739.86045860203"/>
    <n v="605"/>
    <n v="0"/>
    <n v="27"/>
    <n v="15665"/>
    <n v="126034"/>
    <n v="126034"/>
    <n v="4"/>
    <n v="605"/>
    <n v="0"/>
    <n v="27"/>
    <n v="15693"/>
    <n v="126034"/>
    <n v="126383"/>
    <n v="4"/>
    <n v="16329"/>
    <n v="9.4432250455448105E-3"/>
    <n v="0"/>
    <n v="3.5581833702589409"/>
    <n v="1"/>
    <n v="0.56778182467772975"/>
    <n v="1102.9527047356382"/>
    <n v="3.0629597100065575E-2"/>
    <n v="3.9338327307617763E-4"/>
    <n v="3.0629597100065575E-2"/>
    <n v="3.9338327307617763E-4"/>
    <n v="0.89787232634093528"/>
    <n v="1102.9527047356382"/>
    <n v="0"/>
    <n v="0.42364424394537586"/>
    <n v="-9.0757139922199789E-3"/>
    <n v="0.90691620268122919"/>
    <n v="0.35561813918156226"/>
    <n v="0.53970835004759743"/>
    <n v="100"/>
    <n v="1.4646399641100001"/>
    <n v="19635.737733107286"/>
    <n v="1"/>
    <x v="2"/>
    <s v="FALSETRUE"/>
    <n v="0.30329999999999996"/>
    <n v="0.26959999999999995"/>
    <n v="1.56"/>
    <n v="222.96774193548387"/>
    <n v="31"/>
    <n v="0.61"/>
    <n v="155.5256"/>
    <n v="0.17"/>
    <n v="0.94000000000000006"/>
    <n v="239.66240000000002"/>
    <n v="5415"/>
    <n v="17851"/>
    <n v="2230"/>
    <n v="4339"/>
    <n v="2285"/>
    <n v="18872"/>
    <n v="42.83"/>
    <n v="33.770000000000003"/>
    <n v="98.43"/>
    <n v="25496"/>
    <n v="0"/>
    <n v="0"/>
    <s v="Zona Urbana"/>
    <n v="7270"/>
    <n v="1.05"/>
    <n v="3.69"/>
    <n v="3253"/>
    <n v="44.92"/>
    <n v="0"/>
    <n v="77"/>
    <n v="0"/>
    <n v="6912"/>
    <n v="1003"/>
    <n v="2061"/>
    <n v="1587"/>
    <n v="1378"/>
    <n v="68.510000000000005"/>
    <n v="95.2"/>
    <n v="82.92"/>
    <n v="42.83"/>
    <n v="342"/>
    <n v="5.86"/>
    <n v="5.41"/>
    <n v="99"/>
    <n v="1.37"/>
    <n v="1.06"/>
    <n v="1.58"/>
  </r>
  <r>
    <n v="830"/>
    <x v="18"/>
    <s v="VE20"/>
    <s v="Bolivar"/>
    <s v="VE2004"/>
    <s v="Capital Bolivar"/>
    <s v="VE200401"/>
    <x v="1"/>
    <n v="47210"/>
    <n v="50619.568554275516"/>
    <n v="14205.489"/>
    <n v="8593"/>
    <n v="2604"/>
    <n v="1095"/>
    <n v="3699"/>
    <n v="30.09"/>
    <n v="0.41694946660156523"/>
    <n v="0.37388025869641173"/>
    <n v="6.2454704069021066E-2"/>
    <n v="0.43310691491684794"/>
    <s v="CIUD MED Y PEQ OCCID"/>
    <s v="ciud med y peq"/>
    <n v="0.39124103039868335"/>
    <n v="19804.452159511544"/>
    <n v="1.5859955898063947E-3"/>
    <n v="5875.4521595115439"/>
    <n v="617"/>
    <n v="0"/>
    <n v="219"/>
    <n v="2239"/>
    <n v="10652"/>
    <n v="10652"/>
    <n v="4"/>
    <n v="7704"/>
    <n v="0"/>
    <n v="5653"/>
    <n v="8059"/>
    <n v="10652"/>
    <n v="23465"/>
    <n v="4"/>
    <n v="13929"/>
    <n v="8.0552808904031884E-3"/>
    <n v="0"/>
    <n v="0.7033267008757057"/>
    <n v="0.7033267008757057"/>
    <n v="0.27517026315751769"/>
    <n v="3908.8891347132453"/>
    <n v="0.10855197941945086"/>
    <n v="1.3941591469001082E-3"/>
    <n v="0.10855197941945086"/>
    <n v="1.3941591469001082E-3"/>
    <n v="0.90608181118640196"/>
    <n v="3908.8891347132453"/>
    <n v="0"/>
    <n v="0.46283801643408823"/>
    <n v="-6.469285300596794E-3"/>
    <n v="0.91700908383558177"/>
    <n v="0.43661203660802389"/>
    <n v="0.66262975907516686"/>
    <n v="97.55"/>
    <n v="53.498907699100002"/>
    <n v="946.17947788730419"/>
    <n v="0.47308973894365208"/>
    <x v="2"/>
    <s v="FALSETRUE"/>
    <n v="0.37689999999999996"/>
    <n v="0.33502222222222217"/>
    <n v="3.35"/>
    <n v="333.03333333333336"/>
    <n v="30"/>
    <n v="3.2600000000000002"/>
    <n v="1539.0460000000003"/>
    <n v="0.61"/>
    <n v="9.5799999999999983"/>
    <n v="4522.7179999999989"/>
    <n v="12134"/>
    <n v="32197"/>
    <n v="2879"/>
    <n v="9586"/>
    <n v="5229"/>
    <n v="32395"/>
    <n v="46.63"/>
    <n v="30.16"/>
    <n v="96.73"/>
    <n v="46054"/>
    <n v="1156"/>
    <n v="2.4500000000000002"/>
    <s v="Zona Urbana"/>
    <n v="12552"/>
    <n v="1.05"/>
    <n v="3.93"/>
    <n v="4359"/>
    <n v="34.78"/>
    <n v="1187"/>
    <n v="4751"/>
    <n v="3987"/>
    <n v="9991"/>
    <n v="1905"/>
    <n v="4732"/>
    <n v="3541"/>
    <n v="2204"/>
    <n v="58.81"/>
    <n v="96.26"/>
    <n v="80.59"/>
    <n v="33.880000000000003"/>
    <n v="1318"/>
    <n v="4.3600000000000003"/>
    <n v="13.24"/>
    <n v="1784"/>
    <n v="14.23"/>
    <n v="8.9700000000000006"/>
    <n v="3.59"/>
  </r>
  <r>
    <n v="641"/>
    <x v="4"/>
    <s v="VE15"/>
    <s v="Paez"/>
    <s v="VE1514"/>
    <s v="Rio Chico"/>
    <s v="VE151401"/>
    <x v="3"/>
    <n v="19590"/>
    <n v="22359.880613535734"/>
    <n v="4084.5149999999999"/>
    <n v="3785"/>
    <n v="721"/>
    <n v="276"/>
    <n v="997"/>
    <n v="20.85"/>
    <n v="0.40678460783671355"/>
    <n v="0.42239302625768155"/>
    <n v="4.9258881249889606E-2"/>
    <n v="0.33783367630120453"/>
    <s v="RESTO"/>
    <s v="resto"/>
    <n v="0.36217347410050249"/>
    <n v="8098.1556422767117"/>
    <n v="6.4852281854452525E-4"/>
    <n v="7578.1556422767117"/>
    <n v="640"/>
    <n v="0"/>
    <n v="0"/>
    <n v="0"/>
    <n v="5896"/>
    <n v="5896"/>
    <n v="2"/>
    <n v="640"/>
    <n v="0"/>
    <n v="0"/>
    <n v="0"/>
    <n v="5896"/>
    <n v="6536"/>
    <n v="2"/>
    <n v="520"/>
    <n v="3.007212336140181E-4"/>
    <n v="0"/>
    <n v="6.4212151873856482E-2"/>
    <n v="6.4212151873856482E-2"/>
    <n v="2.3255938123623691E-2"/>
    <n v="2312.839805605809"/>
    <n v="6.4228820599954523E-2"/>
    <n v="8.2490617133774318E-4"/>
    <n v="6.4228820599954523E-2"/>
    <n v="8.2490617133774318E-4"/>
    <n v="0.90141216056996609"/>
    <n v="2312.839805605809"/>
    <n v="0"/>
    <n v="0.46267800247586738"/>
    <n v="3.4780158493050715E-4"/>
    <n v="0.94340690855860287"/>
    <n v="0.43540963515921666"/>
    <n v="0.66080491936501007"/>
    <n v="84.74"/>
    <n v="158.006598685"/>
    <n v="141.51232163482055"/>
    <n v="7.0756160817410277E-2"/>
    <x v="2"/>
    <s v="FALSETRUE"/>
    <n v="0.4672"/>
    <n v="0.41528888888888887"/>
    <n v="4.1500000000000004"/>
    <n v="220.20689655172413"/>
    <n v="29"/>
    <n v="8.9499999999999993"/>
    <n v="1753.3049999999998"/>
    <n v="0.19"/>
    <n v="3.54"/>
    <n v="693.4860000000001"/>
    <n v="5862"/>
    <n v="12547"/>
    <n v="1181"/>
    <n v="4646"/>
    <n v="2469"/>
    <n v="12475"/>
    <n v="56.13"/>
    <n v="28.83"/>
    <n v="96.71"/>
    <n v="16600"/>
    <n v="2990"/>
    <n v="15.26"/>
    <s v="Zona Urbana"/>
    <n v="4958"/>
    <n v="1.05"/>
    <n v="4.1399999999999997"/>
    <n v="2289"/>
    <n v="46.3"/>
    <n v="1186"/>
    <n v="2608"/>
    <n v="2592"/>
    <n v="6386"/>
    <n v="1120"/>
    <n v="2328"/>
    <n v="1710"/>
    <n v="945"/>
    <n v="72.349999999999994"/>
    <n v="98.06"/>
    <n v="83.05"/>
    <n v="39.26"/>
    <n v="656"/>
    <n v="2.7"/>
    <n v="9.7899999999999991"/>
    <n v="313"/>
    <n v="6.33"/>
    <n v="7.1"/>
    <n v="3.37"/>
  </r>
  <r>
    <n v="244"/>
    <x v="7"/>
    <s v="VE07"/>
    <s v="Heres"/>
    <s v="VE0705"/>
    <s v="Marhuanta"/>
    <s v="VE070505"/>
    <x v="0"/>
    <n v="36646"/>
    <n v="46459.415081220053"/>
    <n v="10051.997800000001"/>
    <n v="6859"/>
    <n v="1848"/>
    <n v="745"/>
    <n v="2593"/>
    <n v="27.43"/>
    <n v="0.44635565365402857"/>
    <n v="0.39866361981674697"/>
    <n v="0.29879248427493488"/>
    <n v="0.36981229902799539"/>
    <s v="CIUD GRAND BOLÍVAR"/>
    <s v="ciud grandes"/>
    <n v="0.47113910098899037"/>
    <n v="21888.847053840356"/>
    <n v="1.7529197280352199E-3"/>
    <n v="20341.847053840356"/>
    <n v="749"/>
    <n v="620"/>
    <n v="0"/>
    <n v="0"/>
    <n v="0"/>
    <n v="749"/>
    <n v="2"/>
    <n v="749"/>
    <n v="620"/>
    <n v="323"/>
    <n v="0"/>
    <n v="0"/>
    <n v="749"/>
    <n v="3"/>
    <n v="1547"/>
    <n v="8.9464567000170387E-4"/>
    <n v="1.9550896976233047E-3"/>
    <n v="7.0675261981356013E-2"/>
    <n v="7.0675261981356013E-2"/>
    <n v="3.3297879392057445E-2"/>
    <n v="3718.700924106101"/>
    <n v="0.1032703492651683"/>
    <n v="1.326325902130948E-3"/>
    <n v="0.1032703492651683"/>
    <n v="-6.2876379549235673E-4"/>
    <n v="0.88948753101489597"/>
    <n v="3098.700924106101"/>
    <n v="0.16672488932382623"/>
    <n v="0.46380716669893712"/>
    <n v="8.5827405803351605E-4"/>
    <n v="0.94538361255213832"/>
    <n v="0.47275854442305465"/>
    <n v="0.71748796214020416"/>
    <n v="98.9"/>
    <n v="351.78929541100001"/>
    <n v="132.06602840754695"/>
    <n v="6.6033014203773471E-2"/>
    <x v="2"/>
    <s v="FALSETRUE"/>
    <n v="0.45850000000000002"/>
    <n v="0.40755555555555556"/>
    <n v="2.5299999999999998"/>
    <n v="328.875"/>
    <n v="24"/>
    <n v="4.68"/>
    <n v="1715.0327999999997"/>
    <n v="0.53"/>
    <n v="8.08"/>
    <n v="2960.9967999999999"/>
    <n v="11090"/>
    <n v="24185"/>
    <n v="1371"/>
    <n v="8827"/>
    <n v="4675"/>
    <n v="23144"/>
    <n v="51.52"/>
    <n v="27"/>
    <n v="101"/>
    <n v="36243"/>
    <n v="403"/>
    <n v="1.1000000000000001"/>
    <s v="Zona Urbana"/>
    <n v="9706"/>
    <n v="1.01"/>
    <n v="3.79"/>
    <n v="3736"/>
    <n v="38.61"/>
    <n v="2018"/>
    <n v="3619"/>
    <n v="2055"/>
    <n v="7893"/>
    <n v="1919"/>
    <n v="4318"/>
    <n v="3170"/>
    <n v="2332"/>
    <n v="66.33"/>
    <n v="93.32"/>
    <n v="82.06"/>
    <n v="45.18"/>
    <n v="744"/>
    <n v="7.82"/>
    <n v="10.88"/>
    <n v="1256"/>
    <n v="12.98"/>
    <n v="8"/>
    <n v="2.81"/>
  </r>
  <r>
    <n v="1061"/>
    <x v="9"/>
    <s v="VE23"/>
    <s v="Maracaibo"/>
    <s v="VE2313"/>
    <s v="Antonio Borjas Romero"/>
    <s v="VE231301"/>
    <x v="2"/>
    <n v="93883"/>
    <n v="112740.93600183082"/>
    <n v="41721.605199999998"/>
    <n v="11156"/>
    <n v="5355"/>
    <n v="3569"/>
    <n v="8924"/>
    <n v="44.44"/>
    <n v="0.47393588950315635"/>
    <n v="0.3194289193013517"/>
    <n v="0.34468220560963225"/>
    <n v="0.62565477329952313"/>
    <s v="CIUD PRINC RESTO"/>
    <s v="ciud principales"/>
    <n v="0.55225819521969066"/>
    <n v="62262.105843749734"/>
    <n v="4.9861225387555245E-3"/>
    <n v="25480.105843749734"/>
    <n v="782"/>
    <n v="1080"/>
    <n v="464"/>
    <n v="31275"/>
    <n v="231175"/>
    <n v="231175"/>
    <n v="5"/>
    <n v="820"/>
    <n v="3378"/>
    <n v="968"/>
    <n v="31275"/>
    <n v="231175"/>
    <n v="231175"/>
    <n v="5"/>
    <n v="36782"/>
    <n v="2.1271400797674641E-2"/>
    <n v="1.0652085481566972E-2"/>
    <n v="0.59076061597252272"/>
    <n v="0.59076061597252272"/>
    <n v="0.32625239158385816"/>
    <n v="11132.420699238524"/>
    <n v="0.30915338373265483"/>
    <n v="3.970531168856508E-3"/>
    <n v="0.30915338373265483"/>
    <n v="-6.6815543127104644E-3"/>
    <n v="0.83983576249851255"/>
    <n v="7754.4206992385243"/>
    <n v="0.30343804741686242"/>
    <n v="0.48947268851083975"/>
    <n v="-1.6285278258919116E-2"/>
    <n v="0.87899858669107311"/>
    <n v="0.47874763481650645"/>
    <n v="0.72657738064392541"/>
    <n v="100"/>
    <n v="26.851942409900001"/>
    <n v="4198.613801594649"/>
    <n v="1"/>
    <x v="1"/>
    <s v="TRUETRUE"/>
    <n v="0.54010000000000002"/>
    <n v="0.4800888888888889"/>
    <n v="10.01"/>
    <n v="447.95555555555558"/>
    <n v="45"/>
    <n v="11.18"/>
    <n v="10496.1194"/>
    <n v="0.63"/>
    <n v="7.68"/>
    <n v="7210.2143999999998"/>
    <n v="31776"/>
    <n v="58835"/>
    <n v="3272"/>
    <n v="25623"/>
    <n v="12449"/>
    <n v="55811"/>
    <n v="59.57"/>
    <n v="25.58"/>
    <n v="99.78"/>
    <n v="93883"/>
    <n v="0"/>
    <n v="0"/>
    <s v="Zona Urbana"/>
    <n v="21682"/>
    <n v="1.02"/>
    <n v="4.4000000000000004"/>
    <n v="8501"/>
    <n v="39.42"/>
    <n v="4722"/>
    <n v="10687"/>
    <n v="4749"/>
    <n v="20158"/>
    <n v="5215"/>
    <n v="11555"/>
    <n v="7621"/>
    <n v="3973"/>
    <n v="60.59"/>
    <n v="90.81"/>
    <n v="73.88"/>
    <n v="29.15"/>
    <n v="7274"/>
    <n v="10.49"/>
    <n v="28.5"/>
    <n v="4153"/>
    <n v="19.260000000000002"/>
    <n v="11"/>
    <n v="7.92"/>
  </r>
  <r>
    <n v="840"/>
    <x v="18"/>
    <s v="VE20"/>
    <s v="Fernandez Feo"/>
    <s v="VE2007"/>
    <s v="Santo Domingo"/>
    <s v="VE200703"/>
    <x v="1"/>
    <n v="9427"/>
    <n v="9973.4213026519355"/>
    <n v="2698.9501"/>
    <n v="1737"/>
    <n v="529"/>
    <n v="168"/>
    <n v="697"/>
    <n v="28.630000000000003"/>
    <n v="0.43338903664875894"/>
    <n v="0.4307749019044354"/>
    <n v="6.9754941880504601E-2"/>
    <n v="0.36267179084517676"/>
    <s v="RESTO"/>
    <s v="resto"/>
    <n v="0.439115439127157"/>
    <n v="4379.4832749141469"/>
    <n v="3.5072119661279312E-4"/>
    <n v="3451.4832749141469"/>
    <n v="800"/>
    <n v="0"/>
    <n v="0"/>
    <n v="0"/>
    <n v="0"/>
    <n v="800"/>
    <n v="1"/>
    <n v="800"/>
    <n v="0"/>
    <n v="128"/>
    <n v="0"/>
    <n v="0"/>
    <n v="928"/>
    <n v="2"/>
    <n v="928"/>
    <n v="5.3667173998809387E-4"/>
    <n v="0"/>
    <n v="0.21189714442240723"/>
    <n v="0.21189714442240723"/>
    <n v="9.3047307622835959E-2"/>
    <n v="1107.8882529178172"/>
    <n v="3.0766659960185527E-2"/>
    <n v="3.9514360431249851E-4"/>
    <n v="3.0766659960185527E-2"/>
    <n v="3.9514360431249851E-4"/>
    <n v="0.89788676654976274"/>
    <n v="1107.8882529178172"/>
    <n v="0"/>
    <n v="0.45314277613812792"/>
    <n v="-1.8595054337530075E-4"/>
    <n v="0.94134005869074078"/>
    <n v="0.46026873967150356"/>
    <n v="0.6985326525758776"/>
    <n v="58.06"/>
    <n v="205.58200765000001"/>
    <n v="48.513103927030045"/>
    <n v="2.4256551963515022E-2"/>
    <x v="3"/>
    <s v="FALSETRUE"/>
    <n v="0.49609999999999999"/>
    <n v="0.44097777777777775"/>
    <n v="6.72"/>
    <n v="126.15"/>
    <n v="20"/>
    <n v="11.17"/>
    <n v="1052.9958999999999"/>
    <n v="0.9"/>
    <n v="25.22"/>
    <n v="2377.4893999999999"/>
    <n v="2955"/>
    <n v="5956"/>
    <n v="516"/>
    <n v="2298"/>
    <n v="1236"/>
    <n v="5893"/>
    <n v="58.28"/>
    <n v="27.77"/>
    <n v="104.22"/>
    <n v="5473"/>
    <n v="3954"/>
    <n v="41.94"/>
    <s v="Zona Urbana"/>
    <n v="2500"/>
    <n v="1.02"/>
    <n v="3.85"/>
    <n v="713"/>
    <n v="28.6"/>
    <n v="351"/>
    <n v="1355"/>
    <n v="766"/>
    <n v="2523"/>
    <n v="318"/>
    <n v="1140"/>
    <n v="868"/>
    <n v="538"/>
    <n v="41.41"/>
    <n v="94.76"/>
    <n v="86.03"/>
    <n v="41.26"/>
    <n v="506"/>
    <n v="6.63"/>
    <n v="9.11"/>
    <n v="328"/>
    <n v="13.16"/>
    <n v="4.21"/>
    <n v="8.42"/>
  </r>
  <r>
    <n v="562"/>
    <x v="19"/>
    <s v="VE14"/>
    <s v="Libertador"/>
    <s v="VE1412"/>
    <s v="El Llano"/>
    <s v="VE141205"/>
    <x v="1"/>
    <n v="8231"/>
    <n v="11147.418898853988"/>
    <n v="299.60840000000002"/>
    <n v="2518"/>
    <n v="94"/>
    <n v="1"/>
    <n v="95"/>
    <n v="3.64"/>
    <n v="0.31199058638513899"/>
    <n v="0.33216495143760305"/>
    <n v="0.39592015898146893"/>
    <n v="0.12130522398773623"/>
    <s v="CIUD GRAND ANDES"/>
    <s v="ciud grandes"/>
    <n v="0.14883543621868983"/>
    <n v="1659.1309545234005"/>
    <n v="1.3286781959891827E-4"/>
    <n v="711.13095452340053"/>
    <n v="854"/>
    <n v="0"/>
    <n v="106"/>
    <n v="0"/>
    <n v="0"/>
    <n v="854"/>
    <n v="2"/>
    <n v="854"/>
    <n v="0"/>
    <n v="0"/>
    <n v="0"/>
    <n v="0"/>
    <n v="854"/>
    <n v="1"/>
    <n v="948"/>
    <n v="5.482379412809407E-4"/>
    <n v="0"/>
    <n v="0.57138346880660851"/>
    <n v="0.57138346880660851"/>
    <n v="8.5042107827979732E-2"/>
    <n v="764.71647129162841"/>
    <n v="2.1236592748608007E-2"/>
    <n v="2.7274666190158116E-4"/>
    <n v="2.1236592748608007E-2"/>
    <n v="2.7274666190158116E-4"/>
    <n v="0.8968827297118096"/>
    <n v="764.71647129162841"/>
    <n v="0"/>
    <n v="0.41676142463267357"/>
    <n v="-4.153701216820224E-4"/>
    <n v="0.94045167661231555"/>
    <n v="0.36313999355020138"/>
    <n v="0.55112398711251065"/>
    <n v="100"/>
    <n v="2.1778533340399999"/>
    <n v="5118.5351761842967"/>
    <n v="1"/>
    <x v="2"/>
    <s v="FALSETRUE"/>
    <n v="0.20370000000000002"/>
    <n v="0.18106666666666668"/>
    <n v="1.54"/>
    <n v="302.23529411764707"/>
    <n v="17"/>
    <n v="0.16"/>
    <n v="13.169600000000001"/>
    <n v="0.04"/>
    <n v="0.08"/>
    <n v="6.5848000000000004"/>
    <n v="1251"/>
    <n v="6142"/>
    <n v="838"/>
    <n v="999"/>
    <n v="597"/>
    <n v="6635"/>
    <n v="34.01"/>
    <n v="35.06"/>
    <n v="83.6"/>
    <n v="8231"/>
    <n v="0"/>
    <n v="0"/>
    <s v="Zona Urbana"/>
    <n v="2685"/>
    <n v="1.1000000000000001"/>
    <n v="3.34"/>
    <n v="1318"/>
    <n v="49.11"/>
    <n v="1010"/>
    <n v="1111"/>
    <n v="2059"/>
    <n v="5138"/>
    <n v="262"/>
    <n v="488"/>
    <n v="432"/>
    <n v="1113"/>
    <n v="79.150000000000006"/>
    <n v="98.59"/>
    <n v="86.06"/>
    <n v="77.83"/>
    <n v="114"/>
    <n v="1.69"/>
    <n v="2.2400000000000002"/>
    <n v="0"/>
    <n v="0"/>
    <n v="0.15"/>
    <n v="1.1100000000000001"/>
  </r>
  <r>
    <n v="876"/>
    <x v="18"/>
    <s v="VE20"/>
    <s v="San Cristobal"/>
    <s v="VE2023"/>
    <s v="Pedro Maria Morantes"/>
    <s v="VE202302"/>
    <x v="1"/>
    <n v="49159"/>
    <n v="53779.403650977198"/>
    <n v="2040.0985000000001"/>
    <n v="13244"/>
    <n v="557"/>
    <n v="17"/>
    <n v="574"/>
    <n v="4.1500000000000004"/>
    <n v="0.29233328727290719"/>
    <n v="0.31979118512127797"/>
    <n v="0.65740210365791996"/>
    <n v="0.33197944903815457"/>
    <s v="CIUD GRAND ANDES"/>
    <s v="ciud grandes"/>
    <n v="0.12622525053121766"/>
    <n v="6788.3186992640794"/>
    <n v="5.4362743450403277E-4"/>
    <n v="4928.3186992640794"/>
    <n v="977"/>
    <n v="0"/>
    <n v="99"/>
    <n v="305"/>
    <n v="0"/>
    <n v="977"/>
    <n v="3"/>
    <n v="1459"/>
    <n v="548"/>
    <n v="485"/>
    <n v="370"/>
    <n v="0"/>
    <n v="2314"/>
    <n v="4"/>
    <n v="1860"/>
    <n v="1.075656720234757E-3"/>
    <n v="1.7280470230605983E-3"/>
    <n v="0.27400009964199856"/>
    <n v="0.27400009964199856"/>
    <n v="3.4585731222889882E-2"/>
    <n v="2159.7140365891341"/>
    <n v="5.997643462684734E-2"/>
    <n v="7.7029175682164267E-4"/>
    <n v="5.997643462684734E-2"/>
    <n v="-9.577552662389556E-4"/>
    <n v="0.88678877441611614"/>
    <n v="1611.7140365891341"/>
    <n v="0.25373729610308221"/>
    <n v="0.42218546472141383"/>
    <n v="-5.3202928573072418E-4"/>
    <n v="0.93999993700321216"/>
    <n v="0.35558960498964459"/>
    <n v="0.53966504477167621"/>
    <n v="99.95"/>
    <n v="25.5100272741"/>
    <n v="2108.1672345203147"/>
    <n v="1"/>
    <x v="2"/>
    <s v="FALSETRUE"/>
    <n v="0.2266"/>
    <n v="0.20142222222222222"/>
    <n v="1.89"/>
    <n v="335.49019607843138"/>
    <n v="51"/>
    <n v="0.03"/>
    <n v="14.747699999999998"/>
    <n v="0.01"/>
    <n v="0.25"/>
    <n v="122.89749999999999"/>
    <n v="7960"/>
    <n v="35124"/>
    <n v="6075"/>
    <n v="6212"/>
    <n v="3685"/>
    <n v="39262"/>
    <n v="39.96"/>
    <n v="36.97"/>
    <n v="88.48"/>
    <n v="49132"/>
    <n v="27"/>
    <n v="0.05"/>
    <s v="Zona Urbana"/>
    <n v="14203"/>
    <n v="1.03"/>
    <n v="3.56"/>
    <n v="5781"/>
    <n v="40.79"/>
    <n v="3432"/>
    <n v="6124"/>
    <n v="7554"/>
    <n v="17110"/>
    <n v="1598"/>
    <n v="3048"/>
    <n v="2780"/>
    <n v="4281"/>
    <n v="76.900000000000006"/>
    <n v="96.85"/>
    <n v="90.61"/>
    <n v="68.180000000000007"/>
    <n v="833"/>
    <n v="3.69"/>
    <n v="1.6"/>
    <n v="33"/>
    <n v="0.23"/>
    <n v="0.25"/>
    <n v="1.57"/>
  </r>
  <r>
    <n v="221"/>
    <x v="7"/>
    <s v="VE07"/>
    <s v="Caroni"/>
    <s v="VE0701"/>
    <s v="Chirica"/>
    <s v="VE070102"/>
    <x v="0"/>
    <n v="96368"/>
    <n v="126020.87065719537"/>
    <n v="29719.891200000002"/>
    <n v="15605"/>
    <n v="5441"/>
    <n v="1516"/>
    <n v="6957"/>
    <n v="30.84"/>
    <n v="0.45879386701970187"/>
    <n v="0.37536216475649437"/>
    <n v="0.23996742737815532"/>
    <n v="0.47280921980989576"/>
    <s v="CIUD PRINC RESTO"/>
    <s v="ciud principales"/>
    <n v="0.5040146531964248"/>
    <n v="63516.365419797832"/>
    <n v="5.0865671327318005E-3"/>
    <n v="51659.365419797832"/>
    <n v="1005"/>
    <n v="6377"/>
    <n v="1324"/>
    <n v="1440"/>
    <n v="0"/>
    <n v="6377"/>
    <n v="4"/>
    <n v="1239"/>
    <n v="6377"/>
    <n v="2899"/>
    <n v="1486"/>
    <n v="0"/>
    <n v="6377"/>
    <n v="4"/>
    <n v="11857"/>
    <n v="6.8570224364642553E-3"/>
    <n v="2.0109043551199701E-2"/>
    <n v="0.1866762986457694"/>
    <n v="0.1866762986457694"/>
    <n v="9.4087589921939691E-2"/>
    <n v="12687.560864913601"/>
    <n v="0.35234047281112429"/>
    <n v="4.5251933278401268E-3"/>
    <n v="0.35234047281112429"/>
    <n v="-1.5583850223359574E-2"/>
    <n v="0.76680915856062348"/>
    <n v="6310.5608649136011"/>
    <n v="0.5026182784773916"/>
    <n v="0.49817059870941405"/>
    <n v="-1.7704553037324548E-3"/>
    <n v="0.93520437645006105"/>
    <n v="0.48143519892640585"/>
    <n v="0.73065619618111699"/>
    <n v="100"/>
    <n v="24.295450851599998"/>
    <n v="5187.0151094107459"/>
    <n v="1"/>
    <x v="1"/>
    <s v="TRUETRUE"/>
    <n v="0.50519999999999998"/>
    <n v="0.44906666666666667"/>
    <n v="2.78"/>
    <n v="645.46153846153845"/>
    <n v="39"/>
    <n v="2.71"/>
    <n v="2611.5727999999999"/>
    <n v="1.51"/>
    <n v="11.2"/>
    <n v="10793.215999999999"/>
    <n v="31278"/>
    <n v="61915"/>
    <n v="3175"/>
    <n v="25374"/>
    <n v="11968"/>
    <n v="59026"/>
    <n v="55.65"/>
    <n v="26.01"/>
    <n v="100.59"/>
    <n v="96368"/>
    <n v="0"/>
    <n v="0"/>
    <s v="Zona Urbana"/>
    <n v="23284"/>
    <n v="1.02"/>
    <n v="4.22"/>
    <n v="8428"/>
    <n v="36.479999999999997"/>
    <n v="4071"/>
    <n v="13355"/>
    <n v="7747"/>
    <n v="25173"/>
    <n v="4318"/>
    <n v="12193"/>
    <n v="8117"/>
    <n v="4371"/>
    <n v="51.04"/>
    <n v="96.79"/>
    <n v="82.11"/>
    <n v="32.75"/>
    <n v="2088"/>
    <n v="4.1500000000000004"/>
    <n v="15.31"/>
    <n v="2188"/>
    <n v="9.4700000000000006"/>
    <n v="9.5299999999999994"/>
    <n v="2.98"/>
  </r>
  <r>
    <n v="226"/>
    <x v="7"/>
    <s v="VE07"/>
    <s v="Caroni"/>
    <s v="VE0701"/>
    <s v="Universidad"/>
    <s v="VE070107"/>
    <x v="0"/>
    <n v="44117"/>
    <n v="57692.0009835577"/>
    <n v="2077.9106999999999"/>
    <n v="11995"/>
    <n v="519"/>
    <n v="74"/>
    <n v="593"/>
    <n v="4.71"/>
    <n v="0.24058629177907781"/>
    <n v="0.37536216475649437"/>
    <n v="0.23996742737815532"/>
    <n v="0.47280921980989576"/>
    <s v="CIUD PRINC RESTO"/>
    <s v="ciud principales"/>
    <n v="7.6975000536808086E-2"/>
    <n v="4440.8418066788863"/>
    <n v="3.5563495842716041E-4"/>
    <n v="2683.8418066788863"/>
    <n v="1029"/>
    <n v="359"/>
    <n v="20"/>
    <n v="685"/>
    <n v="0"/>
    <n v="1029"/>
    <n v="4"/>
    <n v="1030"/>
    <n v="379"/>
    <n v="1082"/>
    <n v="685"/>
    <n v="0"/>
    <n v="1757"/>
    <n v="4"/>
    <n v="1757"/>
    <n v="1.0160907835765958E-3"/>
    <n v="1.1951274119342459E-3"/>
    <n v="0.39564570783798858"/>
    <n v="0.39564570783798858"/>
    <n v="3.0454828573214982E-2"/>
    <n v="1156.6263580660784"/>
    <n v="3.2120143675037724E-2"/>
    <n v="4.1252672078198426E-4"/>
    <n v="3.2120143675037724E-2"/>
    <n v="-7.8260069115226156E-4"/>
    <n v="0.88822558845949839"/>
    <n v="777.62635806607841"/>
    <n v="0.32767712525045845"/>
    <n v="0.43190263229701015"/>
    <n v="-6.6045582514943544E-4"/>
    <n v="0.93950263055336236"/>
    <n v="0.33894442201619923"/>
    <n v="0.51440327308726852"/>
    <n v="100"/>
    <n v="38.926201503599998"/>
    <n v="1482.0865832034033"/>
    <n v="0.74104329160170168"/>
    <x v="2"/>
    <s v="FALSETRUE"/>
    <n v="0.2651"/>
    <n v="0.23564444444444443"/>
    <n v="0.64"/>
    <n v="406.10810810810813"/>
    <n v="37"/>
    <n v="0.35"/>
    <n v="154.40949999999998"/>
    <n v="0.25"/>
    <n v="0.33"/>
    <n v="145.58610000000002"/>
    <n v="8653"/>
    <n v="32635"/>
    <n v="2829"/>
    <n v="7011"/>
    <n v="3462"/>
    <n v="33644"/>
    <n v="35.18"/>
    <n v="33.26"/>
    <n v="91.3"/>
    <n v="44117"/>
    <n v="0"/>
    <n v="0"/>
    <s v="Zona Urbana"/>
    <n v="12923"/>
    <n v="1.02"/>
    <n v="3.48"/>
    <n v="4789"/>
    <n v="37.119999999999997"/>
    <n v="3204"/>
    <n v="6354"/>
    <n v="5357"/>
    <n v="15026"/>
    <n v="1814"/>
    <n v="3310"/>
    <n v="2609"/>
    <n v="3635"/>
    <n v="76.12"/>
    <n v="97.44"/>
    <n v="90.34"/>
    <n v="68.569999999999993"/>
    <n v="245"/>
    <n v="2.78"/>
    <n v="2.94"/>
    <n v="119"/>
    <n v="0.92"/>
    <n v="0.54"/>
    <n v="0.55000000000000004"/>
  </r>
  <r>
    <n v="865"/>
    <x v="18"/>
    <s v="VE20"/>
    <s v="Lobatera"/>
    <s v="VE2017"/>
    <s v="Constitucion"/>
    <s v="VE201702"/>
    <x v="1"/>
    <n v="6591"/>
    <n v="6794.2038648768257"/>
    <n v="1416.4059000000002"/>
    <n v="1932"/>
    <n v="460"/>
    <n v="69"/>
    <n v="529"/>
    <n v="21.490000000000002"/>
    <n v="0.46480402091703382"/>
    <n v="0.40419414498523559"/>
    <n v="0.10471518944263468"/>
    <n v="0.17673823481450573"/>
    <s v="RESTO"/>
    <s v="resto"/>
    <n v="0.52592947364789566"/>
    <n v="3573.2720625111674"/>
    <n v="2.8615756127337819E-4"/>
    <n v="2255.2720625111674"/>
    <n v="1100"/>
    <n v="0"/>
    <n v="0"/>
    <n v="0"/>
    <n v="0"/>
    <n v="1100"/>
    <n v="1"/>
    <n v="1100"/>
    <n v="116"/>
    <n v="0"/>
    <n v="0"/>
    <n v="0"/>
    <n v="1100"/>
    <n v="2"/>
    <n v="1318"/>
    <n v="7.6221266519860742E-4"/>
    <n v="3.6579097568436024E-4"/>
    <n v="0.36884960813024598"/>
    <n v="0.36884960813024598"/>
    <n v="0.19398888025917285"/>
    <n v="678.97495047943335"/>
    <n v="1.8855504034696297E-2"/>
    <n v="2.4216576758869684E-4"/>
    <n v="1.8855504034696297E-2"/>
    <n v="-1.2362520809566341E-4"/>
    <n v="0.8936312435948649"/>
    <n v="562.97495047943335"/>
    <n v="0.17084577261368897"/>
    <n v="0.43889363087159894"/>
    <n v="-4.7605510392522923E-4"/>
    <n v="0.94021668598487074"/>
    <n v="0.48881077239801324"/>
    <n v="0.74184982819937495"/>
    <n v="65.239999999999995"/>
    <n v="68.043661127700005"/>
    <n v="99.850651071315767"/>
    <n v="4.9925325535657886E-2"/>
    <x v="1"/>
    <s v="FALSETRUE"/>
    <n v="0.28839999999999999"/>
    <n v="0.25635555555555556"/>
    <n v="6.51"/>
    <n v="99.307692307692307"/>
    <n v="13"/>
    <n v="2.21"/>
    <n v="145.66109999999998"/>
    <m/>
    <n v="28.43"/>
    <n v="1873.8213000000001"/>
    <n v="1353"/>
    <n v="4692"/>
    <n v="546"/>
    <n v="1057"/>
    <n v="586"/>
    <n v="4948"/>
    <n v="40.47"/>
    <n v="33.729999999999997"/>
    <n v="106.1"/>
    <n v="4300"/>
    <n v="2291"/>
    <n v="34.76"/>
    <s v="Zona Urbana"/>
    <n v="2572"/>
    <n v="1"/>
    <n v="2.56"/>
    <n v="812"/>
    <n v="31.57"/>
    <n v="330"/>
    <n v="583"/>
    <n v="239"/>
    <n v="1291"/>
    <n v="254"/>
    <n v="544"/>
    <n v="390"/>
    <n v="342"/>
    <n v="76.05"/>
    <n v="96.8"/>
    <n v="81.08"/>
    <n v="47.63"/>
    <n v="373"/>
    <n v="4.07"/>
    <n v="2.41"/>
    <n v="53"/>
    <n v="2.06"/>
    <n v="13.53"/>
    <n v="5.12"/>
  </r>
  <r>
    <n v="857"/>
    <x v="18"/>
    <s v="VE20"/>
    <s v="Libertad"/>
    <s v="VE2015"/>
    <s v="Libertad"/>
    <s v="VE201501"/>
    <x v="1"/>
    <n v="13907"/>
    <n v="14826.829890732204"/>
    <n v="3010.8655000000003"/>
    <n v="2743"/>
    <n v="608"/>
    <n v="150"/>
    <n v="758"/>
    <n v="21.650000000000002"/>
    <n v="0.42516032512942509"/>
    <n v="0.38915115633637731"/>
    <n v="4.0140728150812918E-2"/>
    <n v="0.32428425094820951"/>
    <s v="CIUD MED Y PEQ OCCID"/>
    <s v="ciud med y peq"/>
    <n v="0.41246682655190814"/>
    <n v="6115.5754728552874"/>
    <n v="4.8975228655433124E-4"/>
    <n v="4361.5754728552874"/>
    <n v="1107"/>
    <n v="0"/>
    <n v="0"/>
    <n v="464"/>
    <n v="2979"/>
    <n v="2979"/>
    <n v="3"/>
    <n v="1107"/>
    <n v="0"/>
    <n v="0"/>
    <n v="464"/>
    <n v="2979"/>
    <n v="4550"/>
    <n v="3"/>
    <n v="1754"/>
    <n v="1.0143558533826688E-3"/>
    <n v="0"/>
    <n v="0.28680865893738677"/>
    <n v="0.28680865893738677"/>
    <n v="0.11829905737951249"/>
    <n v="1229.1511431246863"/>
    <n v="3.4134196441376836E-2"/>
    <n v="4.3839368425467427E-4"/>
    <n v="3.4134196441376836E-2"/>
    <n v="4.3839368425467427E-4"/>
    <n v="0.89824155215674772"/>
    <n v="1229.1511431246863"/>
    <n v="0"/>
    <n v="0.44050896831150066"/>
    <n v="-5.2460356682833753E-4"/>
    <n v="0.94002869163540614"/>
    <n v="0.45099509015795619"/>
    <n v="0.68445838153504923"/>
    <n v="97.44"/>
    <n v="29.8611828278"/>
    <n v="496.52520384854961"/>
    <n v="0.2482626019242748"/>
    <x v="2"/>
    <s v="FALSETRUE"/>
    <n v="0.35700000000000004"/>
    <n v="0.31733333333333336"/>
    <n v="4.58"/>
    <n v="198.66666666666666"/>
    <n v="15"/>
    <n v="5.24"/>
    <n v="728.72680000000003"/>
    <n v="0.09"/>
    <n v="9.0399999999999991"/>
    <n v="1257.1927999999998"/>
    <n v="3448"/>
    <n v="9659"/>
    <n v="800"/>
    <n v="2699"/>
    <n v="1628"/>
    <n v="9580"/>
    <n v="43.98"/>
    <n v="30.22"/>
    <n v="94.2"/>
    <n v="13551"/>
    <n v="356"/>
    <n v="2.56"/>
    <s v="Zona Urbana"/>
    <n v="3581"/>
    <n v="1.04"/>
    <n v="4.03"/>
    <n v="1286"/>
    <n v="35.93"/>
    <n v="303"/>
    <n v="1376"/>
    <n v="1088"/>
    <n v="2980"/>
    <n v="577"/>
    <n v="1360"/>
    <n v="1189"/>
    <n v="837"/>
    <n v="65.05"/>
    <n v="97.98"/>
    <n v="85.54"/>
    <n v="44.1"/>
    <n v="536"/>
    <n v="2.5"/>
    <n v="9.64"/>
    <n v="155"/>
    <n v="4.33"/>
    <n v="8.1"/>
    <n v="4.3099999999999996"/>
  </r>
  <r>
    <n v="878"/>
    <x v="18"/>
    <s v="VE20"/>
    <s v="San Cristobal"/>
    <s v="VE2023"/>
    <s v="San Sebastian"/>
    <s v="VE202304"/>
    <x v="1"/>
    <n v="22437"/>
    <n v="24545.830462722501"/>
    <n v="5144.8040999999994"/>
    <n v="4605"/>
    <n v="1063"/>
    <n v="307"/>
    <n v="1370"/>
    <n v="22.93"/>
    <n v="0.54668202083421591"/>
    <n v="0.31979118512127797"/>
    <n v="0.65740210365791996"/>
    <n v="0.33197944903815457"/>
    <s v="CIUD GRAND ANDES"/>
    <s v="ciud grandes"/>
    <n v="0.69743252883875217"/>
    <n v="17119.060612063833"/>
    <n v="1.3709419686886832E-3"/>
    <n v="16213.060612063833"/>
    <n v="1222"/>
    <n v="0"/>
    <n v="70"/>
    <n v="458"/>
    <n v="0"/>
    <n v="1222"/>
    <n v="3"/>
    <n v="1222"/>
    <n v="0"/>
    <n v="70"/>
    <n v="458"/>
    <n v="0"/>
    <n v="1222"/>
    <n v="3"/>
    <n v="906"/>
    <n v="5.2394891856596233E-4"/>
    <n v="0"/>
    <n v="5.2923464700016319E-2"/>
    <n v="5.2923464700016319E-2"/>
    <n v="3.6910545820640815E-2"/>
    <n v="4232.7180175223866"/>
    <n v="0.11754488379986645"/>
    <n v="1.5096571780388009E-3"/>
    <n v="0.11754488379986645"/>
    <n v="1.5096571780388009E-3"/>
    <n v="0.90702925542553159"/>
    <n v="4232.7180175223866"/>
    <n v="0"/>
    <n v="0.44812177478222531"/>
    <n v="8.4699305012272085E-4"/>
    <n v="0.94533992907347242"/>
    <n v="0.5480477999603045"/>
    <n v="0.83175164952082759"/>
    <n v="97.1"/>
    <n v="30.460987812799999"/>
    <n v="805.81203123058629"/>
    <n v="0.40290601561529316"/>
    <x v="1"/>
    <s v="FALSETRUE"/>
    <n v="0.38270000000000004"/>
    <n v="0.3401777777777778"/>
    <n v="2.71"/>
    <n v="252.875"/>
    <n v="24"/>
    <n v="2.46"/>
    <n v="551.9502"/>
    <n v="0.1"/>
    <n v="1.7000000000000002"/>
    <n v="381.42900000000003"/>
    <n v="5857"/>
    <n v="15305"/>
    <n v="1275"/>
    <n v="4633"/>
    <n v="2538"/>
    <n v="15266"/>
    <n v="46.6"/>
    <n v="29.9"/>
    <n v="99.33"/>
    <n v="21787"/>
    <n v="650"/>
    <n v="2.9"/>
    <s v="Zona Urbana"/>
    <n v="6113"/>
    <n v="1.06"/>
    <n v="3.88"/>
    <n v="2039"/>
    <n v="33.43"/>
    <n v="920"/>
    <n v="2786"/>
    <n v="2363"/>
    <n v="6069"/>
    <n v="1039"/>
    <n v="2300"/>
    <n v="1779"/>
    <n v="1344"/>
    <n v="66.260000000000005"/>
    <n v="96.6"/>
    <n v="84.03"/>
    <n v="44.01"/>
    <n v="504"/>
    <n v="4.04"/>
    <n v="8.7100000000000009"/>
    <n v="848"/>
    <n v="13.9"/>
    <n v="2.33"/>
    <n v="2.74"/>
  </r>
  <r>
    <n v="1088"/>
    <x v="9"/>
    <s v="VE23"/>
    <s v="Indigena Bolivariano Guajira"/>
    <s v="VE2315"/>
    <s v="Guajira"/>
    <s v="VE231504"/>
    <x v="2"/>
    <n v="39018"/>
    <n v="45113.130093828666"/>
    <n v="33180.907199999994"/>
    <n v="1077"/>
    <n v="2522"/>
    <n v="3600"/>
    <n v="6122"/>
    <n v="85.039999999999992"/>
    <n v="0.65675156490825071"/>
    <n v="0.79173298203012465"/>
    <n v="0.21866572472468315"/>
    <n v="0.48903614833620884"/>
    <s v="RESTO"/>
    <s v="resto"/>
    <n v="0.84992988502862998"/>
    <n v="38342.997473929427"/>
    <n v="3.0706138399492927E-3"/>
    <n v="35594.997473929427"/>
    <n v="1241"/>
    <n v="1273"/>
    <n v="403"/>
    <n v="213"/>
    <n v="0"/>
    <n v="1273"/>
    <n v="4"/>
    <n v="1241"/>
    <n v="1273"/>
    <n v="459"/>
    <n v="213"/>
    <n v="0"/>
    <n v="1273"/>
    <n v="4"/>
    <n v="2748"/>
    <n v="1.5891960576371572E-3"/>
    <n v="4.0142406210878501E-3"/>
    <n v="7.1668888220553159E-2"/>
    <n v="7.1668888220553159E-2"/>
    <n v="6.0913529925424474E-2"/>
    <n v="10529.781345619696"/>
    <n v="0.29241776078279053"/>
    <n v="3.7555915432558725E-3"/>
    <n v="0.29241776078279053"/>
    <n v="-2.5864907783197753E-4"/>
    <n v="0.89252362655355766"/>
    <n v="9256.7813456196964"/>
    <n v="0.12089519793585815"/>
    <n v="0.65889145645549096"/>
    <n v="1.4814177823121355E-3"/>
    <n v="0.94779661374854096"/>
    <n v="0.6002657042057068"/>
    <n v="0.91100080989293353"/>
    <n v="68.84"/>
    <n v="856.27658279299999"/>
    <n v="52.685231618361925"/>
    <n v="2.6342615809180962E-2"/>
    <x v="1"/>
    <s v="TRUETRUE"/>
    <n v="0.66359999999999997"/>
    <n v="0.58986666666666665"/>
    <n v="16.88"/>
    <n v="174.49295774647888"/>
    <n v="71"/>
    <n v="64.349999999999994"/>
    <n v="25108.082999999999"/>
    <n v="10.220000000000001"/>
    <n v="67.849999999999994"/>
    <n v="26473.713"/>
    <n v="14889"/>
    <n v="22436"/>
    <n v="1693"/>
    <n v="11958"/>
    <n v="5875"/>
    <n v="21185"/>
    <n v="73.91"/>
    <n v="24.2"/>
    <n v="97.29"/>
    <n v="26860"/>
    <n v="12158"/>
    <n v="31.16"/>
    <s v="Zona Urbana"/>
    <n v="7886"/>
    <n v="1.02"/>
    <n v="5.05"/>
    <n v="4505"/>
    <n v="57.66"/>
    <n v="2895"/>
    <n v="6661"/>
    <n v="2789"/>
    <n v="12389"/>
    <n v="2516"/>
    <n v="5334"/>
    <n v="3820"/>
    <n v="2637"/>
    <n v="62.7"/>
    <n v="91.32"/>
    <n v="78.89"/>
    <n v="47.74"/>
    <n v="4912"/>
    <n v="12.37"/>
    <n v="38.950000000000003"/>
    <n v="2096"/>
    <n v="26.83"/>
    <n v="70.38"/>
    <n v="22.23"/>
  </r>
  <r>
    <n v="1064"/>
    <x v="9"/>
    <s v="VE23"/>
    <s v="Maracaibo"/>
    <s v="VE2313"/>
    <s v="Caracciolo Parra Perez"/>
    <s v="VE231304"/>
    <x v="2"/>
    <n v="42011"/>
    <n v="50449.596437831286"/>
    <n v="8633.2605000000003"/>
    <n v="8643"/>
    <n v="2013"/>
    <n v="222"/>
    <n v="2235"/>
    <n v="20.55"/>
    <n v="0.36981095892544658"/>
    <n v="0.3194289193013517"/>
    <n v="0.34468220560963225"/>
    <n v="0.62565477329952313"/>
    <s v="CIUD PRINC RESTO"/>
    <s v="ciud principales"/>
    <n v="0.25537592060676512"/>
    <n v="12883.612134550944"/>
    <n v="1.031755479101216E-3"/>
    <n v="11263.612134550944"/>
    <n v="1258"/>
    <n v="42"/>
    <n v="50"/>
    <n v="0"/>
    <n v="0"/>
    <n v="1258"/>
    <n v="3"/>
    <n v="1258"/>
    <n v="42"/>
    <n v="0"/>
    <n v="0"/>
    <n v="0"/>
    <n v="1258"/>
    <n v="2"/>
    <n v="1620"/>
    <n v="9.368623047205949E-4"/>
    <n v="1.324415601615787E-4"/>
    <n v="0.12574113401439066"/>
    <n v="0.12574113401439066"/>
    <n v="3.2111257857063646E-2"/>
    <n v="3838.8108385608934"/>
    <n v="0.10660586698200043"/>
    <n v="1.3691647573912476E-3"/>
    <n v="0.10660586698200043"/>
    <n v="1.2367231972296689E-3"/>
    <n v="0.90479034515813672"/>
    <n v="3796.8108385608934"/>
    <n v="1.0940888146430551E-2"/>
    <n v="0.443608377147163"/>
    <n v="9.4893174380621136E-5"/>
    <n v="0.94242757060900928"/>
    <n v="0.39961174889829182"/>
    <n v="0.60647580619451691"/>
    <n v="100"/>
    <n v="5.3088478449999998"/>
    <n v="9502.9275486480419"/>
    <n v="1"/>
    <x v="2"/>
    <s v="FALSETRUE"/>
    <n v="0.26090000000000002"/>
    <n v="0.23191111111111112"/>
    <n v="2.33"/>
    <n v="442.11764705882354"/>
    <n v="34"/>
    <n v="0.25"/>
    <n v="105.0275"/>
    <n v="0.02"/>
    <n v="12.299999999999999"/>
    <n v="5167.3529999999992"/>
    <n v="7802"/>
    <n v="29902"/>
    <n v="4307"/>
    <n v="6224"/>
    <n v="3372"/>
    <n v="32415"/>
    <n v="40.5"/>
    <n v="35.15"/>
    <n v="91.45"/>
    <n v="42011"/>
    <n v="0"/>
    <n v="0"/>
    <s v="Zona Urbana"/>
    <n v="11071"/>
    <n v="1.03"/>
    <n v="3.91"/>
    <n v="4468"/>
    <n v="40.54"/>
    <n v="3189"/>
    <n v="5794"/>
    <n v="5886"/>
    <n v="15032"/>
    <n v="1418"/>
    <n v="2855"/>
    <n v="2374"/>
    <n v="2881"/>
    <n v="70.37"/>
    <n v="92.31"/>
    <n v="83.44"/>
    <n v="53.49"/>
    <n v="858"/>
    <n v="8.5299999999999994"/>
    <n v="6.73"/>
    <n v="46"/>
    <n v="0.42"/>
    <n v="12.06"/>
    <n v="1.65"/>
  </r>
  <r>
    <n v="1054"/>
    <x v="9"/>
    <s v="VE23"/>
    <s v="Mara"/>
    <s v="VE2312"/>
    <s v="San Rafael"/>
    <s v="VE231201"/>
    <x v="2"/>
    <n v="50318"/>
    <n v="55464.630939914394"/>
    <n v="27116.370200000001"/>
    <n v="5010"/>
    <n v="3342"/>
    <n v="2513"/>
    <n v="5855"/>
    <n v="53.89"/>
    <n v="0.48505332033417264"/>
    <n v="0.63241364965258429"/>
    <n v="0.21854482346613704"/>
    <n v="0.46205573142119988"/>
    <s v="CIUD MED Y PEQ OCCID"/>
    <s v="ciud med y peq"/>
    <n v="0.57367491264541826"/>
    <n v="31818.667309365752"/>
    <n v="2.5481273412521215E-3"/>
    <n v="28769.667309365752"/>
    <n v="1370"/>
    <n v="0"/>
    <n v="0"/>
    <n v="1444"/>
    <n v="35035"/>
    <n v="35035"/>
    <n v="3"/>
    <n v="1370"/>
    <n v="0"/>
    <n v="16"/>
    <n v="1444"/>
    <n v="35035"/>
    <n v="35035"/>
    <n v="4"/>
    <n v="3049"/>
    <n v="1.7632673870945023E-3"/>
    <n v="0"/>
    <n v="9.5824252171068575E-2"/>
    <n v="9.5824252171068575E-2"/>
    <n v="5.49719694935503E-2"/>
    <n v="6974.1659130303497"/>
    <n v="0.19367638440700974"/>
    <n v="2.4874323278456169E-3"/>
    <n v="0.19367638440700974"/>
    <n v="2.4874323278456169E-3"/>
    <n v="0.91505006256583776"/>
    <n v="6974.1659130303497"/>
    <n v="0"/>
    <n v="0.58038003220847723"/>
    <n v="7.8485995415761918E-4"/>
    <n v="0.9450993309111887"/>
    <n v="0.50710745696595305"/>
    <n v="0.76961802208912056"/>
    <n v="98.7"/>
    <n v="117.35660235899999"/>
    <n v="472.61619563801946"/>
    <n v="0.23630809781900974"/>
    <x v="1"/>
    <s v="TRUETRUE"/>
    <n v="0.50749999999999995"/>
    <n v="0.45111111111111107"/>
    <n v="12.55"/>
    <n v="607.85"/>
    <n v="20"/>
    <n v="27.38"/>
    <n v="13777.0684"/>
    <n v="1.18"/>
    <n v="27.69"/>
    <n v="13933.054200000002"/>
    <n v="16136"/>
    <n v="31795"/>
    <n v="2387"/>
    <n v="12871"/>
    <n v="6566"/>
    <n v="30881"/>
    <n v="58.26"/>
    <n v="26.86"/>
    <n v="101.12"/>
    <n v="49662"/>
    <n v="656"/>
    <n v="1.3"/>
    <s v="Zona Urbana"/>
    <n v="11092"/>
    <n v="1.03"/>
    <n v="4.6500000000000004"/>
    <n v="5032"/>
    <n v="45.49"/>
    <n v="1731"/>
    <n v="6160"/>
    <n v="4164"/>
    <n v="12157"/>
    <n v="2628"/>
    <n v="5803"/>
    <n v="4049"/>
    <n v="2770"/>
    <n v="60.3"/>
    <n v="91.26"/>
    <n v="74.09"/>
    <n v="38.340000000000003"/>
    <n v="4980"/>
    <n v="9.67"/>
    <n v="26.12"/>
    <n v="1570"/>
    <n v="14.19"/>
    <n v="36.04"/>
    <n v="9.42"/>
  </r>
  <r>
    <n v="1074"/>
    <x v="9"/>
    <s v="VE23"/>
    <s v="Maracaibo"/>
    <s v="VE2313"/>
    <s v="Olegario Villalobos"/>
    <s v="VE231314"/>
    <x v="2"/>
    <n v="80556"/>
    <n v="96736.990089403669"/>
    <n v="4825.3044"/>
    <n v="20481"/>
    <n v="1160"/>
    <n v="146"/>
    <n v="1306"/>
    <n v="5.99"/>
    <n v="0.23620645668796802"/>
    <n v="0.3194289193013517"/>
    <n v="0.34468220560963225"/>
    <n v="0.62565477329952313"/>
    <s v="CIUD PRINC RESTO"/>
    <s v="ciud principales"/>
    <n v="7.4438042064940313E-2"/>
    <n v="7200.9121375107443"/>
    <n v="5.7666906414224472E-4"/>
    <n v="2432.9121375107443"/>
    <n v="1386"/>
    <n v="754"/>
    <n v="16"/>
    <n v="202"/>
    <n v="0"/>
    <n v="1386"/>
    <n v="4"/>
    <n v="1386"/>
    <n v="2454"/>
    <n v="647"/>
    <n v="202"/>
    <n v="0"/>
    <n v="4541"/>
    <n v="4"/>
    <n v="4768"/>
    <n v="2.7573823882146892E-3"/>
    <n v="7.7383711580122413E-3"/>
    <n v="0.66213833871999328"/>
    <n v="0.66213833871999328"/>
    <n v="4.9288281510448555E-2"/>
    <n v="1866.2361526101186"/>
    <n v="5.1826394008186727E-2"/>
    <n v="6.6561882743904738E-4"/>
    <n v="5.1826394008186727E-2"/>
    <n v="-7.0727523305731937E-3"/>
    <n v="0.8366267181128304"/>
    <n v="0"/>
    <n v="1.3149461264952105"/>
    <n v="0.40262734380745629"/>
    <n v="-2.1807133240724446E-3"/>
    <n v="0.93361573316385904"/>
    <n v="0.33621014809764721"/>
    <n v="0.51025356782038822"/>
    <n v="100"/>
    <n v="8.59850172284"/>
    <n v="11250.447253204991"/>
    <n v="1"/>
    <x v="2"/>
    <s v="FALSETRUE"/>
    <n v="0.23579999999999998"/>
    <n v="0.20959999999999998"/>
    <n v="1.23"/>
    <n v="275.50549450549448"/>
    <n v="91"/>
    <n v="0.24"/>
    <n v="193.33439999999999"/>
    <n v="0.13"/>
    <n v="2.15"/>
    <n v="1731.954"/>
    <n v="13739"/>
    <n v="58270"/>
    <n v="8547"/>
    <n v="10785"/>
    <n v="5933"/>
    <n v="63838"/>
    <n v="38.25"/>
    <n v="36.159999999999997"/>
    <n v="92.83"/>
    <n v="80556"/>
    <n v="0"/>
    <n v="0"/>
    <s v="Zona Urbana"/>
    <n v="23088"/>
    <n v="1.02"/>
    <n v="3.54"/>
    <n v="7789"/>
    <n v="33.79"/>
    <n v="7680"/>
    <n v="8364"/>
    <n v="8962"/>
    <n v="25071"/>
    <n v="2736"/>
    <n v="5109"/>
    <n v="4484"/>
    <n v="6445"/>
    <n v="74.31"/>
    <n v="94.65"/>
    <n v="91.23"/>
    <n v="68.349999999999994"/>
    <n v="885"/>
    <n v="5.98"/>
    <n v="3.28"/>
    <n v="184"/>
    <n v="0.8"/>
    <n v="0.94"/>
    <n v="0.76"/>
  </r>
  <r>
    <n v="1050"/>
    <x v="9"/>
    <s v="VE23"/>
    <s v="Machiques De Perija"/>
    <s v="VE2310"/>
    <s v="Libertad"/>
    <s v="VE231101"/>
    <x v="2"/>
    <n v="78115"/>
    <n v="69252.616206005478"/>
    <n v="28840.058000000005"/>
    <n v="11330"/>
    <n v="4040"/>
    <n v="2592"/>
    <n v="6632"/>
    <n v="36.92"/>
    <n v="0.43798021758876354"/>
    <n v="0.34447502266471042"/>
    <n v="0.18883169052490767"/>
    <n v="0.29121573751201085"/>
    <s v="CIUD GRAND ZULIA"/>
    <s v="ciud grandes"/>
    <n v="0.45113730694398618"/>
    <n v="31242.438774002763"/>
    <n v="2.5019813580941181E-3"/>
    <n v="24307.438774002763"/>
    <n v="1391"/>
    <n v="263"/>
    <n v="206"/>
    <n v="2787"/>
    <n v="16141"/>
    <n v="16141"/>
    <n v="5"/>
    <n v="2685"/>
    <n v="557"/>
    <n v="594"/>
    <n v="2848"/>
    <n v="16301"/>
    <n v="22767"/>
    <n v="5"/>
    <n v="6935"/>
    <n v="4.0105802982946456E-3"/>
    <n v="1.7564273573809366E-3"/>
    <n v="0.22197370858803453"/>
    <n v="0.22197370858803453"/>
    <n v="0.10014062110477506"/>
    <n v="10843.085172398707"/>
    <n v="0.30111837862700708"/>
    <n v="3.8673356682001601E-3"/>
    <n v="0.30111837862700708"/>
    <n v="2.1109083108192235E-3"/>
    <n v="0.91196139077369953"/>
    <n v="10286.085172398707"/>
    <n v="5.136914366566582E-2"/>
    <n v="0.51918493068847238"/>
    <n v="-1.5085989402005276E-3"/>
    <n v="0.93621836358315724"/>
    <n v="0.4632858839617458"/>
    <n v="0.7031116596267829"/>
    <n v="82.29"/>
    <n v="3898.90778886"/>
    <n v="17.762055415589661"/>
    <n v="8.8810277077948311E-3"/>
    <x v="2"/>
    <s v="TRUETRUE"/>
    <n v="0.54"/>
    <n v="0.48000000000000004"/>
    <n v="11.07"/>
    <n v="247.78350515463919"/>
    <n v="97"/>
    <n v="30.29"/>
    <n v="23661.033500000001"/>
    <n v="6.37"/>
    <n v="19.5"/>
    <n v="15232.424999999999"/>
    <n v="26231"/>
    <n v="48577"/>
    <n v="3307"/>
    <n v="21224"/>
    <n v="9957"/>
    <n v="46934"/>
    <n v="60.81"/>
    <n v="26.17"/>
    <n v="103.59"/>
    <n v="64283"/>
    <n v="13832"/>
    <n v="17.71"/>
    <s v="Zona Urbana"/>
    <n v="19793"/>
    <n v="1.01"/>
    <n v="3.96"/>
    <n v="6917"/>
    <n v="36.840000000000003"/>
    <n v="5762"/>
    <n v="11803"/>
    <n v="5949"/>
    <n v="24035"/>
    <n v="4733"/>
    <n v="9138"/>
    <n v="6196"/>
    <n v="4118"/>
    <n v="66.36"/>
    <n v="88.1"/>
    <n v="76.42"/>
    <n v="37.520000000000003"/>
    <n v="6700"/>
    <n v="11.44"/>
    <n v="17.47"/>
    <n v="2230"/>
    <n v="11.88"/>
    <n v="17.239999999999998"/>
    <n v="7.87"/>
  </r>
  <r>
    <n v="1070"/>
    <x v="9"/>
    <s v="VE23"/>
    <s v="Maracaibo"/>
    <s v="VE2313"/>
    <s v="Idelfonso Vasquez"/>
    <s v="VE231310"/>
    <x v="2"/>
    <n v="152379"/>
    <n v="182986.81430102341"/>
    <n v="71526.702600000004"/>
    <n v="17204"/>
    <n v="8915"/>
    <n v="6303"/>
    <n v="15218"/>
    <n v="46.94"/>
    <n v="0.48859726180299795"/>
    <n v="0.3194289193013517"/>
    <n v="0.34468220560963225"/>
    <n v="0.62565477329952313"/>
    <s v="CIUD PRINC RESTO"/>
    <s v="ciud principales"/>
    <n v="0.58332582546382272"/>
    <n v="106740.93450113971"/>
    <n v="8.5481107988798904E-3"/>
    <n v="101297.93450113971"/>
    <n v="1525"/>
    <n v="1025"/>
    <n v="1107"/>
    <n v="336"/>
    <n v="419"/>
    <n v="1525"/>
    <n v="5"/>
    <n v="1525"/>
    <n v="1025"/>
    <n v="1827"/>
    <n v="336"/>
    <n v="419"/>
    <n v="1827"/>
    <n v="5"/>
    <n v="5443"/>
    <n v="3.14774168184827E-3"/>
    <n v="3.2322047420385281E-3"/>
    <n v="5.0992620829470849E-2"/>
    <n v="5.0992620829470849E-2"/>
    <n v="2.97453126379148E-2"/>
    <n v="13894.821162548258"/>
    <n v="0.38586674855503106"/>
    <n v="4.9557793405488699E-3"/>
    <n v="0.38586674855503106"/>
    <n v="1.7235745985103418E-3"/>
    <n v="0.90878404575119387"/>
    <n v="12869.821162548258"/>
    <n v="7.3768491728613134E-2"/>
    <n v="0.53802657120252551"/>
    <n v="5.4003691170316209E-3"/>
    <n v="0.96297198002582918"/>
    <n v="0.51828197209617721"/>
    <n v="0.78657716578576997"/>
    <n v="100"/>
    <n v="42.085951538300002"/>
    <n v="4347.9310224101182"/>
    <n v="1"/>
    <x v="1"/>
    <s v="TRUETRUE"/>
    <n v="0.53259999999999996"/>
    <n v="0.47342222222222219"/>
    <n v="10.92"/>
    <n v="441.11111111111109"/>
    <n v="54"/>
    <n v="13.26"/>
    <n v="20205.455399999999"/>
    <n v="1.87"/>
    <n v="9.64"/>
    <n v="14689.3356"/>
    <n v="51088"/>
    <n v="95920"/>
    <n v="5371"/>
    <n v="41618"/>
    <n v="19369"/>
    <n v="91392"/>
    <n v="58.86"/>
    <n v="25.64"/>
    <n v="96.74"/>
    <n v="152379"/>
    <n v="0"/>
    <n v="0"/>
    <s v="Zona Urbana"/>
    <n v="34272"/>
    <n v="1.03"/>
    <n v="4.57"/>
    <n v="15897"/>
    <n v="46.57"/>
    <n v="7626"/>
    <n v="14474"/>
    <n v="1720"/>
    <n v="23820"/>
    <n v="8113"/>
    <n v="17685"/>
    <n v="11909"/>
    <n v="7532"/>
    <n v="58.56"/>
    <n v="88.03"/>
    <n v="74.17"/>
    <n v="34.979999999999997"/>
    <n v="12852"/>
    <n v="14.05"/>
    <n v="28.42"/>
    <n v="7228"/>
    <n v="21.17"/>
    <n v="12.82"/>
    <n v="8.6300000000000008"/>
  </r>
  <r>
    <n v="967"/>
    <x v="3"/>
    <s v="VE21"/>
    <s v="Trujillo"/>
    <s v="VE2118"/>
    <s v="Cristobal Mendoza"/>
    <s v="VE211803"/>
    <x v="2"/>
    <n v="15443"/>
    <n v="19982.495102650653"/>
    <n v="2171.2858000000001"/>
    <n v="3259"/>
    <n v="445"/>
    <n v="88"/>
    <n v="533"/>
    <n v="14.06"/>
    <n v="0.38194161062801901"/>
    <n v="0.38259454309002089"/>
    <n v="0.277575412502445"/>
    <n v="0.25714728308107349"/>
    <s v="RESTO"/>
    <s v="resto"/>
    <n v="0.29330955791733415"/>
    <n v="5861.0568046437584"/>
    <n v="4.6936972398427739E-4"/>
    <n v="4101.0568046437584"/>
    <n v="1600"/>
    <n v="0"/>
    <n v="606"/>
    <n v="0"/>
    <n v="0"/>
    <n v="1600"/>
    <n v="2"/>
    <n v="1600"/>
    <n v="0"/>
    <n v="0"/>
    <n v="0"/>
    <n v="0"/>
    <n v="1600"/>
    <n v="1"/>
    <n v="1760"/>
    <n v="1.0178257137705227E-3"/>
    <n v="0"/>
    <n v="0.3002871425176325"/>
    <n v="0.3002871425176325"/>
    <n v="8.8077089020106317E-2"/>
    <n v="637.94828847020176"/>
    <n v="1.7716171294218975E-2"/>
    <n v="2.2753304352420494E-4"/>
    <n v="1.7716171294218975E-2"/>
    <n v="2.2753304352420494E-4"/>
    <n v="0.89651183696290715"/>
    <n v="637.94828847020176"/>
    <n v="0"/>
    <n v="0.4322741837823823"/>
    <n v="-5.4845598978624536E-4"/>
    <n v="0.93993632783089032"/>
    <n v="0.41123841849073628"/>
    <n v="0.62412116780832094"/>
    <n v="100"/>
    <n v="12.3116462433"/>
    <n v="1623.0563084546984"/>
    <n v="0.81152815422734925"/>
    <x v="2"/>
    <s v="FALSETRUE"/>
    <n v="0.3014"/>
    <n v="0.2679111111111111"/>
    <n v="4.6500000000000004"/>
    <n v="135.9375"/>
    <n v="16"/>
    <n v="1.98"/>
    <n v="305.77139999999997"/>
    <n v="0.19"/>
    <n v="1.79"/>
    <n v="276.42970000000003"/>
    <n v="3293"/>
    <n v="10925"/>
    <n v="1225"/>
    <n v="2607"/>
    <n v="1479"/>
    <n v="11357"/>
    <n v="41.35"/>
    <n v="32.19"/>
    <n v="105.85"/>
    <n v="15443"/>
    <n v="0"/>
    <n v="0"/>
    <s v="Zona Urbana"/>
    <n v="3883"/>
    <n v="1.04"/>
    <n v="3.74"/>
    <n v="1690"/>
    <n v="43.58"/>
    <n v="615"/>
    <n v="1051"/>
    <n v="509"/>
    <n v="2175"/>
    <n v="633"/>
    <n v="1325"/>
    <n v="1112"/>
    <n v="1240"/>
    <n v="73.010000000000005"/>
    <n v="98.22"/>
    <n v="89.46"/>
    <n v="52.92"/>
    <n v="619"/>
    <n v="2.16"/>
    <n v="7.01"/>
    <n v="67"/>
    <n v="1.73"/>
    <n v="2.5499999999999998"/>
    <n v="4.8499999999999996"/>
  </r>
  <r>
    <n v="1071"/>
    <x v="9"/>
    <s v="VE23"/>
    <s v="Maracaibo"/>
    <s v="VE2313"/>
    <s v="Juana De Avila"/>
    <s v="VE231311"/>
    <x v="2"/>
    <n v="72676"/>
    <n v="87274.163212392639"/>
    <n v="6068.4459999999999"/>
    <n v="16622"/>
    <n v="1398"/>
    <n v="116"/>
    <n v="1514"/>
    <n v="8.35"/>
    <n v="0.27746627410017527"/>
    <n v="0.3194289193013517"/>
    <n v="0.34468220560963225"/>
    <n v="0.62565477329952313"/>
    <s v="CIUD PRINC RESTO"/>
    <s v="ciud principales"/>
    <n v="0.10376588501540092"/>
    <n v="9056.080784712467"/>
    <n v="7.2523612720013018E-4"/>
    <n v="6425.080784712467"/>
    <n v="1655"/>
    <n v="0"/>
    <n v="182"/>
    <n v="40"/>
    <n v="0"/>
    <n v="1655"/>
    <n v="3"/>
    <n v="1655"/>
    <n v="0"/>
    <n v="711"/>
    <n v="40"/>
    <n v="0"/>
    <n v="2223"/>
    <n v="3"/>
    <n v="2631"/>
    <n v="1.521533780074003E-3"/>
    <n v="0"/>
    <n v="0.29052302674258168"/>
    <n v="0.29052302674258168"/>
    <n v="3.0146378987296975E-2"/>
    <n v="1848.1741780093057"/>
    <n v="5.1324803139893675E-2"/>
    <n v="6.5917677543067088E-4"/>
    <n v="5.1324803139893675E-2"/>
    <n v="6.5917677543067088E-4"/>
    <n v="0.90005266240485859"/>
    <n v="1848.1741780093057"/>
    <n v="0"/>
    <n v="0.42360212828203464"/>
    <n v="-7.9629765287387287E-4"/>
    <n v="0.93897660986174736"/>
    <n v="0.34782257700144942"/>
    <n v="0.52787731687362849"/>
    <n v="100"/>
    <n v="7.4240185995700001"/>
    <n v="11755.649860231704"/>
    <n v="1"/>
    <x v="2"/>
    <s v="FALSETRUE"/>
    <n v="0.2545"/>
    <n v="0.22622222222222221"/>
    <n v="1.35"/>
    <n v="395.8"/>
    <n v="45"/>
    <n v="0.21000000000000002"/>
    <n v="152.61960000000002"/>
    <n v="0.04"/>
    <n v="2.2999999999999998"/>
    <n v="1671.5479999999998"/>
    <n v="13368"/>
    <n v="52527"/>
    <n v="6781"/>
    <n v="10547"/>
    <n v="5963"/>
    <n v="56166"/>
    <n v="38.36"/>
    <n v="34.46"/>
    <n v="91.16"/>
    <n v="72676"/>
    <n v="0"/>
    <n v="0"/>
    <s v="Zona Urbana"/>
    <n v="18674"/>
    <n v="1.04"/>
    <n v="4.05"/>
    <n v="7212"/>
    <n v="38.68"/>
    <n v="4197"/>
    <n v="7124"/>
    <n v="6354"/>
    <n v="17811"/>
    <n v="2782"/>
    <n v="5137"/>
    <n v="4442"/>
    <n v="6754"/>
    <n v="79.709999999999994"/>
    <n v="95.36"/>
    <n v="89.14"/>
    <n v="66.819999999999993"/>
    <n v="864"/>
    <n v="5.19"/>
    <n v="4.17"/>
    <n v="68"/>
    <n v="0.36"/>
    <n v="2.4"/>
    <n v="1"/>
  </r>
  <r>
    <n v="1069"/>
    <x v="9"/>
    <s v="VE23"/>
    <s v="Maracaibo"/>
    <s v="VE2313"/>
    <s v="Francisco Eugenio Bustamante"/>
    <s v="VE231309"/>
    <x v="2"/>
    <n v="222797"/>
    <n v="267549.42128393753"/>
    <n v="60756.741899999994"/>
    <n v="38378"/>
    <n v="10449"/>
    <n v="3940"/>
    <n v="14389"/>
    <n v="27.27"/>
    <n v="0.39901474261755771"/>
    <n v="0.3194289193013517"/>
    <n v="0.34468220560963225"/>
    <n v="0.62565477329952313"/>
    <s v="CIUD PRINC RESTO"/>
    <s v="ciud principales"/>
    <n v="0.338885710702992"/>
    <n v="90668.675779981379"/>
    <n v="7.2609996359618064E-3"/>
    <n v="81159.675779981379"/>
    <n v="1777"/>
    <n v="4609"/>
    <n v="506"/>
    <n v="0"/>
    <n v="0"/>
    <n v="4609"/>
    <n v="3"/>
    <n v="1858"/>
    <n v="4786"/>
    <n v="3530"/>
    <n v="0"/>
    <n v="35"/>
    <n v="9500"/>
    <n v="4"/>
    <n v="9509"/>
    <n v="5.4991504046840349E-3"/>
    <n v="1.5092031117459897E-2"/>
    <n v="0.10487635248004229"/>
    <n v="0.10487635248004229"/>
    <n v="3.5541097246136626E-2"/>
    <n v="13351.758115987182"/>
    <n v="0.37078559208777639"/>
    <n v="4.7620884254029466E-3"/>
    <n v="0.37078559208777639"/>
    <n v="-1.032994269205695E-2"/>
    <n v="0.80990759387052702"/>
    <n v="8565.7581159871825"/>
    <n v="0.35845466630116074"/>
    <n v="0.50004070175321835"/>
    <n v="1.7618492312777715E-3"/>
    <n v="0.94888252923721306"/>
    <n v="0.43167641319205563"/>
    <n v="0.65513914800448558"/>
    <n v="100"/>
    <n v="57.997987799400001"/>
    <n v="4613.0810987671084"/>
    <n v="1"/>
    <x v="2"/>
    <s v="TRUETRUE"/>
    <n v="0.44450000000000001"/>
    <n v="0.39511111111111114"/>
    <n v="3.7"/>
    <n v="378.83653846153845"/>
    <n v="104"/>
    <n v="3.88"/>
    <n v="8644.5236000000004"/>
    <n v="0.8"/>
    <n v="4.7299999999999995"/>
    <n v="10538.298099999998"/>
    <n v="65671"/>
    <n v="147745"/>
    <n v="9381"/>
    <n v="52766"/>
    <n v="26331"/>
    <n v="143700"/>
    <n v="50.8"/>
    <n v="27.85"/>
    <n v="96.2"/>
    <n v="222797"/>
    <n v="0"/>
    <n v="0"/>
    <s v="Zona Urbana"/>
    <n v="54085"/>
    <n v="1.02"/>
    <n v="4.21"/>
    <n v="20243"/>
    <n v="37.619999999999997"/>
    <n v="9377"/>
    <n v="19164"/>
    <n v="10734"/>
    <n v="39399"/>
    <n v="13028"/>
    <n v="25372"/>
    <n v="18238"/>
    <n v="13139"/>
    <n v="73"/>
    <n v="95.74"/>
    <n v="83.58"/>
    <n v="43.17"/>
    <n v="6616"/>
    <n v="5.04"/>
    <n v="17.62"/>
    <n v="4836"/>
    <n v="8.99"/>
    <n v="5.99"/>
    <n v="2.7"/>
  </r>
  <r>
    <n v="1067"/>
    <x v="9"/>
    <s v="VE23"/>
    <s v="Maracaibo"/>
    <s v="VE2313"/>
    <s v="Coquivacoa"/>
    <s v="VE231307"/>
    <x v="2"/>
    <n v="82945"/>
    <n v="99605.859811380738"/>
    <n v="16663.6505"/>
    <n v="17345"/>
    <n v="3788"/>
    <n v="573"/>
    <n v="4361"/>
    <n v="20.09"/>
    <n v="0.36803292057262632"/>
    <n v="0.3194289193013517"/>
    <n v="0.34468220560963225"/>
    <n v="0.62565477329952313"/>
    <s v="CIUD PRINC RESTO"/>
    <s v="ciud principales"/>
    <n v="0.24965947664184485"/>
    <n v="24867.546830970281"/>
    <n v="1.9914622876493438E-3"/>
    <n v="19626.546830970281"/>
    <n v="1827"/>
    <n v="2028"/>
    <n v="63"/>
    <n v="0"/>
    <n v="0"/>
    <n v="2028"/>
    <n v="3"/>
    <n v="1918"/>
    <n v="2044"/>
    <n v="1530"/>
    <n v="0"/>
    <n v="36"/>
    <n v="4965"/>
    <n v="4"/>
    <n v="5241"/>
    <n v="3.0309230487905172E-3"/>
    <n v="6.4454892611968302E-3"/>
    <n v="0.21075661526342471"/>
    <n v="0.21075661526342471"/>
    <n v="5.2617386265473264E-2"/>
    <n v="4720.5613843440024"/>
    <n v="0.13109255969705469"/>
    <n v="1.683653233866768E-3"/>
    <n v="0.13109255969705469"/>
    <n v="-4.761836027330062E-3"/>
    <n v="0.85558344245724083"/>
    <n v="2676.5613843440024"/>
    <n v="0.43299934765789438"/>
    <n v="0.43536830715188241"/>
    <n v="-1.0394607611411734E-3"/>
    <n v="0.93803500867359579"/>
    <n v="0.39656198253436337"/>
    <n v="0.60184728984241331"/>
    <n v="100"/>
    <n v="13.612904479099999"/>
    <n v="7317.0174641500207"/>
    <n v="1"/>
    <x v="2"/>
    <s v="FALSETRUE"/>
    <n v="0.32429999999999998"/>
    <n v="0.28826666666666667"/>
    <n v="2.5099999999999998"/>
    <n v="350.14814814814815"/>
    <n v="54"/>
    <n v="4.46"/>
    <n v="3699.3470000000002"/>
    <n v="0.1"/>
    <n v="8.6599999999999984"/>
    <n v="7183.0369999999984"/>
    <n v="18801"/>
    <n v="57982"/>
    <n v="6162"/>
    <n v="14976"/>
    <n v="7829"/>
    <n v="60140"/>
    <n v="43.05"/>
    <n v="32.270000000000003"/>
    <n v="96.03"/>
    <n v="82945"/>
    <n v="0"/>
    <n v="0"/>
    <s v="Zona Urbana"/>
    <n v="22482"/>
    <n v="1.04"/>
    <n v="3.84"/>
    <n v="7924"/>
    <n v="35.590000000000003"/>
    <n v="3531"/>
    <n v="8389"/>
    <n v="6912"/>
    <n v="18908"/>
    <n v="3773"/>
    <n v="7233"/>
    <n v="5519"/>
    <n v="5291"/>
    <n v="73.23"/>
    <n v="95.57"/>
    <n v="84.8"/>
    <n v="48.31"/>
    <n v="1773"/>
    <n v="5.32"/>
    <n v="7.03"/>
    <n v="736"/>
    <n v="3.31"/>
    <n v="9.98"/>
    <n v="1.72"/>
  </r>
  <r>
    <n v="1062"/>
    <x v="9"/>
    <s v="VE23"/>
    <s v="Maracaibo"/>
    <s v="VE2313"/>
    <s v="Bolivar"/>
    <s v="VE231302"/>
    <x v="2"/>
    <n v="19248"/>
    <n v="23114.275600089895"/>
    <n v="2300.136"/>
    <n v="4600"/>
    <n v="574"/>
    <n v="50"/>
    <n v="624"/>
    <n v="11.95"/>
    <n v="0.31185641516640705"/>
    <n v="0.3194289193013517"/>
    <n v="0.34468220560963225"/>
    <n v="0.62565477329952313"/>
    <s v="CIUD PRINC RESTO"/>
    <s v="ciud principales"/>
    <n v="0.14850327256695101"/>
    <n v="3432.545569627775"/>
    <n v="2.7488779247168026E-4"/>
    <n v="1059.545569627775"/>
    <n v="1986"/>
    <n v="38"/>
    <n v="0"/>
    <n v="0"/>
    <n v="0"/>
    <n v="1986"/>
    <n v="2"/>
    <n v="1998"/>
    <n v="87"/>
    <n v="159"/>
    <n v="132"/>
    <n v="0"/>
    <n v="2338"/>
    <n v="4"/>
    <n v="2373"/>
    <n v="1.3723297833962787E-3"/>
    <n v="2.7434323176327017E-4"/>
    <n v="0.69132366981433202"/>
    <n v="0.69132366981433202"/>
    <n v="0.10266382737042259"/>
    <n v="649.70181748041068"/>
    <n v="1.8042573193902352E-2"/>
    <n v="2.3172510152667388E-4"/>
    <n v="1.8042573193902352E-2"/>
    <n v="-4.2618130236596292E-5"/>
    <n v="0.89429575439638787"/>
    <n v="562.70181748041068"/>
    <n v="0.13390758292379742"/>
    <n v="0.41058908229721397"/>
    <n v="-1.0974419909245985E-3"/>
    <n v="0.93781048779440657"/>
    <n v="0.36219621605127639"/>
    <n v="0.54969165129879449"/>
    <n v="100"/>
    <n v="2.03376948886"/>
    <n v="11365.238650052846"/>
    <n v="1"/>
    <x v="2"/>
    <s v="FALSETRUE"/>
    <n v="0.26869999999999999"/>
    <n v="0.23884444444444444"/>
    <n v="1.96"/>
    <n v="312.5"/>
    <n v="14"/>
    <n v="0.69"/>
    <n v="132.81119999999999"/>
    <n v="0.2"/>
    <n v="1.2"/>
    <n v="230.976"/>
    <n v="3647"/>
    <n v="13574"/>
    <n v="2027"/>
    <n v="2912"/>
    <n v="1585"/>
    <n v="14751"/>
    <n v="41.8"/>
    <n v="35.18"/>
    <n v="93.45"/>
    <n v="19248"/>
    <n v="0"/>
    <n v="0"/>
    <s v="Zona Urbana"/>
    <n v="5407"/>
    <n v="1.06"/>
    <n v="3.77"/>
    <n v="2219"/>
    <n v="41.21"/>
    <n v="828"/>
    <n v="2439"/>
    <n v="1108"/>
    <n v="4375"/>
    <n v="747"/>
    <n v="1405"/>
    <n v="1182"/>
    <n v="1395"/>
    <n v="78.55"/>
    <n v="95.84"/>
    <n v="88.81"/>
    <n v="57.43"/>
    <n v="330"/>
    <n v="4.75"/>
    <n v="8.75"/>
    <n v="38"/>
    <n v="0.71"/>
    <n v="1.58"/>
    <n v="1.21"/>
  </r>
  <r>
    <n v="832"/>
    <x v="18"/>
    <s v="VE20"/>
    <s v="Bolivar"/>
    <s v="VE2004"/>
    <s v="General Juan Vicente Gomez"/>
    <s v="VE200403"/>
    <x v="1"/>
    <n v="1791"/>
    <n v="1920.3483855265295"/>
    <n v="259.69499999999999"/>
    <n v="448"/>
    <n v="60"/>
    <n v="16"/>
    <n v="76"/>
    <n v="14.5"/>
    <n v="0.33894701295054758"/>
    <n v="0.37388025869641173"/>
    <n v="6.2454704069021066E-2"/>
    <n v="0.43310691491684794"/>
    <s v="CIUD MED Y PEQ OCCID"/>
    <s v="ciud med y peq"/>
    <n v="0.18853422867334363"/>
    <n v="362.05140164934494"/>
    <n v="2.8994082829163552E-5"/>
    <n v="-1637.9485983506552"/>
    <n v="2000"/>
    <n v="0"/>
    <n v="165"/>
    <n v="0"/>
    <n v="0"/>
    <n v="2000"/>
    <n v="2"/>
    <n v="2000"/>
    <n v="0"/>
    <n v="0"/>
    <n v="0"/>
    <n v="0"/>
    <n v="2000"/>
    <n v="1"/>
    <n v="2000"/>
    <n v="1.1566201292846851E-3"/>
    <n v="0"/>
    <n v="5.5240774953194238"/>
    <n v="1"/>
    <n v="1.0414776897118234"/>
    <n v="59.576816260776589"/>
    <n v="1.6544806234548414E-3"/>
    <n v="2.1248892068984708E-5"/>
    <n v="1.6544806234548414E-3"/>
    <n v="2.1248892068984708E-5"/>
    <n v="0.89481966326095652"/>
    <n v="59.576816260776589"/>
    <n v="0"/>
    <n v="0.42345146752694102"/>
    <n v="-1.1276260464555216E-3"/>
    <n v="0.93769360599126761"/>
    <n v="0.37541894291581346"/>
    <n v="0.56975928934339326"/>
    <n v="0"/>
    <n v="39.223182584200003"/>
    <n v="48.9595249290171"/>
    <n v="2.4479762464508548E-2"/>
    <x v="3"/>
    <s v="FALSEFALSE"/>
    <n v="0.39439999999999997"/>
    <n v="0.35057777777777777"/>
    <n v="5.75"/>
    <n v="105.33333333333333"/>
    <n v="3"/>
    <n v="4.71"/>
    <n v="84.356100000000012"/>
    <n v="0.19"/>
    <n v="12.999999999999998"/>
    <n v="232.82999999999996"/>
    <n v="478"/>
    <n v="1212"/>
    <n v="101"/>
    <n v="371"/>
    <n v="209"/>
    <n v="1211"/>
    <n v="47.77"/>
    <n v="30"/>
    <n v="99.44"/>
    <n v="0"/>
    <n v="1791"/>
    <n v="100"/>
    <s v="Zona Rural"/>
    <n v="536"/>
    <n v="1.01"/>
    <n v="3.37"/>
    <n v="137"/>
    <n v="25.61"/>
    <n v="51"/>
    <n v="194"/>
    <n v="71"/>
    <n v="316"/>
    <n v="75"/>
    <n v="176"/>
    <n v="140"/>
    <n v="84"/>
    <n v="57.25"/>
    <n v="93.12"/>
    <n v="80.92"/>
    <n v="37.5"/>
    <n v="85"/>
    <n v="7.95"/>
    <n v="5.98"/>
    <n v="28"/>
    <n v="5.23"/>
    <n v="0.75"/>
    <n v="4.58"/>
  </r>
  <r>
    <n v="220"/>
    <x v="7"/>
    <s v="VE07"/>
    <s v="Caroni"/>
    <s v="VE0701"/>
    <s v="Cachamay"/>
    <s v="VE070101"/>
    <x v="0"/>
    <n v="42354"/>
    <n v="55386.517887834678"/>
    <n v="3358.6722000000004"/>
    <n v="10670"/>
    <n v="815"/>
    <n v="104"/>
    <n v="919"/>
    <n v="7.9300000000000006"/>
    <n v="0.29326475656731676"/>
    <n v="0.37536216475649437"/>
    <n v="0.23996742737815532"/>
    <n v="0.47280921980989576"/>
    <s v="CIUD PRINC RESTO"/>
    <s v="ciud principales"/>
    <n v="0.1295990985683414"/>
    <n v="7178.0427911026909"/>
    <n v="5.7483762329991334E-4"/>
    <n v="-9075.1572088973098"/>
    <n v="2159"/>
    <n v="2394"/>
    <n v="60"/>
    <n v="164"/>
    <n v="108285"/>
    <n v="108285"/>
    <n v="5"/>
    <n v="13756.6"/>
    <n v="2540"/>
    <n v="191"/>
    <n v="164"/>
    <n v="108285"/>
    <n v="119727.8"/>
    <n v="5"/>
    <n v="16253.2"/>
    <n v="9.3993891426449212E-3"/>
    <n v="8.0095610192954733E-3"/>
    <n v="2.2642941081580239"/>
    <n v="1"/>
    <n v="0.29345047531088647"/>
    <n v="1726.3895920288758"/>
    <n v="4.7942778883039487E-2"/>
    <n v="6.1574062550555548E-4"/>
    <n v="4.7942778883039487E-2"/>
    <n v="-7.3938203937899179E-3"/>
    <n v="0.83399295817888064"/>
    <n v="0"/>
    <n v="1.4712785640783195"/>
    <n v="0.41909930060613815"/>
    <n v="-8.8245515193450079E-3"/>
    <n v="0.907888779831453"/>
    <n v="0.34602090534103142"/>
    <n v="0.5251429871754596"/>
    <n v="100"/>
    <n v="25.2103472266"/>
    <n v="2196.9756064841158"/>
    <n v="1"/>
    <x v="2"/>
    <s v="FALSETRUE"/>
    <n v="0.29420000000000002"/>
    <n v="0.26151111111111114"/>
    <n v="1.23"/>
    <n v="317.16666666666669"/>
    <n v="42"/>
    <n v="3.0700000000000003"/>
    <n v="1300.2678000000001"/>
    <n v="0.26"/>
    <n v="0.58000000000000007"/>
    <n v="245.65320000000003"/>
    <n v="8787"/>
    <n v="29865"/>
    <n v="3702"/>
    <n v="6954"/>
    <n v="3963"/>
    <n v="31437"/>
    <n v="41.82"/>
    <n v="33.19"/>
    <n v="95.22"/>
    <n v="42354"/>
    <n v="0"/>
    <n v="0"/>
    <s v="Zona Urbana"/>
    <n v="12160"/>
    <n v="1.04"/>
    <n v="3.62"/>
    <n v="4566"/>
    <n v="37.86"/>
    <n v="3520"/>
    <n v="5214"/>
    <n v="4587"/>
    <n v="13321"/>
    <n v="1655"/>
    <n v="3465"/>
    <n v="2904"/>
    <n v="3103"/>
    <n v="72.400000000000006"/>
    <n v="97.19"/>
    <n v="87.58"/>
    <n v="57.45"/>
    <n v="451"/>
    <n v="3.33"/>
    <n v="5.13"/>
    <n v="132"/>
    <n v="1.0900000000000001"/>
    <n v="1"/>
    <n v="1.1000000000000001"/>
  </r>
  <r>
    <n v="846"/>
    <x v="18"/>
    <s v="VE20"/>
    <s v="Independencia"/>
    <s v="VE2011"/>
    <s v="Independencia"/>
    <s v="VE201101"/>
    <x v="1"/>
    <n v="23368"/>
    <n v="25191.846986256896"/>
    <n v="2799.4864000000002"/>
    <n v="5438"/>
    <n v="646"/>
    <n v="94"/>
    <n v="740"/>
    <n v="11.98"/>
    <n v="0.38116612377954073"/>
    <n v="0.34770356749943726"/>
    <n v="3.8124974440144323E-2"/>
    <n v="0.27557648045486943"/>
    <s v="CIUD MED Y PEQ OCCID"/>
    <s v="ciud med y peq"/>
    <n v="0.29144808643089665"/>
    <n v="7342.1155978045235"/>
    <n v="5.8797702982024398E-4"/>
    <n v="3716.1155978045235"/>
    <n v="2338"/>
    <n v="0"/>
    <n v="379"/>
    <n v="174"/>
    <n v="2576"/>
    <n v="2576"/>
    <n v="4"/>
    <n v="2338"/>
    <n v="802"/>
    <n v="247"/>
    <n v="174"/>
    <n v="2576"/>
    <n v="6129"/>
    <n v="5"/>
    <n v="3626"/>
    <n v="2.096952294393134E-3"/>
    <n v="2.5290031249901456E-3"/>
    <n v="0.49386310412822493"/>
    <n v="0.49386310412822493"/>
    <n v="0.14393545665699384"/>
    <n v="1542.6347214787359"/>
    <n v="4.2839806084695863E-2"/>
    <n v="5.5020192007391208E-4"/>
    <n v="4.2839806084695863E-2"/>
    <n v="-1.9788012049162334E-3"/>
    <n v="0.87841301179099573"/>
    <n v="740.63472147873586"/>
    <n v="0.51988976316520374"/>
    <n v="0.42298546179170965"/>
    <n v="-1.5089752645728901E-3"/>
    <n v="0.93621690634123156"/>
    <n v="0.40941765660064949"/>
    <n v="0.62135786558254058"/>
    <n v="96.69"/>
    <n v="24.543449672600001"/>
    <n v="1026.4183447032206"/>
    <n v="0.51320917235161023"/>
    <x v="2"/>
    <s v="FALSETRUE"/>
    <n v="0.33679999999999999"/>
    <n v="0.29937777777777774"/>
    <n v="2.85"/>
    <n v="264.64999999999998"/>
    <n v="20"/>
    <n v="0.31"/>
    <n v="72.440799999999996"/>
    <n v="0.16"/>
    <n v="3.4499999999999997"/>
    <n v="806.19599999999991"/>
    <n v="5487"/>
    <n v="16291"/>
    <n v="1590"/>
    <n v="4323"/>
    <n v="2401"/>
    <n v="16644"/>
    <n v="43.44"/>
    <n v="31.61"/>
    <n v="94.86"/>
    <n v="22595"/>
    <n v="773"/>
    <n v="3.31"/>
    <s v="Zona Urbana"/>
    <n v="6281"/>
    <n v="1.02"/>
    <n v="3.8"/>
    <n v="2134"/>
    <n v="34.049999999999997"/>
    <n v="1030"/>
    <n v="2209"/>
    <n v="1694"/>
    <n v="5293"/>
    <n v="1071"/>
    <n v="2146"/>
    <n v="1805"/>
    <n v="1541"/>
    <n v="72.709999999999994"/>
    <n v="98.58"/>
    <n v="90.02"/>
    <n v="49.36"/>
    <n v="562"/>
    <n v="1.75"/>
    <n v="4.83"/>
    <n v="165"/>
    <n v="2.63"/>
    <n v="3.49"/>
    <n v="2.31"/>
  </r>
  <r>
    <n v="835"/>
    <x v="18"/>
    <s v="VE20"/>
    <s v="Cardenas"/>
    <s v="VE2005"/>
    <s v="Amenodoro Rangel Lamus"/>
    <s v="VE200502"/>
    <x v="1"/>
    <n v="22568"/>
    <n v="25385.741079694886"/>
    <n v="2143.96"/>
    <n v="5584"/>
    <n v="498"/>
    <n v="88"/>
    <n v="586"/>
    <n v="9.5"/>
    <n v="0.37885624716299326"/>
    <n v="0.33016651801339486"/>
    <n v="2.3066173137052521E-2"/>
    <n v="0.2199110995318713"/>
    <s v="CIUD MED Y PEQ OCCID"/>
    <s v="ciud med y peq"/>
    <n v="0.28111123540139166"/>
    <n v="7136.217036492887"/>
    <n v="5.7148810058566771E-4"/>
    <n v="4596.217036492887"/>
    <n v="2365"/>
    <n v="0"/>
    <n v="105"/>
    <n v="0"/>
    <n v="0"/>
    <n v="2365"/>
    <n v="2"/>
    <n v="2365"/>
    <n v="0"/>
    <n v="105"/>
    <n v="0"/>
    <n v="0"/>
    <n v="2470"/>
    <n v="2"/>
    <n v="2540"/>
    <n v="1.46890756419155E-3"/>
    <n v="0"/>
    <n v="0.3559308786449536"/>
    <n v="0.3559308786449536"/>
    <n v="0.10005616901338571"/>
    <n v="745.78810751989204"/>
    <n v="2.0710941781343074E-2"/>
    <n v="2.6599560026264454E-4"/>
    <n v="2.0710941781343074E-2"/>
    <n v="2.6599560026264454E-4"/>
    <n v="0.8968273499413083"/>
    <n v="745.78810751989204"/>
    <n v="0"/>
    <n v="0.41590160324534869"/>
    <n v="-8.974194636058823E-4"/>
    <n v="0.93858503558959816"/>
    <n v="0.40675591969719188"/>
    <n v="0.61731824703065208"/>
    <n v="99.97"/>
    <n v="12.5795380314"/>
    <n v="2018.0185485610921"/>
    <n v="1"/>
    <x v="2"/>
    <s v="FALSETRUE"/>
    <n v="0.317"/>
    <n v="0.28177777777777779"/>
    <n v="1.82"/>
    <n v="204.07692307692307"/>
    <n v="13"/>
    <n v="0.81"/>
    <n v="182.80080000000004"/>
    <n v="0.08"/>
    <n v="0.87000000000000011"/>
    <n v="196.34160000000003"/>
    <n v="5136"/>
    <n v="16204"/>
    <n v="1228"/>
    <n v="4100"/>
    <n v="2216"/>
    <n v="16252"/>
    <n v="39.270000000000003"/>
    <n v="31.09"/>
    <n v="92.33"/>
    <n v="22562"/>
    <n v="6"/>
    <n v="0.03"/>
    <s v="Zona Urbana"/>
    <n v="6342"/>
    <n v="1.02"/>
    <n v="3.63"/>
    <n v="2044"/>
    <n v="32.299999999999997"/>
    <n v="502"/>
    <n v="1175"/>
    <n v="927"/>
    <n v="2653"/>
    <n v="990"/>
    <n v="1985"/>
    <n v="1679"/>
    <n v="1833"/>
    <n v="75.11"/>
    <n v="97.21"/>
    <n v="89.55"/>
    <n v="57.9"/>
    <n v="349"/>
    <n v="3.26"/>
    <n v="4.1100000000000003"/>
    <n v="184"/>
    <n v="2.91"/>
    <n v="1.1399999999999999"/>
    <n v="2.06"/>
  </r>
  <r>
    <n v="1073"/>
    <x v="9"/>
    <s v="VE23"/>
    <s v="Maracaibo"/>
    <s v="VE2313"/>
    <s v="Manuel Dagnino"/>
    <s v="VE231313"/>
    <x v="2"/>
    <n v="84895"/>
    <n v="101947.54920353448"/>
    <n v="17530.817499999997"/>
    <n v="15567"/>
    <n v="3375"/>
    <n v="677"/>
    <n v="4052"/>
    <n v="20.65"/>
    <n v="0.37024696203141616"/>
    <n v="0.3194289193013517"/>
    <n v="0.34468220560963225"/>
    <n v="0.62565477329952313"/>
    <s v="CIUD PRINC RESTO"/>
    <s v="ciud principales"/>
    <n v="0.25661862581653039"/>
    <n v="26161.639981974135"/>
    <n v="2.0950968650544576E-3"/>
    <n v="20010.639981974135"/>
    <n v="2744"/>
    <n v="1379"/>
    <n v="0"/>
    <n v="0"/>
    <n v="0"/>
    <n v="2744"/>
    <n v="2"/>
    <n v="2744"/>
    <n v="2522"/>
    <n v="308"/>
    <n v="0"/>
    <n v="0"/>
    <n v="5316"/>
    <n v="3"/>
    <n v="6151"/>
    <n v="3.5571852076150489E-3"/>
    <n v="7.9528003506547981E-3"/>
    <n v="0.23511522994117171"/>
    <n v="0.23511522994117171"/>
    <n v="6.0334947216041046E-2"/>
    <n v="4193.9182017195562"/>
    <n v="0.11646739179092097"/>
    <n v="1.4958186893441032E-3"/>
    <n v="0.11646739179092097"/>
    <n v="-6.4569816613106951E-3"/>
    <n v="0.8416779589648683"/>
    <n v="1671.9182017195562"/>
    <n v="0.60134696927707132"/>
    <n v="0.42585809001904701"/>
    <n v="-1.4620883425605913E-3"/>
    <n v="0.93639846670123084"/>
    <n v="0.39837072979427185"/>
    <n v="0.60459235791330812"/>
    <n v="100"/>
    <n v="8.69724109659"/>
    <n v="11721.826274714393"/>
    <n v="1"/>
    <x v="2"/>
    <s v="FALSETRUE"/>
    <n v="0.34549999999999997"/>
    <n v="0.30711111111111111"/>
    <n v="3.01"/>
    <n v="398.60975609756099"/>
    <n v="41"/>
    <n v="1.5699999999999998"/>
    <n v="1332.8515"/>
    <n v="0.12"/>
    <n v="4.51"/>
    <n v="3828.7644999999993"/>
    <n v="20548"/>
    <n v="59466"/>
    <n v="4881"/>
    <n v="16497"/>
    <n v="8569"/>
    <n v="59829"/>
    <n v="42.76"/>
    <n v="30.57"/>
    <n v="98"/>
    <n v="84895"/>
    <n v="0"/>
    <n v="0"/>
    <s v="Zona Urbana"/>
    <n v="20043"/>
    <n v="1.03"/>
    <n v="4.26"/>
    <n v="7666"/>
    <n v="38.409999999999997"/>
    <n v="3794"/>
    <n v="7232"/>
    <n v="5317"/>
    <n v="16343"/>
    <n v="4125"/>
    <n v="7913"/>
    <n v="6128"/>
    <n v="5818"/>
    <n v="74.69"/>
    <n v="95.94"/>
    <n v="85.24"/>
    <n v="47.94"/>
    <n v="2148"/>
    <n v="4.62"/>
    <n v="12.6"/>
    <n v="618"/>
    <n v="3.1"/>
    <n v="5.1100000000000003"/>
    <n v="2.57"/>
  </r>
  <r>
    <n v="1089"/>
    <x v="9"/>
    <s v="VE23"/>
    <s v="Rosario De Perija"/>
    <s v="VE2316"/>
    <s v="El Rosario"/>
    <s v="VE231601"/>
    <x v="2"/>
    <n v="70471"/>
    <n v="81108.882878855613"/>
    <n v="24897.404299999998"/>
    <n v="10986"/>
    <n v="3796"/>
    <n v="2207"/>
    <n v="6003"/>
    <n v="35.33"/>
    <n v="0.45261355371781226"/>
    <n v="0.51724198075335703"/>
    <n v="0.15724568717856416"/>
    <n v="0.33288944031822404"/>
    <s v="CIUD MED Y PEQ OCCID"/>
    <s v="ciud med y peq"/>
    <n v="0.49146914226917204"/>
    <n v="39862.5130988819"/>
    <n v="3.1923008757938614E-3"/>
    <n v="35335.5130988819"/>
    <n v="2771"/>
    <n v="811"/>
    <n v="72"/>
    <n v="836"/>
    <n v="10150"/>
    <n v="10150"/>
    <n v="5"/>
    <n v="2771"/>
    <n v="811"/>
    <n v="245"/>
    <n v="836"/>
    <n v="10163"/>
    <n v="10163"/>
    <n v="5"/>
    <n v="4527"/>
    <n v="2.6180096626358847E-3"/>
    <n v="2.5573834593104841E-3"/>
    <n v="0.11356534367942239"/>
    <n v="0.11356534367942239"/>
    <n v="5.5813862049629459E-2"/>
    <n v="11623.736683808189"/>
    <n v="0.32279749611533204"/>
    <n v="4.1457657816325703E-3"/>
    <n v="0.32279749611533204"/>
    <n v="1.5883823223220863E-3"/>
    <n v="0.90767504725150883"/>
    <n v="10812.736683808189"/>
    <n v="6.9771023041989524E-2"/>
    <n v="0.58257150804006597"/>
    <n v="5.7429121315797672E-4"/>
    <n v="0.94428394498309431"/>
    <n v="0.47964846270935341"/>
    <n v="0.72794453344677235"/>
    <n v="93.52"/>
    <n v="2406.2718279199999"/>
    <n v="33.707281919585441"/>
    <n v="1.6853640959792721E-2"/>
    <x v="1"/>
    <s v="TRUETRUE"/>
    <n v="0.46250000000000002"/>
    <n v="0.41111111111111115"/>
    <n v="11.99"/>
    <n v="315.34666666666669"/>
    <n v="75"/>
    <n v="13.91"/>
    <n v="9802.5161000000007"/>
    <n v="1.77"/>
    <n v="17.38"/>
    <n v="12247.8598"/>
    <n v="21347"/>
    <n v="46151"/>
    <n v="2973"/>
    <n v="17154"/>
    <n v="8638"/>
    <n v="44679"/>
    <n v="52.7"/>
    <n v="27.26"/>
    <n v="106.8"/>
    <n v="65907"/>
    <n v="4564"/>
    <n v="6.48"/>
    <s v="Zona Urbana"/>
    <n v="17905"/>
    <n v="1.01"/>
    <n v="3.9"/>
    <n v="6855"/>
    <n v="38.380000000000003"/>
    <n v="5985"/>
    <n v="11095"/>
    <n v="6467"/>
    <n v="23651"/>
    <n v="3755"/>
    <n v="7882"/>
    <n v="5409"/>
    <n v="3957"/>
    <n v="65.650000000000006"/>
    <n v="91.43"/>
    <n v="75.87"/>
    <n v="37.76"/>
    <n v="6745"/>
    <n v="10.210000000000001"/>
    <n v="14.93"/>
    <n v="2133"/>
    <n v="11.94"/>
    <n v="13.78"/>
    <n v="9.84"/>
  </r>
  <r>
    <n v="1072"/>
    <x v="9"/>
    <s v="VE23"/>
    <s v="Maracaibo"/>
    <s v="VE2313"/>
    <s v="Luis Hurtado Higuera"/>
    <s v="VE231312"/>
    <x v="2"/>
    <n v="73600"/>
    <n v="88383.763724367018"/>
    <n v="21366.080000000002"/>
    <n v="12996"/>
    <n v="4095"/>
    <n v="1221"/>
    <n v="5316"/>
    <n v="29.03"/>
    <n v="0.40608904702093906"/>
    <n v="0.3194289193013517"/>
    <n v="0.34468220560963225"/>
    <n v="0.62565477329952313"/>
    <s v="CIUD PRINC RESTO"/>
    <s v="ciud principales"/>
    <n v="0.36075732239486091"/>
    <n v="31885.089944382686"/>
    <n v="2.553446650534281E-3"/>
    <n v="24503.089944382686"/>
    <n v="2800"/>
    <n v="784"/>
    <n v="272"/>
    <n v="672"/>
    <n v="0"/>
    <n v="2800"/>
    <n v="4"/>
    <n v="2800"/>
    <n v="4224"/>
    <n v="1972"/>
    <n v="672"/>
    <n v="0"/>
    <n v="7808"/>
    <n v="4"/>
    <n v="7382"/>
    <n v="4.2690848971897724E-3"/>
    <n v="1.3319836907678772E-2"/>
    <n v="0.23151887019533135"/>
    <n v="0.23151887019533135"/>
    <n v="8.3522127695551104E-2"/>
    <n v="6536.2011671500904"/>
    <n v="0.18151386496918828"/>
    <n v="2.3312261691530302E-3"/>
    <n v="0.18151386496918828"/>
    <n v="-1.0988610738525742E-2"/>
    <n v="0.80450446067446224"/>
    <n v="2312.2011671500904"/>
    <n v="0.64624693946525902"/>
    <n v="0.4351490816483341"/>
    <n v="-1.7156382466554914E-3"/>
    <n v="0.93541664469437835"/>
    <n v="0.43290913791325786"/>
    <n v="0.65701000821109401"/>
    <n v="100"/>
    <n v="15.2674861887"/>
    <n v="5789.0187442765091"/>
    <n v="1"/>
    <x v="2"/>
    <s v="FALSETRUE"/>
    <n v="0.44729999999999998"/>
    <n v="0.39759999999999995"/>
    <n v="4.0999999999999996"/>
    <n v="489.67567567567568"/>
    <n v="37"/>
    <n v="1.82"/>
    <n v="1339.52"/>
    <n v="0.79"/>
    <n v="7.82"/>
    <n v="5755.52"/>
    <n v="21829"/>
    <n v="48799"/>
    <n v="2972"/>
    <n v="17644"/>
    <n v="8735"/>
    <n v="47221"/>
    <n v="50.82"/>
    <n v="27.49"/>
    <n v="99.02"/>
    <n v="73600"/>
    <n v="0"/>
    <n v="0"/>
    <s v="Zona Urbana"/>
    <n v="18754"/>
    <n v="1.04"/>
    <n v="4.07"/>
    <n v="7075"/>
    <n v="37.81"/>
    <n v="3525"/>
    <n v="8968"/>
    <n v="5495"/>
    <n v="18118"/>
    <n v="4328"/>
    <n v="8263"/>
    <n v="6006"/>
    <n v="4135"/>
    <n v="72.34"/>
    <n v="96.16"/>
    <n v="82.12"/>
    <n v="36.89"/>
    <n v="2411"/>
    <n v="4.5199999999999996"/>
    <n v="17.45"/>
    <n v="1168"/>
    <n v="6.24"/>
    <n v="8.36"/>
    <n v="3.76"/>
  </r>
  <r>
    <n v="17"/>
    <x v="23"/>
    <s v="VE01"/>
    <s v="Libertador"/>
    <s v="VE0101"/>
    <s v="San Juan"/>
    <s v="VE010117"/>
    <x v="3"/>
    <n v="106507"/>
    <n v="114457.68127286318"/>
    <n v="11257.7899"/>
    <n v="26560"/>
    <n v="2909"/>
    <n v="228"/>
    <n v="3137"/>
    <n v="10.57"/>
    <n v="0.30522666417171929"/>
    <n v="0.16301468013360421"/>
    <n v="0.28271811240005584"/>
    <n v="0.87309144673521943"/>
    <s v="GRAN CARACAS"/>
    <s v="gran caracas"/>
    <n v="0.14286338570353471"/>
    <n v="16351.811866417293"/>
    <n v="1.3094985560116261E-3"/>
    <n v="9398.8118664172925"/>
    <n v="2800"/>
    <n v="996"/>
    <n v="33"/>
    <n v="841"/>
    <n v="4169"/>
    <n v="4169"/>
    <n v="5"/>
    <n v="2800"/>
    <n v="981"/>
    <n v="210"/>
    <n v="845"/>
    <n v="5129"/>
    <n v="9282"/>
    <n v="5"/>
    <n v="6953"/>
    <n v="4.0209898794582076E-3"/>
    <n v="3.0934564409168738E-3"/>
    <n v="0.42521281780888132"/>
    <n v="0.42521281780888132"/>
    <n v="6.0747342796717042E-2"/>
    <n v="2255.3842701017024"/>
    <n v="6.2633249098018623E-2"/>
    <n v="8.0441386326695653E-4"/>
    <n v="6.2633249098018623E-2"/>
    <n v="-2.2890425776499173E-3"/>
    <n v="0.87586806450108734"/>
    <n v="1274.3842701017024"/>
    <n v="0.43495913889466098"/>
    <n v="0.36717199791090338"/>
    <n v="-2.7114913234465815E-3"/>
    <n v="0.93156040002382523"/>
    <n v="0.35857776142779052"/>
    <n v="0.54420005804357363"/>
    <n v="100"/>
    <n v="3.3473451513699999"/>
    <n v="34193.570156940041"/>
    <n v="1"/>
    <x v="2"/>
    <s v="FALSETRUE"/>
    <n v="0.27239999999999998"/>
    <n v="0.24213333333333331"/>
    <n v="1.8"/>
    <n v="309.54901960784315"/>
    <n v="51"/>
    <n v="0.2"/>
    <n v="213.01400000000001"/>
    <n v="7.0000000000000007E-2"/>
    <n v="1.22"/>
    <n v="1299.3853999999999"/>
    <n v="20925"/>
    <n v="76818"/>
    <n v="8764"/>
    <n v="16779"/>
    <n v="8860"/>
    <n v="80868"/>
    <n v="38.65"/>
    <n v="33.86"/>
    <n v="96.67"/>
    <n v="106507"/>
    <n v="0"/>
    <n v="0"/>
    <s v="Zona Urbana"/>
    <n v="30628"/>
    <n v="1.03"/>
    <n v="3.4"/>
    <n v="13940"/>
    <n v="45.59"/>
    <n v="4383"/>
    <n v="8120"/>
    <n v="3284"/>
    <n v="15787"/>
    <n v="4224"/>
    <n v="7864"/>
    <n v="6248"/>
    <n v="5989"/>
    <n v="75.36"/>
    <n v="95.16"/>
    <n v="84.54"/>
    <n v="45.68"/>
    <n v="1668"/>
    <n v="5.45"/>
    <n v="6.44"/>
    <n v="300"/>
    <n v="0.98"/>
    <n v="1.38"/>
    <n v="1.43"/>
  </r>
  <r>
    <n v="561"/>
    <x v="19"/>
    <s v="VE14"/>
    <s v="Libertador"/>
    <s v="VE1412"/>
    <s v="Domingo Peña"/>
    <s v="VE141204"/>
    <x v="1"/>
    <n v="19261"/>
    <n v="26085.5832111319"/>
    <n v="1354.0483000000002"/>
    <n v="4667"/>
    <n v="335"/>
    <n v="18"/>
    <n v="353"/>
    <n v="7.03"/>
    <n v="0.38078080415146343"/>
    <n v="0.33216495143760305"/>
    <n v="0.39592015898146893"/>
    <n v="0.12130522398773623"/>
    <s v="CIUD GRAND ANDES"/>
    <s v="ciud grandes"/>
    <n v="0.28744865841137074"/>
    <n v="7498.2658979180414"/>
    <n v="6.0048197998661577E-4"/>
    <n v="4165.2658979180414"/>
    <n v="2958"/>
    <n v="0"/>
    <n v="143"/>
    <n v="0"/>
    <n v="0"/>
    <n v="2958"/>
    <n v="2"/>
    <n v="2958"/>
    <n v="0"/>
    <n v="25"/>
    <n v="0"/>
    <n v="0"/>
    <n v="2983"/>
    <n v="2"/>
    <n v="3333"/>
    <n v="1.9275074454529275E-3"/>
    <n v="0"/>
    <n v="0.44450277509169639"/>
    <n v="0.44450277509169639"/>
    <n v="0.1277717263602394"/>
    <n v="1793.3921798285421"/>
    <n v="4.98034772250028E-2"/>
    <n v="6.3963802126879834E-4"/>
    <n v="4.98034772250028E-2"/>
    <n v="6.3963802126879834E-4"/>
    <n v="0.8998923836547541"/>
    <n v="1793.3921798285421"/>
    <n v="0"/>
    <n v="0.42728693743912"/>
    <n v="-1.3270254654663117E-3"/>
    <n v="0.93692147106012946"/>
    <n v="0.40832353715049563"/>
    <n v="0.61969736141209375"/>
    <n v="100"/>
    <n v="2.9272813227299999"/>
    <n v="8911.1979120627639"/>
    <n v="1"/>
    <x v="2"/>
    <s v="FALSETRUE"/>
    <n v="0.2611"/>
    <n v="0.2320888888888889"/>
    <n v="2.84"/>
    <n v="249.56"/>
    <n v="25"/>
    <n v="0.13"/>
    <n v="25.039299999999997"/>
    <m/>
    <n v="0.24"/>
    <n v="46.226399999999991"/>
    <n v="3566"/>
    <n v="13659"/>
    <n v="2036"/>
    <n v="2789"/>
    <n v="1672"/>
    <n v="14800"/>
    <n v="41.01"/>
    <n v="34.78"/>
    <n v="88.89"/>
    <n v="19261"/>
    <n v="0"/>
    <n v="0"/>
    <s v="Zona Urbana"/>
    <n v="5147"/>
    <n v="1.1399999999999999"/>
    <n v="4.24"/>
    <n v="2455"/>
    <n v="47.95"/>
    <n v="1198"/>
    <n v="2815"/>
    <n v="1793"/>
    <n v="6239"/>
    <n v="733"/>
    <n v="1430"/>
    <n v="1227"/>
    <n v="1857"/>
    <n v="79.5"/>
    <n v="98.35"/>
    <n v="88.72"/>
    <n v="67.58"/>
    <n v="482"/>
    <n v="1.97"/>
    <n v="4.45"/>
    <n v="8"/>
    <n v="0.16"/>
    <n v="0.12"/>
    <n v="2.35"/>
  </r>
  <r>
    <n v="1059"/>
    <x v="9"/>
    <s v="VE23"/>
    <s v="Mara"/>
    <s v="VE2312"/>
    <s v="Ricaurte"/>
    <s v="VE231206"/>
    <x v="2"/>
    <n v="63093"/>
    <n v="69546.284826344825"/>
    <n v="38467.802100000001"/>
    <n v="5315"/>
    <n v="4119"/>
    <n v="4183"/>
    <n v="8302"/>
    <n v="60.97"/>
    <n v="0.51525928825220879"/>
    <n v="0.63241364965258429"/>
    <n v="0.21854482346613704"/>
    <n v="0.46205573142119988"/>
    <s v="CIUD MED Y PEQ OCCID"/>
    <s v="ciud med y peq"/>
    <n v="0.64904359665969846"/>
    <n v="45138.570838010659"/>
    <n v="3.6148222481814977E-3"/>
    <n v="40481.570838010659"/>
    <n v="3187"/>
    <n v="0"/>
    <n v="0"/>
    <n v="0"/>
    <n v="0"/>
    <n v="3187"/>
    <n v="1"/>
    <n v="3187"/>
    <n v="870"/>
    <n v="0"/>
    <n v="0"/>
    <n v="0"/>
    <n v="3187"/>
    <n v="2"/>
    <n v="4657"/>
    <n v="2.693189971039389E-3"/>
    <n v="2.7434323176327019E-3"/>
    <n v="0.10317118848783743"/>
    <n v="0.10317118848783743"/>
    <n v="6.6962599247801693E-2"/>
    <n v="11635.404557318414"/>
    <n v="0.32312151931514677"/>
    <n v="4.149927289421239E-3"/>
    <n v="0.32312151931514677"/>
    <n v="1.4064949717885371E-3"/>
    <n v="0.90618300344145797"/>
    <n v="10765.404557318414"/>
    <n v="7.4771787754710176E-2"/>
    <n v="0.6205727241363963"/>
    <n v="9.2163227714210866E-4"/>
    <n v="0.94562895476221676"/>
    <n v="0.53276245789003218"/>
    <n v="0.80855365751837827"/>
    <n v="99.58"/>
    <n v="108.649809836"/>
    <n v="640.09578048337619"/>
    <n v="0.32004789024168812"/>
    <x v="1"/>
    <s v="TRUETRUE"/>
    <n v="0.57869999999999999"/>
    <n v="0.51439999999999997"/>
    <n v="12.39"/>
    <n v="426.83333333333331"/>
    <n v="42"/>
    <n v="27.229999999999997"/>
    <n v="17180.223900000001"/>
    <n v="0.63"/>
    <n v="38.679999999999993"/>
    <n v="24404.372399999997"/>
    <n v="22261"/>
    <n v="38466"/>
    <n v="2366"/>
    <n v="18014"/>
    <n v="8562"/>
    <n v="36517"/>
    <n v="64.02"/>
    <n v="25.19"/>
    <n v="99.26"/>
    <n v="62831"/>
    <n v="262"/>
    <n v="0.42"/>
    <s v="Zona Urbana"/>
    <n v="13916"/>
    <n v="1.02"/>
    <n v="4.58"/>
    <n v="5779"/>
    <n v="41.7"/>
    <n v="3091"/>
    <n v="8994"/>
    <n v="4396"/>
    <n v="17927"/>
    <n v="3703"/>
    <n v="8066"/>
    <n v="5409"/>
    <n v="3153"/>
    <n v="60.7"/>
    <n v="91.75"/>
    <n v="75.989999999999995"/>
    <n v="36.17"/>
    <n v="5958"/>
    <n v="9.8699999999999992"/>
    <n v="30.9"/>
    <n v="3069"/>
    <n v="22.15"/>
    <n v="40.770000000000003"/>
    <n v="13.28"/>
  </r>
  <r>
    <n v="242"/>
    <x v="7"/>
    <s v="VE07"/>
    <s v="Heres"/>
    <s v="VE0705"/>
    <s v="Jose Antonio Paez"/>
    <s v="VE070503"/>
    <x v="0"/>
    <n v="32166"/>
    <n v="40779.717991118385"/>
    <n v="19917.1872"/>
    <n v="2937"/>
    <n v="3214"/>
    <n v="1563"/>
    <n v="4777"/>
    <n v="61.92"/>
    <n v="0.99909537136224502"/>
    <n v="0.39866361981674697"/>
    <n v="0.29879248427493488"/>
    <n v="0.36981229902799539"/>
    <s v="CIUD GRAND BOLÍVAR"/>
    <s v="ciud grandes"/>
    <n v="0.99909537136224502"/>
    <n v="40779.717991118385"/>
    <n v="3.2657531936019692E-3"/>
    <n v="31070.717991118385"/>
    <n v="3196"/>
    <n v="4813"/>
    <n v="615"/>
    <n v="1729"/>
    <n v="0"/>
    <n v="4813"/>
    <n v="4"/>
    <n v="3196"/>
    <n v="4813"/>
    <n v="2372"/>
    <n v="1729"/>
    <n v="0"/>
    <n v="4813"/>
    <n v="4"/>
    <n v="9709"/>
    <n v="5.614812417612503E-3"/>
    <n v="1.5177172120420912E-2"/>
    <n v="0.23808403976983292"/>
    <n v="0.23808403976983292"/>
    <n v="0.23808403976983292"/>
    <n v="7479.2279500177665"/>
    <n v="0.20770223214920364"/>
    <n v="2.6675696595404087E-3"/>
    <n v="0.20770223214920364"/>
    <n v="-1.2509602460880504E-2"/>
    <n v="0.79202758266276396"/>
    <n v="2666.2279500177665"/>
    <n v="0.64351561847885208"/>
    <n v="0.46613114487623819"/>
    <n v="-2.3490592240105338E-3"/>
    <n v="0.93296384686197842"/>
    <n v="0.64510832380594174"/>
    <n v="0.97905677658786761"/>
    <n v="99.02"/>
    <n v="1668.6666007700001"/>
    <n v="24.438505554255556"/>
    <n v="1.2219252777127779E-2"/>
    <x v="1"/>
    <s v="FALSETRUE"/>
    <n v="0.53180000000000005"/>
    <n v="0.47271111111111114"/>
    <n v="4.91"/>
    <n v="277.25925925925924"/>
    <n v="27"/>
    <n v="11.95"/>
    <n v="3843.837"/>
    <n v="1.76"/>
    <n v="40.75"/>
    <n v="13107.645"/>
    <n v="10756"/>
    <n v="20225"/>
    <n v="1185"/>
    <n v="8523"/>
    <n v="4487"/>
    <n v="19156"/>
    <n v="59.04"/>
    <n v="25.81"/>
    <n v="99.12"/>
    <n v="31850"/>
    <n v="316"/>
    <n v="0.98"/>
    <s v="Zona Urbana"/>
    <n v="8152"/>
    <n v="1.02"/>
    <n v="4.01"/>
    <n v="3692"/>
    <n v="45.4"/>
    <n v="1851"/>
    <n v="4777"/>
    <n v="618"/>
    <n v="7486"/>
    <n v="1467"/>
    <n v="4072"/>
    <n v="2823"/>
    <n v="1631"/>
    <n v="51.73"/>
    <n v="92.06"/>
    <n v="76.569999999999993"/>
    <n v="35"/>
    <n v="1237"/>
    <n v="9.51"/>
    <n v="16.940000000000001"/>
    <n v="1312"/>
    <n v="16.13"/>
    <n v="41.9"/>
    <n v="7.97"/>
  </r>
  <r>
    <n v="558"/>
    <x v="19"/>
    <s v="VE14"/>
    <s v="Libertador"/>
    <s v="VE1412"/>
    <s v="Antonio Spinetti Dini"/>
    <s v="VE141201"/>
    <x v="1"/>
    <n v="29155"/>
    <n v="39485.238488165225"/>
    <n v="1708.4829999999999"/>
    <n v="8328"/>
    <n v="487"/>
    <n v="31"/>
    <n v="518"/>
    <n v="5.8599999999999994"/>
    <n v="0.36300098511679812"/>
    <n v="0.33216495143760305"/>
    <n v="0.39592015898146893"/>
    <n v="0.12130522398773623"/>
    <s v="CIUD GRAND ANDES"/>
    <s v="ciud grandes"/>
    <n v="0.23960869676964897"/>
    <n v="9461.006535788054"/>
    <n v="7.5766370713177122E-4"/>
    <n v="-1096.993464211946"/>
    <n v="3800"/>
    <n v="0"/>
    <n v="635"/>
    <n v="6427"/>
    <n v="56071"/>
    <n v="56071"/>
    <n v="4"/>
    <n v="3800"/>
    <n v="0"/>
    <n v="0"/>
    <n v="6458"/>
    <n v="56071"/>
    <n v="59871"/>
    <n v="3"/>
    <n v="10558"/>
    <n v="6.1057976624938519E-3"/>
    <n v="0"/>
    <n v="1.1159489172808792"/>
    <n v="1"/>
    <n v="0.26739106573117227"/>
    <n v="1268.4884406985216"/>
    <n v="3.5226614611728713E-2"/>
    <n v="4.524238732257199E-4"/>
    <n v="3.5226614611728713E-2"/>
    <n v="4.524238732257199E-4"/>
    <n v="0.89835664348413624"/>
    <n v="1268.4884406985216"/>
    <n v="0"/>
    <n v="0.42191606984448932"/>
    <n v="-5.3481339553620808E-3"/>
    <n v="0.92135052134348816"/>
    <n v="0.38723896060675633"/>
    <n v="0.58769808813524904"/>
    <n v="100"/>
    <n v="8.33103784473"/>
    <n v="4739.5341641789046"/>
    <n v="1"/>
    <x v="2"/>
    <s v="FALSETRUE"/>
    <n v="0.26119999999999999"/>
    <n v="0.23217777777777776"/>
    <n v="2.1"/>
    <n v="264.7"/>
    <n v="20"/>
    <n v="0.43999999999999995"/>
    <n v="128.28199999999998"/>
    <n v="0.02"/>
    <n v="0.52"/>
    <n v="151.60599999999999"/>
    <n v="5635"/>
    <n v="21576"/>
    <n v="1944"/>
    <n v="4496"/>
    <n v="2650"/>
    <n v="22009"/>
    <n v="35.130000000000003"/>
    <n v="31.79"/>
    <n v="86.47"/>
    <n v="29155"/>
    <n v="0"/>
    <n v="0"/>
    <s v="Zona Urbana"/>
    <n v="8954"/>
    <n v="1.1100000000000001"/>
    <n v="3.6"/>
    <n v="3937"/>
    <n v="44.01"/>
    <n v="876"/>
    <n v="2199"/>
    <n v="2095"/>
    <n v="5294"/>
    <n v="1097"/>
    <n v="2239"/>
    <n v="1986"/>
    <n v="3794"/>
    <n v="76.02"/>
    <n v="98.55"/>
    <n v="87.22"/>
    <n v="75.260000000000005"/>
    <n v="536"/>
    <n v="1.75"/>
    <n v="3.52"/>
    <n v="17"/>
    <n v="0.19"/>
    <n v="0.57999999999999996"/>
    <n v="1.63"/>
  </r>
  <r>
    <n v="1077"/>
    <x v="9"/>
    <s v="VE23"/>
    <s v="Maracaibo"/>
    <s v="VE2313"/>
    <s v="Venancio Pulgar"/>
    <s v="VE231317"/>
    <x v="2"/>
    <n v="116724"/>
    <n v="140169.92441525837"/>
    <n v="40888.417200000004"/>
    <n v="15193"/>
    <n v="5280"/>
    <n v="2911"/>
    <n v="8191"/>
    <n v="35.03"/>
    <n v="0.43172562434452161"/>
    <n v="0.3194289193013517"/>
    <n v="0.34468220560963225"/>
    <n v="0.62565477329952313"/>
    <s v="CIUD PRINC RESTO"/>
    <s v="ciud principales"/>
    <n v="0.43531963498077775"/>
    <n v="61018.720331733479"/>
    <n v="4.8865487700592847E-3"/>
    <n v="57315.720331733479"/>
    <n v="4450"/>
    <n v="0"/>
    <n v="521"/>
    <n v="0"/>
    <n v="0"/>
    <n v="4450"/>
    <n v="2"/>
    <n v="4450"/>
    <n v="0"/>
    <n v="659"/>
    <n v="0"/>
    <n v="0"/>
    <n v="4450"/>
    <n v="2"/>
    <n v="3703"/>
    <n v="2.1414821693705945E-3"/>
    <n v="0"/>
    <n v="6.068629397451019E-2"/>
    <n v="6.068629397451019E-2"/>
    <n v="2.6417935341319948E-2"/>
    <n v="8231.8942974865076"/>
    <n v="0.22860418639870264"/>
    <n v="2.9360184788145885E-3"/>
    <n v="0.22860418639870264"/>
    <n v="2.9360184788145885E-3"/>
    <n v="0.91872986870884021"/>
    <n v="8231.8942974865076"/>
    <n v="0"/>
    <n v="0.48892099146963153"/>
    <n v="2.7450666006886902E-3"/>
    <n v="0.95268984462253425"/>
    <n v="0.46429867612445713"/>
    <n v="0.70464873641464321"/>
    <n v="98.11"/>
    <n v="70.571252463899995"/>
    <n v="1986.2184603704018"/>
    <n v="0.99310923018520092"/>
    <x v="2"/>
    <s v="TRUETRUE"/>
    <n v="0.4778"/>
    <n v="0.42471111111111109"/>
    <n v="9.43"/>
    <n v="331.75438596491227"/>
    <n v="57"/>
    <n v="13.350000000000001"/>
    <n v="15582.654"/>
    <n v="1.63"/>
    <n v="4.55"/>
    <n v="5310.9419999999991"/>
    <n v="36152"/>
    <n v="75662"/>
    <n v="4910"/>
    <n v="29231"/>
    <n v="14327"/>
    <n v="73166"/>
    <n v="54.27"/>
    <n v="27"/>
    <n v="100.2"/>
    <n v="114517"/>
    <n v="2207"/>
    <n v="1.89"/>
    <s v="Zona Urbana"/>
    <n v="25196"/>
    <n v="1.03"/>
    <n v="4.72"/>
    <n v="10829"/>
    <n v="43.11"/>
    <n v="6716"/>
    <n v="8758"/>
    <n v="3436"/>
    <n v="18910"/>
    <n v="6363"/>
    <n v="13104"/>
    <n v="8941"/>
    <n v="5272"/>
    <n v="64.489999999999995"/>
    <n v="91.68"/>
    <n v="74.37"/>
    <n v="30.55"/>
    <n v="8720"/>
    <n v="9.6999999999999993"/>
    <n v="23.11"/>
    <n v="3405"/>
    <n v="13.56"/>
    <n v="6.66"/>
    <n v="7.3"/>
  </r>
  <r>
    <n v="520"/>
    <x v="19"/>
    <s v="VE14"/>
    <s v="Alberto Adriani"/>
    <s v="VE1401"/>
    <s v="Presidente Betancourt"/>
    <s v="VE140101"/>
    <x v="1"/>
    <n v="21413"/>
    <n v="26248.964041573396"/>
    <n v="3269.7651000000001"/>
    <n v="4843"/>
    <n v="787"/>
    <n v="86"/>
    <n v="873"/>
    <n v="15.27"/>
    <n v="0.39440180199977604"/>
    <n v="0.38318869884413059"/>
    <n v="8.3146404918010661E-2"/>
    <n v="0.29965451990988745"/>
    <s v="CIUD GRAND ANDES"/>
    <s v="ciud med y peq"/>
    <n v="0.32188656312640107"/>
    <n v="8449.1888209705467"/>
    <n v="6.7663453144625057E-4"/>
    <n v="3433.1888209705467"/>
    <n v="4500"/>
    <n v="0"/>
    <n v="0"/>
    <n v="0"/>
    <n v="24226"/>
    <n v="24226"/>
    <n v="2"/>
    <n v="4500"/>
    <n v="0"/>
    <n v="0"/>
    <n v="16"/>
    <n v="24226"/>
    <n v="28741"/>
    <n v="3"/>
    <n v="5016"/>
    <n v="2.90080328424599E-3"/>
    <n v="0"/>
    <n v="0.59366645796227091"/>
    <n v="0.59366645796227091"/>
    <n v="0.19109325579689942"/>
    <n v="2538.3974368147988"/>
    <n v="7.0492678820813101E-2"/>
    <n v="9.0535440710644657E-4"/>
    <n v="7.0492678820813101E-2"/>
    <n v="9.0535440710644657E-4"/>
    <n v="0.90207208712261577"/>
    <n v="2538.3974368147988"/>
    <n v="0"/>
    <n v="0.4519178215958532"/>
    <n v="-2.2241687527997395E-3"/>
    <n v="0.93344746058495998"/>
    <n v="0.41867021941426907"/>
    <n v="0.63540013412751162"/>
    <n v="92.47"/>
    <n v="65.496103430700003"/>
    <n v="400.77138435184702"/>
    <n v="0.2003856921759235"/>
    <x v="2"/>
    <s v="FALSETRUE"/>
    <n v="0.39500000000000002"/>
    <n v="0.35111111111111115"/>
    <n v="5.77"/>
    <n v="281.64285714285717"/>
    <n v="28"/>
    <n v="1.59"/>
    <n v="340.4667"/>
    <n v="0.04"/>
    <n v="10.199999999999999"/>
    <n v="2184.1259999999997"/>
    <n v="5704"/>
    <n v="14440"/>
    <n v="1269"/>
    <n v="4537"/>
    <n v="2446"/>
    <n v="14430"/>
    <n v="48.29"/>
    <n v="29.57"/>
    <n v="98.47"/>
    <n v="19800"/>
    <n v="1613"/>
    <n v="7.53"/>
    <s v="Zona Urbana"/>
    <n v="5837"/>
    <n v="1.05"/>
    <n v="3.85"/>
    <n v="2266"/>
    <n v="38.97"/>
    <n v="1375"/>
    <n v="3474"/>
    <n v="2706"/>
    <n v="7886"/>
    <n v="949"/>
    <n v="2227"/>
    <n v="1641"/>
    <n v="1270"/>
    <n v="61.54"/>
    <n v="96.45"/>
    <n v="80.17"/>
    <n v="42.79"/>
    <n v="1017"/>
    <n v="4.4400000000000004"/>
    <n v="8.84"/>
    <n v="72"/>
    <n v="1.24"/>
    <n v="0.31"/>
    <n v="5.3"/>
  </r>
  <r>
    <n v="243"/>
    <x v="7"/>
    <s v="VE07"/>
    <s v="Heres"/>
    <s v="VE0705"/>
    <s v="La Sabanita"/>
    <s v="VE070504"/>
    <x v="0"/>
    <n v="74800"/>
    <n v="94830.656772233255"/>
    <n v="14324.2"/>
    <n v="15090"/>
    <n v="2956"/>
    <n v="617"/>
    <n v="3573"/>
    <n v="19.149999999999999"/>
    <n v="0.3954348427474893"/>
    <n v="0.39866361981674697"/>
    <n v="0.29879248427493488"/>
    <n v="0.36981229902799539"/>
    <s v="CIUD GRAND BOLÍVAR"/>
    <s v="ciud grandes"/>
    <n v="0.32892139205027943"/>
    <n v="31191.83163456522"/>
    <n v="2.4979285976686242E-3"/>
    <n v="21566.83163456522"/>
    <n v="5181"/>
    <n v="4536"/>
    <n v="314"/>
    <n v="60"/>
    <n v="0"/>
    <n v="5181"/>
    <n v="4"/>
    <n v="5181"/>
    <n v="4664"/>
    <n v="96"/>
    <n v="60"/>
    <n v="0"/>
    <n v="9814"/>
    <n v="4"/>
    <n v="9625"/>
    <n v="5.5662343721825467E-3"/>
    <n v="1.470731991889531E-2"/>
    <n v="0.30857437654716174"/>
    <n v="0.30857437654716174"/>
    <n v="0.10149671348493954"/>
    <n v="6467.581331884644"/>
    <n v="0.17960825478460901"/>
    <n v="2.3067519598068192E-3"/>
    <n v="0.17960825478460901"/>
    <n v="-1.240056795908849E-2"/>
    <n v="0.79292200579336403"/>
    <n v="1803.581331884644"/>
    <n v="0.72113511383411033"/>
    <n v="0.45706462679824006"/>
    <n v="-3.0683057745139225E-3"/>
    <n v="0.93017870642125233"/>
    <n v="0.42053267568973346"/>
    <n v="0.63822671436264822"/>
    <n v="100"/>
    <n v="17.598642049199999"/>
    <n v="5388.521256760494"/>
    <n v="1"/>
    <x v="2"/>
    <s v="FALSETRUE"/>
    <n v="0.39049999999999996"/>
    <n v="0.34711111111111109"/>
    <n v="2.5"/>
    <n v="364.12962962962962"/>
    <n v="54"/>
    <n v="2.67"/>
    <n v="1997.1599999999999"/>
    <n v="0.14000000000000001"/>
    <n v="5.4699999999999989"/>
    <n v="4091.5599999999995"/>
    <n v="19907"/>
    <n v="50978"/>
    <n v="3915"/>
    <n v="15821"/>
    <n v="8758"/>
    <n v="50221"/>
    <n v="46.73"/>
    <n v="28.93"/>
    <n v="95.51"/>
    <n v="74800"/>
    <n v="0"/>
    <n v="0"/>
    <s v="Zona Urbana"/>
    <n v="19016"/>
    <n v="1.02"/>
    <n v="4.01"/>
    <n v="8631"/>
    <n v="45.58"/>
    <n v="4590"/>
    <n v="8691"/>
    <n v="6293"/>
    <n v="19663"/>
    <n v="3536"/>
    <n v="7912"/>
    <n v="6215"/>
    <n v="5953"/>
    <n v="66.81"/>
    <n v="96.89"/>
    <n v="85.01"/>
    <n v="53.78"/>
    <n v="1548"/>
    <n v="3.91"/>
    <n v="9.1199999999999992"/>
    <n v="649"/>
    <n v="3.43"/>
    <n v="6.28"/>
    <n v="2.97"/>
  </r>
  <r>
    <n v="885"/>
    <x v="18"/>
    <s v="VE20"/>
    <s v="Torbes"/>
    <s v="VE2027"/>
    <s v="San Josecito"/>
    <s v="VE202701"/>
    <x v="1"/>
    <n v="49577"/>
    <n v="54313"/>
    <n v="14451.695499999998"/>
    <n v="8884"/>
    <n v="2653"/>
    <n v="1002"/>
    <n v="3655"/>
    <n v="29.15"/>
    <n v="0.42778491212055025"/>
    <n v="0.42137589530173492"/>
    <n v="7.4982272659097751E-2"/>
    <n v="0.66210539600728158"/>
    <s v="CIUD MED Y PEQ OCCID"/>
    <s v="ciud med y peq"/>
    <n v="0.42137589530173492"/>
    <n v="22886.189001523129"/>
    <n v="1.8327896440426723E-3"/>
    <n v="13197.189001523129"/>
    <n v="5386"/>
    <n v="48"/>
    <n v="464"/>
    <n v="30"/>
    <n v="5324"/>
    <n v="5386"/>
    <n v="5"/>
    <n v="5871"/>
    <n v="291"/>
    <n v="893"/>
    <n v="30"/>
    <n v="5324"/>
    <n v="11845"/>
    <n v="5"/>
    <n v="9689"/>
    <n v="5.6032462163196567E-3"/>
    <n v="9.1763080969093811E-4"/>
    <n v="0.42335576269841929"/>
    <n v="0.42335576269841929"/>
    <n v="0.17839191353819528"/>
    <n v="4075.1262834630784"/>
    <n v="0.11316847554608349"/>
    <n v="1.453449915580652E-3"/>
    <n v="0.11316847554608349"/>
    <n v="5.3581910588971387E-4"/>
    <n v="0.89904074460672156"/>
    <n v="3784.1262834630784"/>
    <n v="7.1408829998933346E-2"/>
    <n v="0.47786170515151333"/>
    <n v="-3.7704565722769846E-3"/>
    <n v="0.92745976591195223"/>
    <n v="0.4502228169525766"/>
    <n v="0.68328633137354555"/>
    <n v="98"/>
    <n v="112.820364923"/>
    <n v="481.41131290497663"/>
    <n v="0.24070565645248831"/>
    <x v="2"/>
    <s v="FALSETRUE"/>
    <n v="0.4264"/>
    <n v="0.3790222222222222"/>
    <n v="4.53"/>
    <n v="371.96153846153845"/>
    <n v="26"/>
    <n v="3.5199999999999996"/>
    <n v="1745.1103999999998"/>
    <n v="0.14000000000000001"/>
    <n v="17.63"/>
    <n v="8740.4250999999986"/>
    <n v="14218"/>
    <n v="33345"/>
    <n v="2014"/>
    <n v="11261"/>
    <n v="6218"/>
    <n v="32098"/>
    <n v="48.68"/>
    <n v="27.72"/>
    <n v="99.46"/>
    <n v="48587"/>
    <n v="990"/>
    <n v="2"/>
    <s v="Zona Urbana"/>
    <n v="12824"/>
    <n v="1.05"/>
    <n v="4.03"/>
    <n v="4225"/>
    <n v="32.99"/>
    <n v="1439"/>
    <n v="4933"/>
    <n v="2896"/>
    <n v="9671"/>
    <n v="2329"/>
    <n v="5514"/>
    <n v="4352"/>
    <n v="2722"/>
    <n v="60.37"/>
    <n v="97.27"/>
    <n v="83.23"/>
    <n v="35.43"/>
    <n v="1823"/>
    <n v="3.16"/>
    <n v="9.9499999999999993"/>
    <n v="1377"/>
    <n v="10.75"/>
    <n v="13.12"/>
    <n v="4.3"/>
  </r>
  <r>
    <n v="225"/>
    <x v="7"/>
    <s v="VE07"/>
    <s v="Caroni"/>
    <s v="VE0701"/>
    <s v="Unare"/>
    <s v="VE070106"/>
    <x v="0"/>
    <n v="174851"/>
    <n v="228653.44570066067"/>
    <n v="33851.153599999998"/>
    <n v="36596"/>
    <n v="6567"/>
    <n v="2221"/>
    <n v="8788"/>
    <n v="19.36"/>
    <n v="0.39134263771950184"/>
    <n v="0.37536216475649437"/>
    <n v="0.23996742737815532"/>
    <n v="0.47280921980989576"/>
    <s v="CIUD PRINC RESTO"/>
    <s v="ciud principales"/>
    <n v="0.31639830369269728"/>
    <n v="72345.562353179295"/>
    <n v="5.7936337703287334E-3"/>
    <n v="53909.562353179295"/>
    <n v="5619"/>
    <n v="12564"/>
    <n v="841"/>
    <n v="1726"/>
    <n v="0"/>
    <n v="12564"/>
    <n v="4"/>
    <n v="5619"/>
    <n v="12983"/>
    <n v="2086"/>
    <n v="1726"/>
    <n v="0"/>
    <n v="18699"/>
    <n v="4"/>
    <n v="18436"/>
    <n v="1.0661724351746227E-2"/>
    <n v="4.0940208942328006E-2"/>
    <n v="0.25483249283485337"/>
    <n v="0.25483249283485337"/>
    <n v="8.0628568458729025E-2"/>
    <n v="13644.044050140184"/>
    <n v="0.3789025316108256"/>
    <n v="4.8663362294634081E-3"/>
    <n v="0.3789025316108256"/>
    <n v="-3.6073872712864601E-2"/>
    <n v="0.59872703996584642"/>
    <n v="661.04405014018448"/>
    <n v="0.95155072442518296"/>
    <n v="0.45099724544438885"/>
    <n v="-4.8680905814174934E-3"/>
    <n v="0.92320939465075669"/>
    <n v="0.41513377737126089"/>
    <n v="0.6300330082984873"/>
    <n v="99.36"/>
    <n v="619.30593343500004"/>
    <n v="369.20919590165568"/>
    <n v="0.18460459795082784"/>
    <x v="2"/>
    <s v="FALSETRUE"/>
    <n v="0.37569999999999998"/>
    <n v="0.33395555555555556"/>
    <n v="1.48"/>
    <n v="399.28703703703701"/>
    <n v="108"/>
    <n v="1.43"/>
    <n v="2500.3692999999998"/>
    <n v="0.26"/>
    <n v="5.3199999999999994"/>
    <n v="9302.0731999999989"/>
    <n v="46382"/>
    <n v="123462"/>
    <n v="5007"/>
    <n v="37267"/>
    <n v="19200"/>
    <n v="118384"/>
    <n v="41.62"/>
    <n v="28.44"/>
    <n v="97.44"/>
    <n v="173729"/>
    <n v="1122"/>
    <n v="0.64"/>
    <s v="Zona Urbana"/>
    <n v="47035"/>
    <n v="1.02"/>
    <n v="3.79"/>
    <n v="15866"/>
    <n v="33.96"/>
    <n v="8646"/>
    <n v="20421"/>
    <n v="13954"/>
    <n v="43123"/>
    <n v="8250"/>
    <n v="17819"/>
    <n v="13856"/>
    <n v="12815"/>
    <n v="66.47"/>
    <n v="95.95"/>
    <n v="86.63"/>
    <n v="53.35"/>
    <n v="2139"/>
    <n v="4.7"/>
    <n v="8.83"/>
    <n v="4431"/>
    <n v="9.48"/>
    <n v="4.3499999999999996"/>
    <n v="1.0900000000000001"/>
  </r>
  <r>
    <n v="3"/>
    <x v="23"/>
    <s v="VE01"/>
    <s v="Libertador"/>
    <s v="VE0101"/>
    <s v="Candelaria"/>
    <s v="VE010103"/>
    <x v="3"/>
    <n v="66486"/>
    <n v="71449.138527116345"/>
    <n v="3217.9224000000004"/>
    <n v="17379"/>
    <n v="849"/>
    <n v="34"/>
    <n v="883"/>
    <n v="4.8400000000000007"/>
    <n v="0.21436261810994406"/>
    <n v="0.16301468013360421"/>
    <n v="0.28271811240005584"/>
    <n v="0.87309144673521943"/>
    <s v="GRAN CARACAS"/>
    <s v="gran caracas"/>
    <n v="6.5417103765856952E-2"/>
    <n v="4673.9957090094576"/>
    <n v="3.7430657114656811E-4"/>
    <n v="-2241.0042909905424"/>
    <n v="6062"/>
    <n v="0"/>
    <n v="0"/>
    <n v="145"/>
    <n v="1531"/>
    <n v="6062"/>
    <n v="3"/>
    <n v="6062"/>
    <n v="660"/>
    <n v="0"/>
    <n v="150"/>
    <n v="1531"/>
    <n v="8403"/>
    <n v="4"/>
    <n v="6915"/>
    <n v="3.9990140970017985E-3"/>
    <n v="2.0812245168248082E-3"/>
    <n v="1.4794622054681925"/>
    <n v="1"/>
    <n v="9.6782132612776323E-2"/>
    <n v="715.79394940600673"/>
    <n v="1.9877987680555795E-2"/>
    <n v="2.5529777066275007E-4"/>
    <n v="1.9877987680555795E-2"/>
    <n v="-1.8259267461620582E-3"/>
    <n v="0.87966705936071388"/>
    <n v="55.793949406006732"/>
    <n v="0.9220530580730576"/>
    <n v="0.35418657572495799"/>
    <n v="-3.6247075258552305E-3"/>
    <n v="0.92802415035439745"/>
    <n v="0.33127185356380034"/>
    <n v="0.50275890289399983"/>
    <n v="100"/>
    <n v="1.5340327837800001"/>
    <n v="46576.017985130013"/>
    <n v="1"/>
    <x v="2"/>
    <s v="FALSETRUE"/>
    <n v="0.24829999999999999"/>
    <n v="0.22071111111111111"/>
    <n v="0.87"/>
    <n v="341.9375"/>
    <n v="32"/>
    <n v="0.04"/>
    <n v="26.5944"/>
    <n v="0.02"/>
    <n v="2.5399999999999996"/>
    <n v="1688.7443999999998"/>
    <n v="11842"/>
    <n v="47693"/>
    <n v="6951"/>
    <n v="9307"/>
    <n v="5029"/>
    <n v="52150"/>
    <n v="39.4"/>
    <n v="35.94"/>
    <n v="89.2"/>
    <n v="66486"/>
    <n v="0"/>
    <n v="0"/>
    <s v="Zona Urbana"/>
    <n v="19267"/>
    <n v="1.03"/>
    <n v="3.33"/>
    <n v="8568"/>
    <n v="45.41"/>
    <n v="2306"/>
    <n v="5368"/>
    <n v="3146"/>
    <n v="10942"/>
    <n v="2415"/>
    <n v="4606"/>
    <n v="3659"/>
    <n v="4959"/>
    <n v="78.84"/>
    <n v="95.94"/>
    <n v="89.99"/>
    <n v="61.66"/>
    <n v="513"/>
    <n v="3.83"/>
    <n v="3.55"/>
    <n v="20"/>
    <n v="0.11"/>
    <n v="0.26"/>
    <n v="0.51"/>
  </r>
  <r>
    <n v="1068"/>
    <x v="9"/>
    <s v="VE23"/>
    <s v="Maracaibo"/>
    <s v="VE2313"/>
    <s v="Chiquinquira"/>
    <s v="VE231308"/>
    <x v="2"/>
    <n v="55364"/>
    <n v="66484.764875487162"/>
    <n v="6178.6224000000002"/>
    <n v="11962"/>
    <n v="1383"/>
    <n v="120"/>
    <n v="1503"/>
    <n v="11.16"/>
    <n v="0.3017452078277264"/>
    <n v="0.3194289193013517"/>
    <n v="0.34468220560963225"/>
    <n v="0.62565477329952313"/>
    <s v="CIUD PRINC RESTO"/>
    <s v="ciud principales"/>
    <n v="0.1386859014098053"/>
    <n v="9220.4995467758981"/>
    <n v="7.3840323878765208E-4"/>
    <n v="3204.4995467758981"/>
    <n v="6079"/>
    <n v="0"/>
    <n v="60"/>
    <n v="0"/>
    <n v="0"/>
    <n v="6079"/>
    <n v="2"/>
    <n v="6079"/>
    <n v="0"/>
    <n v="0"/>
    <n v="0"/>
    <n v="0"/>
    <n v="6079"/>
    <n v="1"/>
    <n v="6016"/>
    <n v="3.4791133488883325E-3"/>
    <n v="0"/>
    <n v="0.65245922625782193"/>
    <n v="0.65245922625782193"/>
    <n v="9.0486895926710123E-2"/>
    <n v="2691.754660462911"/>
    <n v="7.475149241504804E-2"/>
    <n v="9.6005137310466637E-4"/>
    <n v="7.475149241504804E-2"/>
    <n v="9.6005137310466637E-4"/>
    <n v="0.90252077291251165"/>
    <n v="2691.754660462911"/>
    <n v="0"/>
    <n v="0.43223372820963712"/>
    <n v="-2.7407101101006807E-3"/>
    <n v="0.93144725603407319"/>
    <n v="0.35695718689422201"/>
    <n v="0.54174057268195974"/>
    <n v="100"/>
    <n v="11.720673554299999"/>
    <n v="5672.4355104230071"/>
    <n v="1"/>
    <x v="2"/>
    <s v="FALSETRUE"/>
    <n v="0.27510000000000001"/>
    <n v="0.24453333333333335"/>
    <n v="1.81"/>
    <n v="308.07936507936506"/>
    <n v="63"/>
    <n v="0.39"/>
    <n v="215.9196"/>
    <n v="0.09"/>
    <n v="2.0500000000000003"/>
    <n v="1134.9620000000002"/>
    <n v="10779"/>
    <n v="39181"/>
    <n v="5404"/>
    <n v="8568"/>
    <n v="4696"/>
    <n v="42100"/>
    <n v="41.3"/>
    <n v="34.659999999999997"/>
    <n v="90.43"/>
    <n v="55364"/>
    <n v="0"/>
    <n v="0"/>
    <s v="Zona Urbana"/>
    <n v="13931"/>
    <n v="1.06"/>
    <n v="4.1900000000000004"/>
    <n v="6118"/>
    <n v="43.97"/>
    <n v="5371"/>
    <n v="7361"/>
    <n v="6569"/>
    <n v="19409"/>
    <n v="2256"/>
    <n v="4091"/>
    <n v="3441"/>
    <n v="4270"/>
    <n v="78.33"/>
    <n v="96.26"/>
    <n v="87.03"/>
    <n v="59.24"/>
    <n v="876"/>
    <n v="4.33"/>
    <n v="8.75"/>
    <n v="67"/>
    <n v="0.48"/>
    <n v="0.96"/>
    <n v="0.97"/>
  </r>
  <r>
    <n v="877"/>
    <x v="18"/>
    <s v="VE20"/>
    <s v="San Cristobal"/>
    <s v="VE2023"/>
    <s v="San Juan Bautista"/>
    <s v="VE202303"/>
    <x v="1"/>
    <n v="96527"/>
    <n v="105599.47306124771"/>
    <n v="7866.9505000000008"/>
    <n v="22979"/>
    <n v="1719"/>
    <n v="321"/>
    <n v="2040"/>
    <n v="8.15"/>
    <n v="0.36675166790261354"/>
    <n v="0.31979118512127797"/>
    <n v="0.65740210365791996"/>
    <n v="0.33197944903815457"/>
    <s v="CIUD GRAND ANDES"/>
    <s v="ciud grandes"/>
    <n v="0.24788814260949982"/>
    <n v="26176.857237694607"/>
    <n v="2.0963155051999787E-3"/>
    <n v="21745.857237694607"/>
    <n v="6166"/>
    <n v="0"/>
    <n v="776"/>
    <n v="562"/>
    <n v="55"/>
    <n v="6166"/>
    <n v="4"/>
    <n v="6166"/>
    <n v="207"/>
    <n v="762"/>
    <n v="588"/>
    <n v="55"/>
    <n v="7441"/>
    <n v="5"/>
    <n v="4431"/>
    <n v="2.5624918964302196E-3"/>
    <n v="6.527476893677807E-4"/>
    <n v="0.16927165701233879"/>
    <n v="0.16927165701233879"/>
    <n v="4.1960436653220981E-2"/>
    <n v="6731.6504007035774"/>
    <n v="0.18694159659499252"/>
    <n v="2.4009358302159037E-3"/>
    <n v="0.18694159659499252"/>
    <n v="1.748188140848123E-3"/>
    <n v="0.90898595359899514"/>
    <n v="6524.6504007035774"/>
    <n v="3.0750259992462593E-2"/>
    <n v="0.47190624510508855"/>
    <n v="-4.6617639123024092E-4"/>
    <n v="0.94025493935182802"/>
    <n v="0.39674646582217593"/>
    <n v="0.60212727322882276"/>
    <n v="99.88"/>
    <n v="37.818334012699999"/>
    <n v="2792.2825216411102"/>
    <n v="1"/>
    <x v="2"/>
    <s v="FALSETRUE"/>
    <n v="0.27440000000000003"/>
    <n v="0.24391111111111113"/>
    <n v="1.79"/>
    <n v="256.18867924528303"/>
    <n v="106"/>
    <n v="0.48"/>
    <n v="463.32959999999997"/>
    <n v="0.32"/>
    <n v="0.89000000000000012"/>
    <n v="859.09030000000018"/>
    <n v="19075"/>
    <n v="69512"/>
    <n v="7940"/>
    <n v="15187"/>
    <n v="8331"/>
    <n v="73009"/>
    <n v="38.86"/>
    <n v="33.68"/>
    <n v="92.61"/>
    <n v="96410"/>
    <n v="117"/>
    <n v="0.12"/>
    <s v="Zona Urbana"/>
    <n v="26014"/>
    <n v="1.05"/>
    <n v="3.84"/>
    <n v="9297"/>
    <n v="35.79"/>
    <n v="5081"/>
    <n v="9219"/>
    <n v="9540"/>
    <n v="27156"/>
    <n v="3850"/>
    <n v="7273"/>
    <n v="6237"/>
    <n v="7841"/>
    <n v="75.2"/>
    <n v="96.19"/>
    <n v="89.29"/>
    <n v="60.33"/>
    <n v="1505"/>
    <n v="4.03"/>
    <n v="3.56"/>
    <n v="677"/>
    <n v="2.61"/>
    <n v="0.91"/>
    <n v="1.73"/>
  </r>
  <r>
    <n v="834"/>
    <x v="18"/>
    <s v="VE20"/>
    <s v="Cardenas"/>
    <s v="VE2005"/>
    <s v="Cardenas"/>
    <s v="VE200501"/>
    <x v="1"/>
    <n v="97356"/>
    <n v="109511.44135744308"/>
    <n v="10972.021199999999"/>
    <n v="22325"/>
    <n v="2354"/>
    <n v="481"/>
    <n v="2835"/>
    <n v="11.27"/>
    <n v="0.39737767278582864"/>
    <n v="0.33016651801339486"/>
    <n v="2.3066173137052521E-2"/>
    <n v="0.2199110995318713"/>
    <s v="CIUD MED Y PEQ OCCID"/>
    <s v="ciud med y peq"/>
    <n v="0.33348669715512463"/>
    <n v="36520.60887899081"/>
    <n v="2.9246718946126229E-3"/>
    <n v="29000.60887899081"/>
    <n v="6724"/>
    <n v="151"/>
    <n v="411"/>
    <n v="13"/>
    <n v="8775"/>
    <n v="8775"/>
    <n v="5"/>
    <n v="6724"/>
    <n v="787"/>
    <n v="374"/>
    <n v="13"/>
    <n v="8775"/>
    <n v="16643"/>
    <n v="5"/>
    <n v="7520"/>
    <n v="4.3488916861104156E-3"/>
    <n v="2.481702567789582E-3"/>
    <n v="0.20591113431096233"/>
    <n v="0.20591113431096233"/>
    <n v="6.8668624088828081E-2"/>
    <n v="5236.408118729767"/>
    <n v="0.14541790435760166"/>
    <n v="1.867637076425972E-3"/>
    <n v="0.14541790435760166"/>
    <n v="-6.1406549136360997E-4"/>
    <n v="0.88960810297127013"/>
    <n v="4449.408118729767"/>
    <n v="0.15029386215811388"/>
    <n v="0.45506417511408886"/>
    <n v="-1.4242197914977927E-3"/>
    <n v="0.93654510519803402"/>
    <n v="0.42431882474925708"/>
    <n v="0.64397281119182737"/>
    <n v="99.94"/>
    <n v="54.548918309599998"/>
    <n v="2007.5822720424192"/>
    <n v="1"/>
    <x v="2"/>
    <s v="FALSETRUE"/>
    <n v="0.33779999999999999"/>
    <n v="0.30026666666666668"/>
    <n v="2.61"/>
    <n v="280.39285714285717"/>
    <n v="56"/>
    <n v="1.1200000000000001"/>
    <n v="1090.3872000000001"/>
    <n v="0.14000000000000001"/>
    <n v="1.45"/>
    <n v="1411.6619999999998"/>
    <n v="23090"/>
    <n v="68349"/>
    <n v="5917"/>
    <n v="18230"/>
    <n v="10193"/>
    <n v="68933"/>
    <n v="42.44"/>
    <n v="30.99"/>
    <n v="94.09"/>
    <n v="97300"/>
    <n v="56"/>
    <n v="0.06"/>
    <s v="Zona Urbana"/>
    <n v="25792"/>
    <n v="1.02"/>
    <n v="3.86"/>
    <n v="8771"/>
    <n v="34.08"/>
    <n v="3353"/>
    <n v="7233"/>
    <n v="4736"/>
    <n v="15702"/>
    <n v="4348"/>
    <n v="8931"/>
    <n v="7548"/>
    <n v="6827"/>
    <n v="70.489999999999995"/>
    <n v="97.37"/>
    <n v="88.36"/>
    <n v="51.06"/>
    <n v="2146"/>
    <n v="3.09"/>
    <n v="5.16"/>
    <n v="910"/>
    <n v="3.54"/>
    <n v="1.68"/>
    <n v="2.44"/>
  </r>
  <r>
    <n v="1085"/>
    <x v="9"/>
    <s v="VE23"/>
    <s v="Indigena Bolivariano Guajira"/>
    <s v="VE2315"/>
    <s v="Sinamaica"/>
    <s v="VE231501"/>
    <x v="2"/>
    <n v="13951"/>
    <n v="16130.331588984667"/>
    <n v="9920.5560999999998"/>
    <n v="791"/>
    <n v="909"/>
    <n v="1038"/>
    <n v="1947"/>
    <n v="71.11"/>
    <n v="0.55030521619563677"/>
    <n v="0.79173298203012465"/>
    <n v="0.21866572472468315"/>
    <n v="0.48903614833620884"/>
    <s v="RESTO"/>
    <s v="resto"/>
    <n v="0.71070689233755757"/>
    <n v="11463.937835981629"/>
    <n v="9.1806401425496246E-4"/>
    <n v="909.93783598162918"/>
    <n v="7055"/>
    <n v="27"/>
    <n v="102"/>
    <n v="1975"/>
    <n v="10339"/>
    <n v="10339"/>
    <n v="5"/>
    <n v="7055"/>
    <n v="27"/>
    <n v="102"/>
    <n v="1975"/>
    <n v="10339"/>
    <n v="10339"/>
    <n v="5"/>
    <n v="10554"/>
    <n v="6.1034844222352825E-3"/>
    <n v="8.5141002961014887E-5"/>
    <n v="0.92062606680179071"/>
    <n v="0.92062606680179071"/>
    <n v="0.6542952909416494"/>
    <n v="4041.7900967236901"/>
    <n v="0.11224271149083803"/>
    <n v="1.4415601054418188E-3"/>
    <n v="0.11224271149083803"/>
    <n v="1.356419102480804E-3"/>
    <n v="0.90577222506344346"/>
    <n v="4014.7900967236901"/>
    <n v="6.680208361608494E-3"/>
    <n v="0.60324930619480199"/>
    <n v="-5.1854204079803201E-3"/>
    <n v="0.92198059747072125"/>
    <n v="0.54453518460751127"/>
    <n v="0.82642068456844653"/>
    <n v="96.91"/>
    <n v="259.50002703600001"/>
    <n v="62.159267469929524"/>
    <n v="3.1079633734964762E-2"/>
    <x v="1"/>
    <s v="TRUETRUE"/>
    <n v="0.58260000000000001"/>
    <n v="0.5178666666666667"/>
    <n v="19.02"/>
    <n v="236.95833333333334"/>
    <n v="24"/>
    <n v="48.040000000000006"/>
    <n v="6702.0604000000003"/>
    <n v="3.14"/>
    <n v="49.370000000000012"/>
    <n v="6887.6087000000007"/>
    <n v="4876"/>
    <n v="8370"/>
    <n v="705"/>
    <n v="3947"/>
    <n v="1954"/>
    <n v="8050"/>
    <n v="66.680000000000007"/>
    <n v="25.73"/>
    <n v="99.07"/>
    <n v="13520"/>
    <n v="431"/>
    <n v="3.09"/>
    <s v="Zona Urbana"/>
    <n v="2859"/>
    <n v="1.01"/>
    <n v="4.91"/>
    <n v="1357"/>
    <n v="48.26"/>
    <n v="1242"/>
    <n v="2692"/>
    <n v="1710"/>
    <n v="5687"/>
    <n v="844"/>
    <n v="1673"/>
    <n v="1103"/>
    <n v="745"/>
    <n v="63.89"/>
    <n v="87"/>
    <n v="67.42"/>
    <n v="37.97"/>
    <n v="2039"/>
    <n v="15.17"/>
    <n v="29.98"/>
    <n v="486"/>
    <n v="17.28"/>
    <n v="60.24"/>
    <n v="21.07"/>
  </r>
  <r>
    <n v="875"/>
    <x v="18"/>
    <s v="VE20"/>
    <s v="San Cristobal"/>
    <s v="VE2023"/>
    <s v="La Concordia"/>
    <s v="VE202301"/>
    <x v="1"/>
    <n v="94565"/>
    <n v="103453.0667071067"/>
    <n v="12435.297500000001"/>
    <n v="21164"/>
    <n v="2456"/>
    <n v="749"/>
    <n v="3205"/>
    <n v="13.15"/>
    <n v="0.4208262918021678"/>
    <n v="0.31979118512127797"/>
    <n v="0.65740210365791996"/>
    <n v="0.33197944903815457"/>
    <s v="CIUD GRAND ANDES"/>
    <s v="ciud grandes"/>
    <n v="0.39996675770735246"/>
    <n v="41377.787665723918"/>
    <n v="3.3136482759138406E-3"/>
    <n v="16007.787665723918"/>
    <n v="8429"/>
    <n v="0"/>
    <n v="557"/>
    <n v="14894"/>
    <n v="43437"/>
    <n v="43437"/>
    <n v="4"/>
    <n v="8680"/>
    <n v="72"/>
    <n v="801"/>
    <n v="15111"/>
    <n v="43439"/>
    <n v="59580"/>
    <n v="5"/>
    <n v="25370"/>
    <n v="1.4671726339976229E-2"/>
    <n v="2.2704267456270634E-4"/>
    <n v="0.61313089537205312"/>
    <n v="0.61313089537205312"/>
    <n v="0.24523197627216603"/>
    <n v="7117.0084866446296"/>
    <n v="0.19764320044522829"/>
    <n v="2.5383790990913327E-3"/>
    <n v="0.19764320044522829"/>
    <n v="2.3113364245286264E-3"/>
    <n v="0.91360552669377892"/>
    <n v="7045.0084866446296"/>
    <n v="1.0116610108743172E-2"/>
    <n v="0.47701330408676174"/>
    <n v="-1.1358078064062388E-2"/>
    <n v="0.8980781978656347"/>
    <n v="0.43378620128296702"/>
    <n v="0.6583410944859458"/>
    <n v="98.18"/>
    <n v="80.456118895800003"/>
    <n v="1285.8321794155943"/>
    <n v="0.64291608970779712"/>
    <x v="2"/>
    <s v="FALSETRUE"/>
    <n v="0.3085"/>
    <n v="0.2742222222222222"/>
    <n v="2.44"/>
    <n v="247.13888888888889"/>
    <n v="72"/>
    <n v="1.03"/>
    <n v="974.01949999999999"/>
    <n v="7.0000000000000007E-2"/>
    <n v="3.54"/>
    <n v="3347.6009999999997"/>
    <n v="20471"/>
    <n v="66349"/>
    <n v="7745"/>
    <n v="16224"/>
    <n v="9181"/>
    <n v="69160"/>
    <n v="42.53"/>
    <n v="32.6"/>
    <n v="93.03"/>
    <n v="92844"/>
    <n v="1721"/>
    <n v="1.82"/>
    <s v="Zona Urbana"/>
    <n v="25579"/>
    <n v="1.04"/>
    <n v="3.81"/>
    <n v="10577"/>
    <n v="41.38"/>
    <n v="4729"/>
    <n v="8692"/>
    <n v="4150"/>
    <n v="17794"/>
    <n v="4019"/>
    <n v="7960"/>
    <n v="6665"/>
    <n v="6865"/>
    <n v="74.77"/>
    <n v="96.57"/>
    <n v="85.82"/>
    <n v="52.08"/>
    <n v="1982"/>
    <n v="3.96"/>
    <n v="5.05"/>
    <n v="1425"/>
    <n v="5.58"/>
    <n v="2.52"/>
    <n v="2.4300000000000002"/>
  </r>
  <r>
    <n v="473"/>
    <x v="2"/>
    <s v="VE13"/>
    <s v="Iribarren"/>
    <s v="VE1303"/>
    <s v="Tamaca"/>
    <s v="VE130306"/>
    <x v="2"/>
    <n v="78351"/>
    <n v="91157.329895706804"/>
    <n v="58990.467900000003"/>
    <n v="5290"/>
    <n v="12531"/>
    <n v="3592"/>
    <n v="16123"/>
    <n v="75.290000000000006"/>
    <n v="0.99909537136224502"/>
    <n v="0.44002263267024355"/>
    <n v="0.25206194964216688"/>
    <n v="0.52502652833724339"/>
    <s v="CIUD PRINC RESTO"/>
    <s v="ciud principales"/>
    <n v="0.99909537136224502"/>
    <n v="91157.329895706804"/>
    <n v="7.3001324161184669E-3"/>
    <n v="91157.329895706804"/>
    <n v="12000"/>
    <n v="0"/>
    <n v="117"/>
    <n v="0"/>
    <n v="0"/>
    <n v="12000"/>
    <n v="2"/>
    <n v="12000"/>
    <n v="0"/>
    <n v="117"/>
    <n v="0"/>
    <n v="0"/>
    <n v="12000"/>
    <n v="2"/>
    <n v="0"/>
    <n v="0"/>
    <n v="0"/>
    <n v="0"/>
    <n v="0"/>
    <n v="0"/>
    <n v="20004.886620786234"/>
    <n v="0.55554659288318253"/>
    <n v="7.1350183399649485E-3"/>
    <n v="0.55554659288318253"/>
    <n v="7.1350183399649485E-3"/>
    <n v="0.95317476953815006"/>
    <n v="20004.886620786234"/>
    <n v="0"/>
    <n v="0.64958133169719201"/>
    <n v="7.3001324161184669E-3"/>
    <n v="0.97032843879284159"/>
    <n v="0.65890798085706836"/>
    <n v="1"/>
    <n v="96.43"/>
    <n v="281.75772992700001"/>
    <n v="323.53089272590518"/>
    <n v="0.16176544636295259"/>
    <x v="1"/>
    <s v="TRUETRUE"/>
    <n v="0.4531"/>
    <n v="0.40275555555555553"/>
    <n v="3.49"/>
    <n v="322.95161290322579"/>
    <n v="62"/>
    <n v="11.489999999999998"/>
    <n v="9002.5298999999995"/>
    <n v="0.41"/>
    <n v="79.04000000000002"/>
    <n v="61928.630400000016"/>
    <n v="23561"/>
    <n v="51998"/>
    <n v="2792"/>
    <n v="18764"/>
    <n v="9514"/>
    <n v="50073"/>
    <n v="50.68"/>
    <n v="27.46"/>
    <n v="97.46"/>
    <n v="75550"/>
    <n v="2801"/>
    <n v="3.57"/>
    <s v="Zona Urbana"/>
    <n v="21922"/>
    <n v="1.01"/>
    <n v="3.62"/>
    <n v="8504"/>
    <n v="38.83"/>
    <n v="3804"/>
    <n v="8592"/>
    <n v="7559"/>
    <n v="20023"/>
    <n v="3771"/>
    <n v="9221"/>
    <n v="6492"/>
    <n v="3857"/>
    <n v="59.7"/>
    <n v="97.27"/>
    <n v="83.09"/>
    <n v="38.01"/>
    <n v="2196"/>
    <n v="3.36"/>
    <n v="8.5399999999999991"/>
    <n v="2387"/>
    <n v="10.9"/>
    <n v="72.77"/>
    <n v="2.88"/>
  </r>
  <r>
    <n v="222"/>
    <x v="7"/>
    <s v="VE07"/>
    <s v="Caroni"/>
    <s v="VE0701"/>
    <s v="Dalla Costa"/>
    <s v="VE070103"/>
    <x v="0"/>
    <n v="72821"/>
    <n v="95228.351964631671"/>
    <n v="12088.285999999998"/>
    <n v="15013"/>
    <n v="2571"/>
    <n v="418"/>
    <n v="2989"/>
    <n v="16.599999999999998"/>
    <n v="0.37601483787198209"/>
    <n v="0.37536216475649437"/>
    <n v="0.23996742737815532"/>
    <n v="0.47280921980989576"/>
    <s v="CIUD PRINC RESTO"/>
    <s v="ciud principales"/>
    <n v="0.27129193395138296"/>
    <n v="25834.683771487904"/>
    <n v="2.0689133027062346E-3"/>
    <n v="4781.6837714879039"/>
    <n v="12000"/>
    <n v="2719"/>
    <n v="1192"/>
    <n v="3215"/>
    <n v="0"/>
    <n v="12000"/>
    <n v="4"/>
    <n v="12000"/>
    <n v="2959"/>
    <n v="1079"/>
    <n v="3215"/>
    <n v="0"/>
    <n v="18953"/>
    <n v="4"/>
    <n v="21053"/>
    <n v="1.2175161790915236E-2"/>
    <n v="9.3308232504312229E-3"/>
    <n v="0.81491223915172739"/>
    <n v="0.81491223915172739"/>
    <n v="0.22107911736012401"/>
    <n v="4141.0000798339097"/>
    <n v="0.1149978267355109"/>
    <n v="1.4769447123339926E-3"/>
    <n v="0.1149978267355109"/>
    <n v="-7.8538785380972299E-3"/>
    <n v="0.83021904589491113"/>
    <n v="1182.0000798339097"/>
    <n v="0.71456168629648564"/>
    <n v="0.44019301246230547"/>
    <n v="-1.0106248488209003E-2"/>
    <n v="0.90292566105355843"/>
    <n v="0.3920955027692159"/>
    <n v="0.59506868054504569"/>
    <n v="100"/>
    <n v="44.460293106400002"/>
    <n v="2141.8741378230743"/>
    <n v="1"/>
    <x v="2"/>
    <s v="FALSETRUE"/>
    <n v="0.41810000000000003"/>
    <n v="0.37164444444444444"/>
    <n v="2.5299999999999998"/>
    <n v="448.94117647058823"/>
    <n v="34"/>
    <n v="2.7800000000000002"/>
    <n v="2024.4238"/>
    <n v="0.1"/>
    <n v="1.02"/>
    <n v="742.77419999999995"/>
    <n v="20375"/>
    <n v="48738"/>
    <n v="3708"/>
    <n v="16400"/>
    <n v="8417"/>
    <n v="48004"/>
    <n v="49.41"/>
    <n v="28.45"/>
    <n v="98.15"/>
    <n v="72821"/>
    <n v="0"/>
    <n v="0"/>
    <s v="Zona Urbana"/>
    <n v="18439"/>
    <n v="1.04"/>
    <n v="4.1100000000000003"/>
    <n v="6955"/>
    <n v="38.020000000000003"/>
    <n v="3438"/>
    <n v="7747"/>
    <n v="4079"/>
    <n v="15264"/>
    <n v="3545"/>
    <n v="7970"/>
    <n v="5887"/>
    <n v="4042"/>
    <n v="65.94"/>
    <n v="97.31"/>
    <n v="83.76"/>
    <n v="40.450000000000003"/>
    <n v="1502"/>
    <n v="3.32"/>
    <n v="9.98"/>
    <n v="764"/>
    <n v="4.18"/>
    <n v="1.44"/>
    <n v="2.59"/>
  </r>
  <r>
    <n v="245"/>
    <x v="7"/>
    <s v="VE07"/>
    <s v="Heres"/>
    <s v="VE0705"/>
    <s v="Vista Hermosa"/>
    <s v="VE070506"/>
    <x v="0"/>
    <n v="56668"/>
    <n v="71843.097031669982"/>
    <n v="6392.1504000000004"/>
    <n v="13454"/>
    <n v="1410"/>
    <n v="301"/>
    <n v="1711"/>
    <n v="11.280000000000001"/>
    <n v="0.34105032682657649"/>
    <n v="0.39866361981674697"/>
    <n v="0.29879248427493488"/>
    <n v="0.36981229902799539"/>
    <s v="CIUD GRAND BOLÍVAR"/>
    <s v="ciud grandes"/>
    <n v="0.19374586435128732"/>
    <n v="13919.302932074306"/>
    <n v="1.1146964776224109E-3"/>
    <n v="-9794.6970679256938"/>
    <n v="12733"/>
    <n v="5245"/>
    <n v="74"/>
    <n v="96"/>
    <n v="0"/>
    <n v="12733"/>
    <n v="4"/>
    <n v="12747"/>
    <n v="5404"/>
    <n v="1312"/>
    <n v="96"/>
    <n v="0"/>
    <n v="19524"/>
    <n v="4"/>
    <n v="23714"/>
    <n v="1.3714044872928511E-2"/>
    <n v="1.7040814074123126E-2"/>
    <n v="1.7036772685904933"/>
    <n v="1"/>
    <n v="0.33008042497870543"/>
    <n v="3514.3562334680009"/>
    <n v="9.759558595309796E-2"/>
    <n v="1.2534435537820022E-3"/>
    <n v="9.759558595309796E-2"/>
    <n v="-1.5787370520341123E-2"/>
    <n v="0.7651396570892991"/>
    <n v="0"/>
    <n v="1.5376927212262941"/>
    <n v="0.42046628761971466"/>
    <n v="-1.25993483953061E-2"/>
    <n v="0.89327162327031562"/>
    <n v="0.36271072803307508"/>
    <n v="0.5504725068912999"/>
    <n v="100"/>
    <n v="28.073376175500002"/>
    <n v="2559.1185250589269"/>
    <n v="1"/>
    <x v="2"/>
    <s v="FALSETRUE"/>
    <n v="0.317"/>
    <n v="0.28177777777777779"/>
    <n v="1.86"/>
    <n v="312.74137931034483"/>
    <n v="58"/>
    <n v="1.49"/>
    <n v="844.35320000000002"/>
    <n v="0.36"/>
    <n v="2.33"/>
    <n v="1320.3643999999999"/>
    <n v="12619"/>
    <n v="39804"/>
    <n v="4245"/>
    <n v="9943"/>
    <n v="5630"/>
    <n v="41095"/>
    <n v="42.37"/>
    <n v="32"/>
    <n v="93.16"/>
    <n v="56668"/>
    <n v="0"/>
    <n v="0"/>
    <s v="Zona Urbana"/>
    <n v="15445"/>
    <n v="1.02"/>
    <n v="3.67"/>
    <n v="6870"/>
    <n v="44.69"/>
    <n v="3566"/>
    <n v="6293"/>
    <n v="8178"/>
    <n v="18139"/>
    <n v="2555"/>
    <n v="4940"/>
    <n v="4224"/>
    <n v="4814"/>
    <n v="78.11"/>
    <n v="97.46"/>
    <n v="88.91"/>
    <n v="60.91"/>
    <n v="902"/>
    <n v="3.21"/>
    <n v="4.6500000000000004"/>
    <n v="552"/>
    <n v="3.59"/>
    <n v="2.88"/>
    <n v="1.69"/>
  </r>
  <r>
    <n v="241"/>
    <x v="7"/>
    <s v="VE07"/>
    <s v="Heres"/>
    <s v="VE0705"/>
    <s v="Catedral"/>
    <s v="VE070502"/>
    <x v="0"/>
    <n v="55841"/>
    <n v="70794.635091153439"/>
    <n v="6583.6538999999993"/>
    <n v="12832"/>
    <n v="1457"/>
    <n v="257"/>
    <n v="1714"/>
    <n v="11.79"/>
    <n v="0.34514919979169767"/>
    <n v="0.39866361981674697"/>
    <n v="0.29879248427493488"/>
    <n v="0.36981229902799539"/>
    <s v="CIUD GRAND BOLÍVAR"/>
    <s v="ciud grandes"/>
    <n v="0.20250565077142529"/>
    <n v="14336.313650259608"/>
    <n v="1.1480918553191499E-3"/>
    <n v="-31337.286349740389"/>
    <n v="30293"/>
    <n v="90"/>
    <n v="80"/>
    <n v="3066"/>
    <n v="83347"/>
    <n v="83347"/>
    <n v="5"/>
    <n v="35521.199999999997"/>
    <n v="118"/>
    <n v="1041"/>
    <n v="3066"/>
    <n v="83347"/>
    <n v="96960.799999999988"/>
    <n v="5"/>
    <n v="45673.599999999999"/>
    <n v="2.6413502568448495E-2"/>
    <n v="3.7209771664443542E-4"/>
    <n v="3.1858677979728021"/>
    <n v="1"/>
    <n v="0.64515623170020986"/>
    <n v="4051.7330606346773"/>
    <n v="0.11251883301197525"/>
    <n v="1.4451064004647953E-3"/>
    <n v="0.11251883301197525"/>
    <n v="1.0730086838203598E-3"/>
    <n v="0.90344737531646646"/>
    <n v="3933.7330606346773"/>
    <n v="2.9123340119922923E-2"/>
    <n v="0.47154327604839624"/>
    <n v="-2.5265410713129346E-2"/>
    <n v="0.84422479452788002"/>
    <n v="0.34929284571820812"/>
    <n v="0.53010868871836814"/>
    <n v="100"/>
    <n v="28.248311464499999"/>
    <n v="2506.1545777743895"/>
    <n v="1"/>
    <x v="2"/>
    <s v="FALSETRUE"/>
    <n v="0.3468"/>
    <n v="0.30826666666666669"/>
    <n v="1.96"/>
    <n v="333.46666666666664"/>
    <n v="60"/>
    <n v="2.08"/>
    <n v="1161.4928"/>
    <n v="0.11"/>
    <n v="0.72"/>
    <n v="402.05519999999996"/>
    <n v="13334"/>
    <n v="38453"/>
    <n v="4054"/>
    <n v="10558"/>
    <n v="5721"/>
    <n v="39562"/>
    <n v="45.22"/>
    <n v="31.21"/>
    <n v="94.65"/>
    <n v="55841"/>
    <n v="0"/>
    <n v="0"/>
    <s v="Zona Urbana"/>
    <n v="14775"/>
    <n v="1.02"/>
    <n v="3.83"/>
    <n v="6701"/>
    <n v="45.55"/>
    <n v="3886"/>
    <n v="7241"/>
    <n v="8881"/>
    <n v="20008"/>
    <n v="2630"/>
    <n v="5220"/>
    <n v="4148"/>
    <n v="4731"/>
    <n v="73.38"/>
    <n v="97.04"/>
    <n v="87.11"/>
    <n v="59.6"/>
    <n v="925"/>
    <n v="3.63"/>
    <n v="7.04"/>
    <n v="407"/>
    <n v="2.77"/>
    <n v="1.43"/>
    <n v="1.76"/>
  </r>
  <r>
    <n v="223"/>
    <x v="7"/>
    <s v="VE07"/>
    <s v="Caroni"/>
    <s v="VE0701"/>
    <s v="Once De Abril"/>
    <s v="VE070104"/>
    <x v="0"/>
    <n v="85317"/>
    <n v="111569.4278376633"/>
    <n v="25322.085600000002"/>
    <n v="14091"/>
    <n v="4479"/>
    <n v="1469"/>
    <n v="5948"/>
    <n v="29.68"/>
    <n v="0.45011768218881826"/>
    <n v="0.37536216475649437"/>
    <n v="0.23996742737815532"/>
    <n v="0.47280921980989576"/>
    <s v="CIUD PRINC RESTO"/>
    <s v="ciud principales"/>
    <n v="0.48505690359500292"/>
    <n v="54117.52120280308"/>
    <n v="4.3338815569143544E-3"/>
    <n v="-39811.47879719692"/>
    <n v="62657"/>
    <n v="6140"/>
    <n v="494"/>
    <n v="50"/>
    <n v="70"/>
    <n v="62657"/>
    <n v="5"/>
    <n v="62660"/>
    <n v="7368"/>
    <n v="947"/>
    <n v="50"/>
    <n v="70"/>
    <n v="69786"/>
    <n v="5"/>
    <n v="93929"/>
    <n v="5.432008606179059E-2"/>
    <n v="2.3234033696916949E-2"/>
    <n v="1.7356486016424351"/>
    <n v="1"/>
    <n v="0.84188833644167627"/>
    <n v="10673.192106704444"/>
    <n v="0.29640035569640688"/>
    <n v="3.8067409663885589E-3"/>
    <n v="0.29640035569640688"/>
    <n v="-1.942729273052839E-2"/>
    <n v="0.73528093746506129"/>
    <n v="3305.1921067044441"/>
    <n v="0.69032768513289822"/>
    <n v="0.46901448597265422"/>
    <n v="-4.9986204504876237E-2"/>
    <n v="0.74849839518949068"/>
    <n v="0.41262972678046933"/>
    <n v="0.62623270436601042"/>
    <n v="100"/>
    <n v="78.752118395500005"/>
    <n v="1416.7165291649922"/>
    <n v="0.70835826458249607"/>
    <x v="2"/>
    <s v="FALSETRUE"/>
    <n v="0.49680000000000002"/>
    <n v="0.44159999999999999"/>
    <n v="2.99"/>
    <n v="579.0526315789474"/>
    <n v="38"/>
    <n v="3.21"/>
    <n v="2738.6756999999998"/>
    <n v="0.22"/>
    <n v="6.38"/>
    <n v="5443.2245999999996"/>
    <n v="27156"/>
    <n v="54665"/>
    <n v="3496"/>
    <n v="21722"/>
    <n v="11310"/>
    <n v="52285"/>
    <n v="56.07"/>
    <n v="26.43"/>
    <n v="100.13"/>
    <n v="85317"/>
    <n v="0"/>
    <n v="0"/>
    <s v="Zona Urbana"/>
    <n v="20788"/>
    <n v="1.02"/>
    <n v="4.1900000000000004"/>
    <n v="8140"/>
    <n v="39.42"/>
    <n v="3642"/>
    <n v="11306"/>
    <n v="7056"/>
    <n v="22004"/>
    <n v="3704"/>
    <n v="10656"/>
    <n v="7509"/>
    <n v="3989"/>
    <n v="51.78"/>
    <n v="95.64"/>
    <n v="80.13"/>
    <n v="33.32"/>
    <n v="2017"/>
    <n v="5.5"/>
    <n v="13.67"/>
    <n v="2557"/>
    <n v="12.38"/>
    <n v="7.44"/>
    <n v="2.75"/>
  </r>
  <r>
    <n v="652"/>
    <x v="4"/>
    <s v="VE15"/>
    <s v="Sucre"/>
    <s v="VE1519"/>
    <s v="Petare"/>
    <s v="VE151901"/>
    <x v="3"/>
    <n v="372616"/>
    <n v="441841.09156143654"/>
    <n v="44192.257600000004"/>
    <n v="91069"/>
    <n v="10897"/>
    <n v="1350"/>
    <n v="12247"/>
    <n v="11.860000000000001"/>
    <n v="0.33791903294556636"/>
    <n v="0.22384249510082654"/>
    <n v="0.25793555260280648"/>
    <n v="0.97418293272804501"/>
    <s v="GRAN CARACAS"/>
    <s v="gran caracas"/>
    <n v="0.18571749120537737"/>
    <n v="82057.619036235425"/>
    <n v="6.5714022712301309E-3"/>
    <n v="-210855.38096376456"/>
    <n v="211556"/>
    <n v="25308"/>
    <n v="1011"/>
    <n v="14613"/>
    <n v="61273"/>
    <n v="211556"/>
    <n v="5"/>
    <n v="213744"/>
    <n v="36326"/>
    <n v="2059"/>
    <n v="15343"/>
    <n v="62377"/>
    <n v="320270"/>
    <n v="5"/>
    <n v="292913"/>
    <n v="0.16939453596458248"/>
    <n v="0.11454933605784542"/>
    <n v="3.5696015000222463"/>
    <n v="1"/>
    <n v="0.66293743518708337"/>
    <n v="15386.322711383104"/>
    <n v="0.4272865585965549"/>
    <n v="5.4877439103437923E-3"/>
    <n v="0.4272865585965549"/>
    <n v="-0.10906159214750163"/>
    <n v="0"/>
    <n v="0"/>
    <n v="2.3609279930886484"/>
    <n v="0.21704301789912717"/>
    <n v="-0.16282313369335236"/>
    <n v="0.31155963688716898"/>
    <n v="0.16794951012125883"/>
    <n v="0.25489069035527556"/>
    <n v="99.96"/>
    <n v="45.951981652900002"/>
    <n v="9615.2782898221794"/>
    <n v="1"/>
    <x v="2"/>
    <s v="FALSETRUE"/>
    <n v="0.316"/>
    <n v="0.28088888888888891"/>
    <n v="2"/>
    <n v="368.21333333333331"/>
    <n v="225"/>
    <n v="0.66"/>
    <n v="2459.2656000000002"/>
    <n v="0.06"/>
    <n v="1.6400000000000001"/>
    <n v="6110.9023999999999"/>
    <n v="82385"/>
    <n v="260715"/>
    <n v="29516"/>
    <n v="66932"/>
    <n v="32837"/>
    <n v="272847"/>
    <n v="42.92"/>
    <n v="32.71"/>
    <n v="90.52"/>
    <n v="372470"/>
    <n v="146"/>
    <n v="0.04"/>
    <s v="Zona Urbana"/>
    <n v="107151"/>
    <n v="1.02"/>
    <n v="3.52"/>
    <n v="45980"/>
    <n v="42.96"/>
    <n v="16389"/>
    <n v="33471"/>
    <n v="23609"/>
    <n v="82848"/>
    <n v="16778"/>
    <n v="30603"/>
    <n v="23060"/>
    <n v="19706"/>
    <n v="73.260000000000005"/>
    <n v="95.12"/>
    <n v="84.35"/>
    <n v="41.98"/>
    <n v="6340"/>
    <n v="5.61"/>
    <n v="7.28"/>
    <n v="1793"/>
    <n v="1.68"/>
    <n v="1.61"/>
    <n v="1.5"/>
  </r>
  <r>
    <n v="1"/>
    <x v="23"/>
    <s v="VE01"/>
    <s v="Libertador"/>
    <s v="VE0101"/>
    <s v="Altagracia"/>
    <s v="VE010101"/>
    <x v="3"/>
    <n v="47922"/>
    <n v="51499.347479115444"/>
    <n v="4298.6034"/>
    <n v="11478"/>
    <n v="1079"/>
    <n v="52"/>
    <n v="1131"/>
    <n v="8.9700000000000006"/>
    <n v="0.28930322906492534"/>
    <n v="0.16301468013360421"/>
    <n v="0.28271811240005584"/>
    <n v="0.87309144673521943"/>
    <s v="GRAN CARACAS"/>
    <s v="gran caracas"/>
    <n v="0.12123789685531751"/>
    <n v="6243.6725777891497"/>
    <n v="5.0001065885646532E-4"/>
    <n v="-415297.72742221085"/>
    <n v="315074"/>
    <n v="1407"/>
    <n v="17"/>
    <n v="17876"/>
    <n v="148452"/>
    <n v="315074"/>
    <n v="5"/>
    <n v="399795.20000000001"/>
    <n v="1428"/>
    <n v="21"/>
    <n v="17884"/>
    <n v="148452"/>
    <n v="541804"/>
    <n v="5"/>
    <n v="421541.4"/>
    <n v="0.24378163428342356"/>
    <n v="4.5030130454936758E-3"/>
    <n v="67.514975320705489"/>
    <n v="1"/>
    <n v="8.1853736141209925"/>
    <n v="934.25923316707667"/>
    <n v="2.5944887551440945E-2"/>
    <n v="3.3321642303147904E-4"/>
    <n v="2.5944887551440945E-2"/>
    <n v="-4.1697966224621972E-3"/>
    <n v="0.8604400128935471"/>
    <n v="0"/>
    <n v="1.5284836898632246"/>
    <n v="0.34979986019286408"/>
    <n v="-0.24328162362456709"/>
    <n v="0"/>
    <n v="4.0579302504724656E-2"/>
    <n v="6.1585689783179604E-2"/>
    <n v="100"/>
    <n v="4.4391964074099999"/>
    <n v="11601.051801436775"/>
    <n v="1"/>
    <x v="2"/>
    <s v="FALSETRUE"/>
    <n v="0.2757"/>
    <n v="0.24506666666666665"/>
    <n v="1.1200000000000001"/>
    <n v="296.38461538461536"/>
    <n v="26"/>
    <n v="0.09"/>
    <n v="43.129799999999996"/>
    <n v="0.02"/>
    <n v="1.7"/>
    <n v="814.67399999999998"/>
    <n v="9420"/>
    <n v="34169"/>
    <n v="4333"/>
    <n v="7659"/>
    <n v="3891"/>
    <n v="36372"/>
    <n v="40.25"/>
    <n v="34.44"/>
    <n v="88.03"/>
    <n v="47922"/>
    <n v="0"/>
    <n v="0"/>
    <s v="Zona Urbana"/>
    <n v="13059"/>
    <n v="1.07"/>
    <n v="3.66"/>
    <n v="6250"/>
    <n v="48"/>
    <n v="1654"/>
    <n v="2591"/>
    <n v="3461"/>
    <n v="7706"/>
    <n v="2136"/>
    <n v="3602"/>
    <n v="2897"/>
    <n v="3090"/>
    <n v="81.16"/>
    <n v="97.96"/>
    <n v="88.89"/>
    <n v="53.84"/>
    <n v="467"/>
    <n v="2.36"/>
    <n v="7.32"/>
    <n v="34"/>
    <n v="0.26"/>
    <n v="0.73"/>
    <n v="0.63"/>
  </r>
  <r>
    <m/>
    <x v="24"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4"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4"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4"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41F819-CCA2-40C3-8037-1D953DA5A50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12" firstHeaderRow="0" firstDataRow="1" firstDataCol="1" rowPageCount="2" colPageCount="1"/>
  <pivotFields count="112">
    <pivotField showAll="0"/>
    <pivotField axis="axisRow" showAll="0">
      <items count="26">
        <item h="1" x="11"/>
        <item h="1" x="12"/>
        <item h="1" x="15"/>
        <item x="10"/>
        <item h="1" x="1"/>
        <item h="1" x="7"/>
        <item x="14"/>
        <item x="8"/>
        <item h="1" x="0"/>
        <item x="23"/>
        <item h="1" x="5"/>
        <item x="13"/>
        <item h="1" x="2"/>
        <item h="1" x="19"/>
        <item x="4"/>
        <item h="1" x="17"/>
        <item h="1" x="20"/>
        <item x="6"/>
        <item h="1" x="16"/>
        <item h="1" x="18"/>
        <item h="1" x="3"/>
        <item x="22"/>
        <item x="21"/>
        <item h="1" x="9"/>
        <item h="1" x="24"/>
        <item t="default"/>
      </items>
    </pivotField>
    <pivotField showAll="0"/>
    <pivotField showAll="0"/>
    <pivotField showAll="0"/>
    <pivotField showAll="0"/>
    <pivotField dataField="1" showAll="0"/>
    <pivotField axis="axisPage" showAll="0">
      <items count="6">
        <item x="0"/>
        <item x="3"/>
        <item x="1"/>
        <item x="2"/>
        <item x="4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8">
    <i>
      <x v="3"/>
    </i>
    <i>
      <x v="6"/>
    </i>
    <i>
      <x v="7"/>
    </i>
    <i>
      <x v="11"/>
    </i>
    <i>
      <x v="14"/>
    </i>
    <i>
      <x v="17"/>
    </i>
    <i>
      <x v="2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63" item="3" hier="-1"/>
    <pageField fld="7" item="1" hier="-1"/>
  </pageFields>
  <dataFields count="4">
    <dataField name="Count of PCODE3" fld="6" subtotal="count" baseField="0" baseItem="0"/>
    <dataField name="Sum of HAM 2019 xx. Poblacion POBRE por Parroquia" fld="23" baseField="0" baseItem="0"/>
    <dataField name="Sum of x. 2019 Poblacion Parroquial Total" fld="9" baseField="0" baseItem="0"/>
    <dataField name="Sum of xx. Poblacion Pobre sin Cobertura" fld="2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CEF96C-C364-4DE7-B04E-0B641D27312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29" firstHeaderRow="0" firstDataRow="1" firstDataCol="1"/>
  <pivotFields count="112">
    <pivotField showAll="0"/>
    <pivotField axis="axisRow" showAll="0">
      <items count="26">
        <item x="11"/>
        <item x="12"/>
        <item x="15"/>
        <item x="10"/>
        <item x="1"/>
        <item x="7"/>
        <item x="14"/>
        <item x="8"/>
        <item x="0"/>
        <item x="23"/>
        <item x="5"/>
        <item x="13"/>
        <item x="2"/>
        <item x="19"/>
        <item x="4"/>
        <item x="17"/>
        <item x="20"/>
        <item x="6"/>
        <item x="16"/>
        <item x="18"/>
        <item x="3"/>
        <item x="22"/>
        <item x="21"/>
        <item x="9"/>
        <item x="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UNICEF 4W WASH MAX" fld="26" baseField="0" baseItem="0"/>
    <dataField name="Sum of UNICEF 4W EDU MAX" fld="27" baseField="0" baseItem="0"/>
    <dataField name="Sum of UNICEF 4W NUT MAX" fld="28" baseField="0" baseItem="0"/>
    <dataField name="Sum of UNICEF 4W PROT MAX" fld="29" baseField="0" baseItem="0"/>
    <dataField name="Sum of UNICEF 4W SAL MAX" fld="30" baseField="0" baseItem="0"/>
    <dataField name="Sum of UNICEF 4W ALL MAX" fld="3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S289" dT="2019-11-14T14:13:56.70" personId="{EBAE7C7C-6B6D-4F8D-B220-9C4D11DB5988}" id="{2A920A5B-D0DF-495B-9596-E4381E23015B}">
    <text>sum of asistencia inicial, primaria, media from censo 2011 -- no data from matricula 2017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83460-6AA1-4701-843F-0FB2BBF5ACAF}">
  <dimension ref="A1:N14"/>
  <sheetViews>
    <sheetView workbookViewId="0">
      <selection activeCell="W10" sqref="W10"/>
    </sheetView>
  </sheetViews>
  <sheetFormatPr defaultRowHeight="13.15"/>
  <cols>
    <col min="1" max="11" width="13.78515625" customWidth="1"/>
  </cols>
  <sheetData>
    <row r="1" spans="1:14" s="68" customFormat="1" ht="78.75">
      <c r="A1" s="68" t="s">
        <v>2771</v>
      </c>
      <c r="B1" s="68" t="s">
        <v>2772</v>
      </c>
      <c r="C1" s="68" t="s">
        <v>2834</v>
      </c>
      <c r="D1" s="68" t="s">
        <v>39</v>
      </c>
      <c r="E1" s="77" t="s">
        <v>2836</v>
      </c>
      <c r="F1" s="68" t="s">
        <v>2770</v>
      </c>
      <c r="H1" s="68" t="s">
        <v>2788</v>
      </c>
      <c r="I1" s="68" t="s">
        <v>62</v>
      </c>
      <c r="J1" s="68" t="s">
        <v>7</v>
      </c>
      <c r="K1" s="68" t="s">
        <v>83</v>
      </c>
      <c r="L1" s="68" t="s">
        <v>2837</v>
      </c>
      <c r="M1" s="68" t="s">
        <v>8</v>
      </c>
      <c r="N1" s="68" t="s">
        <v>22</v>
      </c>
    </row>
    <row r="2" spans="1:14">
      <c r="A2" s="78" t="s">
        <v>2766</v>
      </c>
      <c r="B2" s="78">
        <v>218</v>
      </c>
      <c r="C2" s="69">
        <v>11738</v>
      </c>
      <c r="D2" s="69">
        <v>1382845.8686805852</v>
      </c>
      <c r="E2" s="69">
        <v>3431864</v>
      </c>
      <c r="F2" s="76">
        <f>N2/M2</f>
        <v>0.42734604162045781</v>
      </c>
      <c r="H2">
        <v>253569.57805933213</v>
      </c>
      <c r="I2">
        <v>11231302</v>
      </c>
      <c r="J2">
        <v>11982947</v>
      </c>
      <c r="K2">
        <v>498851</v>
      </c>
      <c r="L2">
        <f>M2/H2</f>
        <v>57.428298796003112</v>
      </c>
      <c r="M2">
        <v>14562069.49436776</v>
      </c>
      <c r="N2">
        <v>6223042.7562200837</v>
      </c>
    </row>
    <row r="3" spans="1:14">
      <c r="A3" t="s">
        <v>2765</v>
      </c>
      <c r="B3">
        <v>100</v>
      </c>
      <c r="C3" s="44">
        <v>2559</v>
      </c>
      <c r="D3" s="44">
        <v>140083.87282079691</v>
      </c>
      <c r="E3" s="44">
        <v>219776</v>
      </c>
      <c r="F3" s="48">
        <f>N3/M3</f>
        <v>0.64938692041651447</v>
      </c>
      <c r="H3">
        <v>427087.54029165336</v>
      </c>
      <c r="I3">
        <v>145039</v>
      </c>
      <c r="J3">
        <v>658316</v>
      </c>
      <c r="K3">
        <v>87880</v>
      </c>
      <c r="L3">
        <f t="shared" ref="L3:L6" si="0">M3/H3</f>
        <v>1.9284450092766499</v>
      </c>
      <c r="M3">
        <v>823614.83559967903</v>
      </c>
      <c r="N3">
        <v>534844.70169942942</v>
      </c>
    </row>
    <row r="4" spans="1:14">
      <c r="A4" t="s">
        <v>2764</v>
      </c>
      <c r="B4">
        <v>491</v>
      </c>
      <c r="C4" s="44">
        <v>11509</v>
      </c>
      <c r="D4" s="44">
        <v>845866.0540818033</v>
      </c>
      <c r="E4" s="44">
        <v>3214573</v>
      </c>
      <c r="F4" s="48">
        <f>N4/M4</f>
        <v>0.3180573084080085</v>
      </c>
      <c r="H4">
        <v>105587.907264636</v>
      </c>
      <c r="I4">
        <v>12489177</v>
      </c>
      <c r="J4">
        <v>13183968</v>
      </c>
      <c r="K4">
        <v>388251</v>
      </c>
      <c r="L4">
        <f t="shared" si="0"/>
        <v>146.93352541559307</v>
      </c>
      <c r="M4">
        <v>15514403.455647679</v>
      </c>
      <c r="N4">
        <v>4934469.404659207</v>
      </c>
    </row>
    <row r="5" spans="1:14">
      <c r="A5" t="s">
        <v>2763</v>
      </c>
      <c r="B5">
        <v>300</v>
      </c>
      <c r="C5" s="44">
        <v>3447</v>
      </c>
      <c r="D5" s="44">
        <v>174360.44628549379</v>
      </c>
      <c r="E5" s="44">
        <v>346521</v>
      </c>
      <c r="F5" s="48">
        <f>N5/M5</f>
        <v>0.52794958599625053</v>
      </c>
      <c r="H5">
        <v>126533.23581689317</v>
      </c>
      <c r="I5">
        <v>199827</v>
      </c>
      <c r="J5">
        <v>1267643</v>
      </c>
      <c r="K5">
        <v>121989</v>
      </c>
      <c r="L5">
        <f t="shared" si="0"/>
        <v>11.896472927976204</v>
      </c>
      <c r="M5">
        <v>1505299.2143848985</v>
      </c>
      <c r="N5">
        <v>794722.09703498834</v>
      </c>
    </row>
    <row r="6" spans="1:14">
      <c r="A6" s="78" t="s">
        <v>2776</v>
      </c>
      <c r="B6" s="78">
        <v>1109</v>
      </c>
      <c r="C6" s="69">
        <v>29253</v>
      </c>
      <c r="D6" s="69">
        <v>2543156.2418686799</v>
      </c>
      <c r="E6" s="69">
        <v>7212734</v>
      </c>
      <c r="F6" s="76">
        <f>N6/M6</f>
        <v>0.38533960293742808</v>
      </c>
      <c r="H6">
        <v>912778.26143251464</v>
      </c>
      <c r="I6">
        <v>24065345</v>
      </c>
      <c r="J6">
        <v>27092874</v>
      </c>
      <c r="K6">
        <v>1096971</v>
      </c>
      <c r="L6">
        <f t="shared" si="0"/>
        <v>35.501926775888549</v>
      </c>
      <c r="M6">
        <v>32405386.999999993</v>
      </c>
      <c r="N6">
        <v>12487078.95961369</v>
      </c>
    </row>
    <row r="8" spans="1:14" ht="39.4">
      <c r="A8" t="s">
        <v>2771</v>
      </c>
      <c r="B8" s="68" t="s">
        <v>2784</v>
      </c>
      <c r="C8" s="68" t="s">
        <v>2785</v>
      </c>
      <c r="D8" s="68" t="s">
        <v>2835</v>
      </c>
      <c r="E8" s="68" t="s">
        <v>2786</v>
      </c>
      <c r="F8" s="68" t="s">
        <v>2787</v>
      </c>
    </row>
    <row r="9" spans="1:14">
      <c r="A9" s="78" t="s">
        <v>2766</v>
      </c>
      <c r="B9" s="69">
        <v>290952</v>
      </c>
      <c r="C9" s="69">
        <v>79124</v>
      </c>
      <c r="D9" s="76">
        <f>C9/320952</f>
        <v>0.24652907599890325</v>
      </c>
      <c r="E9" s="76">
        <f>K2/J2</f>
        <v>4.1630076474509982E-2</v>
      </c>
      <c r="F9" s="76">
        <f>I2/J2</f>
        <v>0.93727377747727669</v>
      </c>
    </row>
    <row r="10" spans="1:14">
      <c r="A10" t="s">
        <v>2765</v>
      </c>
      <c r="B10" s="44">
        <v>4748</v>
      </c>
      <c r="C10" s="44">
        <v>1107</v>
      </c>
      <c r="D10" s="48">
        <f t="shared" ref="D10:D13" si="1">C10/320952</f>
        <v>3.4491138861885888E-3</v>
      </c>
      <c r="E10" s="48">
        <f t="shared" ref="E10:E13" si="2">K3/J3</f>
        <v>0.13349212232423335</v>
      </c>
      <c r="F10" s="48">
        <f t="shared" ref="F10:F13" si="3">I3/J3</f>
        <v>0.22031820584643241</v>
      </c>
    </row>
    <row r="11" spans="1:14">
      <c r="A11" t="s">
        <v>2764</v>
      </c>
      <c r="B11" s="44">
        <v>1410944.2</v>
      </c>
      <c r="C11" s="44">
        <v>231441</v>
      </c>
      <c r="D11" s="48">
        <f t="shared" si="1"/>
        <v>0.7211078292081059</v>
      </c>
      <c r="E11" s="48">
        <f t="shared" si="2"/>
        <v>2.9448721356119797E-2</v>
      </c>
      <c r="F11" s="48">
        <f t="shared" si="3"/>
        <v>0.94730031201532039</v>
      </c>
    </row>
    <row r="12" spans="1:14">
      <c r="A12" t="s">
        <v>2763</v>
      </c>
      <c r="B12" s="44">
        <v>22532</v>
      </c>
      <c r="C12" s="44">
        <v>9280</v>
      </c>
      <c r="D12" s="48">
        <f t="shared" si="1"/>
        <v>2.8913980906802264E-2</v>
      </c>
      <c r="E12" s="48">
        <f t="shared" si="2"/>
        <v>9.6232929933743175E-2</v>
      </c>
      <c r="F12" s="48">
        <f t="shared" si="3"/>
        <v>0.1576366532217667</v>
      </c>
    </row>
    <row r="13" spans="1:14" s="78" customFormat="1">
      <c r="A13" s="78" t="s">
        <v>2776</v>
      </c>
      <c r="B13" s="69">
        <v>1729176.2</v>
      </c>
      <c r="C13" s="69">
        <v>320952</v>
      </c>
      <c r="D13" s="76">
        <f t="shared" si="1"/>
        <v>1</v>
      </c>
      <c r="E13" s="76">
        <f t="shared" si="2"/>
        <v>4.0489281425071404E-2</v>
      </c>
      <c r="F13" s="76">
        <f t="shared" si="3"/>
        <v>0.88825367880867867</v>
      </c>
    </row>
    <row r="14" spans="1:14">
      <c r="C14" s="44"/>
    </row>
  </sheetData>
  <conditionalFormatting sqref="F2:F5">
    <cfRule type="colorScale" priority="8">
      <colorScale>
        <cfvo type="min"/>
        <cfvo type="max"/>
        <color rgb="FFFCFCFF"/>
        <color rgb="FFF8696B"/>
      </colorScale>
    </cfRule>
  </conditionalFormatting>
  <conditionalFormatting sqref="D2:D5">
    <cfRule type="colorScale" priority="7">
      <colorScale>
        <cfvo type="min"/>
        <cfvo type="max"/>
        <color rgb="FFFCFCFF"/>
        <color rgb="FFF8696B"/>
      </colorScale>
    </cfRule>
  </conditionalFormatting>
  <conditionalFormatting sqref="B2:B5">
    <cfRule type="colorScale" priority="6">
      <colorScale>
        <cfvo type="min"/>
        <cfvo type="max"/>
        <color rgb="FFFCFCFF"/>
        <color rgb="FFF8696B"/>
      </colorScale>
    </cfRule>
  </conditionalFormatting>
  <conditionalFormatting sqref="B9:B12">
    <cfRule type="colorScale" priority="5">
      <colorScale>
        <cfvo type="min"/>
        <cfvo type="max"/>
        <color rgb="FFFCFCFF"/>
        <color rgb="FF63BE7B"/>
      </colorScale>
    </cfRule>
  </conditionalFormatting>
  <conditionalFormatting sqref="C9:C12">
    <cfRule type="colorScale" priority="4">
      <colorScale>
        <cfvo type="min"/>
        <cfvo type="max"/>
        <color rgb="FFFCFCFF"/>
        <color rgb="FF63BE7B"/>
      </colorScale>
    </cfRule>
  </conditionalFormatting>
  <conditionalFormatting sqref="D9:D12">
    <cfRule type="colorScale" priority="3">
      <colorScale>
        <cfvo type="min"/>
        <cfvo type="max"/>
        <color rgb="FFFCFCFF"/>
        <color rgb="FF63BE7B"/>
      </colorScale>
    </cfRule>
  </conditionalFormatting>
  <conditionalFormatting sqref="E9:E12">
    <cfRule type="colorScale" priority="2">
      <colorScale>
        <cfvo type="min"/>
        <cfvo type="max"/>
        <color rgb="FFFCFCFF"/>
        <color rgb="FFF8696B"/>
      </colorScale>
    </cfRule>
  </conditionalFormatting>
  <conditionalFormatting sqref="F9:F12">
    <cfRule type="colorScale" priority="1">
      <colorScale>
        <cfvo type="min"/>
        <cfvo type="max"/>
        <color rgb="FFF8696B"/>
        <color rgb="FFFCFC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E77B2-552D-499E-B1B3-6336B73CC9CA}">
  <dimension ref="A1:I23"/>
  <sheetViews>
    <sheetView workbookViewId="0">
      <selection activeCell="G23" sqref="A1:G23"/>
    </sheetView>
  </sheetViews>
  <sheetFormatPr defaultRowHeight="13.15"/>
  <cols>
    <col min="1" max="2" width="19.640625" customWidth="1"/>
    <col min="3" max="3" width="16.2109375" customWidth="1"/>
    <col min="4" max="7" width="19.640625" customWidth="1"/>
    <col min="8" max="8" width="12.5" bestFit="1" customWidth="1"/>
    <col min="9" max="9" width="13.5703125" bestFit="1" customWidth="1"/>
  </cols>
  <sheetData>
    <row r="1" spans="1:9" s="68" customFormat="1" ht="26.25">
      <c r="A1" s="73" t="s">
        <v>2775</v>
      </c>
      <c r="B1" s="73" t="s">
        <v>2782</v>
      </c>
      <c r="C1" s="73" t="s">
        <v>2783</v>
      </c>
      <c r="D1" s="73" t="s">
        <v>2773</v>
      </c>
      <c r="E1" s="73" t="s">
        <v>2781</v>
      </c>
      <c r="F1" s="73" t="s">
        <v>2774</v>
      </c>
      <c r="G1" s="73" t="s">
        <v>2772</v>
      </c>
      <c r="H1" s="74" t="s">
        <v>2779</v>
      </c>
      <c r="I1" s="74" t="s">
        <v>2780</v>
      </c>
    </row>
    <row r="2" spans="1:9">
      <c r="A2" s="66" t="s">
        <v>122</v>
      </c>
      <c r="B2" s="44">
        <v>18418.724678969138</v>
      </c>
      <c r="C2" s="49">
        <f>B2/1316420</f>
        <v>1.3991526016749318E-2</v>
      </c>
      <c r="D2" s="44">
        <v>39336</v>
      </c>
      <c r="E2" s="49">
        <f>H2/I2</f>
        <v>0.49595090194654101</v>
      </c>
      <c r="F2" s="44">
        <v>189</v>
      </c>
      <c r="G2" s="67">
        <v>1</v>
      </c>
      <c r="H2" s="44">
        <v>71471.980430417971</v>
      </c>
      <c r="I2" s="44">
        <v>144111</v>
      </c>
    </row>
    <row r="3" spans="1:9">
      <c r="A3" s="66" t="s">
        <v>106</v>
      </c>
      <c r="B3" s="44">
        <v>120416.18114349434</v>
      </c>
      <c r="C3" s="49">
        <f t="shared" ref="C3:C22" si="0">B3/1316420</f>
        <v>9.1472464064276102E-2</v>
      </c>
      <c r="D3" s="44">
        <v>296894</v>
      </c>
      <c r="E3" s="49">
        <f t="shared" ref="E3:E22" si="1">H3/I3</f>
        <v>0.40444626273691525</v>
      </c>
      <c r="F3" s="44">
        <v>858</v>
      </c>
      <c r="G3" s="67">
        <v>16</v>
      </c>
      <c r="H3" s="44">
        <v>534870.14776635298</v>
      </c>
      <c r="I3" s="44">
        <v>1322475.1890321609</v>
      </c>
    </row>
    <row r="4" spans="1:9">
      <c r="A4" s="66" t="s">
        <v>140</v>
      </c>
      <c r="B4" s="44">
        <v>52165.77586106029</v>
      </c>
      <c r="C4" s="49">
        <f t="shared" si="0"/>
        <v>3.9627000395816146E-2</v>
      </c>
      <c r="D4" s="44">
        <v>113477</v>
      </c>
      <c r="E4" s="49">
        <f t="shared" si="1"/>
        <v>0.47807886905062619</v>
      </c>
      <c r="F4" s="44">
        <v>640</v>
      </c>
      <c r="G4" s="67">
        <v>12</v>
      </c>
      <c r="H4" s="44">
        <v>236524.41534096378</v>
      </c>
      <c r="I4" s="44">
        <v>494739.32159071648</v>
      </c>
    </row>
    <row r="5" spans="1:9">
      <c r="A5" s="66" t="s">
        <v>277</v>
      </c>
      <c r="B5" s="44">
        <v>68374.560371803425</v>
      </c>
      <c r="C5" s="49">
        <f t="shared" si="0"/>
        <v>5.1939776341747637E-2</v>
      </c>
      <c r="D5" s="44">
        <v>152935</v>
      </c>
      <c r="E5" s="49">
        <f t="shared" si="1"/>
        <v>0.42636069186366321</v>
      </c>
      <c r="F5" s="44">
        <v>355</v>
      </c>
      <c r="G5" s="67">
        <v>9</v>
      </c>
      <c r="H5" s="44">
        <v>235077.95239827273</v>
      </c>
      <c r="I5" s="44">
        <v>551359.34640392056</v>
      </c>
    </row>
    <row r="6" spans="1:9">
      <c r="A6" s="66" t="s">
        <v>404</v>
      </c>
      <c r="B6" s="44">
        <v>32571.213252929789</v>
      </c>
      <c r="C6" s="49">
        <f t="shared" si="0"/>
        <v>2.4742265578561393E-2</v>
      </c>
      <c r="D6" s="44">
        <v>74247</v>
      </c>
      <c r="E6" s="49">
        <f t="shared" si="1"/>
        <v>0.43942451372093666</v>
      </c>
      <c r="F6" s="44">
        <v>500</v>
      </c>
      <c r="G6" s="67">
        <v>7</v>
      </c>
      <c r="H6" s="44">
        <v>154736.44278448937</v>
      </c>
      <c r="I6" s="44">
        <v>352134.29827621573</v>
      </c>
    </row>
    <row r="7" spans="1:9">
      <c r="A7" s="66" t="s">
        <v>323</v>
      </c>
      <c r="B7" s="44">
        <v>46190.004388064073</v>
      </c>
      <c r="C7" s="49">
        <f t="shared" si="0"/>
        <v>3.5087589362106375E-2</v>
      </c>
      <c r="D7" s="44">
        <v>142188</v>
      </c>
      <c r="E7" s="49">
        <f t="shared" si="1"/>
        <v>0.42601626873875237</v>
      </c>
      <c r="F7" s="44">
        <v>547</v>
      </c>
      <c r="G7" s="67">
        <v>13</v>
      </c>
      <c r="H7" s="44">
        <v>241016.46280576289</v>
      </c>
      <c r="I7" s="44">
        <v>565744.7390901458</v>
      </c>
    </row>
    <row r="8" spans="1:9">
      <c r="A8" s="66" t="s">
        <v>99</v>
      </c>
      <c r="B8" s="44">
        <v>131408.8065389008</v>
      </c>
      <c r="C8" s="49">
        <f t="shared" si="0"/>
        <v>9.9822857856079972E-2</v>
      </c>
      <c r="D8" s="44">
        <v>331303</v>
      </c>
      <c r="E8" s="49">
        <f t="shared" si="1"/>
        <v>0.3935579279917682</v>
      </c>
      <c r="F8" s="44">
        <v>838</v>
      </c>
      <c r="G8" s="67">
        <v>12</v>
      </c>
      <c r="H8" s="44">
        <v>644245.22318951623</v>
      </c>
      <c r="I8" s="44">
        <v>1636976.8650753531</v>
      </c>
    </row>
    <row r="9" spans="1:9">
      <c r="A9" s="66" t="s">
        <v>220</v>
      </c>
      <c r="B9" s="44">
        <v>30916.260783951329</v>
      </c>
      <c r="C9" s="49">
        <f t="shared" si="0"/>
        <v>2.3485104133902045E-2</v>
      </c>
      <c r="D9" s="44">
        <v>73199</v>
      </c>
      <c r="E9" s="49">
        <f t="shared" si="1"/>
        <v>0.42215705327654024</v>
      </c>
      <c r="F9" s="44">
        <v>375</v>
      </c>
      <c r="G9" s="67">
        <v>4</v>
      </c>
      <c r="H9" s="44">
        <v>118310.99466360548</v>
      </c>
      <c r="I9" s="44">
        <v>280253.50694805069</v>
      </c>
    </row>
    <row r="10" spans="1:9">
      <c r="A10" s="66" t="s">
        <v>798</v>
      </c>
      <c r="B10" s="44">
        <v>13396.30050701371</v>
      </c>
      <c r="C10" s="49">
        <f t="shared" si="0"/>
        <v>1.0176311896669536E-2</v>
      </c>
      <c r="D10" s="44">
        <v>25137</v>
      </c>
      <c r="E10" s="49">
        <f t="shared" si="1"/>
        <v>0.65178739087482862</v>
      </c>
      <c r="F10" s="44">
        <v>87</v>
      </c>
      <c r="G10" s="67">
        <v>5</v>
      </c>
      <c r="H10" s="44">
        <v>57228.974198786425</v>
      </c>
      <c r="I10" s="44">
        <v>87803.131818757232</v>
      </c>
    </row>
    <row r="11" spans="1:9">
      <c r="A11" s="66" t="s">
        <v>272</v>
      </c>
      <c r="B11" s="44">
        <v>37895.668693447638</v>
      </c>
      <c r="C11" s="49">
        <f t="shared" si="0"/>
        <v>2.8786913518062351E-2</v>
      </c>
      <c r="D11" s="44">
        <v>94298</v>
      </c>
      <c r="E11" s="49">
        <f t="shared" si="1"/>
        <v>0.39540971200613556</v>
      </c>
      <c r="F11" s="44">
        <v>366</v>
      </c>
      <c r="G11" s="67">
        <v>9</v>
      </c>
      <c r="H11" s="44">
        <v>178740.1638433109</v>
      </c>
      <c r="I11" s="44">
        <v>452037.86962252815</v>
      </c>
    </row>
    <row r="12" spans="1:9">
      <c r="A12" s="66" t="s">
        <v>130</v>
      </c>
      <c r="B12" s="44">
        <v>87290.757381717704</v>
      </c>
      <c r="C12" s="49">
        <f t="shared" si="0"/>
        <v>6.63092002413498E-2</v>
      </c>
      <c r="D12" s="44">
        <v>188156</v>
      </c>
      <c r="E12" s="49">
        <f t="shared" si="1"/>
        <v>0.46246224312726786</v>
      </c>
      <c r="F12" s="44">
        <v>832</v>
      </c>
      <c r="G12" s="67">
        <v>15</v>
      </c>
      <c r="H12" s="44">
        <v>381391.95772329788</v>
      </c>
      <c r="I12" s="44">
        <v>824698.58543314692</v>
      </c>
    </row>
    <row r="13" spans="1:9">
      <c r="A13" s="66" t="s">
        <v>90</v>
      </c>
      <c r="B13" s="44">
        <v>140059.26463891199</v>
      </c>
      <c r="C13" s="49">
        <f t="shared" si="0"/>
        <v>0.10639405709341394</v>
      </c>
      <c r="D13" s="44">
        <v>358362</v>
      </c>
      <c r="E13" s="49">
        <f t="shared" si="1"/>
        <v>0.42095532744079983</v>
      </c>
      <c r="F13" s="44">
        <v>1077</v>
      </c>
      <c r="G13" s="67">
        <v>14</v>
      </c>
      <c r="H13" s="44">
        <v>618911.93196327717</v>
      </c>
      <c r="I13" s="44">
        <v>1470255.6105560074</v>
      </c>
    </row>
    <row r="14" spans="1:9">
      <c r="A14" s="66" t="s">
        <v>176</v>
      </c>
      <c r="B14" s="44">
        <v>81309.388052123337</v>
      </c>
      <c r="C14" s="49">
        <f t="shared" si="0"/>
        <v>6.1765536874343552E-2</v>
      </c>
      <c r="D14" s="44">
        <v>264225</v>
      </c>
      <c r="E14" s="49">
        <f t="shared" si="1"/>
        <v>0.36187092322844483</v>
      </c>
      <c r="F14" s="44">
        <v>817</v>
      </c>
      <c r="G14" s="67">
        <v>11</v>
      </c>
      <c r="H14" s="44">
        <v>389431.51560317702</v>
      </c>
      <c r="I14" s="44">
        <v>1076161.3896160801</v>
      </c>
    </row>
    <row r="15" spans="1:9">
      <c r="A15" s="66" t="s">
        <v>162</v>
      </c>
      <c r="B15" s="44">
        <v>60591.458170220889</v>
      </c>
      <c r="C15" s="49">
        <f t="shared" si="0"/>
        <v>4.6027451854439232E-2</v>
      </c>
      <c r="D15" s="44">
        <v>167192</v>
      </c>
      <c r="E15" s="49">
        <f t="shared" si="1"/>
        <v>0.39808118738415232</v>
      </c>
      <c r="F15" s="44">
        <v>492</v>
      </c>
      <c r="G15" s="67">
        <v>8</v>
      </c>
      <c r="H15" s="44">
        <v>236484.3048807788</v>
      </c>
      <c r="I15" s="44">
        <v>594060.48910462344</v>
      </c>
    </row>
    <row r="16" spans="1:9">
      <c r="A16" s="66" t="s">
        <v>304</v>
      </c>
      <c r="B16" s="44">
        <v>16162.12374183931</v>
      </c>
      <c r="C16" s="49">
        <f t="shared" si="0"/>
        <v>1.227733074690396E-2</v>
      </c>
      <c r="D16" s="44">
        <v>45324</v>
      </c>
      <c r="E16" s="49">
        <f t="shared" si="1"/>
        <v>0.34461343448588216</v>
      </c>
      <c r="F16" s="44">
        <v>109</v>
      </c>
      <c r="G16" s="67">
        <v>3</v>
      </c>
      <c r="H16" s="44">
        <v>56153.884178799533</v>
      </c>
      <c r="I16" s="44">
        <v>162947.46100822717</v>
      </c>
    </row>
    <row r="17" spans="1:9">
      <c r="A17" s="66" t="s">
        <v>112</v>
      </c>
      <c r="B17" s="44">
        <v>96341.465729157033</v>
      </c>
      <c r="C17" s="49">
        <f t="shared" si="0"/>
        <v>7.3184443968609583E-2</v>
      </c>
      <c r="D17" s="44">
        <v>234393</v>
      </c>
      <c r="E17" s="49">
        <f t="shared" si="1"/>
        <v>0.41234813818050958</v>
      </c>
      <c r="F17" s="44">
        <v>1051</v>
      </c>
      <c r="G17" s="67">
        <v>12</v>
      </c>
      <c r="H17" s="44">
        <v>411785.67871822038</v>
      </c>
      <c r="I17" s="44">
        <v>998635.95973836316</v>
      </c>
    </row>
    <row r="18" spans="1:9">
      <c r="A18" s="66" t="s">
        <v>169</v>
      </c>
      <c r="B18" s="44">
        <v>64130.08943744233</v>
      </c>
      <c r="C18" s="49">
        <f t="shared" si="0"/>
        <v>4.8715523493598041E-2</v>
      </c>
      <c r="D18" s="44">
        <v>164590</v>
      </c>
      <c r="E18" s="49">
        <f t="shared" si="1"/>
        <v>0.40686752564472983</v>
      </c>
      <c r="F18" s="44">
        <v>612</v>
      </c>
      <c r="G18" s="67">
        <v>15</v>
      </c>
      <c r="H18" s="44">
        <v>265422.24588449026</v>
      </c>
      <c r="I18" s="44">
        <v>652355.4453354252</v>
      </c>
    </row>
    <row r="19" spans="1:9">
      <c r="A19" s="66" t="s">
        <v>452</v>
      </c>
      <c r="B19" s="44">
        <v>14455.901040870196</v>
      </c>
      <c r="C19" s="49">
        <f t="shared" si="0"/>
        <v>1.0981222589196605E-2</v>
      </c>
      <c r="D19" s="44">
        <v>35679</v>
      </c>
      <c r="E19" s="49">
        <f t="shared" si="1"/>
        <v>0.4071147515555758</v>
      </c>
      <c r="F19" s="44">
        <v>189</v>
      </c>
      <c r="G19" s="67">
        <v>4</v>
      </c>
      <c r="H19" s="44">
        <v>52660.436492481538</v>
      </c>
      <c r="I19" s="44">
        <v>129350.35218268869</v>
      </c>
    </row>
    <row r="20" spans="1:9">
      <c r="A20" s="66" t="s">
        <v>318</v>
      </c>
      <c r="B20" s="44">
        <v>17274.922439538965</v>
      </c>
      <c r="C20" s="49">
        <f t="shared" si="0"/>
        <v>1.312265267888589E-2</v>
      </c>
      <c r="D20" s="44">
        <v>46223</v>
      </c>
      <c r="E20" s="49">
        <f t="shared" si="1"/>
        <v>0.36054808874605382</v>
      </c>
      <c r="F20" s="44">
        <v>128</v>
      </c>
      <c r="G20" s="67">
        <v>2</v>
      </c>
      <c r="H20" s="44">
        <v>45308.073050535728</v>
      </c>
      <c r="I20" s="44">
        <v>125664.4382947977</v>
      </c>
    </row>
    <row r="21" spans="1:9">
      <c r="A21" s="66" t="s">
        <v>256</v>
      </c>
      <c r="B21" s="44">
        <v>41290.07551380957</v>
      </c>
      <c r="C21" s="49">
        <f t="shared" si="0"/>
        <v>3.1365427077839569E-2</v>
      </c>
      <c r="D21" s="44">
        <v>96272</v>
      </c>
      <c r="E21" s="49">
        <f t="shared" si="1"/>
        <v>0.43463456360340302</v>
      </c>
      <c r="F21" s="44">
        <v>325</v>
      </c>
      <c r="G21" s="67">
        <v>7</v>
      </c>
      <c r="H21" s="44">
        <v>164132.13918213311</v>
      </c>
      <c r="I21" s="44">
        <v>377632.50538882823</v>
      </c>
    </row>
    <row r="22" spans="1:9">
      <c r="A22" s="66" t="s">
        <v>195</v>
      </c>
      <c r="B22" s="44">
        <v>212186.92631532063</v>
      </c>
      <c r="C22" s="49">
        <f t="shared" si="0"/>
        <v>0.16118482423187178</v>
      </c>
      <c r="D22" s="44">
        <v>488434</v>
      </c>
      <c r="E22" s="49">
        <f t="shared" si="1"/>
        <v>0.49902850973791013</v>
      </c>
      <c r="F22" s="44">
        <v>1351</v>
      </c>
      <c r="G22" s="67">
        <v>39</v>
      </c>
      <c r="H22" s="44">
        <v>1129137.8311214128</v>
      </c>
      <c r="I22" s="44">
        <v>2262671.9898517146</v>
      </c>
    </row>
    <row r="23" spans="1:9">
      <c r="A23" s="70" t="s">
        <v>2776</v>
      </c>
      <c r="B23" s="72">
        <v>1382845.8686805856</v>
      </c>
      <c r="C23" s="75">
        <v>1</v>
      </c>
      <c r="D23" s="72">
        <v>3431864</v>
      </c>
      <c r="E23" s="75">
        <f>H23/I23</f>
        <v>0.42734604162045758</v>
      </c>
      <c r="F23" s="72">
        <v>11738</v>
      </c>
      <c r="G23" s="71">
        <v>218</v>
      </c>
      <c r="H23" s="72">
        <v>6223042.75622008</v>
      </c>
      <c r="I23" s="72">
        <v>14562069.494367758</v>
      </c>
    </row>
  </sheetData>
  <conditionalFormatting sqref="C2:C22">
    <cfRule type="colorScale" priority="3">
      <colorScale>
        <cfvo type="min"/>
        <cfvo type="max"/>
        <color theme="0"/>
        <color theme="4"/>
      </colorScale>
    </cfRule>
    <cfRule type="colorScale" priority="7">
      <colorScale>
        <cfvo type="min"/>
        <cfvo type="max"/>
        <color rgb="FFFCFCFF"/>
        <color rgb="FFF8696B"/>
      </colorScale>
    </cfRule>
  </conditionalFormatting>
  <conditionalFormatting sqref="G2:G22">
    <cfRule type="colorScale" priority="1">
      <colorScale>
        <cfvo type="min"/>
        <cfvo type="max"/>
        <color theme="0"/>
        <color theme="4"/>
      </colorScale>
    </cfRule>
    <cfRule type="colorScale" priority="5">
      <colorScale>
        <cfvo type="min"/>
        <cfvo type="max"/>
        <color rgb="FFFCFCFF"/>
        <color rgb="FFF8696B"/>
      </colorScale>
    </cfRule>
  </conditionalFormatting>
  <conditionalFormatting sqref="E2:E22">
    <cfRule type="colorScale" priority="2">
      <colorScale>
        <cfvo type="min"/>
        <cfvo type="max"/>
        <color theme="0"/>
        <color theme="4"/>
      </colorScale>
    </cfRule>
    <cfRule type="colorScale" priority="4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F431C-BE75-4B93-B295-59D1ED0BEE12}">
  <dimension ref="A1:E12"/>
  <sheetViews>
    <sheetView workbookViewId="0">
      <selection activeCell="E4" sqref="E4:E12"/>
    </sheetView>
  </sheetViews>
  <sheetFormatPr defaultRowHeight="13.15"/>
  <cols>
    <col min="1" max="1" width="20" bestFit="1" customWidth="1"/>
    <col min="2" max="2" width="14.640625" bestFit="1" customWidth="1"/>
    <col min="3" max="3" width="44.5" bestFit="1" customWidth="1"/>
    <col min="4" max="4" width="34.78515625" bestFit="1" customWidth="1"/>
    <col min="5" max="5" width="34.5" bestFit="1" customWidth="1"/>
    <col min="6" max="7" width="34.78515625" bestFit="1" customWidth="1"/>
    <col min="8" max="19" width="11.78515625" bestFit="1" customWidth="1"/>
    <col min="20" max="20" width="10.78515625" bestFit="1" customWidth="1"/>
    <col min="21" max="24" width="11.78515625" bestFit="1" customWidth="1"/>
    <col min="25" max="26" width="10.78515625" bestFit="1" customWidth="1"/>
    <col min="27" max="48" width="11.78515625" bestFit="1" customWidth="1"/>
    <col min="49" max="49" width="10.78515625" bestFit="1" customWidth="1"/>
    <col min="50" max="51" width="11.78515625" bestFit="1" customWidth="1"/>
    <col min="52" max="52" width="10.78515625" bestFit="1" customWidth="1"/>
    <col min="53" max="55" width="11.78515625" bestFit="1" customWidth="1"/>
    <col min="56" max="56" width="10.78515625" bestFit="1" customWidth="1"/>
    <col min="57" max="57" width="9.78515625" bestFit="1" customWidth="1"/>
    <col min="58" max="75" width="11.78515625" bestFit="1" customWidth="1"/>
    <col min="76" max="76" width="10.78515625" bestFit="1" customWidth="1"/>
    <col min="77" max="81" width="11.78515625" bestFit="1" customWidth="1"/>
    <col min="82" max="82" width="10.78515625" bestFit="1" customWidth="1"/>
    <col min="83" max="100" width="11.78515625" bestFit="1" customWidth="1"/>
    <col min="101" max="101" width="10.78515625" bestFit="1" customWidth="1"/>
    <col min="102" max="105" width="11.78515625" bestFit="1" customWidth="1"/>
    <col min="106" max="106" width="10.78515625" bestFit="1" customWidth="1"/>
    <col min="107" max="113" width="11.78515625" bestFit="1" customWidth="1"/>
    <col min="114" max="114" width="10.78515625" bestFit="1" customWidth="1"/>
    <col min="115" max="115" width="11.78515625" bestFit="1" customWidth="1"/>
    <col min="116" max="116" width="10.78515625" bestFit="1" customWidth="1"/>
    <col min="117" max="129" width="11.78515625" bestFit="1" customWidth="1"/>
    <col min="130" max="130" width="10.78515625" bestFit="1" customWidth="1"/>
    <col min="131" max="139" width="11.78515625" bestFit="1" customWidth="1"/>
    <col min="140" max="140" width="10.78515625" bestFit="1" customWidth="1"/>
    <col min="141" max="148" width="11.78515625" bestFit="1" customWidth="1"/>
    <col min="149" max="149" width="10.78515625" bestFit="1" customWidth="1"/>
    <col min="150" max="150" width="11.78515625" bestFit="1" customWidth="1"/>
    <col min="151" max="151" width="10.78515625" bestFit="1" customWidth="1"/>
    <col min="152" max="156" width="11.78515625" bestFit="1" customWidth="1"/>
    <col min="157" max="157" width="9.78515625" bestFit="1" customWidth="1"/>
    <col min="158" max="159" width="11.78515625" bestFit="1" customWidth="1"/>
    <col min="160" max="160" width="10.78515625" bestFit="1" customWidth="1"/>
    <col min="161" max="177" width="11.78515625" bestFit="1" customWidth="1"/>
    <col min="178" max="178" width="10.78515625" bestFit="1" customWidth="1"/>
    <col min="179" max="195" width="11.78515625" bestFit="1" customWidth="1"/>
    <col min="196" max="196" width="10.2109375" bestFit="1" customWidth="1"/>
  </cols>
  <sheetData>
    <row r="1" spans="1:5">
      <c r="A1" s="65" t="s">
        <v>2846</v>
      </c>
      <c r="B1" t="s">
        <v>2766</v>
      </c>
    </row>
    <row r="2" spans="1:5">
      <c r="A2" s="65" t="s">
        <v>2847</v>
      </c>
      <c r="B2" t="s">
        <v>2848</v>
      </c>
    </row>
    <row r="4" spans="1:5">
      <c r="A4" s="65" t="s">
        <v>2762</v>
      </c>
      <c r="B4" t="s">
        <v>2769</v>
      </c>
      <c r="C4" t="s">
        <v>2777</v>
      </c>
      <c r="D4" t="s">
        <v>2778</v>
      </c>
      <c r="E4" t="s">
        <v>2858</v>
      </c>
    </row>
    <row r="5" spans="1:5">
      <c r="A5" s="66" t="s">
        <v>277</v>
      </c>
      <c r="B5" s="67">
        <v>10</v>
      </c>
      <c r="C5" s="67">
        <v>149024.06236028744</v>
      </c>
      <c r="D5" s="67">
        <v>274491.09140667249</v>
      </c>
      <c r="E5" s="67">
        <v>149024.06236028744</v>
      </c>
    </row>
    <row r="6" spans="1:5">
      <c r="A6" s="66" t="s">
        <v>99</v>
      </c>
      <c r="B6" s="67">
        <v>5</v>
      </c>
      <c r="C6" s="67">
        <v>264982.83973280608</v>
      </c>
      <c r="D6" s="67">
        <v>565062.46192405815</v>
      </c>
      <c r="E6" s="67">
        <v>264651.83973280608</v>
      </c>
    </row>
    <row r="7" spans="1:5">
      <c r="A7" s="66" t="s">
        <v>220</v>
      </c>
      <c r="B7" s="67">
        <v>5</v>
      </c>
      <c r="C7" s="67">
        <v>35970.780408206389</v>
      </c>
      <c r="D7" s="67">
        <v>69338.790696727068</v>
      </c>
      <c r="E7" s="67">
        <v>35970.780408206389</v>
      </c>
    </row>
    <row r="8" spans="1:5">
      <c r="A8" s="66" t="s">
        <v>130</v>
      </c>
      <c r="B8" s="67">
        <v>13</v>
      </c>
      <c r="C8" s="67">
        <v>155533.67070633578</v>
      </c>
      <c r="D8" s="67">
        <v>291037.81755787309</v>
      </c>
      <c r="E8" s="67">
        <v>155400.67070633578</v>
      </c>
    </row>
    <row r="9" spans="1:5">
      <c r="A9" s="66" t="s">
        <v>176</v>
      </c>
      <c r="B9" s="67">
        <v>14</v>
      </c>
      <c r="C9" s="67">
        <v>209134.40983790444</v>
      </c>
      <c r="D9" s="67">
        <v>362298.08237003942</v>
      </c>
      <c r="E9" s="67">
        <v>197805.40983790444</v>
      </c>
    </row>
    <row r="10" spans="1:5">
      <c r="A10" s="66" t="s">
        <v>112</v>
      </c>
      <c r="B10" s="67">
        <v>5</v>
      </c>
      <c r="C10" s="67">
        <v>49614.206750162761</v>
      </c>
      <c r="D10" s="67">
        <v>85007.108986081425</v>
      </c>
      <c r="E10" s="67">
        <v>49614.206750162761</v>
      </c>
    </row>
    <row r="11" spans="1:5">
      <c r="A11" s="66" t="s">
        <v>256</v>
      </c>
      <c r="B11" s="67">
        <v>4</v>
      </c>
      <c r="C11" s="67">
        <v>54395.267216079432</v>
      </c>
      <c r="D11" s="67">
        <v>107009.90928675231</v>
      </c>
      <c r="E11" s="67">
        <v>54256.267216079432</v>
      </c>
    </row>
    <row r="12" spans="1:5">
      <c r="A12" s="66" t="s">
        <v>2768</v>
      </c>
      <c r="B12" s="67">
        <v>56</v>
      </c>
      <c r="C12" s="67">
        <v>918655.23701178259</v>
      </c>
      <c r="D12" s="67">
        <v>1754245.2622282032</v>
      </c>
      <c r="E12" s="67">
        <v>906723.23701178259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88802-E1F1-48D3-9BDB-DC875676CFB7}">
  <dimension ref="A1:G9"/>
  <sheetViews>
    <sheetView workbookViewId="0">
      <selection activeCell="T8" sqref="T8"/>
    </sheetView>
  </sheetViews>
  <sheetFormatPr defaultRowHeight="13.15"/>
  <cols>
    <col min="2" max="2" width="10.85546875" bestFit="1" customWidth="1"/>
    <col min="3" max="3" width="10.85546875" customWidth="1"/>
    <col min="6" max="6" width="10.85546875" bestFit="1" customWidth="1"/>
    <col min="7" max="7" width="12.35546875" bestFit="1" customWidth="1"/>
  </cols>
  <sheetData>
    <row r="1" spans="1:7">
      <c r="A1" t="s">
        <v>1</v>
      </c>
      <c r="B1" t="s">
        <v>2872</v>
      </c>
      <c r="C1" t="s">
        <v>2874</v>
      </c>
      <c r="D1" t="s">
        <v>2870</v>
      </c>
      <c r="E1" t="s">
        <v>2873</v>
      </c>
      <c r="F1" t="s">
        <v>2871</v>
      </c>
      <c r="G1" t="s">
        <v>2861</v>
      </c>
    </row>
    <row r="2" spans="1:7">
      <c r="A2" t="s">
        <v>277</v>
      </c>
      <c r="B2" s="44">
        <v>149024.06236028744</v>
      </c>
      <c r="C2" s="48">
        <f>B2/906723</f>
        <v>0.16435456292637049</v>
      </c>
      <c r="D2">
        <v>10</v>
      </c>
      <c r="E2" s="48">
        <f>F2/G2</f>
        <v>0.54291037860861113</v>
      </c>
      <c r="F2" s="44">
        <v>149024.06236028744</v>
      </c>
      <c r="G2" s="44">
        <v>274491.09140667249</v>
      </c>
    </row>
    <row r="3" spans="1:7">
      <c r="A3" t="s">
        <v>99</v>
      </c>
      <c r="B3" s="44">
        <v>264651.83973280608</v>
      </c>
      <c r="C3" s="48">
        <f t="shared" ref="C3:C9" si="0">B3/906723</f>
        <v>0.29187727644805095</v>
      </c>
      <c r="D3">
        <v>5</v>
      </c>
      <c r="E3" s="48">
        <f t="shared" ref="E3:E9" si="1">F3/G3</f>
        <v>0.46894433374768857</v>
      </c>
      <c r="F3" s="44">
        <v>264982.83973280608</v>
      </c>
      <c r="G3" s="44">
        <v>565062.46192405815</v>
      </c>
    </row>
    <row r="4" spans="1:7">
      <c r="A4" t="s">
        <v>220</v>
      </c>
      <c r="B4" s="44">
        <v>35970.780408206389</v>
      </c>
      <c r="C4" s="48">
        <f t="shared" si="0"/>
        <v>3.9671189997613814E-2</v>
      </c>
      <c r="D4">
        <v>5</v>
      </c>
      <c r="E4" s="48">
        <f t="shared" si="1"/>
        <v>0.51876849951904747</v>
      </c>
      <c r="F4" s="44">
        <v>35970.780408206389</v>
      </c>
      <c r="G4" s="44">
        <v>69338.790696727068</v>
      </c>
    </row>
    <row r="5" spans="1:7">
      <c r="A5" t="s">
        <v>130</v>
      </c>
      <c r="B5" s="44">
        <v>155400.67070633578</v>
      </c>
      <c r="C5" s="48">
        <f t="shared" si="0"/>
        <v>0.17138714988627815</v>
      </c>
      <c r="D5">
        <v>13</v>
      </c>
      <c r="E5" s="48">
        <f t="shared" si="1"/>
        <v>0.53441051754522517</v>
      </c>
      <c r="F5" s="44">
        <v>155533.67070633578</v>
      </c>
      <c r="G5" s="44">
        <v>291037.81755787309</v>
      </c>
    </row>
    <row r="6" spans="1:7">
      <c r="A6" t="s">
        <v>176</v>
      </c>
      <c r="B6" s="44">
        <v>197805.40983790444</v>
      </c>
      <c r="C6" s="48">
        <f t="shared" si="0"/>
        <v>0.21815417700654383</v>
      </c>
      <c r="D6">
        <v>14</v>
      </c>
      <c r="E6" s="48">
        <f t="shared" si="1"/>
        <v>0.57724404299855325</v>
      </c>
      <c r="F6" s="44">
        <v>209134.40983790444</v>
      </c>
      <c r="G6" s="44">
        <v>362298.08237003942</v>
      </c>
    </row>
    <row r="7" spans="1:7">
      <c r="A7" t="s">
        <v>112</v>
      </c>
      <c r="B7" s="44">
        <v>49614.206750162761</v>
      </c>
      <c r="C7" s="48">
        <f t="shared" si="0"/>
        <v>5.4718151795159889E-2</v>
      </c>
      <c r="D7">
        <v>5</v>
      </c>
      <c r="E7" s="48">
        <f t="shared" si="1"/>
        <v>0.58364773654737867</v>
      </c>
      <c r="F7" s="44">
        <v>49614.206750162761</v>
      </c>
      <c r="G7" s="44">
        <v>85007.108986081425</v>
      </c>
    </row>
    <row r="8" spans="1:7">
      <c r="A8" t="s">
        <v>256</v>
      </c>
      <c r="B8" s="44">
        <v>54256.267216079432</v>
      </c>
      <c r="C8" s="48">
        <f t="shared" si="0"/>
        <v>5.9837753333795915E-2</v>
      </c>
      <c r="D8">
        <v>4</v>
      </c>
      <c r="E8" s="48">
        <f t="shared" si="1"/>
        <v>0.50831990774160474</v>
      </c>
      <c r="F8" s="44">
        <v>54395.267216079432</v>
      </c>
      <c r="G8" s="44">
        <v>107009.90928675231</v>
      </c>
    </row>
    <row r="9" spans="1:7">
      <c r="A9" s="78" t="s">
        <v>2768</v>
      </c>
      <c r="B9" s="69">
        <v>906723.23701178259</v>
      </c>
      <c r="C9" s="76">
        <f t="shared" si="0"/>
        <v>1.0000002613938133</v>
      </c>
      <c r="D9" s="78">
        <v>56</v>
      </c>
      <c r="E9" s="76">
        <f t="shared" si="1"/>
        <v>0.52367548414805309</v>
      </c>
      <c r="F9" s="44">
        <v>918655.23701178259</v>
      </c>
      <c r="G9" s="44">
        <v>1754245.2622282032</v>
      </c>
    </row>
  </sheetData>
  <conditionalFormatting sqref="C2:C8">
    <cfRule type="colorScale" priority="4">
      <colorScale>
        <cfvo type="min"/>
        <cfvo type="max"/>
        <color rgb="FFFCFCFF"/>
        <color rgb="FFF8696B"/>
      </colorScale>
    </cfRule>
  </conditionalFormatting>
  <conditionalFormatting sqref="D2:D8">
    <cfRule type="colorScale" priority="3">
      <colorScale>
        <cfvo type="min"/>
        <cfvo type="max"/>
        <color rgb="FFFCFCFF"/>
        <color rgb="FFF8696B"/>
      </colorScale>
    </cfRule>
  </conditionalFormatting>
  <conditionalFormatting sqref="E2:E8">
    <cfRule type="colorScale" priority="2">
      <colorScale>
        <cfvo type="min"/>
        <cfvo type="max"/>
        <color rgb="FFFCFCFF"/>
        <color rgb="FFF8696B"/>
      </colorScale>
    </cfRule>
  </conditionalFormatting>
  <conditionalFormatting sqref="C2:C8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FFECB-9DD0-4E40-8FDE-F5AF46BC44C4}">
  <dimension ref="A1:K6"/>
  <sheetViews>
    <sheetView workbookViewId="0">
      <selection activeCell="H17" sqref="H17"/>
    </sheetView>
  </sheetViews>
  <sheetFormatPr defaultRowHeight="13.15"/>
  <cols>
    <col min="4" max="4" width="12.35546875" bestFit="1" customWidth="1"/>
    <col min="5" max="5" width="11" bestFit="1" customWidth="1"/>
    <col min="6" max="6" width="11" customWidth="1"/>
    <col min="8" max="8" width="12.140625" customWidth="1"/>
  </cols>
  <sheetData>
    <row r="1" spans="1:11" s="68" customFormat="1" ht="52.5">
      <c r="A1" s="84" t="s">
        <v>2866</v>
      </c>
      <c r="B1" s="84" t="s">
        <v>2864</v>
      </c>
      <c r="C1" s="84" t="s">
        <v>2770</v>
      </c>
      <c r="D1" s="84" t="s">
        <v>2860</v>
      </c>
      <c r="E1" s="84" t="s">
        <v>2868</v>
      </c>
      <c r="F1" s="84" t="s">
        <v>2869</v>
      </c>
      <c r="G1" s="84" t="s">
        <v>2865</v>
      </c>
      <c r="H1" s="84" t="s">
        <v>2859</v>
      </c>
      <c r="I1" s="68" t="s">
        <v>2862</v>
      </c>
      <c r="J1" s="68" t="s">
        <v>2863</v>
      </c>
      <c r="K1" s="68" t="s">
        <v>2867</v>
      </c>
    </row>
    <row r="2" spans="1:11">
      <c r="A2" t="s">
        <v>2766</v>
      </c>
      <c r="B2" s="78">
        <v>56</v>
      </c>
      <c r="C2" s="76">
        <f>K2/I2</f>
        <v>0.52367548414805298</v>
      </c>
      <c r="D2" s="69">
        <v>906723.23701178248</v>
      </c>
      <c r="E2" s="69">
        <v>11932</v>
      </c>
      <c r="F2" s="76">
        <f>E2/K2</f>
        <v>1.2988550567471441E-2</v>
      </c>
      <c r="G2" s="83">
        <f>H2/J2</f>
        <v>0.90563684812578937</v>
      </c>
      <c r="H2" s="49">
        <v>1369658</v>
      </c>
      <c r="I2">
        <v>1754245.2622282035</v>
      </c>
      <c r="J2">
        <v>1512370</v>
      </c>
      <c r="K2">
        <v>918655.23701178259</v>
      </c>
    </row>
    <row r="3" spans="1:11">
      <c r="A3" t="s">
        <v>2765</v>
      </c>
      <c r="B3">
        <v>52</v>
      </c>
      <c r="C3" s="48">
        <f t="shared" ref="C3:C6" si="0">K3/I3</f>
        <v>0.61971618135084239</v>
      </c>
      <c r="D3" s="44">
        <v>245072.344479786</v>
      </c>
      <c r="E3" s="44">
        <v>0</v>
      </c>
      <c r="F3" s="85">
        <f t="shared" ref="F3:F6" si="1">E3/K3</f>
        <v>0</v>
      </c>
      <c r="G3" s="49">
        <f t="shared" ref="G3:G6" si="2">H3/J3</f>
        <v>0.28408622415925555</v>
      </c>
      <c r="H3" s="49">
        <v>96470</v>
      </c>
      <c r="I3">
        <v>395459.00503288972</v>
      </c>
      <c r="J3">
        <v>339580</v>
      </c>
      <c r="K3">
        <v>245072.344479786</v>
      </c>
    </row>
    <row r="4" spans="1:11">
      <c r="A4" t="s">
        <v>2764</v>
      </c>
      <c r="B4">
        <v>153</v>
      </c>
      <c r="C4" s="48">
        <f t="shared" si="0"/>
        <v>0.29630040331243274</v>
      </c>
      <c r="D4" s="44">
        <v>2325592.6433383268</v>
      </c>
      <c r="E4" s="44">
        <v>961154.4</v>
      </c>
      <c r="F4" s="85">
        <f t="shared" si="1"/>
        <v>0.29243333524802134</v>
      </c>
      <c r="G4" s="49">
        <f t="shared" si="2"/>
        <v>0.9736918572019615</v>
      </c>
      <c r="H4" s="49">
        <v>9107826</v>
      </c>
      <c r="I4">
        <v>11092617.5145048</v>
      </c>
      <c r="J4">
        <v>9353910</v>
      </c>
      <c r="K4">
        <v>3286747.0433383272</v>
      </c>
    </row>
    <row r="5" spans="1:11">
      <c r="A5" t="s">
        <v>2763</v>
      </c>
      <c r="B5">
        <v>31</v>
      </c>
      <c r="C5" s="48">
        <f t="shared" si="0"/>
        <v>0.40392112831770993</v>
      </c>
      <c r="D5" s="44">
        <v>88567.52484043657</v>
      </c>
      <c r="E5" s="44">
        <v>88</v>
      </c>
      <c r="F5" s="85">
        <f t="shared" si="1"/>
        <v>9.9260593356571532E-4</v>
      </c>
      <c r="G5" s="49">
        <f t="shared" si="2"/>
        <v>0.31698786955836789</v>
      </c>
      <c r="H5" s="49">
        <v>60364</v>
      </c>
      <c r="I5">
        <v>219487.21823410856</v>
      </c>
      <c r="J5">
        <v>190430</v>
      </c>
      <c r="K5">
        <v>88655.52484043657</v>
      </c>
    </row>
    <row r="6" spans="1:11">
      <c r="A6" s="78" t="s">
        <v>2768</v>
      </c>
      <c r="B6" s="78">
        <v>292</v>
      </c>
      <c r="C6" s="76">
        <f t="shared" si="0"/>
        <v>0.33718574893391612</v>
      </c>
      <c r="D6" s="69">
        <v>3565955.7496703328</v>
      </c>
      <c r="E6" s="69">
        <v>973174.4</v>
      </c>
      <c r="F6" s="76">
        <f t="shared" si="1"/>
        <v>0.21439667247053487</v>
      </c>
      <c r="G6" s="83">
        <f t="shared" si="2"/>
        <v>0.93313859159428203</v>
      </c>
      <c r="H6">
        <v>10634318</v>
      </c>
      <c r="I6">
        <v>13461808.999999998</v>
      </c>
      <c r="J6">
        <v>11396290</v>
      </c>
      <c r="K6">
        <v>4539130.1496703317</v>
      </c>
    </row>
  </sheetData>
  <conditionalFormatting sqref="G2:G5">
    <cfRule type="colorScale" priority="7">
      <colorScale>
        <cfvo type="min"/>
        <cfvo type="max"/>
        <color rgb="FFF8696B"/>
        <color rgb="FFFCFCFF"/>
      </colorScale>
    </cfRule>
  </conditionalFormatting>
  <conditionalFormatting sqref="E2:E5">
    <cfRule type="colorScale" priority="4">
      <colorScale>
        <cfvo type="min"/>
        <cfvo type="max"/>
        <color rgb="FFFCFCFF"/>
        <color rgb="FF63BE7B"/>
      </colorScale>
    </cfRule>
  </conditionalFormatting>
  <conditionalFormatting sqref="D2:D5">
    <cfRule type="colorScale" priority="3">
      <colorScale>
        <cfvo type="min"/>
        <cfvo type="max"/>
        <color rgb="FFFCFCFF"/>
        <color rgb="FFF8696B"/>
      </colorScale>
    </cfRule>
  </conditionalFormatting>
  <conditionalFormatting sqref="C2:C5">
    <cfRule type="colorScale" priority="2">
      <colorScale>
        <cfvo type="min"/>
        <cfvo type="max"/>
        <color rgb="FFFCFCFF"/>
        <color rgb="FFF8696B"/>
      </colorScale>
    </cfRule>
  </conditionalFormatting>
  <conditionalFormatting sqref="F2:F5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933A9-D674-4436-A263-3CB15B5469D1}">
  <dimension ref="A3:G29"/>
  <sheetViews>
    <sheetView workbookViewId="0">
      <selection activeCell="J10" sqref="J10"/>
    </sheetView>
  </sheetViews>
  <sheetFormatPr defaultRowHeight="13.15"/>
  <cols>
    <col min="1" max="1" width="13.140625" bestFit="1" customWidth="1"/>
    <col min="2" max="2" width="26.0703125" bestFit="1" customWidth="1"/>
    <col min="3" max="3" width="24.35546875" bestFit="1" customWidth="1"/>
    <col min="4" max="4" width="24.42578125" bestFit="1" customWidth="1"/>
    <col min="5" max="5" width="25.35546875" bestFit="1" customWidth="1"/>
    <col min="6" max="6" width="23.78515625" bestFit="1" customWidth="1"/>
    <col min="7" max="7" width="23.7109375" bestFit="1" customWidth="1"/>
  </cols>
  <sheetData>
    <row r="3" spans="1:7">
      <c r="A3" s="65" t="s">
        <v>2762</v>
      </c>
      <c r="B3" t="s">
        <v>2875</v>
      </c>
      <c r="C3" t="s">
        <v>2876</v>
      </c>
      <c r="D3" t="s">
        <v>2877</v>
      </c>
      <c r="E3" t="s">
        <v>2878</v>
      </c>
      <c r="F3" t="s">
        <v>2879</v>
      </c>
      <c r="G3" t="s">
        <v>2880</v>
      </c>
    </row>
    <row r="4" spans="1:7">
      <c r="A4" s="66" t="s">
        <v>122</v>
      </c>
      <c r="B4" s="67">
        <v>0</v>
      </c>
      <c r="C4" s="67">
        <v>1125</v>
      </c>
      <c r="D4" s="67">
        <v>2365</v>
      </c>
      <c r="E4" s="67">
        <v>1481</v>
      </c>
      <c r="F4" s="67">
        <v>33435</v>
      </c>
      <c r="G4" s="67">
        <v>33446</v>
      </c>
    </row>
    <row r="5" spans="1:7">
      <c r="A5" s="66" t="s">
        <v>106</v>
      </c>
      <c r="B5" s="67">
        <v>0</v>
      </c>
      <c r="C5" s="67">
        <v>1443</v>
      </c>
      <c r="D5" s="67">
        <v>5192</v>
      </c>
      <c r="E5" s="67">
        <v>15012</v>
      </c>
      <c r="F5" s="67">
        <v>213250</v>
      </c>
      <c r="G5" s="67">
        <v>216413</v>
      </c>
    </row>
    <row r="6" spans="1:7">
      <c r="A6" s="66" t="s">
        <v>140</v>
      </c>
      <c r="B6" s="67">
        <v>0</v>
      </c>
      <c r="C6" s="67">
        <v>889</v>
      </c>
      <c r="D6" s="67">
        <v>4395</v>
      </c>
      <c r="E6" s="67">
        <v>4795</v>
      </c>
      <c r="F6" s="67">
        <v>136393</v>
      </c>
      <c r="G6" s="67">
        <v>138207</v>
      </c>
    </row>
    <row r="7" spans="1:7">
      <c r="A7" s="66" t="s">
        <v>277</v>
      </c>
      <c r="B7" s="67">
        <v>0</v>
      </c>
      <c r="C7" s="67">
        <v>0</v>
      </c>
      <c r="D7" s="67">
        <v>2574</v>
      </c>
      <c r="E7" s="67">
        <v>12340</v>
      </c>
      <c r="F7" s="67">
        <v>220041</v>
      </c>
      <c r="G7" s="67">
        <v>222545</v>
      </c>
    </row>
    <row r="8" spans="1:7">
      <c r="A8" s="66" t="s">
        <v>404</v>
      </c>
      <c r="B8" s="67">
        <v>0</v>
      </c>
      <c r="C8" s="67">
        <v>0</v>
      </c>
      <c r="D8" s="67">
        <v>2672</v>
      </c>
      <c r="E8" s="67">
        <v>6239</v>
      </c>
      <c r="F8" s="67">
        <v>167348</v>
      </c>
      <c r="G8" s="67">
        <v>169115</v>
      </c>
    </row>
    <row r="9" spans="1:7">
      <c r="A9" s="66" t="s">
        <v>323</v>
      </c>
      <c r="B9" s="67">
        <v>137409</v>
      </c>
      <c r="C9" s="67">
        <v>72103</v>
      </c>
      <c r="D9" s="67">
        <v>9873</v>
      </c>
      <c r="E9" s="67">
        <v>28531</v>
      </c>
      <c r="F9" s="67">
        <v>309158</v>
      </c>
      <c r="G9" s="67">
        <v>447169</v>
      </c>
    </row>
    <row r="10" spans="1:7">
      <c r="A10" s="66" t="s">
        <v>99</v>
      </c>
      <c r="B10" s="67">
        <v>1037</v>
      </c>
      <c r="C10" s="67">
        <v>0</v>
      </c>
      <c r="D10" s="67">
        <v>5157</v>
      </c>
      <c r="E10" s="67">
        <v>15732</v>
      </c>
      <c r="F10" s="67">
        <v>291237</v>
      </c>
      <c r="G10" s="67">
        <v>293006</v>
      </c>
    </row>
    <row r="11" spans="1:7">
      <c r="A11" s="66" t="s">
        <v>220</v>
      </c>
      <c r="B11" s="67">
        <v>0</v>
      </c>
      <c r="C11" s="67">
        <v>0</v>
      </c>
      <c r="D11" s="67">
        <v>2066</v>
      </c>
      <c r="E11" s="67">
        <v>2641</v>
      </c>
      <c r="F11" s="67">
        <v>66225</v>
      </c>
      <c r="G11" s="67">
        <v>66469</v>
      </c>
    </row>
    <row r="12" spans="1:7">
      <c r="A12" s="66" t="s">
        <v>798</v>
      </c>
      <c r="B12" s="67">
        <v>0</v>
      </c>
      <c r="C12" s="67">
        <v>308</v>
      </c>
      <c r="D12" s="67">
        <v>7340</v>
      </c>
      <c r="E12" s="67">
        <v>1431</v>
      </c>
      <c r="F12" s="67">
        <v>34255</v>
      </c>
      <c r="G12" s="67">
        <v>40228</v>
      </c>
    </row>
    <row r="13" spans="1:7">
      <c r="A13" s="66" t="s">
        <v>229</v>
      </c>
      <c r="B13" s="67">
        <v>323988</v>
      </c>
      <c r="C13" s="67">
        <v>30618</v>
      </c>
      <c r="D13" s="67">
        <v>6881</v>
      </c>
      <c r="E13" s="67">
        <v>22761</v>
      </c>
      <c r="F13" s="67">
        <v>187600</v>
      </c>
      <c r="G13" s="67">
        <v>369784</v>
      </c>
    </row>
    <row r="14" spans="1:7">
      <c r="A14" s="66" t="s">
        <v>272</v>
      </c>
      <c r="B14" s="67">
        <v>97</v>
      </c>
      <c r="C14" s="67">
        <v>0</v>
      </c>
      <c r="D14" s="67">
        <v>2795</v>
      </c>
      <c r="E14" s="67">
        <v>6620</v>
      </c>
      <c r="F14" s="67">
        <v>154633</v>
      </c>
      <c r="G14" s="67">
        <v>155980</v>
      </c>
    </row>
    <row r="15" spans="1:7">
      <c r="A15" s="66" t="s">
        <v>130</v>
      </c>
      <c r="B15" s="67">
        <v>0</v>
      </c>
      <c r="C15" s="67">
        <v>0</v>
      </c>
      <c r="D15" s="67">
        <v>3710</v>
      </c>
      <c r="E15" s="67">
        <v>6021</v>
      </c>
      <c r="F15" s="67">
        <v>190529</v>
      </c>
      <c r="G15" s="67">
        <v>190709</v>
      </c>
    </row>
    <row r="16" spans="1:7">
      <c r="A16" s="66" t="s">
        <v>90</v>
      </c>
      <c r="B16" s="67">
        <v>12021</v>
      </c>
      <c r="C16" s="67">
        <v>0</v>
      </c>
      <c r="D16" s="67">
        <v>6886</v>
      </c>
      <c r="E16" s="67">
        <v>31058</v>
      </c>
      <c r="F16" s="67">
        <v>234016</v>
      </c>
      <c r="G16" s="67">
        <v>255261</v>
      </c>
    </row>
    <row r="17" spans="1:7">
      <c r="A17" s="66" t="s">
        <v>688</v>
      </c>
      <c r="B17" s="67">
        <v>12112</v>
      </c>
      <c r="C17" s="67">
        <v>0</v>
      </c>
      <c r="D17" s="67">
        <v>7210</v>
      </c>
      <c r="E17" s="67">
        <v>6427</v>
      </c>
      <c r="F17" s="67">
        <v>155362</v>
      </c>
      <c r="G17" s="67">
        <v>164418</v>
      </c>
    </row>
    <row r="18" spans="1:7">
      <c r="A18" s="66" t="s">
        <v>176</v>
      </c>
      <c r="B18" s="67">
        <v>213879</v>
      </c>
      <c r="C18" s="67">
        <v>57328</v>
      </c>
      <c r="D18" s="67">
        <v>8513</v>
      </c>
      <c r="E18" s="67">
        <v>52820</v>
      </c>
      <c r="F18" s="67">
        <v>346400</v>
      </c>
      <c r="G18" s="67">
        <v>514213</v>
      </c>
    </row>
    <row r="19" spans="1:7">
      <c r="A19" s="66" t="s">
        <v>162</v>
      </c>
      <c r="B19" s="67">
        <v>0</v>
      </c>
      <c r="C19" s="67">
        <v>0</v>
      </c>
      <c r="D19" s="67">
        <v>1622</v>
      </c>
      <c r="E19" s="67">
        <v>7104</v>
      </c>
      <c r="F19" s="67">
        <v>154789</v>
      </c>
      <c r="G19" s="67">
        <v>156075</v>
      </c>
    </row>
    <row r="20" spans="1:7">
      <c r="A20" s="66" t="s">
        <v>304</v>
      </c>
      <c r="B20" s="67">
        <v>0</v>
      </c>
      <c r="C20" s="67">
        <v>0</v>
      </c>
      <c r="D20" s="67">
        <v>6186</v>
      </c>
      <c r="E20" s="67">
        <v>3616</v>
      </c>
      <c r="F20" s="67">
        <v>79210</v>
      </c>
      <c r="G20" s="67">
        <v>81481</v>
      </c>
    </row>
    <row r="21" spans="1:7">
      <c r="A21" s="66" t="s">
        <v>112</v>
      </c>
      <c r="B21" s="67">
        <v>0</v>
      </c>
      <c r="C21" s="67">
        <v>0</v>
      </c>
      <c r="D21" s="67">
        <v>3208</v>
      </c>
      <c r="E21" s="67">
        <v>7046</v>
      </c>
      <c r="F21" s="67">
        <v>186354</v>
      </c>
      <c r="G21" s="67">
        <v>186571</v>
      </c>
    </row>
    <row r="22" spans="1:7">
      <c r="A22" s="66" t="s">
        <v>169</v>
      </c>
      <c r="B22" s="67">
        <v>152</v>
      </c>
      <c r="C22" s="67">
        <v>0</v>
      </c>
      <c r="D22" s="67">
        <v>994</v>
      </c>
      <c r="E22" s="67">
        <v>7354</v>
      </c>
      <c r="F22" s="67">
        <v>202955</v>
      </c>
      <c r="G22" s="67">
        <v>203797</v>
      </c>
    </row>
    <row r="23" spans="1:7">
      <c r="A23" s="66" t="s">
        <v>431</v>
      </c>
      <c r="B23" s="67">
        <v>39231</v>
      </c>
      <c r="C23" s="67">
        <v>1808</v>
      </c>
      <c r="D23" s="67">
        <v>7133</v>
      </c>
      <c r="E23" s="67">
        <v>23885</v>
      </c>
      <c r="F23" s="67">
        <v>146187</v>
      </c>
      <c r="G23" s="67">
        <v>163373</v>
      </c>
    </row>
    <row r="24" spans="1:7">
      <c r="A24" s="66" t="s">
        <v>452</v>
      </c>
      <c r="B24" s="67">
        <v>1600</v>
      </c>
      <c r="C24" s="67">
        <v>0</v>
      </c>
      <c r="D24" s="67">
        <v>3838</v>
      </c>
      <c r="E24" s="67">
        <v>5534</v>
      </c>
      <c r="F24" s="67">
        <v>129385</v>
      </c>
      <c r="G24" s="67">
        <v>133496</v>
      </c>
    </row>
    <row r="25" spans="1:7">
      <c r="A25" s="66" t="s">
        <v>318</v>
      </c>
      <c r="B25" s="67">
        <v>71</v>
      </c>
      <c r="C25" s="67">
        <v>96</v>
      </c>
      <c r="D25" s="67">
        <v>6095</v>
      </c>
      <c r="E25" s="67">
        <v>2400</v>
      </c>
      <c r="F25" s="67">
        <v>61332</v>
      </c>
      <c r="G25" s="67">
        <v>61961</v>
      </c>
    </row>
    <row r="26" spans="1:7">
      <c r="A26" s="66" t="s">
        <v>256</v>
      </c>
      <c r="B26" s="67">
        <v>79</v>
      </c>
      <c r="C26" s="67">
        <v>0</v>
      </c>
      <c r="D26" s="67">
        <v>3859</v>
      </c>
      <c r="E26" s="67">
        <v>4485</v>
      </c>
      <c r="F26" s="67">
        <v>126027</v>
      </c>
      <c r="G26" s="67">
        <v>126237</v>
      </c>
    </row>
    <row r="27" spans="1:7">
      <c r="A27" s="66" t="s">
        <v>195</v>
      </c>
      <c r="B27" s="67">
        <v>46841</v>
      </c>
      <c r="C27" s="67">
        <v>28724</v>
      </c>
      <c r="D27" s="67">
        <v>6261</v>
      </c>
      <c r="E27" s="67">
        <v>52041</v>
      </c>
      <c r="F27" s="67">
        <v>560535</v>
      </c>
      <c r="G27" s="67">
        <v>615273</v>
      </c>
    </row>
    <row r="28" spans="1:7">
      <c r="A28" s="66" t="s">
        <v>2767</v>
      </c>
      <c r="B28" s="67"/>
      <c r="C28" s="67"/>
      <c r="D28" s="67"/>
      <c r="E28" s="67"/>
      <c r="F28" s="67"/>
      <c r="G28" s="67"/>
    </row>
    <row r="29" spans="1:7">
      <c r="A29" s="66" t="s">
        <v>2768</v>
      </c>
      <c r="B29" s="67">
        <v>788517</v>
      </c>
      <c r="C29" s="67">
        <v>194442</v>
      </c>
      <c r="D29" s="67">
        <v>116825</v>
      </c>
      <c r="E29" s="67">
        <v>327374</v>
      </c>
      <c r="F29" s="67">
        <v>4386656</v>
      </c>
      <c r="G29" s="67">
        <v>5005227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D6350-4A17-4376-A67F-45C39A2B2500}">
  <dimension ref="A1:DH1113"/>
  <sheetViews>
    <sheetView tabSelected="1" zoomScale="90" zoomScaleNormal="90"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E14" sqref="E14"/>
    </sheetView>
  </sheetViews>
  <sheetFormatPr defaultColWidth="9.140625" defaultRowHeight="12.85" customHeight="1"/>
  <cols>
    <col min="1" max="1" width="5.35546875" style="39" customWidth="1"/>
    <col min="2" max="2" width="20.28515625" style="39" customWidth="1"/>
    <col min="3" max="3" width="6.78515625" style="39" customWidth="1"/>
    <col min="4" max="4" width="15.140625" style="39" customWidth="1"/>
    <col min="5" max="5" width="10.140625" style="39" customWidth="1"/>
    <col min="6" max="6" width="15.78515625" style="39" customWidth="1"/>
    <col min="7" max="8" width="11" style="39" customWidth="1"/>
    <col min="9" max="9" width="10.78515625" style="43" customWidth="1"/>
    <col min="10" max="11" width="10.2109375" style="44" customWidth="1"/>
    <col min="12" max="15" width="9.140625" style="39"/>
    <col min="16" max="17" width="9.140625" style="45"/>
    <col min="18" max="19" width="9.140625" style="46"/>
    <col min="20" max="20" width="9.140625" style="46" customWidth="1"/>
    <col min="21" max="22" width="9.140625" style="45"/>
    <col min="23" max="23" width="11.2109375" style="45" customWidth="1"/>
    <col min="24" max="24" width="12.0703125" style="44" bestFit="1" customWidth="1"/>
    <col min="25" max="25" width="12.0703125" style="49" customWidth="1"/>
    <col min="26" max="33" width="12.0703125" style="44" customWidth="1"/>
    <col min="34" max="40" width="13.140625" style="44" customWidth="1"/>
    <col min="41" max="42" width="9.78515625" style="44" customWidth="1"/>
    <col min="43" max="43" width="12.0703125" style="44" customWidth="1"/>
    <col min="44" max="45" width="12.0703125" style="47" customWidth="1"/>
    <col min="46" max="46" width="12.0703125" style="48" customWidth="1"/>
    <col min="47" max="47" width="10.7109375" style="39" customWidth="1"/>
    <col min="48" max="48" width="9.140625" style="39"/>
    <col min="49" max="49" width="9.140625" style="49"/>
    <col min="50" max="50" width="9.140625" style="50"/>
    <col min="51" max="51" width="9.140625" style="49"/>
    <col min="52" max="52" width="9.140625" style="47" customWidth="1"/>
    <col min="53" max="53" width="10.5703125" style="47" customWidth="1"/>
    <col min="54" max="54" width="9.140625" style="50" customWidth="1"/>
    <col min="55" max="55" width="9.140625" style="47" customWidth="1"/>
    <col min="56" max="57" width="9.140625" style="49" customWidth="1"/>
    <col min="58" max="59" width="11.85546875" style="49" customWidth="1"/>
    <col min="60" max="63" width="9.140625" style="39"/>
    <col min="64" max="64" width="16.35546875" style="39" customWidth="1"/>
    <col min="65" max="65" width="16.78515625" style="39" customWidth="1"/>
    <col min="66" max="66" width="9.140625" style="45"/>
    <col min="67" max="70" width="9.140625" style="39"/>
    <col min="71" max="72" width="9.140625" style="45"/>
    <col min="73" max="73" width="9.140625" style="39" customWidth="1"/>
    <col min="74" max="75" width="12.0703125" style="45" customWidth="1"/>
    <col min="76" max="87" width="9.140625" style="39"/>
    <col min="88" max="88" width="11.0703125" style="39" customWidth="1"/>
    <col min="89" max="89" width="9.140625" style="39"/>
    <col min="90" max="91" width="9.140625" style="45"/>
    <col min="92" max="110" width="9.140625" style="39"/>
    <col min="111" max="111" width="9.92578125" style="39" customWidth="1"/>
    <col min="112" max="112" width="9.140625" style="39"/>
    <col min="113" max="16384" width="9.140625" style="34"/>
  </cols>
  <sheetData>
    <row r="1" spans="1:112" s="23" customFormat="1" ht="88.8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2847</v>
      </c>
      <c r="I1" s="2" t="s">
        <v>7</v>
      </c>
      <c r="J1" s="3" t="s">
        <v>8</v>
      </c>
      <c r="K1" s="4" t="s">
        <v>9</v>
      </c>
      <c r="L1" s="1" t="s">
        <v>10</v>
      </c>
      <c r="M1" s="1" t="s">
        <v>11</v>
      </c>
      <c r="N1" s="1" t="s">
        <v>12</v>
      </c>
      <c r="O1" s="5" t="s">
        <v>13</v>
      </c>
      <c r="P1" s="6" t="s">
        <v>14</v>
      </c>
      <c r="Q1" s="7" t="s">
        <v>15</v>
      </c>
      <c r="R1" s="8" t="s">
        <v>16</v>
      </c>
      <c r="S1" s="8" t="s">
        <v>17</v>
      </c>
      <c r="T1" s="8" t="s">
        <v>18</v>
      </c>
      <c r="U1" s="9" t="s">
        <v>19</v>
      </c>
      <c r="V1" s="10" t="s">
        <v>20</v>
      </c>
      <c r="W1" s="6" t="s">
        <v>21</v>
      </c>
      <c r="X1" s="2" t="s">
        <v>22</v>
      </c>
      <c r="Y1" s="81" t="s">
        <v>2842</v>
      </c>
      <c r="Z1" s="79" t="s">
        <v>2839</v>
      </c>
      <c r="AA1" s="82" t="s">
        <v>2850</v>
      </c>
      <c r="AB1" s="82" t="s">
        <v>2851</v>
      </c>
      <c r="AC1" s="82" t="s">
        <v>2852</v>
      </c>
      <c r="AD1" s="82" t="s">
        <v>2853</v>
      </c>
      <c r="AE1" s="82" t="s">
        <v>2854</v>
      </c>
      <c r="AF1" s="82" t="s">
        <v>2855</v>
      </c>
      <c r="AG1" s="82" t="s">
        <v>2856</v>
      </c>
      <c r="AH1" s="11" t="s">
        <v>23</v>
      </c>
      <c r="AI1" s="11" t="s">
        <v>2843</v>
      </c>
      <c r="AJ1" s="11" t="s">
        <v>24</v>
      </c>
      <c r="AK1" s="11" t="s">
        <v>25</v>
      </c>
      <c r="AL1" s="11" t="s">
        <v>26</v>
      </c>
      <c r="AM1" s="11" t="s">
        <v>27</v>
      </c>
      <c r="AN1" s="11" t="s">
        <v>2857</v>
      </c>
      <c r="AO1" s="79" t="s">
        <v>28</v>
      </c>
      <c r="AP1" s="79" t="s">
        <v>2840</v>
      </c>
      <c r="AQ1" s="11" t="s">
        <v>29</v>
      </c>
      <c r="AR1" s="12" t="s">
        <v>30</v>
      </c>
      <c r="AS1" s="12" t="s">
        <v>31</v>
      </c>
      <c r="AT1" s="13" t="s">
        <v>32</v>
      </c>
      <c r="AU1" s="14" t="s">
        <v>33</v>
      </c>
      <c r="AV1" s="64" t="s">
        <v>34</v>
      </c>
      <c r="AW1" s="15" t="s">
        <v>35</v>
      </c>
      <c r="AX1" s="16" t="s">
        <v>36</v>
      </c>
      <c r="AY1" s="15" t="s">
        <v>37</v>
      </c>
      <c r="AZ1" s="17" t="s">
        <v>38</v>
      </c>
      <c r="BA1" s="18" t="s">
        <v>39</v>
      </c>
      <c r="BB1" s="19" t="s">
        <v>40</v>
      </c>
      <c r="BC1" s="17" t="s">
        <v>2838</v>
      </c>
      <c r="BD1" s="80" t="s">
        <v>2841</v>
      </c>
      <c r="BE1" s="80" t="s">
        <v>2844</v>
      </c>
      <c r="BF1" s="80" t="s">
        <v>2845</v>
      </c>
      <c r="BG1" s="80" t="s">
        <v>2849</v>
      </c>
      <c r="BH1" s="1" t="s">
        <v>41</v>
      </c>
      <c r="BI1" s="1" t="s">
        <v>2788</v>
      </c>
      <c r="BJ1" s="1" t="s">
        <v>2832</v>
      </c>
      <c r="BK1" s="1" t="s">
        <v>2833</v>
      </c>
      <c r="BL1" s="1" t="s">
        <v>2846</v>
      </c>
      <c r="BM1" s="1" t="s">
        <v>42</v>
      </c>
      <c r="BN1" s="7" t="s">
        <v>43</v>
      </c>
      <c r="BO1" s="1" t="s">
        <v>44</v>
      </c>
      <c r="BP1" s="20" t="s">
        <v>45</v>
      </c>
      <c r="BQ1" s="21" t="s">
        <v>46</v>
      </c>
      <c r="BR1" s="21" t="s">
        <v>47</v>
      </c>
      <c r="BS1" s="7" t="s">
        <v>48</v>
      </c>
      <c r="BT1" s="7" t="s">
        <v>49</v>
      </c>
      <c r="BU1" s="1" t="s">
        <v>50</v>
      </c>
      <c r="BV1" s="7" t="s">
        <v>51</v>
      </c>
      <c r="BW1" s="7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57</v>
      </c>
      <c r="CC1" s="1" t="s">
        <v>58</v>
      </c>
      <c r="CD1" s="20" t="s">
        <v>59</v>
      </c>
      <c r="CE1" s="1" t="s">
        <v>60</v>
      </c>
      <c r="CF1" s="20" t="s">
        <v>61</v>
      </c>
      <c r="CG1" s="1" t="s">
        <v>62</v>
      </c>
      <c r="CH1" s="1" t="s">
        <v>63</v>
      </c>
      <c r="CI1" s="1" t="s">
        <v>64</v>
      </c>
      <c r="CJ1" s="1" t="s">
        <v>65</v>
      </c>
      <c r="CK1" s="1" t="s">
        <v>66</v>
      </c>
      <c r="CL1" s="22" t="s">
        <v>67</v>
      </c>
      <c r="CM1" s="7" t="s">
        <v>68</v>
      </c>
      <c r="CN1" s="1" t="s">
        <v>69</v>
      </c>
      <c r="CO1" s="1" t="s">
        <v>70</v>
      </c>
      <c r="CP1" s="21" t="s">
        <v>71</v>
      </c>
      <c r="CQ1" s="21" t="s">
        <v>72</v>
      </c>
      <c r="CR1" s="21" t="s">
        <v>73</v>
      </c>
      <c r="CS1" s="21" t="s">
        <v>74</v>
      </c>
      <c r="CT1" s="1" t="s">
        <v>75</v>
      </c>
      <c r="CU1" s="1" t="s">
        <v>76</v>
      </c>
      <c r="CV1" s="1" t="s">
        <v>77</v>
      </c>
      <c r="CW1" s="1" t="s">
        <v>78</v>
      </c>
      <c r="CX1" s="1" t="s">
        <v>79</v>
      </c>
      <c r="CY1" s="1" t="s">
        <v>80</v>
      </c>
      <c r="CZ1" s="1" t="s">
        <v>81</v>
      </c>
      <c r="DA1" s="1" t="s">
        <v>82</v>
      </c>
      <c r="DB1" s="1" t="s">
        <v>83</v>
      </c>
      <c r="DC1" s="1" t="s">
        <v>84</v>
      </c>
      <c r="DD1" s="1" t="s">
        <v>85</v>
      </c>
      <c r="DE1" s="1" t="s">
        <v>86</v>
      </c>
      <c r="DF1" s="1" t="s">
        <v>87</v>
      </c>
      <c r="DG1" s="1" t="s">
        <v>88</v>
      </c>
      <c r="DH1" s="1" t="s">
        <v>89</v>
      </c>
    </row>
    <row r="2" spans="1:112" ht="12.3" customHeight="1">
      <c r="A2" s="24">
        <v>1</v>
      </c>
      <c r="B2" s="24" t="s">
        <v>2881</v>
      </c>
      <c r="C2" s="24" t="s">
        <v>230</v>
      </c>
      <c r="D2" s="25" t="s">
        <v>201</v>
      </c>
      <c r="E2" s="25" t="s">
        <v>231</v>
      </c>
      <c r="F2" s="25" t="s">
        <v>172</v>
      </c>
      <c r="G2" s="35" t="s">
        <v>1623</v>
      </c>
      <c r="H2" s="35" t="s">
        <v>2848</v>
      </c>
      <c r="I2" s="26">
        <v>47922</v>
      </c>
      <c r="J2" s="27">
        <v>51499.347479115444</v>
      </c>
      <c r="K2" s="27">
        <f t="shared" ref="K2:K65" si="0">P2*I2/100</f>
        <v>4298.6034</v>
      </c>
      <c r="L2" s="24">
        <v>11478</v>
      </c>
      <c r="M2" s="24">
        <v>1079</v>
      </c>
      <c r="N2" s="24">
        <v>52</v>
      </c>
      <c r="O2" s="24">
        <f t="shared" ref="O2:O65" si="1">M2+N2</f>
        <v>1131</v>
      </c>
      <c r="P2" s="28">
        <v>8.9700000000000006</v>
      </c>
      <c r="Q2" s="28">
        <f t="shared" ref="Q2:Q65" si="2">_xlfn.PERCENTILE.EXC(W:W,W2)</f>
        <v>0.28930322906492534</v>
      </c>
      <c r="R2" s="29">
        <v>0.16301468013360421</v>
      </c>
      <c r="S2" s="29">
        <v>0.28271811240005584</v>
      </c>
      <c r="T2" s="29">
        <v>0.87309144673521943</v>
      </c>
      <c r="U2" s="28" t="s">
        <v>182</v>
      </c>
      <c r="V2" s="28" t="s">
        <v>183</v>
      </c>
      <c r="W2" s="28">
        <v>0.12123789685531751</v>
      </c>
      <c r="X2" s="27">
        <v>6243.6725777891497</v>
      </c>
      <c r="Y2" s="30">
        <f t="shared" ref="Y2:Y65" si="3">X2/(SUM(X:X))</f>
        <v>5.00010658856465E-4</v>
      </c>
      <c r="Z2" s="27">
        <f t="shared" ref="Z2:Z65" si="4">X2-AO2</f>
        <v>-415297.72742221085</v>
      </c>
      <c r="AA2" s="27">
        <v>315074</v>
      </c>
      <c r="AB2" s="27">
        <v>1407</v>
      </c>
      <c r="AC2" s="27">
        <v>17</v>
      </c>
      <c r="AD2" s="27">
        <v>17876</v>
      </c>
      <c r="AE2" s="27">
        <v>148452</v>
      </c>
      <c r="AF2" s="27">
        <f t="shared" ref="AF2:AF65" si="5">MAX(AA2:AE2)</f>
        <v>315074</v>
      </c>
      <c r="AG2" s="27">
        <f t="shared" ref="AG2:AG65" si="6">COUNTIF(AA2:AE2,"&gt;0")</f>
        <v>5</v>
      </c>
      <c r="AH2" s="27">
        <v>399795.20000000001</v>
      </c>
      <c r="AI2" s="27">
        <v>1428</v>
      </c>
      <c r="AJ2" s="27">
        <v>21</v>
      </c>
      <c r="AK2" s="27">
        <v>17884</v>
      </c>
      <c r="AL2" s="27">
        <v>148452</v>
      </c>
      <c r="AM2" s="27">
        <v>541804</v>
      </c>
      <c r="AN2" s="27">
        <f t="shared" ref="AN2:AN65" si="7">COUNTIF(AH2:AL2,"&gt;0")</f>
        <v>5</v>
      </c>
      <c r="AO2" s="27">
        <v>421541.4</v>
      </c>
      <c r="AP2" s="30">
        <f t="shared" ref="AP2:AP65" si="8">AO2/(SUM(AO:AO))</f>
        <v>0.24378163428342353</v>
      </c>
      <c r="AQ2" s="30">
        <f t="shared" ref="AQ2:AQ65" si="9">AI2/(SUM(AI:AI))</f>
        <v>4.5030130454936758E-3</v>
      </c>
      <c r="AR2" s="31">
        <f t="shared" ref="AR2:AR65" si="10">AO2/X2</f>
        <v>67.514975320705489</v>
      </c>
      <c r="AS2" s="31">
        <v>1</v>
      </c>
      <c r="AT2" s="32">
        <f t="shared" ref="AT2:AT65" si="11">AO2/J2</f>
        <v>8.1853736141209925</v>
      </c>
      <c r="AU2" s="24">
        <v>934.25923316707667</v>
      </c>
      <c r="AV2" s="28">
        <f t="shared" ref="AV2:AV65" si="12">AU2/(MAX(AU:AU))</f>
        <v>2.5944887551440945E-2</v>
      </c>
      <c r="AW2" s="30">
        <f t="shared" ref="AW2:AW65" si="13">AU2/(SUM(AU:AU))</f>
        <v>3.3321642303147915E-4</v>
      </c>
      <c r="AX2" s="33">
        <f t="shared" ref="AX2:AX65" si="14">AU2/(MAX(AU:AU))</f>
        <v>2.5944887551440945E-2</v>
      </c>
      <c r="AY2" s="30">
        <f t="shared" ref="AY2:AY65" si="15">AW2-AQ2</f>
        <v>-4.1697966224621963E-3</v>
      </c>
      <c r="AZ2" s="31">
        <f t="shared" ref="AZ2:AZ65" si="16">(AY2-MIN($AY:$AY))/(MAX($AY:$AY)-MIN($AY:$AY))</f>
        <v>0.8604400128935471</v>
      </c>
      <c r="BA2" s="31">
        <v>0</v>
      </c>
      <c r="BB2" s="33">
        <f t="shared" ref="BB2:BB65" si="17">AI2/AU2</f>
        <v>1.5284836898632246</v>
      </c>
      <c r="BC2" s="31">
        <f t="shared" ref="BC2:BC65" si="18">AVERAGE(AZ2,AX2,R2)</f>
        <v>0.34979986019286408</v>
      </c>
      <c r="BD2" s="30">
        <f t="shared" ref="BD2:BD65" si="19">Y2-AP2</f>
        <v>-0.24328162362456707</v>
      </c>
      <c r="BE2" s="31">
        <f t="shared" ref="BE2:BE65" si="20">(BD2-MIN($BD:$BD))/(MAX($BD:$BD)-MIN($BD:$BD))</f>
        <v>0</v>
      </c>
      <c r="BF2" s="31">
        <f t="shared" ref="BF2:BF65" si="21">AVERAGE(BE2,Y2,W2)</f>
        <v>4.0579302504724656E-2</v>
      </c>
      <c r="BG2" s="31">
        <f t="shared" ref="BG2:BG65" si="22">BF2/(MAX(BF:BF))</f>
        <v>6.158568978317959E-2</v>
      </c>
      <c r="BH2" s="24">
        <v>100</v>
      </c>
      <c r="BI2" s="24">
        <v>4.4391964074099999</v>
      </c>
      <c r="BJ2" s="24">
        <f t="shared" ref="BJ2:BJ65" si="23">J2/BI2</f>
        <v>11601.051801436775</v>
      </c>
      <c r="BK2" s="28">
        <v>1</v>
      </c>
      <c r="BL2" s="28" t="str">
        <f t="shared" ref="BL2:BL65" si="24">(BG2&gt;0.7191)&amp;(BH2&gt;59)</f>
        <v>FALSETRUE</v>
      </c>
      <c r="BM2" s="24" t="str">
        <f t="shared" ref="BM2:BM65" si="25">(BC2&gt;0.48)&amp;(BH2&gt;50)</f>
        <v>FALSETRUE</v>
      </c>
      <c r="BN2" s="28">
        <v>0.2757</v>
      </c>
      <c r="BO2" s="28">
        <f t="shared" ref="BO2:BO65" si="26">BN2/(MAX(BN:BN))</f>
        <v>0.24506666666666665</v>
      </c>
      <c r="BP2" s="24">
        <v>1.1200000000000001</v>
      </c>
      <c r="BQ2" s="24">
        <f t="shared" ref="BQ2:BQ41" si="27">CS2/BR2</f>
        <v>296.38461538461536</v>
      </c>
      <c r="BR2" s="24">
        <v>26</v>
      </c>
      <c r="BS2" s="28">
        <v>0.09</v>
      </c>
      <c r="BT2" s="28">
        <v>43.129799999999996</v>
      </c>
      <c r="BU2" s="24">
        <v>0.02</v>
      </c>
      <c r="BV2" s="28">
        <v>1.7</v>
      </c>
      <c r="BW2" s="28">
        <v>814.67399999999998</v>
      </c>
      <c r="BX2" s="24">
        <v>9420</v>
      </c>
      <c r="BY2" s="24">
        <v>34169</v>
      </c>
      <c r="BZ2" s="24">
        <v>4333</v>
      </c>
      <c r="CA2" s="24">
        <v>7659</v>
      </c>
      <c r="CB2" s="24">
        <v>3891</v>
      </c>
      <c r="CC2" s="24">
        <v>36372</v>
      </c>
      <c r="CD2" s="24">
        <v>40.25</v>
      </c>
      <c r="CE2" s="24">
        <v>34.44</v>
      </c>
      <c r="CF2" s="24">
        <v>88.03</v>
      </c>
      <c r="CG2" s="24">
        <v>47922</v>
      </c>
      <c r="CH2" s="24">
        <v>0</v>
      </c>
      <c r="CI2" s="24">
        <v>0</v>
      </c>
      <c r="CJ2" s="24" t="s">
        <v>98</v>
      </c>
      <c r="CK2" s="24">
        <v>13059</v>
      </c>
      <c r="CL2" s="28">
        <v>1.07</v>
      </c>
      <c r="CM2" s="28">
        <v>3.66</v>
      </c>
      <c r="CN2" s="24">
        <v>6250</v>
      </c>
      <c r="CO2" s="24">
        <v>48</v>
      </c>
      <c r="CP2" s="24">
        <v>1654</v>
      </c>
      <c r="CQ2" s="24">
        <v>2591</v>
      </c>
      <c r="CR2" s="24">
        <v>3461</v>
      </c>
      <c r="CS2" s="24">
        <v>7706</v>
      </c>
      <c r="CT2" s="24">
        <v>2136</v>
      </c>
      <c r="CU2" s="24">
        <v>3602</v>
      </c>
      <c r="CV2" s="24">
        <v>2897</v>
      </c>
      <c r="CW2" s="24">
        <v>3090</v>
      </c>
      <c r="CX2" s="24">
        <v>81.16</v>
      </c>
      <c r="CY2" s="24">
        <v>97.96</v>
      </c>
      <c r="CZ2" s="24">
        <v>88.89</v>
      </c>
      <c r="DA2" s="24">
        <v>53.84</v>
      </c>
      <c r="DB2" s="24">
        <v>467</v>
      </c>
      <c r="DC2" s="24">
        <v>2.36</v>
      </c>
      <c r="DD2" s="24">
        <v>7.32</v>
      </c>
      <c r="DE2" s="24">
        <v>34</v>
      </c>
      <c r="DF2" s="24">
        <v>0.26</v>
      </c>
      <c r="DG2" s="24">
        <v>0.73</v>
      </c>
      <c r="DH2" s="24">
        <v>0.63</v>
      </c>
    </row>
    <row r="3" spans="1:112" ht="12.3" customHeight="1">
      <c r="A3" s="24">
        <v>2</v>
      </c>
      <c r="B3" s="24" t="s">
        <v>2881</v>
      </c>
      <c r="C3" s="24" t="s">
        <v>230</v>
      </c>
      <c r="D3" s="25" t="s">
        <v>201</v>
      </c>
      <c r="E3" s="25" t="s">
        <v>231</v>
      </c>
      <c r="F3" s="25" t="s">
        <v>1366</v>
      </c>
      <c r="G3" s="35" t="s">
        <v>1367</v>
      </c>
      <c r="H3" s="35" t="s">
        <v>2848</v>
      </c>
      <c r="I3" s="26">
        <v>131963</v>
      </c>
      <c r="J3" s="27">
        <v>141813.95583211284</v>
      </c>
      <c r="K3" s="27">
        <f t="shared" si="0"/>
        <v>26418.992599999998</v>
      </c>
      <c r="L3" s="24">
        <v>28660</v>
      </c>
      <c r="M3" s="24">
        <v>6137</v>
      </c>
      <c r="N3" s="24">
        <v>1035</v>
      </c>
      <c r="O3" s="24">
        <f t="shared" si="1"/>
        <v>7172</v>
      </c>
      <c r="P3" s="28">
        <v>20.02</v>
      </c>
      <c r="Q3" s="28">
        <f t="shared" si="2"/>
        <v>0.37594035889360561</v>
      </c>
      <c r="R3" s="29">
        <v>0.16301468013360421</v>
      </c>
      <c r="S3" s="29">
        <v>0.28271811240005584</v>
      </c>
      <c r="T3" s="29">
        <v>0.87309144673521943</v>
      </c>
      <c r="U3" s="28" t="s">
        <v>182</v>
      </c>
      <c r="V3" s="28" t="s">
        <v>183</v>
      </c>
      <c r="W3" s="28">
        <v>0.27058892921331734</v>
      </c>
      <c r="X3" s="27">
        <v>38373.286456116097</v>
      </c>
      <c r="Y3" s="30">
        <f t="shared" si="3"/>
        <v>3.073039465853045E-3</v>
      </c>
      <c r="Z3" s="27">
        <f t="shared" si="4"/>
        <v>28769.286456116097</v>
      </c>
      <c r="AA3" s="27">
        <v>0</v>
      </c>
      <c r="AB3" s="27">
        <v>2395</v>
      </c>
      <c r="AC3" s="27">
        <v>645</v>
      </c>
      <c r="AD3" s="27">
        <v>0</v>
      </c>
      <c r="AE3" s="27">
        <v>2260</v>
      </c>
      <c r="AF3" s="27">
        <f t="shared" si="5"/>
        <v>2395</v>
      </c>
      <c r="AG3" s="27">
        <f t="shared" si="6"/>
        <v>3</v>
      </c>
      <c r="AH3" s="27">
        <v>329</v>
      </c>
      <c r="AI3" s="27">
        <v>9091</v>
      </c>
      <c r="AJ3" s="27">
        <v>326</v>
      </c>
      <c r="AK3" s="27">
        <v>0</v>
      </c>
      <c r="AL3" s="27">
        <v>2260</v>
      </c>
      <c r="AM3" s="27">
        <v>11883</v>
      </c>
      <c r="AN3" s="27">
        <f t="shared" si="7"/>
        <v>4</v>
      </c>
      <c r="AO3" s="27">
        <v>9604</v>
      </c>
      <c r="AP3" s="30">
        <f t="shared" si="8"/>
        <v>5.554089860825057E-3</v>
      </c>
      <c r="AQ3" s="30">
        <f t="shared" si="9"/>
        <v>2.8667291034021714E-2</v>
      </c>
      <c r="AR3" s="31">
        <f t="shared" si="10"/>
        <v>0.25027827655531115</v>
      </c>
      <c r="AS3" s="31">
        <f>AR3/1</f>
        <v>0.25027827655531115</v>
      </c>
      <c r="AT3" s="32">
        <f t="shared" si="11"/>
        <v>6.7722530858456156E-2</v>
      </c>
      <c r="AU3" s="24">
        <v>6009.2389399693511</v>
      </c>
      <c r="AV3" s="28">
        <f t="shared" si="12"/>
        <v>0.16687983702202627</v>
      </c>
      <c r="AW3" s="30">
        <f t="shared" si="13"/>
        <v>2.1432778329951736E-3</v>
      </c>
      <c r="AX3" s="33">
        <f t="shared" si="14"/>
        <v>0.16687983702202627</v>
      </c>
      <c r="AY3" s="30">
        <f t="shared" si="15"/>
        <v>-2.6524013201026542E-2</v>
      </c>
      <c r="AZ3" s="31">
        <f t="shared" si="16"/>
        <v>0.67706568599975814</v>
      </c>
      <c r="BA3" s="31">
        <v>0</v>
      </c>
      <c r="BB3" s="33">
        <f t="shared" si="17"/>
        <v>1.5128371647086423</v>
      </c>
      <c r="BC3" s="31">
        <f t="shared" si="18"/>
        <v>0.3356534010517962</v>
      </c>
      <c r="BD3" s="30">
        <f t="shared" si="19"/>
        <v>-2.481050394972012E-3</v>
      </c>
      <c r="BE3" s="31">
        <f t="shared" si="20"/>
        <v>0.93245273707937848</v>
      </c>
      <c r="BF3" s="31">
        <f t="shared" si="21"/>
        <v>0.4020382352528496</v>
      </c>
      <c r="BG3" s="31">
        <f t="shared" si="22"/>
        <v>0.61015839378649217</v>
      </c>
      <c r="BH3" s="24">
        <v>100</v>
      </c>
      <c r="BI3" s="24">
        <v>29.2324219363</v>
      </c>
      <c r="BJ3" s="24">
        <f t="shared" si="23"/>
        <v>4851.2557782977356</v>
      </c>
      <c r="BK3" s="28">
        <v>1</v>
      </c>
      <c r="BL3" s="28" t="str">
        <f t="shared" si="24"/>
        <v>FALSETRUE</v>
      </c>
      <c r="BM3" s="24" t="str">
        <f t="shared" si="25"/>
        <v>FALSETRUE</v>
      </c>
      <c r="BN3" s="28">
        <v>0.39929999999999999</v>
      </c>
      <c r="BO3" s="28">
        <f t="shared" si="26"/>
        <v>0.35493333333333332</v>
      </c>
      <c r="BP3" s="24">
        <v>2.91</v>
      </c>
      <c r="BQ3" s="24">
        <f t="shared" si="27"/>
        <v>358.19354838709677</v>
      </c>
      <c r="BR3" s="24">
        <v>62</v>
      </c>
      <c r="BS3" s="28">
        <v>0.8</v>
      </c>
      <c r="BT3" s="28">
        <v>1055.704</v>
      </c>
      <c r="BU3" s="24">
        <v>0.06</v>
      </c>
      <c r="BV3" s="28">
        <v>1.25</v>
      </c>
      <c r="BW3" s="28">
        <v>1649.5374999999999</v>
      </c>
      <c r="BX3" s="24">
        <v>35888</v>
      </c>
      <c r="BY3" s="24">
        <v>89879</v>
      </c>
      <c r="BZ3" s="24">
        <v>6196</v>
      </c>
      <c r="CA3" s="24">
        <v>29055</v>
      </c>
      <c r="CB3" s="24">
        <v>14544</v>
      </c>
      <c r="CC3" s="24">
        <v>88364</v>
      </c>
      <c r="CD3" s="24">
        <v>46.82</v>
      </c>
      <c r="CE3" s="24">
        <v>28.73</v>
      </c>
      <c r="CF3" s="24">
        <v>96.6</v>
      </c>
      <c r="CG3" s="24">
        <v>131963</v>
      </c>
      <c r="CH3" s="24">
        <v>0</v>
      </c>
      <c r="CI3" s="24">
        <v>0</v>
      </c>
      <c r="CJ3" s="24" t="s">
        <v>98</v>
      </c>
      <c r="CK3" s="24">
        <v>36670</v>
      </c>
      <c r="CL3" s="28">
        <v>1.02</v>
      </c>
      <c r="CM3" s="28">
        <v>3.58</v>
      </c>
      <c r="CN3" s="24">
        <v>14779</v>
      </c>
      <c r="CO3" s="24">
        <v>40.35</v>
      </c>
      <c r="CP3" s="24">
        <v>4772</v>
      </c>
      <c r="CQ3" s="24">
        <v>12318</v>
      </c>
      <c r="CR3" s="24">
        <v>5118</v>
      </c>
      <c r="CS3" s="24">
        <v>22208</v>
      </c>
      <c r="CT3" s="24">
        <v>6861</v>
      </c>
      <c r="CU3" s="24">
        <v>13454</v>
      </c>
      <c r="CV3" s="24">
        <v>9829</v>
      </c>
      <c r="CW3" s="24">
        <v>5963</v>
      </c>
      <c r="CX3" s="24">
        <v>69.8</v>
      </c>
      <c r="CY3" s="24">
        <v>95.61</v>
      </c>
      <c r="CZ3" s="24">
        <v>80.95</v>
      </c>
      <c r="DA3" s="24">
        <v>32.01</v>
      </c>
      <c r="DB3" s="24">
        <v>3135</v>
      </c>
      <c r="DC3" s="24">
        <v>5.17</v>
      </c>
      <c r="DD3" s="24">
        <v>10.130000000000001</v>
      </c>
      <c r="DE3" s="24">
        <v>1858</v>
      </c>
      <c r="DF3" s="24">
        <v>5.07</v>
      </c>
      <c r="DG3" s="24">
        <v>3.57</v>
      </c>
      <c r="DH3" s="24">
        <v>3.12</v>
      </c>
    </row>
    <row r="4" spans="1:112" ht="12.3" customHeight="1">
      <c r="A4" s="24">
        <v>3</v>
      </c>
      <c r="B4" s="24" t="s">
        <v>2881</v>
      </c>
      <c r="C4" s="24" t="s">
        <v>230</v>
      </c>
      <c r="D4" s="25" t="s">
        <v>201</v>
      </c>
      <c r="E4" s="25" t="s">
        <v>231</v>
      </c>
      <c r="F4" s="25" t="s">
        <v>1173</v>
      </c>
      <c r="G4" s="35" t="s">
        <v>1812</v>
      </c>
      <c r="H4" s="35" t="s">
        <v>2848</v>
      </c>
      <c r="I4" s="26">
        <v>66486</v>
      </c>
      <c r="J4" s="27">
        <v>71449.138527116345</v>
      </c>
      <c r="K4" s="27">
        <f t="shared" si="0"/>
        <v>3217.9224000000004</v>
      </c>
      <c r="L4" s="24">
        <v>17379</v>
      </c>
      <c r="M4" s="24">
        <v>849</v>
      </c>
      <c r="N4" s="24">
        <v>34</v>
      </c>
      <c r="O4" s="24">
        <f t="shared" si="1"/>
        <v>883</v>
      </c>
      <c r="P4" s="28">
        <v>4.8400000000000007</v>
      </c>
      <c r="Q4" s="28">
        <f t="shared" si="2"/>
        <v>0.21436261810994406</v>
      </c>
      <c r="R4" s="29">
        <v>0.16301468013360421</v>
      </c>
      <c r="S4" s="29">
        <v>0.28271811240005584</v>
      </c>
      <c r="T4" s="29">
        <v>0.87309144673521943</v>
      </c>
      <c r="U4" s="28" t="s">
        <v>182</v>
      </c>
      <c r="V4" s="28" t="s">
        <v>183</v>
      </c>
      <c r="W4" s="28">
        <v>6.5417103765856952E-2</v>
      </c>
      <c r="X4" s="27">
        <v>4673.9957090094576</v>
      </c>
      <c r="Y4" s="30">
        <f t="shared" si="3"/>
        <v>3.7430657114656784E-4</v>
      </c>
      <c r="Z4" s="27">
        <f t="shared" si="4"/>
        <v>-2241.0042909905424</v>
      </c>
      <c r="AA4" s="27">
        <v>6062</v>
      </c>
      <c r="AB4" s="27">
        <v>0</v>
      </c>
      <c r="AC4" s="27">
        <v>0</v>
      </c>
      <c r="AD4" s="27">
        <v>145</v>
      </c>
      <c r="AE4" s="27">
        <v>1531</v>
      </c>
      <c r="AF4" s="27">
        <f t="shared" si="5"/>
        <v>6062</v>
      </c>
      <c r="AG4" s="27">
        <f t="shared" si="6"/>
        <v>3</v>
      </c>
      <c r="AH4" s="27">
        <v>6062</v>
      </c>
      <c r="AI4" s="27">
        <v>660</v>
      </c>
      <c r="AJ4" s="27">
        <v>0</v>
      </c>
      <c r="AK4" s="27">
        <v>150</v>
      </c>
      <c r="AL4" s="27">
        <v>1531</v>
      </c>
      <c r="AM4" s="27">
        <v>8403</v>
      </c>
      <c r="AN4" s="27">
        <f t="shared" si="7"/>
        <v>4</v>
      </c>
      <c r="AO4" s="27">
        <v>6915</v>
      </c>
      <c r="AP4" s="30">
        <f t="shared" si="8"/>
        <v>3.9990140970017976E-3</v>
      </c>
      <c r="AQ4" s="30">
        <f t="shared" si="9"/>
        <v>2.0812245168248082E-3</v>
      </c>
      <c r="AR4" s="31">
        <f t="shared" si="10"/>
        <v>1.4794622054681925</v>
      </c>
      <c r="AS4" s="31">
        <v>1</v>
      </c>
      <c r="AT4" s="32">
        <f t="shared" si="11"/>
        <v>9.6782132612776323E-2</v>
      </c>
      <c r="AU4" s="24">
        <v>715.79394940600673</v>
      </c>
      <c r="AV4" s="28">
        <f t="shared" si="12"/>
        <v>1.9877987680555795E-2</v>
      </c>
      <c r="AW4" s="30">
        <f t="shared" si="13"/>
        <v>2.5529777066275012E-4</v>
      </c>
      <c r="AX4" s="33">
        <f t="shared" si="14"/>
        <v>1.9877987680555795E-2</v>
      </c>
      <c r="AY4" s="30">
        <f t="shared" si="15"/>
        <v>-1.8259267461620582E-3</v>
      </c>
      <c r="AZ4" s="31">
        <f t="shared" si="16"/>
        <v>0.87966705936071388</v>
      </c>
      <c r="BA4" s="31">
        <f t="shared" ref="BA4:BA11" si="28">AU4-AI4</f>
        <v>55.793949406006732</v>
      </c>
      <c r="BB4" s="33">
        <f t="shared" si="17"/>
        <v>0.9220530580730576</v>
      </c>
      <c r="BC4" s="31">
        <f t="shared" si="18"/>
        <v>0.35418657572495799</v>
      </c>
      <c r="BD4" s="30">
        <f t="shared" si="19"/>
        <v>-3.6247075258552296E-3</v>
      </c>
      <c r="BE4" s="31">
        <f t="shared" si="20"/>
        <v>0.92802415035439756</v>
      </c>
      <c r="BF4" s="31">
        <f t="shared" si="21"/>
        <v>0.33127185356380034</v>
      </c>
      <c r="BG4" s="31">
        <f t="shared" si="22"/>
        <v>0.50275890289399972</v>
      </c>
      <c r="BH4" s="24">
        <v>100</v>
      </c>
      <c r="BI4" s="24">
        <v>1.5340327837800001</v>
      </c>
      <c r="BJ4" s="24">
        <f t="shared" si="23"/>
        <v>46576.017985130013</v>
      </c>
      <c r="BK4" s="28">
        <v>1</v>
      </c>
      <c r="BL4" s="28" t="str">
        <f t="shared" si="24"/>
        <v>FALSETRUE</v>
      </c>
      <c r="BM4" s="24" t="str">
        <f t="shared" si="25"/>
        <v>FALSETRUE</v>
      </c>
      <c r="BN4" s="28">
        <v>0.24829999999999999</v>
      </c>
      <c r="BO4" s="28">
        <f t="shared" si="26"/>
        <v>0.22071111111111111</v>
      </c>
      <c r="BP4" s="24">
        <v>0.87</v>
      </c>
      <c r="BQ4" s="24">
        <f t="shared" si="27"/>
        <v>341.9375</v>
      </c>
      <c r="BR4" s="24">
        <v>32</v>
      </c>
      <c r="BS4" s="28">
        <v>0.04</v>
      </c>
      <c r="BT4" s="28">
        <v>26.5944</v>
      </c>
      <c r="BU4" s="24">
        <v>0.02</v>
      </c>
      <c r="BV4" s="28">
        <v>2.5399999999999996</v>
      </c>
      <c r="BW4" s="28">
        <v>1688.7443999999998</v>
      </c>
      <c r="BX4" s="24">
        <v>11842</v>
      </c>
      <c r="BY4" s="24">
        <v>47693</v>
      </c>
      <c r="BZ4" s="24">
        <v>6951</v>
      </c>
      <c r="CA4" s="24">
        <v>9307</v>
      </c>
      <c r="CB4" s="24">
        <v>5029</v>
      </c>
      <c r="CC4" s="24">
        <v>52150</v>
      </c>
      <c r="CD4" s="24">
        <v>39.4</v>
      </c>
      <c r="CE4" s="24">
        <v>35.94</v>
      </c>
      <c r="CF4" s="24">
        <v>89.2</v>
      </c>
      <c r="CG4" s="24">
        <v>66486</v>
      </c>
      <c r="CH4" s="24">
        <v>0</v>
      </c>
      <c r="CI4" s="24">
        <v>0</v>
      </c>
      <c r="CJ4" s="24" t="s">
        <v>98</v>
      </c>
      <c r="CK4" s="24">
        <v>19267</v>
      </c>
      <c r="CL4" s="28">
        <v>1.03</v>
      </c>
      <c r="CM4" s="28">
        <v>3.33</v>
      </c>
      <c r="CN4" s="24">
        <v>8568</v>
      </c>
      <c r="CO4" s="24">
        <v>45.41</v>
      </c>
      <c r="CP4" s="24">
        <v>2306</v>
      </c>
      <c r="CQ4" s="24">
        <v>5368</v>
      </c>
      <c r="CR4" s="24">
        <v>3146</v>
      </c>
      <c r="CS4" s="24">
        <v>10942</v>
      </c>
      <c r="CT4" s="24">
        <v>2415</v>
      </c>
      <c r="CU4" s="24">
        <v>4606</v>
      </c>
      <c r="CV4" s="24">
        <v>3659</v>
      </c>
      <c r="CW4" s="24">
        <v>4959</v>
      </c>
      <c r="CX4" s="24">
        <v>78.84</v>
      </c>
      <c r="CY4" s="24">
        <v>95.94</v>
      </c>
      <c r="CZ4" s="24">
        <v>89.99</v>
      </c>
      <c r="DA4" s="24">
        <v>61.66</v>
      </c>
      <c r="DB4" s="24">
        <v>513</v>
      </c>
      <c r="DC4" s="24">
        <v>3.83</v>
      </c>
      <c r="DD4" s="24">
        <v>3.55</v>
      </c>
      <c r="DE4" s="24">
        <v>20</v>
      </c>
      <c r="DF4" s="24">
        <v>0.11</v>
      </c>
      <c r="DG4" s="24">
        <v>0.26</v>
      </c>
      <c r="DH4" s="24">
        <v>0.51</v>
      </c>
    </row>
    <row r="5" spans="1:112" ht="12.3" customHeight="1">
      <c r="A5" s="24">
        <v>4</v>
      </c>
      <c r="B5" s="24" t="s">
        <v>2881</v>
      </c>
      <c r="C5" s="24" t="s">
        <v>230</v>
      </c>
      <c r="D5" s="25" t="s">
        <v>201</v>
      </c>
      <c r="E5" s="25" t="s">
        <v>231</v>
      </c>
      <c r="F5" s="25" t="s">
        <v>902</v>
      </c>
      <c r="G5" s="35" t="s">
        <v>903</v>
      </c>
      <c r="H5" s="35" t="s">
        <v>2848</v>
      </c>
      <c r="I5" s="26">
        <v>138659</v>
      </c>
      <c r="J5" s="27">
        <v>149009.80806532843</v>
      </c>
      <c r="K5" s="27">
        <f t="shared" si="0"/>
        <v>15391.148999999999</v>
      </c>
      <c r="L5" s="24">
        <v>31126</v>
      </c>
      <c r="M5" s="24">
        <v>3358</v>
      </c>
      <c r="N5" s="24">
        <v>527</v>
      </c>
      <c r="O5" s="24">
        <f t="shared" si="1"/>
        <v>3885</v>
      </c>
      <c r="P5" s="28">
        <v>11.1</v>
      </c>
      <c r="Q5" s="28">
        <f t="shared" si="2"/>
        <v>0.31289727261298378</v>
      </c>
      <c r="R5" s="29">
        <v>0.16301468013360421</v>
      </c>
      <c r="S5" s="29">
        <v>0.28271811240005584</v>
      </c>
      <c r="T5" s="29">
        <v>0.87309144673521943</v>
      </c>
      <c r="U5" s="28" t="s">
        <v>182</v>
      </c>
      <c r="V5" s="28" t="s">
        <v>183</v>
      </c>
      <c r="W5" s="28">
        <v>0.15002682888450664</v>
      </c>
      <c r="X5" s="27">
        <v>22355.468976730204</v>
      </c>
      <c r="Y5" s="30">
        <f t="shared" si="3"/>
        <v>1.7902881089351087E-3</v>
      </c>
      <c r="Z5" s="27">
        <f t="shared" si="4"/>
        <v>21111.468976730204</v>
      </c>
      <c r="AA5" s="27">
        <v>0</v>
      </c>
      <c r="AB5" s="27">
        <v>693</v>
      </c>
      <c r="AC5" s="27">
        <v>40</v>
      </c>
      <c r="AD5" s="27">
        <v>354</v>
      </c>
      <c r="AE5" s="27">
        <v>2932</v>
      </c>
      <c r="AF5" s="27">
        <f t="shared" si="5"/>
        <v>2932</v>
      </c>
      <c r="AG5" s="27">
        <f t="shared" si="6"/>
        <v>4</v>
      </c>
      <c r="AH5" s="27">
        <v>0</v>
      </c>
      <c r="AI5" s="27">
        <v>925</v>
      </c>
      <c r="AJ5" s="27">
        <v>0</v>
      </c>
      <c r="AK5" s="27">
        <v>354</v>
      </c>
      <c r="AL5" s="27">
        <v>3156</v>
      </c>
      <c r="AM5" s="27">
        <v>4400</v>
      </c>
      <c r="AN5" s="27">
        <f t="shared" si="7"/>
        <v>3</v>
      </c>
      <c r="AO5" s="27">
        <v>1244</v>
      </c>
      <c r="AP5" s="30">
        <f t="shared" si="8"/>
        <v>7.1941772041507392E-4</v>
      </c>
      <c r="AQ5" s="30">
        <f t="shared" si="9"/>
        <v>2.916867694034769E-3</v>
      </c>
      <c r="AR5" s="31">
        <f t="shared" si="10"/>
        <v>5.5646338768150151E-2</v>
      </c>
      <c r="AS5" s="31">
        <f t="shared" ref="AS5:AS15" si="29">AR5/1</f>
        <v>5.5646338768150151E-2</v>
      </c>
      <c r="AT5" s="32">
        <f t="shared" si="11"/>
        <v>8.3484437444185499E-3</v>
      </c>
      <c r="AU5" s="24">
        <v>3471.3207667297147</v>
      </c>
      <c r="AV5" s="28">
        <f t="shared" si="12"/>
        <v>9.640046761162481E-2</v>
      </c>
      <c r="AW5" s="30">
        <f t="shared" si="13"/>
        <v>1.2380943618436903E-3</v>
      </c>
      <c r="AX5" s="33">
        <f t="shared" si="14"/>
        <v>9.640046761162481E-2</v>
      </c>
      <c r="AY5" s="30">
        <f t="shared" si="15"/>
        <v>-1.6787733321910786E-3</v>
      </c>
      <c r="AZ5" s="31">
        <f t="shared" si="16"/>
        <v>0.88087417651206723</v>
      </c>
      <c r="BA5" s="31">
        <f t="shared" si="28"/>
        <v>2546.3207667297147</v>
      </c>
      <c r="BB5" s="33">
        <f t="shared" si="17"/>
        <v>0.26646918051063034</v>
      </c>
      <c r="BC5" s="31">
        <f t="shared" si="18"/>
        <v>0.38009644141909876</v>
      </c>
      <c r="BD5" s="30">
        <f t="shared" si="19"/>
        <v>1.0708703885200347E-3</v>
      </c>
      <c r="BE5" s="31">
        <f t="shared" si="20"/>
        <v>0.94620684992070636</v>
      </c>
      <c r="BF5" s="31">
        <f t="shared" si="21"/>
        <v>0.3660079889713827</v>
      </c>
      <c r="BG5" s="31">
        <f t="shared" si="22"/>
        <v>0.55547663650287127</v>
      </c>
      <c r="BH5" s="24">
        <v>100</v>
      </c>
      <c r="BI5" s="24">
        <v>22.6351313288</v>
      </c>
      <c r="BJ5" s="24">
        <f t="shared" si="23"/>
        <v>6583.1209857278163</v>
      </c>
      <c r="BK5" s="28">
        <v>1</v>
      </c>
      <c r="BL5" s="28" t="str">
        <f t="shared" si="24"/>
        <v>FALSETRUE</v>
      </c>
      <c r="BM5" s="24" t="str">
        <f t="shared" si="25"/>
        <v>FALSETRUE</v>
      </c>
      <c r="BN5" s="28">
        <v>0.32390000000000002</v>
      </c>
      <c r="BO5" s="28">
        <f t="shared" si="26"/>
        <v>0.28791111111111112</v>
      </c>
      <c r="BP5" s="24">
        <v>1.54</v>
      </c>
      <c r="BQ5" s="24">
        <f t="shared" si="27"/>
        <v>373.19354838709677</v>
      </c>
      <c r="BR5" s="24">
        <v>62</v>
      </c>
      <c r="BS5" s="28">
        <v>0.59000000000000008</v>
      </c>
      <c r="BT5" s="28">
        <v>818.08810000000005</v>
      </c>
      <c r="BU5" s="24">
        <v>0.08</v>
      </c>
      <c r="BV5" s="28">
        <v>1.21</v>
      </c>
      <c r="BW5" s="28">
        <v>1677.7738999999999</v>
      </c>
      <c r="BX5" s="24">
        <v>31051</v>
      </c>
      <c r="BY5" s="24">
        <v>95863</v>
      </c>
      <c r="BZ5" s="24">
        <v>11745</v>
      </c>
      <c r="CA5" s="24">
        <v>24748</v>
      </c>
      <c r="CB5" s="24">
        <v>13394</v>
      </c>
      <c r="CC5" s="24">
        <v>100517</v>
      </c>
      <c r="CD5" s="24">
        <v>44.64</v>
      </c>
      <c r="CE5" s="24">
        <v>32.659999999999997</v>
      </c>
      <c r="CF5" s="24">
        <v>91.83</v>
      </c>
      <c r="CG5" s="24">
        <v>138659</v>
      </c>
      <c r="CH5" s="24">
        <v>0</v>
      </c>
      <c r="CI5" s="24">
        <v>0</v>
      </c>
      <c r="CJ5" s="24" t="s">
        <v>98</v>
      </c>
      <c r="CK5" s="24">
        <v>35862</v>
      </c>
      <c r="CL5" s="28">
        <v>1.03</v>
      </c>
      <c r="CM5" s="28">
        <v>3.95</v>
      </c>
      <c r="CN5" s="24">
        <v>16583</v>
      </c>
      <c r="CO5" s="24">
        <v>46.31</v>
      </c>
      <c r="CP5" s="24">
        <v>3747</v>
      </c>
      <c r="CQ5" s="24">
        <v>10112</v>
      </c>
      <c r="CR5" s="24">
        <v>9119</v>
      </c>
      <c r="CS5" s="24">
        <v>23138</v>
      </c>
      <c r="CT5" s="24">
        <v>6676</v>
      </c>
      <c r="CU5" s="24">
        <v>12053</v>
      </c>
      <c r="CV5" s="24">
        <v>9700</v>
      </c>
      <c r="CW5" s="24">
        <v>8277</v>
      </c>
      <c r="CX5" s="24">
        <v>80.790000000000006</v>
      </c>
      <c r="CY5" s="24">
        <v>97.09</v>
      </c>
      <c r="CZ5" s="24">
        <v>86.43</v>
      </c>
      <c r="DA5" s="24">
        <v>48.36</v>
      </c>
      <c r="DB5" s="24">
        <v>1820</v>
      </c>
      <c r="DC5" s="24">
        <v>3.28</v>
      </c>
      <c r="DD5" s="24">
        <v>6.97</v>
      </c>
      <c r="DE5" s="24">
        <v>892</v>
      </c>
      <c r="DF5" s="24">
        <v>2.4900000000000002</v>
      </c>
      <c r="DG5" s="24">
        <v>1.24</v>
      </c>
      <c r="DH5" s="24">
        <v>1.27</v>
      </c>
    </row>
    <row r="6" spans="1:112" ht="12.3" customHeight="1">
      <c r="A6" s="24">
        <v>5</v>
      </c>
      <c r="B6" s="24" t="s">
        <v>2881</v>
      </c>
      <c r="C6" s="24" t="s">
        <v>230</v>
      </c>
      <c r="D6" s="25" t="s">
        <v>201</v>
      </c>
      <c r="E6" s="25" t="s">
        <v>231</v>
      </c>
      <c r="F6" s="25" t="s">
        <v>367</v>
      </c>
      <c r="G6" s="35" t="s">
        <v>1770</v>
      </c>
      <c r="H6" s="35" t="s">
        <v>2848</v>
      </c>
      <c r="I6" s="26">
        <v>12777</v>
      </c>
      <c r="J6" s="27">
        <v>13730.795099133134</v>
      </c>
      <c r="K6" s="27">
        <f t="shared" si="0"/>
        <v>1714.6733999999999</v>
      </c>
      <c r="L6" s="24">
        <v>1767</v>
      </c>
      <c r="M6" s="24">
        <v>257</v>
      </c>
      <c r="N6" s="24">
        <v>17</v>
      </c>
      <c r="O6" s="24">
        <f t="shared" si="1"/>
        <v>274</v>
      </c>
      <c r="P6" s="28">
        <v>13.42</v>
      </c>
      <c r="Q6" s="28">
        <f t="shared" si="2"/>
        <v>0.33613661087318197</v>
      </c>
      <c r="R6" s="29">
        <v>0.16301468013360421</v>
      </c>
      <c r="S6" s="29">
        <v>0.28271811240005584</v>
      </c>
      <c r="T6" s="29">
        <v>0.87309144673521943</v>
      </c>
      <c r="U6" s="28" t="s">
        <v>182</v>
      </c>
      <c r="V6" s="28" t="s">
        <v>183</v>
      </c>
      <c r="W6" s="28">
        <v>0.18138378771442154</v>
      </c>
      <c r="X6" s="27">
        <v>2490.543623411384</v>
      </c>
      <c r="Y6" s="30">
        <f t="shared" si="3"/>
        <v>1.9944965763942207E-4</v>
      </c>
      <c r="Z6" s="27">
        <f t="shared" si="4"/>
        <v>2450.543623411384</v>
      </c>
      <c r="AA6" s="27">
        <v>0</v>
      </c>
      <c r="AB6" s="27">
        <v>0</v>
      </c>
      <c r="AC6" s="27">
        <v>0</v>
      </c>
      <c r="AD6" s="27">
        <v>40</v>
      </c>
      <c r="AE6" s="27">
        <v>133</v>
      </c>
      <c r="AF6" s="27">
        <f t="shared" si="5"/>
        <v>133</v>
      </c>
      <c r="AG6" s="27">
        <f t="shared" si="6"/>
        <v>2</v>
      </c>
      <c r="AH6" s="27">
        <v>0</v>
      </c>
      <c r="AI6" s="27">
        <v>0</v>
      </c>
      <c r="AJ6" s="27">
        <v>0</v>
      </c>
      <c r="AK6" s="27">
        <v>40</v>
      </c>
      <c r="AL6" s="27">
        <v>133</v>
      </c>
      <c r="AM6" s="27">
        <v>173</v>
      </c>
      <c r="AN6" s="27">
        <f t="shared" si="7"/>
        <v>2</v>
      </c>
      <c r="AO6" s="27">
        <v>40</v>
      </c>
      <c r="AP6" s="30">
        <f t="shared" si="8"/>
        <v>2.3132402585693696E-5</v>
      </c>
      <c r="AQ6" s="30">
        <f t="shared" si="9"/>
        <v>0</v>
      </c>
      <c r="AR6" s="31">
        <f t="shared" si="10"/>
        <v>1.6060750602396843E-2</v>
      </c>
      <c r="AS6" s="31">
        <f t="shared" si="29"/>
        <v>1.6060750602396843E-2</v>
      </c>
      <c r="AT6" s="32">
        <f t="shared" si="11"/>
        <v>2.9131597777994167E-3</v>
      </c>
      <c r="AU6" s="24">
        <v>501.70755681808998</v>
      </c>
      <c r="AV6" s="28">
        <f t="shared" si="12"/>
        <v>1.3932692001584625E-2</v>
      </c>
      <c r="AW6" s="30">
        <f t="shared" si="13"/>
        <v>1.789409101412538E-4</v>
      </c>
      <c r="AX6" s="33">
        <f t="shared" si="14"/>
        <v>1.3932692001584625E-2</v>
      </c>
      <c r="AY6" s="30">
        <f t="shared" si="15"/>
        <v>1.789409101412538E-4</v>
      </c>
      <c r="AZ6" s="31">
        <f t="shared" si="16"/>
        <v>0.89611322984911657</v>
      </c>
      <c r="BA6" s="31">
        <f t="shared" si="28"/>
        <v>501.70755681808998</v>
      </c>
      <c r="BB6" s="33">
        <f t="shared" si="17"/>
        <v>0</v>
      </c>
      <c r="BC6" s="31">
        <f t="shared" si="18"/>
        <v>0.35768686732810179</v>
      </c>
      <c r="BD6" s="30">
        <f t="shared" si="19"/>
        <v>1.7631725505372838E-4</v>
      </c>
      <c r="BE6" s="31">
        <f t="shared" si="20"/>
        <v>0.94274286930564255</v>
      </c>
      <c r="BF6" s="31">
        <f t="shared" si="21"/>
        <v>0.37477536889256785</v>
      </c>
      <c r="BG6" s="31">
        <f t="shared" si="22"/>
        <v>0.56878256111738434</v>
      </c>
      <c r="BH6" s="24">
        <v>100</v>
      </c>
      <c r="BI6" s="24">
        <v>0.83761206665700005</v>
      </c>
      <c r="BJ6" s="24">
        <f t="shared" si="23"/>
        <v>16392.785688886044</v>
      </c>
      <c r="BK6" s="28">
        <v>1</v>
      </c>
      <c r="BL6" s="28" t="str">
        <f t="shared" si="24"/>
        <v>FALSETRUE</v>
      </c>
      <c r="BM6" s="24" t="str">
        <f t="shared" si="25"/>
        <v>FALSETRUE</v>
      </c>
      <c r="BN6" s="28">
        <v>0.4546</v>
      </c>
      <c r="BO6" s="28">
        <f t="shared" si="26"/>
        <v>0.40408888888888889</v>
      </c>
      <c r="BP6" s="24">
        <v>1.06</v>
      </c>
      <c r="BQ6" s="24">
        <f t="shared" si="27"/>
        <v>395.14285714285717</v>
      </c>
      <c r="BR6" s="24">
        <v>7</v>
      </c>
      <c r="BS6" s="28">
        <v>0.1</v>
      </c>
      <c r="BT6" s="28">
        <v>12.777000000000001</v>
      </c>
      <c r="BU6" s="24">
        <v>0.05</v>
      </c>
      <c r="BV6" s="28">
        <v>0.52</v>
      </c>
      <c r="BW6" s="28">
        <v>66.440399999999997</v>
      </c>
      <c r="BX6" s="24">
        <v>3839</v>
      </c>
      <c r="BY6" s="24">
        <v>8444</v>
      </c>
      <c r="BZ6" s="24">
        <v>494</v>
      </c>
      <c r="CA6" s="24">
        <v>3170</v>
      </c>
      <c r="CB6" s="24">
        <v>1359</v>
      </c>
      <c r="CC6" s="24">
        <v>8248</v>
      </c>
      <c r="CD6" s="24">
        <v>51.31</v>
      </c>
      <c r="CE6" s="24">
        <v>27.34</v>
      </c>
      <c r="CF6" s="24">
        <v>93.42</v>
      </c>
      <c r="CG6" s="24">
        <v>12777</v>
      </c>
      <c r="CH6" s="24">
        <v>0</v>
      </c>
      <c r="CI6" s="24">
        <v>0</v>
      </c>
      <c r="CJ6" s="24" t="s">
        <v>98</v>
      </c>
      <c r="CK6" s="24">
        <v>2261</v>
      </c>
      <c r="CL6" s="28">
        <v>1.03</v>
      </c>
      <c r="CM6" s="28">
        <v>3.27</v>
      </c>
      <c r="CN6" s="24">
        <v>1110</v>
      </c>
      <c r="CO6" s="24">
        <v>49.49</v>
      </c>
      <c r="CP6" s="24">
        <v>483</v>
      </c>
      <c r="CQ6" s="24">
        <v>766</v>
      </c>
      <c r="CR6" s="24">
        <v>1517</v>
      </c>
      <c r="CS6" s="24">
        <v>2766</v>
      </c>
      <c r="CT6" s="24">
        <v>828</v>
      </c>
      <c r="CU6" s="24">
        <v>1394</v>
      </c>
      <c r="CV6" s="24">
        <v>931</v>
      </c>
      <c r="CW6" s="24">
        <v>567</v>
      </c>
      <c r="CX6" s="24">
        <v>77.819999999999993</v>
      </c>
      <c r="CY6" s="24">
        <v>93.75</v>
      </c>
      <c r="CZ6" s="24">
        <v>82.54</v>
      </c>
      <c r="DA6" s="24">
        <v>32.93</v>
      </c>
      <c r="DB6" s="24">
        <v>108</v>
      </c>
      <c r="DC6" s="24">
        <v>6.87</v>
      </c>
      <c r="DD6" s="24">
        <v>11.23</v>
      </c>
      <c r="DE6" s="24">
        <v>4</v>
      </c>
      <c r="DF6" s="24">
        <v>0.18</v>
      </c>
      <c r="DG6" s="24">
        <v>0.94</v>
      </c>
      <c r="DH6" s="24">
        <v>0.78</v>
      </c>
    </row>
    <row r="7" spans="1:112" ht="12.3" customHeight="1">
      <c r="A7" s="24">
        <v>6</v>
      </c>
      <c r="B7" s="24" t="s">
        <v>2881</v>
      </c>
      <c r="C7" s="24" t="s">
        <v>230</v>
      </c>
      <c r="D7" s="25" t="s">
        <v>201</v>
      </c>
      <c r="E7" s="25" t="s">
        <v>231</v>
      </c>
      <c r="F7" s="25" t="s">
        <v>1131</v>
      </c>
      <c r="G7" s="35" t="s">
        <v>1132</v>
      </c>
      <c r="H7" s="35" t="s">
        <v>2848</v>
      </c>
      <c r="I7" s="26">
        <v>59889</v>
      </c>
      <c r="J7" s="27">
        <v>64359.676582295084</v>
      </c>
      <c r="K7" s="27">
        <f t="shared" si="0"/>
        <v>10552.441800000002</v>
      </c>
      <c r="L7" s="24">
        <v>13112</v>
      </c>
      <c r="M7" s="24">
        <v>2349</v>
      </c>
      <c r="N7" s="24">
        <v>456</v>
      </c>
      <c r="O7" s="24">
        <f t="shared" si="1"/>
        <v>2805</v>
      </c>
      <c r="P7" s="28">
        <v>17.62</v>
      </c>
      <c r="Q7" s="28">
        <f t="shared" si="2"/>
        <v>0.36240195760050575</v>
      </c>
      <c r="R7" s="29">
        <v>0.16301468013360421</v>
      </c>
      <c r="S7" s="29">
        <v>0.28271811240005584</v>
      </c>
      <c r="T7" s="29">
        <v>0.87309144673521943</v>
      </c>
      <c r="U7" s="28" t="s">
        <v>182</v>
      </c>
      <c r="V7" s="28" t="s">
        <v>183</v>
      </c>
      <c r="W7" s="28">
        <v>0.23815069594099164</v>
      </c>
      <c r="X7" s="27">
        <v>15327.301768610716</v>
      </c>
      <c r="Y7" s="30">
        <f t="shared" si="3"/>
        <v>1.2274529390086338E-3</v>
      </c>
      <c r="Z7" s="27">
        <f t="shared" si="4"/>
        <v>12025.301768610716</v>
      </c>
      <c r="AA7" s="27">
        <v>0</v>
      </c>
      <c r="AB7" s="27">
        <v>2847</v>
      </c>
      <c r="AC7" s="27">
        <v>232</v>
      </c>
      <c r="AD7" s="27">
        <v>0</v>
      </c>
      <c r="AE7" s="27">
        <v>821</v>
      </c>
      <c r="AF7" s="27">
        <f t="shared" si="5"/>
        <v>2847</v>
      </c>
      <c r="AG7" s="27">
        <f t="shared" si="6"/>
        <v>3</v>
      </c>
      <c r="AH7" s="27">
        <v>0</v>
      </c>
      <c r="AI7" s="27">
        <v>3225</v>
      </c>
      <c r="AJ7" s="27">
        <v>77</v>
      </c>
      <c r="AK7" s="27">
        <v>0</v>
      </c>
      <c r="AL7" s="27">
        <v>821</v>
      </c>
      <c r="AM7" s="27">
        <v>4123</v>
      </c>
      <c r="AN7" s="27">
        <f t="shared" si="7"/>
        <v>3</v>
      </c>
      <c r="AO7" s="27">
        <v>3302</v>
      </c>
      <c r="AP7" s="30">
        <f t="shared" si="8"/>
        <v>1.9095798334490147E-3</v>
      </c>
      <c r="AQ7" s="30">
        <f t="shared" si="9"/>
        <v>1.0169619798121221E-2</v>
      </c>
      <c r="AR7" s="31">
        <f t="shared" si="10"/>
        <v>0.21543256927075541</v>
      </c>
      <c r="AS7" s="31">
        <f t="shared" si="29"/>
        <v>0.21543256927075541</v>
      </c>
      <c r="AT7" s="32">
        <f t="shared" si="11"/>
        <v>5.1305416300186292E-2</v>
      </c>
      <c r="AU7" s="24">
        <v>3777.7844897119503</v>
      </c>
      <c r="AV7" s="28">
        <f t="shared" si="12"/>
        <v>0.10491113204939133</v>
      </c>
      <c r="AW7" s="30">
        <f t="shared" si="13"/>
        <v>1.3473988695603279E-3</v>
      </c>
      <c r="AX7" s="33">
        <f t="shared" si="14"/>
        <v>0.10491113204939133</v>
      </c>
      <c r="AY7" s="30">
        <f t="shared" si="15"/>
        <v>-8.8222209285608935E-3</v>
      </c>
      <c r="AZ7" s="31">
        <f t="shared" si="16"/>
        <v>0.82227561681387284</v>
      </c>
      <c r="BA7" s="31">
        <f t="shared" si="28"/>
        <v>552.7844897119503</v>
      </c>
      <c r="BB7" s="33">
        <f t="shared" si="17"/>
        <v>0.85367495387379833</v>
      </c>
      <c r="BC7" s="31">
        <f t="shared" si="18"/>
        <v>0.36340047633228939</v>
      </c>
      <c r="BD7" s="30">
        <f t="shared" si="19"/>
        <v>-6.8212689444038083E-4</v>
      </c>
      <c r="BE7" s="31">
        <f t="shared" si="20"/>
        <v>0.93941871361078721</v>
      </c>
      <c r="BF7" s="31">
        <f t="shared" si="21"/>
        <v>0.39293228749692916</v>
      </c>
      <c r="BG7" s="31">
        <f t="shared" si="22"/>
        <v>0.59633863743132398</v>
      </c>
      <c r="BH7" s="24">
        <v>100</v>
      </c>
      <c r="BI7" s="24">
        <v>10.113400331699999</v>
      </c>
      <c r="BJ7" s="24">
        <f t="shared" si="23"/>
        <v>6363.8019332194899</v>
      </c>
      <c r="BK7" s="28">
        <v>1</v>
      </c>
      <c r="BL7" s="28" t="str">
        <f t="shared" si="24"/>
        <v>FALSETRUE</v>
      </c>
      <c r="BM7" s="24" t="str">
        <f t="shared" si="25"/>
        <v>FALSETRUE</v>
      </c>
      <c r="BN7" s="28">
        <v>0.35580000000000001</v>
      </c>
      <c r="BO7" s="28">
        <f t="shared" si="26"/>
        <v>0.3162666666666667</v>
      </c>
      <c r="BP7" s="24">
        <v>1.93</v>
      </c>
      <c r="BQ7" s="24">
        <f t="shared" si="27"/>
        <v>368.90697674418607</v>
      </c>
      <c r="BR7" s="24">
        <v>43</v>
      </c>
      <c r="BS7" s="28">
        <v>0.57999999999999996</v>
      </c>
      <c r="BT7" s="28">
        <v>347.3562</v>
      </c>
      <c r="BU7" s="24">
        <v>0.14000000000000001</v>
      </c>
      <c r="BV7" s="28">
        <v>0.70000000000000007</v>
      </c>
      <c r="BW7" s="28">
        <v>419.22300000000001</v>
      </c>
      <c r="BX7" s="24">
        <v>14468</v>
      </c>
      <c r="BY7" s="24">
        <v>40669</v>
      </c>
      <c r="BZ7" s="24">
        <v>4752</v>
      </c>
      <c r="CA7" s="24">
        <v>11642</v>
      </c>
      <c r="CB7" s="24">
        <v>5729</v>
      </c>
      <c r="CC7" s="24">
        <v>42518</v>
      </c>
      <c r="CD7" s="24">
        <v>47.26</v>
      </c>
      <c r="CE7" s="24">
        <v>31.79</v>
      </c>
      <c r="CF7" s="24">
        <v>93.73</v>
      </c>
      <c r="CG7" s="24">
        <v>59889</v>
      </c>
      <c r="CH7" s="24">
        <v>0</v>
      </c>
      <c r="CI7" s="24">
        <v>0</v>
      </c>
      <c r="CJ7" s="24" t="s">
        <v>98</v>
      </c>
      <c r="CK7" s="24">
        <v>16349</v>
      </c>
      <c r="CL7" s="28">
        <v>1.02</v>
      </c>
      <c r="CM7" s="28">
        <v>3.51</v>
      </c>
      <c r="CN7" s="24">
        <v>7982</v>
      </c>
      <c r="CO7" s="24">
        <v>48.89</v>
      </c>
      <c r="CP7" s="24">
        <v>3355</v>
      </c>
      <c r="CQ7" s="24">
        <v>7815</v>
      </c>
      <c r="CR7" s="24">
        <v>4569</v>
      </c>
      <c r="CS7" s="24">
        <v>15863</v>
      </c>
      <c r="CT7" s="24">
        <v>2742</v>
      </c>
      <c r="CU7" s="24">
        <v>5367</v>
      </c>
      <c r="CV7" s="24">
        <v>3920</v>
      </c>
      <c r="CW7" s="24">
        <v>3108</v>
      </c>
      <c r="CX7" s="24">
        <v>70.150000000000006</v>
      </c>
      <c r="CY7" s="24">
        <v>92.45</v>
      </c>
      <c r="CZ7" s="24">
        <v>83.03</v>
      </c>
      <c r="DA7" s="24">
        <v>41.41</v>
      </c>
      <c r="DB7" s="24">
        <v>971</v>
      </c>
      <c r="DC7" s="24">
        <v>8.32</v>
      </c>
      <c r="DD7" s="24">
        <v>5.24</v>
      </c>
      <c r="DE7" s="24">
        <v>1759</v>
      </c>
      <c r="DF7" s="24">
        <v>10.77</v>
      </c>
      <c r="DG7" s="24">
        <v>1.02</v>
      </c>
      <c r="DH7" s="24">
        <v>1.88</v>
      </c>
    </row>
    <row r="8" spans="1:112" ht="12.3" customHeight="1">
      <c r="A8" s="24">
        <v>7</v>
      </c>
      <c r="B8" s="24" t="s">
        <v>2881</v>
      </c>
      <c r="C8" s="24" t="s">
        <v>230</v>
      </c>
      <c r="D8" s="25" t="s">
        <v>201</v>
      </c>
      <c r="E8" s="25" t="s">
        <v>231</v>
      </c>
      <c r="F8" s="25" t="s">
        <v>943</v>
      </c>
      <c r="G8" s="35" t="s">
        <v>944</v>
      </c>
      <c r="H8" s="35" t="s">
        <v>2848</v>
      </c>
      <c r="I8" s="26">
        <v>50470</v>
      </c>
      <c r="J8" s="27">
        <v>54237.554093546947</v>
      </c>
      <c r="K8" s="27">
        <f t="shared" si="0"/>
        <v>7923.79</v>
      </c>
      <c r="L8" s="24">
        <v>11893</v>
      </c>
      <c r="M8" s="24">
        <v>1889</v>
      </c>
      <c r="N8" s="24">
        <v>326</v>
      </c>
      <c r="O8" s="24">
        <f t="shared" si="1"/>
        <v>2215</v>
      </c>
      <c r="P8" s="28">
        <v>15.700000000000001</v>
      </c>
      <c r="Q8" s="28">
        <f t="shared" si="2"/>
        <v>0.35154853693611338</v>
      </c>
      <c r="R8" s="29">
        <v>0.16301468013360421</v>
      </c>
      <c r="S8" s="29">
        <v>0.28271811240005584</v>
      </c>
      <c r="T8" s="29">
        <v>0.87309144673521943</v>
      </c>
      <c r="U8" s="28" t="s">
        <v>182</v>
      </c>
      <c r="V8" s="28" t="s">
        <v>183</v>
      </c>
      <c r="W8" s="28">
        <v>0.21220010932313102</v>
      </c>
      <c r="X8" s="27">
        <v>11509.214908069895</v>
      </c>
      <c r="Y8" s="30">
        <f t="shared" si="3"/>
        <v>9.2168992806832852E-4</v>
      </c>
      <c r="Z8" s="27">
        <f t="shared" si="4"/>
        <v>11168.214908069895</v>
      </c>
      <c r="AA8" s="27">
        <v>0</v>
      </c>
      <c r="AB8" s="27">
        <v>17</v>
      </c>
      <c r="AC8" s="27">
        <v>80</v>
      </c>
      <c r="AD8" s="27">
        <v>0</v>
      </c>
      <c r="AE8" s="27">
        <v>1039</v>
      </c>
      <c r="AF8" s="27">
        <f t="shared" si="5"/>
        <v>1039</v>
      </c>
      <c r="AG8" s="27">
        <f t="shared" si="6"/>
        <v>3</v>
      </c>
      <c r="AH8" s="27">
        <v>0</v>
      </c>
      <c r="AI8" s="27">
        <v>25</v>
      </c>
      <c r="AJ8" s="27">
        <v>316</v>
      </c>
      <c r="AK8" s="27">
        <v>0</v>
      </c>
      <c r="AL8" s="27">
        <v>1039</v>
      </c>
      <c r="AM8" s="27">
        <v>1380</v>
      </c>
      <c r="AN8" s="27">
        <f t="shared" si="7"/>
        <v>3</v>
      </c>
      <c r="AO8" s="27">
        <v>341</v>
      </c>
      <c r="AP8" s="30">
        <f t="shared" si="8"/>
        <v>1.9720373204303878E-4</v>
      </c>
      <c r="AQ8" s="30">
        <f t="shared" si="9"/>
        <v>7.8834262000939699E-5</v>
      </c>
      <c r="AR8" s="31">
        <f t="shared" si="10"/>
        <v>2.9628432757902685E-2</v>
      </c>
      <c r="AS8" s="31">
        <f t="shared" si="29"/>
        <v>2.9628432757902685E-2</v>
      </c>
      <c r="AT8" s="32">
        <f t="shared" si="11"/>
        <v>6.287156670299986E-3</v>
      </c>
      <c r="AU8" s="24">
        <v>2863.42827520633</v>
      </c>
      <c r="AV8" s="28">
        <f t="shared" si="12"/>
        <v>7.9518962162142173E-2</v>
      </c>
      <c r="AW8" s="30">
        <f t="shared" si="13"/>
        <v>1.0212811322580946E-3</v>
      </c>
      <c r="AX8" s="33">
        <f t="shared" si="14"/>
        <v>7.9518962162142173E-2</v>
      </c>
      <c r="AY8" s="30">
        <f t="shared" si="15"/>
        <v>9.4244687025715496E-4</v>
      </c>
      <c r="AZ8" s="31">
        <f t="shared" si="16"/>
        <v>0.90237636105855046</v>
      </c>
      <c r="BA8" s="31">
        <f t="shared" si="28"/>
        <v>2838.42827520633</v>
      </c>
      <c r="BB8" s="33">
        <f t="shared" si="17"/>
        <v>8.7307931602367706E-3</v>
      </c>
      <c r="BC8" s="31">
        <f t="shared" si="18"/>
        <v>0.38163666778476557</v>
      </c>
      <c r="BD8" s="30">
        <f t="shared" si="19"/>
        <v>7.2448619602528974E-4</v>
      </c>
      <c r="BE8" s="31">
        <f t="shared" si="20"/>
        <v>0.94486554543774415</v>
      </c>
      <c r="BF8" s="31">
        <f t="shared" si="21"/>
        <v>0.38599578156298114</v>
      </c>
      <c r="BG8" s="31">
        <f t="shared" si="22"/>
        <v>0.58581136179425342</v>
      </c>
      <c r="BH8" s="24">
        <v>98.09</v>
      </c>
      <c r="BI8" s="24">
        <v>53.113421407399997</v>
      </c>
      <c r="BJ8" s="24">
        <f t="shared" si="23"/>
        <v>1021.1647575388606</v>
      </c>
      <c r="BK8" s="28">
        <f>BJ8/(2000)</f>
        <v>0.51058237876943036</v>
      </c>
      <c r="BL8" s="28" t="str">
        <f t="shared" si="24"/>
        <v>FALSETRUE</v>
      </c>
      <c r="BM8" s="24" t="str">
        <f t="shared" si="25"/>
        <v>FALSETRUE</v>
      </c>
      <c r="BN8" s="28">
        <v>0.33329999999999999</v>
      </c>
      <c r="BO8" s="28">
        <f t="shared" si="26"/>
        <v>0.29626666666666668</v>
      </c>
      <c r="BP8" s="24">
        <v>2.19</v>
      </c>
      <c r="BQ8" s="24">
        <f t="shared" si="27"/>
        <v>287.10638297872339</v>
      </c>
      <c r="BR8" s="24">
        <v>47</v>
      </c>
      <c r="BS8" s="28">
        <v>3.45</v>
      </c>
      <c r="BT8" s="28">
        <v>1741.2150000000001</v>
      </c>
      <c r="BU8" s="24">
        <v>0.55000000000000004</v>
      </c>
      <c r="BV8" s="28">
        <v>5.6000000000000005</v>
      </c>
      <c r="BW8" s="28">
        <v>2826.32</v>
      </c>
      <c r="BX8" s="24">
        <v>11836</v>
      </c>
      <c r="BY8" s="24">
        <v>35510</v>
      </c>
      <c r="BZ8" s="24">
        <v>3124</v>
      </c>
      <c r="CA8" s="24">
        <v>9509</v>
      </c>
      <c r="CB8" s="24">
        <v>4857</v>
      </c>
      <c r="CC8" s="24">
        <v>36104</v>
      </c>
      <c r="CD8" s="24">
        <v>42.13</v>
      </c>
      <c r="CE8" s="24">
        <v>31.3</v>
      </c>
      <c r="CF8" s="24">
        <v>98.14</v>
      </c>
      <c r="CG8" s="24">
        <v>49505</v>
      </c>
      <c r="CH8" s="24">
        <v>965</v>
      </c>
      <c r="CI8" s="24">
        <v>1.91</v>
      </c>
      <c r="CJ8" s="24" t="s">
        <v>98</v>
      </c>
      <c r="CK8" s="24">
        <v>15096</v>
      </c>
      <c r="CL8" s="28">
        <v>1.01</v>
      </c>
      <c r="CM8" s="28">
        <v>3.33</v>
      </c>
      <c r="CN8" s="24">
        <v>5400</v>
      </c>
      <c r="CO8" s="24">
        <v>36.01</v>
      </c>
      <c r="CP8" s="24">
        <v>3041</v>
      </c>
      <c r="CQ8" s="24">
        <v>6913</v>
      </c>
      <c r="CR8" s="24">
        <v>3540</v>
      </c>
      <c r="CS8" s="24">
        <v>13494</v>
      </c>
      <c r="CT8" s="24">
        <v>2190</v>
      </c>
      <c r="CU8" s="24">
        <v>4574</v>
      </c>
      <c r="CV8" s="24">
        <v>3358</v>
      </c>
      <c r="CW8" s="24">
        <v>2660</v>
      </c>
      <c r="CX8" s="24">
        <v>70.69</v>
      </c>
      <c r="CY8" s="24">
        <v>95.13</v>
      </c>
      <c r="CZ8" s="24">
        <v>84.14</v>
      </c>
      <c r="DA8" s="24">
        <v>41.68</v>
      </c>
      <c r="DB8" s="24">
        <v>933</v>
      </c>
      <c r="DC8" s="24">
        <v>5.44</v>
      </c>
      <c r="DD8" s="24">
        <v>6.1</v>
      </c>
      <c r="DE8" s="24">
        <v>539</v>
      </c>
      <c r="DF8" s="24">
        <v>3.59</v>
      </c>
      <c r="DG8" s="24">
        <v>5.82</v>
      </c>
      <c r="DH8" s="24">
        <v>1.84</v>
      </c>
    </row>
    <row r="9" spans="1:112" ht="12.3" customHeight="1">
      <c r="A9" s="24">
        <v>8</v>
      </c>
      <c r="B9" s="24" t="s">
        <v>2881</v>
      </c>
      <c r="C9" s="24" t="s">
        <v>230</v>
      </c>
      <c r="D9" s="25" t="s">
        <v>201</v>
      </c>
      <c r="E9" s="25" t="s">
        <v>231</v>
      </c>
      <c r="F9" s="25" t="s">
        <v>827</v>
      </c>
      <c r="G9" s="35" t="s">
        <v>828</v>
      </c>
      <c r="H9" s="35" t="s">
        <v>2848</v>
      </c>
      <c r="I9" s="26">
        <v>109622</v>
      </c>
      <c r="J9" s="27">
        <v>117805.21408446212</v>
      </c>
      <c r="K9" s="27">
        <f t="shared" si="0"/>
        <v>11455.499000000002</v>
      </c>
      <c r="L9" s="24">
        <v>25193</v>
      </c>
      <c r="M9" s="24">
        <v>2570</v>
      </c>
      <c r="N9" s="24">
        <v>372</v>
      </c>
      <c r="O9" s="24">
        <f t="shared" si="1"/>
        <v>2942</v>
      </c>
      <c r="P9" s="28">
        <v>10.450000000000001</v>
      </c>
      <c r="Q9" s="28">
        <f t="shared" si="2"/>
        <v>0.30312677841515795</v>
      </c>
      <c r="R9" s="29">
        <v>0.16301468013360421</v>
      </c>
      <c r="S9" s="29">
        <v>0.28271811240005584</v>
      </c>
      <c r="T9" s="29">
        <v>0.87309144673521943</v>
      </c>
      <c r="U9" s="28" t="s">
        <v>182</v>
      </c>
      <c r="V9" s="28" t="s">
        <v>183</v>
      </c>
      <c r="W9" s="28">
        <v>0.14124147403991841</v>
      </c>
      <c r="X9" s="27">
        <v>16638.982086877586</v>
      </c>
      <c r="Y9" s="30">
        <f t="shared" si="3"/>
        <v>1.3324959456644872E-3</v>
      </c>
      <c r="Z9" s="27">
        <f t="shared" si="4"/>
        <v>12003.982086877586</v>
      </c>
      <c r="AA9" s="27">
        <v>0</v>
      </c>
      <c r="AB9" s="27">
        <v>2021</v>
      </c>
      <c r="AC9" s="27">
        <v>155</v>
      </c>
      <c r="AD9" s="27">
        <v>1730</v>
      </c>
      <c r="AE9" s="27">
        <v>1888</v>
      </c>
      <c r="AF9" s="27">
        <f t="shared" si="5"/>
        <v>2021</v>
      </c>
      <c r="AG9" s="27">
        <f t="shared" si="6"/>
        <v>4</v>
      </c>
      <c r="AH9" s="27">
        <v>0</v>
      </c>
      <c r="AI9" s="27">
        <v>2784</v>
      </c>
      <c r="AJ9" s="27">
        <v>82</v>
      </c>
      <c r="AK9" s="27">
        <v>1863</v>
      </c>
      <c r="AL9" s="27">
        <v>1888</v>
      </c>
      <c r="AM9" s="27">
        <v>6496</v>
      </c>
      <c r="AN9" s="27">
        <f t="shared" si="7"/>
        <v>4</v>
      </c>
      <c r="AO9" s="27">
        <v>4635</v>
      </c>
      <c r="AP9" s="30">
        <f t="shared" si="8"/>
        <v>2.6804671496172571E-3</v>
      </c>
      <c r="AQ9" s="30">
        <f t="shared" si="9"/>
        <v>8.7789834164246454E-3</v>
      </c>
      <c r="AR9" s="31">
        <f t="shared" si="10"/>
        <v>0.27856271350008938</v>
      </c>
      <c r="AS9" s="31">
        <f t="shared" si="29"/>
        <v>0.27856271350008938</v>
      </c>
      <c r="AT9" s="32">
        <f t="shared" si="11"/>
        <v>3.9344608267312099E-2</v>
      </c>
      <c r="AU9" s="24">
        <v>4733.5667609738257</v>
      </c>
      <c r="AV9" s="28">
        <f t="shared" si="12"/>
        <v>0.1314537260866884</v>
      </c>
      <c r="AW9" s="30">
        <f t="shared" si="13"/>
        <v>1.6882917805644301E-3</v>
      </c>
      <c r="AX9" s="33">
        <f t="shared" si="14"/>
        <v>0.1314537260866884</v>
      </c>
      <c r="AY9" s="30">
        <f t="shared" si="15"/>
        <v>-7.0906916358602148E-3</v>
      </c>
      <c r="AZ9" s="31">
        <f t="shared" si="16"/>
        <v>0.83647955983419486</v>
      </c>
      <c r="BA9" s="31">
        <f t="shared" si="28"/>
        <v>1949.5667609738257</v>
      </c>
      <c r="BB9" s="33">
        <f t="shared" si="17"/>
        <v>0.58814000954900536</v>
      </c>
      <c r="BC9" s="31">
        <f t="shared" si="18"/>
        <v>0.37698265535149583</v>
      </c>
      <c r="BD9" s="30">
        <f t="shared" si="19"/>
        <v>-1.3479712039527699E-3</v>
      </c>
      <c r="BE9" s="31">
        <f t="shared" si="20"/>
        <v>0.93684036281806893</v>
      </c>
      <c r="BF9" s="31">
        <f t="shared" si="21"/>
        <v>0.35980477760121726</v>
      </c>
      <c r="BG9" s="31">
        <f t="shared" si="22"/>
        <v>0.54606225460071756</v>
      </c>
      <c r="BH9" s="24">
        <v>100</v>
      </c>
      <c r="BI9" s="24">
        <v>10.8919888405</v>
      </c>
      <c r="BJ9" s="24">
        <f t="shared" si="23"/>
        <v>10815.767056832041</v>
      </c>
      <c r="BK9" s="28">
        <v>1</v>
      </c>
      <c r="BL9" s="28" t="str">
        <f t="shared" si="24"/>
        <v>FALSETRUE</v>
      </c>
      <c r="BM9" s="24" t="str">
        <f t="shared" si="25"/>
        <v>FALSETRUE</v>
      </c>
      <c r="BN9" s="28">
        <v>0.26669999999999999</v>
      </c>
      <c r="BO9" s="28">
        <f t="shared" si="26"/>
        <v>0.23706666666666665</v>
      </c>
      <c r="BP9" s="24">
        <v>1.39</v>
      </c>
      <c r="BQ9" s="24">
        <f t="shared" si="27"/>
        <v>341.9795918367347</v>
      </c>
      <c r="BR9" s="24">
        <v>98</v>
      </c>
      <c r="BS9" s="28">
        <v>0.48</v>
      </c>
      <c r="BT9" s="28">
        <v>526.18559999999991</v>
      </c>
      <c r="BU9" s="24">
        <v>0.02</v>
      </c>
      <c r="BV9" s="28">
        <v>0.42000000000000004</v>
      </c>
      <c r="BW9" s="28">
        <v>460.41240000000005</v>
      </c>
      <c r="BX9" s="24">
        <v>20736</v>
      </c>
      <c r="BY9" s="24">
        <v>77747</v>
      </c>
      <c r="BZ9" s="24">
        <v>11139</v>
      </c>
      <c r="CA9" s="24">
        <v>16473</v>
      </c>
      <c r="CB9" s="24">
        <v>9036</v>
      </c>
      <c r="CC9" s="24">
        <v>84113</v>
      </c>
      <c r="CD9" s="24">
        <v>41</v>
      </c>
      <c r="CE9" s="24">
        <v>35.1</v>
      </c>
      <c r="CF9" s="24">
        <v>92.43</v>
      </c>
      <c r="CG9" s="24">
        <v>109622</v>
      </c>
      <c r="CH9" s="24">
        <v>0</v>
      </c>
      <c r="CI9" s="24">
        <v>0</v>
      </c>
      <c r="CJ9" s="24" t="s">
        <v>98</v>
      </c>
      <c r="CK9" s="24">
        <v>28799</v>
      </c>
      <c r="CL9" s="28">
        <v>1.02</v>
      </c>
      <c r="CM9" s="28">
        <v>3.68</v>
      </c>
      <c r="CN9" s="24">
        <v>12231</v>
      </c>
      <c r="CO9" s="24">
        <v>42.53</v>
      </c>
      <c r="CP9" s="24">
        <v>6939</v>
      </c>
      <c r="CQ9" s="24">
        <v>12733</v>
      </c>
      <c r="CR9" s="24">
        <v>13164</v>
      </c>
      <c r="CS9" s="24">
        <v>33514</v>
      </c>
      <c r="CT9" s="24">
        <v>4358</v>
      </c>
      <c r="CU9" s="24">
        <v>7846</v>
      </c>
      <c r="CV9" s="24">
        <v>6664</v>
      </c>
      <c r="CW9" s="24">
        <v>7504</v>
      </c>
      <c r="CX9" s="24">
        <v>76.959999999999994</v>
      </c>
      <c r="CY9" s="24">
        <v>96.34</v>
      </c>
      <c r="CZ9" s="24">
        <v>88.28</v>
      </c>
      <c r="DA9" s="24">
        <v>56.23</v>
      </c>
      <c r="DB9" s="24">
        <v>1334</v>
      </c>
      <c r="DC9" s="24">
        <v>3.6</v>
      </c>
      <c r="DD9" s="24">
        <v>4.8499999999999996</v>
      </c>
      <c r="DE9" s="24">
        <v>1108</v>
      </c>
      <c r="DF9" s="24">
        <v>3.85</v>
      </c>
      <c r="DG9" s="24">
        <v>1.48</v>
      </c>
      <c r="DH9" s="24">
        <v>1.0900000000000001</v>
      </c>
    </row>
    <row r="10" spans="1:112" ht="12.3" customHeight="1">
      <c r="A10" s="24">
        <v>9</v>
      </c>
      <c r="B10" s="24" t="s">
        <v>2881</v>
      </c>
      <c r="C10" s="24" t="s">
        <v>230</v>
      </c>
      <c r="D10" s="25" t="s">
        <v>201</v>
      </c>
      <c r="E10" s="25" t="s">
        <v>231</v>
      </c>
      <c r="F10" s="25" t="s">
        <v>750</v>
      </c>
      <c r="G10" s="35" t="s">
        <v>1362</v>
      </c>
      <c r="H10" s="35" t="s">
        <v>2848</v>
      </c>
      <c r="I10" s="26">
        <v>112809</v>
      </c>
      <c r="J10" s="27">
        <v>121230.12165125692</v>
      </c>
      <c r="K10" s="27">
        <f t="shared" si="0"/>
        <v>6723.4164000000001</v>
      </c>
      <c r="L10" s="24">
        <v>30671</v>
      </c>
      <c r="M10" s="24">
        <v>1876</v>
      </c>
      <c r="N10" s="24">
        <v>69</v>
      </c>
      <c r="O10" s="24">
        <f t="shared" si="1"/>
        <v>1945</v>
      </c>
      <c r="P10" s="28">
        <v>5.96</v>
      </c>
      <c r="Q10" s="28">
        <f t="shared" si="2"/>
        <v>0.24801989139816386</v>
      </c>
      <c r="R10" s="29">
        <v>0.16301468013360421</v>
      </c>
      <c r="S10" s="29">
        <v>0.28271811240005584</v>
      </c>
      <c r="T10" s="29">
        <v>0.87309144673521943</v>
      </c>
      <c r="U10" s="28" t="s">
        <v>182</v>
      </c>
      <c r="V10" s="28" t="s">
        <v>183</v>
      </c>
      <c r="W10" s="28">
        <v>8.0554945959608965E-2</v>
      </c>
      <c r="X10" s="27">
        <v>9765.6858982938229</v>
      </c>
      <c r="Y10" s="30">
        <f t="shared" si="3"/>
        <v>7.820632775590241E-4</v>
      </c>
      <c r="Z10" s="27">
        <f t="shared" si="4"/>
        <v>9059.6858982938229</v>
      </c>
      <c r="AA10" s="27">
        <v>0</v>
      </c>
      <c r="AB10" s="27">
        <v>0</v>
      </c>
      <c r="AC10" s="27">
        <v>153</v>
      </c>
      <c r="AD10" s="27">
        <v>84</v>
      </c>
      <c r="AE10" s="27">
        <v>1151</v>
      </c>
      <c r="AF10" s="27">
        <f t="shared" si="5"/>
        <v>1151</v>
      </c>
      <c r="AG10" s="27">
        <f t="shared" si="6"/>
        <v>3</v>
      </c>
      <c r="AH10" s="27">
        <v>0</v>
      </c>
      <c r="AI10" s="27">
        <v>352</v>
      </c>
      <c r="AJ10" s="27">
        <v>446</v>
      </c>
      <c r="AK10" s="27">
        <v>84</v>
      </c>
      <c r="AL10" s="27">
        <v>1151</v>
      </c>
      <c r="AM10" s="27">
        <v>1857</v>
      </c>
      <c r="AN10" s="27">
        <f t="shared" si="7"/>
        <v>4</v>
      </c>
      <c r="AO10" s="27">
        <v>706</v>
      </c>
      <c r="AP10" s="30">
        <f t="shared" si="8"/>
        <v>4.0828690563749376E-4</v>
      </c>
      <c r="AQ10" s="30">
        <f t="shared" si="9"/>
        <v>1.109986408973231E-3</v>
      </c>
      <c r="AR10" s="31">
        <f t="shared" si="10"/>
        <v>7.2293949175996561E-2</v>
      </c>
      <c r="AS10" s="31">
        <f t="shared" si="29"/>
        <v>7.2293949175996561E-2</v>
      </c>
      <c r="AT10" s="32">
        <f t="shared" si="11"/>
        <v>5.8236351690791211E-3</v>
      </c>
      <c r="AU10" s="24">
        <v>1592.6518365674287</v>
      </c>
      <c r="AV10" s="28">
        <f t="shared" si="12"/>
        <v>4.422880860193569E-2</v>
      </c>
      <c r="AW10" s="30">
        <f t="shared" si="13"/>
        <v>5.6804121305441583E-4</v>
      </c>
      <c r="AX10" s="33">
        <f t="shared" si="14"/>
        <v>4.422880860193569E-2</v>
      </c>
      <c r="AY10" s="30">
        <f t="shared" si="15"/>
        <v>-5.4194519591881519E-4</v>
      </c>
      <c r="AZ10" s="31">
        <f t="shared" si="16"/>
        <v>0.89019971442793167</v>
      </c>
      <c r="BA10" s="31">
        <f t="shared" si="28"/>
        <v>1240.6518365674287</v>
      </c>
      <c r="BB10" s="33">
        <f t="shared" si="17"/>
        <v>0.22101503411985501</v>
      </c>
      <c r="BC10" s="31">
        <f t="shared" si="18"/>
        <v>0.36581440105449053</v>
      </c>
      <c r="BD10" s="30">
        <f t="shared" si="19"/>
        <v>3.7377637192153034E-4</v>
      </c>
      <c r="BE10" s="31">
        <f t="shared" si="20"/>
        <v>0.94350749079933438</v>
      </c>
      <c r="BF10" s="31">
        <f t="shared" si="21"/>
        <v>0.34161483334550075</v>
      </c>
      <c r="BG10" s="31">
        <f t="shared" si="22"/>
        <v>0.5184560564908447</v>
      </c>
      <c r="BH10" s="24">
        <v>100</v>
      </c>
      <c r="BI10" s="24">
        <v>12.612364251800001</v>
      </c>
      <c r="BJ10" s="24">
        <f t="shared" si="23"/>
        <v>9612.006062539409</v>
      </c>
      <c r="BK10" s="28">
        <v>1</v>
      </c>
      <c r="BL10" s="28" t="str">
        <f t="shared" si="24"/>
        <v>FALSETRUE</v>
      </c>
      <c r="BM10" s="24" t="str">
        <f t="shared" si="25"/>
        <v>FALSETRUE</v>
      </c>
      <c r="BN10" s="28">
        <v>0.2452</v>
      </c>
      <c r="BO10" s="28">
        <f t="shared" si="26"/>
        <v>0.21795555555555557</v>
      </c>
      <c r="BP10" s="24">
        <v>1</v>
      </c>
      <c r="BQ10" s="24">
        <f t="shared" si="27"/>
        <v>313.82539682539681</v>
      </c>
      <c r="BR10" s="24">
        <v>63</v>
      </c>
      <c r="BS10" s="28">
        <v>0.05</v>
      </c>
      <c r="BT10" s="28">
        <v>56.404499999999999</v>
      </c>
      <c r="BU10" s="24">
        <v>0.04</v>
      </c>
      <c r="BV10" s="28">
        <v>0.67</v>
      </c>
      <c r="BW10" s="28">
        <v>755.82029999999997</v>
      </c>
      <c r="BX10" s="24">
        <v>19534</v>
      </c>
      <c r="BY10" s="24">
        <v>79663</v>
      </c>
      <c r="BZ10" s="24">
        <v>13612</v>
      </c>
      <c r="CA10" s="24">
        <v>15665</v>
      </c>
      <c r="CB10" s="24">
        <v>8128</v>
      </c>
      <c r="CC10" s="24">
        <v>89016</v>
      </c>
      <c r="CD10" s="24">
        <v>41.61</v>
      </c>
      <c r="CE10" s="24">
        <v>36.799999999999997</v>
      </c>
      <c r="CF10" s="24">
        <v>88.15</v>
      </c>
      <c r="CG10" s="24">
        <v>112809</v>
      </c>
      <c r="CH10" s="24">
        <v>0</v>
      </c>
      <c r="CI10" s="24">
        <v>0</v>
      </c>
      <c r="CJ10" s="24" t="s">
        <v>98</v>
      </c>
      <c r="CK10" s="24">
        <v>33474</v>
      </c>
      <c r="CL10" s="28">
        <v>1.04</v>
      </c>
      <c r="CM10" s="28">
        <v>3.26</v>
      </c>
      <c r="CN10" s="24">
        <v>15022</v>
      </c>
      <c r="CO10" s="24">
        <v>45</v>
      </c>
      <c r="CP10" s="24">
        <v>5166</v>
      </c>
      <c r="CQ10" s="24">
        <v>7867</v>
      </c>
      <c r="CR10" s="24">
        <v>6532</v>
      </c>
      <c r="CS10" s="24">
        <v>19771</v>
      </c>
      <c r="CT10" s="24">
        <v>4201</v>
      </c>
      <c r="CU10" s="24">
        <v>7331</v>
      </c>
      <c r="CV10" s="24">
        <v>6045</v>
      </c>
      <c r="CW10" s="24">
        <v>6832</v>
      </c>
      <c r="CX10" s="24">
        <v>78.48</v>
      </c>
      <c r="CY10" s="24">
        <v>96.35</v>
      </c>
      <c r="CZ10" s="24">
        <v>88.88</v>
      </c>
      <c r="DA10" s="24">
        <v>55.03</v>
      </c>
      <c r="DB10" s="24">
        <v>994</v>
      </c>
      <c r="DC10" s="24">
        <v>4.0599999999999996</v>
      </c>
      <c r="DD10" s="24">
        <v>4.2699999999999996</v>
      </c>
      <c r="DE10" s="24">
        <v>58</v>
      </c>
      <c r="DF10" s="24">
        <v>0.17</v>
      </c>
      <c r="DG10" s="24">
        <v>0.32</v>
      </c>
      <c r="DH10" s="24">
        <v>0.76</v>
      </c>
    </row>
    <row r="11" spans="1:112" ht="12.3" customHeight="1">
      <c r="A11" s="24">
        <v>10</v>
      </c>
      <c r="B11" s="24" t="s">
        <v>2881</v>
      </c>
      <c r="C11" s="24" t="s">
        <v>230</v>
      </c>
      <c r="D11" s="25" t="s">
        <v>201</v>
      </c>
      <c r="E11" s="25" t="s">
        <v>231</v>
      </c>
      <c r="F11" s="25" t="s">
        <v>865</v>
      </c>
      <c r="G11" s="35" t="s">
        <v>866</v>
      </c>
      <c r="H11" s="35" t="s">
        <v>2848</v>
      </c>
      <c r="I11" s="26">
        <v>142893</v>
      </c>
      <c r="J11" s="27">
        <v>153559.87353059647</v>
      </c>
      <c r="K11" s="27">
        <f t="shared" si="0"/>
        <v>15732.5193</v>
      </c>
      <c r="L11" s="24">
        <v>35893</v>
      </c>
      <c r="M11" s="24">
        <v>3961</v>
      </c>
      <c r="N11" s="24">
        <v>482</v>
      </c>
      <c r="O11" s="24">
        <f t="shared" si="1"/>
        <v>4443</v>
      </c>
      <c r="P11" s="28">
        <v>11.01</v>
      </c>
      <c r="Q11" s="28">
        <f t="shared" si="2"/>
        <v>0.31197293218264355</v>
      </c>
      <c r="R11" s="29">
        <v>0.16301468013360421</v>
      </c>
      <c r="S11" s="29">
        <v>0.28271811240005584</v>
      </c>
      <c r="T11" s="29">
        <v>0.87309144673521943</v>
      </c>
      <c r="U11" s="28" t="s">
        <v>182</v>
      </c>
      <c r="V11" s="28" t="s">
        <v>183</v>
      </c>
      <c r="W11" s="28">
        <v>0.14881039513679439</v>
      </c>
      <c r="X11" s="27">
        <v>22851.305457244234</v>
      </c>
      <c r="Y11" s="30">
        <f t="shared" si="3"/>
        <v>1.8299960728326453E-3</v>
      </c>
      <c r="Z11" s="27">
        <f t="shared" si="4"/>
        <v>21576.305457244234</v>
      </c>
      <c r="AA11" s="27">
        <v>0</v>
      </c>
      <c r="AB11" s="27">
        <v>1107</v>
      </c>
      <c r="AC11" s="27">
        <v>70</v>
      </c>
      <c r="AD11" s="27">
        <v>0</v>
      </c>
      <c r="AE11" s="27">
        <v>5941</v>
      </c>
      <c r="AF11" s="27">
        <f t="shared" si="5"/>
        <v>5941</v>
      </c>
      <c r="AG11" s="27">
        <f t="shared" si="6"/>
        <v>3</v>
      </c>
      <c r="AH11" s="27">
        <v>318</v>
      </c>
      <c r="AI11" s="27">
        <v>1870</v>
      </c>
      <c r="AJ11" s="27">
        <v>150</v>
      </c>
      <c r="AK11" s="27">
        <v>0</v>
      </c>
      <c r="AL11" s="27">
        <v>6576</v>
      </c>
      <c r="AM11" s="27">
        <v>7878</v>
      </c>
      <c r="AN11" s="27">
        <f t="shared" si="7"/>
        <v>4</v>
      </c>
      <c r="AO11" s="27">
        <v>1275</v>
      </c>
      <c r="AP11" s="30">
        <f t="shared" si="8"/>
        <v>7.3734533241898658E-4</v>
      </c>
      <c r="AQ11" s="30">
        <f t="shared" si="9"/>
        <v>5.8968027976702897E-3</v>
      </c>
      <c r="AR11" s="31">
        <f t="shared" si="10"/>
        <v>5.5795499403111973E-2</v>
      </c>
      <c r="AS11" s="31">
        <f t="shared" si="29"/>
        <v>5.5795499403111973E-2</v>
      </c>
      <c r="AT11" s="32">
        <f t="shared" si="11"/>
        <v>8.3029503130318677E-3</v>
      </c>
      <c r="AU11" s="24">
        <v>3643.7713353195477</v>
      </c>
      <c r="AV11" s="28">
        <f t="shared" si="12"/>
        <v>0.1011895137900372</v>
      </c>
      <c r="AW11" s="30">
        <f t="shared" si="13"/>
        <v>1.299601232287402E-3</v>
      </c>
      <c r="AX11" s="33">
        <f t="shared" si="14"/>
        <v>0.1011895137900372</v>
      </c>
      <c r="AY11" s="30">
        <f t="shared" si="15"/>
        <v>-4.5972015653828876E-3</v>
      </c>
      <c r="AZ11" s="31">
        <f t="shared" si="16"/>
        <v>0.85693395874739942</v>
      </c>
      <c r="BA11" s="31">
        <f t="shared" si="28"/>
        <v>1773.7713353195477</v>
      </c>
      <c r="BB11" s="33">
        <f t="shared" si="17"/>
        <v>0.51320454219337197</v>
      </c>
      <c r="BC11" s="31">
        <f t="shared" si="18"/>
        <v>0.37371271755701363</v>
      </c>
      <c r="BD11" s="30">
        <f t="shared" si="19"/>
        <v>1.0926507404136587E-3</v>
      </c>
      <c r="BE11" s="31">
        <f t="shared" si="20"/>
        <v>0.94629119003861129</v>
      </c>
      <c r="BF11" s="31">
        <f t="shared" si="21"/>
        <v>0.36564386041607944</v>
      </c>
      <c r="BG11" s="31">
        <f t="shared" si="22"/>
        <v>0.55492401221255749</v>
      </c>
      <c r="BH11" s="24">
        <v>100</v>
      </c>
      <c r="BI11" s="24">
        <v>19.966363095599998</v>
      </c>
      <c r="BJ11" s="24">
        <f t="shared" si="23"/>
        <v>7690.9286280803217</v>
      </c>
      <c r="BK11" s="28">
        <v>1</v>
      </c>
      <c r="BL11" s="28" t="str">
        <f t="shared" si="24"/>
        <v>FALSETRUE</v>
      </c>
      <c r="BM11" s="24" t="str">
        <f t="shared" si="25"/>
        <v>FALSETRUE</v>
      </c>
      <c r="BN11" s="28">
        <v>0.32400000000000001</v>
      </c>
      <c r="BO11" s="28">
        <f t="shared" si="26"/>
        <v>0.28800000000000003</v>
      </c>
      <c r="BP11" s="24">
        <v>2.13</v>
      </c>
      <c r="BQ11" s="24">
        <f t="shared" si="27"/>
        <v>422.17241379310343</v>
      </c>
      <c r="BR11" s="24">
        <v>58</v>
      </c>
      <c r="BS11" s="28">
        <v>0.49</v>
      </c>
      <c r="BT11" s="28">
        <v>700.17570000000001</v>
      </c>
      <c r="BU11" s="24">
        <v>7.0000000000000007E-2</v>
      </c>
      <c r="BV11" s="28">
        <v>1.1400000000000001</v>
      </c>
      <c r="BW11" s="28">
        <v>1628.9802000000002</v>
      </c>
      <c r="BX11" s="24">
        <v>32522</v>
      </c>
      <c r="BY11" s="24">
        <v>100379</v>
      </c>
      <c r="BZ11" s="24">
        <v>9992</v>
      </c>
      <c r="CA11" s="24">
        <v>26435</v>
      </c>
      <c r="CB11" s="24">
        <v>12895</v>
      </c>
      <c r="CC11" s="24">
        <v>103563</v>
      </c>
      <c r="CD11" s="24">
        <v>42.35</v>
      </c>
      <c r="CE11" s="24">
        <v>31.79</v>
      </c>
      <c r="CF11" s="24">
        <v>92.22</v>
      </c>
      <c r="CG11" s="24">
        <v>142893</v>
      </c>
      <c r="CH11" s="24">
        <v>0</v>
      </c>
      <c r="CI11" s="24">
        <v>0</v>
      </c>
      <c r="CJ11" s="24" t="s">
        <v>98</v>
      </c>
      <c r="CK11" s="24">
        <v>41331</v>
      </c>
      <c r="CL11" s="28">
        <v>1.02</v>
      </c>
      <c r="CM11" s="28">
        <v>3.28</v>
      </c>
      <c r="CN11" s="24">
        <v>18466</v>
      </c>
      <c r="CO11" s="24">
        <v>44.74</v>
      </c>
      <c r="CP11" s="24">
        <v>5922</v>
      </c>
      <c r="CQ11" s="24">
        <v>11812</v>
      </c>
      <c r="CR11" s="24">
        <v>6706</v>
      </c>
      <c r="CS11" s="24">
        <v>24486</v>
      </c>
      <c r="CT11" s="24">
        <v>6529</v>
      </c>
      <c r="CU11" s="24">
        <v>12240</v>
      </c>
      <c r="CV11" s="24">
        <v>9070</v>
      </c>
      <c r="CW11" s="24">
        <v>7315</v>
      </c>
      <c r="CX11" s="24">
        <v>73.819999999999993</v>
      </c>
      <c r="CY11" s="24">
        <v>94.75</v>
      </c>
      <c r="CZ11" s="24">
        <v>84.62</v>
      </c>
      <c r="DA11" s="24">
        <v>39.880000000000003</v>
      </c>
      <c r="DB11" s="24">
        <v>2573</v>
      </c>
      <c r="DC11" s="24">
        <v>5.6</v>
      </c>
      <c r="DD11" s="24">
        <v>5.16</v>
      </c>
      <c r="DE11" s="24">
        <v>832</v>
      </c>
      <c r="DF11" s="24">
        <v>2.02</v>
      </c>
      <c r="DG11" s="24">
        <v>2.34</v>
      </c>
      <c r="DH11" s="24">
        <v>1.69</v>
      </c>
    </row>
    <row r="12" spans="1:112" ht="12.3" customHeight="1">
      <c r="A12" s="24">
        <v>11</v>
      </c>
      <c r="B12" s="24" t="s">
        <v>2881</v>
      </c>
      <c r="C12" s="24" t="s">
        <v>230</v>
      </c>
      <c r="D12" s="25" t="s">
        <v>201</v>
      </c>
      <c r="E12" s="25" t="s">
        <v>231</v>
      </c>
      <c r="F12" s="25" t="s">
        <v>1626</v>
      </c>
      <c r="G12" s="35" t="s">
        <v>1627</v>
      </c>
      <c r="H12" s="35" t="s">
        <v>2848</v>
      </c>
      <c r="I12" s="26">
        <v>80397</v>
      </c>
      <c r="J12" s="27">
        <v>86398.586020584378</v>
      </c>
      <c r="K12" s="27">
        <f t="shared" si="0"/>
        <v>8570.3202000000001</v>
      </c>
      <c r="L12" s="24">
        <v>19587</v>
      </c>
      <c r="M12" s="24">
        <v>2142</v>
      </c>
      <c r="N12" s="24">
        <v>195</v>
      </c>
      <c r="O12" s="24">
        <f t="shared" si="1"/>
        <v>2337</v>
      </c>
      <c r="P12" s="28">
        <v>10.66</v>
      </c>
      <c r="Q12" s="28">
        <f t="shared" si="2"/>
        <v>0.30569035923132171</v>
      </c>
      <c r="R12" s="29">
        <v>0.16301468013360421</v>
      </c>
      <c r="S12" s="29">
        <v>0.28271811240005584</v>
      </c>
      <c r="T12" s="29">
        <v>0.87309144673521943</v>
      </c>
      <c r="U12" s="28" t="s">
        <v>182</v>
      </c>
      <c r="V12" s="28" t="s">
        <v>183</v>
      </c>
      <c r="W12" s="28">
        <v>0.1440798194512469</v>
      </c>
      <c r="X12" s="27">
        <v>12448.292674688822</v>
      </c>
      <c r="Y12" s="30">
        <f t="shared" si="3"/>
        <v>9.9689388646853855E-4</v>
      </c>
      <c r="Z12" s="27">
        <f t="shared" si="4"/>
        <v>10446.292674688822</v>
      </c>
      <c r="AA12" s="27">
        <v>0</v>
      </c>
      <c r="AB12" s="27">
        <v>2435</v>
      </c>
      <c r="AC12" s="27">
        <v>352</v>
      </c>
      <c r="AD12" s="27">
        <v>0</v>
      </c>
      <c r="AE12" s="27">
        <v>2629</v>
      </c>
      <c r="AF12" s="27">
        <f t="shared" si="5"/>
        <v>2629</v>
      </c>
      <c r="AG12" s="27">
        <f t="shared" si="6"/>
        <v>3</v>
      </c>
      <c r="AH12" s="27">
        <v>0</v>
      </c>
      <c r="AI12" s="27">
        <v>2644</v>
      </c>
      <c r="AJ12" s="27">
        <v>61</v>
      </c>
      <c r="AK12" s="27">
        <v>0</v>
      </c>
      <c r="AL12" s="27">
        <v>2629</v>
      </c>
      <c r="AM12" s="27">
        <v>4631</v>
      </c>
      <c r="AN12" s="27">
        <f t="shared" si="7"/>
        <v>3</v>
      </c>
      <c r="AO12" s="27">
        <v>2002</v>
      </c>
      <c r="AP12" s="30">
        <f t="shared" si="8"/>
        <v>1.1577767494139696E-3</v>
      </c>
      <c r="AQ12" s="30">
        <f t="shared" si="9"/>
        <v>8.3375115492193824E-3</v>
      </c>
      <c r="AR12" s="31">
        <f t="shared" si="10"/>
        <v>0.16082526755421464</v>
      </c>
      <c r="AS12" s="31">
        <f t="shared" si="29"/>
        <v>0.16082526755421464</v>
      </c>
      <c r="AT12" s="32">
        <f t="shared" si="11"/>
        <v>2.3171675512409722E-2</v>
      </c>
      <c r="AU12" s="24">
        <v>1812.0918892383322</v>
      </c>
      <c r="AV12" s="28">
        <f t="shared" si="12"/>
        <v>5.0322778336148323E-2</v>
      </c>
      <c r="AW12" s="30">
        <f t="shared" si="13"/>
        <v>6.4630753018029793E-4</v>
      </c>
      <c r="AX12" s="33">
        <f t="shared" si="14"/>
        <v>5.0322778336148323E-2</v>
      </c>
      <c r="AY12" s="30">
        <f t="shared" si="15"/>
        <v>-7.6912040190390846E-3</v>
      </c>
      <c r="AZ12" s="31">
        <f t="shared" si="16"/>
        <v>0.83155348453784983</v>
      </c>
      <c r="BA12" s="31">
        <v>0</v>
      </c>
      <c r="BB12" s="33">
        <f t="shared" si="17"/>
        <v>1.459087155404321</v>
      </c>
      <c r="BC12" s="31">
        <f t="shared" si="18"/>
        <v>0.34829698100253409</v>
      </c>
      <c r="BD12" s="30">
        <f t="shared" si="19"/>
        <v>-1.6088286294543104E-4</v>
      </c>
      <c r="BE12" s="31">
        <f t="shared" si="20"/>
        <v>0.94143712834018378</v>
      </c>
      <c r="BF12" s="31">
        <f t="shared" si="21"/>
        <v>0.36217128055929976</v>
      </c>
      <c r="BG12" s="31">
        <f t="shared" si="22"/>
        <v>0.54965380763518568</v>
      </c>
      <c r="BH12" s="24">
        <v>100</v>
      </c>
      <c r="BI12" s="24">
        <v>7.7593991861499996</v>
      </c>
      <c r="BJ12" s="24">
        <f t="shared" si="23"/>
        <v>11134.700502946154</v>
      </c>
      <c r="BK12" s="28">
        <v>1</v>
      </c>
      <c r="BL12" s="28" t="str">
        <f t="shared" si="24"/>
        <v>FALSETRUE</v>
      </c>
      <c r="BM12" s="24" t="str">
        <f t="shared" si="25"/>
        <v>FALSETRUE</v>
      </c>
      <c r="BN12" s="28">
        <v>0.28720000000000001</v>
      </c>
      <c r="BO12" s="28">
        <f t="shared" si="26"/>
        <v>0.2552888888888889</v>
      </c>
      <c r="BP12" s="24">
        <v>1.29</v>
      </c>
      <c r="BQ12" s="24">
        <f t="shared" si="27"/>
        <v>262.02083333333331</v>
      </c>
      <c r="BR12" s="24">
        <v>48</v>
      </c>
      <c r="BS12" s="28">
        <v>0.42</v>
      </c>
      <c r="BT12" s="28">
        <v>337.66739999999999</v>
      </c>
      <c r="BU12" s="24">
        <v>0.21</v>
      </c>
      <c r="BV12" s="28">
        <v>1.29</v>
      </c>
      <c r="BW12" s="28">
        <v>1037.1213</v>
      </c>
      <c r="BX12" s="24">
        <v>16301</v>
      </c>
      <c r="BY12" s="24">
        <v>56753</v>
      </c>
      <c r="BZ12" s="24">
        <v>7343</v>
      </c>
      <c r="CA12" s="24">
        <v>13253</v>
      </c>
      <c r="CB12" s="24">
        <v>6703</v>
      </c>
      <c r="CC12" s="24">
        <v>60441</v>
      </c>
      <c r="CD12" s="24">
        <v>41.66</v>
      </c>
      <c r="CE12" s="24">
        <v>34.03</v>
      </c>
      <c r="CF12" s="24">
        <v>92.42</v>
      </c>
      <c r="CG12" s="24">
        <v>80397</v>
      </c>
      <c r="CH12" s="24">
        <v>0</v>
      </c>
      <c r="CI12" s="24">
        <v>0</v>
      </c>
      <c r="CJ12" s="24" t="s">
        <v>98</v>
      </c>
      <c r="CK12" s="24">
        <v>22520</v>
      </c>
      <c r="CL12" s="28">
        <v>1.05</v>
      </c>
      <c r="CM12" s="28">
        <v>3.67</v>
      </c>
      <c r="CN12" s="24">
        <v>10691</v>
      </c>
      <c r="CO12" s="24">
        <v>47.6</v>
      </c>
      <c r="CP12" s="24">
        <v>2307</v>
      </c>
      <c r="CQ12" s="24">
        <v>6755</v>
      </c>
      <c r="CR12" s="24">
        <v>3375</v>
      </c>
      <c r="CS12" s="24">
        <v>12577</v>
      </c>
      <c r="CT12" s="24">
        <v>3589</v>
      </c>
      <c r="CU12" s="24">
        <v>6215</v>
      </c>
      <c r="CV12" s="24">
        <v>4986</v>
      </c>
      <c r="CW12" s="24">
        <v>4615</v>
      </c>
      <c r="CX12" s="24">
        <v>80.489999999999995</v>
      </c>
      <c r="CY12" s="24">
        <v>96.73</v>
      </c>
      <c r="CZ12" s="24">
        <v>87.77</v>
      </c>
      <c r="DA12" s="24">
        <v>46.56</v>
      </c>
      <c r="DB12" s="24">
        <v>895</v>
      </c>
      <c r="DC12" s="24">
        <v>3.55</v>
      </c>
      <c r="DD12" s="24">
        <v>7.04</v>
      </c>
      <c r="DE12" s="24">
        <v>343</v>
      </c>
      <c r="DF12" s="24">
        <v>1.53</v>
      </c>
      <c r="DG12" s="24">
        <v>1.1499999999999999</v>
      </c>
      <c r="DH12" s="24">
        <v>1.17</v>
      </c>
    </row>
    <row r="13" spans="1:112" ht="12.3" customHeight="1">
      <c r="A13" s="24">
        <v>12</v>
      </c>
      <c r="B13" s="24" t="s">
        <v>2881</v>
      </c>
      <c r="C13" s="24" t="s">
        <v>230</v>
      </c>
      <c r="D13" s="25" t="s">
        <v>201</v>
      </c>
      <c r="E13" s="25" t="s">
        <v>231</v>
      </c>
      <c r="F13" s="25" t="s">
        <v>1876</v>
      </c>
      <c r="G13" s="35" t="s">
        <v>1877</v>
      </c>
      <c r="H13" s="35" t="s">
        <v>2848</v>
      </c>
      <c r="I13" s="26">
        <v>123863</v>
      </c>
      <c r="J13" s="27">
        <v>133109.29587257787</v>
      </c>
      <c r="K13" s="27">
        <f t="shared" si="0"/>
        <v>19260.696500000002</v>
      </c>
      <c r="L13" s="24">
        <v>28980</v>
      </c>
      <c r="M13" s="24">
        <v>4518</v>
      </c>
      <c r="N13" s="24">
        <v>816</v>
      </c>
      <c r="O13" s="24">
        <f t="shared" si="1"/>
        <v>5334</v>
      </c>
      <c r="P13" s="28">
        <v>15.55</v>
      </c>
      <c r="Q13" s="28">
        <f t="shared" si="2"/>
        <v>0.35020254124405609</v>
      </c>
      <c r="R13" s="29">
        <v>0.16301468013360421</v>
      </c>
      <c r="S13" s="29">
        <v>0.28271811240005584</v>
      </c>
      <c r="T13" s="29">
        <v>0.87309144673521943</v>
      </c>
      <c r="U13" s="28" t="s">
        <v>182</v>
      </c>
      <c r="V13" s="28" t="s">
        <v>183</v>
      </c>
      <c r="W13" s="28">
        <v>0.21017271974361065</v>
      </c>
      <c r="X13" s="27">
        <v>27975.942736696659</v>
      </c>
      <c r="Y13" s="30">
        <f t="shared" si="3"/>
        <v>2.2403912738261497E-3</v>
      </c>
      <c r="Z13" s="27">
        <f t="shared" si="4"/>
        <v>13272.942736696659</v>
      </c>
      <c r="AA13" s="27">
        <v>0</v>
      </c>
      <c r="AB13" s="27">
        <v>6186</v>
      </c>
      <c r="AC13" s="27">
        <v>1908</v>
      </c>
      <c r="AD13" s="27">
        <v>700</v>
      </c>
      <c r="AE13" s="27">
        <v>1890</v>
      </c>
      <c r="AF13" s="27">
        <f t="shared" si="5"/>
        <v>6186</v>
      </c>
      <c r="AG13" s="27">
        <f t="shared" si="6"/>
        <v>4</v>
      </c>
      <c r="AH13" s="27">
        <v>81</v>
      </c>
      <c r="AI13" s="27">
        <v>13926</v>
      </c>
      <c r="AJ13" s="27">
        <v>394</v>
      </c>
      <c r="AK13" s="27">
        <v>804</v>
      </c>
      <c r="AL13" s="27">
        <v>1890</v>
      </c>
      <c r="AM13" s="27">
        <v>16596</v>
      </c>
      <c r="AN13" s="27">
        <f t="shared" si="7"/>
        <v>5</v>
      </c>
      <c r="AO13" s="27">
        <v>14703</v>
      </c>
      <c r="AP13" s="30">
        <f t="shared" si="8"/>
        <v>8.5028928804363607E-3</v>
      </c>
      <c r="AQ13" s="30">
        <f t="shared" si="9"/>
        <v>4.391383730500345E-2</v>
      </c>
      <c r="AR13" s="31">
        <f t="shared" si="10"/>
        <v>0.52555869656945475</v>
      </c>
      <c r="AS13" s="31">
        <f t="shared" si="29"/>
        <v>0.52555869656945475</v>
      </c>
      <c r="AT13" s="32">
        <f t="shared" si="11"/>
        <v>0.11045810064290931</v>
      </c>
      <c r="AU13" s="24">
        <v>5874.3275168339178</v>
      </c>
      <c r="AV13" s="28">
        <f t="shared" si="12"/>
        <v>0.16313327335062638</v>
      </c>
      <c r="AW13" s="30">
        <f t="shared" si="13"/>
        <v>2.0951598158032193E-3</v>
      </c>
      <c r="AX13" s="33">
        <f t="shared" si="14"/>
        <v>0.16313327335062638</v>
      </c>
      <c r="AY13" s="30">
        <f t="shared" si="15"/>
        <v>-4.1818677489200234E-2</v>
      </c>
      <c r="AZ13" s="31">
        <f t="shared" si="16"/>
        <v>0.55160171552003556</v>
      </c>
      <c r="BA13" s="31">
        <v>0</v>
      </c>
      <c r="BB13" s="33">
        <f t="shared" si="17"/>
        <v>2.3706543361929686</v>
      </c>
      <c r="BC13" s="31">
        <f t="shared" si="18"/>
        <v>0.29258322300142209</v>
      </c>
      <c r="BD13" s="30">
        <f t="shared" si="19"/>
        <v>-6.262501606610211E-3</v>
      </c>
      <c r="BE13" s="31">
        <f t="shared" si="20"/>
        <v>0.91780981291548036</v>
      </c>
      <c r="BF13" s="31">
        <f t="shared" si="21"/>
        <v>0.37674097464430573</v>
      </c>
      <c r="BG13" s="31">
        <f t="shared" si="22"/>
        <v>0.57176568745496659</v>
      </c>
      <c r="BH13" s="24">
        <v>100</v>
      </c>
      <c r="BI13" s="24">
        <v>12.6815224118</v>
      </c>
      <c r="BJ13" s="24">
        <f t="shared" si="23"/>
        <v>10496.318308653646</v>
      </c>
      <c r="BK13" s="28">
        <v>1</v>
      </c>
      <c r="BL13" s="28" t="str">
        <f t="shared" si="24"/>
        <v>FALSETRUE</v>
      </c>
      <c r="BM13" s="24" t="str">
        <f t="shared" si="25"/>
        <v>FALSETRUE</v>
      </c>
      <c r="BN13" s="28">
        <v>0.33100000000000002</v>
      </c>
      <c r="BO13" s="28">
        <f t="shared" si="26"/>
        <v>0.29422222222222222</v>
      </c>
      <c r="BP13" s="24">
        <v>2.16</v>
      </c>
      <c r="BQ13" s="24">
        <f t="shared" si="27"/>
        <v>349.375</v>
      </c>
      <c r="BR13" s="24">
        <v>80</v>
      </c>
      <c r="BS13" s="28">
        <v>0.52</v>
      </c>
      <c r="BT13" s="28">
        <v>644.08759999999995</v>
      </c>
      <c r="BU13" s="24">
        <v>0.08</v>
      </c>
      <c r="BV13" s="28">
        <v>2.2799999999999998</v>
      </c>
      <c r="BW13" s="28">
        <v>2824.0763999999995</v>
      </c>
      <c r="BX13" s="24">
        <v>28589</v>
      </c>
      <c r="BY13" s="24">
        <v>86373</v>
      </c>
      <c r="BZ13" s="24">
        <v>8901</v>
      </c>
      <c r="CA13" s="24">
        <v>22960</v>
      </c>
      <c r="CB13" s="24">
        <v>12025</v>
      </c>
      <c r="CC13" s="24">
        <v>88878</v>
      </c>
      <c r="CD13" s="24">
        <v>43.4</v>
      </c>
      <c r="CE13" s="24">
        <v>31.87</v>
      </c>
      <c r="CF13" s="24">
        <v>93.32</v>
      </c>
      <c r="CG13" s="24">
        <v>123863</v>
      </c>
      <c r="CH13" s="24">
        <v>0</v>
      </c>
      <c r="CI13" s="24">
        <v>0</v>
      </c>
      <c r="CJ13" s="24" t="s">
        <v>98</v>
      </c>
      <c r="CK13" s="24">
        <v>35426</v>
      </c>
      <c r="CL13" s="28">
        <v>1.01</v>
      </c>
      <c r="CM13" s="28">
        <v>3.52</v>
      </c>
      <c r="CN13" s="24">
        <v>15179</v>
      </c>
      <c r="CO13" s="24">
        <v>42.89</v>
      </c>
      <c r="CP13" s="24">
        <v>5769</v>
      </c>
      <c r="CQ13" s="24">
        <v>12707</v>
      </c>
      <c r="CR13" s="24">
        <v>9368</v>
      </c>
      <c r="CS13" s="24">
        <v>27950</v>
      </c>
      <c r="CT13" s="24">
        <v>5565</v>
      </c>
      <c r="CU13" s="24">
        <v>10637</v>
      </c>
      <c r="CV13" s="24">
        <v>8425</v>
      </c>
      <c r="CW13" s="24">
        <v>6657</v>
      </c>
      <c r="CX13" s="24">
        <v>71.42</v>
      </c>
      <c r="CY13" s="24">
        <v>94.39</v>
      </c>
      <c r="CZ13" s="24">
        <v>83.78</v>
      </c>
      <c r="DA13" s="24">
        <v>41.96</v>
      </c>
      <c r="DB13" s="24">
        <v>2263</v>
      </c>
      <c r="DC13" s="24">
        <v>5.92</v>
      </c>
      <c r="DD13" s="24">
        <v>7.33</v>
      </c>
      <c r="DE13" s="24">
        <v>1254</v>
      </c>
      <c r="DF13" s="24">
        <v>3.54</v>
      </c>
      <c r="DG13" s="24">
        <v>4.04</v>
      </c>
      <c r="DH13" s="24">
        <v>1.93</v>
      </c>
    </row>
    <row r="14" spans="1:112" ht="12.3" customHeight="1">
      <c r="A14" s="24">
        <v>13</v>
      </c>
      <c r="B14" s="24" t="s">
        <v>2881</v>
      </c>
      <c r="C14" s="24" t="s">
        <v>230</v>
      </c>
      <c r="D14" s="25" t="s">
        <v>201</v>
      </c>
      <c r="E14" s="25" t="s">
        <v>231</v>
      </c>
      <c r="F14" s="25" t="s">
        <v>748</v>
      </c>
      <c r="G14" s="35" t="s">
        <v>749</v>
      </c>
      <c r="H14" s="35" t="s">
        <v>2848</v>
      </c>
      <c r="I14" s="26">
        <v>47851</v>
      </c>
      <c r="J14" s="27">
        <v>51423.047373297304</v>
      </c>
      <c r="K14" s="27">
        <f t="shared" si="0"/>
        <v>11972.3202</v>
      </c>
      <c r="L14" s="24">
        <v>9329</v>
      </c>
      <c r="M14" s="24">
        <v>2408</v>
      </c>
      <c r="N14" s="24">
        <v>704</v>
      </c>
      <c r="O14" s="24">
        <f t="shared" si="1"/>
        <v>3112</v>
      </c>
      <c r="P14" s="28">
        <v>25.02</v>
      </c>
      <c r="Q14" s="28">
        <f t="shared" si="2"/>
        <v>0.39843245363005053</v>
      </c>
      <c r="R14" s="29">
        <v>0.16301468013360421</v>
      </c>
      <c r="S14" s="29">
        <v>0.28271811240005584</v>
      </c>
      <c r="T14" s="29">
        <v>0.87309144673521943</v>
      </c>
      <c r="U14" s="28" t="s">
        <v>182</v>
      </c>
      <c r="V14" s="28" t="s">
        <v>183</v>
      </c>
      <c r="W14" s="28">
        <v>0.33816858186399595</v>
      </c>
      <c r="X14" s="27">
        <v>17389.659005353031</v>
      </c>
      <c r="Y14" s="30">
        <f t="shared" si="3"/>
        <v>1.3926122403482416E-3</v>
      </c>
      <c r="Z14" s="27">
        <f t="shared" si="4"/>
        <v>17389.659005353031</v>
      </c>
      <c r="AA14" s="27">
        <v>0</v>
      </c>
      <c r="AB14" s="27">
        <v>0</v>
      </c>
      <c r="AC14" s="27">
        <v>60</v>
      </c>
      <c r="AD14" s="27">
        <v>0</v>
      </c>
      <c r="AE14" s="27">
        <v>852</v>
      </c>
      <c r="AF14" s="27">
        <f t="shared" si="5"/>
        <v>852</v>
      </c>
      <c r="AG14" s="27">
        <f t="shared" si="6"/>
        <v>2</v>
      </c>
      <c r="AH14" s="27">
        <v>0</v>
      </c>
      <c r="AI14" s="27">
        <v>0</v>
      </c>
      <c r="AJ14" s="27">
        <v>0</v>
      </c>
      <c r="AK14" s="27">
        <v>0</v>
      </c>
      <c r="AL14" s="27">
        <v>852</v>
      </c>
      <c r="AM14" s="27">
        <v>852</v>
      </c>
      <c r="AN14" s="27">
        <f t="shared" si="7"/>
        <v>1</v>
      </c>
      <c r="AO14" s="27">
        <v>0</v>
      </c>
      <c r="AP14" s="30">
        <f t="shared" si="8"/>
        <v>0</v>
      </c>
      <c r="AQ14" s="30">
        <f t="shared" si="9"/>
        <v>0</v>
      </c>
      <c r="AR14" s="31">
        <f t="shared" si="10"/>
        <v>0</v>
      </c>
      <c r="AS14" s="31">
        <f t="shared" si="29"/>
        <v>0</v>
      </c>
      <c r="AT14" s="32">
        <f t="shared" si="11"/>
        <v>0</v>
      </c>
      <c r="AU14" s="24">
        <v>3647.4863239850602</v>
      </c>
      <c r="AV14" s="28">
        <f t="shared" si="12"/>
        <v>0.10129268104786013</v>
      </c>
      <c r="AW14" s="30">
        <f t="shared" si="13"/>
        <v>1.3009262341613767E-3</v>
      </c>
      <c r="AX14" s="33">
        <f t="shared" si="14"/>
        <v>0.10129268104786013</v>
      </c>
      <c r="AY14" s="30">
        <f t="shared" si="15"/>
        <v>1.3009262341613767E-3</v>
      </c>
      <c r="AZ14" s="31">
        <f t="shared" si="16"/>
        <v>0.90531701039109225</v>
      </c>
      <c r="BA14" s="31">
        <f>AU14-AI14</f>
        <v>3647.4863239850602</v>
      </c>
      <c r="BB14" s="33">
        <f t="shared" si="17"/>
        <v>0</v>
      </c>
      <c r="BC14" s="31">
        <f t="shared" si="18"/>
        <v>0.3898747905241855</v>
      </c>
      <c r="BD14" s="30">
        <f t="shared" si="19"/>
        <v>1.3926122403482416E-3</v>
      </c>
      <c r="BE14" s="31">
        <f t="shared" si="20"/>
        <v>0.94745273179858769</v>
      </c>
      <c r="BF14" s="31">
        <f t="shared" si="21"/>
        <v>0.42900464196764393</v>
      </c>
      <c r="BG14" s="31">
        <f t="shared" si="22"/>
        <v>0.65108430073895918</v>
      </c>
      <c r="BH14" s="24">
        <v>100</v>
      </c>
      <c r="BI14" s="24">
        <v>101.752300093</v>
      </c>
      <c r="BJ14" s="24">
        <f t="shared" si="23"/>
        <v>505.37479080372088</v>
      </c>
      <c r="BK14" s="28">
        <f>BJ14/(2000)</f>
        <v>0.25268739540186042</v>
      </c>
      <c r="BL14" s="28" t="str">
        <f t="shared" si="24"/>
        <v>FALSETRUE</v>
      </c>
      <c r="BM14" s="24" t="str">
        <f t="shared" si="25"/>
        <v>FALSETRUE</v>
      </c>
      <c r="BN14" s="28">
        <v>0.39289999999999997</v>
      </c>
      <c r="BO14" s="28">
        <f t="shared" si="26"/>
        <v>0.34924444444444441</v>
      </c>
      <c r="BP14" s="24">
        <v>2.58</v>
      </c>
      <c r="BQ14" s="24">
        <f t="shared" si="27"/>
        <v>431.44</v>
      </c>
      <c r="BR14" s="24">
        <v>25</v>
      </c>
      <c r="BS14" s="28">
        <v>0.66</v>
      </c>
      <c r="BT14" s="28">
        <v>315.81659999999999</v>
      </c>
      <c r="BU14" s="24">
        <v>0.06</v>
      </c>
      <c r="BV14" s="28">
        <v>9.4300000000000015</v>
      </c>
      <c r="BW14" s="28">
        <v>4512.3493000000008</v>
      </c>
      <c r="BX14" s="24">
        <v>12780</v>
      </c>
      <c r="BY14" s="24">
        <v>32525</v>
      </c>
      <c r="BZ14" s="24">
        <v>2546</v>
      </c>
      <c r="CA14" s="24">
        <v>10259</v>
      </c>
      <c r="CB14" s="24">
        <v>5269</v>
      </c>
      <c r="CC14" s="24">
        <v>32323</v>
      </c>
      <c r="CD14" s="24">
        <v>47.12</v>
      </c>
      <c r="CE14" s="24">
        <v>29.31</v>
      </c>
      <c r="CF14" s="24">
        <v>97.51</v>
      </c>
      <c r="CG14" s="24">
        <v>47851</v>
      </c>
      <c r="CH14" s="24">
        <v>0</v>
      </c>
      <c r="CI14" s="24">
        <v>0</v>
      </c>
      <c r="CJ14" s="24" t="s">
        <v>98</v>
      </c>
      <c r="CK14" s="24">
        <v>12730</v>
      </c>
      <c r="CL14" s="28">
        <v>1.03</v>
      </c>
      <c r="CM14" s="28">
        <v>3.74</v>
      </c>
      <c r="CN14" s="24">
        <v>5509</v>
      </c>
      <c r="CO14" s="24">
        <v>43.32</v>
      </c>
      <c r="CP14" s="24">
        <v>2753</v>
      </c>
      <c r="CQ14" s="24">
        <v>6126</v>
      </c>
      <c r="CR14" s="24">
        <v>1907</v>
      </c>
      <c r="CS14" s="24">
        <v>10786</v>
      </c>
      <c r="CT14" s="24">
        <v>2574</v>
      </c>
      <c r="CU14" s="24">
        <v>4820</v>
      </c>
      <c r="CV14" s="24">
        <v>3675</v>
      </c>
      <c r="CW14" s="24">
        <v>2293</v>
      </c>
      <c r="CX14" s="24">
        <v>72.12</v>
      </c>
      <c r="CY14" s="24">
        <v>97.51</v>
      </c>
      <c r="CZ14" s="24">
        <v>83.75</v>
      </c>
      <c r="DA14" s="24">
        <v>35.11</v>
      </c>
      <c r="DB14" s="24">
        <v>1015</v>
      </c>
      <c r="DC14" s="24">
        <v>2.96</v>
      </c>
      <c r="DD14" s="24">
        <v>9.66</v>
      </c>
      <c r="DE14" s="24">
        <v>829</v>
      </c>
      <c r="DF14" s="24">
        <v>6.52</v>
      </c>
      <c r="DG14" s="24">
        <v>12.19</v>
      </c>
      <c r="DH14" s="24">
        <v>2.5099999999999998</v>
      </c>
    </row>
    <row r="15" spans="1:112" ht="12.3" customHeight="1">
      <c r="A15" s="24">
        <v>14</v>
      </c>
      <c r="B15" s="24" t="s">
        <v>2881</v>
      </c>
      <c r="C15" s="24" t="s">
        <v>230</v>
      </c>
      <c r="D15" s="25" t="s">
        <v>201</v>
      </c>
      <c r="E15" s="25" t="s">
        <v>231</v>
      </c>
      <c r="F15" s="25" t="s">
        <v>1657</v>
      </c>
      <c r="G15" s="35" t="s">
        <v>1724</v>
      </c>
      <c r="H15" s="35" t="s">
        <v>2848</v>
      </c>
      <c r="I15" s="26">
        <v>38476</v>
      </c>
      <c r="J15" s="27">
        <v>41348.209457168858</v>
      </c>
      <c r="K15" s="27">
        <f t="shared" si="0"/>
        <v>4467.0635999999995</v>
      </c>
      <c r="L15" s="24">
        <v>8572</v>
      </c>
      <c r="M15" s="24">
        <v>1050</v>
      </c>
      <c r="N15" s="24">
        <v>76</v>
      </c>
      <c r="O15" s="24">
        <f t="shared" si="1"/>
        <v>1126</v>
      </c>
      <c r="P15" s="28">
        <v>11.61</v>
      </c>
      <c r="Q15" s="28">
        <f t="shared" si="2"/>
        <v>0.31751176244995155</v>
      </c>
      <c r="R15" s="29">
        <v>0.16301468013360421</v>
      </c>
      <c r="S15" s="29">
        <v>0.28271811240005584</v>
      </c>
      <c r="T15" s="29">
        <v>0.87309144673521943</v>
      </c>
      <c r="U15" s="28" t="s">
        <v>182</v>
      </c>
      <c r="V15" s="28" t="s">
        <v>183</v>
      </c>
      <c r="W15" s="28">
        <v>0.15691995345487586</v>
      </c>
      <c r="X15" s="27">
        <v>6488.3591034613955</v>
      </c>
      <c r="Y15" s="30">
        <f t="shared" si="3"/>
        <v>5.1960583611638481E-4</v>
      </c>
      <c r="Z15" s="27">
        <f t="shared" si="4"/>
        <v>5820.3591034613955</v>
      </c>
      <c r="AA15" s="27">
        <v>0</v>
      </c>
      <c r="AB15" s="27">
        <v>0</v>
      </c>
      <c r="AC15" s="27">
        <v>256</v>
      </c>
      <c r="AD15" s="27">
        <v>367</v>
      </c>
      <c r="AE15" s="27">
        <v>1075</v>
      </c>
      <c r="AF15" s="27">
        <f t="shared" si="5"/>
        <v>1075</v>
      </c>
      <c r="AG15" s="27">
        <f t="shared" si="6"/>
        <v>3</v>
      </c>
      <c r="AH15" s="27">
        <v>0</v>
      </c>
      <c r="AI15" s="27">
        <v>292</v>
      </c>
      <c r="AJ15" s="27">
        <v>0</v>
      </c>
      <c r="AK15" s="27">
        <v>376</v>
      </c>
      <c r="AL15" s="27">
        <v>1075</v>
      </c>
      <c r="AM15" s="27">
        <v>1743</v>
      </c>
      <c r="AN15" s="27">
        <f t="shared" si="7"/>
        <v>3</v>
      </c>
      <c r="AO15" s="27">
        <v>668</v>
      </c>
      <c r="AP15" s="30">
        <f t="shared" si="8"/>
        <v>3.8631112318108471E-4</v>
      </c>
      <c r="AQ15" s="30">
        <f t="shared" si="9"/>
        <v>9.207841801709757E-4</v>
      </c>
      <c r="AR15" s="31">
        <f t="shared" si="10"/>
        <v>0.10295361112852659</v>
      </c>
      <c r="AS15" s="31">
        <f t="shared" si="29"/>
        <v>0.10295361112852659</v>
      </c>
      <c r="AT15" s="32">
        <f t="shared" si="11"/>
        <v>1.6155475866299784E-2</v>
      </c>
      <c r="AU15" s="24">
        <v>751.4896570954005</v>
      </c>
      <c r="AV15" s="28">
        <f t="shared" si="12"/>
        <v>2.0869276917196183E-2</v>
      </c>
      <c r="AW15" s="30">
        <f t="shared" si="13"/>
        <v>2.6802913644600909E-4</v>
      </c>
      <c r="AX15" s="33">
        <f t="shared" si="14"/>
        <v>2.0869276917196183E-2</v>
      </c>
      <c r="AY15" s="30">
        <f t="shared" si="15"/>
        <v>-6.5275504372496666E-4</v>
      </c>
      <c r="AZ15" s="31">
        <f t="shared" si="16"/>
        <v>0.88929072792047592</v>
      </c>
      <c r="BA15" s="31">
        <f>AU15-AI15</f>
        <v>459.4896570954005</v>
      </c>
      <c r="BB15" s="33">
        <f t="shared" si="17"/>
        <v>0.38856156866964175</v>
      </c>
      <c r="BC15" s="31">
        <f t="shared" si="18"/>
        <v>0.35772489499042548</v>
      </c>
      <c r="BD15" s="30">
        <f t="shared" si="19"/>
        <v>1.332947129353001E-4</v>
      </c>
      <c r="BE15" s="31">
        <f t="shared" si="20"/>
        <v>0.94257627299477664</v>
      </c>
      <c r="BF15" s="31">
        <f t="shared" si="21"/>
        <v>0.36667194409525633</v>
      </c>
      <c r="BG15" s="31">
        <f t="shared" si="22"/>
        <v>0.55648429636306906</v>
      </c>
      <c r="BH15" s="24">
        <v>100</v>
      </c>
      <c r="BI15" s="24">
        <v>1.5160103892600001</v>
      </c>
      <c r="BJ15" s="24">
        <f t="shared" si="23"/>
        <v>27274.357583625715</v>
      </c>
      <c r="BK15" s="28">
        <v>1</v>
      </c>
      <c r="BL15" s="28" t="str">
        <f t="shared" si="24"/>
        <v>FALSETRUE</v>
      </c>
      <c r="BM15" s="24" t="str">
        <f t="shared" si="25"/>
        <v>FALSETRUE</v>
      </c>
      <c r="BN15" s="28">
        <v>0.31989999999999996</v>
      </c>
      <c r="BO15" s="28">
        <f t="shared" si="26"/>
        <v>0.28435555555555553</v>
      </c>
      <c r="BP15" s="24">
        <v>1.51</v>
      </c>
      <c r="BQ15" s="24">
        <f t="shared" si="27"/>
        <v>281.70588235294116</v>
      </c>
      <c r="BR15" s="24">
        <v>17</v>
      </c>
      <c r="BS15" s="28">
        <v>0.5</v>
      </c>
      <c r="BT15" s="28">
        <v>192.38</v>
      </c>
      <c r="BU15" s="24">
        <v>0.11</v>
      </c>
      <c r="BV15" s="28">
        <v>0.88000000000000012</v>
      </c>
      <c r="BW15" s="28">
        <v>338.58880000000005</v>
      </c>
      <c r="BX15" s="24">
        <v>8614</v>
      </c>
      <c r="BY15" s="24">
        <v>26931</v>
      </c>
      <c r="BZ15" s="24">
        <v>2931</v>
      </c>
      <c r="CA15" s="24">
        <v>6912</v>
      </c>
      <c r="CB15" s="24">
        <v>3484</v>
      </c>
      <c r="CC15" s="24">
        <v>28080</v>
      </c>
      <c r="CD15" s="24">
        <v>42.87</v>
      </c>
      <c r="CE15" s="24">
        <v>32.479999999999997</v>
      </c>
      <c r="CF15" s="24">
        <v>92.51</v>
      </c>
      <c r="CG15" s="24">
        <v>38476</v>
      </c>
      <c r="CH15" s="24">
        <v>0</v>
      </c>
      <c r="CI15" s="24">
        <v>0</v>
      </c>
      <c r="CJ15" s="24" t="s">
        <v>98</v>
      </c>
      <c r="CK15" s="24">
        <v>10125</v>
      </c>
      <c r="CL15" s="28">
        <v>1.04</v>
      </c>
      <c r="CM15" s="28">
        <v>3.58</v>
      </c>
      <c r="CN15" s="24">
        <v>4828</v>
      </c>
      <c r="CO15" s="24">
        <v>47.81</v>
      </c>
      <c r="CP15" s="24">
        <v>1408</v>
      </c>
      <c r="CQ15" s="24">
        <v>2527</v>
      </c>
      <c r="CR15" s="24">
        <v>854</v>
      </c>
      <c r="CS15" s="24">
        <v>4789</v>
      </c>
      <c r="CT15" s="24">
        <v>1869</v>
      </c>
      <c r="CU15" s="24">
        <v>3171</v>
      </c>
      <c r="CV15" s="24">
        <v>2453</v>
      </c>
      <c r="CW15" s="24">
        <v>2123</v>
      </c>
      <c r="CX15" s="24">
        <v>78.17</v>
      </c>
      <c r="CY15" s="24">
        <v>95.83</v>
      </c>
      <c r="CZ15" s="24">
        <v>84.21</v>
      </c>
      <c r="DA15" s="24">
        <v>42.77</v>
      </c>
      <c r="DB15" s="24">
        <v>495</v>
      </c>
      <c r="DC15" s="24">
        <v>4.7300000000000004</v>
      </c>
      <c r="DD15" s="24">
        <v>7.94</v>
      </c>
      <c r="DE15" s="24">
        <v>98</v>
      </c>
      <c r="DF15" s="24">
        <v>0.97</v>
      </c>
      <c r="DG15" s="24">
        <v>1.21</v>
      </c>
      <c r="DH15" s="24">
        <v>1.48</v>
      </c>
    </row>
    <row r="16" spans="1:112" ht="12.3" customHeight="1">
      <c r="A16" s="24">
        <v>15</v>
      </c>
      <c r="B16" s="24" t="s">
        <v>2881</v>
      </c>
      <c r="C16" s="24" t="s">
        <v>230</v>
      </c>
      <c r="D16" s="25" t="s">
        <v>201</v>
      </c>
      <c r="E16" s="25" t="s">
        <v>231</v>
      </c>
      <c r="F16" s="25" t="s">
        <v>1575</v>
      </c>
      <c r="G16" s="35" t="s">
        <v>1576</v>
      </c>
      <c r="H16" s="35" t="s">
        <v>2848</v>
      </c>
      <c r="I16" s="26">
        <v>27353</v>
      </c>
      <c r="J16" s="27">
        <v>29394.884428785212</v>
      </c>
      <c r="K16" s="27">
        <f t="shared" si="0"/>
        <v>1843.5922</v>
      </c>
      <c r="L16" s="24">
        <v>7389</v>
      </c>
      <c r="M16" s="24">
        <v>513</v>
      </c>
      <c r="N16" s="24">
        <v>21</v>
      </c>
      <c r="O16" s="24">
        <f t="shared" si="1"/>
        <v>534</v>
      </c>
      <c r="P16" s="28">
        <v>6.74</v>
      </c>
      <c r="Q16" s="28">
        <f t="shared" si="2"/>
        <v>0.26060213348443623</v>
      </c>
      <c r="R16" s="29">
        <v>0.16301468013360421</v>
      </c>
      <c r="S16" s="29">
        <v>0.28271811240005584</v>
      </c>
      <c r="T16" s="29">
        <v>0.87309144673521943</v>
      </c>
      <c r="U16" s="28" t="s">
        <v>182</v>
      </c>
      <c r="V16" s="28" t="s">
        <v>183</v>
      </c>
      <c r="W16" s="28">
        <v>9.1097371773114819E-2</v>
      </c>
      <c r="X16" s="27">
        <v>2677.7967150367904</v>
      </c>
      <c r="Y16" s="30">
        <f t="shared" si="3"/>
        <v>2.1444540582288667E-4</v>
      </c>
      <c r="Z16" s="27">
        <f t="shared" si="4"/>
        <v>-6576.2032849632096</v>
      </c>
      <c r="AA16" s="27">
        <v>52</v>
      </c>
      <c r="AB16" s="27">
        <v>311</v>
      </c>
      <c r="AC16" s="27">
        <v>25</v>
      </c>
      <c r="AD16" s="27">
        <v>624</v>
      </c>
      <c r="AE16" s="27">
        <v>341</v>
      </c>
      <c r="AF16" s="27">
        <f t="shared" si="5"/>
        <v>624</v>
      </c>
      <c r="AG16" s="27">
        <f t="shared" si="6"/>
        <v>5</v>
      </c>
      <c r="AH16" s="27">
        <v>52</v>
      </c>
      <c r="AI16" s="27">
        <v>274</v>
      </c>
      <c r="AJ16" s="27">
        <v>8485</v>
      </c>
      <c r="AK16" s="27">
        <v>624</v>
      </c>
      <c r="AL16" s="27">
        <v>341</v>
      </c>
      <c r="AM16" s="27">
        <v>9595</v>
      </c>
      <c r="AN16" s="27">
        <f t="shared" si="7"/>
        <v>5</v>
      </c>
      <c r="AO16" s="27">
        <v>9254</v>
      </c>
      <c r="AP16" s="30">
        <f t="shared" si="8"/>
        <v>5.3516813382002365E-3</v>
      </c>
      <c r="AQ16" s="30">
        <f t="shared" si="9"/>
        <v>8.6402351153029913E-4</v>
      </c>
      <c r="AR16" s="31">
        <f t="shared" si="10"/>
        <v>3.4558261827850734</v>
      </c>
      <c r="AS16" s="31">
        <v>1</v>
      </c>
      <c r="AT16" s="32">
        <f t="shared" si="11"/>
        <v>0.31481668255643608</v>
      </c>
      <c r="AU16" s="24">
        <v>990.13733380198494</v>
      </c>
      <c r="AV16" s="28">
        <f t="shared" si="12"/>
        <v>2.7496652828243439E-2</v>
      </c>
      <c r="AW16" s="30">
        <f t="shared" si="13"/>
        <v>3.5314611723020632E-4</v>
      </c>
      <c r="AX16" s="33">
        <f t="shared" si="14"/>
        <v>2.7496652828243439E-2</v>
      </c>
      <c r="AY16" s="30">
        <f t="shared" si="15"/>
        <v>-5.1087739430009287E-4</v>
      </c>
      <c r="AZ16" s="31">
        <f t="shared" si="16"/>
        <v>0.89045456734079842</v>
      </c>
      <c r="BA16" s="31">
        <f>AU16-AI16</f>
        <v>716.13733380198494</v>
      </c>
      <c r="BB16" s="33">
        <f t="shared" si="17"/>
        <v>0.27672928860068269</v>
      </c>
      <c r="BC16" s="31">
        <f t="shared" si="18"/>
        <v>0.36032196676754874</v>
      </c>
      <c r="BD16" s="30">
        <f t="shared" si="19"/>
        <v>-5.1372359323773502E-3</v>
      </c>
      <c r="BE16" s="31">
        <f t="shared" si="20"/>
        <v>0.9221671823511397</v>
      </c>
      <c r="BF16" s="31">
        <f t="shared" si="21"/>
        <v>0.33782633317669247</v>
      </c>
      <c r="BG16" s="31">
        <f t="shared" si="22"/>
        <v>0.51270639147103358</v>
      </c>
      <c r="BH16" s="24">
        <v>100</v>
      </c>
      <c r="BI16" s="24">
        <v>12.060280369599999</v>
      </c>
      <c r="BJ16" s="24">
        <f t="shared" si="23"/>
        <v>2437.3301057643775</v>
      </c>
      <c r="BK16" s="28">
        <v>1</v>
      </c>
      <c r="BL16" s="28" t="str">
        <f t="shared" si="24"/>
        <v>FALSETRUE</v>
      </c>
      <c r="BM16" s="24" t="str">
        <f t="shared" si="25"/>
        <v>FALSETRUE</v>
      </c>
      <c r="BN16" s="28">
        <v>0.24210000000000001</v>
      </c>
      <c r="BO16" s="28">
        <f t="shared" si="26"/>
        <v>0.2152</v>
      </c>
      <c r="BP16" s="24">
        <v>1.77</v>
      </c>
      <c r="BQ16" s="24">
        <f t="shared" si="27"/>
        <v>241.53333333333333</v>
      </c>
      <c r="BR16" s="24">
        <v>45</v>
      </c>
      <c r="BS16" s="28">
        <v>7.0000000000000007E-2</v>
      </c>
      <c r="BT16" s="28">
        <v>19.147100000000002</v>
      </c>
      <c r="BU16" s="24">
        <v>0.03</v>
      </c>
      <c r="BV16" s="28">
        <v>0.26</v>
      </c>
      <c r="BW16" s="28">
        <v>71.117800000000003</v>
      </c>
      <c r="BX16" s="24">
        <v>4611</v>
      </c>
      <c r="BY16" s="24">
        <v>19043</v>
      </c>
      <c r="BZ16" s="24">
        <v>3699</v>
      </c>
      <c r="CA16" s="24">
        <v>3710</v>
      </c>
      <c r="CB16" s="24">
        <v>1936</v>
      </c>
      <c r="CC16" s="24">
        <v>21707</v>
      </c>
      <c r="CD16" s="24">
        <v>43.64</v>
      </c>
      <c r="CE16" s="24">
        <v>37.89</v>
      </c>
      <c r="CF16" s="24">
        <v>87.34</v>
      </c>
      <c r="CG16" s="24">
        <v>27353</v>
      </c>
      <c r="CH16" s="24">
        <v>0</v>
      </c>
      <c r="CI16" s="24">
        <v>0</v>
      </c>
      <c r="CJ16" s="24" t="s">
        <v>98</v>
      </c>
      <c r="CK16" s="24">
        <v>8169</v>
      </c>
      <c r="CL16" s="28">
        <v>1.03</v>
      </c>
      <c r="CM16" s="28">
        <v>3.31</v>
      </c>
      <c r="CN16" s="24">
        <v>3434</v>
      </c>
      <c r="CO16" s="24">
        <v>42.15</v>
      </c>
      <c r="CP16" s="24">
        <v>2470</v>
      </c>
      <c r="CQ16" s="24">
        <v>4277</v>
      </c>
      <c r="CR16" s="24">
        <v>4016</v>
      </c>
      <c r="CS16" s="24">
        <v>10869</v>
      </c>
      <c r="CT16" s="24">
        <v>1012</v>
      </c>
      <c r="CU16" s="24">
        <v>1780</v>
      </c>
      <c r="CV16" s="24">
        <v>1469</v>
      </c>
      <c r="CW16" s="24">
        <v>1655</v>
      </c>
      <c r="CX16" s="24">
        <v>81.22</v>
      </c>
      <c r="CY16" s="24">
        <v>96.11</v>
      </c>
      <c r="CZ16" s="24">
        <v>90.68</v>
      </c>
      <c r="DA16" s="24">
        <v>57.03</v>
      </c>
      <c r="DB16" s="24">
        <v>430</v>
      </c>
      <c r="DC16" s="24">
        <v>3.86</v>
      </c>
      <c r="DD16" s="24">
        <v>4.57</v>
      </c>
      <c r="DE16" s="24">
        <v>16</v>
      </c>
      <c r="DF16" s="24">
        <v>0.2</v>
      </c>
      <c r="DG16" s="24">
        <v>0.16</v>
      </c>
      <c r="DH16" s="24">
        <v>1.48</v>
      </c>
    </row>
    <row r="17" spans="1:112" ht="12.3" customHeight="1">
      <c r="A17" s="24">
        <v>16</v>
      </c>
      <c r="B17" s="24" t="s">
        <v>2881</v>
      </c>
      <c r="C17" s="24" t="s">
        <v>230</v>
      </c>
      <c r="D17" s="25" t="s">
        <v>201</v>
      </c>
      <c r="E17" s="25" t="s">
        <v>231</v>
      </c>
      <c r="F17" s="25" t="s">
        <v>780</v>
      </c>
      <c r="G17" s="35" t="s">
        <v>1823</v>
      </c>
      <c r="H17" s="35" t="s">
        <v>2848</v>
      </c>
      <c r="I17" s="26">
        <v>39604</v>
      </c>
      <c r="J17" s="27">
        <v>42560.413955237433</v>
      </c>
      <c r="K17" s="27">
        <f t="shared" si="0"/>
        <v>3493.0728000000004</v>
      </c>
      <c r="L17" s="24">
        <v>10312</v>
      </c>
      <c r="M17" s="24">
        <v>963</v>
      </c>
      <c r="N17" s="24">
        <v>34</v>
      </c>
      <c r="O17" s="24">
        <f t="shared" si="1"/>
        <v>997</v>
      </c>
      <c r="P17" s="28">
        <v>8.82</v>
      </c>
      <c r="Q17" s="28">
        <f t="shared" si="2"/>
        <v>0.28782297766325443</v>
      </c>
      <c r="R17" s="29">
        <v>0.16301468013360421</v>
      </c>
      <c r="S17" s="29">
        <v>0.28271811240005584</v>
      </c>
      <c r="T17" s="29">
        <v>0.87309144673521943</v>
      </c>
      <c r="U17" s="28" t="s">
        <v>182</v>
      </c>
      <c r="V17" s="28" t="s">
        <v>183</v>
      </c>
      <c r="W17" s="28">
        <v>0.11921050727579717</v>
      </c>
      <c r="X17" s="27">
        <v>5073.6485374717713</v>
      </c>
      <c r="Y17" s="30">
        <f t="shared" si="3"/>
        <v>4.0631188077541616E-4</v>
      </c>
      <c r="Z17" s="27">
        <f t="shared" si="4"/>
        <v>4271.6485374717713</v>
      </c>
      <c r="AA17" s="27">
        <v>0</v>
      </c>
      <c r="AB17" s="27">
        <v>0</v>
      </c>
      <c r="AC17" s="27">
        <v>40</v>
      </c>
      <c r="AD17" s="27">
        <v>0</v>
      </c>
      <c r="AE17" s="27">
        <v>763</v>
      </c>
      <c r="AF17" s="27">
        <f t="shared" si="5"/>
        <v>763</v>
      </c>
      <c r="AG17" s="27">
        <f t="shared" si="6"/>
        <v>2</v>
      </c>
      <c r="AH17" s="27">
        <v>63</v>
      </c>
      <c r="AI17" s="27">
        <v>558</v>
      </c>
      <c r="AJ17" s="27">
        <v>220</v>
      </c>
      <c r="AK17" s="27">
        <v>0</v>
      </c>
      <c r="AL17" s="27">
        <v>763</v>
      </c>
      <c r="AM17" s="27">
        <v>1565</v>
      </c>
      <c r="AN17" s="27">
        <f t="shared" si="7"/>
        <v>4</v>
      </c>
      <c r="AO17" s="27">
        <v>802</v>
      </c>
      <c r="AP17" s="30">
        <f t="shared" si="8"/>
        <v>4.6380467184315864E-4</v>
      </c>
      <c r="AQ17" s="30">
        <f t="shared" si="9"/>
        <v>1.7595807278609741E-3</v>
      </c>
      <c r="AR17" s="31">
        <f t="shared" si="10"/>
        <v>0.15807165082026775</v>
      </c>
      <c r="AS17" s="31">
        <f t="shared" ref="AS17:AS48" si="30">AR17/1</f>
        <v>0.15807165082026775</v>
      </c>
      <c r="AT17" s="32">
        <f t="shared" si="11"/>
        <v>1.8843801680206797E-2</v>
      </c>
      <c r="AU17" s="24">
        <v>637.77621392551487</v>
      </c>
      <c r="AV17" s="28">
        <f t="shared" si="12"/>
        <v>1.7711392690429067E-2</v>
      </c>
      <c r="AW17" s="30">
        <f t="shared" si="13"/>
        <v>2.2747167076786525E-4</v>
      </c>
      <c r="AX17" s="33">
        <f t="shared" si="14"/>
        <v>1.7711392690429067E-2</v>
      </c>
      <c r="AY17" s="30">
        <f t="shared" si="15"/>
        <v>-1.5321090570931089E-3</v>
      </c>
      <c r="AZ17" s="31">
        <f t="shared" si="16"/>
        <v>0.88207728119842177</v>
      </c>
      <c r="BA17" s="31">
        <f>AU17-AI17</f>
        <v>79.776213925514867</v>
      </c>
      <c r="BB17" s="33">
        <f t="shared" si="17"/>
        <v>0.87491503730675058</v>
      </c>
      <c r="BC17" s="31">
        <f t="shared" si="18"/>
        <v>0.35426778467415171</v>
      </c>
      <c r="BD17" s="30">
        <f t="shared" si="19"/>
        <v>-5.7492791067742478E-5</v>
      </c>
      <c r="BE17" s="31">
        <f t="shared" si="20"/>
        <v>0.94183748600634798</v>
      </c>
      <c r="BF17" s="31">
        <f t="shared" si="21"/>
        <v>0.35381810172097355</v>
      </c>
      <c r="BG17" s="31">
        <f t="shared" si="22"/>
        <v>0.53697650051339174</v>
      </c>
      <c r="BH17" s="24">
        <v>100</v>
      </c>
      <c r="BI17" s="24">
        <v>0.94508556406800004</v>
      </c>
      <c r="BJ17" s="24">
        <f t="shared" si="23"/>
        <v>45033.397581528567</v>
      </c>
      <c r="BK17" s="28">
        <v>1</v>
      </c>
      <c r="BL17" s="28" t="str">
        <f t="shared" si="24"/>
        <v>FALSETRUE</v>
      </c>
      <c r="BM17" s="24" t="str">
        <f t="shared" si="25"/>
        <v>FALSETRUE</v>
      </c>
      <c r="BN17" s="28">
        <v>0.25840000000000002</v>
      </c>
      <c r="BO17" s="28">
        <f t="shared" si="26"/>
        <v>0.22968888888888891</v>
      </c>
      <c r="BP17" s="24">
        <v>1.28</v>
      </c>
      <c r="BQ17" s="24">
        <f t="shared" si="27"/>
        <v>232.60869565217391</v>
      </c>
      <c r="BR17" s="24">
        <v>23</v>
      </c>
      <c r="BS17" s="28">
        <v>0.1</v>
      </c>
      <c r="BT17" s="28">
        <v>39.603999999999999</v>
      </c>
      <c r="BU17" s="24">
        <v>0.03</v>
      </c>
      <c r="BV17" s="28">
        <v>1.26</v>
      </c>
      <c r="BW17" s="28">
        <v>499.0104</v>
      </c>
      <c r="BX17" s="24">
        <v>7315</v>
      </c>
      <c r="BY17" s="24">
        <v>28314</v>
      </c>
      <c r="BZ17" s="24">
        <v>3975</v>
      </c>
      <c r="CA17" s="24">
        <v>5948</v>
      </c>
      <c r="CB17" s="24">
        <v>3031</v>
      </c>
      <c r="CC17" s="24">
        <v>30625</v>
      </c>
      <c r="CD17" s="24">
        <v>39.869999999999997</v>
      </c>
      <c r="CE17" s="24">
        <v>35.31</v>
      </c>
      <c r="CF17" s="24">
        <v>89.08</v>
      </c>
      <c r="CG17" s="24">
        <v>39604</v>
      </c>
      <c r="CH17" s="24">
        <v>0</v>
      </c>
      <c r="CI17" s="24">
        <v>0</v>
      </c>
      <c r="CJ17" s="24" t="s">
        <v>98</v>
      </c>
      <c r="CK17" s="24">
        <v>11639</v>
      </c>
      <c r="CL17" s="28">
        <v>1.05</v>
      </c>
      <c r="CM17" s="28">
        <v>3.5</v>
      </c>
      <c r="CN17" s="24">
        <v>5525</v>
      </c>
      <c r="CO17" s="24">
        <v>47.51</v>
      </c>
      <c r="CP17" s="24">
        <v>1342</v>
      </c>
      <c r="CQ17" s="24">
        <v>2678</v>
      </c>
      <c r="CR17" s="24">
        <v>1330</v>
      </c>
      <c r="CS17" s="24">
        <v>5350</v>
      </c>
      <c r="CT17" s="24">
        <v>1578</v>
      </c>
      <c r="CU17" s="24">
        <v>2831</v>
      </c>
      <c r="CV17" s="24">
        <v>2268</v>
      </c>
      <c r="CW17" s="24">
        <v>2379</v>
      </c>
      <c r="CX17" s="24">
        <v>79.260000000000005</v>
      </c>
      <c r="CY17" s="24">
        <v>97.09</v>
      </c>
      <c r="CZ17" s="24">
        <v>89.36</v>
      </c>
      <c r="DA17" s="24">
        <v>51.37</v>
      </c>
      <c r="DB17" s="24">
        <v>444</v>
      </c>
      <c r="DC17" s="24">
        <v>3.56</v>
      </c>
      <c r="DD17" s="24">
        <v>6.38</v>
      </c>
      <c r="DE17" s="24">
        <v>24</v>
      </c>
      <c r="DF17" s="24">
        <v>0.21</v>
      </c>
      <c r="DG17" s="24">
        <v>0.48</v>
      </c>
      <c r="DH17" s="24">
        <v>1.49</v>
      </c>
    </row>
    <row r="18" spans="1:112" ht="12.3" customHeight="1">
      <c r="A18" s="24">
        <v>17</v>
      </c>
      <c r="B18" s="24" t="s">
        <v>2881</v>
      </c>
      <c r="C18" s="24" t="s">
        <v>230</v>
      </c>
      <c r="D18" s="25" t="s">
        <v>201</v>
      </c>
      <c r="E18" s="25" t="s">
        <v>231</v>
      </c>
      <c r="F18" s="25" t="s">
        <v>728</v>
      </c>
      <c r="G18" s="35" t="s">
        <v>1142</v>
      </c>
      <c r="H18" s="35" t="s">
        <v>2848</v>
      </c>
      <c r="I18" s="26">
        <v>106507</v>
      </c>
      <c r="J18" s="27">
        <v>114457.68127286318</v>
      </c>
      <c r="K18" s="27">
        <f t="shared" si="0"/>
        <v>11257.7899</v>
      </c>
      <c r="L18" s="24">
        <v>26560</v>
      </c>
      <c r="M18" s="24">
        <v>2909</v>
      </c>
      <c r="N18" s="24">
        <v>228</v>
      </c>
      <c r="O18" s="24">
        <f t="shared" si="1"/>
        <v>3137</v>
      </c>
      <c r="P18" s="28">
        <v>10.57</v>
      </c>
      <c r="Q18" s="28">
        <f t="shared" si="2"/>
        <v>0.30522666417171929</v>
      </c>
      <c r="R18" s="29">
        <v>0.16301468013360421</v>
      </c>
      <c r="S18" s="29">
        <v>0.28271811240005584</v>
      </c>
      <c r="T18" s="29">
        <v>0.87309144673521943</v>
      </c>
      <c r="U18" s="28" t="s">
        <v>182</v>
      </c>
      <c r="V18" s="28" t="s">
        <v>183</v>
      </c>
      <c r="W18" s="28">
        <v>0.14286338570353471</v>
      </c>
      <c r="X18" s="27">
        <v>16351.811866417293</v>
      </c>
      <c r="Y18" s="30">
        <f t="shared" si="3"/>
        <v>1.3094985560116251E-3</v>
      </c>
      <c r="Z18" s="27">
        <f t="shared" si="4"/>
        <v>9398.8118664172925</v>
      </c>
      <c r="AA18" s="27">
        <v>2800</v>
      </c>
      <c r="AB18" s="27">
        <v>996</v>
      </c>
      <c r="AC18" s="27">
        <v>33</v>
      </c>
      <c r="AD18" s="27">
        <v>841</v>
      </c>
      <c r="AE18" s="27">
        <v>4169</v>
      </c>
      <c r="AF18" s="27">
        <f t="shared" si="5"/>
        <v>4169</v>
      </c>
      <c r="AG18" s="27">
        <f t="shared" si="6"/>
        <v>5</v>
      </c>
      <c r="AH18" s="27">
        <v>2800</v>
      </c>
      <c r="AI18" s="27">
        <v>981</v>
      </c>
      <c r="AJ18" s="27">
        <v>210</v>
      </c>
      <c r="AK18" s="27">
        <v>845</v>
      </c>
      <c r="AL18" s="27">
        <v>5129</v>
      </c>
      <c r="AM18" s="27">
        <v>9282</v>
      </c>
      <c r="AN18" s="27">
        <f t="shared" si="7"/>
        <v>5</v>
      </c>
      <c r="AO18" s="27">
        <v>6953</v>
      </c>
      <c r="AP18" s="30">
        <f t="shared" si="8"/>
        <v>4.0209898794582068E-3</v>
      </c>
      <c r="AQ18" s="30">
        <f t="shared" si="9"/>
        <v>3.0934564409168738E-3</v>
      </c>
      <c r="AR18" s="31">
        <f t="shared" si="10"/>
        <v>0.42521281780888132</v>
      </c>
      <c r="AS18" s="31">
        <f t="shared" si="30"/>
        <v>0.42521281780888132</v>
      </c>
      <c r="AT18" s="32">
        <f t="shared" si="11"/>
        <v>6.0747342796717042E-2</v>
      </c>
      <c r="AU18" s="24">
        <v>2255.3842701017024</v>
      </c>
      <c r="AV18" s="28">
        <f t="shared" si="12"/>
        <v>6.2633249098018623E-2</v>
      </c>
      <c r="AW18" s="30">
        <f t="shared" si="13"/>
        <v>8.0441386326695686E-4</v>
      </c>
      <c r="AX18" s="33">
        <f t="shared" si="14"/>
        <v>6.2633249098018623E-2</v>
      </c>
      <c r="AY18" s="30">
        <f t="shared" si="15"/>
        <v>-2.2890425776499169E-3</v>
      </c>
      <c r="AZ18" s="31">
        <f t="shared" si="16"/>
        <v>0.87586806450108734</v>
      </c>
      <c r="BA18" s="31">
        <f>AU18-AI18</f>
        <v>1274.3842701017024</v>
      </c>
      <c r="BB18" s="33">
        <f t="shared" si="17"/>
        <v>0.43495913889466098</v>
      </c>
      <c r="BC18" s="31">
        <f t="shared" si="18"/>
        <v>0.36717199791090338</v>
      </c>
      <c r="BD18" s="30">
        <f t="shared" si="19"/>
        <v>-2.7114913234465819E-3</v>
      </c>
      <c r="BE18" s="31">
        <f t="shared" si="20"/>
        <v>0.93156040002382523</v>
      </c>
      <c r="BF18" s="31">
        <f t="shared" si="21"/>
        <v>0.35857776142779052</v>
      </c>
      <c r="BG18" s="31">
        <f t="shared" si="22"/>
        <v>0.54420005804357352</v>
      </c>
      <c r="BH18" s="24">
        <v>100</v>
      </c>
      <c r="BI18" s="24">
        <v>3.3473451513699999</v>
      </c>
      <c r="BJ18" s="24">
        <f t="shared" si="23"/>
        <v>34193.570156940041</v>
      </c>
      <c r="BK18" s="28">
        <v>1</v>
      </c>
      <c r="BL18" s="28" t="str">
        <f t="shared" si="24"/>
        <v>FALSETRUE</v>
      </c>
      <c r="BM18" s="24" t="str">
        <f t="shared" si="25"/>
        <v>FALSETRUE</v>
      </c>
      <c r="BN18" s="28">
        <v>0.27239999999999998</v>
      </c>
      <c r="BO18" s="28">
        <f t="shared" si="26"/>
        <v>0.24213333333333331</v>
      </c>
      <c r="BP18" s="24">
        <v>1.8</v>
      </c>
      <c r="BQ18" s="24">
        <f t="shared" si="27"/>
        <v>309.54901960784315</v>
      </c>
      <c r="BR18" s="24">
        <v>51</v>
      </c>
      <c r="BS18" s="28">
        <v>0.2</v>
      </c>
      <c r="BT18" s="28">
        <v>213.01400000000001</v>
      </c>
      <c r="BU18" s="24">
        <v>7.0000000000000007E-2</v>
      </c>
      <c r="BV18" s="28">
        <v>1.22</v>
      </c>
      <c r="BW18" s="28">
        <v>1299.3853999999999</v>
      </c>
      <c r="BX18" s="24">
        <v>20925</v>
      </c>
      <c r="BY18" s="24">
        <v>76818</v>
      </c>
      <c r="BZ18" s="24">
        <v>8764</v>
      </c>
      <c r="CA18" s="24">
        <v>16779</v>
      </c>
      <c r="CB18" s="24">
        <v>8860</v>
      </c>
      <c r="CC18" s="24">
        <v>80868</v>
      </c>
      <c r="CD18" s="24">
        <v>38.65</v>
      </c>
      <c r="CE18" s="24">
        <v>33.86</v>
      </c>
      <c r="CF18" s="24">
        <v>96.67</v>
      </c>
      <c r="CG18" s="24">
        <v>106507</v>
      </c>
      <c r="CH18" s="24">
        <v>0</v>
      </c>
      <c r="CI18" s="24">
        <v>0</v>
      </c>
      <c r="CJ18" s="24" t="s">
        <v>98</v>
      </c>
      <c r="CK18" s="24">
        <v>30628</v>
      </c>
      <c r="CL18" s="28">
        <v>1.03</v>
      </c>
      <c r="CM18" s="28">
        <v>3.4</v>
      </c>
      <c r="CN18" s="24">
        <v>13940</v>
      </c>
      <c r="CO18" s="24">
        <v>45.59</v>
      </c>
      <c r="CP18" s="24">
        <v>4383</v>
      </c>
      <c r="CQ18" s="24">
        <v>8120</v>
      </c>
      <c r="CR18" s="24">
        <v>3284</v>
      </c>
      <c r="CS18" s="24">
        <v>15787</v>
      </c>
      <c r="CT18" s="24">
        <v>4224</v>
      </c>
      <c r="CU18" s="24">
        <v>7864</v>
      </c>
      <c r="CV18" s="24">
        <v>6248</v>
      </c>
      <c r="CW18" s="24">
        <v>5989</v>
      </c>
      <c r="CX18" s="24">
        <v>75.36</v>
      </c>
      <c r="CY18" s="24">
        <v>95.16</v>
      </c>
      <c r="CZ18" s="24">
        <v>84.54</v>
      </c>
      <c r="DA18" s="24">
        <v>45.68</v>
      </c>
      <c r="DB18" s="24">
        <v>1668</v>
      </c>
      <c r="DC18" s="24">
        <v>5.45</v>
      </c>
      <c r="DD18" s="24">
        <v>6.44</v>
      </c>
      <c r="DE18" s="24">
        <v>300</v>
      </c>
      <c r="DF18" s="24">
        <v>0.98</v>
      </c>
      <c r="DG18" s="24">
        <v>1.38</v>
      </c>
      <c r="DH18" s="24">
        <v>1.43</v>
      </c>
    </row>
    <row r="19" spans="1:112" ht="12.3" customHeight="1">
      <c r="A19" s="24">
        <v>18</v>
      </c>
      <c r="B19" s="24" t="s">
        <v>2881</v>
      </c>
      <c r="C19" s="24" t="s">
        <v>230</v>
      </c>
      <c r="D19" s="25" t="s">
        <v>201</v>
      </c>
      <c r="E19" s="25" t="s">
        <v>231</v>
      </c>
      <c r="F19" s="25" t="s">
        <v>1588</v>
      </c>
      <c r="G19" s="35" t="s">
        <v>1737</v>
      </c>
      <c r="H19" s="35" t="s">
        <v>2848</v>
      </c>
      <c r="I19" s="26">
        <v>58254</v>
      </c>
      <c r="J19" s="27">
        <v>62602.624849722284</v>
      </c>
      <c r="K19" s="27">
        <f t="shared" si="0"/>
        <v>2534.0490000000004</v>
      </c>
      <c r="L19" s="24">
        <v>17276</v>
      </c>
      <c r="M19" s="24">
        <v>750</v>
      </c>
      <c r="N19" s="24">
        <v>36</v>
      </c>
      <c r="O19" s="24">
        <f t="shared" si="1"/>
        <v>786</v>
      </c>
      <c r="P19" s="28">
        <v>4.3500000000000005</v>
      </c>
      <c r="Q19" s="28">
        <f t="shared" si="2"/>
        <v>0.20486082109220113</v>
      </c>
      <c r="R19" s="29">
        <v>0.16301468013360421</v>
      </c>
      <c r="S19" s="29">
        <v>0.28271811240005584</v>
      </c>
      <c r="T19" s="29">
        <v>0.87309144673521943</v>
      </c>
      <c r="U19" s="28" t="s">
        <v>182</v>
      </c>
      <c r="V19" s="28" t="s">
        <v>183</v>
      </c>
      <c r="W19" s="28">
        <v>5.879429780609044E-2</v>
      </c>
      <c r="X19" s="27">
        <v>3680.6773688575299</v>
      </c>
      <c r="Y19" s="30">
        <f t="shared" si="3"/>
        <v>2.9475887681672784E-4</v>
      </c>
      <c r="Z19" s="27">
        <f t="shared" si="4"/>
        <v>2289.6773688575299</v>
      </c>
      <c r="AA19" s="27">
        <v>0</v>
      </c>
      <c r="AB19" s="27">
        <v>522</v>
      </c>
      <c r="AC19" s="27">
        <v>74</v>
      </c>
      <c r="AD19" s="27">
        <v>0</v>
      </c>
      <c r="AE19" s="27">
        <v>915</v>
      </c>
      <c r="AF19" s="27">
        <f t="shared" si="5"/>
        <v>915</v>
      </c>
      <c r="AG19" s="27">
        <f t="shared" si="6"/>
        <v>3</v>
      </c>
      <c r="AH19" s="27">
        <v>0</v>
      </c>
      <c r="AI19" s="27">
        <v>1391</v>
      </c>
      <c r="AJ19" s="27">
        <v>0</v>
      </c>
      <c r="AK19" s="27">
        <v>0</v>
      </c>
      <c r="AL19" s="27">
        <v>915</v>
      </c>
      <c r="AM19" s="27">
        <v>2306</v>
      </c>
      <c r="AN19" s="27">
        <f t="shared" si="7"/>
        <v>2</v>
      </c>
      <c r="AO19" s="27">
        <v>1391</v>
      </c>
      <c r="AP19" s="30">
        <f t="shared" si="8"/>
        <v>8.0442929991749834E-4</v>
      </c>
      <c r="AQ19" s="30">
        <f t="shared" si="9"/>
        <v>4.3863383377322849E-3</v>
      </c>
      <c r="AR19" s="31">
        <f t="shared" si="10"/>
        <v>0.37791956767777279</v>
      </c>
      <c r="AS19" s="31">
        <f t="shared" si="30"/>
        <v>0.37791956767777279</v>
      </c>
      <c r="AT19" s="32">
        <f t="shared" si="11"/>
        <v>2.2219515608795926E-2</v>
      </c>
      <c r="AU19" s="24">
        <v>1288.8885965051147</v>
      </c>
      <c r="AV19" s="28">
        <f t="shared" si="12"/>
        <v>3.579313804510139E-2</v>
      </c>
      <c r="AW19" s="30">
        <f t="shared" si="13"/>
        <v>4.5969986976483285E-4</v>
      </c>
      <c r="AX19" s="33">
        <f t="shared" si="14"/>
        <v>3.579313804510139E-2</v>
      </c>
      <c r="AY19" s="30">
        <f t="shared" si="15"/>
        <v>-3.9266384679674518E-3</v>
      </c>
      <c r="AZ19" s="31">
        <f t="shared" si="16"/>
        <v>0.86243466847686856</v>
      </c>
      <c r="BA19" s="31">
        <v>0</v>
      </c>
      <c r="BB19" s="33">
        <f t="shared" si="17"/>
        <v>1.0792243827525245</v>
      </c>
      <c r="BC19" s="31">
        <f t="shared" si="18"/>
        <v>0.35374749555185803</v>
      </c>
      <c r="BD19" s="30">
        <f t="shared" si="19"/>
        <v>-5.096704231007705E-4</v>
      </c>
      <c r="BE19" s="31">
        <f t="shared" si="20"/>
        <v>0.94008651728986881</v>
      </c>
      <c r="BF19" s="31">
        <f t="shared" si="21"/>
        <v>0.333058524657592</v>
      </c>
      <c r="BG19" s="31">
        <f t="shared" si="22"/>
        <v>0.50547046679320717</v>
      </c>
      <c r="BH19" s="24">
        <v>100</v>
      </c>
      <c r="BI19" s="24">
        <v>6.1425429565599998</v>
      </c>
      <c r="BJ19" s="24">
        <f t="shared" si="23"/>
        <v>10191.646243656316</v>
      </c>
      <c r="BK19" s="28">
        <v>1</v>
      </c>
      <c r="BL19" s="28" t="str">
        <f t="shared" si="24"/>
        <v>FALSETRUE</v>
      </c>
      <c r="BM19" s="24" t="str">
        <f t="shared" si="25"/>
        <v>FALSETRUE</v>
      </c>
      <c r="BN19" s="28">
        <v>0.18870000000000001</v>
      </c>
      <c r="BO19" s="28">
        <f t="shared" si="26"/>
        <v>0.16773333333333335</v>
      </c>
      <c r="BP19" s="24">
        <v>1.42</v>
      </c>
      <c r="BQ19" s="24">
        <f t="shared" si="27"/>
        <v>371.5593220338983</v>
      </c>
      <c r="BR19" s="24">
        <v>59</v>
      </c>
      <c r="BS19" s="28">
        <v>0.1</v>
      </c>
      <c r="BT19" s="28">
        <v>58.253999999999998</v>
      </c>
      <c r="BU19" s="24"/>
      <c r="BV19" s="28">
        <v>0.34</v>
      </c>
      <c r="BW19" s="28">
        <v>198.06360000000001</v>
      </c>
      <c r="BX19" s="24">
        <v>7863</v>
      </c>
      <c r="BY19" s="24">
        <v>41677</v>
      </c>
      <c r="BZ19" s="24">
        <v>8714</v>
      </c>
      <c r="CA19" s="24">
        <v>6187</v>
      </c>
      <c r="CB19" s="24">
        <v>3603</v>
      </c>
      <c r="CC19" s="24">
        <v>48464</v>
      </c>
      <c r="CD19" s="24">
        <v>39.770000000000003</v>
      </c>
      <c r="CE19" s="24">
        <v>39.799999999999997</v>
      </c>
      <c r="CF19" s="24">
        <v>84.96</v>
      </c>
      <c r="CG19" s="24">
        <v>58254</v>
      </c>
      <c r="CH19" s="24">
        <v>0</v>
      </c>
      <c r="CI19" s="24">
        <v>0</v>
      </c>
      <c r="CJ19" s="24" t="s">
        <v>98</v>
      </c>
      <c r="CK19" s="24">
        <v>18666</v>
      </c>
      <c r="CL19" s="28">
        <v>1.01</v>
      </c>
      <c r="CM19" s="28">
        <v>3.12</v>
      </c>
      <c r="CN19" s="24">
        <v>7988</v>
      </c>
      <c r="CO19" s="24">
        <v>42.84</v>
      </c>
      <c r="CP19" s="24">
        <v>4345</v>
      </c>
      <c r="CQ19" s="24">
        <v>9237</v>
      </c>
      <c r="CR19" s="24">
        <v>8148</v>
      </c>
      <c r="CS19" s="24">
        <v>21922</v>
      </c>
      <c r="CT19" s="24">
        <v>1542</v>
      </c>
      <c r="CU19" s="24">
        <v>2927</v>
      </c>
      <c r="CV19" s="24">
        <v>2716</v>
      </c>
      <c r="CW19" s="24">
        <v>4160</v>
      </c>
      <c r="CX19" s="24">
        <v>74.13</v>
      </c>
      <c r="CY19" s="24">
        <v>92.04</v>
      </c>
      <c r="CZ19" s="24">
        <v>89.67</v>
      </c>
      <c r="DA19" s="24">
        <v>68.78</v>
      </c>
      <c r="DB19" s="24">
        <v>757</v>
      </c>
      <c r="DC19" s="24">
        <v>8.65</v>
      </c>
      <c r="DD19" s="24">
        <v>2.4500000000000002</v>
      </c>
      <c r="DE19" s="24">
        <v>29</v>
      </c>
      <c r="DF19" s="24">
        <v>0.16</v>
      </c>
      <c r="DG19" s="24">
        <v>0.22</v>
      </c>
      <c r="DH19" s="24">
        <v>0.64</v>
      </c>
    </row>
    <row r="20" spans="1:112" ht="12.3" customHeight="1">
      <c r="A20" s="24">
        <v>19</v>
      </c>
      <c r="B20" s="24" t="s">
        <v>2881</v>
      </c>
      <c r="C20" s="24" t="s">
        <v>230</v>
      </c>
      <c r="D20" s="25" t="s">
        <v>201</v>
      </c>
      <c r="E20" s="25" t="s">
        <v>231</v>
      </c>
      <c r="F20" s="25" t="s">
        <v>1182</v>
      </c>
      <c r="G20" s="35" t="s">
        <v>1183</v>
      </c>
      <c r="H20" s="35" t="s">
        <v>2848</v>
      </c>
      <c r="I20" s="26">
        <v>101103</v>
      </c>
      <c r="J20" s="27">
        <v>108650.2760356623</v>
      </c>
      <c r="K20" s="27">
        <f t="shared" si="0"/>
        <v>13052.397300000001</v>
      </c>
      <c r="L20" s="24">
        <v>26422</v>
      </c>
      <c r="M20" s="24">
        <v>3432</v>
      </c>
      <c r="N20" s="24">
        <v>485</v>
      </c>
      <c r="O20" s="24">
        <f t="shared" si="1"/>
        <v>3917</v>
      </c>
      <c r="P20" s="28">
        <v>12.91</v>
      </c>
      <c r="Q20" s="28">
        <f t="shared" si="2"/>
        <v>0.33266382469170858</v>
      </c>
      <c r="R20" s="29">
        <v>0.16301468013360421</v>
      </c>
      <c r="S20" s="29">
        <v>0.28271811240005584</v>
      </c>
      <c r="T20" s="29">
        <v>0.87309144673521943</v>
      </c>
      <c r="U20" s="28" t="s">
        <v>182</v>
      </c>
      <c r="V20" s="28" t="s">
        <v>183</v>
      </c>
      <c r="W20" s="28">
        <v>0.17449066314405229</v>
      </c>
      <c r="X20" s="27">
        <v>18958.458716247049</v>
      </c>
      <c r="Y20" s="30">
        <f t="shared" si="3"/>
        <v>1.5182460828159559E-3</v>
      </c>
      <c r="Z20" s="27">
        <f t="shared" si="4"/>
        <v>17309.458716247049</v>
      </c>
      <c r="AA20" s="27">
        <v>0</v>
      </c>
      <c r="AB20" s="27">
        <v>19</v>
      </c>
      <c r="AC20" s="27">
        <v>1822</v>
      </c>
      <c r="AD20" s="27">
        <v>0</v>
      </c>
      <c r="AE20" s="27">
        <v>2102</v>
      </c>
      <c r="AF20" s="27">
        <f t="shared" si="5"/>
        <v>2102</v>
      </c>
      <c r="AG20" s="27">
        <f t="shared" si="6"/>
        <v>3</v>
      </c>
      <c r="AH20" s="27">
        <v>68</v>
      </c>
      <c r="AI20" s="27">
        <v>1533</v>
      </c>
      <c r="AJ20" s="27">
        <v>96</v>
      </c>
      <c r="AK20" s="27">
        <v>0</v>
      </c>
      <c r="AL20" s="27">
        <v>2102</v>
      </c>
      <c r="AM20" s="27">
        <v>3751</v>
      </c>
      <c r="AN20" s="27">
        <f t="shared" si="7"/>
        <v>4</v>
      </c>
      <c r="AO20" s="27">
        <v>1649</v>
      </c>
      <c r="AP20" s="30">
        <f t="shared" si="8"/>
        <v>9.5363329659522262E-4</v>
      </c>
      <c r="AQ20" s="30">
        <f t="shared" si="9"/>
        <v>4.8341169458976227E-3</v>
      </c>
      <c r="AR20" s="31">
        <f t="shared" si="10"/>
        <v>8.6979644531273922E-2</v>
      </c>
      <c r="AS20" s="31">
        <f t="shared" si="30"/>
        <v>8.6979644531273922E-2</v>
      </c>
      <c r="AT20" s="32">
        <f t="shared" si="11"/>
        <v>1.5177135854295929E-2</v>
      </c>
      <c r="AU20" s="24">
        <v>2743.6911872770784</v>
      </c>
      <c r="AV20" s="28">
        <f t="shared" si="12"/>
        <v>7.61937980409053E-2</v>
      </c>
      <c r="AW20" s="30">
        <f t="shared" si="13"/>
        <v>9.7857525071305684E-4</v>
      </c>
      <c r="AX20" s="33">
        <f t="shared" si="14"/>
        <v>7.61937980409053E-2</v>
      </c>
      <c r="AY20" s="30">
        <f t="shared" si="15"/>
        <v>-3.8555416951845658E-3</v>
      </c>
      <c r="AZ20" s="31">
        <f t="shared" si="16"/>
        <v>0.86301788385404632</v>
      </c>
      <c r="BA20" s="31">
        <f>AU20-AI20</f>
        <v>1210.6911872770784</v>
      </c>
      <c r="BB20" s="33">
        <f t="shared" si="17"/>
        <v>0.55873635017991774</v>
      </c>
      <c r="BC20" s="31">
        <f t="shared" si="18"/>
        <v>0.36740878734285198</v>
      </c>
      <c r="BD20" s="30">
        <f t="shared" si="19"/>
        <v>5.646127862207333E-4</v>
      </c>
      <c r="BE20" s="31">
        <f t="shared" si="20"/>
        <v>0.94424646718324035</v>
      </c>
      <c r="BF20" s="31">
        <f t="shared" si="21"/>
        <v>0.37341845880336955</v>
      </c>
      <c r="BG20" s="31">
        <f t="shared" si="22"/>
        <v>0.56672322942218567</v>
      </c>
      <c r="BH20" s="24">
        <v>100</v>
      </c>
      <c r="BI20" s="24">
        <v>6.8291723558399999</v>
      </c>
      <c r="BJ20" s="24">
        <f t="shared" si="23"/>
        <v>15909.728203410988</v>
      </c>
      <c r="BK20" s="28">
        <v>1</v>
      </c>
      <c r="BL20" s="28" t="str">
        <f t="shared" si="24"/>
        <v>FALSETRUE</v>
      </c>
      <c r="BM20" s="24" t="str">
        <f t="shared" si="25"/>
        <v>FALSETRUE</v>
      </c>
      <c r="BN20" s="28">
        <v>0.30109999999999998</v>
      </c>
      <c r="BO20" s="28">
        <f t="shared" si="26"/>
        <v>0.26764444444444441</v>
      </c>
      <c r="BP20" s="24">
        <v>2.2200000000000002</v>
      </c>
      <c r="BQ20" s="24">
        <f t="shared" si="27"/>
        <v>296.67924528301887</v>
      </c>
      <c r="BR20" s="24">
        <v>53</v>
      </c>
      <c r="BS20" s="28">
        <v>0.56999999999999995</v>
      </c>
      <c r="BT20" s="28">
        <v>576.2870999999999</v>
      </c>
      <c r="BU20" s="24">
        <v>0.11</v>
      </c>
      <c r="BV20" s="28">
        <v>1.0900000000000001</v>
      </c>
      <c r="BW20" s="28">
        <v>1102.0227</v>
      </c>
      <c r="BX20" s="24">
        <v>21393</v>
      </c>
      <c r="BY20" s="24">
        <v>71058</v>
      </c>
      <c r="BZ20" s="24">
        <v>8652</v>
      </c>
      <c r="CA20" s="24">
        <v>17212</v>
      </c>
      <c r="CB20" s="24">
        <v>8858</v>
      </c>
      <c r="CC20" s="24">
        <v>75033</v>
      </c>
      <c r="CD20" s="24">
        <v>42.28</v>
      </c>
      <c r="CE20" s="24">
        <v>33.33</v>
      </c>
      <c r="CF20" s="24">
        <v>94.22</v>
      </c>
      <c r="CG20" s="24">
        <v>101103</v>
      </c>
      <c r="CH20" s="24">
        <v>0</v>
      </c>
      <c r="CI20" s="24">
        <v>0</v>
      </c>
      <c r="CJ20" s="24" t="s">
        <v>98</v>
      </c>
      <c r="CK20" s="24">
        <v>31818</v>
      </c>
      <c r="CL20" s="28">
        <v>1.02</v>
      </c>
      <c r="CM20" s="28">
        <v>3.15</v>
      </c>
      <c r="CN20" s="24">
        <v>14596</v>
      </c>
      <c r="CO20" s="24">
        <v>45.96</v>
      </c>
      <c r="CP20" s="24">
        <v>3480</v>
      </c>
      <c r="CQ20" s="24">
        <v>9196</v>
      </c>
      <c r="CR20" s="24">
        <v>3009</v>
      </c>
      <c r="CS20" s="24">
        <v>15724</v>
      </c>
      <c r="CT20" s="24">
        <v>4197</v>
      </c>
      <c r="CU20" s="24">
        <v>7876</v>
      </c>
      <c r="CV20" s="24">
        <v>6252</v>
      </c>
      <c r="CW20" s="24">
        <v>5320</v>
      </c>
      <c r="CX20" s="24">
        <v>71.209999999999994</v>
      </c>
      <c r="CY20" s="24">
        <v>94.85</v>
      </c>
      <c r="CZ20" s="24">
        <v>84.33</v>
      </c>
      <c r="DA20" s="24">
        <v>42.22</v>
      </c>
      <c r="DB20" s="24">
        <v>1926</v>
      </c>
      <c r="DC20" s="24">
        <v>5.59</v>
      </c>
      <c r="DD20" s="24">
        <v>6.62</v>
      </c>
      <c r="DE20" s="24">
        <v>815</v>
      </c>
      <c r="DF20" s="24">
        <v>2.57</v>
      </c>
      <c r="DG20" s="24">
        <v>2.5099999999999998</v>
      </c>
      <c r="DH20" s="24">
        <v>1.73</v>
      </c>
    </row>
    <row r="21" spans="1:112" ht="12.3" customHeight="1">
      <c r="A21" s="24">
        <v>20</v>
      </c>
      <c r="B21" s="24" t="s">
        <v>2881</v>
      </c>
      <c r="C21" s="24" t="s">
        <v>230</v>
      </c>
      <c r="D21" s="25" t="s">
        <v>201</v>
      </c>
      <c r="E21" s="25" t="s">
        <v>231</v>
      </c>
      <c r="F21" s="25" t="s">
        <v>1771</v>
      </c>
      <c r="G21" s="35" t="s">
        <v>1772</v>
      </c>
      <c r="H21" s="35" t="s">
        <v>2848</v>
      </c>
      <c r="I21" s="26">
        <v>23715</v>
      </c>
      <c r="J21" s="27">
        <v>25485.309992638515</v>
      </c>
      <c r="K21" s="27">
        <f t="shared" si="0"/>
        <v>1365.9839999999999</v>
      </c>
      <c r="L21" s="24">
        <v>5105</v>
      </c>
      <c r="M21" s="24">
        <v>295</v>
      </c>
      <c r="N21" s="24">
        <v>17</v>
      </c>
      <c r="O21" s="24">
        <f t="shared" si="1"/>
        <v>312</v>
      </c>
      <c r="P21" s="28">
        <v>5.76</v>
      </c>
      <c r="Q21" s="28">
        <f t="shared" si="2"/>
        <v>0.24304429730605906</v>
      </c>
      <c r="R21" s="29">
        <v>0.16301468013360421</v>
      </c>
      <c r="S21" s="29">
        <v>0.28271811240005584</v>
      </c>
      <c r="T21" s="29">
        <v>0.87309144673521943</v>
      </c>
      <c r="U21" s="28" t="s">
        <v>182</v>
      </c>
      <c r="V21" s="28" t="s">
        <v>183</v>
      </c>
      <c r="W21" s="28">
        <v>7.7851759853581809E-2</v>
      </c>
      <c r="X21" s="27">
        <v>1984.0762333409825</v>
      </c>
      <c r="Y21" s="30">
        <f t="shared" si="3"/>
        <v>1.5889034094826939E-4</v>
      </c>
      <c r="Z21" s="27">
        <f t="shared" si="4"/>
        <v>1904.0762333409825</v>
      </c>
      <c r="AA21" s="27">
        <v>0</v>
      </c>
      <c r="AB21" s="27">
        <v>293</v>
      </c>
      <c r="AC21" s="27">
        <v>170</v>
      </c>
      <c r="AD21" s="27">
        <v>0</v>
      </c>
      <c r="AE21" s="27">
        <v>31</v>
      </c>
      <c r="AF21" s="27">
        <f t="shared" si="5"/>
        <v>293</v>
      </c>
      <c r="AG21" s="27">
        <f t="shared" si="6"/>
        <v>3</v>
      </c>
      <c r="AH21" s="27">
        <v>0</v>
      </c>
      <c r="AI21" s="27">
        <v>215</v>
      </c>
      <c r="AJ21" s="27">
        <v>0</v>
      </c>
      <c r="AK21" s="27">
        <v>0</v>
      </c>
      <c r="AL21" s="27">
        <v>31</v>
      </c>
      <c r="AM21" s="27">
        <v>111</v>
      </c>
      <c r="AN21" s="27">
        <f t="shared" si="7"/>
        <v>2</v>
      </c>
      <c r="AO21" s="27">
        <v>80</v>
      </c>
      <c r="AP21" s="30">
        <f t="shared" si="8"/>
        <v>4.6264805171387391E-5</v>
      </c>
      <c r="AQ21" s="30">
        <f t="shared" si="9"/>
        <v>6.7797465320808151E-4</v>
      </c>
      <c r="AR21" s="31">
        <f t="shared" si="10"/>
        <v>4.0321031347312769E-2</v>
      </c>
      <c r="AS21" s="31">
        <f t="shared" si="30"/>
        <v>4.0321031347312769E-2</v>
      </c>
      <c r="AT21" s="32">
        <f t="shared" si="11"/>
        <v>3.1390632494997378E-3</v>
      </c>
      <c r="AU21" s="24">
        <v>539.27914050576123</v>
      </c>
      <c r="AV21" s="28">
        <f t="shared" si="12"/>
        <v>1.4976075335995683E-2</v>
      </c>
      <c r="AW21" s="30">
        <f t="shared" si="13"/>
        <v>1.9234133293567833E-4</v>
      </c>
      <c r="AX21" s="33">
        <f t="shared" si="14"/>
        <v>1.4976075335995683E-2</v>
      </c>
      <c r="AY21" s="30">
        <f t="shared" si="15"/>
        <v>-4.8563332027240318E-4</v>
      </c>
      <c r="AZ21" s="31">
        <f t="shared" si="16"/>
        <v>0.89066164751587928</v>
      </c>
      <c r="BA21" s="31">
        <f>AU21-AI21</f>
        <v>324.27914050576123</v>
      </c>
      <c r="BB21" s="33">
        <f t="shared" si="17"/>
        <v>0.39868035651882056</v>
      </c>
      <c r="BC21" s="31">
        <f t="shared" si="18"/>
        <v>0.35621746766182638</v>
      </c>
      <c r="BD21" s="30">
        <f t="shared" si="19"/>
        <v>1.1262553577688199E-4</v>
      </c>
      <c r="BE21" s="31">
        <f t="shared" si="20"/>
        <v>0.94249623568192442</v>
      </c>
      <c r="BF21" s="31">
        <f t="shared" si="21"/>
        <v>0.34016896195881818</v>
      </c>
      <c r="BG21" s="31">
        <f t="shared" si="22"/>
        <v>0.51626171156152423</v>
      </c>
      <c r="BH21" s="24">
        <v>100</v>
      </c>
      <c r="BI21" s="24">
        <v>0.71812196394200001</v>
      </c>
      <c r="BJ21" s="24">
        <f t="shared" si="23"/>
        <v>35488.832360371678</v>
      </c>
      <c r="BK21" s="28">
        <v>1</v>
      </c>
      <c r="BL21" s="28" t="str">
        <f t="shared" si="24"/>
        <v>FALSETRUE</v>
      </c>
      <c r="BM21" s="24" t="str">
        <f t="shared" si="25"/>
        <v>FALSETRUE</v>
      </c>
      <c r="BN21" s="28">
        <v>0.29399999999999998</v>
      </c>
      <c r="BO21" s="28">
        <f t="shared" si="26"/>
        <v>0.26133333333333331</v>
      </c>
      <c r="BP21" s="24">
        <v>0.92</v>
      </c>
      <c r="BQ21" s="24">
        <f t="shared" si="27"/>
        <v>461.8</v>
      </c>
      <c r="BR21" s="24">
        <v>15</v>
      </c>
      <c r="BS21" s="28">
        <v>0.15</v>
      </c>
      <c r="BT21" s="28">
        <v>35.572499999999998</v>
      </c>
      <c r="BU21" s="24">
        <v>0.02</v>
      </c>
      <c r="BV21" s="28">
        <v>0.26</v>
      </c>
      <c r="BW21" s="28">
        <v>61.659000000000006</v>
      </c>
      <c r="BX21" s="24">
        <v>4962</v>
      </c>
      <c r="BY21" s="24">
        <v>16875</v>
      </c>
      <c r="BZ21" s="24">
        <v>1878</v>
      </c>
      <c r="CA21" s="24">
        <v>4031</v>
      </c>
      <c r="CB21" s="24">
        <v>2000</v>
      </c>
      <c r="CC21" s="24">
        <v>17684</v>
      </c>
      <c r="CD21" s="24">
        <v>40.53</v>
      </c>
      <c r="CE21" s="24">
        <v>33.380000000000003</v>
      </c>
      <c r="CF21" s="24">
        <v>91.7</v>
      </c>
      <c r="CG21" s="24">
        <v>23715</v>
      </c>
      <c r="CH21" s="24">
        <v>0</v>
      </c>
      <c r="CI21" s="24">
        <v>0</v>
      </c>
      <c r="CJ21" s="24" t="s">
        <v>98</v>
      </c>
      <c r="CK21" s="24">
        <v>5623</v>
      </c>
      <c r="CL21" s="28">
        <v>1.01</v>
      </c>
      <c r="CM21" s="28">
        <v>3.42</v>
      </c>
      <c r="CN21" s="24">
        <v>2615</v>
      </c>
      <c r="CO21" s="24">
        <v>47.1</v>
      </c>
      <c r="CP21" s="24">
        <v>825</v>
      </c>
      <c r="CQ21" s="24">
        <v>3369</v>
      </c>
      <c r="CR21" s="24">
        <v>2733</v>
      </c>
      <c r="CS21" s="24">
        <v>6927</v>
      </c>
      <c r="CT21" s="24">
        <v>1159</v>
      </c>
      <c r="CU21" s="24">
        <v>1775</v>
      </c>
      <c r="CV21" s="24">
        <v>1480</v>
      </c>
      <c r="CW21" s="24">
        <v>1470</v>
      </c>
      <c r="CX21" s="24">
        <v>82.02</v>
      </c>
      <c r="CY21" s="24">
        <v>96.15</v>
      </c>
      <c r="CZ21" s="24">
        <v>87.42</v>
      </c>
      <c r="DA21" s="24">
        <v>51.15</v>
      </c>
      <c r="DB21" s="24">
        <v>187</v>
      </c>
      <c r="DC21" s="24">
        <v>3.08</v>
      </c>
      <c r="DD21" s="24">
        <v>4.3600000000000003</v>
      </c>
      <c r="DE21" s="24">
        <v>24</v>
      </c>
      <c r="DF21" s="24">
        <v>0.43</v>
      </c>
      <c r="DG21" s="24">
        <v>0.59</v>
      </c>
      <c r="DH21" s="24">
        <v>0.48</v>
      </c>
    </row>
    <row r="22" spans="1:112" ht="12.3" customHeight="1">
      <c r="A22" s="24">
        <v>21</v>
      </c>
      <c r="B22" s="24" t="s">
        <v>2881</v>
      </c>
      <c r="C22" s="24" t="s">
        <v>230</v>
      </c>
      <c r="D22" s="25" t="s">
        <v>201</v>
      </c>
      <c r="E22" s="25" t="s">
        <v>231</v>
      </c>
      <c r="F22" s="25" t="s">
        <v>169</v>
      </c>
      <c r="G22" s="35" t="s">
        <v>232</v>
      </c>
      <c r="H22" s="35" t="s">
        <v>2848</v>
      </c>
      <c r="I22" s="26">
        <v>345944</v>
      </c>
      <c r="J22" s="27">
        <v>371768.50432609482</v>
      </c>
      <c r="K22" s="27">
        <f t="shared" si="0"/>
        <v>46840.817599999995</v>
      </c>
      <c r="L22" s="24">
        <v>81592</v>
      </c>
      <c r="M22" s="24">
        <v>11265</v>
      </c>
      <c r="N22" s="24">
        <v>1512</v>
      </c>
      <c r="O22" s="24">
        <f t="shared" si="1"/>
        <v>12777</v>
      </c>
      <c r="P22" s="28">
        <v>13.54</v>
      </c>
      <c r="Q22" s="28">
        <f t="shared" si="2"/>
        <v>0.33718220342567112</v>
      </c>
      <c r="R22" s="29">
        <v>0.16301468013360421</v>
      </c>
      <c r="S22" s="29">
        <v>0.28271811240005584</v>
      </c>
      <c r="T22" s="29">
        <v>0.87309144673521943</v>
      </c>
      <c r="U22" s="28" t="s">
        <v>182</v>
      </c>
      <c r="V22" s="28" t="s">
        <v>183</v>
      </c>
      <c r="W22" s="28">
        <v>0.18300569937803782</v>
      </c>
      <c r="X22" s="27">
        <v>68035.755140924055</v>
      </c>
      <c r="Y22" s="30">
        <f t="shared" si="3"/>
        <v>5.4484924265289329E-3</v>
      </c>
      <c r="Z22" s="27">
        <f t="shared" si="4"/>
        <v>49196.755140924055</v>
      </c>
      <c r="AA22" s="27">
        <v>0</v>
      </c>
      <c r="AB22" s="27">
        <v>8937</v>
      </c>
      <c r="AC22" s="27">
        <v>649</v>
      </c>
      <c r="AD22" s="27">
        <v>0</v>
      </c>
      <c r="AE22" s="27">
        <v>5041</v>
      </c>
      <c r="AF22" s="27">
        <f t="shared" si="5"/>
        <v>8937</v>
      </c>
      <c r="AG22" s="27">
        <f t="shared" si="6"/>
        <v>3</v>
      </c>
      <c r="AH22" s="27">
        <v>3581</v>
      </c>
      <c r="AI22" s="27">
        <v>13410</v>
      </c>
      <c r="AJ22" s="27">
        <v>4001</v>
      </c>
      <c r="AK22" s="27">
        <v>0</v>
      </c>
      <c r="AL22" s="27">
        <v>5041</v>
      </c>
      <c r="AM22" s="27">
        <v>24995</v>
      </c>
      <c r="AN22" s="27">
        <f t="shared" si="7"/>
        <v>4</v>
      </c>
      <c r="AO22" s="27">
        <v>18839</v>
      </c>
      <c r="AP22" s="30">
        <f t="shared" si="8"/>
        <v>1.0894783307797088E-2</v>
      </c>
      <c r="AQ22" s="30">
        <f t="shared" si="9"/>
        <v>4.2286698137304055E-2</v>
      </c>
      <c r="AR22" s="31">
        <f t="shared" si="10"/>
        <v>0.27689852138744309</v>
      </c>
      <c r="AS22" s="31">
        <f t="shared" si="30"/>
        <v>0.27689852138744309</v>
      </c>
      <c r="AT22" s="32">
        <f t="shared" si="11"/>
        <v>5.0674007563253583E-2</v>
      </c>
      <c r="AU22" s="24">
        <v>18354.92263051906</v>
      </c>
      <c r="AV22" s="28">
        <f t="shared" si="12"/>
        <v>0.50972619457008062</v>
      </c>
      <c r="AW22" s="30">
        <f t="shared" si="13"/>
        <v>6.5465359579350672E-3</v>
      </c>
      <c r="AX22" s="33">
        <f t="shared" si="14"/>
        <v>0.50972619457008062</v>
      </c>
      <c r="AY22" s="30">
        <f t="shared" si="15"/>
        <v>-3.5740162179368984E-2</v>
      </c>
      <c r="AZ22" s="31">
        <f t="shared" si="16"/>
        <v>0.60146450760386727</v>
      </c>
      <c r="BA22" s="31">
        <f>AU22-AI22</f>
        <v>4944.9226305190605</v>
      </c>
      <c r="BB22" s="33">
        <f t="shared" si="17"/>
        <v>0.73059419916611101</v>
      </c>
      <c r="BC22" s="31">
        <f t="shared" si="18"/>
        <v>0.42473512743585068</v>
      </c>
      <c r="BD22" s="30">
        <f t="shared" si="19"/>
        <v>-5.4462908812681551E-3</v>
      </c>
      <c r="BE22" s="31">
        <f t="shared" si="20"/>
        <v>0.92097042800319062</v>
      </c>
      <c r="BF22" s="31">
        <f t="shared" si="21"/>
        <v>0.36980820660258579</v>
      </c>
      <c r="BG22" s="31">
        <f t="shared" si="22"/>
        <v>0.56124408467713682</v>
      </c>
      <c r="BH22" s="24">
        <v>99.92</v>
      </c>
      <c r="BI22" s="24">
        <v>56.3030208813</v>
      </c>
      <c r="BJ22" s="24">
        <f t="shared" si="23"/>
        <v>6602.9939159014257</v>
      </c>
      <c r="BK22" s="28">
        <v>1</v>
      </c>
      <c r="BL22" s="28" t="str">
        <f t="shared" si="24"/>
        <v>FALSETRUE</v>
      </c>
      <c r="BM22" s="24" t="str">
        <f t="shared" si="25"/>
        <v>FALSETRUE</v>
      </c>
      <c r="BN22" s="28">
        <v>0.33899999999999997</v>
      </c>
      <c r="BO22" s="28">
        <f t="shared" si="26"/>
        <v>0.30133333333333329</v>
      </c>
      <c r="BP22" s="24">
        <v>2.02</v>
      </c>
      <c r="BQ22" s="24">
        <f t="shared" si="27"/>
        <v>303.93030303030304</v>
      </c>
      <c r="BR22" s="24">
        <v>330</v>
      </c>
      <c r="BS22" s="28">
        <v>0.45999999999999996</v>
      </c>
      <c r="BT22" s="28">
        <v>1591.3424</v>
      </c>
      <c r="BU22" s="24">
        <v>0.24</v>
      </c>
      <c r="BV22" s="28">
        <v>1.25</v>
      </c>
      <c r="BW22" s="28">
        <v>4324.3</v>
      </c>
      <c r="BX22" s="24">
        <v>81787</v>
      </c>
      <c r="BY22" s="24">
        <v>241265</v>
      </c>
      <c r="BZ22" s="24">
        <v>22892</v>
      </c>
      <c r="CA22" s="24">
        <v>65745</v>
      </c>
      <c r="CB22" s="24">
        <v>34055</v>
      </c>
      <c r="CC22" s="24">
        <v>246144</v>
      </c>
      <c r="CD22" s="24">
        <v>43.39</v>
      </c>
      <c r="CE22" s="24">
        <v>31.32</v>
      </c>
      <c r="CF22" s="24">
        <v>94.37</v>
      </c>
      <c r="CG22" s="24">
        <v>345660</v>
      </c>
      <c r="CH22" s="24">
        <v>284</v>
      </c>
      <c r="CI22" s="24">
        <v>0.08</v>
      </c>
      <c r="CJ22" s="24" t="s">
        <v>98</v>
      </c>
      <c r="CK22" s="24">
        <v>97515</v>
      </c>
      <c r="CL22" s="28">
        <v>1.03</v>
      </c>
      <c r="CM22" s="28">
        <v>3.58</v>
      </c>
      <c r="CN22" s="24">
        <v>43565</v>
      </c>
      <c r="CO22" s="24">
        <v>44.74</v>
      </c>
      <c r="CP22" s="24">
        <v>12718</v>
      </c>
      <c r="CQ22" s="24">
        <v>34124</v>
      </c>
      <c r="CR22" s="24">
        <v>23165</v>
      </c>
      <c r="CS22" s="24">
        <v>100297</v>
      </c>
      <c r="CT22" s="24">
        <v>16233</v>
      </c>
      <c r="CU22" s="24">
        <v>30812</v>
      </c>
      <c r="CV22" s="24">
        <v>23847</v>
      </c>
      <c r="CW22" s="24">
        <v>17787</v>
      </c>
      <c r="CX22" s="24">
        <v>73.91</v>
      </c>
      <c r="CY22" s="24">
        <v>95.24</v>
      </c>
      <c r="CZ22" s="24">
        <v>84.16</v>
      </c>
      <c r="DA22" s="24">
        <v>38.729999999999997</v>
      </c>
      <c r="DB22" s="24">
        <v>5894</v>
      </c>
      <c r="DC22" s="24">
        <v>5.51</v>
      </c>
      <c r="DD22" s="24">
        <v>7.43</v>
      </c>
      <c r="DE22" s="24">
        <v>2877</v>
      </c>
      <c r="DF22" s="24">
        <v>2.95</v>
      </c>
      <c r="DG22" s="24">
        <v>1.48</v>
      </c>
      <c r="DH22" s="24">
        <v>2.33</v>
      </c>
    </row>
    <row r="23" spans="1:112" ht="12.3" customHeight="1">
      <c r="A23" s="24">
        <v>22</v>
      </c>
      <c r="B23" s="24" t="s">
        <v>2881</v>
      </c>
      <c r="C23" s="24" t="s">
        <v>230</v>
      </c>
      <c r="D23" s="25" t="s">
        <v>201</v>
      </c>
      <c r="E23" s="25" t="s">
        <v>231</v>
      </c>
      <c r="F23" s="25" t="s">
        <v>1868</v>
      </c>
      <c r="G23" s="35" t="s">
        <v>1869</v>
      </c>
      <c r="H23" s="35" t="s">
        <v>2848</v>
      </c>
      <c r="I23" s="26">
        <v>77344</v>
      </c>
      <c r="J23" s="27">
        <v>83117.681470404103</v>
      </c>
      <c r="K23" s="27">
        <f t="shared" si="0"/>
        <v>6365.4111999999996</v>
      </c>
      <c r="L23" s="24">
        <v>18074</v>
      </c>
      <c r="M23" s="24">
        <v>1551</v>
      </c>
      <c r="N23" s="24">
        <v>69</v>
      </c>
      <c r="O23" s="24">
        <f t="shared" si="1"/>
        <v>1620</v>
      </c>
      <c r="P23" s="28">
        <v>8.23</v>
      </c>
      <c r="Q23" s="28">
        <f t="shared" si="2"/>
        <v>0.28124772103810264</v>
      </c>
      <c r="R23" s="29">
        <v>0.16301468013360421</v>
      </c>
      <c r="S23" s="29">
        <v>0.28271811240005584</v>
      </c>
      <c r="T23" s="29">
        <v>0.87309144673521943</v>
      </c>
      <c r="U23" s="28" t="s">
        <v>182</v>
      </c>
      <c r="V23" s="28" t="s">
        <v>183</v>
      </c>
      <c r="W23" s="28">
        <v>0.11123610826301709</v>
      </c>
      <c r="X23" s="27">
        <v>9245.6874146128412</v>
      </c>
      <c r="Y23" s="30">
        <f t="shared" si="3"/>
        <v>7.4042035327202425E-4</v>
      </c>
      <c r="Z23" s="27">
        <f t="shared" si="4"/>
        <v>6512.6874146128412</v>
      </c>
      <c r="AA23" s="27">
        <v>0</v>
      </c>
      <c r="AB23" s="27">
        <v>432</v>
      </c>
      <c r="AC23" s="27">
        <v>100</v>
      </c>
      <c r="AD23" s="27">
        <v>0</v>
      </c>
      <c r="AE23" s="27">
        <v>1644</v>
      </c>
      <c r="AF23" s="27">
        <f t="shared" si="5"/>
        <v>1644</v>
      </c>
      <c r="AG23" s="27">
        <f t="shared" si="6"/>
        <v>3</v>
      </c>
      <c r="AH23" s="27">
        <v>0</v>
      </c>
      <c r="AI23" s="27">
        <v>2733</v>
      </c>
      <c r="AJ23" s="27">
        <v>0</v>
      </c>
      <c r="AK23" s="27">
        <v>0</v>
      </c>
      <c r="AL23" s="27">
        <v>1644</v>
      </c>
      <c r="AM23" s="27">
        <v>4377</v>
      </c>
      <c r="AN23" s="27">
        <f t="shared" si="7"/>
        <v>2</v>
      </c>
      <c r="AO23" s="27">
        <v>2733</v>
      </c>
      <c r="AP23" s="30">
        <f t="shared" si="8"/>
        <v>1.5805214066675218E-3</v>
      </c>
      <c r="AQ23" s="30">
        <f t="shared" si="9"/>
        <v>8.6181615219427278E-3</v>
      </c>
      <c r="AR23" s="31">
        <f t="shared" si="10"/>
        <v>0.29559727443093997</v>
      </c>
      <c r="AS23" s="31">
        <f t="shared" si="30"/>
        <v>0.29559727443093997</v>
      </c>
      <c r="AT23" s="32">
        <f t="shared" si="11"/>
        <v>3.288109042085282E-2</v>
      </c>
      <c r="AU23" s="24">
        <v>1384.8895478745628</v>
      </c>
      <c r="AV23" s="28">
        <f t="shared" si="12"/>
        <v>3.8459136731213657E-2</v>
      </c>
      <c r="AW23" s="30">
        <f t="shared" si="13"/>
        <v>4.939399312887694E-4</v>
      </c>
      <c r="AX23" s="33">
        <f t="shared" si="14"/>
        <v>3.8459136731213657E-2</v>
      </c>
      <c r="AY23" s="30">
        <f t="shared" si="15"/>
        <v>-8.1242215906539589E-3</v>
      </c>
      <c r="AZ23" s="31">
        <f t="shared" si="16"/>
        <v>0.8280013893235536</v>
      </c>
      <c r="BA23" s="31">
        <v>0</v>
      </c>
      <c r="BB23" s="33">
        <f t="shared" si="17"/>
        <v>1.973442578286787</v>
      </c>
      <c r="BC23" s="31">
        <f t="shared" si="18"/>
        <v>0.34315840206279047</v>
      </c>
      <c r="BD23" s="30">
        <f t="shared" si="19"/>
        <v>-8.4010105339549755E-4</v>
      </c>
      <c r="BE23" s="31">
        <f t="shared" si="20"/>
        <v>0.93880698983069044</v>
      </c>
      <c r="BF23" s="31">
        <f t="shared" si="21"/>
        <v>0.35026117281565988</v>
      </c>
      <c r="BG23" s="31">
        <f t="shared" si="22"/>
        <v>0.53157828253963613</v>
      </c>
      <c r="BH23" s="24">
        <v>100</v>
      </c>
      <c r="BI23" s="24">
        <v>2.1355707288199999</v>
      </c>
      <c r="BJ23" s="24">
        <f t="shared" si="23"/>
        <v>38920.59408228095</v>
      </c>
      <c r="BK23" s="28">
        <v>1</v>
      </c>
      <c r="BL23" s="28" t="str">
        <f t="shared" si="24"/>
        <v>FALSETRUE</v>
      </c>
      <c r="BM23" s="24" t="str">
        <f t="shared" si="25"/>
        <v>FALSETRUE</v>
      </c>
      <c r="BN23" s="28">
        <v>0.29070000000000001</v>
      </c>
      <c r="BO23" s="28">
        <f t="shared" si="26"/>
        <v>0.25840000000000002</v>
      </c>
      <c r="BP23" s="24">
        <v>1.26</v>
      </c>
      <c r="BQ23" s="24">
        <f t="shared" si="27"/>
        <v>244.11764705882354</v>
      </c>
      <c r="BR23" s="24">
        <v>51</v>
      </c>
      <c r="BS23" s="28">
        <v>0.08</v>
      </c>
      <c r="BT23" s="28">
        <v>61.8752</v>
      </c>
      <c r="BU23" s="24">
        <v>0.04</v>
      </c>
      <c r="BV23" s="28">
        <v>0.16</v>
      </c>
      <c r="BW23" s="28">
        <v>123.75040000000001</v>
      </c>
      <c r="BX23" s="24">
        <v>15856</v>
      </c>
      <c r="BY23" s="24">
        <v>54536</v>
      </c>
      <c r="BZ23" s="24">
        <v>6952</v>
      </c>
      <c r="CA23" s="24">
        <v>12527</v>
      </c>
      <c r="CB23" s="24">
        <v>7082</v>
      </c>
      <c r="CC23" s="24">
        <v>57735</v>
      </c>
      <c r="CD23" s="24">
        <v>41.82</v>
      </c>
      <c r="CE23" s="24">
        <v>34.01</v>
      </c>
      <c r="CF23" s="24">
        <v>91.04</v>
      </c>
      <c r="CG23" s="24">
        <v>77344</v>
      </c>
      <c r="CH23" s="24">
        <v>0</v>
      </c>
      <c r="CI23" s="24">
        <v>0</v>
      </c>
      <c r="CJ23" s="24" t="s">
        <v>98</v>
      </c>
      <c r="CK23" s="24">
        <v>20162</v>
      </c>
      <c r="CL23" s="28">
        <v>1.05</v>
      </c>
      <c r="CM23" s="28">
        <v>3.97</v>
      </c>
      <c r="CN23" s="24">
        <v>9875</v>
      </c>
      <c r="CO23" s="24">
        <v>49.02</v>
      </c>
      <c r="CP23" s="24">
        <v>3409</v>
      </c>
      <c r="CQ23" s="24">
        <v>6450</v>
      </c>
      <c r="CR23" s="24">
        <v>2532</v>
      </c>
      <c r="CS23" s="24">
        <v>12450</v>
      </c>
      <c r="CT23" s="24">
        <v>3144</v>
      </c>
      <c r="CU23" s="24">
        <v>6105</v>
      </c>
      <c r="CV23" s="24">
        <v>5238</v>
      </c>
      <c r="CW23" s="24">
        <v>4688</v>
      </c>
      <c r="CX23" s="24">
        <v>76.37</v>
      </c>
      <c r="CY23" s="24">
        <v>96.67</v>
      </c>
      <c r="CZ23" s="24">
        <v>88.45</v>
      </c>
      <c r="DA23" s="24">
        <v>47.53</v>
      </c>
      <c r="DB23" s="24">
        <v>841</v>
      </c>
      <c r="DC23" s="24">
        <v>3.66</v>
      </c>
      <c r="DD23" s="24">
        <v>6.07</v>
      </c>
      <c r="DE23" s="24">
        <v>50</v>
      </c>
      <c r="DF23" s="24">
        <v>0.25</v>
      </c>
      <c r="DG23" s="24">
        <v>0.21</v>
      </c>
      <c r="DH23" s="24">
        <v>1.18</v>
      </c>
    </row>
    <row r="24" spans="1:112" ht="12.3" customHeight="1">
      <c r="A24" s="24">
        <v>23</v>
      </c>
      <c r="B24" s="24" t="s">
        <v>122</v>
      </c>
      <c r="C24" s="24" t="s">
        <v>123</v>
      </c>
      <c r="D24" s="25" t="s">
        <v>1998</v>
      </c>
      <c r="E24" s="25" t="s">
        <v>1999</v>
      </c>
      <c r="F24" s="25" t="s">
        <v>2000</v>
      </c>
      <c r="G24" s="35" t="s">
        <v>2001</v>
      </c>
      <c r="H24" s="35" t="s">
        <v>431</v>
      </c>
      <c r="I24" s="26">
        <v>12687</v>
      </c>
      <c r="J24" s="27">
        <v>15734</v>
      </c>
      <c r="K24" s="27">
        <f t="shared" si="0"/>
        <v>9032.5742581810409</v>
      </c>
      <c r="L24" s="24">
        <v>312</v>
      </c>
      <c r="M24" s="24">
        <v>273</v>
      </c>
      <c r="N24" s="24">
        <v>481</v>
      </c>
      <c r="O24" s="24">
        <f t="shared" si="1"/>
        <v>754</v>
      </c>
      <c r="P24" s="28">
        <v>71.195509247111545</v>
      </c>
      <c r="Q24" s="28">
        <f t="shared" si="2"/>
        <v>0.76115601621612849</v>
      </c>
      <c r="R24" s="29">
        <v>0.92349125025597256</v>
      </c>
      <c r="S24" s="29">
        <v>0.29985641535014057</v>
      </c>
      <c r="T24" s="29">
        <v>0.51389974863267063</v>
      </c>
      <c r="U24" s="28" t="s">
        <v>294</v>
      </c>
      <c r="V24" s="28" t="s">
        <v>295</v>
      </c>
      <c r="W24" s="28">
        <v>0.92349125025597256</v>
      </c>
      <c r="X24" s="27">
        <v>14530.211331527473</v>
      </c>
      <c r="Y24" s="30">
        <f t="shared" si="3"/>
        <v>1.1636197207146493E-3</v>
      </c>
      <c r="Z24" s="27">
        <f t="shared" si="4"/>
        <v>14530.211331527473</v>
      </c>
      <c r="AA24" s="27">
        <v>0</v>
      </c>
      <c r="AB24" s="27">
        <v>116</v>
      </c>
      <c r="AC24" s="27">
        <v>0</v>
      </c>
      <c r="AD24" s="27">
        <v>0</v>
      </c>
      <c r="AE24" s="27">
        <v>113</v>
      </c>
      <c r="AF24" s="27">
        <f t="shared" si="5"/>
        <v>116</v>
      </c>
      <c r="AG24" s="27">
        <f t="shared" si="6"/>
        <v>2</v>
      </c>
      <c r="AH24" s="27">
        <v>0</v>
      </c>
      <c r="AI24" s="27">
        <v>116</v>
      </c>
      <c r="AJ24" s="27">
        <v>0</v>
      </c>
      <c r="AK24" s="27">
        <v>0</v>
      </c>
      <c r="AL24" s="27">
        <v>113</v>
      </c>
      <c r="AM24" s="27">
        <v>116</v>
      </c>
      <c r="AN24" s="27">
        <f t="shared" si="7"/>
        <v>2</v>
      </c>
      <c r="AO24" s="27">
        <v>0</v>
      </c>
      <c r="AP24" s="30">
        <f t="shared" si="8"/>
        <v>0</v>
      </c>
      <c r="AQ24" s="30">
        <f t="shared" si="9"/>
        <v>3.6579097568436024E-4</v>
      </c>
      <c r="AR24" s="31">
        <f t="shared" si="10"/>
        <v>0</v>
      </c>
      <c r="AS24" s="31">
        <f t="shared" si="30"/>
        <v>0</v>
      </c>
      <c r="AT24" s="32">
        <f t="shared" si="11"/>
        <v>0</v>
      </c>
      <c r="AU24" s="24">
        <v>3035.5157395913816</v>
      </c>
      <c r="AV24" s="28">
        <f t="shared" si="12"/>
        <v>8.4297924739099986E-2</v>
      </c>
      <c r="AW24" s="30">
        <f t="shared" si="13"/>
        <v>1.0826584965861485E-3</v>
      </c>
      <c r="AX24" s="33">
        <f t="shared" si="14"/>
        <v>8.4297924739099986E-2</v>
      </c>
      <c r="AY24" s="30">
        <f t="shared" si="15"/>
        <v>7.1686752090178822E-4</v>
      </c>
      <c r="AZ24" s="31">
        <f t="shared" si="16"/>
        <v>0.90052590652780007</v>
      </c>
      <c r="BA24" s="31">
        <f t="shared" ref="BA24:BA44" si="31">AU24-AI24</f>
        <v>2919.5157395913816</v>
      </c>
      <c r="BB24" s="33">
        <f t="shared" si="17"/>
        <v>3.821426404977727E-2</v>
      </c>
      <c r="BC24" s="31">
        <f t="shared" si="18"/>
        <v>0.63610502717429085</v>
      </c>
      <c r="BD24" s="30">
        <f t="shared" si="19"/>
        <v>1.1636197207146493E-3</v>
      </c>
      <c r="BE24" s="31">
        <f t="shared" si="20"/>
        <v>0.94656600342066377</v>
      </c>
      <c r="BF24" s="31">
        <f t="shared" si="21"/>
        <v>0.62374029113245033</v>
      </c>
      <c r="BG24" s="31">
        <f t="shared" si="22"/>
        <v>0.94662731254389409</v>
      </c>
      <c r="BH24" s="24">
        <v>0</v>
      </c>
      <c r="BI24" s="24">
        <v>46010.878208599999</v>
      </c>
      <c r="BJ24" s="24">
        <f t="shared" si="23"/>
        <v>0.34196260998685135</v>
      </c>
      <c r="BK24" s="28">
        <f t="shared" ref="BK24:BK42" si="32">BJ24/(2000)</f>
        <v>1.7098130499342568E-4</v>
      </c>
      <c r="BL24" s="28" t="str">
        <f t="shared" si="24"/>
        <v>TRUEFALSE</v>
      </c>
      <c r="BM24" s="24" t="str">
        <f t="shared" si="25"/>
        <v>TRUEFALSE</v>
      </c>
      <c r="BN24" s="28">
        <v>0.84735985800917024</v>
      </c>
      <c r="BO24" s="28">
        <f t="shared" si="26"/>
        <v>0.75320876267481796</v>
      </c>
      <c r="BP24" s="24">
        <v>54.787601850209455</v>
      </c>
      <c r="BQ24" s="24">
        <f t="shared" si="27"/>
        <v>71.456521739130437</v>
      </c>
      <c r="BR24" s="24">
        <v>46</v>
      </c>
      <c r="BS24" s="28">
        <v>96.379000000000005</v>
      </c>
      <c r="BT24" s="28">
        <v>12227.603730000001</v>
      </c>
      <c r="BU24" s="24">
        <v>68.27903928571429</v>
      </c>
      <c r="BV24" s="28">
        <v>97.566085714285705</v>
      </c>
      <c r="BW24" s="28">
        <v>12378.209294571427</v>
      </c>
      <c r="BX24" s="24">
        <v>5729</v>
      </c>
      <c r="BY24" s="24">
        <v>6761</v>
      </c>
      <c r="BZ24" s="24">
        <v>197</v>
      </c>
      <c r="CA24" s="24">
        <v>4840</v>
      </c>
      <c r="CB24" s="24">
        <v>1635</v>
      </c>
      <c r="CC24" s="24">
        <v>6212</v>
      </c>
      <c r="CD24" s="24">
        <v>87.649755953261348</v>
      </c>
      <c r="CE24" s="24">
        <v>20.670956885000393</v>
      </c>
      <c r="CF24" s="24">
        <v>104.89258920902869</v>
      </c>
      <c r="CG24" s="24">
        <v>0</v>
      </c>
      <c r="CH24" s="24">
        <v>12687</v>
      </c>
      <c r="CI24" s="24">
        <v>100</v>
      </c>
      <c r="CJ24" s="24" t="s">
        <v>1980</v>
      </c>
      <c r="CK24" s="24">
        <v>2800</v>
      </c>
      <c r="CL24" s="28">
        <v>1.0181818181818181</v>
      </c>
      <c r="CM24" s="28">
        <v>4.603272727272727</v>
      </c>
      <c r="CN24" s="24">
        <v>123</v>
      </c>
      <c r="CO24" s="24">
        <v>19.214392857142858</v>
      </c>
      <c r="CP24" s="24">
        <v>328</v>
      </c>
      <c r="CQ24" s="24">
        <v>2591</v>
      </c>
      <c r="CR24" s="24">
        <v>368</v>
      </c>
      <c r="CS24" s="24">
        <v>3287</v>
      </c>
      <c r="CT24" s="24">
        <v>525</v>
      </c>
      <c r="CU24" s="24">
        <v>1130</v>
      </c>
      <c r="CV24" s="24">
        <v>618</v>
      </c>
      <c r="CW24" s="24">
        <v>302</v>
      </c>
      <c r="CX24" s="24">
        <v>30.397236043468588</v>
      </c>
      <c r="CY24" s="24">
        <v>52.607598449902902</v>
      </c>
      <c r="CZ24" s="24">
        <v>48.546667412344128</v>
      </c>
      <c r="DA24" s="24">
        <v>19.685953173275532</v>
      </c>
      <c r="DB24" s="24">
        <v>4699</v>
      </c>
      <c r="DC24" s="24">
        <v>24.720654630530916</v>
      </c>
      <c r="DD24" s="24">
        <v>22.566351203055589</v>
      </c>
      <c r="DE24" s="24">
        <v>236</v>
      </c>
      <c r="DF24" s="24">
        <v>21.537179740649574</v>
      </c>
      <c r="DG24" s="24">
        <v>49.09684492207279</v>
      </c>
      <c r="DH24" s="24">
        <v>22.702399925005821</v>
      </c>
    </row>
    <row r="25" spans="1:112" ht="12.3" customHeight="1">
      <c r="A25" s="24">
        <v>27</v>
      </c>
      <c r="B25" s="24" t="s">
        <v>122</v>
      </c>
      <c r="C25" s="24" t="s">
        <v>123</v>
      </c>
      <c r="D25" s="25" t="s">
        <v>2093</v>
      </c>
      <c r="E25" s="25" t="s">
        <v>2094</v>
      </c>
      <c r="F25" s="25" t="s">
        <v>2095</v>
      </c>
      <c r="G25" s="35" t="s">
        <v>2096</v>
      </c>
      <c r="H25" s="35" t="s">
        <v>431</v>
      </c>
      <c r="I25" s="26">
        <v>9169</v>
      </c>
      <c r="J25" s="27">
        <v>11655</v>
      </c>
      <c r="K25" s="27">
        <f t="shared" si="0"/>
        <v>4138.8866000000007</v>
      </c>
      <c r="L25" s="24">
        <v>801</v>
      </c>
      <c r="M25" s="24">
        <v>450</v>
      </c>
      <c r="N25" s="24">
        <v>209</v>
      </c>
      <c r="O25" s="24">
        <f t="shared" si="1"/>
        <v>659</v>
      </c>
      <c r="P25" s="28">
        <v>45.14</v>
      </c>
      <c r="Q25" s="28">
        <f t="shared" si="2"/>
        <v>0.50593516469351463</v>
      </c>
      <c r="R25" s="29">
        <v>0.62805949316308685</v>
      </c>
      <c r="S25" s="29">
        <v>0.2077912060696368</v>
      </c>
      <c r="T25" s="29">
        <v>0.23791303576098879</v>
      </c>
      <c r="U25" s="28" t="s">
        <v>294</v>
      </c>
      <c r="V25" s="28" t="s">
        <v>295</v>
      </c>
      <c r="W25" s="28">
        <v>0.62805949316308685</v>
      </c>
      <c r="X25" s="27">
        <v>7320.033392815777</v>
      </c>
      <c r="Y25" s="30">
        <f t="shared" si="3"/>
        <v>5.8620862545120207E-4</v>
      </c>
      <c r="Z25" s="27">
        <f t="shared" si="4"/>
        <v>7303.033392815777</v>
      </c>
      <c r="AA25" s="27">
        <v>0</v>
      </c>
      <c r="AB25" s="27">
        <v>17</v>
      </c>
      <c r="AC25" s="27">
        <v>0</v>
      </c>
      <c r="AD25" s="27">
        <v>0</v>
      </c>
      <c r="AE25" s="27">
        <v>199</v>
      </c>
      <c r="AF25" s="27">
        <f t="shared" si="5"/>
        <v>199</v>
      </c>
      <c r="AG25" s="27">
        <f t="shared" si="6"/>
        <v>2</v>
      </c>
      <c r="AH25" s="27">
        <v>0</v>
      </c>
      <c r="AI25" s="27">
        <v>17</v>
      </c>
      <c r="AJ25" s="27">
        <v>0</v>
      </c>
      <c r="AK25" s="27">
        <v>0</v>
      </c>
      <c r="AL25" s="27">
        <v>199</v>
      </c>
      <c r="AM25" s="27">
        <v>199</v>
      </c>
      <c r="AN25" s="27">
        <f t="shared" si="7"/>
        <v>2</v>
      </c>
      <c r="AO25" s="27">
        <v>17</v>
      </c>
      <c r="AP25" s="30">
        <f t="shared" si="8"/>
        <v>9.8312710989198204E-6</v>
      </c>
      <c r="AQ25" s="30">
        <f t="shared" si="9"/>
        <v>5.3607298160638998E-5</v>
      </c>
      <c r="AR25" s="31">
        <f t="shared" si="10"/>
        <v>2.3223937771492402E-3</v>
      </c>
      <c r="AS25" s="31">
        <f t="shared" si="30"/>
        <v>2.3223937771492402E-3</v>
      </c>
      <c r="AT25" s="32">
        <f t="shared" si="11"/>
        <v>1.4586014586014586E-3</v>
      </c>
      <c r="AU25" s="24">
        <v>1806.2991023370378</v>
      </c>
      <c r="AV25" s="28">
        <f t="shared" si="12"/>
        <v>5.0161909490085047E-2</v>
      </c>
      <c r="AW25" s="30">
        <f t="shared" si="13"/>
        <v>6.4424145294808316E-4</v>
      </c>
      <c r="AX25" s="33">
        <f t="shared" si="14"/>
        <v>5.0161909490085047E-2</v>
      </c>
      <c r="AY25" s="30">
        <f t="shared" si="15"/>
        <v>5.9063415478744418E-4</v>
      </c>
      <c r="AZ25" s="31">
        <f t="shared" si="16"/>
        <v>0.89949039904484251</v>
      </c>
      <c r="BA25" s="31">
        <f t="shared" si="31"/>
        <v>1789.2991023370378</v>
      </c>
      <c r="BB25" s="33">
        <f t="shared" si="17"/>
        <v>9.4115088569799703E-3</v>
      </c>
      <c r="BC25" s="31">
        <f t="shared" si="18"/>
        <v>0.52590393389933821</v>
      </c>
      <c r="BD25" s="30">
        <f t="shared" si="19"/>
        <v>5.763773543522822E-4</v>
      </c>
      <c r="BE25" s="31">
        <f t="shared" si="20"/>
        <v>0.94429202315350946</v>
      </c>
      <c r="BF25" s="31">
        <f t="shared" si="21"/>
        <v>0.52431257498068251</v>
      </c>
      <c r="BG25" s="31">
        <f t="shared" si="22"/>
        <v>0.7957295862446343</v>
      </c>
      <c r="BH25" s="24">
        <v>45.81</v>
      </c>
      <c r="BI25" s="24">
        <v>25115.557019200001</v>
      </c>
      <c r="BJ25" s="24">
        <f t="shared" si="23"/>
        <v>0.46405500746370637</v>
      </c>
      <c r="BK25" s="28">
        <f t="shared" si="32"/>
        <v>2.3202750373185318E-4</v>
      </c>
      <c r="BL25" s="28" t="str">
        <f t="shared" si="24"/>
        <v>TRUEFALSE</v>
      </c>
      <c r="BM25" s="24" t="str">
        <f t="shared" si="25"/>
        <v>TRUEFALSE</v>
      </c>
      <c r="BN25" s="28">
        <v>0.72360000000000002</v>
      </c>
      <c r="BO25" s="28">
        <f t="shared" si="26"/>
        <v>0.64319999999999999</v>
      </c>
      <c r="BP25" s="24">
        <v>11.83</v>
      </c>
      <c r="BQ25" s="24">
        <f t="shared" si="27"/>
        <v>51.357142857142854</v>
      </c>
      <c r="BR25" s="24">
        <v>56</v>
      </c>
      <c r="BS25" s="28">
        <v>70.23</v>
      </c>
      <c r="BT25" s="28">
        <v>6439.3887000000004</v>
      </c>
      <c r="BU25" s="24">
        <v>8.6199999999999992</v>
      </c>
      <c r="BV25" s="28">
        <v>62.48</v>
      </c>
      <c r="BW25" s="28">
        <v>5728.7911999999997</v>
      </c>
      <c r="BX25" s="24">
        <v>3733</v>
      </c>
      <c r="BY25" s="24">
        <v>5159</v>
      </c>
      <c r="BZ25" s="24">
        <v>277</v>
      </c>
      <c r="CA25" s="24">
        <v>3018</v>
      </c>
      <c r="CB25" s="24">
        <v>1363</v>
      </c>
      <c r="CC25" s="24">
        <v>4788</v>
      </c>
      <c r="CD25" s="24">
        <v>77.73</v>
      </c>
      <c r="CE25" s="24">
        <v>23.18</v>
      </c>
      <c r="CF25" s="24">
        <v>111.8</v>
      </c>
      <c r="CG25" s="24">
        <v>4200</v>
      </c>
      <c r="CH25" s="24">
        <v>4969</v>
      </c>
      <c r="CI25" s="24">
        <v>54.19</v>
      </c>
      <c r="CJ25" s="24" t="s">
        <v>1980</v>
      </c>
      <c r="CK25" s="24">
        <v>1847</v>
      </c>
      <c r="CL25" s="28">
        <v>1.01</v>
      </c>
      <c r="CM25" s="28">
        <v>4.95</v>
      </c>
      <c r="CN25" s="24">
        <v>249</v>
      </c>
      <c r="CO25" s="24">
        <v>16.73</v>
      </c>
      <c r="CP25" s="24">
        <v>449</v>
      </c>
      <c r="CQ25" s="24">
        <v>1660</v>
      </c>
      <c r="CR25" s="24">
        <v>726</v>
      </c>
      <c r="CS25" s="24">
        <v>2876</v>
      </c>
      <c r="CT25" s="24">
        <v>535</v>
      </c>
      <c r="CU25" s="24">
        <v>1315</v>
      </c>
      <c r="CV25" s="24">
        <v>947</v>
      </c>
      <c r="CW25" s="24">
        <v>490</v>
      </c>
      <c r="CX25" s="24">
        <v>50.95</v>
      </c>
      <c r="CY25" s="24">
        <v>90.75</v>
      </c>
      <c r="CZ25" s="24">
        <v>86.09</v>
      </c>
      <c r="DA25" s="24">
        <v>43.95</v>
      </c>
      <c r="DB25" s="24">
        <v>787</v>
      </c>
      <c r="DC25" s="24">
        <v>8.2200000000000006</v>
      </c>
      <c r="DD25" s="24">
        <v>15.12</v>
      </c>
      <c r="DE25" s="24">
        <v>201</v>
      </c>
      <c r="DF25" s="24">
        <v>13.51</v>
      </c>
      <c r="DG25" s="24">
        <v>26.08</v>
      </c>
      <c r="DH25" s="24">
        <v>7.53</v>
      </c>
    </row>
    <row r="26" spans="1:112" ht="12.3" customHeight="1">
      <c r="A26" s="24">
        <v>28</v>
      </c>
      <c r="B26" s="24" t="s">
        <v>122</v>
      </c>
      <c r="C26" s="24" t="s">
        <v>123</v>
      </c>
      <c r="D26" s="25" t="s">
        <v>124</v>
      </c>
      <c r="E26" s="25" t="s">
        <v>125</v>
      </c>
      <c r="F26" s="25" t="s">
        <v>126</v>
      </c>
      <c r="G26" s="35" t="s">
        <v>127</v>
      </c>
      <c r="H26" s="35" t="s">
        <v>431</v>
      </c>
      <c r="I26" s="26">
        <v>104228</v>
      </c>
      <c r="J26" s="27">
        <v>144111</v>
      </c>
      <c r="K26" s="27">
        <f t="shared" si="0"/>
        <v>38320.662871801534</v>
      </c>
      <c r="L26" s="24">
        <v>14416</v>
      </c>
      <c r="M26" s="24">
        <v>5238</v>
      </c>
      <c r="N26" s="24">
        <v>3144</v>
      </c>
      <c r="O26" s="24">
        <f t="shared" si="1"/>
        <v>8382</v>
      </c>
      <c r="P26" s="28">
        <v>36.766188425184723</v>
      </c>
      <c r="Q26" s="28">
        <f t="shared" si="2"/>
        <v>0.45405028458111479</v>
      </c>
      <c r="R26" s="29">
        <v>0.49595090194654101</v>
      </c>
      <c r="S26" s="29">
        <v>0.49230703870382048</v>
      </c>
      <c r="T26" s="29">
        <v>0.40418958081263007</v>
      </c>
      <c r="U26" s="28" t="s">
        <v>128</v>
      </c>
      <c r="V26" s="28" t="s">
        <v>129</v>
      </c>
      <c r="W26" s="28">
        <v>0.49595090194654101</v>
      </c>
      <c r="X26" s="27">
        <v>71471.980430417971</v>
      </c>
      <c r="Y26" s="30">
        <f t="shared" si="3"/>
        <v>5.7236749011979494E-3</v>
      </c>
      <c r="Z26" s="27">
        <f t="shared" si="4"/>
        <v>67259.980430417971</v>
      </c>
      <c r="AA26" s="27">
        <v>0</v>
      </c>
      <c r="AB26" s="27">
        <v>963</v>
      </c>
      <c r="AC26" s="27">
        <v>2365</v>
      </c>
      <c r="AD26" s="27">
        <v>1481</v>
      </c>
      <c r="AE26" s="27">
        <v>31498</v>
      </c>
      <c r="AF26" s="27">
        <f t="shared" si="5"/>
        <v>31498</v>
      </c>
      <c r="AG26" s="27">
        <f t="shared" si="6"/>
        <v>4</v>
      </c>
      <c r="AH26" s="27">
        <v>943</v>
      </c>
      <c r="AI26" s="27">
        <v>963</v>
      </c>
      <c r="AJ26" s="27">
        <v>2365</v>
      </c>
      <c r="AK26" s="27">
        <v>1481</v>
      </c>
      <c r="AL26" s="27">
        <v>31498</v>
      </c>
      <c r="AM26" s="27">
        <v>31498</v>
      </c>
      <c r="AN26" s="27">
        <f t="shared" si="7"/>
        <v>5</v>
      </c>
      <c r="AO26" s="27">
        <v>4212</v>
      </c>
      <c r="AP26" s="30">
        <f t="shared" si="8"/>
        <v>2.4358419922735461E-3</v>
      </c>
      <c r="AQ26" s="30">
        <f t="shared" si="9"/>
        <v>3.0366957722761973E-3</v>
      </c>
      <c r="AR26" s="31">
        <f t="shared" si="10"/>
        <v>5.8932185377185975E-2</v>
      </c>
      <c r="AS26" s="31">
        <f t="shared" si="30"/>
        <v>5.8932185377185975E-2</v>
      </c>
      <c r="AT26" s="32">
        <f t="shared" si="11"/>
        <v>2.9227470491496137E-2</v>
      </c>
      <c r="AU26" s="24">
        <v>19508.724678969138</v>
      </c>
      <c r="AV26" s="28">
        <f t="shared" si="12"/>
        <v>0.54176790562942001</v>
      </c>
      <c r="AW26" s="30">
        <f t="shared" si="13"/>
        <v>6.9580553497933795E-3</v>
      </c>
      <c r="AX26" s="33">
        <f t="shared" si="14"/>
        <v>0.54176790562942001</v>
      </c>
      <c r="AY26" s="30">
        <f t="shared" si="15"/>
        <v>3.9213595775171826E-3</v>
      </c>
      <c r="AZ26" s="31">
        <f t="shared" si="16"/>
        <v>0.92681274023781335</v>
      </c>
      <c r="BA26" s="31">
        <f t="shared" si="31"/>
        <v>18545.724678969138</v>
      </c>
      <c r="BB26" s="33">
        <f t="shared" si="17"/>
        <v>4.9362529629532192E-2</v>
      </c>
      <c r="BC26" s="31">
        <f t="shared" si="18"/>
        <v>0.65484384927125816</v>
      </c>
      <c r="BD26" s="30">
        <f t="shared" si="19"/>
        <v>3.2878329089244033E-3</v>
      </c>
      <c r="BE26" s="31">
        <f t="shared" si="20"/>
        <v>0.95479160012469544</v>
      </c>
      <c r="BF26" s="31">
        <f t="shared" si="21"/>
        <v>0.48548872565747808</v>
      </c>
      <c r="BG26" s="31">
        <f t="shared" si="22"/>
        <v>0.73680808210272863</v>
      </c>
      <c r="BH26" s="24">
        <v>80.701922707909574</v>
      </c>
      <c r="BI26" s="24">
        <v>7129.0038476399995</v>
      </c>
      <c r="BJ26" s="24">
        <f t="shared" si="23"/>
        <v>20.214745717623199</v>
      </c>
      <c r="BK26" s="28">
        <f t="shared" si="32"/>
        <v>1.01073728588116E-2</v>
      </c>
      <c r="BL26" s="28" t="str">
        <f t="shared" si="24"/>
        <v>TRUETRUE</v>
      </c>
      <c r="BM26" s="24" t="str">
        <f t="shared" si="25"/>
        <v>TRUETRUE</v>
      </c>
      <c r="BN26" s="28">
        <v>0.55777722879288516</v>
      </c>
      <c r="BO26" s="28">
        <f t="shared" si="26"/>
        <v>0.49580198114923124</v>
      </c>
      <c r="BP26" s="24">
        <v>6.7653479491738766</v>
      </c>
      <c r="BQ26" s="24">
        <f t="shared" si="27"/>
        <v>208.12698412698413</v>
      </c>
      <c r="BR26" s="24">
        <v>189</v>
      </c>
      <c r="BS26" s="28">
        <v>20.628100447538539</v>
      </c>
      <c r="BT26" s="28">
        <v>21500.25653446047</v>
      </c>
      <c r="BU26" s="24">
        <v>1.4091339300513841</v>
      </c>
      <c r="BV26" s="28">
        <v>48.014660202221116</v>
      </c>
      <c r="BW26" s="28">
        <v>50044.72003557103</v>
      </c>
      <c r="BX26" s="24">
        <v>36125</v>
      </c>
      <c r="BY26" s="24">
        <v>64766</v>
      </c>
      <c r="BZ26" s="24">
        <v>3337</v>
      </c>
      <c r="CA26" s="24">
        <v>29160</v>
      </c>
      <c r="CB26" s="24">
        <v>13821</v>
      </c>
      <c r="CC26" s="24">
        <v>61247</v>
      </c>
      <c r="CD26" s="24">
        <v>60.930117654324803</v>
      </c>
      <c r="CE26" s="24">
        <v>24.851228268795335</v>
      </c>
      <c r="CF26" s="24">
        <v>103.67161924464956</v>
      </c>
      <c r="CG26" s="24">
        <v>84114</v>
      </c>
      <c r="CH26" s="24">
        <v>20114</v>
      </c>
      <c r="CI26" s="24">
        <v>19.298077292090419</v>
      </c>
      <c r="CJ26" s="24" t="s">
        <v>98</v>
      </c>
      <c r="CK26" s="24">
        <v>24132</v>
      </c>
      <c r="CL26" s="28">
        <v>1.0278120873972485</v>
      </c>
      <c r="CM26" s="28">
        <v>4.4159035734060224</v>
      </c>
      <c r="CN26" s="24">
        <v>8486</v>
      </c>
      <c r="CO26" s="24">
        <v>36.038561175521302</v>
      </c>
      <c r="CP26" s="24">
        <v>8324</v>
      </c>
      <c r="CQ26" s="24">
        <v>17452</v>
      </c>
      <c r="CR26" s="24">
        <v>12616</v>
      </c>
      <c r="CS26" s="24">
        <v>39336</v>
      </c>
      <c r="CT26" s="24">
        <v>6526</v>
      </c>
      <c r="CU26" s="24">
        <v>12864</v>
      </c>
      <c r="CV26" s="24">
        <v>9804</v>
      </c>
      <c r="CW26" s="24">
        <v>7418</v>
      </c>
      <c r="CX26" s="24">
        <v>65.265371189069455</v>
      </c>
      <c r="CY26" s="24">
        <v>94.082978562176962</v>
      </c>
      <c r="CZ26" s="24">
        <v>85.668382119314927</v>
      </c>
      <c r="DA26" s="24">
        <v>47.622271505467062</v>
      </c>
      <c r="DB26" s="24">
        <v>5408</v>
      </c>
      <c r="DC26" s="24">
        <v>6.9576722545476217</v>
      </c>
      <c r="DD26" s="24">
        <v>17.376632472339246</v>
      </c>
      <c r="DE26" s="24">
        <v>2961</v>
      </c>
      <c r="DF26" s="24">
        <v>12.574703495833109</v>
      </c>
      <c r="DG26" s="24">
        <v>17.590247116778574</v>
      </c>
      <c r="DH26" s="24">
        <v>5.9906270888529027</v>
      </c>
    </row>
    <row r="27" spans="1:112" ht="12.3" customHeight="1">
      <c r="A27" s="24">
        <v>32</v>
      </c>
      <c r="B27" s="24" t="s">
        <v>122</v>
      </c>
      <c r="C27" s="24" t="s">
        <v>123</v>
      </c>
      <c r="D27" s="25" t="s">
        <v>2053</v>
      </c>
      <c r="E27" s="25" t="s">
        <v>2054</v>
      </c>
      <c r="F27" s="25" t="s">
        <v>2055</v>
      </c>
      <c r="G27" s="35" t="s">
        <v>2056</v>
      </c>
      <c r="H27" s="35" t="s">
        <v>431</v>
      </c>
      <c r="I27" s="26">
        <v>8352</v>
      </c>
      <c r="J27" s="27">
        <v>11078</v>
      </c>
      <c r="K27" s="27">
        <f t="shared" si="0"/>
        <v>5740.3296</v>
      </c>
      <c r="L27" s="24">
        <v>379</v>
      </c>
      <c r="M27" s="24">
        <v>429</v>
      </c>
      <c r="N27" s="24">
        <v>404</v>
      </c>
      <c r="O27" s="24">
        <f t="shared" si="1"/>
        <v>833</v>
      </c>
      <c r="P27" s="28">
        <v>68.72999999999999</v>
      </c>
      <c r="Q27" s="28">
        <f t="shared" si="2"/>
        <v>0.53706921543903785</v>
      </c>
      <c r="R27" s="29">
        <v>0.68795875315780608</v>
      </c>
      <c r="S27" s="29">
        <v>0.18354281001469105</v>
      </c>
      <c r="T27" s="29">
        <v>0.35586109828281159</v>
      </c>
      <c r="U27" s="28" t="s">
        <v>294</v>
      </c>
      <c r="V27" s="28" t="s">
        <v>295</v>
      </c>
      <c r="W27" s="28">
        <v>0.68795875315780608</v>
      </c>
      <c r="X27" s="27">
        <v>7621.2070674821762</v>
      </c>
      <c r="Y27" s="30">
        <f t="shared" si="3"/>
        <v>6.1032745064967082E-4</v>
      </c>
      <c r="Z27" s="27">
        <f t="shared" si="4"/>
        <v>7621.2070674821762</v>
      </c>
      <c r="AA27" s="27">
        <v>0</v>
      </c>
      <c r="AB27" s="27">
        <v>0</v>
      </c>
      <c r="AC27" s="27">
        <v>0</v>
      </c>
      <c r="AD27" s="27">
        <v>0</v>
      </c>
      <c r="AE27" s="27">
        <v>1102</v>
      </c>
      <c r="AF27" s="27">
        <f t="shared" si="5"/>
        <v>1102</v>
      </c>
      <c r="AG27" s="27">
        <f t="shared" si="6"/>
        <v>1</v>
      </c>
      <c r="AH27" s="27">
        <v>0</v>
      </c>
      <c r="AI27" s="27">
        <v>0</v>
      </c>
      <c r="AJ27" s="27">
        <v>0</v>
      </c>
      <c r="AK27" s="27">
        <v>0</v>
      </c>
      <c r="AL27" s="27">
        <v>1102</v>
      </c>
      <c r="AM27" s="27">
        <v>1102</v>
      </c>
      <c r="AN27" s="27">
        <f t="shared" si="7"/>
        <v>1</v>
      </c>
      <c r="AO27" s="27">
        <v>0</v>
      </c>
      <c r="AP27" s="30">
        <f t="shared" si="8"/>
        <v>0</v>
      </c>
      <c r="AQ27" s="30">
        <f t="shared" si="9"/>
        <v>0</v>
      </c>
      <c r="AR27" s="31">
        <f t="shared" si="10"/>
        <v>0</v>
      </c>
      <c r="AS27" s="31">
        <f t="shared" si="30"/>
        <v>0</v>
      </c>
      <c r="AT27" s="32">
        <f t="shared" si="11"/>
        <v>0</v>
      </c>
      <c r="AU27" s="24">
        <v>2149.1831448649864</v>
      </c>
      <c r="AV27" s="28">
        <f t="shared" si="12"/>
        <v>5.9683986030248291E-2</v>
      </c>
      <c r="AW27" s="30">
        <f t="shared" si="13"/>
        <v>7.6653576924659182E-4</v>
      </c>
      <c r="AX27" s="33">
        <f t="shared" si="14"/>
        <v>5.9683986030248291E-2</v>
      </c>
      <c r="AY27" s="30">
        <f t="shared" si="15"/>
        <v>7.6653576924659182E-4</v>
      </c>
      <c r="AZ27" s="31">
        <f t="shared" si="16"/>
        <v>0.90093334114203549</v>
      </c>
      <c r="BA27" s="31">
        <f t="shared" si="31"/>
        <v>2149.1831448649864</v>
      </c>
      <c r="BB27" s="33">
        <f t="shared" si="17"/>
        <v>0</v>
      </c>
      <c r="BC27" s="31">
        <f t="shared" si="18"/>
        <v>0.54952536011002995</v>
      </c>
      <c r="BD27" s="30">
        <f t="shared" si="19"/>
        <v>6.1032745064967082E-4</v>
      </c>
      <c r="BE27" s="31">
        <f t="shared" si="20"/>
        <v>0.94442348820690214</v>
      </c>
      <c r="BF27" s="31">
        <f t="shared" si="21"/>
        <v>0.54433085627178601</v>
      </c>
      <c r="BG27" s="31">
        <f t="shared" si="22"/>
        <v>0.82611058309500618</v>
      </c>
      <c r="BH27" s="24">
        <v>0</v>
      </c>
      <c r="BI27" s="24">
        <v>11863.864874000001</v>
      </c>
      <c r="BJ27" s="24">
        <f t="shared" si="23"/>
        <v>0.93375979224761352</v>
      </c>
      <c r="BK27" s="28">
        <f t="shared" si="32"/>
        <v>4.6687989612380674E-4</v>
      </c>
      <c r="BL27" s="28" t="str">
        <f t="shared" si="24"/>
        <v>TRUEFALSE</v>
      </c>
      <c r="BM27" s="24" t="str">
        <f t="shared" si="25"/>
        <v>TRUEFALSE</v>
      </c>
      <c r="BN27" s="28">
        <v>0.83719999999999994</v>
      </c>
      <c r="BO27" s="28">
        <f t="shared" si="26"/>
        <v>0.74417777777777772</v>
      </c>
      <c r="BP27" s="24">
        <v>15.9</v>
      </c>
      <c r="BQ27" s="24">
        <f t="shared" si="27"/>
        <v>55.785714285714285</v>
      </c>
      <c r="BR27" s="24">
        <v>56</v>
      </c>
      <c r="BS27" s="28">
        <v>86.07</v>
      </c>
      <c r="BT27" s="28">
        <v>7188.5663999999988</v>
      </c>
      <c r="BU27" s="24">
        <v>17.5</v>
      </c>
      <c r="BV27" s="28">
        <v>72.460000000000008</v>
      </c>
      <c r="BW27" s="28">
        <v>6051.8592000000008</v>
      </c>
      <c r="BX27" s="24">
        <v>3667</v>
      </c>
      <c r="BY27" s="24">
        <v>4380</v>
      </c>
      <c r="BZ27" s="24">
        <v>305</v>
      </c>
      <c r="CA27" s="24">
        <v>2978</v>
      </c>
      <c r="CB27" s="24">
        <v>1309</v>
      </c>
      <c r="CC27" s="24">
        <v>4065</v>
      </c>
      <c r="CD27" s="24">
        <v>90.68</v>
      </c>
      <c r="CE27" s="24">
        <v>22.21</v>
      </c>
      <c r="CF27" s="24">
        <v>108.38</v>
      </c>
      <c r="CG27" s="24">
        <v>0</v>
      </c>
      <c r="CH27" s="24">
        <v>8352</v>
      </c>
      <c r="CI27" s="24">
        <v>100</v>
      </c>
      <c r="CJ27" s="24" t="s">
        <v>1980</v>
      </c>
      <c r="CK27" s="24">
        <v>1558</v>
      </c>
      <c r="CL27" s="28">
        <v>1.02</v>
      </c>
      <c r="CM27" s="28">
        <v>5.42</v>
      </c>
      <c r="CN27" s="24">
        <v>249</v>
      </c>
      <c r="CO27" s="24">
        <v>19.47</v>
      </c>
      <c r="CP27" s="24">
        <v>746</v>
      </c>
      <c r="CQ27" s="24">
        <v>1710</v>
      </c>
      <c r="CR27" s="24">
        <v>612</v>
      </c>
      <c r="CS27" s="24">
        <v>3124</v>
      </c>
      <c r="CT27" s="24">
        <v>615</v>
      </c>
      <c r="CU27" s="24">
        <v>1332</v>
      </c>
      <c r="CV27" s="24">
        <v>911</v>
      </c>
      <c r="CW27" s="24">
        <v>526</v>
      </c>
      <c r="CX27" s="24">
        <v>64.13</v>
      </c>
      <c r="CY27" s="24">
        <v>93.15</v>
      </c>
      <c r="CZ27" s="24">
        <v>86.19</v>
      </c>
      <c r="DA27" s="24">
        <v>50.48</v>
      </c>
      <c r="DB27" s="24">
        <v>929</v>
      </c>
      <c r="DC27" s="24">
        <v>8.42</v>
      </c>
      <c r="DD27" s="24">
        <v>34.64</v>
      </c>
      <c r="DE27" s="24">
        <v>189</v>
      </c>
      <c r="DF27" s="24">
        <v>14.78</v>
      </c>
      <c r="DG27" s="24">
        <v>50.35</v>
      </c>
      <c r="DH27" s="24">
        <v>12.95</v>
      </c>
    </row>
    <row r="28" spans="1:112" ht="12.3" customHeight="1">
      <c r="A28" s="24">
        <v>33</v>
      </c>
      <c r="B28" s="24" t="s">
        <v>122</v>
      </c>
      <c r="C28" s="24" t="s">
        <v>123</v>
      </c>
      <c r="D28" s="25" t="s">
        <v>2512</v>
      </c>
      <c r="E28" s="25" t="s">
        <v>2513</v>
      </c>
      <c r="F28" s="25" t="s">
        <v>2514</v>
      </c>
      <c r="G28" s="35" t="s">
        <v>2515</v>
      </c>
      <c r="H28" s="35" t="s">
        <v>431</v>
      </c>
      <c r="I28" s="26">
        <v>2029</v>
      </c>
      <c r="J28" s="27">
        <v>2578</v>
      </c>
      <c r="K28" s="27">
        <f t="shared" si="0"/>
        <v>1174.5880999999999</v>
      </c>
      <c r="L28" s="24">
        <v>168</v>
      </c>
      <c r="M28" s="24">
        <v>132</v>
      </c>
      <c r="N28" s="24">
        <v>99</v>
      </c>
      <c r="O28" s="24">
        <f t="shared" si="1"/>
        <v>231</v>
      </c>
      <c r="P28" s="28">
        <v>57.89</v>
      </c>
      <c r="Q28" s="28">
        <f t="shared" si="2"/>
        <v>0.55783962812761023</v>
      </c>
      <c r="R28" s="29">
        <v>0.7209329046572418</v>
      </c>
      <c r="S28" s="29">
        <v>0.27692144660394563</v>
      </c>
      <c r="T28" s="29">
        <v>0.32341023955400766</v>
      </c>
      <c r="U28" s="28" t="s">
        <v>294</v>
      </c>
      <c r="V28" s="28" t="s">
        <v>295</v>
      </c>
      <c r="W28" s="28">
        <v>0.7209329046572418</v>
      </c>
      <c r="X28" s="27">
        <v>1858.5650282063693</v>
      </c>
      <c r="Y28" s="30">
        <f t="shared" si="3"/>
        <v>1.4883905469144764E-4</v>
      </c>
      <c r="Z28" s="27">
        <f t="shared" si="4"/>
        <v>1858.5650282063693</v>
      </c>
      <c r="AA28" s="27">
        <v>0</v>
      </c>
      <c r="AB28" s="27">
        <v>0</v>
      </c>
      <c r="AC28" s="27">
        <v>0</v>
      </c>
      <c r="AD28" s="27">
        <v>0</v>
      </c>
      <c r="AE28" s="27">
        <v>486</v>
      </c>
      <c r="AF28" s="27">
        <f t="shared" si="5"/>
        <v>486</v>
      </c>
      <c r="AG28" s="27">
        <f t="shared" si="6"/>
        <v>1</v>
      </c>
      <c r="AH28" s="27">
        <v>0</v>
      </c>
      <c r="AI28" s="27">
        <v>0</v>
      </c>
      <c r="AJ28" s="27">
        <v>0</v>
      </c>
      <c r="AK28" s="27">
        <v>0</v>
      </c>
      <c r="AL28" s="27">
        <v>486</v>
      </c>
      <c r="AM28" s="27">
        <v>486</v>
      </c>
      <c r="AN28" s="27">
        <f t="shared" si="7"/>
        <v>1</v>
      </c>
      <c r="AO28" s="27">
        <v>0</v>
      </c>
      <c r="AP28" s="30">
        <f t="shared" si="8"/>
        <v>0</v>
      </c>
      <c r="AQ28" s="30">
        <f t="shared" si="9"/>
        <v>0</v>
      </c>
      <c r="AR28" s="31">
        <f t="shared" si="10"/>
        <v>0</v>
      </c>
      <c r="AS28" s="31">
        <f t="shared" si="30"/>
        <v>0</v>
      </c>
      <c r="AT28" s="32">
        <f t="shared" si="11"/>
        <v>0</v>
      </c>
      <c r="AU28" s="24">
        <v>315.0476793352147</v>
      </c>
      <c r="AV28" s="28">
        <f t="shared" si="12"/>
        <v>8.7490455791222662E-3</v>
      </c>
      <c r="AW28" s="30">
        <f t="shared" si="13"/>
        <v>1.1236609397648302E-4</v>
      </c>
      <c r="AX28" s="33">
        <f t="shared" si="14"/>
        <v>8.7490455791222662E-3</v>
      </c>
      <c r="AY28" s="30">
        <f t="shared" si="15"/>
        <v>1.1236609397648302E-4</v>
      </c>
      <c r="AZ28" s="31">
        <f t="shared" si="16"/>
        <v>0.89556710862588396</v>
      </c>
      <c r="BA28" s="31">
        <f t="shared" si="31"/>
        <v>315.0476793352147</v>
      </c>
      <c r="BB28" s="33">
        <f t="shared" si="17"/>
        <v>0</v>
      </c>
      <c r="BC28" s="31">
        <f t="shared" si="18"/>
        <v>0.54174968628741604</v>
      </c>
      <c r="BD28" s="30">
        <f t="shared" si="19"/>
        <v>1.4883905469144764E-4</v>
      </c>
      <c r="BE28" s="31">
        <f t="shared" si="20"/>
        <v>0.94263646539308465</v>
      </c>
      <c r="BF28" s="31">
        <f t="shared" si="21"/>
        <v>0.55457273636833937</v>
      </c>
      <c r="BG28" s="31">
        <f t="shared" si="22"/>
        <v>0.84165430148073783</v>
      </c>
      <c r="BH28" s="24">
        <v>0</v>
      </c>
      <c r="BI28" s="24">
        <v>15381.0001237</v>
      </c>
      <c r="BJ28" s="24">
        <f t="shared" si="23"/>
        <v>0.16760938685824842</v>
      </c>
      <c r="BK28" s="28">
        <f t="shared" si="32"/>
        <v>8.3804693429124206E-5</v>
      </c>
      <c r="BL28" s="28" t="str">
        <f t="shared" si="24"/>
        <v>TRUEFALSE</v>
      </c>
      <c r="BM28" s="24" t="str">
        <f t="shared" si="25"/>
        <v>TRUEFALSE</v>
      </c>
      <c r="BN28" s="28">
        <v>0.60719999999999996</v>
      </c>
      <c r="BO28" s="28">
        <f t="shared" si="26"/>
        <v>0.53973333333333329</v>
      </c>
      <c r="BP28" s="24">
        <v>17.96</v>
      </c>
      <c r="BQ28" s="24">
        <f t="shared" si="27"/>
        <v>23</v>
      </c>
      <c r="BR28" s="24">
        <v>19</v>
      </c>
      <c r="BS28" s="28">
        <v>74.27</v>
      </c>
      <c r="BT28" s="28">
        <v>1506.9382999999998</v>
      </c>
      <c r="BU28" s="24">
        <v>25.06</v>
      </c>
      <c r="BV28" s="28">
        <v>54.180000000000007</v>
      </c>
      <c r="BW28" s="28">
        <v>1099.3122000000001</v>
      </c>
      <c r="BX28" s="24">
        <v>739</v>
      </c>
      <c r="BY28" s="24">
        <v>1217</v>
      </c>
      <c r="BZ28" s="24">
        <v>73</v>
      </c>
      <c r="CA28" s="24">
        <v>587</v>
      </c>
      <c r="CB28" s="24">
        <v>279</v>
      </c>
      <c r="CC28" s="24">
        <v>1163</v>
      </c>
      <c r="CD28" s="24">
        <v>66.72</v>
      </c>
      <c r="CE28" s="24">
        <v>25.25</v>
      </c>
      <c r="CF28" s="24">
        <v>109.82</v>
      </c>
      <c r="CG28" s="24">
        <v>0</v>
      </c>
      <c r="CH28" s="24">
        <v>2029</v>
      </c>
      <c r="CI28" s="24">
        <v>100</v>
      </c>
      <c r="CJ28" s="24" t="s">
        <v>1980</v>
      </c>
      <c r="CK28" s="24">
        <v>455</v>
      </c>
      <c r="CL28" s="28">
        <v>1.03</v>
      </c>
      <c r="CM28" s="28">
        <v>4.58</v>
      </c>
      <c r="CN28" s="24">
        <v>69</v>
      </c>
      <c r="CO28" s="24">
        <v>16.59</v>
      </c>
      <c r="CP28" s="24">
        <v>71</v>
      </c>
      <c r="CQ28" s="24">
        <v>238</v>
      </c>
      <c r="CR28" s="24">
        <v>120</v>
      </c>
      <c r="CS28" s="24">
        <v>437</v>
      </c>
      <c r="CT28" s="24">
        <v>97</v>
      </c>
      <c r="CU28" s="24">
        <v>236</v>
      </c>
      <c r="CV28" s="24">
        <v>174</v>
      </c>
      <c r="CW28" s="24">
        <v>101</v>
      </c>
      <c r="CX28" s="24">
        <v>47.78</v>
      </c>
      <c r="CY28" s="24">
        <v>82.23</v>
      </c>
      <c r="CZ28" s="24">
        <v>79.09</v>
      </c>
      <c r="DA28" s="24">
        <v>42.08</v>
      </c>
      <c r="DB28" s="24">
        <v>276</v>
      </c>
      <c r="DC28" s="24">
        <v>19.350000000000001</v>
      </c>
      <c r="DD28" s="24">
        <v>21.15</v>
      </c>
      <c r="DE28" s="24">
        <v>28</v>
      </c>
      <c r="DF28" s="24">
        <v>6.73</v>
      </c>
      <c r="DG28" s="24">
        <v>42.31</v>
      </c>
      <c r="DH28" s="24">
        <v>15.79</v>
      </c>
    </row>
    <row r="29" spans="1:112" ht="12.3" customHeight="1">
      <c r="A29" s="24">
        <v>34</v>
      </c>
      <c r="B29" s="24" t="s">
        <v>122</v>
      </c>
      <c r="C29" s="24" t="s">
        <v>123</v>
      </c>
      <c r="D29" s="25" t="s">
        <v>2057</v>
      </c>
      <c r="E29" s="25" t="s">
        <v>2058</v>
      </c>
      <c r="F29" s="25" t="s">
        <v>2059</v>
      </c>
      <c r="G29" s="35" t="s">
        <v>2060</v>
      </c>
      <c r="H29" s="35" t="s">
        <v>431</v>
      </c>
      <c r="I29" s="26">
        <v>7715</v>
      </c>
      <c r="J29" s="27">
        <v>9822</v>
      </c>
      <c r="K29" s="27">
        <f t="shared" si="0"/>
        <v>5416.7015000000001</v>
      </c>
      <c r="L29" s="24">
        <v>311</v>
      </c>
      <c r="M29" s="24">
        <v>344</v>
      </c>
      <c r="N29" s="24">
        <v>389</v>
      </c>
      <c r="O29" s="24">
        <f t="shared" si="1"/>
        <v>733</v>
      </c>
      <c r="P29" s="28">
        <v>70.210000000000008</v>
      </c>
      <c r="Q29" s="28">
        <f t="shared" si="2"/>
        <v>0.56943658781568018</v>
      </c>
      <c r="R29" s="29">
        <v>0.74324310489154233</v>
      </c>
      <c r="S29" s="29">
        <v>0.30193921430418474</v>
      </c>
      <c r="T29" s="29">
        <v>0.44435212841240174</v>
      </c>
      <c r="U29" s="28" t="s">
        <v>294</v>
      </c>
      <c r="V29" s="28" t="s">
        <v>295</v>
      </c>
      <c r="W29" s="28">
        <v>0.74324310489154233</v>
      </c>
      <c r="X29" s="27">
        <v>7300.1337762447283</v>
      </c>
      <c r="Y29" s="30">
        <f t="shared" si="3"/>
        <v>5.8461500883074118E-4</v>
      </c>
      <c r="Z29" s="27">
        <f t="shared" si="4"/>
        <v>7263.1337762447283</v>
      </c>
      <c r="AA29" s="27">
        <v>0</v>
      </c>
      <c r="AB29" s="27">
        <v>29</v>
      </c>
      <c r="AC29" s="27">
        <v>0</v>
      </c>
      <c r="AD29" s="27">
        <v>0</v>
      </c>
      <c r="AE29" s="27">
        <v>21</v>
      </c>
      <c r="AF29" s="27">
        <f t="shared" si="5"/>
        <v>29</v>
      </c>
      <c r="AG29" s="27">
        <f t="shared" si="6"/>
        <v>2</v>
      </c>
      <c r="AH29" s="27">
        <v>0</v>
      </c>
      <c r="AI29" s="27">
        <v>29</v>
      </c>
      <c r="AJ29" s="27">
        <v>0</v>
      </c>
      <c r="AK29" s="27">
        <v>0</v>
      </c>
      <c r="AL29" s="27">
        <v>21</v>
      </c>
      <c r="AM29" s="27">
        <v>29</v>
      </c>
      <c r="AN29" s="27">
        <f t="shared" si="7"/>
        <v>2</v>
      </c>
      <c r="AO29" s="27">
        <v>37</v>
      </c>
      <c r="AP29" s="30">
        <f t="shared" si="8"/>
        <v>2.139747239176667E-5</v>
      </c>
      <c r="AQ29" s="30">
        <f t="shared" si="9"/>
        <v>9.1447743921090061E-5</v>
      </c>
      <c r="AR29" s="31">
        <f t="shared" si="10"/>
        <v>5.06840026965002E-3</v>
      </c>
      <c r="AS29" s="31">
        <f t="shared" si="30"/>
        <v>5.06840026965002E-3</v>
      </c>
      <c r="AT29" s="32">
        <f t="shared" si="11"/>
        <v>3.7670535532478111E-3</v>
      </c>
      <c r="AU29" s="24">
        <v>2142.0266282974248</v>
      </c>
      <c r="AV29" s="28">
        <f t="shared" si="12"/>
        <v>5.9485245668886293E-2</v>
      </c>
      <c r="AW29" s="30">
        <f t="shared" si="13"/>
        <v>7.639832990462979E-4</v>
      </c>
      <c r="AX29" s="33">
        <f t="shared" si="14"/>
        <v>5.9485245668886293E-2</v>
      </c>
      <c r="AY29" s="30">
        <f t="shared" si="15"/>
        <v>6.7253555512520788E-4</v>
      </c>
      <c r="AZ29" s="31">
        <f t="shared" si="16"/>
        <v>0.90016224608120876</v>
      </c>
      <c r="BA29" s="31">
        <f t="shared" si="31"/>
        <v>2113.0266282974248</v>
      </c>
      <c r="BB29" s="33">
        <f t="shared" si="17"/>
        <v>1.353858052784827E-2</v>
      </c>
      <c r="BC29" s="31">
        <f t="shared" si="18"/>
        <v>0.56763019888054578</v>
      </c>
      <c r="BD29" s="30">
        <f t="shared" si="19"/>
        <v>5.6321753643897448E-4</v>
      </c>
      <c r="BE29" s="31">
        <f t="shared" si="20"/>
        <v>0.94424106435358568</v>
      </c>
      <c r="BF29" s="31">
        <f t="shared" si="21"/>
        <v>0.56268959475131963</v>
      </c>
      <c r="BG29" s="31">
        <f t="shared" si="22"/>
        <v>0.853972953885619</v>
      </c>
      <c r="BH29" s="24">
        <v>0</v>
      </c>
      <c r="BI29" s="24">
        <v>35205.032470799997</v>
      </c>
      <c r="BJ29" s="24">
        <f t="shared" si="23"/>
        <v>0.27899420368797079</v>
      </c>
      <c r="BK29" s="28">
        <f t="shared" si="32"/>
        <v>1.394971018439854E-4</v>
      </c>
      <c r="BL29" s="28" t="str">
        <f t="shared" si="24"/>
        <v>TRUEFALSE</v>
      </c>
      <c r="BM29" s="24" t="str">
        <f t="shared" si="25"/>
        <v>TRUEFALSE</v>
      </c>
      <c r="BN29" s="28">
        <v>0.85860000000000003</v>
      </c>
      <c r="BO29" s="28">
        <f t="shared" si="26"/>
        <v>0.76319999999999999</v>
      </c>
      <c r="BP29" s="24">
        <v>35</v>
      </c>
      <c r="BQ29" s="24">
        <f t="shared" si="27"/>
        <v>53.370370370370374</v>
      </c>
      <c r="BR29" s="24">
        <v>54</v>
      </c>
      <c r="BS29" s="28">
        <v>88.3</v>
      </c>
      <c r="BT29" s="28">
        <v>6812.3450000000003</v>
      </c>
      <c r="BU29" s="24">
        <v>36.85</v>
      </c>
      <c r="BV29" s="28">
        <v>85.86999999999999</v>
      </c>
      <c r="BW29" s="28">
        <v>6624.8704999999991</v>
      </c>
      <c r="BX29" s="24">
        <v>3468</v>
      </c>
      <c r="BY29" s="24">
        <v>4039</v>
      </c>
      <c r="BZ29" s="24">
        <v>208</v>
      </c>
      <c r="CA29" s="24">
        <v>2829</v>
      </c>
      <c r="CB29" s="24">
        <v>1182</v>
      </c>
      <c r="CC29" s="24">
        <v>3704</v>
      </c>
      <c r="CD29" s="24">
        <v>91.01</v>
      </c>
      <c r="CE29" s="24">
        <v>21.34</v>
      </c>
      <c r="CF29" s="24">
        <v>103.94</v>
      </c>
      <c r="CG29" s="24">
        <v>0</v>
      </c>
      <c r="CH29" s="24">
        <v>7715</v>
      </c>
      <c r="CI29" s="24">
        <v>100</v>
      </c>
      <c r="CJ29" s="24" t="s">
        <v>1980</v>
      </c>
      <c r="CK29" s="24">
        <v>1558</v>
      </c>
      <c r="CL29" s="28">
        <v>1</v>
      </c>
      <c r="CM29" s="28">
        <v>4.95</v>
      </c>
      <c r="CN29" s="24">
        <v>216</v>
      </c>
      <c r="CO29" s="24">
        <v>19.71</v>
      </c>
      <c r="CP29" s="24">
        <v>403</v>
      </c>
      <c r="CQ29" s="24">
        <v>2154</v>
      </c>
      <c r="CR29" s="24">
        <v>250</v>
      </c>
      <c r="CS29" s="24">
        <v>2882</v>
      </c>
      <c r="CT29" s="24">
        <v>284</v>
      </c>
      <c r="CU29" s="24">
        <v>888</v>
      </c>
      <c r="CV29" s="24">
        <v>571</v>
      </c>
      <c r="CW29" s="24">
        <v>333</v>
      </c>
      <c r="CX29" s="24">
        <v>28.51</v>
      </c>
      <c r="CY29" s="24">
        <v>68.150000000000006</v>
      </c>
      <c r="CZ29" s="24">
        <v>59.98</v>
      </c>
      <c r="DA29" s="24">
        <v>33.1</v>
      </c>
      <c r="DB29" s="24">
        <v>1847</v>
      </c>
      <c r="DC29" s="24">
        <v>31.15</v>
      </c>
      <c r="DD29" s="24">
        <v>37.86</v>
      </c>
      <c r="DE29" s="24">
        <v>118</v>
      </c>
      <c r="DF29" s="24">
        <v>10.77</v>
      </c>
      <c r="DG29" s="24">
        <v>38.69</v>
      </c>
      <c r="DH29" s="24">
        <v>25.96</v>
      </c>
    </row>
    <row r="30" spans="1:112" ht="12.3" customHeight="1">
      <c r="A30" s="24">
        <v>35</v>
      </c>
      <c r="B30" s="24" t="s">
        <v>122</v>
      </c>
      <c r="C30" s="24" t="s">
        <v>123</v>
      </c>
      <c r="D30" s="25" t="s">
        <v>2131</v>
      </c>
      <c r="E30" s="25" t="s">
        <v>2405</v>
      </c>
      <c r="F30" s="25" t="s">
        <v>2406</v>
      </c>
      <c r="G30" s="35" t="s">
        <v>2407</v>
      </c>
      <c r="H30" s="35" t="s">
        <v>431</v>
      </c>
      <c r="I30" s="26">
        <v>2300</v>
      </c>
      <c r="J30" s="27">
        <v>2875</v>
      </c>
      <c r="K30" s="27">
        <f t="shared" si="0"/>
        <v>1580.79</v>
      </c>
      <c r="L30" s="24">
        <v>106</v>
      </c>
      <c r="M30" s="24">
        <v>151</v>
      </c>
      <c r="N30" s="24">
        <v>82</v>
      </c>
      <c r="O30" s="24">
        <f t="shared" si="1"/>
        <v>233</v>
      </c>
      <c r="P30" s="28">
        <v>68.73</v>
      </c>
      <c r="Q30" s="28">
        <f t="shared" si="2"/>
        <v>0.59575618746709869</v>
      </c>
      <c r="R30" s="29">
        <v>0.78154077251950882</v>
      </c>
      <c r="S30" s="29">
        <v>0.18825466179093764</v>
      </c>
      <c r="T30" s="29">
        <v>0.47815523118506503</v>
      </c>
      <c r="U30" s="28" t="s">
        <v>294</v>
      </c>
      <c r="V30" s="28" t="s">
        <v>295</v>
      </c>
      <c r="W30" s="28">
        <v>0.78154077251950893</v>
      </c>
      <c r="X30" s="27">
        <v>2246.929720993588</v>
      </c>
      <c r="Y30" s="30">
        <f t="shared" si="3"/>
        <v>1.7994037903185472E-4</v>
      </c>
      <c r="Z30" s="27">
        <f t="shared" si="4"/>
        <v>2246.929720993588</v>
      </c>
      <c r="AA30" s="27">
        <v>0</v>
      </c>
      <c r="AB30" s="27">
        <v>0</v>
      </c>
      <c r="AC30" s="27">
        <v>0</v>
      </c>
      <c r="AD30" s="27">
        <v>0</v>
      </c>
      <c r="AE30" s="27">
        <v>16</v>
      </c>
      <c r="AF30" s="27">
        <f t="shared" si="5"/>
        <v>16</v>
      </c>
      <c r="AG30" s="27">
        <f t="shared" si="6"/>
        <v>1</v>
      </c>
      <c r="AH30" s="27">
        <v>0</v>
      </c>
      <c r="AI30" s="27">
        <v>0</v>
      </c>
      <c r="AJ30" s="27">
        <v>0</v>
      </c>
      <c r="AK30" s="27">
        <v>0</v>
      </c>
      <c r="AL30" s="27">
        <v>16</v>
      </c>
      <c r="AM30" s="27">
        <v>16</v>
      </c>
      <c r="AN30" s="27">
        <f t="shared" si="7"/>
        <v>1</v>
      </c>
      <c r="AO30" s="27">
        <v>0</v>
      </c>
      <c r="AP30" s="30">
        <f t="shared" si="8"/>
        <v>0</v>
      </c>
      <c r="AQ30" s="30">
        <f t="shared" si="9"/>
        <v>0</v>
      </c>
      <c r="AR30" s="31">
        <f t="shared" si="10"/>
        <v>0</v>
      </c>
      <c r="AS30" s="31">
        <f t="shared" si="30"/>
        <v>0</v>
      </c>
      <c r="AT30" s="32">
        <f t="shared" si="11"/>
        <v>0</v>
      </c>
      <c r="AU30" s="24">
        <v>475.95833046438094</v>
      </c>
      <c r="AV30" s="28">
        <f t="shared" si="12"/>
        <v>1.3217621966880339E-2</v>
      </c>
      <c r="AW30" s="30">
        <f t="shared" si="13"/>
        <v>1.6975709391893511E-4</v>
      </c>
      <c r="AX30" s="33">
        <f t="shared" si="14"/>
        <v>1.3217621966880339E-2</v>
      </c>
      <c r="AY30" s="30">
        <f t="shared" si="15"/>
        <v>1.6975709391893511E-4</v>
      </c>
      <c r="AZ30" s="31">
        <f t="shared" si="16"/>
        <v>0.89603789390020672</v>
      </c>
      <c r="BA30" s="31">
        <f t="shared" si="31"/>
        <v>475.95833046438094</v>
      </c>
      <c r="BB30" s="33">
        <f t="shared" si="17"/>
        <v>0</v>
      </c>
      <c r="BC30" s="31">
        <f t="shared" si="18"/>
        <v>0.563598762795532</v>
      </c>
      <c r="BD30" s="30">
        <f t="shared" si="19"/>
        <v>1.7994037903185472E-4</v>
      </c>
      <c r="BE30" s="31">
        <f t="shared" si="20"/>
        <v>0.94275689913881466</v>
      </c>
      <c r="BF30" s="31">
        <f t="shared" si="21"/>
        <v>0.5748258706791185</v>
      </c>
      <c r="BG30" s="31">
        <f t="shared" si="22"/>
        <v>0.87239172597578651</v>
      </c>
      <c r="BH30" s="24">
        <v>0</v>
      </c>
      <c r="BI30" s="24">
        <v>39382.929549</v>
      </c>
      <c r="BJ30" s="24">
        <f t="shared" si="23"/>
        <v>7.3001171647806007E-2</v>
      </c>
      <c r="BK30" s="28">
        <f t="shared" si="32"/>
        <v>3.6500585823903005E-5</v>
      </c>
      <c r="BL30" s="28" t="str">
        <f t="shared" si="24"/>
        <v>TRUEFALSE</v>
      </c>
      <c r="BM30" s="24" t="str">
        <f t="shared" si="25"/>
        <v>TRUEFALSE</v>
      </c>
      <c r="BN30" s="28">
        <v>0.71709999999999996</v>
      </c>
      <c r="BO30" s="28">
        <f t="shared" si="26"/>
        <v>0.63742222222222222</v>
      </c>
      <c r="BP30" s="24">
        <v>22.89</v>
      </c>
      <c r="BQ30" s="24">
        <f t="shared" si="27"/>
        <v>33.833333333333336</v>
      </c>
      <c r="BR30" s="24">
        <v>18</v>
      </c>
      <c r="BS30" s="28">
        <v>81.11</v>
      </c>
      <c r="BT30" s="28">
        <v>1865.5300000000002</v>
      </c>
      <c r="BU30" s="24">
        <v>39.11</v>
      </c>
      <c r="BV30" s="28">
        <v>94.62</v>
      </c>
      <c r="BW30" s="28">
        <v>2176.2600000000002</v>
      </c>
      <c r="BX30" s="24">
        <v>933</v>
      </c>
      <c r="BY30" s="24">
        <v>1301</v>
      </c>
      <c r="BZ30" s="24">
        <v>66</v>
      </c>
      <c r="CA30" s="24">
        <v>751</v>
      </c>
      <c r="CB30" s="24">
        <v>343</v>
      </c>
      <c r="CC30" s="24">
        <v>1206</v>
      </c>
      <c r="CD30" s="24">
        <v>76.790000000000006</v>
      </c>
      <c r="CE30" s="24">
        <v>23.1</v>
      </c>
      <c r="CF30" s="24">
        <v>116.98</v>
      </c>
      <c r="CG30" s="24">
        <v>0</v>
      </c>
      <c r="CH30" s="24">
        <v>2300</v>
      </c>
      <c r="CI30" s="24">
        <v>100</v>
      </c>
      <c r="CJ30" s="24" t="s">
        <v>1980</v>
      </c>
      <c r="CK30" s="24">
        <v>524</v>
      </c>
      <c r="CL30" s="28">
        <v>1.01</v>
      </c>
      <c r="CM30" s="28">
        <v>4.42</v>
      </c>
      <c r="CN30" s="24">
        <v>55</v>
      </c>
      <c r="CO30" s="24">
        <v>14.4</v>
      </c>
      <c r="CP30" s="24">
        <v>95</v>
      </c>
      <c r="CQ30" s="24">
        <v>321</v>
      </c>
      <c r="CR30" s="24">
        <v>193</v>
      </c>
      <c r="CS30" s="24">
        <v>609</v>
      </c>
      <c r="CT30" s="24">
        <v>114</v>
      </c>
      <c r="CU30" s="24">
        <v>299</v>
      </c>
      <c r="CV30" s="24">
        <v>215</v>
      </c>
      <c r="CW30" s="24">
        <v>95</v>
      </c>
      <c r="CX30" s="24">
        <v>45.78</v>
      </c>
      <c r="CY30" s="24">
        <v>79.95</v>
      </c>
      <c r="CZ30" s="24">
        <v>77.900000000000006</v>
      </c>
      <c r="DA30" s="24">
        <v>34.42</v>
      </c>
      <c r="DB30" s="24">
        <v>383</v>
      </c>
      <c r="DC30" s="24">
        <v>5.08</v>
      </c>
      <c r="DD30" s="24">
        <v>15.71</v>
      </c>
      <c r="DE30" s="24">
        <v>19</v>
      </c>
      <c r="DF30" s="24">
        <v>4.97</v>
      </c>
      <c r="DG30" s="24">
        <v>62.3</v>
      </c>
      <c r="DH30" s="24">
        <v>11.8</v>
      </c>
    </row>
    <row r="31" spans="1:112" ht="12.3" customHeight="1">
      <c r="A31" s="24">
        <v>36</v>
      </c>
      <c r="B31" s="24" t="s">
        <v>106</v>
      </c>
      <c r="C31" s="24" t="s">
        <v>107</v>
      </c>
      <c r="D31" s="25" t="s">
        <v>186</v>
      </c>
      <c r="E31" s="25" t="s">
        <v>187</v>
      </c>
      <c r="F31" s="25" t="s">
        <v>188</v>
      </c>
      <c r="G31" s="35" t="s">
        <v>189</v>
      </c>
      <c r="H31" s="35" t="s">
        <v>323</v>
      </c>
      <c r="I31" s="26">
        <v>114825</v>
      </c>
      <c r="J31" s="27">
        <v>148480</v>
      </c>
      <c r="K31" s="27">
        <f t="shared" si="0"/>
        <v>37329.607500000006</v>
      </c>
      <c r="L31" s="24">
        <v>20578</v>
      </c>
      <c r="M31" s="24">
        <v>7278</v>
      </c>
      <c r="N31" s="24">
        <v>2633</v>
      </c>
      <c r="O31" s="24">
        <f t="shared" si="1"/>
        <v>9911</v>
      </c>
      <c r="P31" s="28">
        <v>32.510000000000005</v>
      </c>
      <c r="Q31" s="28">
        <f t="shared" si="2"/>
        <v>0.42720042772140365</v>
      </c>
      <c r="R31" s="29">
        <v>0.41692022476379659</v>
      </c>
      <c r="S31" s="29">
        <v>6.0825834385700002E-2</v>
      </c>
      <c r="T31" s="29">
        <v>0.34237763605390725</v>
      </c>
      <c r="U31" s="28" t="s">
        <v>128</v>
      </c>
      <c r="V31" s="28" t="s">
        <v>129</v>
      </c>
      <c r="W31" s="28">
        <v>0.41692022476379659</v>
      </c>
      <c r="X31" s="27">
        <v>61904.314972928514</v>
      </c>
      <c r="Y31" s="30">
        <f t="shared" si="3"/>
        <v>4.9574696510803163E-3</v>
      </c>
      <c r="Z31" s="27">
        <f t="shared" si="4"/>
        <v>61904.314972928514</v>
      </c>
      <c r="AA31" s="27">
        <v>0</v>
      </c>
      <c r="AB31" s="27">
        <v>0</v>
      </c>
      <c r="AC31" s="27">
        <v>0</v>
      </c>
      <c r="AD31" s="27">
        <v>0</v>
      </c>
      <c r="AE31" s="27">
        <v>16412</v>
      </c>
      <c r="AF31" s="27">
        <f t="shared" si="5"/>
        <v>16412</v>
      </c>
      <c r="AG31" s="27">
        <f t="shared" si="6"/>
        <v>1</v>
      </c>
      <c r="AH31" s="27">
        <v>0</v>
      </c>
      <c r="AI31" s="27">
        <v>0</v>
      </c>
      <c r="AJ31" s="27">
        <v>0</v>
      </c>
      <c r="AK31" s="27">
        <v>0</v>
      </c>
      <c r="AL31" s="27">
        <v>16412</v>
      </c>
      <c r="AM31" s="27">
        <v>16412</v>
      </c>
      <c r="AN31" s="27">
        <f t="shared" si="7"/>
        <v>1</v>
      </c>
      <c r="AO31" s="27">
        <v>0</v>
      </c>
      <c r="AP31" s="30">
        <f t="shared" si="8"/>
        <v>0</v>
      </c>
      <c r="AQ31" s="30">
        <f t="shared" si="9"/>
        <v>0</v>
      </c>
      <c r="AR31" s="31">
        <f t="shared" si="10"/>
        <v>0</v>
      </c>
      <c r="AS31" s="31">
        <f t="shared" si="30"/>
        <v>0</v>
      </c>
      <c r="AT31" s="32">
        <f t="shared" si="11"/>
        <v>0</v>
      </c>
      <c r="AU31" s="24">
        <v>13561.997991341539</v>
      </c>
      <c r="AV31" s="28">
        <f t="shared" si="12"/>
        <v>0.37662406788898078</v>
      </c>
      <c r="AW31" s="30">
        <f t="shared" si="13"/>
        <v>4.8370733725751373E-3</v>
      </c>
      <c r="AX31" s="33">
        <f t="shared" si="14"/>
        <v>0.37662406788898078</v>
      </c>
      <c r="AY31" s="30">
        <f t="shared" si="15"/>
        <v>4.8370733725751373E-3</v>
      </c>
      <c r="AZ31" s="31">
        <f t="shared" si="16"/>
        <v>0.93432445062166669</v>
      </c>
      <c r="BA31" s="31">
        <f t="shared" si="31"/>
        <v>13561.997991341539</v>
      </c>
      <c r="BB31" s="33">
        <f t="shared" si="17"/>
        <v>0</v>
      </c>
      <c r="BC31" s="31">
        <f t="shared" si="18"/>
        <v>0.57595624775814802</v>
      </c>
      <c r="BD31" s="30">
        <f t="shared" si="19"/>
        <v>4.9574696510803163E-3</v>
      </c>
      <c r="BE31" s="31">
        <f t="shared" si="20"/>
        <v>0.96125693917796751</v>
      </c>
      <c r="BF31" s="31">
        <f t="shared" si="21"/>
        <v>0.4610448778642815</v>
      </c>
      <c r="BG31" s="31">
        <f t="shared" si="22"/>
        <v>0.69971056848420876</v>
      </c>
      <c r="BH31" s="24">
        <v>99.76</v>
      </c>
      <c r="BI31" s="24">
        <v>324.26381636899998</v>
      </c>
      <c r="BJ31" s="24">
        <f t="shared" si="23"/>
        <v>457.89876176327783</v>
      </c>
      <c r="BK31" s="28">
        <f t="shared" si="32"/>
        <v>0.22894938088163891</v>
      </c>
      <c r="BL31" s="28" t="str">
        <f t="shared" si="24"/>
        <v>FALSETRUE</v>
      </c>
      <c r="BM31" s="24" t="str">
        <f t="shared" si="25"/>
        <v>TRUETRUE</v>
      </c>
      <c r="BN31" s="28">
        <v>0.41139999999999999</v>
      </c>
      <c r="BO31" s="28">
        <f t="shared" si="26"/>
        <v>0.3656888888888889</v>
      </c>
      <c r="BP31" s="24">
        <v>3.07</v>
      </c>
      <c r="BQ31" s="24">
        <f t="shared" si="27"/>
        <v>417.03846153846155</v>
      </c>
      <c r="BR31" s="24">
        <v>78</v>
      </c>
      <c r="BS31" s="28">
        <v>3.8</v>
      </c>
      <c r="BT31" s="28">
        <v>4363.3499999999995</v>
      </c>
      <c r="BU31" s="24">
        <v>0.17</v>
      </c>
      <c r="BV31" s="28">
        <v>20.640000000000004</v>
      </c>
      <c r="BW31" s="28">
        <v>23699.880000000005</v>
      </c>
      <c r="BX31" s="24">
        <v>32008</v>
      </c>
      <c r="BY31" s="24">
        <v>77804</v>
      </c>
      <c r="BZ31" s="24">
        <v>5013</v>
      </c>
      <c r="CA31" s="24">
        <v>25547</v>
      </c>
      <c r="CB31" s="24">
        <v>13102</v>
      </c>
      <c r="CC31" s="24">
        <v>76176</v>
      </c>
      <c r="CD31" s="24">
        <v>47.58</v>
      </c>
      <c r="CE31" s="24">
        <v>28.43</v>
      </c>
      <c r="CF31" s="24">
        <v>100.56</v>
      </c>
      <c r="CG31" s="24">
        <v>114555</v>
      </c>
      <c r="CH31" s="24">
        <v>270</v>
      </c>
      <c r="CI31" s="24">
        <v>0.24</v>
      </c>
      <c r="CJ31" s="24" t="s">
        <v>98</v>
      </c>
      <c r="CK31" s="24">
        <v>31591</v>
      </c>
      <c r="CL31" s="28">
        <v>1.02</v>
      </c>
      <c r="CM31" s="28">
        <v>3.69</v>
      </c>
      <c r="CN31" s="24">
        <v>11277</v>
      </c>
      <c r="CO31" s="24">
        <v>35.82</v>
      </c>
      <c r="CP31" s="24">
        <v>4728</v>
      </c>
      <c r="CQ31" s="24">
        <v>15816</v>
      </c>
      <c r="CR31" s="24">
        <v>10957</v>
      </c>
      <c r="CS31" s="24">
        <v>32529</v>
      </c>
      <c r="CT31" s="24">
        <v>5301</v>
      </c>
      <c r="CU31" s="24">
        <v>12521</v>
      </c>
      <c r="CV31" s="24">
        <v>9069</v>
      </c>
      <c r="CW31" s="24">
        <v>7262</v>
      </c>
      <c r="CX31" s="24">
        <v>61.4</v>
      </c>
      <c r="CY31" s="24">
        <v>95.6</v>
      </c>
      <c r="CZ31" s="24">
        <v>83.52</v>
      </c>
      <c r="DA31" s="24">
        <v>46.61</v>
      </c>
      <c r="DB31" s="24">
        <v>2878</v>
      </c>
      <c r="DC31" s="24">
        <v>5.0599999999999996</v>
      </c>
      <c r="DD31" s="24">
        <v>10.119999999999999</v>
      </c>
      <c r="DE31" s="24">
        <v>3780</v>
      </c>
      <c r="DF31" s="24">
        <v>12.01</v>
      </c>
      <c r="DG31" s="24">
        <v>16.149999999999999</v>
      </c>
      <c r="DH31" s="24">
        <v>3.27</v>
      </c>
    </row>
    <row r="32" spans="1:112" ht="12.3" customHeight="1">
      <c r="A32" s="24">
        <v>39</v>
      </c>
      <c r="B32" s="24" t="s">
        <v>106</v>
      </c>
      <c r="C32" s="24" t="s">
        <v>107</v>
      </c>
      <c r="D32" s="25" t="s">
        <v>277</v>
      </c>
      <c r="E32" s="25" t="s">
        <v>887</v>
      </c>
      <c r="F32" s="25" t="s">
        <v>888</v>
      </c>
      <c r="G32" s="25" t="s">
        <v>889</v>
      </c>
      <c r="H32" s="35" t="s">
        <v>323</v>
      </c>
      <c r="I32" s="26">
        <v>28058</v>
      </c>
      <c r="J32" s="27">
        <v>33399.67834613275</v>
      </c>
      <c r="K32" s="27">
        <f t="shared" si="0"/>
        <v>8201.3534</v>
      </c>
      <c r="L32" s="24">
        <v>5263</v>
      </c>
      <c r="M32" s="24">
        <v>1539</v>
      </c>
      <c r="N32" s="24">
        <v>635</v>
      </c>
      <c r="O32" s="24">
        <f t="shared" si="1"/>
        <v>2174</v>
      </c>
      <c r="P32" s="28">
        <v>29.23</v>
      </c>
      <c r="Q32" s="28">
        <f t="shared" si="2"/>
        <v>0.43882185103268206</v>
      </c>
      <c r="R32" s="29">
        <v>0.45226104692198088</v>
      </c>
      <c r="S32" s="29">
        <v>5.0906435673167799E-2</v>
      </c>
      <c r="T32" s="29">
        <v>0.20623574457833951</v>
      </c>
      <c r="U32" s="28" t="s">
        <v>128</v>
      </c>
      <c r="V32" s="28" t="s">
        <v>129</v>
      </c>
      <c r="W32" s="28">
        <v>0.45289195472047544</v>
      </c>
      <c r="X32" s="27">
        <v>15126.445613215197</v>
      </c>
      <c r="Y32" s="30">
        <f t="shared" si="3"/>
        <v>1.2113678196588535E-3</v>
      </c>
      <c r="Z32" s="27">
        <f t="shared" si="4"/>
        <v>15126.445613215197</v>
      </c>
      <c r="AA32" s="27">
        <v>0</v>
      </c>
      <c r="AB32" s="27">
        <v>0</v>
      </c>
      <c r="AC32" s="27">
        <v>323</v>
      </c>
      <c r="AD32" s="27">
        <v>0</v>
      </c>
      <c r="AE32" s="27">
        <v>4803</v>
      </c>
      <c r="AF32" s="27">
        <f t="shared" si="5"/>
        <v>4803</v>
      </c>
      <c r="AG32" s="27">
        <f t="shared" si="6"/>
        <v>2</v>
      </c>
      <c r="AH32" s="27">
        <v>0</v>
      </c>
      <c r="AI32" s="27">
        <v>0</v>
      </c>
      <c r="AJ32" s="27">
        <v>323</v>
      </c>
      <c r="AK32" s="27">
        <v>0</v>
      </c>
      <c r="AL32" s="27">
        <v>4803</v>
      </c>
      <c r="AM32" s="27">
        <v>4803</v>
      </c>
      <c r="AN32" s="27">
        <f t="shared" si="7"/>
        <v>2</v>
      </c>
      <c r="AO32" s="27">
        <v>0</v>
      </c>
      <c r="AP32" s="30">
        <f t="shared" si="8"/>
        <v>0</v>
      </c>
      <c r="AQ32" s="30">
        <f t="shared" si="9"/>
        <v>0</v>
      </c>
      <c r="AR32" s="31">
        <f t="shared" si="10"/>
        <v>0</v>
      </c>
      <c r="AS32" s="31">
        <f t="shared" si="30"/>
        <v>0</v>
      </c>
      <c r="AT32" s="32">
        <f t="shared" si="11"/>
        <v>0</v>
      </c>
      <c r="AU32" s="24">
        <v>3079.6652920992328</v>
      </c>
      <c r="AV32" s="28">
        <f t="shared" si="12"/>
        <v>8.5523981848944775E-2</v>
      </c>
      <c r="AW32" s="30">
        <f t="shared" si="13"/>
        <v>1.0984050425584437E-3</v>
      </c>
      <c r="AX32" s="33">
        <f t="shared" si="14"/>
        <v>8.5523981848944775E-2</v>
      </c>
      <c r="AY32" s="30">
        <f t="shared" si="15"/>
        <v>1.0984050425584437E-3</v>
      </c>
      <c r="AZ32" s="31">
        <f t="shared" si="16"/>
        <v>0.90365570470134027</v>
      </c>
      <c r="BA32" s="31">
        <f t="shared" si="31"/>
        <v>3079.6652920992328</v>
      </c>
      <c r="BB32" s="33">
        <f t="shared" si="17"/>
        <v>0</v>
      </c>
      <c r="BC32" s="31">
        <f t="shared" si="18"/>
        <v>0.48048024449075538</v>
      </c>
      <c r="BD32" s="30">
        <f t="shared" si="19"/>
        <v>1.2113678196588535E-3</v>
      </c>
      <c r="BE32" s="31">
        <f t="shared" si="20"/>
        <v>0.9467508985185189</v>
      </c>
      <c r="BF32" s="31">
        <f t="shared" si="21"/>
        <v>0.46695140701955107</v>
      </c>
      <c r="BG32" s="31">
        <f t="shared" si="22"/>
        <v>0.70867468688445434</v>
      </c>
      <c r="BH32" s="24">
        <v>79.94</v>
      </c>
      <c r="BI32" s="24">
        <v>2261.4384452600002</v>
      </c>
      <c r="BJ32" s="24">
        <f t="shared" si="23"/>
        <v>14.76921842207947</v>
      </c>
      <c r="BK32" s="28">
        <f t="shared" si="32"/>
        <v>7.3846092110397355E-3</v>
      </c>
      <c r="BL32" s="28" t="str">
        <f t="shared" si="24"/>
        <v>FALSETRUE</v>
      </c>
      <c r="BM32" s="24" t="str">
        <f t="shared" si="25"/>
        <v>TRUETRUE</v>
      </c>
      <c r="BN32" s="28">
        <v>0.38969999999999999</v>
      </c>
      <c r="BO32" s="28">
        <f t="shared" si="26"/>
        <v>0.34639999999999999</v>
      </c>
      <c r="BP32" s="24">
        <v>6.62</v>
      </c>
      <c r="BQ32" s="24">
        <f t="shared" si="27"/>
        <v>170</v>
      </c>
      <c r="BR32" s="24">
        <v>40</v>
      </c>
      <c r="BS32" s="28">
        <v>18.11</v>
      </c>
      <c r="BT32" s="28">
        <v>5081.3037999999997</v>
      </c>
      <c r="BU32" s="24">
        <v>1.82</v>
      </c>
      <c r="BV32" s="28">
        <v>25.300000000000004</v>
      </c>
      <c r="BW32" s="28">
        <v>7098.6740000000018</v>
      </c>
      <c r="BX32" s="24">
        <v>7348</v>
      </c>
      <c r="BY32" s="24">
        <v>18857</v>
      </c>
      <c r="BZ32" s="24">
        <v>1853</v>
      </c>
      <c r="CA32" s="24">
        <v>5689</v>
      </c>
      <c r="CB32" s="24">
        <v>3495</v>
      </c>
      <c r="CC32" s="24">
        <v>18874</v>
      </c>
      <c r="CD32" s="24">
        <v>48.79</v>
      </c>
      <c r="CE32" s="24">
        <v>30.2</v>
      </c>
      <c r="CF32" s="24">
        <v>104.65</v>
      </c>
      <c r="CG32" s="24">
        <v>22429</v>
      </c>
      <c r="CH32" s="24">
        <v>5629</v>
      </c>
      <c r="CI32" s="24">
        <v>20.059999999999999</v>
      </c>
      <c r="CJ32" s="24" t="s">
        <v>98</v>
      </c>
      <c r="CK32" s="24">
        <v>7626</v>
      </c>
      <c r="CL32" s="28">
        <v>1.03</v>
      </c>
      <c r="CM32" s="28">
        <v>3.8</v>
      </c>
      <c r="CN32" s="24">
        <v>2921</v>
      </c>
      <c r="CO32" s="24">
        <v>38.340000000000003</v>
      </c>
      <c r="CP32" s="24">
        <v>1189</v>
      </c>
      <c r="CQ32" s="24">
        <v>3064</v>
      </c>
      <c r="CR32" s="24">
        <v>2343</v>
      </c>
      <c r="CS32" s="24">
        <v>6800</v>
      </c>
      <c r="CT32" s="24">
        <v>1169</v>
      </c>
      <c r="CU32" s="24">
        <v>2829</v>
      </c>
      <c r="CV32" s="24">
        <v>2479</v>
      </c>
      <c r="CW32" s="24">
        <v>1852</v>
      </c>
      <c r="CX32" s="24">
        <v>64.37</v>
      </c>
      <c r="CY32" s="24">
        <v>95.38</v>
      </c>
      <c r="CZ32" s="24">
        <v>83.24</v>
      </c>
      <c r="DA32" s="24">
        <v>49.99</v>
      </c>
      <c r="DB32" s="24">
        <v>1553</v>
      </c>
      <c r="DC32" s="24">
        <v>5.6</v>
      </c>
      <c r="DD32" s="24">
        <v>9.48</v>
      </c>
      <c r="DE32" s="24">
        <v>591</v>
      </c>
      <c r="DF32" s="24">
        <v>7.76</v>
      </c>
      <c r="DG32" s="24">
        <v>12.73</v>
      </c>
      <c r="DH32" s="24">
        <v>7.99</v>
      </c>
    </row>
    <row r="33" spans="1:112" ht="12.3" customHeight="1">
      <c r="A33" s="24">
        <v>40</v>
      </c>
      <c r="B33" s="24" t="s">
        <v>106</v>
      </c>
      <c r="C33" s="24" t="s">
        <v>107</v>
      </c>
      <c r="D33" s="25" t="s">
        <v>277</v>
      </c>
      <c r="E33" s="25" t="s">
        <v>887</v>
      </c>
      <c r="F33" s="25" t="s">
        <v>1076</v>
      </c>
      <c r="G33" s="25" t="s">
        <v>2734</v>
      </c>
      <c r="H33" s="35" t="s">
        <v>323</v>
      </c>
      <c r="I33" s="26">
        <v>1110</v>
      </c>
      <c r="J33" s="27">
        <v>1321.3216538672518</v>
      </c>
      <c r="K33" s="27">
        <f t="shared" si="0"/>
        <v>312.57600000000008</v>
      </c>
      <c r="L33" s="24">
        <v>278</v>
      </c>
      <c r="M33" s="24">
        <v>72</v>
      </c>
      <c r="N33" s="24">
        <v>37</v>
      </c>
      <c r="O33" s="24">
        <f t="shared" si="1"/>
        <v>109</v>
      </c>
      <c r="P33" s="28">
        <v>28.160000000000004</v>
      </c>
      <c r="Q33" s="28">
        <f t="shared" si="2"/>
        <v>0.43184040991160372</v>
      </c>
      <c r="R33" s="29">
        <v>0.45226104692198088</v>
      </c>
      <c r="S33" s="29">
        <v>5.0906435673167799E-2</v>
      </c>
      <c r="T33" s="29">
        <v>0.20623574457833951</v>
      </c>
      <c r="U33" s="28" t="s">
        <v>128</v>
      </c>
      <c r="V33" s="28" t="s">
        <v>129</v>
      </c>
      <c r="W33" s="28">
        <v>0.43631328925516888</v>
      </c>
      <c r="X33" s="27">
        <v>576.51019696290041</v>
      </c>
      <c r="Y33" s="30">
        <f t="shared" si="3"/>
        <v>4.61685394020072E-5</v>
      </c>
      <c r="Z33" s="27">
        <f t="shared" si="4"/>
        <v>576.51019696290041</v>
      </c>
      <c r="AA33" s="27">
        <v>0</v>
      </c>
      <c r="AB33" s="27">
        <v>0</v>
      </c>
      <c r="AC33" s="27">
        <v>0</v>
      </c>
      <c r="AD33" s="27">
        <v>0</v>
      </c>
      <c r="AE33" s="27">
        <v>0</v>
      </c>
      <c r="AF33" s="27">
        <f t="shared" si="5"/>
        <v>0</v>
      </c>
      <c r="AG33" s="27">
        <f t="shared" si="6"/>
        <v>0</v>
      </c>
      <c r="AH33" s="27">
        <v>0</v>
      </c>
      <c r="AI33" s="27">
        <v>0</v>
      </c>
      <c r="AJ33" s="27">
        <v>0</v>
      </c>
      <c r="AK33" s="27">
        <v>0</v>
      </c>
      <c r="AL33" s="27">
        <v>0</v>
      </c>
      <c r="AM33" s="27">
        <v>0</v>
      </c>
      <c r="AN33" s="27">
        <f t="shared" si="7"/>
        <v>0</v>
      </c>
      <c r="AO33" s="27">
        <v>0</v>
      </c>
      <c r="AP33" s="30">
        <f t="shared" si="8"/>
        <v>0</v>
      </c>
      <c r="AQ33" s="30">
        <f t="shared" si="9"/>
        <v>0</v>
      </c>
      <c r="AR33" s="31">
        <f t="shared" si="10"/>
        <v>0</v>
      </c>
      <c r="AS33" s="31">
        <f t="shared" si="30"/>
        <v>0</v>
      </c>
      <c r="AT33" s="32">
        <f t="shared" si="11"/>
        <v>0</v>
      </c>
      <c r="AU33" s="24">
        <v>43.63132892551689</v>
      </c>
      <c r="AV33" s="28">
        <f t="shared" si="12"/>
        <v>1.2116657588226664E-3</v>
      </c>
      <c r="AW33" s="30">
        <f t="shared" si="13"/>
        <v>1.5561714394178914E-5</v>
      </c>
      <c r="AX33" s="33">
        <f t="shared" si="14"/>
        <v>1.2116657588226664E-3</v>
      </c>
      <c r="AY33" s="30">
        <f t="shared" si="15"/>
        <v>1.5561714394178914E-5</v>
      </c>
      <c r="AZ33" s="31">
        <f t="shared" si="16"/>
        <v>0.89477301065855475</v>
      </c>
      <c r="BA33" s="31">
        <f t="shared" si="31"/>
        <v>43.63132892551689</v>
      </c>
      <c r="BB33" s="33">
        <f t="shared" si="17"/>
        <v>0</v>
      </c>
      <c r="BC33" s="31">
        <f t="shared" si="18"/>
        <v>0.44941524111311942</v>
      </c>
      <c r="BD33" s="30">
        <f t="shared" si="19"/>
        <v>4.61685394020072E-5</v>
      </c>
      <c r="BE33" s="31">
        <f t="shared" si="20"/>
        <v>0.94223889406792116</v>
      </c>
      <c r="BF33" s="31">
        <f t="shared" si="21"/>
        <v>0.45953278395416403</v>
      </c>
      <c r="BG33" s="31">
        <f t="shared" si="22"/>
        <v>0.6974157201077319</v>
      </c>
      <c r="BH33" s="24">
        <v>0</v>
      </c>
      <c r="BI33" s="24">
        <v>912.47757270800003</v>
      </c>
      <c r="BJ33" s="24">
        <f t="shared" si="23"/>
        <v>1.4480593204564001</v>
      </c>
      <c r="BK33" s="28">
        <f t="shared" si="32"/>
        <v>7.2402966022820008E-4</v>
      </c>
      <c r="BL33" s="28" t="str">
        <f t="shared" si="24"/>
        <v>FALSEFALSE</v>
      </c>
      <c r="BM33" s="24" t="str">
        <f t="shared" si="25"/>
        <v>FALSEFALSE</v>
      </c>
      <c r="BN33" s="28">
        <v>0.41450000000000004</v>
      </c>
      <c r="BO33" s="28">
        <f t="shared" si="26"/>
        <v>0.36844444444444446</v>
      </c>
      <c r="BP33" s="24">
        <v>8.5500000000000007</v>
      </c>
      <c r="BQ33" s="24">
        <f t="shared" si="27"/>
        <v>50</v>
      </c>
      <c r="BR33" s="24">
        <v>2</v>
      </c>
      <c r="BS33" s="28">
        <v>29.57</v>
      </c>
      <c r="BT33" s="28">
        <v>328.22700000000003</v>
      </c>
      <c r="BU33" s="24">
        <v>6.57</v>
      </c>
      <c r="BV33" s="28">
        <v>60.789999999999992</v>
      </c>
      <c r="BW33" s="28">
        <v>674.76899999999989</v>
      </c>
      <c r="BX33" s="24">
        <v>303</v>
      </c>
      <c r="BY33" s="24">
        <v>731</v>
      </c>
      <c r="BZ33" s="24">
        <v>76</v>
      </c>
      <c r="CA33" s="24">
        <v>243</v>
      </c>
      <c r="CB33" s="24">
        <v>127</v>
      </c>
      <c r="CC33" s="24">
        <v>740</v>
      </c>
      <c r="CD33" s="24">
        <v>51.85</v>
      </c>
      <c r="CE33" s="24">
        <v>29.88</v>
      </c>
      <c r="CF33" s="24">
        <v>135.16999999999999</v>
      </c>
      <c r="CG33" s="24">
        <v>0</v>
      </c>
      <c r="CH33" s="24">
        <v>1110</v>
      </c>
      <c r="CI33" s="24">
        <v>100</v>
      </c>
      <c r="CJ33" s="24" t="s">
        <v>1980</v>
      </c>
      <c r="CK33" s="24">
        <v>429</v>
      </c>
      <c r="CL33" s="28">
        <v>1</v>
      </c>
      <c r="CM33" s="28">
        <v>2.59</v>
      </c>
      <c r="CN33" s="24">
        <v>110</v>
      </c>
      <c r="CO33" s="24">
        <v>25.82</v>
      </c>
      <c r="CP33" s="24">
        <v>19</v>
      </c>
      <c r="CQ33" s="24">
        <v>53</v>
      </c>
      <c r="CR33" s="24">
        <v>28</v>
      </c>
      <c r="CS33" s="24">
        <v>100</v>
      </c>
      <c r="CT33" s="24">
        <v>44</v>
      </c>
      <c r="CU33" s="24">
        <v>133</v>
      </c>
      <c r="CV33" s="24">
        <v>81</v>
      </c>
      <c r="CW33" s="24">
        <v>52</v>
      </c>
      <c r="CX33" s="24">
        <v>59.46</v>
      </c>
      <c r="CY33" s="24">
        <v>97.79</v>
      </c>
      <c r="CZ33" s="24">
        <v>75.7</v>
      </c>
      <c r="DA33" s="24">
        <v>38.81</v>
      </c>
      <c r="DB33" s="24">
        <v>78</v>
      </c>
      <c r="DC33" s="24">
        <v>3.16</v>
      </c>
      <c r="DD33" s="24">
        <v>4.2300000000000004</v>
      </c>
      <c r="DE33" s="24">
        <v>62</v>
      </c>
      <c r="DF33" s="24">
        <v>14.55</v>
      </c>
      <c r="DG33" s="24">
        <v>12.21</v>
      </c>
      <c r="DH33" s="24">
        <v>5.94</v>
      </c>
    </row>
    <row r="34" spans="1:112" ht="12.3" customHeight="1">
      <c r="A34" s="24">
        <v>41</v>
      </c>
      <c r="B34" s="24" t="s">
        <v>106</v>
      </c>
      <c r="C34" s="24" t="s">
        <v>107</v>
      </c>
      <c r="D34" s="25" t="s">
        <v>720</v>
      </c>
      <c r="E34" s="25" t="s">
        <v>721</v>
      </c>
      <c r="F34" s="25" t="s">
        <v>722</v>
      </c>
      <c r="G34" s="25" t="s">
        <v>723</v>
      </c>
      <c r="H34" s="35" t="s">
        <v>323</v>
      </c>
      <c r="I34" s="26">
        <v>27513</v>
      </c>
      <c r="J34" s="27">
        <v>36116.520890031999</v>
      </c>
      <c r="K34" s="27">
        <f t="shared" si="0"/>
        <v>6413.2803000000004</v>
      </c>
      <c r="L34" s="24">
        <v>5548</v>
      </c>
      <c r="M34" s="24">
        <v>1372</v>
      </c>
      <c r="N34" s="24">
        <v>315</v>
      </c>
      <c r="O34" s="24">
        <f t="shared" si="1"/>
        <v>1687</v>
      </c>
      <c r="P34" s="28">
        <v>23.310000000000002</v>
      </c>
      <c r="Q34" s="28">
        <f t="shared" si="2"/>
        <v>0.42235956466321811</v>
      </c>
      <c r="R34" s="29">
        <v>0.42496571072061895</v>
      </c>
      <c r="S34" s="29">
        <v>4.5270238820218765E-2</v>
      </c>
      <c r="T34" s="29">
        <v>0.29255748742249221</v>
      </c>
      <c r="U34" s="28" t="s">
        <v>128</v>
      </c>
      <c r="V34" s="28" t="s">
        <v>129</v>
      </c>
      <c r="W34" s="28">
        <v>0.40584881307764908</v>
      </c>
      <c r="X34" s="27">
        <v>14657.847135713606</v>
      </c>
      <c r="Y34" s="30">
        <f t="shared" si="3"/>
        <v>1.1738411507703844E-3</v>
      </c>
      <c r="Z34" s="27">
        <f t="shared" si="4"/>
        <v>14657.847135713606</v>
      </c>
      <c r="AA34" s="27">
        <v>0</v>
      </c>
      <c r="AB34" s="27">
        <v>0</v>
      </c>
      <c r="AC34" s="27">
        <v>60</v>
      </c>
      <c r="AD34" s="27">
        <v>0</v>
      </c>
      <c r="AE34" s="27">
        <v>5640</v>
      </c>
      <c r="AF34" s="27">
        <f t="shared" si="5"/>
        <v>5640</v>
      </c>
      <c r="AG34" s="27">
        <f t="shared" si="6"/>
        <v>2</v>
      </c>
      <c r="AH34" s="27">
        <v>0</v>
      </c>
      <c r="AI34" s="27">
        <v>0</v>
      </c>
      <c r="AJ34" s="27">
        <v>0</v>
      </c>
      <c r="AK34" s="27">
        <v>0</v>
      </c>
      <c r="AL34" s="27">
        <v>5640</v>
      </c>
      <c r="AM34" s="27">
        <v>5640</v>
      </c>
      <c r="AN34" s="27">
        <f t="shared" si="7"/>
        <v>1</v>
      </c>
      <c r="AO34" s="27">
        <v>0</v>
      </c>
      <c r="AP34" s="30">
        <f t="shared" si="8"/>
        <v>0</v>
      </c>
      <c r="AQ34" s="30">
        <f t="shared" si="9"/>
        <v>0</v>
      </c>
      <c r="AR34" s="31">
        <f t="shared" si="10"/>
        <v>0</v>
      </c>
      <c r="AS34" s="31">
        <f t="shared" si="30"/>
        <v>0</v>
      </c>
      <c r="AT34" s="32">
        <f t="shared" si="11"/>
        <v>0</v>
      </c>
      <c r="AU34" s="24">
        <v>3862.4631540599862</v>
      </c>
      <c r="AV34" s="28">
        <f t="shared" si="12"/>
        <v>0.1072627046606337</v>
      </c>
      <c r="AW34" s="30">
        <f t="shared" si="13"/>
        <v>1.3776006814765819E-3</v>
      </c>
      <c r="AX34" s="33">
        <f t="shared" si="14"/>
        <v>0.1072627046606337</v>
      </c>
      <c r="AY34" s="30">
        <f t="shared" si="15"/>
        <v>1.3776006814765819E-3</v>
      </c>
      <c r="AZ34" s="31">
        <f t="shared" si="16"/>
        <v>0.90594598010322525</v>
      </c>
      <c r="BA34" s="31">
        <f t="shared" si="31"/>
        <v>3862.4631540599862</v>
      </c>
      <c r="BB34" s="33">
        <f t="shared" si="17"/>
        <v>0</v>
      </c>
      <c r="BC34" s="31">
        <f t="shared" si="18"/>
        <v>0.47939146516149272</v>
      </c>
      <c r="BD34" s="30">
        <f t="shared" si="19"/>
        <v>1.1738411507703844E-3</v>
      </c>
      <c r="BE34" s="31">
        <f t="shared" si="20"/>
        <v>0.94660558389302107</v>
      </c>
      <c r="BF34" s="31">
        <f t="shared" si="21"/>
        <v>0.45120941270714682</v>
      </c>
      <c r="BG34" s="31">
        <f t="shared" si="22"/>
        <v>0.68478365085249138</v>
      </c>
      <c r="BH34" s="24">
        <v>92.54</v>
      </c>
      <c r="BI34" s="24">
        <v>343.93028410800002</v>
      </c>
      <c r="BJ34" s="24">
        <f t="shared" si="23"/>
        <v>105.01116813165191</v>
      </c>
      <c r="BK34" s="28">
        <f t="shared" si="32"/>
        <v>5.2505584065825957E-2</v>
      </c>
      <c r="BL34" s="28" t="str">
        <f t="shared" si="24"/>
        <v>FALSETRUE</v>
      </c>
      <c r="BM34" s="24" t="str">
        <f t="shared" si="25"/>
        <v>FALSETRUE</v>
      </c>
      <c r="BN34" s="28">
        <v>0.41350000000000003</v>
      </c>
      <c r="BO34" s="28">
        <f t="shared" si="26"/>
        <v>0.36755555555555558</v>
      </c>
      <c r="BP34" s="24">
        <v>1.99</v>
      </c>
      <c r="BQ34" s="24">
        <f t="shared" si="27"/>
        <v>366.03846153846155</v>
      </c>
      <c r="BR34" s="24">
        <v>26</v>
      </c>
      <c r="BS34" s="28">
        <v>4.46</v>
      </c>
      <c r="BT34" s="28">
        <v>1227.0798</v>
      </c>
      <c r="BU34" s="24">
        <v>0.17</v>
      </c>
      <c r="BV34" s="28">
        <v>9.6</v>
      </c>
      <c r="BW34" s="28">
        <v>2641.248</v>
      </c>
      <c r="BX34" s="24">
        <v>7665</v>
      </c>
      <c r="BY34" s="24">
        <v>18535</v>
      </c>
      <c r="BZ34" s="24">
        <v>1313</v>
      </c>
      <c r="CA34" s="24">
        <v>6150</v>
      </c>
      <c r="CB34" s="24">
        <v>3036</v>
      </c>
      <c r="CC34" s="24">
        <v>18327</v>
      </c>
      <c r="CD34" s="24">
        <v>48.44</v>
      </c>
      <c r="CE34" s="24">
        <v>29.03</v>
      </c>
      <c r="CF34" s="24">
        <v>103.11</v>
      </c>
      <c r="CG34" s="24">
        <v>25461</v>
      </c>
      <c r="CH34" s="24">
        <v>2052</v>
      </c>
      <c r="CI34" s="24">
        <v>7.46</v>
      </c>
      <c r="CJ34" s="24" t="s">
        <v>98</v>
      </c>
      <c r="CK34" s="24">
        <v>7443</v>
      </c>
      <c r="CL34" s="28">
        <v>1.03</v>
      </c>
      <c r="CM34" s="28">
        <v>3.78</v>
      </c>
      <c r="CN34" s="24">
        <v>2709</v>
      </c>
      <c r="CO34" s="24">
        <v>36.46</v>
      </c>
      <c r="CP34" s="24">
        <v>1710</v>
      </c>
      <c r="CQ34" s="24">
        <v>4151</v>
      </c>
      <c r="CR34" s="24">
        <v>3227</v>
      </c>
      <c r="CS34" s="24">
        <v>9517</v>
      </c>
      <c r="CT34" s="24">
        <v>1524</v>
      </c>
      <c r="CU34" s="24">
        <v>3139</v>
      </c>
      <c r="CV34" s="24">
        <v>2186</v>
      </c>
      <c r="CW34" s="24">
        <v>1686</v>
      </c>
      <c r="CX34" s="24">
        <v>74.45</v>
      </c>
      <c r="CY34" s="24">
        <v>97.88</v>
      </c>
      <c r="CZ34" s="24">
        <v>86.71</v>
      </c>
      <c r="DA34" s="24">
        <v>48.69</v>
      </c>
      <c r="DB34" s="24">
        <v>447</v>
      </c>
      <c r="DC34" s="24">
        <v>2.65</v>
      </c>
      <c r="DD34" s="24">
        <v>9.99</v>
      </c>
      <c r="DE34" s="24">
        <v>370</v>
      </c>
      <c r="DF34" s="24">
        <v>4.9800000000000004</v>
      </c>
      <c r="DG34" s="24">
        <v>10.73</v>
      </c>
      <c r="DH34" s="24">
        <v>1.7</v>
      </c>
    </row>
    <row r="35" spans="1:112" ht="12.3" customHeight="1">
      <c r="A35" s="24">
        <v>42</v>
      </c>
      <c r="B35" s="24" t="s">
        <v>106</v>
      </c>
      <c r="C35" s="24" t="s">
        <v>107</v>
      </c>
      <c r="D35" s="25" t="s">
        <v>720</v>
      </c>
      <c r="E35" s="25" t="s">
        <v>721</v>
      </c>
      <c r="F35" s="25" t="s">
        <v>2008</v>
      </c>
      <c r="G35" s="25" t="s">
        <v>2143</v>
      </c>
      <c r="H35" s="35" t="s">
        <v>323</v>
      </c>
      <c r="I35" s="26">
        <v>3088</v>
      </c>
      <c r="J35" s="27">
        <v>4053.6406974309898</v>
      </c>
      <c r="K35" s="27">
        <f t="shared" si="0"/>
        <v>1062.2719999999999</v>
      </c>
      <c r="L35" s="24">
        <v>513</v>
      </c>
      <c r="M35" s="24">
        <v>160</v>
      </c>
      <c r="N35" s="24">
        <v>109</v>
      </c>
      <c r="O35" s="24">
        <f t="shared" si="1"/>
        <v>269</v>
      </c>
      <c r="P35" s="28">
        <v>34.4</v>
      </c>
      <c r="Q35" s="28">
        <f t="shared" si="2"/>
        <v>0.49525592291289589</v>
      </c>
      <c r="R35" s="29">
        <v>0.42496571072061895</v>
      </c>
      <c r="S35" s="29">
        <v>4.5270238820218765E-2</v>
      </c>
      <c r="T35" s="29">
        <v>0.29255748742249221</v>
      </c>
      <c r="U35" s="28" t="s">
        <v>128</v>
      </c>
      <c r="V35" s="28" t="s">
        <v>129</v>
      </c>
      <c r="W35" s="28">
        <v>0.59893604332351469</v>
      </c>
      <c r="X35" s="27">
        <v>2427.8715203744896</v>
      </c>
      <c r="Y35" s="30">
        <f t="shared" si="3"/>
        <v>1.9443070138555423E-4</v>
      </c>
      <c r="Z35" s="27">
        <f t="shared" si="4"/>
        <v>2427.8715203744896</v>
      </c>
      <c r="AA35" s="27">
        <v>0</v>
      </c>
      <c r="AB35" s="27">
        <v>0</v>
      </c>
      <c r="AC35" s="27">
        <v>302</v>
      </c>
      <c r="AD35" s="27">
        <v>0</v>
      </c>
      <c r="AE35" s="27">
        <v>0</v>
      </c>
      <c r="AF35" s="27">
        <f t="shared" si="5"/>
        <v>302</v>
      </c>
      <c r="AG35" s="27">
        <f t="shared" si="6"/>
        <v>1</v>
      </c>
      <c r="AH35" s="27">
        <v>0</v>
      </c>
      <c r="AI35" s="27">
        <v>0</v>
      </c>
      <c r="AJ35" s="27">
        <v>302</v>
      </c>
      <c r="AK35" s="27">
        <v>0</v>
      </c>
      <c r="AL35" s="27">
        <v>0</v>
      </c>
      <c r="AM35" s="27">
        <v>302</v>
      </c>
      <c r="AN35" s="27">
        <f t="shared" si="7"/>
        <v>1</v>
      </c>
      <c r="AO35" s="27">
        <v>0</v>
      </c>
      <c r="AP35" s="30">
        <f t="shared" si="8"/>
        <v>0</v>
      </c>
      <c r="AQ35" s="30">
        <f t="shared" si="9"/>
        <v>0</v>
      </c>
      <c r="AR35" s="31">
        <f t="shared" si="10"/>
        <v>0</v>
      </c>
      <c r="AS35" s="31">
        <f t="shared" si="30"/>
        <v>0</v>
      </c>
      <c r="AT35" s="32">
        <f t="shared" si="11"/>
        <v>0</v>
      </c>
      <c r="AU35" s="24">
        <v>1206.2571912535586</v>
      </c>
      <c r="AV35" s="28">
        <f t="shared" si="12"/>
        <v>3.3498418933574262E-2</v>
      </c>
      <c r="AW35" s="30">
        <f t="shared" si="13"/>
        <v>4.3022824100217221E-4</v>
      </c>
      <c r="AX35" s="33">
        <f t="shared" si="14"/>
        <v>3.3498418933574262E-2</v>
      </c>
      <c r="AY35" s="30">
        <f t="shared" si="15"/>
        <v>4.3022824100217221E-4</v>
      </c>
      <c r="AZ35" s="31">
        <f t="shared" si="16"/>
        <v>0.89817457004377776</v>
      </c>
      <c r="BA35" s="31">
        <f t="shared" si="31"/>
        <v>1206.2571912535586</v>
      </c>
      <c r="BB35" s="33">
        <f t="shared" si="17"/>
        <v>0</v>
      </c>
      <c r="BC35" s="31">
        <f t="shared" si="18"/>
        <v>0.45221289989932362</v>
      </c>
      <c r="BD35" s="30">
        <f t="shared" si="19"/>
        <v>1.9443070138555423E-4</v>
      </c>
      <c r="BE35" s="31">
        <f t="shared" si="20"/>
        <v>0.94281301005482565</v>
      </c>
      <c r="BF35" s="31">
        <f t="shared" si="21"/>
        <v>0.51398116135990868</v>
      </c>
      <c r="BG35" s="31">
        <f t="shared" si="22"/>
        <v>0.78004998617766386</v>
      </c>
      <c r="BH35" s="24">
        <v>0</v>
      </c>
      <c r="BI35" s="24">
        <v>229.967688514</v>
      </c>
      <c r="BJ35" s="24">
        <f t="shared" si="23"/>
        <v>17.627001095783122</v>
      </c>
      <c r="BK35" s="28">
        <f t="shared" si="32"/>
        <v>8.8135005478915604E-3</v>
      </c>
      <c r="BL35" s="28" t="str">
        <f t="shared" si="24"/>
        <v>TRUEFALSE</v>
      </c>
      <c r="BM35" s="24" t="str">
        <f t="shared" si="25"/>
        <v>FALSEFALSE</v>
      </c>
      <c r="BN35" s="28">
        <v>0.43509999999999999</v>
      </c>
      <c r="BO35" s="28">
        <f t="shared" si="26"/>
        <v>0.38675555555555552</v>
      </c>
      <c r="BP35" s="24">
        <v>8.27</v>
      </c>
      <c r="BQ35" s="24">
        <f t="shared" si="27"/>
        <v>251.75</v>
      </c>
      <c r="BR35" s="24">
        <v>8</v>
      </c>
      <c r="BS35" s="28">
        <v>25.07</v>
      </c>
      <c r="BT35" s="28">
        <v>774.16159999999991</v>
      </c>
      <c r="BU35" s="24">
        <v>1.83</v>
      </c>
      <c r="BV35" s="28">
        <v>42.69</v>
      </c>
      <c r="BW35" s="28">
        <v>1318.2672</v>
      </c>
      <c r="BX35" s="24">
        <v>875</v>
      </c>
      <c r="BY35" s="24">
        <v>2011</v>
      </c>
      <c r="BZ35" s="24">
        <v>202</v>
      </c>
      <c r="CA35" s="24">
        <v>676</v>
      </c>
      <c r="CB35" s="24">
        <v>386</v>
      </c>
      <c r="CC35" s="24">
        <v>2026</v>
      </c>
      <c r="CD35" s="24">
        <v>53.56</v>
      </c>
      <c r="CE35" s="24">
        <v>29.77</v>
      </c>
      <c r="CF35" s="24">
        <v>108.51</v>
      </c>
      <c r="CG35" s="24">
        <v>0</v>
      </c>
      <c r="CH35" s="24">
        <v>3088</v>
      </c>
      <c r="CI35" s="24">
        <v>100</v>
      </c>
      <c r="CJ35" s="24" t="s">
        <v>1980</v>
      </c>
      <c r="CK35" s="24">
        <v>790</v>
      </c>
      <c r="CL35" s="28">
        <v>1.03</v>
      </c>
      <c r="CM35" s="28">
        <v>4.03</v>
      </c>
      <c r="CN35" s="24">
        <v>263</v>
      </c>
      <c r="CO35" s="24">
        <v>33.29</v>
      </c>
      <c r="CP35" s="24">
        <v>267</v>
      </c>
      <c r="CQ35" s="24">
        <v>797</v>
      </c>
      <c r="CR35" s="24">
        <v>950</v>
      </c>
      <c r="CS35" s="24">
        <v>2014</v>
      </c>
      <c r="CT35" s="24">
        <v>163</v>
      </c>
      <c r="CU35" s="24">
        <v>338</v>
      </c>
      <c r="CV35" s="24">
        <v>249</v>
      </c>
      <c r="CW35" s="24">
        <v>150</v>
      </c>
      <c r="CX35" s="24">
        <v>72.44</v>
      </c>
      <c r="CY35" s="24">
        <v>95.21</v>
      </c>
      <c r="CZ35" s="24">
        <v>79.81</v>
      </c>
      <c r="DA35" s="24">
        <v>39.270000000000003</v>
      </c>
      <c r="DB35" s="24">
        <v>209</v>
      </c>
      <c r="DC35" s="24">
        <v>6.53</v>
      </c>
      <c r="DD35" s="24">
        <v>10.38</v>
      </c>
      <c r="DE35" s="24">
        <v>175</v>
      </c>
      <c r="DF35" s="24">
        <v>22.15</v>
      </c>
      <c r="DG35" s="24">
        <v>9.75</v>
      </c>
      <c r="DH35" s="24">
        <v>8.31</v>
      </c>
    </row>
    <row r="36" spans="1:112" ht="12.3" customHeight="1">
      <c r="A36" s="24">
        <v>43</v>
      </c>
      <c r="B36" s="24" t="s">
        <v>106</v>
      </c>
      <c r="C36" s="24" t="s">
        <v>107</v>
      </c>
      <c r="D36" s="25" t="s">
        <v>720</v>
      </c>
      <c r="E36" s="25" t="s">
        <v>721</v>
      </c>
      <c r="F36" s="25" t="s">
        <v>169</v>
      </c>
      <c r="G36" s="25" t="s">
        <v>2563</v>
      </c>
      <c r="H36" s="35" t="s">
        <v>323</v>
      </c>
      <c r="I36" s="26">
        <v>2836</v>
      </c>
      <c r="J36" s="27">
        <v>3722.8384125370103</v>
      </c>
      <c r="K36" s="27">
        <f t="shared" si="0"/>
        <v>685.74479999999994</v>
      </c>
      <c r="L36" s="24">
        <v>536</v>
      </c>
      <c r="M36" s="24">
        <v>133</v>
      </c>
      <c r="N36" s="24">
        <v>38</v>
      </c>
      <c r="O36" s="24">
        <f t="shared" si="1"/>
        <v>171</v>
      </c>
      <c r="P36" s="28">
        <v>24.18</v>
      </c>
      <c r="Q36" s="28">
        <f t="shared" si="2"/>
        <v>0.42766151589515122</v>
      </c>
      <c r="R36" s="29">
        <v>0.42496571072061895</v>
      </c>
      <c r="S36" s="29">
        <v>4.5270238820218765E-2</v>
      </c>
      <c r="T36" s="29">
        <v>0.29255748742249221</v>
      </c>
      <c r="U36" s="28" t="s">
        <v>128</v>
      </c>
      <c r="V36" s="28" t="s">
        <v>129</v>
      </c>
      <c r="W36" s="28">
        <v>0.42099632347565663</v>
      </c>
      <c r="X36" s="27">
        <v>1567.3012845720311</v>
      </c>
      <c r="Y36" s="30">
        <f t="shared" si="3"/>
        <v>1.2551384432188427E-4</v>
      </c>
      <c r="Z36" s="27">
        <f t="shared" si="4"/>
        <v>1567.3012845720311</v>
      </c>
      <c r="AA36" s="27">
        <v>0</v>
      </c>
      <c r="AB36" s="27">
        <v>0</v>
      </c>
      <c r="AC36" s="27">
        <v>0</v>
      </c>
      <c r="AD36" s="27">
        <v>0</v>
      </c>
      <c r="AE36" s="27">
        <v>0</v>
      </c>
      <c r="AF36" s="27">
        <f t="shared" si="5"/>
        <v>0</v>
      </c>
      <c r="AG36" s="27">
        <f t="shared" si="6"/>
        <v>0</v>
      </c>
      <c r="AH36" s="27">
        <v>0</v>
      </c>
      <c r="AI36" s="27">
        <v>0</v>
      </c>
      <c r="AJ36" s="27">
        <v>0</v>
      </c>
      <c r="AK36" s="27">
        <v>0</v>
      </c>
      <c r="AL36" s="27">
        <v>0</v>
      </c>
      <c r="AM36" s="27">
        <v>0</v>
      </c>
      <c r="AN36" s="27">
        <f t="shared" si="7"/>
        <v>0</v>
      </c>
      <c r="AO36" s="27">
        <v>0</v>
      </c>
      <c r="AP36" s="30">
        <f t="shared" si="8"/>
        <v>0</v>
      </c>
      <c r="AQ36" s="30">
        <f t="shared" si="9"/>
        <v>0</v>
      </c>
      <c r="AR36" s="31">
        <f t="shared" si="10"/>
        <v>0</v>
      </c>
      <c r="AS36" s="31">
        <f t="shared" si="30"/>
        <v>0</v>
      </c>
      <c r="AT36" s="32">
        <f t="shared" si="11"/>
        <v>0</v>
      </c>
      <c r="AU36" s="24">
        <v>257.64974996710185</v>
      </c>
      <c r="AV36" s="28">
        <f t="shared" si="12"/>
        <v>7.1550738309458985E-3</v>
      </c>
      <c r="AW36" s="30">
        <f t="shared" si="13"/>
        <v>9.1894331927506082E-5</v>
      </c>
      <c r="AX36" s="33">
        <f t="shared" si="14"/>
        <v>7.1550738309458985E-3</v>
      </c>
      <c r="AY36" s="30">
        <f t="shared" si="15"/>
        <v>9.1894331927506082E-5</v>
      </c>
      <c r="AZ36" s="31">
        <f t="shared" si="16"/>
        <v>0.89539917629987886</v>
      </c>
      <c r="BA36" s="31">
        <f t="shared" si="31"/>
        <v>257.64974996710185</v>
      </c>
      <c r="BB36" s="33">
        <f t="shared" si="17"/>
        <v>0</v>
      </c>
      <c r="BC36" s="31">
        <f t="shared" si="18"/>
        <v>0.44250665361714797</v>
      </c>
      <c r="BD36" s="30">
        <f t="shared" si="19"/>
        <v>1.2551384432188427E-4</v>
      </c>
      <c r="BE36" s="31">
        <f t="shared" si="20"/>
        <v>0.94254614311535756</v>
      </c>
      <c r="BF36" s="31">
        <f t="shared" si="21"/>
        <v>0.45455599347844533</v>
      </c>
      <c r="BG36" s="31">
        <f t="shared" si="22"/>
        <v>0.68986263133007708</v>
      </c>
      <c r="BH36" s="24">
        <v>0</v>
      </c>
      <c r="BI36" s="24">
        <v>183.12189070100001</v>
      </c>
      <c r="BJ36" s="24">
        <f t="shared" si="23"/>
        <v>20.3298382202466</v>
      </c>
      <c r="BK36" s="28">
        <f t="shared" si="32"/>
        <v>1.0164919110123301E-2</v>
      </c>
      <c r="BL36" s="28" t="str">
        <f t="shared" si="24"/>
        <v>FALSEFALSE</v>
      </c>
      <c r="BM36" s="24" t="str">
        <f t="shared" si="25"/>
        <v>FALSEFALSE</v>
      </c>
      <c r="BN36" s="28">
        <v>0.41460000000000002</v>
      </c>
      <c r="BO36" s="28">
        <f t="shared" si="26"/>
        <v>0.36853333333333338</v>
      </c>
      <c r="BP36" s="24">
        <v>5.83</v>
      </c>
      <c r="BQ36" s="24">
        <f t="shared" si="27"/>
        <v>122.4</v>
      </c>
      <c r="BR36" s="24">
        <v>5</v>
      </c>
      <c r="BS36" s="28">
        <v>17.240000000000002</v>
      </c>
      <c r="BT36" s="28">
        <v>488.92640000000006</v>
      </c>
      <c r="BU36" s="24">
        <v>0.72</v>
      </c>
      <c r="BV36" s="28">
        <v>29.74</v>
      </c>
      <c r="BW36" s="28">
        <v>843.42639999999994</v>
      </c>
      <c r="BX36" s="24">
        <v>770</v>
      </c>
      <c r="BY36" s="24">
        <v>1857</v>
      </c>
      <c r="BZ36" s="24">
        <v>209</v>
      </c>
      <c r="CA36" s="24">
        <v>603</v>
      </c>
      <c r="CB36" s="24">
        <v>335</v>
      </c>
      <c r="CC36" s="24">
        <v>1898</v>
      </c>
      <c r="CD36" s="24">
        <v>52.72</v>
      </c>
      <c r="CE36" s="24">
        <v>30.41</v>
      </c>
      <c r="CF36" s="24">
        <v>108.38</v>
      </c>
      <c r="CG36" s="24">
        <v>0</v>
      </c>
      <c r="CH36" s="24">
        <v>2836</v>
      </c>
      <c r="CI36" s="24">
        <v>100</v>
      </c>
      <c r="CJ36" s="24" t="s">
        <v>1980</v>
      </c>
      <c r="CK36" s="24">
        <v>712</v>
      </c>
      <c r="CL36" s="28">
        <v>1.02</v>
      </c>
      <c r="CM36" s="28">
        <v>4.07</v>
      </c>
      <c r="CN36" s="24">
        <v>278</v>
      </c>
      <c r="CO36" s="24">
        <v>39.04</v>
      </c>
      <c r="CP36" s="24">
        <v>122</v>
      </c>
      <c r="CQ36" s="24">
        <v>323</v>
      </c>
      <c r="CR36" s="24">
        <v>167</v>
      </c>
      <c r="CS36" s="24">
        <v>612</v>
      </c>
      <c r="CT36" s="24">
        <v>113</v>
      </c>
      <c r="CU36" s="24">
        <v>284</v>
      </c>
      <c r="CV36" s="24">
        <v>211</v>
      </c>
      <c r="CW36" s="24">
        <v>110</v>
      </c>
      <c r="CX36" s="24">
        <v>54.33</v>
      </c>
      <c r="CY36" s="24">
        <v>94.04</v>
      </c>
      <c r="CZ36" s="24">
        <v>74.040000000000006</v>
      </c>
      <c r="DA36" s="24">
        <v>30.56</v>
      </c>
      <c r="DB36" s="24">
        <v>137</v>
      </c>
      <c r="DC36" s="24">
        <v>7.56</v>
      </c>
      <c r="DD36" s="24">
        <v>9.9700000000000006</v>
      </c>
      <c r="DE36" s="24">
        <v>32</v>
      </c>
      <c r="DF36" s="24">
        <v>4.49</v>
      </c>
      <c r="DG36" s="24">
        <v>2.11</v>
      </c>
      <c r="DH36" s="24">
        <v>11.32</v>
      </c>
    </row>
    <row r="37" spans="1:112" ht="12.3" customHeight="1">
      <c r="A37" s="24">
        <v>44</v>
      </c>
      <c r="B37" s="24" t="s">
        <v>106</v>
      </c>
      <c r="C37" s="24" t="s">
        <v>107</v>
      </c>
      <c r="D37" s="25" t="s">
        <v>1238</v>
      </c>
      <c r="E37" s="25" t="s">
        <v>1239</v>
      </c>
      <c r="F37" s="41" t="s">
        <v>1240</v>
      </c>
      <c r="G37" s="36" t="s">
        <v>1241</v>
      </c>
      <c r="H37" s="35" t="s">
        <v>323</v>
      </c>
      <c r="I37" s="26">
        <v>13475</v>
      </c>
      <c r="J37" s="27">
        <v>14903.149525694396</v>
      </c>
      <c r="K37" s="27">
        <f t="shared" si="0"/>
        <v>4316.0424999999996</v>
      </c>
      <c r="L37" s="24">
        <v>2113</v>
      </c>
      <c r="M37" s="24">
        <v>704</v>
      </c>
      <c r="N37" s="24">
        <v>292</v>
      </c>
      <c r="O37" s="24">
        <f t="shared" si="1"/>
        <v>996</v>
      </c>
      <c r="P37" s="28">
        <v>32.03</v>
      </c>
      <c r="Q37" s="28">
        <f t="shared" si="2"/>
        <v>0.43531745114531051</v>
      </c>
      <c r="R37" s="29">
        <v>0.46855405169673831</v>
      </c>
      <c r="S37" s="29">
        <v>9.3981355888441961E-2</v>
      </c>
      <c r="T37" s="29">
        <v>0.2801144435599276</v>
      </c>
      <c r="U37" s="28" t="s">
        <v>294</v>
      </c>
      <c r="V37" s="28" t="s">
        <v>295</v>
      </c>
      <c r="W37" s="28">
        <v>0.44322333652749818</v>
      </c>
      <c r="X37" s="27">
        <v>6605.423657546472</v>
      </c>
      <c r="Y37" s="30">
        <f t="shared" si="3"/>
        <v>5.289806910735523E-4</v>
      </c>
      <c r="Z37" s="27">
        <f t="shared" si="4"/>
        <v>6605.423657546472</v>
      </c>
      <c r="AA37" s="27">
        <v>0</v>
      </c>
      <c r="AB37" s="27">
        <v>0</v>
      </c>
      <c r="AC37" s="27">
        <v>331</v>
      </c>
      <c r="AD37" s="27">
        <v>0</v>
      </c>
      <c r="AE37" s="27">
        <v>2657</v>
      </c>
      <c r="AF37" s="27">
        <f t="shared" si="5"/>
        <v>2657</v>
      </c>
      <c r="AG37" s="27">
        <f t="shared" si="6"/>
        <v>2</v>
      </c>
      <c r="AH37" s="27">
        <v>0</v>
      </c>
      <c r="AI37" s="27">
        <v>0</v>
      </c>
      <c r="AJ37" s="27">
        <v>0</v>
      </c>
      <c r="AK37" s="27">
        <v>0</v>
      </c>
      <c r="AL37" s="27">
        <v>2657</v>
      </c>
      <c r="AM37" s="27">
        <v>2657</v>
      </c>
      <c r="AN37" s="27">
        <f t="shared" si="7"/>
        <v>1</v>
      </c>
      <c r="AO37" s="27">
        <v>0</v>
      </c>
      <c r="AP37" s="30">
        <f t="shared" si="8"/>
        <v>0</v>
      </c>
      <c r="AQ37" s="30">
        <f t="shared" si="9"/>
        <v>0</v>
      </c>
      <c r="AR37" s="31">
        <f t="shared" si="10"/>
        <v>0</v>
      </c>
      <c r="AS37" s="31">
        <f t="shared" si="30"/>
        <v>0</v>
      </c>
      <c r="AT37" s="32">
        <f t="shared" si="11"/>
        <v>0</v>
      </c>
      <c r="AU37" s="24">
        <v>1802.5893096573352</v>
      </c>
      <c r="AV37" s="28">
        <f t="shared" si="12"/>
        <v>5.0058886527616954E-2</v>
      </c>
      <c r="AW37" s="30">
        <f t="shared" si="13"/>
        <v>6.4291830429401167E-4</v>
      </c>
      <c r="AX37" s="33">
        <f t="shared" si="14"/>
        <v>5.0058886527616954E-2</v>
      </c>
      <c r="AY37" s="30">
        <f t="shared" si="15"/>
        <v>6.4291830429401167E-4</v>
      </c>
      <c r="AZ37" s="31">
        <f t="shared" si="16"/>
        <v>0.89991929221089406</v>
      </c>
      <c r="BA37" s="31">
        <f t="shared" si="31"/>
        <v>1802.5893096573352</v>
      </c>
      <c r="BB37" s="33">
        <f t="shared" si="17"/>
        <v>0</v>
      </c>
      <c r="BC37" s="31">
        <f t="shared" si="18"/>
        <v>0.47284407681174973</v>
      </c>
      <c r="BD37" s="30">
        <f t="shared" si="19"/>
        <v>5.289806910735523E-4</v>
      </c>
      <c r="BE37" s="31">
        <f t="shared" si="20"/>
        <v>0.94410848892097021</v>
      </c>
      <c r="BF37" s="31">
        <f t="shared" si="21"/>
        <v>0.46262026871318063</v>
      </c>
      <c r="BG37" s="31">
        <f t="shared" si="22"/>
        <v>0.70210148025742769</v>
      </c>
      <c r="BH37" s="24">
        <v>81.94</v>
      </c>
      <c r="BI37" s="24">
        <v>159.74116127600001</v>
      </c>
      <c r="BJ37" s="24">
        <f t="shared" si="23"/>
        <v>93.295612769114697</v>
      </c>
      <c r="BK37" s="28">
        <f t="shared" si="32"/>
        <v>4.6647806384557351E-2</v>
      </c>
      <c r="BL37" s="28" t="str">
        <f t="shared" si="24"/>
        <v>FALSETRUE</v>
      </c>
      <c r="BM37" s="24" t="str">
        <f t="shared" si="25"/>
        <v>FALSETRUE</v>
      </c>
      <c r="BN37" s="28">
        <v>0.5403</v>
      </c>
      <c r="BO37" s="28">
        <f t="shared" si="26"/>
        <v>0.48026666666666668</v>
      </c>
      <c r="BP37" s="24">
        <v>6.66</v>
      </c>
      <c r="BQ37" s="24">
        <f t="shared" si="27"/>
        <v>254.1875</v>
      </c>
      <c r="BR37" s="24">
        <v>16</v>
      </c>
      <c r="BS37" s="28">
        <v>14.520000000000001</v>
      </c>
      <c r="BT37" s="28">
        <v>1956.5700000000004</v>
      </c>
      <c r="BU37" s="24">
        <v>1.02</v>
      </c>
      <c r="BV37" s="28">
        <v>7.35</v>
      </c>
      <c r="BW37" s="28">
        <v>990.41250000000002</v>
      </c>
      <c r="BX37" s="24">
        <v>4460</v>
      </c>
      <c r="BY37" s="24">
        <v>8254</v>
      </c>
      <c r="BZ37" s="24">
        <v>761</v>
      </c>
      <c r="CA37" s="24">
        <v>3567</v>
      </c>
      <c r="CB37" s="24">
        <v>1808</v>
      </c>
      <c r="CC37" s="24">
        <v>8100</v>
      </c>
      <c r="CD37" s="24">
        <v>63.25</v>
      </c>
      <c r="CE37" s="24">
        <v>27.21</v>
      </c>
      <c r="CF37" s="24">
        <v>103.86</v>
      </c>
      <c r="CG37" s="24">
        <v>11041</v>
      </c>
      <c r="CH37" s="24">
        <v>2434</v>
      </c>
      <c r="CI37" s="24">
        <v>18.059999999999999</v>
      </c>
      <c r="CJ37" s="24" t="s">
        <v>98</v>
      </c>
      <c r="CK37" s="24">
        <v>3204</v>
      </c>
      <c r="CL37" s="28">
        <v>1.05</v>
      </c>
      <c r="CM37" s="28">
        <v>4.43</v>
      </c>
      <c r="CN37" s="24">
        <v>1201</v>
      </c>
      <c r="CO37" s="24">
        <v>37.630000000000003</v>
      </c>
      <c r="CP37" s="24">
        <v>644</v>
      </c>
      <c r="CQ37" s="24">
        <v>1833</v>
      </c>
      <c r="CR37" s="24">
        <v>1299</v>
      </c>
      <c r="CS37" s="24">
        <v>4067</v>
      </c>
      <c r="CT37" s="24">
        <v>732</v>
      </c>
      <c r="CU37" s="24">
        <v>1802</v>
      </c>
      <c r="CV37" s="24">
        <v>1224</v>
      </c>
      <c r="CW37" s="24">
        <v>734</v>
      </c>
      <c r="CX37" s="24">
        <v>58.84</v>
      </c>
      <c r="CY37" s="24">
        <v>97.56</v>
      </c>
      <c r="CZ37" s="24">
        <v>81.819999999999993</v>
      </c>
      <c r="DA37" s="24">
        <v>42.11</v>
      </c>
      <c r="DB37" s="24">
        <v>704</v>
      </c>
      <c r="DC37" s="24">
        <v>3.52</v>
      </c>
      <c r="DD37" s="24">
        <v>15.44</v>
      </c>
      <c r="DE37" s="24">
        <v>311</v>
      </c>
      <c r="DF37" s="24">
        <v>9.74</v>
      </c>
      <c r="DG37" s="24">
        <v>10.15</v>
      </c>
      <c r="DH37" s="24">
        <v>7.59</v>
      </c>
    </row>
    <row r="38" spans="1:112" ht="12.3" customHeight="1">
      <c r="A38" s="24">
        <v>45</v>
      </c>
      <c r="B38" s="24" t="s">
        <v>106</v>
      </c>
      <c r="C38" s="24" t="s">
        <v>107</v>
      </c>
      <c r="D38" s="25" t="s">
        <v>1238</v>
      </c>
      <c r="E38" s="25" t="s">
        <v>1239</v>
      </c>
      <c r="F38" s="25" t="s">
        <v>481</v>
      </c>
      <c r="G38" s="25" t="s">
        <v>2456</v>
      </c>
      <c r="H38" s="35" t="s">
        <v>323</v>
      </c>
      <c r="I38" s="26">
        <v>1178</v>
      </c>
      <c r="J38" s="27">
        <v>1302.8504743056028</v>
      </c>
      <c r="K38" s="27">
        <f t="shared" si="0"/>
        <v>645.54399999999998</v>
      </c>
      <c r="L38" s="24">
        <v>113</v>
      </c>
      <c r="M38" s="24">
        <v>78</v>
      </c>
      <c r="N38" s="24">
        <v>59</v>
      </c>
      <c r="O38" s="24">
        <f t="shared" si="1"/>
        <v>137</v>
      </c>
      <c r="P38" s="28">
        <v>54.8</v>
      </c>
      <c r="Q38" s="28">
        <f t="shared" si="2"/>
        <v>0.58342386893596121</v>
      </c>
      <c r="R38" s="29">
        <v>0.46855405169673831</v>
      </c>
      <c r="S38" s="29">
        <v>9.3981355888441961E-2</v>
      </c>
      <c r="T38" s="29">
        <v>0.2801144435599276</v>
      </c>
      <c r="U38" s="28" t="s">
        <v>294</v>
      </c>
      <c r="V38" s="28" t="s">
        <v>295</v>
      </c>
      <c r="W38" s="28">
        <v>0.75830904906983743</v>
      </c>
      <c r="X38" s="27">
        <v>987.9633042508683</v>
      </c>
      <c r="Y38" s="30">
        <f t="shared" si="3"/>
        <v>7.9118848166667756E-5</v>
      </c>
      <c r="Z38" s="27">
        <f t="shared" si="4"/>
        <v>987.9633042508683</v>
      </c>
      <c r="AA38" s="27">
        <v>0</v>
      </c>
      <c r="AB38" s="27">
        <v>0</v>
      </c>
      <c r="AC38" s="27">
        <v>0</v>
      </c>
      <c r="AD38" s="27">
        <v>0</v>
      </c>
      <c r="AE38" s="27">
        <v>0</v>
      </c>
      <c r="AF38" s="27">
        <f t="shared" si="5"/>
        <v>0</v>
      </c>
      <c r="AG38" s="27">
        <f t="shared" si="6"/>
        <v>0</v>
      </c>
      <c r="AH38" s="27">
        <v>0</v>
      </c>
      <c r="AI38" s="27">
        <v>0</v>
      </c>
      <c r="AJ38" s="27">
        <v>0</v>
      </c>
      <c r="AK38" s="27">
        <v>0</v>
      </c>
      <c r="AL38" s="27">
        <v>0</v>
      </c>
      <c r="AM38" s="27">
        <v>0</v>
      </c>
      <c r="AN38" s="27">
        <f t="shared" si="7"/>
        <v>0</v>
      </c>
      <c r="AO38" s="27">
        <v>0</v>
      </c>
      <c r="AP38" s="30">
        <f t="shared" si="8"/>
        <v>0</v>
      </c>
      <c r="AQ38" s="30">
        <f t="shared" si="9"/>
        <v>0</v>
      </c>
      <c r="AR38" s="31">
        <f t="shared" si="10"/>
        <v>0</v>
      </c>
      <c r="AS38" s="31">
        <f t="shared" si="30"/>
        <v>0</v>
      </c>
      <c r="AT38" s="32">
        <f t="shared" si="11"/>
        <v>0</v>
      </c>
      <c r="AU38" s="24">
        <v>386.73761502561706</v>
      </c>
      <c r="AV38" s="28">
        <f t="shared" si="12"/>
        <v>1.0739914123982442E-2</v>
      </c>
      <c r="AW38" s="30">
        <f t="shared" si="13"/>
        <v>1.37935296923649E-4</v>
      </c>
      <c r="AX38" s="33">
        <f t="shared" si="14"/>
        <v>1.0739914123982442E-2</v>
      </c>
      <c r="AY38" s="30">
        <f t="shared" si="15"/>
        <v>1.37935296923649E-4</v>
      </c>
      <c r="AZ38" s="31">
        <f t="shared" si="16"/>
        <v>0.89577685587259104</v>
      </c>
      <c r="BA38" s="31">
        <f t="shared" si="31"/>
        <v>386.73761502561706</v>
      </c>
      <c r="BB38" s="33">
        <f t="shared" si="17"/>
        <v>0</v>
      </c>
      <c r="BC38" s="31">
        <f t="shared" si="18"/>
        <v>0.45835694056443727</v>
      </c>
      <c r="BD38" s="30">
        <f t="shared" si="19"/>
        <v>7.9118848166667756E-5</v>
      </c>
      <c r="BE38" s="31">
        <f t="shared" si="20"/>
        <v>0.94236648764123854</v>
      </c>
      <c r="BF38" s="31">
        <f t="shared" si="21"/>
        <v>0.56691821851974755</v>
      </c>
      <c r="BG38" s="31">
        <f t="shared" si="22"/>
        <v>0.86039057803235874</v>
      </c>
      <c r="BH38" s="24">
        <v>0</v>
      </c>
      <c r="BI38" s="24">
        <v>19.1189443821</v>
      </c>
      <c r="BJ38" s="24">
        <f t="shared" si="23"/>
        <v>68.144477449570331</v>
      </c>
      <c r="BK38" s="28">
        <f t="shared" si="32"/>
        <v>3.4072238724785167E-2</v>
      </c>
      <c r="BL38" s="28" t="str">
        <f t="shared" si="24"/>
        <v>TRUEFALSE</v>
      </c>
      <c r="BM38" s="24" t="str">
        <f t="shared" si="25"/>
        <v>FALSEFALSE</v>
      </c>
      <c r="BN38" s="28">
        <v>0.623</v>
      </c>
      <c r="BO38" s="28">
        <f t="shared" si="26"/>
        <v>0.55377777777777781</v>
      </c>
      <c r="BP38" s="24">
        <v>14.75</v>
      </c>
      <c r="BQ38" s="24">
        <f t="shared" si="27"/>
        <v>170</v>
      </c>
      <c r="BR38" s="24">
        <v>3</v>
      </c>
      <c r="BS38" s="28">
        <v>35.61</v>
      </c>
      <c r="BT38" s="28">
        <v>419.48579999999998</v>
      </c>
      <c r="BU38" s="24">
        <v>4.17</v>
      </c>
      <c r="BV38" s="28">
        <v>20.090000000000003</v>
      </c>
      <c r="BW38" s="28">
        <v>236.66020000000003</v>
      </c>
      <c r="BX38" s="24">
        <v>428</v>
      </c>
      <c r="BY38" s="24">
        <v>687</v>
      </c>
      <c r="BZ38" s="24">
        <v>63</v>
      </c>
      <c r="CA38" s="24">
        <v>338</v>
      </c>
      <c r="CB38" s="24">
        <v>191</v>
      </c>
      <c r="CC38" s="24">
        <v>649</v>
      </c>
      <c r="CD38" s="24">
        <v>71.47</v>
      </c>
      <c r="CE38" s="24">
        <v>25.35</v>
      </c>
      <c r="CF38" s="24">
        <v>110.36</v>
      </c>
      <c r="CG38" s="24">
        <v>0</v>
      </c>
      <c r="CH38" s="24">
        <v>1178</v>
      </c>
      <c r="CI38" s="24">
        <v>100</v>
      </c>
      <c r="CJ38" s="24" t="s">
        <v>1980</v>
      </c>
      <c r="CK38" s="24">
        <v>266</v>
      </c>
      <c r="CL38" s="28">
        <v>1.01</v>
      </c>
      <c r="CM38" s="28">
        <v>4.46</v>
      </c>
      <c r="CN38" s="24">
        <v>51</v>
      </c>
      <c r="CO38" s="24">
        <v>19.170000000000002</v>
      </c>
      <c r="CP38" s="24">
        <v>55</v>
      </c>
      <c r="CQ38" s="24">
        <v>259</v>
      </c>
      <c r="CR38" s="24">
        <v>196</v>
      </c>
      <c r="CS38" s="24">
        <v>510</v>
      </c>
      <c r="CT38" s="24">
        <v>42</v>
      </c>
      <c r="CU38" s="24">
        <v>128</v>
      </c>
      <c r="CV38" s="24">
        <v>126</v>
      </c>
      <c r="CW38" s="24">
        <v>32</v>
      </c>
      <c r="CX38" s="24">
        <v>30.43</v>
      </c>
      <c r="CY38" s="24">
        <v>87.07</v>
      </c>
      <c r="CZ38" s="24">
        <v>78.260000000000005</v>
      </c>
      <c r="DA38" s="24">
        <v>20.51</v>
      </c>
      <c r="DB38" s="24">
        <v>132</v>
      </c>
      <c r="DC38" s="24">
        <v>16.829999999999998</v>
      </c>
      <c r="DD38" s="24">
        <v>20.3</v>
      </c>
      <c r="DE38" s="24">
        <v>65</v>
      </c>
      <c r="DF38" s="24">
        <v>24.44</v>
      </c>
      <c r="DG38" s="24">
        <v>11.65</v>
      </c>
      <c r="DH38" s="24">
        <v>20.8</v>
      </c>
    </row>
    <row r="39" spans="1:112" ht="12.3" customHeight="1">
      <c r="A39" s="24">
        <v>46</v>
      </c>
      <c r="B39" s="24" t="s">
        <v>106</v>
      </c>
      <c r="C39" s="24" t="s">
        <v>107</v>
      </c>
      <c r="D39" s="25" t="s">
        <v>529</v>
      </c>
      <c r="E39" s="25" t="s">
        <v>530</v>
      </c>
      <c r="F39" s="25" t="s">
        <v>531</v>
      </c>
      <c r="G39" s="25" t="s">
        <v>532</v>
      </c>
      <c r="H39" s="35" t="s">
        <v>323</v>
      </c>
      <c r="I39" s="26">
        <v>37599</v>
      </c>
      <c r="J39" s="27">
        <v>40678.472448057815</v>
      </c>
      <c r="K39" s="27">
        <f t="shared" si="0"/>
        <v>13460.442000000003</v>
      </c>
      <c r="L39" s="24">
        <v>6388</v>
      </c>
      <c r="M39" s="24">
        <v>2836</v>
      </c>
      <c r="N39" s="24">
        <v>725</v>
      </c>
      <c r="O39" s="24">
        <f t="shared" si="1"/>
        <v>3561</v>
      </c>
      <c r="P39" s="28">
        <v>35.800000000000004</v>
      </c>
      <c r="Q39" s="28">
        <f t="shared" si="2"/>
        <v>0.45400813645622573</v>
      </c>
      <c r="R39" s="29">
        <v>0.49243672444610315</v>
      </c>
      <c r="S39" s="29">
        <v>8.4739004223767914E-2</v>
      </c>
      <c r="T39" s="29">
        <v>0.33149372057894116</v>
      </c>
      <c r="U39" s="28" t="s">
        <v>128</v>
      </c>
      <c r="V39" s="28" t="s">
        <v>129</v>
      </c>
      <c r="W39" s="28">
        <v>0.49552955252502506</v>
      </c>
      <c r="X39" s="27">
        <v>20157.385249587649</v>
      </c>
      <c r="Y39" s="30">
        <f t="shared" si="3"/>
        <v>1.6142594528937959E-3</v>
      </c>
      <c r="Z39" s="27">
        <f t="shared" si="4"/>
        <v>20157.385249587649</v>
      </c>
      <c r="AA39" s="27">
        <v>0</v>
      </c>
      <c r="AB39" s="27">
        <v>0</v>
      </c>
      <c r="AC39" s="27">
        <v>0</v>
      </c>
      <c r="AD39" s="27">
        <v>0</v>
      </c>
      <c r="AE39" s="27">
        <v>6594</v>
      </c>
      <c r="AF39" s="27">
        <f t="shared" si="5"/>
        <v>6594</v>
      </c>
      <c r="AG39" s="27">
        <f t="shared" si="6"/>
        <v>1</v>
      </c>
      <c r="AH39" s="27">
        <v>0</v>
      </c>
      <c r="AI39" s="27">
        <v>0</v>
      </c>
      <c r="AJ39" s="27">
        <v>58</v>
      </c>
      <c r="AK39" s="27">
        <v>0</v>
      </c>
      <c r="AL39" s="27">
        <v>6594</v>
      </c>
      <c r="AM39" s="27">
        <v>6594</v>
      </c>
      <c r="AN39" s="27">
        <f t="shared" si="7"/>
        <v>2</v>
      </c>
      <c r="AO39" s="27">
        <v>0</v>
      </c>
      <c r="AP39" s="30">
        <f t="shared" si="8"/>
        <v>0</v>
      </c>
      <c r="AQ39" s="30">
        <f t="shared" si="9"/>
        <v>0</v>
      </c>
      <c r="AR39" s="31">
        <f t="shared" si="10"/>
        <v>0</v>
      </c>
      <c r="AS39" s="31">
        <f t="shared" si="30"/>
        <v>0</v>
      </c>
      <c r="AT39" s="32">
        <f t="shared" si="11"/>
        <v>0</v>
      </c>
      <c r="AU39" s="24">
        <v>5460.735668825776</v>
      </c>
      <c r="AV39" s="28">
        <f t="shared" si="12"/>
        <v>0.15164760255624965</v>
      </c>
      <c r="AW39" s="30">
        <f t="shared" si="13"/>
        <v>1.9476465868238637E-3</v>
      </c>
      <c r="AX39" s="33">
        <f t="shared" si="14"/>
        <v>0.15164760255624965</v>
      </c>
      <c r="AY39" s="30">
        <f t="shared" si="15"/>
        <v>1.9476465868238637E-3</v>
      </c>
      <c r="AZ39" s="31">
        <f t="shared" si="16"/>
        <v>0.91062213521804392</v>
      </c>
      <c r="BA39" s="31">
        <f t="shared" si="31"/>
        <v>5460.735668825776</v>
      </c>
      <c r="BB39" s="33">
        <f t="shared" si="17"/>
        <v>0</v>
      </c>
      <c r="BC39" s="31">
        <f t="shared" si="18"/>
        <v>0.51823548740679892</v>
      </c>
      <c r="BD39" s="30">
        <f t="shared" si="19"/>
        <v>1.6142594528937959E-3</v>
      </c>
      <c r="BE39" s="31">
        <f t="shared" si="20"/>
        <v>0.94831101692321262</v>
      </c>
      <c r="BF39" s="31">
        <f t="shared" si="21"/>
        <v>0.48181827630037716</v>
      </c>
      <c r="BG39" s="31">
        <f t="shared" si="22"/>
        <v>0.73123757838485504</v>
      </c>
      <c r="BH39" s="24">
        <v>97.76</v>
      </c>
      <c r="BI39" s="24">
        <v>418.897292773</v>
      </c>
      <c r="BJ39" s="24">
        <f t="shared" si="23"/>
        <v>97.108463458371972</v>
      </c>
      <c r="BK39" s="28">
        <f t="shared" si="32"/>
        <v>4.8554231729185986E-2</v>
      </c>
      <c r="BL39" s="28" t="str">
        <f t="shared" si="24"/>
        <v>TRUETRUE</v>
      </c>
      <c r="BM39" s="24" t="str">
        <f t="shared" si="25"/>
        <v>TRUETRUE</v>
      </c>
      <c r="BN39" s="28">
        <v>0.43219999999999997</v>
      </c>
      <c r="BO39" s="28">
        <f t="shared" si="26"/>
        <v>0.38417777777777773</v>
      </c>
      <c r="BP39" s="24">
        <v>5.0199999999999996</v>
      </c>
      <c r="BQ39" s="24">
        <f t="shared" si="27"/>
        <v>306.11111111111109</v>
      </c>
      <c r="BR39" s="24">
        <v>36</v>
      </c>
      <c r="BS39" s="28">
        <v>5.25</v>
      </c>
      <c r="BT39" s="28">
        <v>1973.9475</v>
      </c>
      <c r="BU39" s="24">
        <v>0.53</v>
      </c>
      <c r="BV39" s="28">
        <v>23.940000000000005</v>
      </c>
      <c r="BW39" s="28">
        <v>9001.2006000000019</v>
      </c>
      <c r="BX39" s="24">
        <v>10817</v>
      </c>
      <c r="BY39" s="24">
        <v>25030</v>
      </c>
      <c r="BZ39" s="24">
        <v>1752</v>
      </c>
      <c r="CA39" s="24">
        <v>8617</v>
      </c>
      <c r="CB39" s="24">
        <v>4564</v>
      </c>
      <c r="CC39" s="24">
        <v>24418</v>
      </c>
      <c r="CD39" s="24">
        <v>50.22</v>
      </c>
      <c r="CE39" s="24">
        <v>27.98</v>
      </c>
      <c r="CF39" s="24">
        <v>102.44</v>
      </c>
      <c r="CG39" s="24">
        <v>36757</v>
      </c>
      <c r="CH39" s="24">
        <v>842</v>
      </c>
      <c r="CI39" s="24">
        <v>2.2400000000000002</v>
      </c>
      <c r="CJ39" s="24" t="s">
        <v>98</v>
      </c>
      <c r="CK39" s="24">
        <v>10422</v>
      </c>
      <c r="CL39" s="28">
        <v>1.02</v>
      </c>
      <c r="CM39" s="28">
        <v>3.66</v>
      </c>
      <c r="CN39" s="24">
        <v>4329</v>
      </c>
      <c r="CO39" s="24">
        <v>41.64</v>
      </c>
      <c r="CP39" s="24">
        <v>1699</v>
      </c>
      <c r="CQ39" s="24">
        <v>5385</v>
      </c>
      <c r="CR39" s="24">
        <v>3604</v>
      </c>
      <c r="CS39" s="24">
        <v>11020</v>
      </c>
      <c r="CT39" s="24">
        <v>1864</v>
      </c>
      <c r="CU39" s="24">
        <v>4409</v>
      </c>
      <c r="CV39" s="24">
        <v>3154</v>
      </c>
      <c r="CW39" s="24">
        <v>2332</v>
      </c>
      <c r="CX39" s="24">
        <v>64.95</v>
      </c>
      <c r="CY39" s="24">
        <v>96.29</v>
      </c>
      <c r="CZ39" s="24">
        <v>83.28</v>
      </c>
      <c r="DA39" s="24">
        <v>47.15</v>
      </c>
      <c r="DB39" s="24">
        <v>1539</v>
      </c>
      <c r="DC39" s="24">
        <v>4.79</v>
      </c>
      <c r="DD39" s="24">
        <v>9.4</v>
      </c>
      <c r="DE39" s="24">
        <v>405</v>
      </c>
      <c r="DF39" s="24">
        <v>3.9</v>
      </c>
      <c r="DG39" s="24">
        <v>24.11</v>
      </c>
      <c r="DH39" s="24">
        <v>5.16</v>
      </c>
    </row>
    <row r="40" spans="1:112" ht="12.3" customHeight="1">
      <c r="A40" s="24">
        <v>47</v>
      </c>
      <c r="B40" s="24" t="s">
        <v>106</v>
      </c>
      <c r="C40" s="24" t="s">
        <v>107</v>
      </c>
      <c r="D40" s="25" t="s">
        <v>529</v>
      </c>
      <c r="E40" s="25" t="s">
        <v>530</v>
      </c>
      <c r="F40" s="25" t="s">
        <v>2698</v>
      </c>
      <c r="G40" s="25" t="s">
        <v>2699</v>
      </c>
      <c r="H40" s="35" t="s">
        <v>323</v>
      </c>
      <c r="I40" s="26">
        <v>1281</v>
      </c>
      <c r="J40" s="27">
        <v>1385.9177958446251</v>
      </c>
      <c r="K40" s="27">
        <f t="shared" si="0"/>
        <v>446.04419999999999</v>
      </c>
      <c r="L40" s="24">
        <v>279</v>
      </c>
      <c r="M40" s="24">
        <v>128</v>
      </c>
      <c r="N40" s="24">
        <v>21</v>
      </c>
      <c r="O40" s="24">
        <f t="shared" si="1"/>
        <v>149</v>
      </c>
      <c r="P40" s="28">
        <v>34.82</v>
      </c>
      <c r="Q40" s="28">
        <f t="shared" si="2"/>
        <v>0.44897007435985387</v>
      </c>
      <c r="R40" s="29">
        <v>0.49243672444610315</v>
      </c>
      <c r="S40" s="29">
        <v>8.4739004223767914E-2</v>
      </c>
      <c r="T40" s="29">
        <v>0.33149372057894116</v>
      </c>
      <c r="U40" s="28" t="s">
        <v>128</v>
      </c>
      <c r="V40" s="28" t="s">
        <v>129</v>
      </c>
      <c r="W40" s="28">
        <v>0.48196477706484275</v>
      </c>
      <c r="X40" s="27">
        <v>667.96356150445297</v>
      </c>
      <c r="Y40" s="30">
        <f t="shared" si="3"/>
        <v>5.3492379095608504E-5</v>
      </c>
      <c r="Z40" s="27">
        <f t="shared" si="4"/>
        <v>667.96356150445297</v>
      </c>
      <c r="AA40" s="27">
        <v>0</v>
      </c>
      <c r="AB40" s="27">
        <v>0</v>
      </c>
      <c r="AC40" s="27">
        <v>0</v>
      </c>
      <c r="AD40" s="27">
        <v>0</v>
      </c>
      <c r="AE40" s="27">
        <v>0</v>
      </c>
      <c r="AF40" s="27">
        <f t="shared" si="5"/>
        <v>0</v>
      </c>
      <c r="AG40" s="27">
        <f t="shared" si="6"/>
        <v>0</v>
      </c>
      <c r="AH40" s="27">
        <v>0</v>
      </c>
      <c r="AI40" s="27">
        <v>0</v>
      </c>
      <c r="AJ40" s="27">
        <v>0</v>
      </c>
      <c r="AK40" s="27">
        <v>0</v>
      </c>
      <c r="AL40" s="27">
        <v>0</v>
      </c>
      <c r="AM40" s="27">
        <v>0</v>
      </c>
      <c r="AN40" s="27">
        <f t="shared" si="7"/>
        <v>0</v>
      </c>
      <c r="AO40" s="27">
        <v>0</v>
      </c>
      <c r="AP40" s="30">
        <f t="shared" si="8"/>
        <v>0</v>
      </c>
      <c r="AQ40" s="30">
        <f t="shared" si="9"/>
        <v>0</v>
      </c>
      <c r="AR40" s="31">
        <f t="shared" si="10"/>
        <v>0</v>
      </c>
      <c r="AS40" s="31">
        <f t="shared" si="30"/>
        <v>0</v>
      </c>
      <c r="AT40" s="32">
        <f t="shared" si="11"/>
        <v>0</v>
      </c>
      <c r="AU40" s="24">
        <v>104.58635662307088</v>
      </c>
      <c r="AV40" s="28">
        <f t="shared" si="12"/>
        <v>2.9044200642277347E-3</v>
      </c>
      <c r="AW40" s="30">
        <f t="shared" si="13"/>
        <v>3.7302164554152188E-5</v>
      </c>
      <c r="AX40" s="33">
        <f t="shared" si="14"/>
        <v>2.9044200642277347E-3</v>
      </c>
      <c r="AY40" s="30">
        <f t="shared" si="15"/>
        <v>3.7302164554152188E-5</v>
      </c>
      <c r="AZ40" s="31">
        <f t="shared" si="16"/>
        <v>0.89495135018570571</v>
      </c>
      <c r="BA40" s="31">
        <f t="shared" si="31"/>
        <v>104.58635662307088</v>
      </c>
      <c r="BB40" s="33">
        <f t="shared" si="17"/>
        <v>0</v>
      </c>
      <c r="BC40" s="31">
        <f t="shared" si="18"/>
        <v>0.46343083156534554</v>
      </c>
      <c r="BD40" s="30">
        <f t="shared" si="19"/>
        <v>5.3492379095608504E-5</v>
      </c>
      <c r="BE40" s="31">
        <f t="shared" si="20"/>
        <v>0.94226725419296842</v>
      </c>
      <c r="BF40" s="31">
        <f t="shared" si="21"/>
        <v>0.47476184121230225</v>
      </c>
      <c r="BG40" s="31">
        <f t="shared" si="22"/>
        <v>0.72052829075580505</v>
      </c>
      <c r="BH40" s="24">
        <v>0</v>
      </c>
      <c r="BI40" s="24">
        <v>2501.7367798999999</v>
      </c>
      <c r="BJ40" s="24">
        <f t="shared" si="23"/>
        <v>0.55398226023603625</v>
      </c>
      <c r="BK40" s="28">
        <f t="shared" si="32"/>
        <v>2.7699113011801812E-4</v>
      </c>
      <c r="BL40" s="28" t="str">
        <f t="shared" si="24"/>
        <v>TRUEFALSE</v>
      </c>
      <c r="BM40" s="24" t="str">
        <f t="shared" si="25"/>
        <v>FALSEFALSE</v>
      </c>
      <c r="BN40" s="28">
        <v>0.29309999999999997</v>
      </c>
      <c r="BO40" s="28">
        <f t="shared" si="26"/>
        <v>0.26053333333333328</v>
      </c>
      <c r="BP40" s="24">
        <v>23.27</v>
      </c>
      <c r="BQ40" s="24">
        <f t="shared" si="27"/>
        <v>43.4</v>
      </c>
      <c r="BR40" s="24">
        <v>5</v>
      </c>
      <c r="BS40" s="28">
        <v>32.93</v>
      </c>
      <c r="BT40" s="28">
        <v>421.83329999999995</v>
      </c>
      <c r="BU40" s="24">
        <v>14.01</v>
      </c>
      <c r="BV40" s="28">
        <v>57.780000000000008</v>
      </c>
      <c r="BW40" s="28">
        <v>740.16180000000008</v>
      </c>
      <c r="BX40" s="24">
        <v>267</v>
      </c>
      <c r="BY40" s="24">
        <v>911</v>
      </c>
      <c r="BZ40" s="24">
        <v>103</v>
      </c>
      <c r="CA40" s="24">
        <v>199</v>
      </c>
      <c r="CB40" s="24">
        <v>129</v>
      </c>
      <c r="CC40" s="24">
        <v>953</v>
      </c>
      <c r="CD40" s="24">
        <v>40.61</v>
      </c>
      <c r="CE40" s="24">
        <v>34.049999999999997</v>
      </c>
      <c r="CF40" s="24">
        <v>131.22999999999999</v>
      </c>
      <c r="CG40" s="24">
        <v>0</v>
      </c>
      <c r="CH40" s="24">
        <v>1281</v>
      </c>
      <c r="CI40" s="24">
        <v>100</v>
      </c>
      <c r="CJ40" s="24" t="s">
        <v>1980</v>
      </c>
      <c r="CK40" s="24">
        <v>577</v>
      </c>
      <c r="CL40" s="28">
        <v>1.01</v>
      </c>
      <c r="CM40" s="28">
        <v>2.23</v>
      </c>
      <c r="CN40" s="24">
        <v>169</v>
      </c>
      <c r="CO40" s="24">
        <v>29.44</v>
      </c>
      <c r="CP40" s="24">
        <v>37</v>
      </c>
      <c r="CQ40" s="24">
        <v>103</v>
      </c>
      <c r="CR40" s="24">
        <v>77</v>
      </c>
      <c r="CS40" s="24">
        <v>217</v>
      </c>
      <c r="CT40" s="24">
        <v>28</v>
      </c>
      <c r="CU40" s="24">
        <v>102</v>
      </c>
      <c r="CV40" s="24">
        <v>72</v>
      </c>
      <c r="CW40" s="24">
        <v>61</v>
      </c>
      <c r="CX40" s="24">
        <v>42.42</v>
      </c>
      <c r="CY40" s="24">
        <v>80.31</v>
      </c>
      <c r="CZ40" s="24">
        <v>72.73</v>
      </c>
      <c r="DA40" s="24">
        <v>39.61</v>
      </c>
      <c r="DB40" s="24">
        <v>263</v>
      </c>
      <c r="DC40" s="24">
        <v>23.53</v>
      </c>
      <c r="DD40" s="24">
        <v>2.09</v>
      </c>
      <c r="DE40" s="24">
        <v>45</v>
      </c>
      <c r="DF40" s="24">
        <v>7.84</v>
      </c>
      <c r="DG40" s="24">
        <v>15.68</v>
      </c>
      <c r="DH40" s="24">
        <v>11.68</v>
      </c>
    </row>
    <row r="41" spans="1:112" ht="12.3" customHeight="1">
      <c r="A41" s="24">
        <v>48</v>
      </c>
      <c r="B41" s="24" t="s">
        <v>106</v>
      </c>
      <c r="C41" s="24" t="s">
        <v>107</v>
      </c>
      <c r="D41" s="25" t="s">
        <v>529</v>
      </c>
      <c r="E41" s="25" t="s">
        <v>530</v>
      </c>
      <c r="F41" s="25" t="s">
        <v>2450</v>
      </c>
      <c r="G41" s="25" t="s">
        <v>2451</v>
      </c>
      <c r="H41" s="35" t="s">
        <v>323</v>
      </c>
      <c r="I41" s="26">
        <v>1297</v>
      </c>
      <c r="J41" s="27">
        <v>1403.2282445046674</v>
      </c>
      <c r="K41" s="27">
        <f t="shared" si="0"/>
        <v>470.29219999999992</v>
      </c>
      <c r="L41" s="24">
        <v>262</v>
      </c>
      <c r="M41" s="24">
        <v>96</v>
      </c>
      <c r="N41" s="24">
        <v>53</v>
      </c>
      <c r="O41" s="24">
        <f t="shared" si="1"/>
        <v>149</v>
      </c>
      <c r="P41" s="28">
        <v>36.26</v>
      </c>
      <c r="Q41" s="28">
        <f t="shared" si="2"/>
        <v>0.45796193856358164</v>
      </c>
      <c r="R41" s="29">
        <v>0.49243672444610315</v>
      </c>
      <c r="S41" s="29">
        <v>8.4739004223767914E-2</v>
      </c>
      <c r="T41" s="29">
        <v>0.33149372057894116</v>
      </c>
      <c r="U41" s="28" t="s">
        <v>128</v>
      </c>
      <c r="V41" s="28" t="s">
        <v>129</v>
      </c>
      <c r="W41" s="28">
        <v>0.50189669202674314</v>
      </c>
      <c r="X41" s="27">
        <v>704.27561407538644</v>
      </c>
      <c r="Y41" s="30">
        <f t="shared" si="3"/>
        <v>5.6400349221238016E-5</v>
      </c>
      <c r="Z41" s="27">
        <f t="shared" si="4"/>
        <v>704.27561407538644</v>
      </c>
      <c r="AA41" s="27">
        <v>0</v>
      </c>
      <c r="AB41" s="27">
        <v>0</v>
      </c>
      <c r="AC41" s="27">
        <v>0</v>
      </c>
      <c r="AD41" s="27">
        <v>0</v>
      </c>
      <c r="AE41" s="27">
        <v>0</v>
      </c>
      <c r="AF41" s="27">
        <f t="shared" si="5"/>
        <v>0</v>
      </c>
      <c r="AG41" s="27">
        <f t="shared" si="6"/>
        <v>0</v>
      </c>
      <c r="AH41" s="27">
        <v>0</v>
      </c>
      <c r="AI41" s="27">
        <v>0</v>
      </c>
      <c r="AJ41" s="27">
        <v>0</v>
      </c>
      <c r="AK41" s="27">
        <v>0</v>
      </c>
      <c r="AL41" s="27">
        <v>0</v>
      </c>
      <c r="AM41" s="27">
        <v>0</v>
      </c>
      <c r="AN41" s="27">
        <f t="shared" si="7"/>
        <v>0</v>
      </c>
      <c r="AO41" s="27">
        <v>0</v>
      </c>
      <c r="AP41" s="30">
        <f t="shared" si="8"/>
        <v>0</v>
      </c>
      <c r="AQ41" s="30">
        <f t="shared" si="9"/>
        <v>0</v>
      </c>
      <c r="AR41" s="31">
        <f t="shared" si="10"/>
        <v>0</v>
      </c>
      <c r="AS41" s="31">
        <f t="shared" si="30"/>
        <v>0</v>
      </c>
      <c r="AT41" s="32">
        <f t="shared" si="11"/>
        <v>0</v>
      </c>
      <c r="AU41" s="24">
        <v>394.99269662504685</v>
      </c>
      <c r="AV41" s="28">
        <f t="shared" si="12"/>
        <v>1.0969162234380162E-2</v>
      </c>
      <c r="AW41" s="30">
        <f t="shared" si="13"/>
        <v>1.4087958547305963E-4</v>
      </c>
      <c r="AX41" s="33">
        <f t="shared" si="14"/>
        <v>1.0969162234380162E-2</v>
      </c>
      <c r="AY41" s="30">
        <f t="shared" si="15"/>
        <v>1.4087958547305963E-4</v>
      </c>
      <c r="AZ41" s="31">
        <f t="shared" si="16"/>
        <v>0.89580100822563957</v>
      </c>
      <c r="BA41" s="31">
        <f t="shared" si="31"/>
        <v>394.99269662504685</v>
      </c>
      <c r="BB41" s="33">
        <f t="shared" si="17"/>
        <v>0</v>
      </c>
      <c r="BC41" s="31">
        <f t="shared" si="18"/>
        <v>0.466402298302041</v>
      </c>
      <c r="BD41" s="30">
        <f t="shared" si="19"/>
        <v>5.6400349221238016E-5</v>
      </c>
      <c r="BE41" s="31">
        <f t="shared" si="20"/>
        <v>0.94227851473386592</v>
      </c>
      <c r="BF41" s="31">
        <f t="shared" si="21"/>
        <v>0.48141053570327674</v>
      </c>
      <c r="BG41" s="31">
        <f t="shared" si="22"/>
        <v>0.73061876572975548</v>
      </c>
      <c r="BH41" s="24">
        <v>0</v>
      </c>
      <c r="BI41" s="24">
        <v>1366.02521344</v>
      </c>
      <c r="BJ41" s="24">
        <f t="shared" si="23"/>
        <v>1.0272345127298057</v>
      </c>
      <c r="BK41" s="28">
        <f t="shared" si="32"/>
        <v>5.136172563649029E-4</v>
      </c>
      <c r="BL41" s="28" t="str">
        <f t="shared" si="24"/>
        <v>TRUEFALSE</v>
      </c>
      <c r="BM41" s="24" t="str">
        <f t="shared" si="25"/>
        <v>FALSEFALSE</v>
      </c>
      <c r="BN41" s="28">
        <v>0.42180000000000001</v>
      </c>
      <c r="BO41" s="28">
        <f t="shared" si="26"/>
        <v>0.37493333333333334</v>
      </c>
      <c r="BP41" s="24">
        <v>16.899999999999999</v>
      </c>
      <c r="BQ41" s="24">
        <f t="shared" si="27"/>
        <v>98.375</v>
      </c>
      <c r="BR41" s="24">
        <v>8</v>
      </c>
      <c r="BS41" s="28">
        <v>44.39</v>
      </c>
      <c r="BT41" s="28">
        <v>575.73829999999998</v>
      </c>
      <c r="BU41" s="24">
        <v>14.66</v>
      </c>
      <c r="BV41" s="28">
        <v>99.789999999999992</v>
      </c>
      <c r="BW41" s="28">
        <v>1294.2763</v>
      </c>
      <c r="BX41" s="24">
        <v>348</v>
      </c>
      <c r="BY41" s="24">
        <v>825</v>
      </c>
      <c r="BZ41" s="24">
        <v>124</v>
      </c>
      <c r="CA41" s="24">
        <v>277</v>
      </c>
      <c r="CB41" s="24">
        <v>148</v>
      </c>
      <c r="CC41" s="24">
        <v>872</v>
      </c>
      <c r="CD41" s="24">
        <v>57.21</v>
      </c>
      <c r="CE41" s="24">
        <v>31.44</v>
      </c>
      <c r="CF41" s="24">
        <v>115.81</v>
      </c>
      <c r="CG41" s="24">
        <v>0</v>
      </c>
      <c r="CH41" s="24">
        <v>1297</v>
      </c>
      <c r="CI41" s="24">
        <v>100</v>
      </c>
      <c r="CJ41" s="24" t="s">
        <v>1980</v>
      </c>
      <c r="CK41" s="24">
        <v>464</v>
      </c>
      <c r="CL41" s="28">
        <v>1</v>
      </c>
      <c r="CM41" s="28">
        <v>2.8</v>
      </c>
      <c r="CN41" s="24">
        <v>133</v>
      </c>
      <c r="CO41" s="24">
        <v>28.66</v>
      </c>
      <c r="CP41" s="24">
        <v>147</v>
      </c>
      <c r="CQ41" s="24">
        <v>426</v>
      </c>
      <c r="CR41" s="24">
        <v>214</v>
      </c>
      <c r="CS41" s="24">
        <v>787</v>
      </c>
      <c r="CT41" s="24">
        <v>50</v>
      </c>
      <c r="CU41" s="24">
        <v>138</v>
      </c>
      <c r="CV41" s="24">
        <v>83</v>
      </c>
      <c r="CW41" s="24">
        <v>29</v>
      </c>
      <c r="CX41" s="24">
        <v>54.35</v>
      </c>
      <c r="CY41" s="24">
        <v>93.88</v>
      </c>
      <c r="CZ41" s="24">
        <v>66.94</v>
      </c>
      <c r="DA41" s="24">
        <v>20.14</v>
      </c>
      <c r="DB41" s="24">
        <v>181</v>
      </c>
      <c r="DC41" s="24">
        <v>7.77</v>
      </c>
      <c r="DD41" s="24">
        <v>7.54</v>
      </c>
      <c r="DE41" s="24">
        <v>66</v>
      </c>
      <c r="DF41" s="24">
        <v>14.22</v>
      </c>
      <c r="DG41" s="24">
        <v>25.22</v>
      </c>
      <c r="DH41" s="24">
        <v>8.52</v>
      </c>
    </row>
    <row r="42" spans="1:112" ht="12.3" customHeight="1">
      <c r="A42" s="24">
        <v>49</v>
      </c>
      <c r="B42" s="24" t="s">
        <v>106</v>
      </c>
      <c r="C42" s="24" t="s">
        <v>107</v>
      </c>
      <c r="D42" s="25" t="s">
        <v>529</v>
      </c>
      <c r="E42" s="25" t="s">
        <v>530</v>
      </c>
      <c r="F42" s="25" t="s">
        <v>2508</v>
      </c>
      <c r="G42" s="25" t="s">
        <v>2509</v>
      </c>
      <c r="H42" s="35" t="s">
        <v>323</v>
      </c>
      <c r="I42" s="26">
        <v>2996</v>
      </c>
      <c r="J42" s="27">
        <v>3241.3815115928937</v>
      </c>
      <c r="K42" s="27">
        <f t="shared" si="0"/>
        <v>982.68799999999987</v>
      </c>
      <c r="L42" s="24">
        <v>502</v>
      </c>
      <c r="M42" s="24">
        <v>175</v>
      </c>
      <c r="N42" s="24">
        <v>70</v>
      </c>
      <c r="O42" s="24">
        <f t="shared" si="1"/>
        <v>245</v>
      </c>
      <c r="P42" s="28">
        <v>32.799999999999997</v>
      </c>
      <c r="Q42" s="28">
        <f t="shared" si="2"/>
        <v>0.43925507046628931</v>
      </c>
      <c r="R42" s="29">
        <v>0.49243672444610315</v>
      </c>
      <c r="S42" s="29">
        <v>8.4739004223767914E-2</v>
      </c>
      <c r="T42" s="29">
        <v>0.33149372057894116</v>
      </c>
      <c r="U42" s="28" t="s">
        <v>128</v>
      </c>
      <c r="V42" s="28" t="s">
        <v>129</v>
      </c>
      <c r="W42" s="28">
        <v>0.45400472968773226</v>
      </c>
      <c r="X42" s="27">
        <v>1471.6025369855447</v>
      </c>
      <c r="Y42" s="30">
        <f t="shared" si="3"/>
        <v>1.1785002255091607E-4</v>
      </c>
      <c r="Z42" s="27">
        <f t="shared" si="4"/>
        <v>1471.6025369855447</v>
      </c>
      <c r="AA42" s="27">
        <v>0</v>
      </c>
      <c r="AB42" s="27">
        <v>0</v>
      </c>
      <c r="AC42" s="27">
        <v>0</v>
      </c>
      <c r="AD42" s="27">
        <v>0</v>
      </c>
      <c r="AE42" s="27">
        <v>0</v>
      </c>
      <c r="AF42" s="27">
        <f t="shared" si="5"/>
        <v>0</v>
      </c>
      <c r="AG42" s="27">
        <f t="shared" si="6"/>
        <v>0</v>
      </c>
      <c r="AH42" s="27">
        <v>0</v>
      </c>
      <c r="AI42" s="27">
        <v>0</v>
      </c>
      <c r="AJ42" s="27">
        <v>0</v>
      </c>
      <c r="AK42" s="27">
        <v>0</v>
      </c>
      <c r="AL42" s="27">
        <v>0</v>
      </c>
      <c r="AM42" s="27">
        <v>0</v>
      </c>
      <c r="AN42" s="27">
        <f t="shared" si="7"/>
        <v>0</v>
      </c>
      <c r="AO42" s="27">
        <v>0</v>
      </c>
      <c r="AP42" s="30">
        <f t="shared" si="8"/>
        <v>0</v>
      </c>
      <c r="AQ42" s="30">
        <f t="shared" si="9"/>
        <v>0</v>
      </c>
      <c r="AR42" s="31">
        <f t="shared" si="10"/>
        <v>0</v>
      </c>
      <c r="AS42" s="31">
        <f t="shared" si="30"/>
        <v>0</v>
      </c>
      <c r="AT42" s="32">
        <f t="shared" si="11"/>
        <v>0</v>
      </c>
      <c r="AU42" s="24">
        <f>W42*CS42</f>
        <v>317.80331078141256</v>
      </c>
      <c r="AV42" s="28">
        <f t="shared" si="12"/>
        <v>8.8255709646541339E-3</v>
      </c>
      <c r="AW42" s="30">
        <f t="shared" si="13"/>
        <v>1.1334892788499297E-4</v>
      </c>
      <c r="AX42" s="33">
        <f t="shared" si="14"/>
        <v>8.8255709646541339E-3</v>
      </c>
      <c r="AY42" s="30">
        <f t="shared" si="15"/>
        <v>1.1334892788499297E-4</v>
      </c>
      <c r="AZ42" s="31">
        <f t="shared" si="16"/>
        <v>0.89557517093063022</v>
      </c>
      <c r="BA42" s="31">
        <f t="shared" si="31"/>
        <v>317.80331078141256</v>
      </c>
      <c r="BB42" s="33">
        <f t="shared" si="17"/>
        <v>0</v>
      </c>
      <c r="BC42" s="31">
        <f t="shared" si="18"/>
        <v>0.46561248878046246</v>
      </c>
      <c r="BD42" s="30">
        <f t="shared" si="19"/>
        <v>1.1785002255091607E-4</v>
      </c>
      <c r="BE42" s="31">
        <f t="shared" si="20"/>
        <v>0.9425164664767558</v>
      </c>
      <c r="BF42" s="31">
        <f t="shared" si="21"/>
        <v>0.46554634872901302</v>
      </c>
      <c r="BG42" s="31">
        <f t="shared" si="22"/>
        <v>0.70654228246478046</v>
      </c>
      <c r="BH42" s="24">
        <v>0</v>
      </c>
      <c r="BI42" s="24">
        <v>898.06093276399997</v>
      </c>
      <c r="BJ42" s="24">
        <f t="shared" si="23"/>
        <v>3.6093113432924393</v>
      </c>
      <c r="BK42" s="28">
        <f t="shared" si="32"/>
        <v>1.8046556716462196E-3</v>
      </c>
      <c r="BL42" s="28" t="str">
        <f t="shared" si="24"/>
        <v>FALSEFALSE</v>
      </c>
      <c r="BM42" s="24" t="str">
        <f t="shared" si="25"/>
        <v>FALSEFALSE</v>
      </c>
      <c r="BN42" s="28">
        <v>0.43459999999999999</v>
      </c>
      <c r="BO42" s="28">
        <f t="shared" si="26"/>
        <v>0.38631111111111111</v>
      </c>
      <c r="BP42" s="24">
        <v>9.67</v>
      </c>
      <c r="BQ42" s="24"/>
      <c r="BS42" s="28">
        <v>24.7</v>
      </c>
      <c r="BT42" s="28">
        <v>740.01199999999994</v>
      </c>
      <c r="BU42" s="24">
        <v>14.43</v>
      </c>
      <c r="BV42" s="28">
        <v>41.449999999999996</v>
      </c>
      <c r="BW42" s="28">
        <v>1241.8419999999999</v>
      </c>
      <c r="BX42" s="24">
        <v>844</v>
      </c>
      <c r="BY42" s="24">
        <v>1942</v>
      </c>
      <c r="BZ42" s="24">
        <v>210</v>
      </c>
      <c r="CA42" s="24">
        <v>651</v>
      </c>
      <c r="CB42" s="24">
        <v>379</v>
      </c>
      <c r="CC42" s="24">
        <v>1966</v>
      </c>
      <c r="CD42" s="24">
        <v>54.27</v>
      </c>
      <c r="CE42" s="24">
        <v>29.94</v>
      </c>
      <c r="CF42" s="24">
        <v>120.94</v>
      </c>
      <c r="CG42" s="24">
        <v>0</v>
      </c>
      <c r="CH42" s="24">
        <v>2996</v>
      </c>
      <c r="CI42" s="24">
        <v>100</v>
      </c>
      <c r="CJ42" s="24" t="s">
        <v>1980</v>
      </c>
      <c r="CK42" s="24">
        <v>830</v>
      </c>
      <c r="CL42" s="28">
        <v>1.01</v>
      </c>
      <c r="CM42" s="28">
        <v>3.64</v>
      </c>
      <c r="CN42" s="24">
        <v>186</v>
      </c>
      <c r="CO42" s="24">
        <v>22.57</v>
      </c>
      <c r="CP42" s="24"/>
      <c r="CQ42" s="24"/>
      <c r="CR42" s="24"/>
      <c r="CS42" s="40">
        <v>700</v>
      </c>
      <c r="CT42" s="24">
        <v>121</v>
      </c>
      <c r="CU42" s="24">
        <v>340</v>
      </c>
      <c r="CV42" s="24">
        <v>239</v>
      </c>
      <c r="CW42" s="24">
        <v>104</v>
      </c>
      <c r="CX42" s="24">
        <v>57.35</v>
      </c>
      <c r="CY42" s="24">
        <v>94.18</v>
      </c>
      <c r="CZ42" s="24">
        <v>78.36</v>
      </c>
      <c r="DA42" s="24">
        <v>27.96</v>
      </c>
      <c r="DB42" s="24">
        <v>240</v>
      </c>
      <c r="DC42" s="24">
        <v>8.3000000000000007</v>
      </c>
      <c r="DD42" s="24">
        <v>12.14</v>
      </c>
      <c r="DE42" s="24">
        <v>90</v>
      </c>
      <c r="DF42" s="24">
        <v>10.92</v>
      </c>
      <c r="DG42" s="24">
        <v>9.7100000000000009</v>
      </c>
      <c r="DH42" s="24">
        <v>9.91</v>
      </c>
    </row>
    <row r="43" spans="1:112" ht="12.3" customHeight="1">
      <c r="A43" s="24">
        <v>50</v>
      </c>
      <c r="B43" s="24" t="s">
        <v>106</v>
      </c>
      <c r="C43" s="24" t="s">
        <v>107</v>
      </c>
      <c r="D43" s="25" t="s">
        <v>1308</v>
      </c>
      <c r="E43" s="25" t="s">
        <v>1309</v>
      </c>
      <c r="F43" s="25" t="s">
        <v>1308</v>
      </c>
      <c r="G43" s="25" t="s">
        <v>1310</v>
      </c>
      <c r="H43" s="35" t="s">
        <v>323</v>
      </c>
      <c r="I43" s="26">
        <v>17341</v>
      </c>
      <c r="J43" s="27">
        <v>21279.508173901781</v>
      </c>
      <c r="K43" s="27">
        <f t="shared" si="0"/>
        <v>3662.4192000000003</v>
      </c>
      <c r="L43" s="24">
        <v>3353</v>
      </c>
      <c r="M43" s="24">
        <v>631</v>
      </c>
      <c r="N43" s="24">
        <v>267</v>
      </c>
      <c r="O43" s="24">
        <f t="shared" si="1"/>
        <v>898</v>
      </c>
      <c r="P43" s="28">
        <v>21.12</v>
      </c>
      <c r="Q43" s="28">
        <f t="shared" si="2"/>
        <v>0.38956087418424878</v>
      </c>
      <c r="R43" s="29">
        <v>0.38781455469857273</v>
      </c>
      <c r="S43" s="29">
        <v>6.3392238373928544E-2</v>
      </c>
      <c r="T43" s="29">
        <v>0.17005796933841086</v>
      </c>
      <c r="U43" s="28" t="s">
        <v>96</v>
      </c>
      <c r="V43" s="28" t="s">
        <v>97</v>
      </c>
      <c r="W43" s="28">
        <v>0.31184350472219702</v>
      </c>
      <c r="X43" s="27">
        <v>6635.8764077141705</v>
      </c>
      <c r="Y43" s="30">
        <f t="shared" si="3"/>
        <v>5.3141943197253998E-4</v>
      </c>
      <c r="Z43" s="27">
        <f t="shared" si="4"/>
        <v>6635.8764077141705</v>
      </c>
      <c r="AA43" s="27">
        <v>0</v>
      </c>
      <c r="AB43" s="27">
        <v>0</v>
      </c>
      <c r="AC43" s="27">
        <v>177</v>
      </c>
      <c r="AD43" s="27">
        <v>0</v>
      </c>
      <c r="AE43" s="27">
        <v>4944</v>
      </c>
      <c r="AF43" s="27">
        <f t="shared" si="5"/>
        <v>4944</v>
      </c>
      <c r="AG43" s="27">
        <f t="shared" si="6"/>
        <v>2</v>
      </c>
      <c r="AH43" s="27">
        <v>0</v>
      </c>
      <c r="AI43" s="27">
        <v>0</v>
      </c>
      <c r="AJ43" s="27">
        <v>0</v>
      </c>
      <c r="AK43" s="27">
        <v>0</v>
      </c>
      <c r="AL43" s="27">
        <v>4944</v>
      </c>
      <c r="AM43" s="27">
        <v>4944</v>
      </c>
      <c r="AN43" s="27">
        <f t="shared" si="7"/>
        <v>1</v>
      </c>
      <c r="AO43" s="27">
        <v>0</v>
      </c>
      <c r="AP43" s="30">
        <f t="shared" si="8"/>
        <v>0</v>
      </c>
      <c r="AQ43" s="30">
        <f t="shared" si="9"/>
        <v>0</v>
      </c>
      <c r="AR43" s="31">
        <f t="shared" si="10"/>
        <v>0</v>
      </c>
      <c r="AS43" s="31">
        <f t="shared" si="30"/>
        <v>0</v>
      </c>
      <c r="AT43" s="32">
        <f t="shared" si="11"/>
        <v>0</v>
      </c>
      <c r="AU43" s="24">
        <v>1558.9056801062629</v>
      </c>
      <c r="AV43" s="28">
        <f t="shared" si="12"/>
        <v>4.3291659464313299E-2</v>
      </c>
      <c r="AW43" s="30">
        <f t="shared" si="13"/>
        <v>5.5600518156781096E-4</v>
      </c>
      <c r="AX43" s="33">
        <f t="shared" si="14"/>
        <v>4.3291659464313299E-2</v>
      </c>
      <c r="AY43" s="30">
        <f t="shared" si="15"/>
        <v>5.5600518156781096E-4</v>
      </c>
      <c r="AZ43" s="31">
        <f t="shared" si="16"/>
        <v>0.89920633341306999</v>
      </c>
      <c r="BA43" s="31">
        <f t="shared" si="31"/>
        <v>1558.9056801062629</v>
      </c>
      <c r="BB43" s="33">
        <f t="shared" si="17"/>
        <v>0</v>
      </c>
      <c r="BC43" s="31">
        <f t="shared" si="18"/>
        <v>0.44343751585865204</v>
      </c>
      <c r="BD43" s="30">
        <f t="shared" si="19"/>
        <v>5.3141943197253998E-4</v>
      </c>
      <c r="BE43" s="31">
        <f t="shared" si="20"/>
        <v>0.94411793246421349</v>
      </c>
      <c r="BF43" s="31">
        <f t="shared" si="21"/>
        <v>0.4188309522061277</v>
      </c>
      <c r="BG43" s="31">
        <f t="shared" si="22"/>
        <v>0.63564407227445807</v>
      </c>
      <c r="BH43" s="24">
        <v>97.95</v>
      </c>
      <c r="BI43" s="24">
        <v>7.2721240649299999</v>
      </c>
      <c r="BJ43" s="24">
        <f t="shared" si="23"/>
        <v>2926.1750740093585</v>
      </c>
      <c r="BK43" s="28">
        <v>1</v>
      </c>
      <c r="BL43" s="28" t="str">
        <f t="shared" si="24"/>
        <v>FALSETRUE</v>
      </c>
      <c r="BM43" s="24" t="str">
        <f t="shared" si="25"/>
        <v>FALSETRUE</v>
      </c>
      <c r="BN43" s="28">
        <v>0.36280000000000001</v>
      </c>
      <c r="BO43" s="28">
        <f t="shared" si="26"/>
        <v>0.32248888888888888</v>
      </c>
      <c r="BP43" s="24">
        <v>2.56</v>
      </c>
      <c r="BQ43" s="24">
        <f t="shared" ref="BQ43:BQ74" si="33">CS43/BR43</f>
        <v>333.26666666666665</v>
      </c>
      <c r="BR43" s="24">
        <v>15</v>
      </c>
      <c r="BS43" s="28">
        <v>12.34</v>
      </c>
      <c r="BT43" s="28">
        <v>2139.8793999999998</v>
      </c>
      <c r="BU43" s="24">
        <v>0.09</v>
      </c>
      <c r="BV43" s="28">
        <v>7.48</v>
      </c>
      <c r="BW43" s="28">
        <v>1297.1068</v>
      </c>
      <c r="BX43" s="24">
        <v>4401</v>
      </c>
      <c r="BY43" s="24">
        <v>12132</v>
      </c>
      <c r="BZ43" s="24">
        <v>808</v>
      </c>
      <c r="CA43" s="24">
        <v>3523</v>
      </c>
      <c r="CB43" s="24">
        <v>1891</v>
      </c>
      <c r="CC43" s="24">
        <v>11927</v>
      </c>
      <c r="CD43" s="24">
        <v>42.94</v>
      </c>
      <c r="CE43" s="24">
        <v>29.46</v>
      </c>
      <c r="CF43" s="24">
        <v>96.19</v>
      </c>
      <c r="CG43" s="24">
        <v>16985</v>
      </c>
      <c r="CH43" s="24">
        <v>356</v>
      </c>
      <c r="CI43" s="24">
        <v>2.0499999999999998</v>
      </c>
      <c r="CJ43" s="24" t="s">
        <v>98</v>
      </c>
      <c r="CK43" s="24">
        <v>4448</v>
      </c>
      <c r="CL43" s="28">
        <v>1.03</v>
      </c>
      <c r="CM43" s="28">
        <v>4</v>
      </c>
      <c r="CN43" s="24">
        <v>1596</v>
      </c>
      <c r="CO43" s="24">
        <v>35.9</v>
      </c>
      <c r="CP43" s="24">
        <v>879</v>
      </c>
      <c r="CQ43" s="24">
        <v>2051</v>
      </c>
      <c r="CR43" s="24">
        <v>1885</v>
      </c>
      <c r="CS43" s="24">
        <v>4999</v>
      </c>
      <c r="CT43" s="24">
        <v>713</v>
      </c>
      <c r="CU43" s="24">
        <v>1762</v>
      </c>
      <c r="CV43" s="24">
        <v>1288</v>
      </c>
      <c r="CW43" s="24">
        <v>1138</v>
      </c>
      <c r="CX43" s="24">
        <v>62.27</v>
      </c>
      <c r="CY43" s="24">
        <v>95.24</v>
      </c>
      <c r="CZ43" s="24">
        <v>82.56</v>
      </c>
      <c r="DA43" s="24">
        <v>45.27</v>
      </c>
      <c r="DB43" s="24">
        <v>371</v>
      </c>
      <c r="DC43" s="24">
        <v>5.97</v>
      </c>
      <c r="DD43" s="24">
        <v>8.34</v>
      </c>
      <c r="DE43" s="24">
        <v>541</v>
      </c>
      <c r="DF43" s="24">
        <v>12.17</v>
      </c>
      <c r="DG43" s="24">
        <v>5.24</v>
      </c>
      <c r="DH43" s="24">
        <v>1.6</v>
      </c>
    </row>
    <row r="44" spans="1:112" ht="12.3" customHeight="1">
      <c r="A44" s="24">
        <v>51</v>
      </c>
      <c r="B44" s="24" t="s">
        <v>106</v>
      </c>
      <c r="C44" s="24" t="s">
        <v>107</v>
      </c>
      <c r="D44" s="25" t="s">
        <v>1308</v>
      </c>
      <c r="E44" s="25" t="s">
        <v>1309</v>
      </c>
      <c r="F44" s="25" t="s">
        <v>1542</v>
      </c>
      <c r="G44" s="25" t="s">
        <v>1543</v>
      </c>
      <c r="H44" s="35" t="s">
        <v>323</v>
      </c>
      <c r="I44" s="26">
        <v>13550</v>
      </c>
      <c r="J44" s="27">
        <v>16627.491826098216</v>
      </c>
      <c r="K44" s="27">
        <f t="shared" si="0"/>
        <v>4451.1750000000002</v>
      </c>
      <c r="L44" s="24">
        <v>2208</v>
      </c>
      <c r="M44" s="24">
        <v>694</v>
      </c>
      <c r="N44" s="24">
        <v>386</v>
      </c>
      <c r="O44" s="24">
        <f t="shared" si="1"/>
        <v>1080</v>
      </c>
      <c r="P44" s="28">
        <v>32.85</v>
      </c>
      <c r="Q44" s="28">
        <f t="shared" si="2"/>
        <v>0.45011112679237625</v>
      </c>
      <c r="R44" s="29">
        <v>0.38781455469857273</v>
      </c>
      <c r="S44" s="29">
        <v>6.3392238373928544E-2</v>
      </c>
      <c r="T44" s="29">
        <v>0.17005796933841086</v>
      </c>
      <c r="U44" s="28" t="s">
        <v>96</v>
      </c>
      <c r="V44" s="28" t="s">
        <v>97</v>
      </c>
      <c r="W44" s="28">
        <v>0.48504067850966726</v>
      </c>
      <c r="X44" s="27">
        <v>8065.0099172446253</v>
      </c>
      <c r="Y44" s="30">
        <f t="shared" si="3"/>
        <v>6.4586841673131543E-4</v>
      </c>
      <c r="Z44" s="27">
        <f t="shared" si="4"/>
        <v>8065.0099172446253</v>
      </c>
      <c r="AA44" s="27">
        <v>0</v>
      </c>
      <c r="AB44" s="27">
        <v>0</v>
      </c>
      <c r="AC44" s="27">
        <v>114</v>
      </c>
      <c r="AD44" s="27">
        <v>0</v>
      </c>
      <c r="AE44" s="27">
        <v>0</v>
      </c>
      <c r="AF44" s="27">
        <f t="shared" si="5"/>
        <v>114</v>
      </c>
      <c r="AG44" s="27">
        <f t="shared" si="6"/>
        <v>1</v>
      </c>
      <c r="AH44" s="27">
        <v>0</v>
      </c>
      <c r="AI44" s="27">
        <v>0</v>
      </c>
      <c r="AJ44" s="27">
        <v>114</v>
      </c>
      <c r="AK44" s="27">
        <v>0</v>
      </c>
      <c r="AL44" s="27">
        <v>0</v>
      </c>
      <c r="AM44" s="27">
        <v>114</v>
      </c>
      <c r="AN44" s="27">
        <f t="shared" si="7"/>
        <v>1</v>
      </c>
      <c r="AO44" s="27">
        <v>0</v>
      </c>
      <c r="AP44" s="30">
        <f t="shared" si="8"/>
        <v>0</v>
      </c>
      <c r="AQ44" s="30">
        <f t="shared" si="9"/>
        <v>0</v>
      </c>
      <c r="AR44" s="31">
        <f t="shared" si="10"/>
        <v>0</v>
      </c>
      <c r="AS44" s="31">
        <f t="shared" si="30"/>
        <v>0</v>
      </c>
      <c r="AT44" s="32">
        <f t="shared" si="11"/>
        <v>0</v>
      </c>
      <c r="AU44" s="24">
        <v>1016.6452621562626</v>
      </c>
      <c r="AV44" s="28">
        <f t="shared" si="12"/>
        <v>2.8232792430569847E-2</v>
      </c>
      <c r="AW44" s="30">
        <f t="shared" si="13"/>
        <v>3.6260053497060609E-4</v>
      </c>
      <c r="AX44" s="33">
        <f t="shared" si="14"/>
        <v>2.8232792430569847E-2</v>
      </c>
      <c r="AY44" s="30">
        <f t="shared" si="15"/>
        <v>3.6260053497060609E-4</v>
      </c>
      <c r="AZ44" s="31">
        <f t="shared" si="16"/>
        <v>0.89761981183834816</v>
      </c>
      <c r="BA44" s="31">
        <f t="shared" si="31"/>
        <v>1016.6452621562626</v>
      </c>
      <c r="BB44" s="33">
        <f t="shared" si="17"/>
        <v>0</v>
      </c>
      <c r="BC44" s="31">
        <f t="shared" si="18"/>
        <v>0.43788905298916364</v>
      </c>
      <c r="BD44" s="30">
        <f t="shared" si="19"/>
        <v>6.4586841673131543E-4</v>
      </c>
      <c r="BE44" s="31">
        <f t="shared" si="20"/>
        <v>0.9445611135898353</v>
      </c>
      <c r="BF44" s="31">
        <f t="shared" si="21"/>
        <v>0.47674922017207794</v>
      </c>
      <c r="BG44" s="31">
        <f t="shared" si="22"/>
        <v>0.72354446147692852</v>
      </c>
      <c r="BH44" s="24">
        <v>78.67</v>
      </c>
      <c r="BI44" s="24">
        <v>64.109546381399994</v>
      </c>
      <c r="BJ44" s="24">
        <f t="shared" si="23"/>
        <v>259.36062200749444</v>
      </c>
      <c r="BK44" s="28">
        <f>BJ44/(2000)</f>
        <v>0.12968031100374722</v>
      </c>
      <c r="BL44" s="28" t="str">
        <f t="shared" si="24"/>
        <v>TRUETRUE</v>
      </c>
      <c r="BM44" s="24" t="str">
        <f t="shared" si="25"/>
        <v>FALSETRUE</v>
      </c>
      <c r="BN44" s="28">
        <v>0.45590000000000003</v>
      </c>
      <c r="BO44" s="28">
        <f t="shared" si="26"/>
        <v>0.40524444444444446</v>
      </c>
      <c r="BP44" s="24">
        <v>4.28</v>
      </c>
      <c r="BQ44" s="24">
        <f t="shared" si="33"/>
        <v>149.71428571428572</v>
      </c>
      <c r="BR44" s="24">
        <v>14</v>
      </c>
      <c r="BS44" s="28">
        <v>11.69</v>
      </c>
      <c r="BT44" s="28">
        <v>1583.9949999999999</v>
      </c>
      <c r="BU44" s="24">
        <v>0.23</v>
      </c>
      <c r="BV44" s="28">
        <v>22.56</v>
      </c>
      <c r="BW44" s="28">
        <v>3056.88</v>
      </c>
      <c r="BX44" s="24">
        <v>4074</v>
      </c>
      <c r="BY44" s="24">
        <v>8936</v>
      </c>
      <c r="BZ44" s="24">
        <v>540</v>
      </c>
      <c r="CA44" s="24">
        <v>3261</v>
      </c>
      <c r="CB44" s="24">
        <v>1671</v>
      </c>
      <c r="CC44" s="24">
        <v>8618</v>
      </c>
      <c r="CD44" s="24">
        <v>51.63</v>
      </c>
      <c r="CE44" s="24">
        <v>27.19</v>
      </c>
      <c r="CF44" s="24">
        <v>100.74</v>
      </c>
      <c r="CG44" s="24">
        <v>10660</v>
      </c>
      <c r="CH44" s="24">
        <v>2890</v>
      </c>
      <c r="CI44" s="24">
        <v>21.33</v>
      </c>
      <c r="CJ44" s="24" t="s">
        <v>98</v>
      </c>
      <c r="CK44" s="24">
        <v>3455</v>
      </c>
      <c r="CL44" s="28">
        <v>1.01</v>
      </c>
      <c r="CM44" s="28">
        <v>3.97</v>
      </c>
      <c r="CN44" s="24">
        <v>1275</v>
      </c>
      <c r="CO44" s="24">
        <v>37</v>
      </c>
      <c r="CP44" s="24">
        <v>554</v>
      </c>
      <c r="CQ44" s="24">
        <v>1277</v>
      </c>
      <c r="CR44" s="24">
        <v>265</v>
      </c>
      <c r="CS44" s="24">
        <v>2096</v>
      </c>
      <c r="CT44" s="24">
        <v>728</v>
      </c>
      <c r="CU44" s="24">
        <v>1603</v>
      </c>
      <c r="CV44" s="24">
        <v>1110</v>
      </c>
      <c r="CW44" s="24">
        <v>587</v>
      </c>
      <c r="CX44" s="24">
        <v>67.599999999999994</v>
      </c>
      <c r="CY44" s="24">
        <v>95.87</v>
      </c>
      <c r="CZ44" s="24">
        <v>81.260000000000005</v>
      </c>
      <c r="DA44" s="24">
        <v>31.12</v>
      </c>
      <c r="DB44" s="24">
        <v>465</v>
      </c>
      <c r="DC44" s="24">
        <v>5.31</v>
      </c>
      <c r="DD44" s="24">
        <v>11.93</v>
      </c>
      <c r="DE44" s="24">
        <v>677</v>
      </c>
      <c r="DF44" s="24">
        <v>19.649999999999999</v>
      </c>
      <c r="DG44" s="24">
        <v>9.2899999999999991</v>
      </c>
      <c r="DH44" s="24">
        <v>4.3499999999999996</v>
      </c>
    </row>
    <row r="45" spans="1:112" ht="12.3" customHeight="1">
      <c r="A45" s="24">
        <v>52</v>
      </c>
      <c r="B45" s="24" t="s">
        <v>106</v>
      </c>
      <c r="C45" s="24" t="s">
        <v>107</v>
      </c>
      <c r="D45" s="25" t="s">
        <v>329</v>
      </c>
      <c r="E45" s="25" t="s">
        <v>1544</v>
      </c>
      <c r="F45" s="25" t="s">
        <v>1545</v>
      </c>
      <c r="G45" s="25" t="s">
        <v>1546</v>
      </c>
      <c r="H45" s="35" t="s">
        <v>323</v>
      </c>
      <c r="I45" s="26">
        <v>23036</v>
      </c>
      <c r="J45" s="27">
        <v>29354.476412579956</v>
      </c>
      <c r="K45" s="27">
        <f t="shared" si="0"/>
        <v>6664.3148000000001</v>
      </c>
      <c r="L45" s="24">
        <v>3927</v>
      </c>
      <c r="M45" s="24">
        <v>1164</v>
      </c>
      <c r="N45" s="24">
        <v>435</v>
      </c>
      <c r="O45" s="24">
        <f t="shared" si="1"/>
        <v>1599</v>
      </c>
      <c r="P45" s="28">
        <v>28.93</v>
      </c>
      <c r="Q45" s="28">
        <f t="shared" si="2"/>
        <v>0.42802997333801046</v>
      </c>
      <c r="R45" s="29">
        <v>0.45884055059102502</v>
      </c>
      <c r="S45" s="29">
        <v>8.6972380199819468E-2</v>
      </c>
      <c r="T45" s="29">
        <v>0.40735131328325042</v>
      </c>
      <c r="U45" s="28" t="s">
        <v>128</v>
      </c>
      <c r="V45" s="28" t="s">
        <v>129</v>
      </c>
      <c r="W45" s="28">
        <v>0.42243953400703987</v>
      </c>
      <c r="X45" s="27">
        <v>12400.49133675092</v>
      </c>
      <c r="Y45" s="30">
        <f t="shared" si="3"/>
        <v>9.9306582242790075E-4</v>
      </c>
      <c r="Z45" s="27">
        <f t="shared" si="4"/>
        <v>8397.4913367509198</v>
      </c>
      <c r="AA45" s="27">
        <v>0</v>
      </c>
      <c r="AB45" s="27">
        <v>1378</v>
      </c>
      <c r="AC45" s="27">
        <v>0</v>
      </c>
      <c r="AD45" s="27">
        <v>0</v>
      </c>
      <c r="AE45" s="27">
        <v>5288</v>
      </c>
      <c r="AF45" s="27">
        <f t="shared" si="5"/>
        <v>5288</v>
      </c>
      <c r="AG45" s="27">
        <f t="shared" si="6"/>
        <v>2</v>
      </c>
      <c r="AH45" s="27">
        <v>234</v>
      </c>
      <c r="AI45" s="27">
        <v>3854</v>
      </c>
      <c r="AJ45" s="27">
        <v>75</v>
      </c>
      <c r="AK45" s="27">
        <v>0</v>
      </c>
      <c r="AL45" s="27">
        <v>5692</v>
      </c>
      <c r="AM45" s="27">
        <v>9695</v>
      </c>
      <c r="AN45" s="27">
        <f t="shared" si="7"/>
        <v>4</v>
      </c>
      <c r="AO45" s="27">
        <v>4003</v>
      </c>
      <c r="AP45" s="30">
        <f t="shared" si="8"/>
        <v>2.3149751887632966E-3</v>
      </c>
      <c r="AQ45" s="30">
        <f t="shared" si="9"/>
        <v>1.2153089830064865E-2</v>
      </c>
      <c r="AR45" s="31">
        <f t="shared" si="10"/>
        <v>0.32280978965216028</v>
      </c>
      <c r="AS45" s="31">
        <f t="shared" si="30"/>
        <v>0.32280978965216028</v>
      </c>
      <c r="AT45" s="32">
        <f t="shared" si="11"/>
        <v>0.13636761711356915</v>
      </c>
      <c r="AU45" s="24">
        <v>2962.5684519913707</v>
      </c>
      <c r="AV45" s="28">
        <f t="shared" si="12"/>
        <v>8.2272138847159601E-2</v>
      </c>
      <c r="AW45" s="30">
        <f t="shared" si="13"/>
        <v>1.0566408417629531E-3</v>
      </c>
      <c r="AX45" s="33">
        <f t="shared" si="14"/>
        <v>8.2272138847159601E-2</v>
      </c>
      <c r="AY45" s="30">
        <f t="shared" si="15"/>
        <v>-1.1096448988301911E-2</v>
      </c>
      <c r="AZ45" s="31">
        <f t="shared" si="16"/>
        <v>0.80361985054300855</v>
      </c>
      <c r="BA45" s="31">
        <v>0</v>
      </c>
      <c r="BB45" s="33">
        <f t="shared" si="17"/>
        <v>1.3008982112833307</v>
      </c>
      <c r="BC45" s="31">
        <f t="shared" si="18"/>
        <v>0.44824417999373106</v>
      </c>
      <c r="BD45" s="30">
        <f t="shared" si="19"/>
        <v>-1.3219093663353958E-3</v>
      </c>
      <c r="BE45" s="31">
        <f t="shared" si="20"/>
        <v>0.93694128214518568</v>
      </c>
      <c r="BF45" s="31">
        <f t="shared" si="21"/>
        <v>0.45345796065821781</v>
      </c>
      <c r="BG45" s="31">
        <f t="shared" si="22"/>
        <v>0.68819618798422588</v>
      </c>
      <c r="BH45" s="24">
        <v>85.05</v>
      </c>
      <c r="BI45" s="24">
        <v>4072.1554359800002</v>
      </c>
      <c r="BJ45" s="24">
        <f t="shared" si="23"/>
        <v>7.2085844644374539</v>
      </c>
      <c r="BK45" s="28">
        <f>BJ45/(2000)</f>
        <v>3.6042922322187271E-3</v>
      </c>
      <c r="BL45" s="28" t="str">
        <f t="shared" si="24"/>
        <v>FALSETRUE</v>
      </c>
      <c r="BM45" s="24" t="str">
        <f t="shared" si="25"/>
        <v>FALSETRUE</v>
      </c>
      <c r="BN45" s="28">
        <v>0.4506</v>
      </c>
      <c r="BO45" s="28">
        <f t="shared" si="26"/>
        <v>0.40053333333333335</v>
      </c>
      <c r="BP45" s="24">
        <v>5.49</v>
      </c>
      <c r="BQ45" s="24">
        <f t="shared" si="33"/>
        <v>184.55263157894737</v>
      </c>
      <c r="BR45" s="24">
        <v>38</v>
      </c>
      <c r="BS45" s="28">
        <v>11.94</v>
      </c>
      <c r="BT45" s="28">
        <v>2750.4983999999999</v>
      </c>
      <c r="BU45" s="24">
        <v>2.5</v>
      </c>
      <c r="BV45" s="28">
        <v>13.22</v>
      </c>
      <c r="BW45" s="28">
        <v>3045.3592000000003</v>
      </c>
      <c r="BX45" s="24">
        <v>6777</v>
      </c>
      <c r="BY45" s="24">
        <v>15040</v>
      </c>
      <c r="BZ45" s="24">
        <v>1219</v>
      </c>
      <c r="CA45" s="24">
        <v>5404</v>
      </c>
      <c r="CB45" s="24">
        <v>2795</v>
      </c>
      <c r="CC45" s="24">
        <v>14837</v>
      </c>
      <c r="CD45" s="24">
        <v>53.16</v>
      </c>
      <c r="CE45" s="24">
        <v>28.08</v>
      </c>
      <c r="CF45" s="24">
        <v>102.62</v>
      </c>
      <c r="CG45" s="24">
        <v>19593</v>
      </c>
      <c r="CH45" s="24">
        <v>3443</v>
      </c>
      <c r="CI45" s="24">
        <v>14.95</v>
      </c>
      <c r="CJ45" s="24" t="s">
        <v>98</v>
      </c>
      <c r="CK45" s="24">
        <v>5733</v>
      </c>
      <c r="CL45" s="28">
        <v>1.01</v>
      </c>
      <c r="CM45" s="28">
        <v>4.05</v>
      </c>
      <c r="CN45" s="24">
        <v>2475</v>
      </c>
      <c r="CO45" s="24">
        <v>43.59</v>
      </c>
      <c r="CP45" s="24">
        <v>1188</v>
      </c>
      <c r="CQ45" s="24">
        <v>3287</v>
      </c>
      <c r="CR45" s="24">
        <v>2180</v>
      </c>
      <c r="CS45" s="24">
        <v>7013</v>
      </c>
      <c r="CT45" s="24">
        <v>1088</v>
      </c>
      <c r="CU45" s="24">
        <v>2641</v>
      </c>
      <c r="CV45" s="24">
        <v>1923</v>
      </c>
      <c r="CW45" s="24">
        <v>1369</v>
      </c>
      <c r="CX45" s="24">
        <v>60.08</v>
      </c>
      <c r="CY45" s="24">
        <v>95.41</v>
      </c>
      <c r="CZ45" s="24">
        <v>82.71</v>
      </c>
      <c r="DA45" s="24">
        <v>42.02</v>
      </c>
      <c r="DB45" s="24">
        <v>1021</v>
      </c>
      <c r="DC45" s="24">
        <v>5.94</v>
      </c>
      <c r="DD45" s="24">
        <v>12.12</v>
      </c>
      <c r="DE45" s="24">
        <v>435</v>
      </c>
      <c r="DF45" s="24">
        <v>7.66</v>
      </c>
      <c r="DG45" s="24">
        <v>11.59</v>
      </c>
      <c r="DH45" s="24">
        <v>5.23</v>
      </c>
    </row>
    <row r="46" spans="1:112" ht="12.3" customHeight="1">
      <c r="A46" s="24">
        <v>53</v>
      </c>
      <c r="B46" s="24" t="s">
        <v>106</v>
      </c>
      <c r="C46" s="24" t="s">
        <v>107</v>
      </c>
      <c r="D46" s="25" t="s">
        <v>329</v>
      </c>
      <c r="E46" s="25" t="s">
        <v>1544</v>
      </c>
      <c r="F46" s="25" t="s">
        <v>2291</v>
      </c>
      <c r="G46" s="25" t="s">
        <v>2292</v>
      </c>
      <c r="H46" s="35" t="s">
        <v>323</v>
      </c>
      <c r="I46" s="26">
        <v>6980</v>
      </c>
      <c r="J46" s="27">
        <v>8894.5235874200425</v>
      </c>
      <c r="K46" s="27">
        <f t="shared" si="0"/>
        <v>2767.57</v>
      </c>
      <c r="L46" s="24">
        <v>1113</v>
      </c>
      <c r="M46" s="24">
        <v>486</v>
      </c>
      <c r="N46" s="24">
        <v>245</v>
      </c>
      <c r="O46" s="24">
        <f t="shared" si="1"/>
        <v>731</v>
      </c>
      <c r="P46" s="28">
        <v>39.65</v>
      </c>
      <c r="Q46" s="28">
        <f t="shared" si="2"/>
        <v>0.48700556562055564</v>
      </c>
      <c r="R46" s="29">
        <v>0.45884055059102502</v>
      </c>
      <c r="S46" s="29">
        <v>8.6972380199819468E-2</v>
      </c>
      <c r="T46" s="29">
        <v>0.40735131328325042</v>
      </c>
      <c r="U46" s="28" t="s">
        <v>128</v>
      </c>
      <c r="V46" s="28" t="s">
        <v>129</v>
      </c>
      <c r="W46" s="28">
        <v>0.57897433540888799</v>
      </c>
      <c r="X46" s="27">
        <v>5149.7008828051976</v>
      </c>
      <c r="Y46" s="30">
        <f t="shared" si="3"/>
        <v>4.1240236403250122E-4</v>
      </c>
      <c r="Z46" s="27">
        <f t="shared" si="4"/>
        <v>4314.7008828051976</v>
      </c>
      <c r="AA46" s="27">
        <v>0</v>
      </c>
      <c r="AB46" s="27">
        <v>65</v>
      </c>
      <c r="AC46" s="27">
        <v>0</v>
      </c>
      <c r="AD46" s="27">
        <v>0</v>
      </c>
      <c r="AE46" s="27">
        <v>0</v>
      </c>
      <c r="AF46" s="27">
        <f t="shared" si="5"/>
        <v>65</v>
      </c>
      <c r="AG46" s="27">
        <f t="shared" si="6"/>
        <v>1</v>
      </c>
      <c r="AH46" s="27">
        <v>0</v>
      </c>
      <c r="AI46" s="27">
        <v>835</v>
      </c>
      <c r="AJ46" s="27">
        <v>0</v>
      </c>
      <c r="AK46" s="27">
        <v>0</v>
      </c>
      <c r="AL46" s="27">
        <v>101</v>
      </c>
      <c r="AM46" s="27">
        <v>835</v>
      </c>
      <c r="AN46" s="27">
        <f t="shared" si="7"/>
        <v>2</v>
      </c>
      <c r="AO46" s="27">
        <v>835</v>
      </c>
      <c r="AP46" s="30">
        <f t="shared" si="8"/>
        <v>4.828889039763559E-4</v>
      </c>
      <c r="AQ46" s="30">
        <f t="shared" si="9"/>
        <v>2.6330643508313861E-3</v>
      </c>
      <c r="AR46" s="31">
        <f t="shared" si="10"/>
        <v>0.16214533989499411</v>
      </c>
      <c r="AS46" s="31">
        <f t="shared" si="30"/>
        <v>0.16214533989499411</v>
      </c>
      <c r="AT46" s="32">
        <f t="shared" si="11"/>
        <v>9.3877990405352468E-2</v>
      </c>
      <c r="AU46" s="24">
        <v>1097.7353399352517</v>
      </c>
      <c r="AV46" s="28">
        <f t="shared" si="12"/>
        <v>3.0484708039026275E-2</v>
      </c>
      <c r="AW46" s="30">
        <f t="shared" si="13"/>
        <v>3.9152242806152193E-4</v>
      </c>
      <c r="AX46" s="33">
        <f t="shared" si="14"/>
        <v>3.0484708039026275E-2</v>
      </c>
      <c r="AY46" s="30">
        <f t="shared" si="15"/>
        <v>-2.2415419227698641E-3</v>
      </c>
      <c r="AZ46" s="31">
        <f t="shared" si="16"/>
        <v>0.87625771808545838</v>
      </c>
      <c r="BA46" s="31">
        <f t="shared" ref="BA46:BA77" si="34">AU46-AI46</f>
        <v>262.73533993525166</v>
      </c>
      <c r="BB46" s="33">
        <f t="shared" si="17"/>
        <v>0.76065693580499216</v>
      </c>
      <c r="BC46" s="31">
        <f t="shared" si="18"/>
        <v>0.45519432557183653</v>
      </c>
      <c r="BD46" s="30">
        <f t="shared" si="19"/>
        <v>-7.0486539943854685E-5</v>
      </c>
      <c r="BE46" s="31">
        <f t="shared" si="20"/>
        <v>0.9417871702760241</v>
      </c>
      <c r="BF46" s="31">
        <f t="shared" si="21"/>
        <v>0.5070579693496482</v>
      </c>
      <c r="BG46" s="31">
        <f t="shared" si="22"/>
        <v>0.76954291658464546</v>
      </c>
      <c r="BH46" s="24">
        <v>0</v>
      </c>
      <c r="BI46" s="24">
        <v>2858.7729482499999</v>
      </c>
      <c r="BJ46" s="24">
        <f t="shared" si="23"/>
        <v>3.1113081550827015</v>
      </c>
      <c r="BK46" s="28">
        <f>BJ46/(2000)</f>
        <v>1.5556540775413508E-3</v>
      </c>
      <c r="BL46" s="28" t="str">
        <f t="shared" si="24"/>
        <v>TRUEFALSE</v>
      </c>
      <c r="BM46" s="24" t="str">
        <f t="shared" si="25"/>
        <v>FALSEFALSE</v>
      </c>
      <c r="BN46" s="28">
        <v>0.52349999999999997</v>
      </c>
      <c r="BO46" s="28">
        <f t="shared" si="26"/>
        <v>0.46533333333333332</v>
      </c>
      <c r="BP46" s="24">
        <v>6.85</v>
      </c>
      <c r="BQ46" s="24">
        <f t="shared" si="33"/>
        <v>126.4</v>
      </c>
      <c r="BR46" s="24">
        <v>15</v>
      </c>
      <c r="BS46" s="28">
        <v>26.479999999999997</v>
      </c>
      <c r="BT46" s="28">
        <v>1848.3039999999999</v>
      </c>
      <c r="BU46" s="24">
        <v>6.02</v>
      </c>
      <c r="BV46" s="28">
        <v>29.47</v>
      </c>
      <c r="BW46" s="28">
        <v>2057.0059999999999</v>
      </c>
      <c r="BX46" s="24">
        <v>2261</v>
      </c>
      <c r="BY46" s="24">
        <v>4319</v>
      </c>
      <c r="BZ46" s="24">
        <v>400</v>
      </c>
      <c r="CA46" s="24">
        <v>1856</v>
      </c>
      <c r="CB46" s="24">
        <v>807</v>
      </c>
      <c r="CC46" s="24">
        <v>4317</v>
      </c>
      <c r="CD46" s="24">
        <v>61.61</v>
      </c>
      <c r="CE46" s="24">
        <v>27.6</v>
      </c>
      <c r="CF46" s="24">
        <v>117.45</v>
      </c>
      <c r="CG46" s="24">
        <v>0</v>
      </c>
      <c r="CH46" s="24">
        <v>6980</v>
      </c>
      <c r="CI46" s="24">
        <v>100</v>
      </c>
      <c r="CJ46" s="24" t="s">
        <v>1980</v>
      </c>
      <c r="CK46" s="24">
        <v>1887</v>
      </c>
      <c r="CL46" s="28">
        <v>1</v>
      </c>
      <c r="CM46" s="28">
        <v>3.71</v>
      </c>
      <c r="CN46" s="24">
        <v>634</v>
      </c>
      <c r="CO46" s="24">
        <v>33.74</v>
      </c>
      <c r="CP46" s="24">
        <v>430</v>
      </c>
      <c r="CQ46" s="24">
        <v>1083</v>
      </c>
      <c r="CR46" s="24">
        <v>383</v>
      </c>
      <c r="CS46" s="24">
        <v>1896</v>
      </c>
      <c r="CT46" s="24">
        <v>398</v>
      </c>
      <c r="CU46" s="24">
        <v>871</v>
      </c>
      <c r="CV46" s="24">
        <v>501</v>
      </c>
      <c r="CW46" s="24">
        <v>229</v>
      </c>
      <c r="CX46" s="24">
        <v>61.04</v>
      </c>
      <c r="CY46" s="24">
        <v>94.06</v>
      </c>
      <c r="CZ46" s="24">
        <v>76.260000000000005</v>
      </c>
      <c r="DA46" s="24">
        <v>27.07</v>
      </c>
      <c r="DB46" s="24">
        <v>372</v>
      </c>
      <c r="DC46" s="24">
        <v>7.54</v>
      </c>
      <c r="DD46" s="24">
        <v>14.8</v>
      </c>
      <c r="DE46" s="24">
        <v>396</v>
      </c>
      <c r="DF46" s="24">
        <v>21.08</v>
      </c>
      <c r="DG46" s="24">
        <v>12.08</v>
      </c>
      <c r="DH46" s="24">
        <v>6.83</v>
      </c>
    </row>
    <row r="47" spans="1:112" ht="12.3" customHeight="1">
      <c r="A47" s="24">
        <v>54</v>
      </c>
      <c r="B47" s="24" t="s">
        <v>106</v>
      </c>
      <c r="C47" s="24" t="s">
        <v>107</v>
      </c>
      <c r="D47" s="25" t="s">
        <v>146</v>
      </c>
      <c r="E47" s="25" t="s">
        <v>147</v>
      </c>
      <c r="F47" s="25" t="s">
        <v>509</v>
      </c>
      <c r="G47" s="25" t="s">
        <v>510</v>
      </c>
      <c r="H47" s="35" t="s">
        <v>323</v>
      </c>
      <c r="I47" s="26">
        <v>84730</v>
      </c>
      <c r="J47" s="27">
        <v>104180.70200385734</v>
      </c>
      <c r="K47" s="27">
        <f t="shared" si="0"/>
        <v>10582.777</v>
      </c>
      <c r="L47" s="24">
        <v>19384</v>
      </c>
      <c r="M47" s="24">
        <v>2173</v>
      </c>
      <c r="N47" s="24">
        <v>594</v>
      </c>
      <c r="O47" s="24">
        <f t="shared" si="1"/>
        <v>2767</v>
      </c>
      <c r="P47" s="28">
        <v>12.49</v>
      </c>
      <c r="Q47" s="28">
        <f t="shared" si="2"/>
        <v>0.33433461472256315</v>
      </c>
      <c r="R47" s="29">
        <v>0.3597578631339044</v>
      </c>
      <c r="S47" s="29">
        <v>6.4990333191437891E-2</v>
      </c>
      <c r="T47" s="29">
        <v>0.4125114285814368</v>
      </c>
      <c r="U47" s="28" t="s">
        <v>96</v>
      </c>
      <c r="V47" s="28" t="s">
        <v>97</v>
      </c>
      <c r="W47" s="28">
        <v>0.17789698463403544</v>
      </c>
      <c r="X47" s="27">
        <v>18533.432743543235</v>
      </c>
      <c r="Y47" s="30">
        <f t="shared" si="3"/>
        <v>1.4842088212531474E-3</v>
      </c>
      <c r="Z47" s="27">
        <f t="shared" si="4"/>
        <v>16139.432743543235</v>
      </c>
      <c r="AA47" s="27">
        <v>0</v>
      </c>
      <c r="AB47" s="27">
        <v>0</v>
      </c>
      <c r="AC47" s="27">
        <v>66</v>
      </c>
      <c r="AD47" s="27">
        <v>1997</v>
      </c>
      <c r="AE47" s="27">
        <v>34137</v>
      </c>
      <c r="AF47" s="27">
        <f t="shared" si="5"/>
        <v>34137</v>
      </c>
      <c r="AG47" s="27">
        <f t="shared" si="6"/>
        <v>3</v>
      </c>
      <c r="AH47" s="27">
        <v>0</v>
      </c>
      <c r="AI47" s="27">
        <v>347</v>
      </c>
      <c r="AJ47" s="27">
        <v>50</v>
      </c>
      <c r="AK47" s="27">
        <v>1997</v>
      </c>
      <c r="AL47" s="27">
        <v>34137</v>
      </c>
      <c r="AM47" s="27">
        <v>36531</v>
      </c>
      <c r="AN47" s="27">
        <f t="shared" si="7"/>
        <v>4</v>
      </c>
      <c r="AO47" s="27">
        <v>2394</v>
      </c>
      <c r="AP47" s="30">
        <f t="shared" si="8"/>
        <v>1.3844742947537677E-3</v>
      </c>
      <c r="AQ47" s="30">
        <f t="shared" si="9"/>
        <v>1.0942195565730431E-3</v>
      </c>
      <c r="AR47" s="31">
        <f t="shared" si="10"/>
        <v>0.12917196901011407</v>
      </c>
      <c r="AS47" s="31">
        <f t="shared" si="30"/>
        <v>0.12917196901011407</v>
      </c>
      <c r="AT47" s="32">
        <f t="shared" si="11"/>
        <v>2.2979303786140364E-2</v>
      </c>
      <c r="AU47" s="24">
        <v>5904.4009200036362</v>
      </c>
      <c r="AV47" s="28">
        <f t="shared" si="12"/>
        <v>0.16396842812975818</v>
      </c>
      <c r="AW47" s="30">
        <f t="shared" si="13"/>
        <v>2.1058859092437164E-3</v>
      </c>
      <c r="AX47" s="33">
        <f t="shared" si="14"/>
        <v>0.16396842812975818</v>
      </c>
      <c r="AY47" s="30">
        <f t="shared" si="15"/>
        <v>1.0116663526706733E-3</v>
      </c>
      <c r="AZ47" s="31">
        <f t="shared" si="16"/>
        <v>0.90294417679706696</v>
      </c>
      <c r="BA47" s="31">
        <f t="shared" si="34"/>
        <v>5557.4009200036362</v>
      </c>
      <c r="BB47" s="33">
        <f t="shared" si="17"/>
        <v>5.87697218907327E-2</v>
      </c>
      <c r="BC47" s="31">
        <f t="shared" si="18"/>
        <v>0.47555682268690985</v>
      </c>
      <c r="BD47" s="30">
        <f t="shared" si="19"/>
        <v>9.9734526499379661E-5</v>
      </c>
      <c r="BE47" s="31">
        <f t="shared" si="20"/>
        <v>0.94244631779043742</v>
      </c>
      <c r="BF47" s="31">
        <f t="shared" si="21"/>
        <v>0.37394250374857529</v>
      </c>
      <c r="BG47" s="31">
        <f t="shared" si="22"/>
        <v>0.56751855283673003</v>
      </c>
      <c r="BH47" s="24">
        <v>100</v>
      </c>
      <c r="BI47" s="24">
        <v>20.160893499299998</v>
      </c>
      <c r="BJ47" s="24">
        <f t="shared" si="23"/>
        <v>5167.4645276745587</v>
      </c>
      <c r="BK47" s="28">
        <v>1</v>
      </c>
      <c r="BL47" s="28" t="str">
        <f t="shared" si="24"/>
        <v>FALSETRUE</v>
      </c>
      <c r="BM47" s="24" t="str">
        <f t="shared" si="25"/>
        <v>FALSETRUE</v>
      </c>
      <c r="BN47" s="28">
        <v>0.3155</v>
      </c>
      <c r="BO47" s="28">
        <f t="shared" si="26"/>
        <v>0.28044444444444444</v>
      </c>
      <c r="BP47" s="24">
        <v>1.9</v>
      </c>
      <c r="BQ47" s="24">
        <f t="shared" si="33"/>
        <v>381.4942528735632</v>
      </c>
      <c r="BR47" s="24">
        <v>87</v>
      </c>
      <c r="BS47" s="28">
        <v>3.3000000000000003</v>
      </c>
      <c r="BT47" s="28">
        <v>2796.09</v>
      </c>
      <c r="BU47" s="24">
        <v>0.13</v>
      </c>
      <c r="BV47" s="28">
        <v>5.2899999999999991</v>
      </c>
      <c r="BW47" s="28">
        <v>4482.2169999999996</v>
      </c>
      <c r="BX47" s="24">
        <v>18850</v>
      </c>
      <c r="BY47" s="24">
        <v>59739</v>
      </c>
      <c r="BZ47" s="24">
        <v>6141</v>
      </c>
      <c r="CA47" s="24">
        <v>15000</v>
      </c>
      <c r="CB47" s="24">
        <v>8100</v>
      </c>
      <c r="CC47" s="24">
        <v>61630</v>
      </c>
      <c r="CD47" s="24">
        <v>41.83</v>
      </c>
      <c r="CE47" s="24">
        <v>32.07</v>
      </c>
      <c r="CF47" s="24">
        <v>95.09</v>
      </c>
      <c r="CG47" s="24">
        <v>84730</v>
      </c>
      <c r="CH47" s="24">
        <v>0</v>
      </c>
      <c r="CI47" s="24">
        <v>0</v>
      </c>
      <c r="CJ47" s="24" t="s">
        <v>98</v>
      </c>
      <c r="CK47" s="24">
        <v>22826</v>
      </c>
      <c r="CL47" s="28">
        <v>1.05</v>
      </c>
      <c r="CM47" s="28">
        <v>3.85</v>
      </c>
      <c r="CN47" s="24">
        <v>8443</v>
      </c>
      <c r="CO47" s="24">
        <v>37.08</v>
      </c>
      <c r="CP47" s="24">
        <v>5212</v>
      </c>
      <c r="CQ47" s="24">
        <v>12565</v>
      </c>
      <c r="CR47" s="24">
        <v>13005</v>
      </c>
      <c r="CS47" s="24">
        <v>33190</v>
      </c>
      <c r="CT47" s="24">
        <v>3621</v>
      </c>
      <c r="CU47" s="24">
        <v>7419</v>
      </c>
      <c r="CV47" s="24">
        <v>5695</v>
      </c>
      <c r="CW47" s="24">
        <v>6084</v>
      </c>
      <c r="CX47" s="24">
        <v>75.09</v>
      </c>
      <c r="CY47" s="24">
        <v>96.3</v>
      </c>
      <c r="CZ47" s="24">
        <v>84.38</v>
      </c>
      <c r="DA47" s="24">
        <v>53.27</v>
      </c>
      <c r="DB47" s="24">
        <v>1374</v>
      </c>
      <c r="DC47" s="24">
        <v>4.43</v>
      </c>
      <c r="DD47" s="24">
        <v>6.06</v>
      </c>
      <c r="DE47" s="24">
        <v>939</v>
      </c>
      <c r="DF47" s="24">
        <v>4.12</v>
      </c>
      <c r="DG47" s="24">
        <v>2.85</v>
      </c>
      <c r="DH47" s="24">
        <v>1.54</v>
      </c>
    </row>
    <row r="48" spans="1:112" ht="12.3" customHeight="1">
      <c r="A48" s="24">
        <v>55</v>
      </c>
      <c r="B48" s="24" t="s">
        <v>106</v>
      </c>
      <c r="C48" s="24" t="s">
        <v>107</v>
      </c>
      <c r="D48" s="25" t="s">
        <v>146</v>
      </c>
      <c r="E48" s="25" t="s">
        <v>147</v>
      </c>
      <c r="F48" s="25" t="s">
        <v>148</v>
      </c>
      <c r="G48" s="25" t="s">
        <v>149</v>
      </c>
      <c r="H48" s="35" t="s">
        <v>323</v>
      </c>
      <c r="I48" s="26">
        <v>159998</v>
      </c>
      <c r="J48" s="27">
        <v>196727.29799614265</v>
      </c>
      <c r="K48" s="27">
        <f t="shared" si="0"/>
        <v>51231.359599999989</v>
      </c>
      <c r="L48" s="24">
        <v>26604</v>
      </c>
      <c r="M48" s="24">
        <v>8553</v>
      </c>
      <c r="N48" s="24">
        <v>3974</v>
      </c>
      <c r="O48" s="24">
        <f t="shared" si="1"/>
        <v>12527</v>
      </c>
      <c r="P48" s="28">
        <v>32.019999999999996</v>
      </c>
      <c r="Q48" s="28">
        <f t="shared" si="2"/>
        <v>0.43965179962835754</v>
      </c>
      <c r="R48" s="29">
        <v>0.3597578631339044</v>
      </c>
      <c r="S48" s="29">
        <v>6.4990333191437891E-2</v>
      </c>
      <c r="T48" s="29">
        <v>0.4125114285814368</v>
      </c>
      <c r="U48" s="28" t="s">
        <v>96</v>
      </c>
      <c r="V48" s="28" t="s">
        <v>97</v>
      </c>
      <c r="W48" s="28">
        <v>0.45606576845330771</v>
      </c>
      <c r="X48" s="27">
        <v>89720.586336353663</v>
      </c>
      <c r="Y48" s="30">
        <f t="shared" si="3"/>
        <v>7.1850739974122198E-3</v>
      </c>
      <c r="Z48" s="27">
        <f t="shared" si="4"/>
        <v>89720.586336353663</v>
      </c>
      <c r="AA48" s="27">
        <v>0</v>
      </c>
      <c r="AB48" s="27">
        <v>0</v>
      </c>
      <c r="AC48" s="27">
        <v>763</v>
      </c>
      <c r="AD48" s="27">
        <v>0</v>
      </c>
      <c r="AE48" s="27">
        <v>0</v>
      </c>
      <c r="AF48" s="27">
        <f t="shared" si="5"/>
        <v>763</v>
      </c>
      <c r="AG48" s="27">
        <f t="shared" si="6"/>
        <v>1</v>
      </c>
      <c r="AH48" s="27">
        <v>0</v>
      </c>
      <c r="AI48" s="27">
        <v>0</v>
      </c>
      <c r="AJ48" s="27">
        <v>653</v>
      </c>
      <c r="AK48" s="27">
        <v>0</v>
      </c>
      <c r="AL48" s="27">
        <v>0</v>
      </c>
      <c r="AM48" s="27">
        <v>653</v>
      </c>
      <c r="AN48" s="27">
        <f t="shared" si="7"/>
        <v>1</v>
      </c>
      <c r="AO48" s="27">
        <v>0</v>
      </c>
      <c r="AP48" s="30">
        <f t="shared" si="8"/>
        <v>0</v>
      </c>
      <c r="AQ48" s="30">
        <f t="shared" si="9"/>
        <v>0</v>
      </c>
      <c r="AR48" s="31">
        <f t="shared" si="10"/>
        <v>0</v>
      </c>
      <c r="AS48" s="31">
        <f t="shared" si="30"/>
        <v>0</v>
      </c>
      <c r="AT48" s="32">
        <f t="shared" si="11"/>
        <v>0</v>
      </c>
      <c r="AU48" s="24">
        <v>17081.943357418641</v>
      </c>
      <c r="AV48" s="28">
        <f t="shared" si="12"/>
        <v>0.4743748670975706</v>
      </c>
      <c r="AW48" s="30">
        <f t="shared" si="13"/>
        <v>6.09251036748112E-3</v>
      </c>
      <c r="AX48" s="33">
        <f t="shared" si="14"/>
        <v>0.4743748670975706</v>
      </c>
      <c r="AY48" s="30">
        <f t="shared" si="15"/>
        <v>6.09251036748112E-3</v>
      </c>
      <c r="AZ48" s="31">
        <f t="shared" si="16"/>
        <v>0.94462295126870799</v>
      </c>
      <c r="BA48" s="31">
        <f t="shared" si="34"/>
        <v>17081.943357418641</v>
      </c>
      <c r="BB48" s="33">
        <f t="shared" si="17"/>
        <v>0</v>
      </c>
      <c r="BC48" s="31">
        <f t="shared" si="18"/>
        <v>0.59291856050006098</v>
      </c>
      <c r="BD48" s="30">
        <f t="shared" si="19"/>
        <v>7.1850739974122198E-3</v>
      </c>
      <c r="BE48" s="31">
        <f t="shared" si="20"/>
        <v>0.9698828977544306</v>
      </c>
      <c r="BF48" s="31">
        <f t="shared" si="21"/>
        <v>0.47771124673505017</v>
      </c>
      <c r="BG48" s="31">
        <f t="shared" si="22"/>
        <v>0.72500449321265115</v>
      </c>
      <c r="BH48" s="24">
        <v>99.28</v>
      </c>
      <c r="BI48" s="24">
        <v>185.84444645599999</v>
      </c>
      <c r="BJ48" s="24">
        <f t="shared" si="23"/>
        <v>1058.5589278973653</v>
      </c>
      <c r="BK48" s="28">
        <f t="shared" ref="BK48:BK73" si="35">BJ48/(2000)</f>
        <v>0.52927946394868264</v>
      </c>
      <c r="BL48" s="28" t="str">
        <f t="shared" si="24"/>
        <v>TRUETRUE</v>
      </c>
      <c r="BM48" s="24" t="str">
        <f t="shared" si="25"/>
        <v>TRUETRUE</v>
      </c>
      <c r="BN48" s="28">
        <v>0.44049999999999995</v>
      </c>
      <c r="BO48" s="28">
        <f t="shared" si="26"/>
        <v>0.39155555555555549</v>
      </c>
      <c r="BP48" s="24">
        <v>3.71</v>
      </c>
      <c r="BQ48" s="24">
        <f t="shared" si="33"/>
        <v>367.20588235294116</v>
      </c>
      <c r="BR48" s="24">
        <v>102</v>
      </c>
      <c r="BS48" s="28">
        <v>6.84</v>
      </c>
      <c r="BT48" s="28">
        <v>10943.8632</v>
      </c>
      <c r="BU48" s="24">
        <v>0.27</v>
      </c>
      <c r="BV48" s="28">
        <v>11.010000000000002</v>
      </c>
      <c r="BW48" s="28">
        <v>17615.779800000004</v>
      </c>
      <c r="BX48" s="24">
        <v>46612</v>
      </c>
      <c r="BY48" s="24">
        <v>105817</v>
      </c>
      <c r="BZ48" s="24">
        <v>7569</v>
      </c>
      <c r="CA48" s="24">
        <v>37616</v>
      </c>
      <c r="CB48" s="24">
        <v>18565</v>
      </c>
      <c r="CC48" s="24">
        <v>103817</v>
      </c>
      <c r="CD48" s="24">
        <v>51.2</v>
      </c>
      <c r="CE48" s="24">
        <v>28</v>
      </c>
      <c r="CF48" s="24">
        <v>101.88</v>
      </c>
      <c r="CG48" s="24">
        <v>158842</v>
      </c>
      <c r="CH48" s="24">
        <v>1156</v>
      </c>
      <c r="CI48" s="24">
        <v>0.72</v>
      </c>
      <c r="CJ48" s="24" t="s">
        <v>98</v>
      </c>
      <c r="CK48" s="24">
        <v>40758</v>
      </c>
      <c r="CL48" s="28">
        <v>1.05</v>
      </c>
      <c r="CM48" s="28">
        <v>4.12</v>
      </c>
      <c r="CN48" s="24">
        <v>14983</v>
      </c>
      <c r="CO48" s="24">
        <v>36.83</v>
      </c>
      <c r="CP48" s="24">
        <v>7380</v>
      </c>
      <c r="CQ48" s="24">
        <v>19020</v>
      </c>
      <c r="CR48" s="24">
        <v>10137</v>
      </c>
      <c r="CS48" s="24">
        <v>37455</v>
      </c>
      <c r="CT48" s="24">
        <v>8208</v>
      </c>
      <c r="CU48" s="24">
        <v>18285</v>
      </c>
      <c r="CV48" s="24">
        <v>12127</v>
      </c>
      <c r="CW48" s="24">
        <v>8399</v>
      </c>
      <c r="CX48" s="24">
        <v>65.53</v>
      </c>
      <c r="CY48" s="24">
        <v>96.34</v>
      </c>
      <c r="CZ48" s="24">
        <v>79.260000000000005</v>
      </c>
      <c r="DA48" s="24">
        <v>37.78</v>
      </c>
      <c r="DB48" s="24">
        <v>4787</v>
      </c>
      <c r="DC48" s="24">
        <v>4.5599999999999996</v>
      </c>
      <c r="DD48" s="24">
        <v>13.18</v>
      </c>
      <c r="DE48" s="24">
        <v>5928</v>
      </c>
      <c r="DF48" s="24">
        <v>14.57</v>
      </c>
      <c r="DG48" s="24">
        <v>11.67</v>
      </c>
      <c r="DH48" s="24">
        <v>3.72</v>
      </c>
    </row>
    <row r="49" spans="1:112" ht="12.3" customHeight="1">
      <c r="A49" s="24">
        <v>56</v>
      </c>
      <c r="B49" s="24" t="s">
        <v>106</v>
      </c>
      <c r="C49" s="24" t="s">
        <v>107</v>
      </c>
      <c r="D49" t="s">
        <v>1911</v>
      </c>
      <c r="E49" s="25" t="s">
        <v>1912</v>
      </c>
      <c r="F49" s="25" t="s">
        <v>1913</v>
      </c>
      <c r="G49" s="25" t="s">
        <v>1914</v>
      </c>
      <c r="H49" s="35" t="s">
        <v>323</v>
      </c>
      <c r="I49" s="26">
        <v>10705</v>
      </c>
      <c r="J49" s="27">
        <v>12659.95733155239</v>
      </c>
      <c r="K49" s="27">
        <f t="shared" si="0"/>
        <v>4505.7345000000005</v>
      </c>
      <c r="L49" s="24">
        <v>1783</v>
      </c>
      <c r="M49" s="24">
        <v>704</v>
      </c>
      <c r="N49" s="24">
        <v>592</v>
      </c>
      <c r="O49" s="24">
        <f t="shared" si="1"/>
        <v>1296</v>
      </c>
      <c r="P49" s="28">
        <v>42.09</v>
      </c>
      <c r="Q49" s="28">
        <f t="shared" si="2"/>
        <v>0.48195036822403331</v>
      </c>
      <c r="R49" s="29">
        <v>0.51525847586568418</v>
      </c>
      <c r="S49" s="29">
        <v>7.5703283800972646E-2</v>
      </c>
      <c r="T49" s="29">
        <v>0.30912922318837033</v>
      </c>
      <c r="U49" s="28" t="s">
        <v>294</v>
      </c>
      <c r="V49" s="28" t="s">
        <v>295</v>
      </c>
      <c r="W49" s="28">
        <v>0.56749039874632656</v>
      </c>
      <c r="X49" s="27">
        <v>7184.4042341941467</v>
      </c>
      <c r="Y49" s="30">
        <f t="shared" si="3"/>
        <v>5.7534706534893257E-4</v>
      </c>
      <c r="Z49" s="27">
        <f t="shared" si="4"/>
        <v>7184.4042341941467</v>
      </c>
      <c r="AA49" s="27">
        <v>0</v>
      </c>
      <c r="AB49" s="27">
        <v>0</v>
      </c>
      <c r="AC49" s="27">
        <v>69</v>
      </c>
      <c r="AD49" s="27">
        <v>0</v>
      </c>
      <c r="AE49" s="27">
        <v>1676</v>
      </c>
      <c r="AF49" s="27">
        <f t="shared" si="5"/>
        <v>1676</v>
      </c>
      <c r="AG49" s="27">
        <f t="shared" si="6"/>
        <v>2</v>
      </c>
      <c r="AH49" s="27">
        <v>0</v>
      </c>
      <c r="AI49" s="27">
        <v>0</v>
      </c>
      <c r="AJ49" s="27">
        <v>69</v>
      </c>
      <c r="AK49" s="27">
        <v>0</v>
      </c>
      <c r="AL49" s="27">
        <v>1676</v>
      </c>
      <c r="AM49" s="27">
        <v>1676</v>
      </c>
      <c r="AN49" s="27">
        <f t="shared" si="7"/>
        <v>2</v>
      </c>
      <c r="AO49" s="27">
        <v>0</v>
      </c>
      <c r="AP49" s="30">
        <f t="shared" si="8"/>
        <v>0</v>
      </c>
      <c r="AQ49" s="30">
        <f t="shared" si="9"/>
        <v>0</v>
      </c>
      <c r="AR49" s="31">
        <f t="shared" si="10"/>
        <v>0</v>
      </c>
      <c r="AS49" s="31">
        <f t="shared" ref="AS49:AS80" si="36">AR49/1</f>
        <v>0</v>
      </c>
      <c r="AT49" s="32">
        <f t="shared" si="11"/>
        <v>0</v>
      </c>
      <c r="AU49" s="24">
        <v>1741.6280337524763</v>
      </c>
      <c r="AV49" s="28">
        <f t="shared" si="12"/>
        <v>4.8365958706093268E-2</v>
      </c>
      <c r="AW49" s="30">
        <f t="shared" si="13"/>
        <v>6.211756256248467E-4</v>
      </c>
      <c r="AX49" s="33">
        <f t="shared" si="14"/>
        <v>4.8365958706093268E-2</v>
      </c>
      <c r="AY49" s="30">
        <f t="shared" si="15"/>
        <v>6.211756256248467E-4</v>
      </c>
      <c r="AZ49" s="31">
        <f t="shared" si="16"/>
        <v>0.89974093440301417</v>
      </c>
      <c r="BA49" s="31">
        <f t="shared" si="34"/>
        <v>1741.6280337524763</v>
      </c>
      <c r="BB49" s="33">
        <f t="shared" si="17"/>
        <v>0</v>
      </c>
      <c r="BC49" s="31">
        <f t="shared" si="18"/>
        <v>0.48778845632493056</v>
      </c>
      <c r="BD49" s="30">
        <f t="shared" si="19"/>
        <v>5.7534706534893257E-4</v>
      </c>
      <c r="BE49" s="31">
        <f t="shared" si="20"/>
        <v>0.94428803356250357</v>
      </c>
      <c r="BF49" s="31">
        <f t="shared" si="21"/>
        <v>0.50411792645805964</v>
      </c>
      <c r="BG49" s="31">
        <f t="shared" si="22"/>
        <v>0.7650809234429562</v>
      </c>
      <c r="BH49" s="24">
        <v>50.43</v>
      </c>
      <c r="BI49" s="24">
        <v>1769.5667277099999</v>
      </c>
      <c r="BJ49" s="24">
        <f t="shared" si="23"/>
        <v>7.1542695357612587</v>
      </c>
      <c r="BK49" s="28">
        <f t="shared" si="35"/>
        <v>3.5771347678806294E-3</v>
      </c>
      <c r="BL49" s="28" t="str">
        <f t="shared" si="24"/>
        <v>TRUEFALSE</v>
      </c>
      <c r="BM49" s="24" t="str">
        <f t="shared" si="25"/>
        <v>TRUETRUE</v>
      </c>
      <c r="BN49" s="28">
        <v>0.45750000000000002</v>
      </c>
      <c r="BO49" s="28">
        <f t="shared" si="26"/>
        <v>0.40666666666666668</v>
      </c>
      <c r="BP49" s="24">
        <v>12.4</v>
      </c>
      <c r="BQ49" s="24">
        <f t="shared" si="33"/>
        <v>82.945945945945951</v>
      </c>
      <c r="BR49" s="24">
        <v>37</v>
      </c>
      <c r="BS49" s="28">
        <v>36.049999999999997</v>
      </c>
      <c r="BT49" s="28">
        <v>3859.1524999999997</v>
      </c>
      <c r="BU49" s="24">
        <v>11.45</v>
      </c>
      <c r="BV49" s="28">
        <v>39.400000000000006</v>
      </c>
      <c r="BW49" s="28">
        <v>4217.7700000000004</v>
      </c>
      <c r="BX49" s="24">
        <v>3143</v>
      </c>
      <c r="BY49" s="24">
        <v>6870</v>
      </c>
      <c r="BZ49" s="24">
        <v>692</v>
      </c>
      <c r="CA49" s="24">
        <v>2498</v>
      </c>
      <c r="CB49" s="24">
        <v>1372</v>
      </c>
      <c r="CC49" s="24">
        <v>6835</v>
      </c>
      <c r="CD49" s="24">
        <v>55.82</v>
      </c>
      <c r="CE49" s="24">
        <v>29.36</v>
      </c>
      <c r="CF49" s="24">
        <v>115.57</v>
      </c>
      <c r="CG49" s="24">
        <v>5398</v>
      </c>
      <c r="CH49" s="24">
        <v>5307</v>
      </c>
      <c r="CI49" s="24">
        <v>49.57</v>
      </c>
      <c r="CJ49" s="24" t="s">
        <v>98</v>
      </c>
      <c r="CK49" s="24">
        <v>3207</v>
      </c>
      <c r="CL49" s="28">
        <v>1.01</v>
      </c>
      <c r="CM49" s="28">
        <v>3.36</v>
      </c>
      <c r="CN49" s="24">
        <v>1067</v>
      </c>
      <c r="CO49" s="24">
        <v>33.33</v>
      </c>
      <c r="CP49" s="24">
        <v>580</v>
      </c>
      <c r="CQ49" s="24">
        <v>1515</v>
      </c>
      <c r="CR49" s="24">
        <v>922</v>
      </c>
      <c r="CS49" s="24">
        <v>3069</v>
      </c>
      <c r="CT49" s="24">
        <v>501</v>
      </c>
      <c r="CU49" s="24">
        <v>1276</v>
      </c>
      <c r="CV49" s="24">
        <v>863</v>
      </c>
      <c r="CW49" s="24">
        <v>469</v>
      </c>
      <c r="CX49" s="24">
        <v>60.51</v>
      </c>
      <c r="CY49" s="24">
        <v>93.62</v>
      </c>
      <c r="CZ49" s="24">
        <v>75.64</v>
      </c>
      <c r="DA49" s="24">
        <v>37.22</v>
      </c>
      <c r="DB49" s="24">
        <v>1079</v>
      </c>
      <c r="DC49" s="24">
        <v>7.51</v>
      </c>
      <c r="DD49" s="24">
        <v>10.18</v>
      </c>
      <c r="DE49" s="24">
        <v>656</v>
      </c>
      <c r="DF49" s="24">
        <v>20.49</v>
      </c>
      <c r="DG49" s="24">
        <v>23.4</v>
      </c>
      <c r="DH49" s="24">
        <v>9.2200000000000006</v>
      </c>
    </row>
    <row r="50" spans="1:112" ht="12.3" customHeight="1">
      <c r="A50" s="24">
        <v>57</v>
      </c>
      <c r="B50" s="24" t="s">
        <v>106</v>
      </c>
      <c r="C50" s="24" t="s">
        <v>107</v>
      </c>
      <c r="D50" t="s">
        <v>1911</v>
      </c>
      <c r="E50" s="25" t="s">
        <v>1912</v>
      </c>
      <c r="F50" s="25" t="s">
        <v>897</v>
      </c>
      <c r="G50" s="25" t="s">
        <v>2575</v>
      </c>
      <c r="H50" s="35" t="s">
        <v>323</v>
      </c>
      <c r="I50" s="26">
        <v>2771</v>
      </c>
      <c r="J50" s="27">
        <v>3277.0426684476106</v>
      </c>
      <c r="K50" s="27">
        <f t="shared" si="0"/>
        <v>644.25750000000005</v>
      </c>
      <c r="L50" s="24">
        <v>581</v>
      </c>
      <c r="M50" s="24">
        <v>134</v>
      </c>
      <c r="N50" s="24">
        <v>42</v>
      </c>
      <c r="O50" s="24">
        <f t="shared" si="1"/>
        <v>176</v>
      </c>
      <c r="P50" s="28">
        <v>23.25</v>
      </c>
      <c r="Q50" s="28">
        <f t="shared" si="2"/>
        <v>0.39043691711657635</v>
      </c>
      <c r="R50" s="29">
        <v>0.51525847586568418</v>
      </c>
      <c r="S50" s="29">
        <v>7.5703283800972646E-2</v>
      </c>
      <c r="T50" s="29">
        <v>0.30912922318837033</v>
      </c>
      <c r="U50" s="28" t="s">
        <v>294</v>
      </c>
      <c r="V50" s="28" t="s">
        <v>295</v>
      </c>
      <c r="W50" s="28">
        <v>0.3134747391506793</v>
      </c>
      <c r="X50" s="27">
        <v>1027.2700956772608</v>
      </c>
      <c r="Y50" s="30">
        <f t="shared" si="3"/>
        <v>8.2266645305896258E-5</v>
      </c>
      <c r="Z50" s="27">
        <f t="shared" si="4"/>
        <v>1027.2700956772608</v>
      </c>
      <c r="AA50" s="27">
        <v>0</v>
      </c>
      <c r="AB50" s="27">
        <v>0</v>
      </c>
      <c r="AC50" s="27">
        <v>0</v>
      </c>
      <c r="AD50" s="27">
        <v>0</v>
      </c>
      <c r="AE50" s="27">
        <v>0</v>
      </c>
      <c r="AF50" s="27">
        <f t="shared" si="5"/>
        <v>0</v>
      </c>
      <c r="AG50" s="27">
        <f t="shared" si="6"/>
        <v>0</v>
      </c>
      <c r="AH50" s="27">
        <v>0</v>
      </c>
      <c r="AI50" s="27">
        <v>0</v>
      </c>
      <c r="AJ50" s="27">
        <v>0</v>
      </c>
      <c r="AK50" s="27">
        <v>0</v>
      </c>
      <c r="AL50" s="27">
        <v>0</v>
      </c>
      <c r="AM50" s="27">
        <v>0</v>
      </c>
      <c r="AN50" s="27">
        <f t="shared" si="7"/>
        <v>0</v>
      </c>
      <c r="AO50" s="27">
        <v>0</v>
      </c>
      <c r="AP50" s="30">
        <f t="shared" si="8"/>
        <v>0</v>
      </c>
      <c r="AQ50" s="30">
        <f t="shared" si="9"/>
        <v>0</v>
      </c>
      <c r="AR50" s="31">
        <f t="shared" si="10"/>
        <v>0</v>
      </c>
      <c r="AS50" s="31">
        <f t="shared" si="36"/>
        <v>0</v>
      </c>
      <c r="AT50" s="32">
        <f t="shared" si="11"/>
        <v>0</v>
      </c>
      <c r="AU50" s="24">
        <v>250.46631658139276</v>
      </c>
      <c r="AV50" s="28">
        <f t="shared" si="12"/>
        <v>6.9555859748893995E-3</v>
      </c>
      <c r="AW50" s="30">
        <f t="shared" si="13"/>
        <v>8.9332261473295413E-5</v>
      </c>
      <c r="AX50" s="33">
        <f t="shared" si="14"/>
        <v>6.9555859748893995E-3</v>
      </c>
      <c r="AY50" s="30">
        <f t="shared" si="15"/>
        <v>8.9332261473295413E-5</v>
      </c>
      <c r="AZ50" s="31">
        <f t="shared" si="16"/>
        <v>0.89537815932783049</v>
      </c>
      <c r="BA50" s="31">
        <f t="shared" si="34"/>
        <v>250.46631658139276</v>
      </c>
      <c r="BB50" s="33">
        <f t="shared" si="17"/>
        <v>0</v>
      </c>
      <c r="BC50" s="31">
        <f t="shared" si="18"/>
        <v>0.47253074038946802</v>
      </c>
      <c r="BD50" s="30">
        <f t="shared" si="19"/>
        <v>8.2266645305896258E-5</v>
      </c>
      <c r="BE50" s="31">
        <f t="shared" si="20"/>
        <v>0.94237867686495536</v>
      </c>
      <c r="BF50" s="31">
        <f t="shared" si="21"/>
        <v>0.4186452275536468</v>
      </c>
      <c r="BG50" s="31">
        <f t="shared" si="22"/>
        <v>0.63536220491531747</v>
      </c>
      <c r="BH50" s="24">
        <v>0</v>
      </c>
      <c r="BI50" s="24">
        <v>194.549435397</v>
      </c>
      <c r="BJ50" s="24">
        <f t="shared" si="23"/>
        <v>16.844267174358212</v>
      </c>
      <c r="BK50" s="28">
        <f t="shared" si="35"/>
        <v>8.4221335871791057E-3</v>
      </c>
      <c r="BL50" s="28" t="str">
        <f t="shared" si="24"/>
        <v>FALSEFALSE</v>
      </c>
      <c r="BM50" s="24" t="str">
        <f t="shared" si="25"/>
        <v>FALSEFALSE</v>
      </c>
      <c r="BN50" s="28">
        <v>0.45659999999999995</v>
      </c>
      <c r="BO50" s="28">
        <f t="shared" si="26"/>
        <v>0.4058666666666666</v>
      </c>
      <c r="BP50" s="24">
        <v>6.92</v>
      </c>
      <c r="BQ50" s="24">
        <f t="shared" si="33"/>
        <v>159.80000000000001</v>
      </c>
      <c r="BR50" s="24">
        <v>5</v>
      </c>
      <c r="BS50" s="28">
        <v>14.46</v>
      </c>
      <c r="BT50" s="28">
        <v>400.6866</v>
      </c>
      <c r="BU50" s="24">
        <v>0.53</v>
      </c>
      <c r="BV50" s="28">
        <v>26.669999999999998</v>
      </c>
      <c r="BW50" s="28">
        <v>739.02569999999992</v>
      </c>
      <c r="BX50" s="24">
        <v>811</v>
      </c>
      <c r="BY50" s="24">
        <v>1776</v>
      </c>
      <c r="BZ50" s="24">
        <v>184</v>
      </c>
      <c r="CA50" s="24">
        <v>631</v>
      </c>
      <c r="CB50" s="24">
        <v>349</v>
      </c>
      <c r="CC50" s="24">
        <v>1791</v>
      </c>
      <c r="CD50" s="24">
        <v>56.02</v>
      </c>
      <c r="CE50" s="24">
        <v>29.2</v>
      </c>
      <c r="CF50" s="24">
        <v>117.33</v>
      </c>
      <c r="CG50" s="24">
        <v>0</v>
      </c>
      <c r="CH50" s="24">
        <v>2771</v>
      </c>
      <c r="CI50" s="24">
        <v>100</v>
      </c>
      <c r="CJ50" s="24" t="s">
        <v>1980</v>
      </c>
      <c r="CK50" s="24">
        <v>775</v>
      </c>
      <c r="CL50" s="28">
        <v>1.03</v>
      </c>
      <c r="CM50" s="28">
        <v>3.67</v>
      </c>
      <c r="CN50" s="24">
        <v>272</v>
      </c>
      <c r="CO50" s="24">
        <v>35.14</v>
      </c>
      <c r="CP50" s="24">
        <v>186</v>
      </c>
      <c r="CQ50" s="24">
        <v>339</v>
      </c>
      <c r="CR50" s="24">
        <v>274</v>
      </c>
      <c r="CS50" s="24">
        <v>799</v>
      </c>
      <c r="CT50" s="24">
        <v>155</v>
      </c>
      <c r="CU50" s="24">
        <v>346</v>
      </c>
      <c r="CV50" s="24">
        <v>229</v>
      </c>
      <c r="CW50" s="24">
        <v>129</v>
      </c>
      <c r="CX50" s="24">
        <v>71.430000000000007</v>
      </c>
      <c r="CY50" s="24">
        <v>99.14</v>
      </c>
      <c r="CZ50" s="24">
        <v>81.790000000000006</v>
      </c>
      <c r="DA50" s="24">
        <v>37.61</v>
      </c>
      <c r="DB50" s="24">
        <v>156</v>
      </c>
      <c r="DC50" s="24">
        <v>1.29</v>
      </c>
      <c r="DD50" s="24">
        <v>8.01</v>
      </c>
      <c r="DE50" s="24">
        <v>64</v>
      </c>
      <c r="DF50" s="24">
        <v>8.27</v>
      </c>
      <c r="DG50" s="24">
        <v>6.33</v>
      </c>
      <c r="DH50" s="24">
        <v>7.13</v>
      </c>
    </row>
    <row r="51" spans="1:112" ht="12.3" customHeight="1">
      <c r="A51" s="24">
        <v>58</v>
      </c>
      <c r="B51" s="24" t="s">
        <v>106</v>
      </c>
      <c r="C51" s="24" t="s">
        <v>107</v>
      </c>
      <c r="D51" t="s">
        <v>1727</v>
      </c>
      <c r="E51" s="25" t="s">
        <v>1728</v>
      </c>
      <c r="F51" s="25" t="s">
        <v>1729</v>
      </c>
      <c r="G51" s="25" t="s">
        <v>1730</v>
      </c>
      <c r="H51" s="35" t="s">
        <v>323</v>
      </c>
      <c r="I51" s="26">
        <v>4316</v>
      </c>
      <c r="J51" s="27">
        <v>4828.9773012432988</v>
      </c>
      <c r="K51" s="27">
        <f t="shared" si="0"/>
        <v>1594.7620000000002</v>
      </c>
      <c r="L51" s="24">
        <v>616</v>
      </c>
      <c r="M51" s="24">
        <v>212</v>
      </c>
      <c r="N51" s="24">
        <v>149</v>
      </c>
      <c r="O51" s="24">
        <f t="shared" si="1"/>
        <v>361</v>
      </c>
      <c r="P51" s="28">
        <v>36.950000000000003</v>
      </c>
      <c r="Q51" s="28">
        <f t="shared" si="2"/>
        <v>0.44412489020156454</v>
      </c>
      <c r="R51" s="29">
        <v>0.57683769383852268</v>
      </c>
      <c r="S51" s="29">
        <v>0.15076318151579243</v>
      </c>
      <c r="T51" s="29">
        <v>0.38458204217666836</v>
      </c>
      <c r="U51" s="28" t="s">
        <v>294</v>
      </c>
      <c r="V51" s="28" t="s">
        <v>295</v>
      </c>
      <c r="W51" s="28">
        <v>0.46542408522719636</v>
      </c>
      <c r="X51" s="27">
        <v>2247.5223430140577</v>
      </c>
      <c r="Y51" s="30">
        <f t="shared" si="3"/>
        <v>1.7998783785087768E-4</v>
      </c>
      <c r="Z51" s="27">
        <f t="shared" si="4"/>
        <v>2036.5223430140577</v>
      </c>
      <c r="AA51" s="27">
        <v>0</v>
      </c>
      <c r="AB51" s="27">
        <v>0</v>
      </c>
      <c r="AC51" s="27">
        <v>0</v>
      </c>
      <c r="AD51" s="27">
        <v>0</v>
      </c>
      <c r="AE51" s="27">
        <v>2726</v>
      </c>
      <c r="AF51" s="27">
        <f t="shared" si="5"/>
        <v>2726</v>
      </c>
      <c r="AG51" s="27">
        <f t="shared" si="6"/>
        <v>1</v>
      </c>
      <c r="AH51" s="27">
        <v>215</v>
      </c>
      <c r="AI51" s="27">
        <v>0</v>
      </c>
      <c r="AJ51" s="27">
        <v>0</v>
      </c>
      <c r="AK51" s="27">
        <v>0</v>
      </c>
      <c r="AL51" s="27">
        <v>2872</v>
      </c>
      <c r="AM51" s="27">
        <v>2872</v>
      </c>
      <c r="AN51" s="27">
        <f t="shared" si="7"/>
        <v>2</v>
      </c>
      <c r="AO51" s="27">
        <v>211</v>
      </c>
      <c r="AP51" s="30">
        <f t="shared" si="8"/>
        <v>1.2202342363953425E-4</v>
      </c>
      <c r="AQ51" s="30">
        <f t="shared" si="9"/>
        <v>0</v>
      </c>
      <c r="AR51" s="31">
        <f t="shared" si="10"/>
        <v>9.3881157914113E-2</v>
      </c>
      <c r="AS51" s="31">
        <f t="shared" si="36"/>
        <v>9.3881157914113E-2</v>
      </c>
      <c r="AT51" s="32">
        <f t="shared" si="11"/>
        <v>4.369455204224601E-2</v>
      </c>
      <c r="AU51" s="24">
        <v>596.20825317603851</v>
      </c>
      <c r="AV51" s="28">
        <f t="shared" si="12"/>
        <v>1.6557027789231449E-2</v>
      </c>
      <c r="AW51" s="30">
        <f t="shared" si="13"/>
        <v>2.1264588505237489E-4</v>
      </c>
      <c r="AX51" s="33">
        <f t="shared" si="14"/>
        <v>1.6557027789231449E-2</v>
      </c>
      <c r="AY51" s="30">
        <f t="shared" si="15"/>
        <v>2.1264588505237489E-4</v>
      </c>
      <c r="AZ51" s="31">
        <f t="shared" si="16"/>
        <v>0.89638971581164528</v>
      </c>
      <c r="BA51" s="31">
        <f t="shared" si="34"/>
        <v>596.20825317603851</v>
      </c>
      <c r="BB51" s="33">
        <f t="shared" si="17"/>
        <v>0</v>
      </c>
      <c r="BC51" s="31">
        <f t="shared" si="18"/>
        <v>0.49659481247979981</v>
      </c>
      <c r="BD51" s="30">
        <f t="shared" si="19"/>
        <v>5.7964414211343423E-5</v>
      </c>
      <c r="BE51" s="31">
        <f t="shared" si="20"/>
        <v>0.94228457126712672</v>
      </c>
      <c r="BF51" s="31">
        <f t="shared" si="21"/>
        <v>0.46929621477739136</v>
      </c>
      <c r="BG51" s="31">
        <f t="shared" si="22"/>
        <v>0.71223331392489531</v>
      </c>
      <c r="BH51" s="24">
        <v>90.62</v>
      </c>
      <c r="BI51" s="24">
        <v>1728.2867121700001</v>
      </c>
      <c r="BJ51" s="24">
        <f t="shared" si="23"/>
        <v>2.7940834511075638</v>
      </c>
      <c r="BK51" s="28">
        <f t="shared" si="35"/>
        <v>1.3970417255537819E-3</v>
      </c>
      <c r="BL51" s="28" t="str">
        <f t="shared" si="24"/>
        <v>FALSETRUE</v>
      </c>
      <c r="BM51" s="24" t="str">
        <f t="shared" si="25"/>
        <v>TRUETRUE</v>
      </c>
      <c r="BN51" s="28">
        <v>0.63019999999999998</v>
      </c>
      <c r="BO51" s="28">
        <f t="shared" si="26"/>
        <v>0.56017777777777777</v>
      </c>
      <c r="BP51" s="24">
        <v>10.46</v>
      </c>
      <c r="BQ51" s="24">
        <f t="shared" si="33"/>
        <v>183</v>
      </c>
      <c r="BR51" s="24">
        <v>7</v>
      </c>
      <c r="BS51" s="28">
        <v>16.27</v>
      </c>
      <c r="BT51" s="28">
        <v>702.21319999999992</v>
      </c>
      <c r="BU51" s="24">
        <v>4.5</v>
      </c>
      <c r="BV51" s="28">
        <v>17.189999999999998</v>
      </c>
      <c r="BW51" s="28">
        <v>741.92039999999997</v>
      </c>
      <c r="BX51" s="24">
        <v>1592</v>
      </c>
      <c r="BY51" s="24">
        <v>2526</v>
      </c>
      <c r="BZ51" s="24">
        <v>198</v>
      </c>
      <c r="CA51" s="24">
        <v>1244</v>
      </c>
      <c r="CB51" s="24">
        <v>660</v>
      </c>
      <c r="CC51" s="24">
        <v>2412</v>
      </c>
      <c r="CD51" s="24">
        <v>70.86</v>
      </c>
      <c r="CE51" s="24">
        <v>25.43</v>
      </c>
      <c r="CF51" s="24">
        <v>105.13</v>
      </c>
      <c r="CG51" s="24">
        <v>3911</v>
      </c>
      <c r="CH51" s="24">
        <v>405</v>
      </c>
      <c r="CI51" s="24">
        <v>9.3800000000000008</v>
      </c>
      <c r="CJ51" s="24" t="s">
        <v>98</v>
      </c>
      <c r="CK51" s="24">
        <v>1005</v>
      </c>
      <c r="CL51" s="28">
        <v>1.02</v>
      </c>
      <c r="CM51" s="28">
        <v>4.3899999999999997</v>
      </c>
      <c r="CN51" s="24">
        <v>334</v>
      </c>
      <c r="CO51" s="24">
        <v>33.5</v>
      </c>
      <c r="CP51" s="24">
        <v>155</v>
      </c>
      <c r="CQ51" s="24">
        <v>708</v>
      </c>
      <c r="CR51" s="24">
        <v>418</v>
      </c>
      <c r="CS51" s="24">
        <v>1281</v>
      </c>
      <c r="CT51" s="24">
        <v>142</v>
      </c>
      <c r="CU51" s="24">
        <v>596</v>
      </c>
      <c r="CV51" s="24">
        <v>422</v>
      </c>
      <c r="CW51" s="24">
        <v>174</v>
      </c>
      <c r="CX51" s="24">
        <v>34.630000000000003</v>
      </c>
      <c r="CY51" s="24">
        <v>92.55</v>
      </c>
      <c r="CZ51" s="24">
        <v>77.290000000000006</v>
      </c>
      <c r="DA51" s="24">
        <v>33.72</v>
      </c>
      <c r="DB51" s="24">
        <v>347</v>
      </c>
      <c r="DC51" s="24">
        <v>8.4</v>
      </c>
      <c r="DD51" s="24">
        <v>14.74</v>
      </c>
      <c r="DE51" s="24">
        <v>136</v>
      </c>
      <c r="DF51" s="24">
        <v>13.64</v>
      </c>
      <c r="DG51" s="24">
        <v>18.96</v>
      </c>
      <c r="DH51" s="24">
        <v>8.6</v>
      </c>
    </row>
    <row r="52" spans="1:112" ht="12.3" customHeight="1">
      <c r="A52" s="24">
        <v>59</v>
      </c>
      <c r="B52" s="24" t="s">
        <v>106</v>
      </c>
      <c r="C52" s="24" t="s">
        <v>107</v>
      </c>
      <c r="D52" t="s">
        <v>1727</v>
      </c>
      <c r="E52" s="25" t="s">
        <v>1728</v>
      </c>
      <c r="F52" s="25" t="s">
        <v>333</v>
      </c>
      <c r="G52" s="25" t="s">
        <v>2639</v>
      </c>
      <c r="H52" s="35" t="s">
        <v>323</v>
      </c>
      <c r="I52" s="26">
        <v>1011</v>
      </c>
      <c r="J52" s="27">
        <v>1131.1621991559257</v>
      </c>
      <c r="K52" s="27">
        <f t="shared" si="0"/>
        <v>440.49269999999996</v>
      </c>
      <c r="L52" s="24">
        <v>180</v>
      </c>
      <c r="M52" s="24">
        <v>87</v>
      </c>
      <c r="N52" s="24">
        <v>52</v>
      </c>
      <c r="O52" s="24">
        <f t="shared" si="1"/>
        <v>139</v>
      </c>
      <c r="P52" s="28">
        <v>43.57</v>
      </c>
      <c r="Q52" s="28">
        <f t="shared" si="2"/>
        <v>0.47362857770858363</v>
      </c>
      <c r="R52" s="29">
        <v>0.57683769383852268</v>
      </c>
      <c r="S52" s="29">
        <v>0.15076318151579243</v>
      </c>
      <c r="T52" s="29">
        <v>0.38458204217666836</v>
      </c>
      <c r="U52" s="28" t="s">
        <v>294</v>
      </c>
      <c r="V52" s="28" t="s">
        <v>295</v>
      </c>
      <c r="W52" s="28">
        <v>0.54880994298643959</v>
      </c>
      <c r="X52" s="27">
        <v>620.79306202717919</v>
      </c>
      <c r="Y52" s="30">
        <f t="shared" si="3"/>
        <v>4.9714834352771943E-5</v>
      </c>
      <c r="Z52" s="27">
        <f t="shared" si="4"/>
        <v>620.79306202717919</v>
      </c>
      <c r="AA52" s="27">
        <v>0</v>
      </c>
      <c r="AB52" s="27">
        <v>0</v>
      </c>
      <c r="AC52" s="27">
        <v>0</v>
      </c>
      <c r="AD52" s="27">
        <v>0</v>
      </c>
      <c r="AE52" s="27">
        <v>0</v>
      </c>
      <c r="AF52" s="27">
        <f t="shared" si="5"/>
        <v>0</v>
      </c>
      <c r="AG52" s="27">
        <f t="shared" si="6"/>
        <v>0</v>
      </c>
      <c r="AH52" s="27">
        <v>0</v>
      </c>
      <c r="AI52" s="27">
        <v>0</v>
      </c>
      <c r="AJ52" s="27">
        <v>0</v>
      </c>
      <c r="AK52" s="27">
        <v>0</v>
      </c>
      <c r="AL52" s="27">
        <v>138</v>
      </c>
      <c r="AM52" s="27">
        <v>138</v>
      </c>
      <c r="AN52" s="27">
        <f t="shared" si="7"/>
        <v>1</v>
      </c>
      <c r="AO52" s="27">
        <v>0</v>
      </c>
      <c r="AP52" s="30">
        <f t="shared" si="8"/>
        <v>0</v>
      </c>
      <c r="AQ52" s="30">
        <f t="shared" si="9"/>
        <v>0</v>
      </c>
      <c r="AR52" s="31">
        <f t="shared" si="10"/>
        <v>0</v>
      </c>
      <c r="AS52" s="31">
        <f t="shared" si="36"/>
        <v>0</v>
      </c>
      <c r="AT52" s="32">
        <f t="shared" si="11"/>
        <v>0</v>
      </c>
      <c r="AU52" s="24">
        <v>189.8882402733081</v>
      </c>
      <c r="AV52" s="28">
        <f t="shared" si="12"/>
        <v>5.2732998147966212E-3</v>
      </c>
      <c r="AW52" s="30">
        <f t="shared" si="13"/>
        <v>6.772625621811577E-5</v>
      </c>
      <c r="AX52" s="33">
        <f t="shared" si="14"/>
        <v>5.2732998147966212E-3</v>
      </c>
      <c r="AY52" s="30">
        <f t="shared" si="15"/>
        <v>6.772625621811577E-5</v>
      </c>
      <c r="AZ52" s="31">
        <f t="shared" si="16"/>
        <v>0.89520092266840168</v>
      </c>
      <c r="BA52" s="31">
        <f t="shared" si="34"/>
        <v>189.8882402733081</v>
      </c>
      <c r="BB52" s="33">
        <f t="shared" si="17"/>
        <v>0</v>
      </c>
      <c r="BC52" s="31">
        <f t="shared" si="18"/>
        <v>0.49243730544057368</v>
      </c>
      <c r="BD52" s="30">
        <f t="shared" si="19"/>
        <v>4.9714834352771943E-5</v>
      </c>
      <c r="BE52" s="31">
        <f t="shared" si="20"/>
        <v>0.94225262639583462</v>
      </c>
      <c r="BF52" s="31">
        <f t="shared" si="21"/>
        <v>0.49703742807220896</v>
      </c>
      <c r="BG52" s="31">
        <f t="shared" si="22"/>
        <v>0.75433511584681689</v>
      </c>
      <c r="BH52" s="24">
        <v>0</v>
      </c>
      <c r="BI52" s="24">
        <v>523.56538351100005</v>
      </c>
      <c r="BJ52" s="24">
        <f t="shared" si="23"/>
        <v>2.1604984492489088</v>
      </c>
      <c r="BK52" s="28">
        <f t="shared" si="35"/>
        <v>1.0802492246244544E-3</v>
      </c>
      <c r="BL52" s="28" t="str">
        <f t="shared" si="24"/>
        <v>TRUEFALSE</v>
      </c>
      <c r="BM52" s="24" t="str">
        <f t="shared" si="25"/>
        <v>TRUEFALSE</v>
      </c>
      <c r="BN52" s="28">
        <v>0.53469999999999995</v>
      </c>
      <c r="BO52" s="28">
        <f t="shared" si="26"/>
        <v>0.47528888888888887</v>
      </c>
      <c r="BP52" s="24">
        <v>11.94</v>
      </c>
      <c r="BQ52" s="24">
        <f t="shared" si="33"/>
        <v>173</v>
      </c>
      <c r="BR52" s="24">
        <v>2</v>
      </c>
      <c r="BS52" s="28">
        <v>24.12</v>
      </c>
      <c r="BT52" s="28">
        <v>243.85319999999999</v>
      </c>
      <c r="BU52" s="24">
        <v>6.03</v>
      </c>
      <c r="BV52" s="28">
        <v>14.93</v>
      </c>
      <c r="BW52" s="28">
        <v>150.94229999999999</v>
      </c>
      <c r="BX52" s="24">
        <v>324</v>
      </c>
      <c r="BY52" s="24">
        <v>606</v>
      </c>
      <c r="BZ52" s="24">
        <v>81</v>
      </c>
      <c r="CA52" s="24">
        <v>268</v>
      </c>
      <c r="CB52" s="24">
        <v>124</v>
      </c>
      <c r="CC52" s="24">
        <v>619</v>
      </c>
      <c r="CD52" s="24">
        <v>66.83</v>
      </c>
      <c r="CE52" s="24">
        <v>29.12</v>
      </c>
      <c r="CF52" s="24">
        <v>121.71</v>
      </c>
      <c r="CG52" s="24">
        <v>0</v>
      </c>
      <c r="CH52" s="24">
        <v>1011</v>
      </c>
      <c r="CI52" s="24">
        <v>100</v>
      </c>
      <c r="CJ52" s="24" t="s">
        <v>1980</v>
      </c>
      <c r="CK52" s="24">
        <v>320</v>
      </c>
      <c r="CL52" s="28">
        <v>1.02</v>
      </c>
      <c r="CM52" s="28">
        <v>3.21</v>
      </c>
      <c r="CN52" s="24">
        <v>139</v>
      </c>
      <c r="CO52" s="24">
        <v>43.44</v>
      </c>
      <c r="CP52" s="24">
        <v>62</v>
      </c>
      <c r="CQ52" s="24">
        <v>160</v>
      </c>
      <c r="CR52" s="24">
        <v>124</v>
      </c>
      <c r="CS52" s="24">
        <v>346</v>
      </c>
      <c r="CT52" s="24">
        <v>66</v>
      </c>
      <c r="CU52" s="24">
        <v>150</v>
      </c>
      <c r="CV52" s="24">
        <v>72</v>
      </c>
      <c r="CW52" s="24">
        <v>33</v>
      </c>
      <c r="CX52" s="24">
        <v>69.47</v>
      </c>
      <c r="CY52" s="24">
        <v>96.15</v>
      </c>
      <c r="CZ52" s="24">
        <v>75.790000000000006</v>
      </c>
      <c r="DA52" s="24">
        <v>33</v>
      </c>
      <c r="DB52" s="24">
        <v>94</v>
      </c>
      <c r="DC52" s="24">
        <v>6.67</v>
      </c>
      <c r="DD52" s="24">
        <v>12.19</v>
      </c>
      <c r="DE52" s="24">
        <v>62</v>
      </c>
      <c r="DF52" s="24">
        <v>19.38</v>
      </c>
      <c r="DG52" s="24">
        <v>15.94</v>
      </c>
      <c r="DH52" s="24">
        <v>19.12</v>
      </c>
    </row>
    <row r="53" spans="1:112" ht="12.3" customHeight="1">
      <c r="A53" s="24">
        <v>60</v>
      </c>
      <c r="B53" s="24" t="s">
        <v>106</v>
      </c>
      <c r="C53" s="24" t="s">
        <v>107</v>
      </c>
      <c r="D53" t="s">
        <v>1727</v>
      </c>
      <c r="E53" s="25" t="s">
        <v>1728</v>
      </c>
      <c r="F53" s="25" t="s">
        <v>1969</v>
      </c>
      <c r="G53" s="25" t="s">
        <v>1970</v>
      </c>
      <c r="H53" s="35" t="s">
        <v>323</v>
      </c>
      <c r="I53" s="26">
        <v>4625</v>
      </c>
      <c r="J53" s="27">
        <v>5174.7034333295314</v>
      </c>
      <c r="K53" s="27">
        <f t="shared" si="0"/>
        <v>2638.0999999999995</v>
      </c>
      <c r="L53" s="24">
        <v>565</v>
      </c>
      <c r="M53" s="24">
        <v>428</v>
      </c>
      <c r="N53" s="24">
        <v>322</v>
      </c>
      <c r="O53" s="24">
        <f t="shared" si="1"/>
        <v>750</v>
      </c>
      <c r="P53" s="28">
        <v>57.039999999999992</v>
      </c>
      <c r="Q53" s="28">
        <f t="shared" si="2"/>
        <v>0.55670923823078278</v>
      </c>
      <c r="R53" s="29">
        <v>0.57683769383852268</v>
      </c>
      <c r="S53" s="29">
        <v>0.15076318151579243</v>
      </c>
      <c r="T53" s="29">
        <v>0.38458204217666836</v>
      </c>
      <c r="U53" s="28" t="s">
        <v>294</v>
      </c>
      <c r="V53" s="28" t="s">
        <v>295</v>
      </c>
      <c r="W53" s="28">
        <v>0.71847875023976382</v>
      </c>
      <c r="X53" s="27">
        <v>3717.9144556400165</v>
      </c>
      <c r="Y53" s="30">
        <f t="shared" si="3"/>
        <v>2.9774092625382359E-4</v>
      </c>
      <c r="Z53" s="27">
        <f t="shared" si="4"/>
        <v>3717.9144556400165</v>
      </c>
      <c r="AA53" s="27">
        <v>0</v>
      </c>
      <c r="AB53" s="27">
        <v>0</v>
      </c>
      <c r="AC53" s="27">
        <v>0</v>
      </c>
      <c r="AD53" s="27">
        <v>0</v>
      </c>
      <c r="AE53" s="27">
        <v>0</v>
      </c>
      <c r="AF53" s="27">
        <f t="shared" si="5"/>
        <v>0</v>
      </c>
      <c r="AG53" s="27">
        <f t="shared" si="6"/>
        <v>0</v>
      </c>
      <c r="AH53" s="27">
        <v>0</v>
      </c>
      <c r="AI53" s="27">
        <v>0</v>
      </c>
      <c r="AJ53" s="27">
        <v>0</v>
      </c>
      <c r="AK53" s="27">
        <v>0</v>
      </c>
      <c r="AL53" s="27">
        <v>0</v>
      </c>
      <c r="AM53" s="27">
        <v>0</v>
      </c>
      <c r="AN53" s="27">
        <f t="shared" si="7"/>
        <v>0</v>
      </c>
      <c r="AO53" s="27">
        <v>0</v>
      </c>
      <c r="AP53" s="30">
        <f t="shared" si="8"/>
        <v>0</v>
      </c>
      <c r="AQ53" s="30">
        <f t="shared" si="9"/>
        <v>0</v>
      </c>
      <c r="AR53" s="31">
        <f t="shared" si="10"/>
        <v>0</v>
      </c>
      <c r="AS53" s="31">
        <f t="shared" si="36"/>
        <v>0</v>
      </c>
      <c r="AT53" s="32">
        <f t="shared" si="11"/>
        <v>0</v>
      </c>
      <c r="AU53" s="24">
        <v>788.17118901302092</v>
      </c>
      <c r="AV53" s="28">
        <f t="shared" si="12"/>
        <v>2.188794302937477E-2</v>
      </c>
      <c r="AW53" s="30">
        <f t="shared" si="13"/>
        <v>2.8111211001799051E-4</v>
      </c>
      <c r="AX53" s="33">
        <f t="shared" si="14"/>
        <v>2.188794302937477E-2</v>
      </c>
      <c r="AY53" s="30">
        <f t="shared" si="15"/>
        <v>2.8111211001799051E-4</v>
      </c>
      <c r="AZ53" s="31">
        <f t="shared" si="16"/>
        <v>0.89695135248873059</v>
      </c>
      <c r="BA53" s="31">
        <f t="shared" si="34"/>
        <v>788.17118901302092</v>
      </c>
      <c r="BB53" s="33">
        <f t="shared" si="17"/>
        <v>0</v>
      </c>
      <c r="BC53" s="31">
        <f t="shared" si="18"/>
        <v>0.49855899645220941</v>
      </c>
      <c r="BD53" s="30">
        <f t="shared" si="19"/>
        <v>2.9774092625382359E-4</v>
      </c>
      <c r="BE53" s="31">
        <f t="shared" si="20"/>
        <v>0.94321305852919057</v>
      </c>
      <c r="BF53" s="31">
        <f t="shared" si="21"/>
        <v>0.55399651656506943</v>
      </c>
      <c r="BG53" s="31">
        <f t="shared" si="22"/>
        <v>0.84077979423540083</v>
      </c>
      <c r="BH53" s="24">
        <v>54.75</v>
      </c>
      <c r="BI53" s="24">
        <v>2316.2828358699999</v>
      </c>
      <c r="BJ53" s="24">
        <f t="shared" si="23"/>
        <v>2.2340550787641198</v>
      </c>
      <c r="BK53" s="28">
        <f t="shared" si="35"/>
        <v>1.1170275393820599E-3</v>
      </c>
      <c r="BL53" s="28" t="str">
        <f t="shared" si="24"/>
        <v>TRUEFALSE</v>
      </c>
      <c r="BM53" s="24" t="str">
        <f t="shared" si="25"/>
        <v>TRUETRUE</v>
      </c>
      <c r="BN53" s="28">
        <v>0.51800000000000002</v>
      </c>
      <c r="BO53" s="28">
        <f t="shared" si="26"/>
        <v>0.46044444444444443</v>
      </c>
      <c r="BP53" s="24">
        <v>11.1</v>
      </c>
      <c r="BQ53" s="24">
        <f t="shared" si="33"/>
        <v>121.88888888888889</v>
      </c>
      <c r="BR53" s="24">
        <v>9</v>
      </c>
      <c r="BS53" s="28">
        <v>35.700000000000003</v>
      </c>
      <c r="BT53" s="28">
        <v>1651.1250000000002</v>
      </c>
      <c r="BU53" s="24">
        <v>9.39</v>
      </c>
      <c r="BV53" s="28">
        <v>64.09</v>
      </c>
      <c r="BW53" s="28">
        <v>2964.1624999999999</v>
      </c>
      <c r="BX53" s="24">
        <v>1494</v>
      </c>
      <c r="BY53" s="24">
        <v>2884</v>
      </c>
      <c r="BZ53" s="24">
        <v>247</v>
      </c>
      <c r="CA53" s="24">
        <v>1204</v>
      </c>
      <c r="CB53" s="24">
        <v>544</v>
      </c>
      <c r="CC53" s="24">
        <v>2877</v>
      </c>
      <c r="CD53" s="24">
        <v>60.37</v>
      </c>
      <c r="CE53" s="24">
        <v>27.47</v>
      </c>
      <c r="CF53" s="24">
        <v>114.82</v>
      </c>
      <c r="CG53" s="24">
        <v>2532</v>
      </c>
      <c r="CH53" s="24">
        <v>2093</v>
      </c>
      <c r="CI53" s="24">
        <v>45.25</v>
      </c>
      <c r="CJ53" s="24" t="s">
        <v>98</v>
      </c>
      <c r="CK53" s="24">
        <v>1362</v>
      </c>
      <c r="CL53" s="28">
        <v>1.02</v>
      </c>
      <c r="CM53" s="28">
        <v>3.46</v>
      </c>
      <c r="CN53" s="24">
        <v>490</v>
      </c>
      <c r="CO53" s="24">
        <v>36.14</v>
      </c>
      <c r="CP53" s="24">
        <v>202</v>
      </c>
      <c r="CQ53" s="24">
        <v>596</v>
      </c>
      <c r="CR53" s="24">
        <v>299</v>
      </c>
      <c r="CS53" s="24">
        <v>1097</v>
      </c>
      <c r="CT53" s="24">
        <v>208</v>
      </c>
      <c r="CU53" s="24">
        <v>581</v>
      </c>
      <c r="CV53" s="24">
        <v>332</v>
      </c>
      <c r="CW53" s="24">
        <v>141</v>
      </c>
      <c r="CX53" s="24">
        <v>50.36</v>
      </c>
      <c r="CY53" s="24">
        <v>92.52</v>
      </c>
      <c r="CZ53" s="24">
        <v>75.97</v>
      </c>
      <c r="DA53" s="24">
        <v>24.74</v>
      </c>
      <c r="DB53" s="24">
        <v>403</v>
      </c>
      <c r="DC53" s="24">
        <v>9.6199999999999992</v>
      </c>
      <c r="DD53" s="24">
        <v>13.64</v>
      </c>
      <c r="DE53" s="24">
        <v>284</v>
      </c>
      <c r="DF53" s="24">
        <v>20.94</v>
      </c>
      <c r="DG53" s="24">
        <v>41.37</v>
      </c>
      <c r="DH53" s="24">
        <v>10.65</v>
      </c>
    </row>
    <row r="54" spans="1:112" ht="12.3" customHeight="1">
      <c r="A54" s="24">
        <v>61</v>
      </c>
      <c r="B54" s="24" t="s">
        <v>106</v>
      </c>
      <c r="C54" s="24" t="s">
        <v>107</v>
      </c>
      <c r="D54" t="s">
        <v>1727</v>
      </c>
      <c r="E54" s="25" t="s">
        <v>1728</v>
      </c>
      <c r="F54" s="25" t="s">
        <v>2474</v>
      </c>
      <c r="G54" s="25" t="s">
        <v>2475</v>
      </c>
      <c r="H54" s="35" t="s">
        <v>323</v>
      </c>
      <c r="I54" s="26">
        <v>1774</v>
      </c>
      <c r="J54" s="27">
        <v>1984.8484088057489</v>
      </c>
      <c r="K54" s="27">
        <f t="shared" si="0"/>
        <v>863.93799999999999</v>
      </c>
      <c r="L54" s="24">
        <v>277</v>
      </c>
      <c r="M54" s="24">
        <v>155</v>
      </c>
      <c r="N54" s="24">
        <v>108</v>
      </c>
      <c r="O54" s="24">
        <f t="shared" si="1"/>
        <v>263</v>
      </c>
      <c r="P54" s="28">
        <v>48.7</v>
      </c>
      <c r="Q54" s="28">
        <f t="shared" si="2"/>
        <v>0.5010355299192929</v>
      </c>
      <c r="R54" s="29">
        <v>0.57683769383852268</v>
      </c>
      <c r="S54" s="29">
        <v>0.15076318151579243</v>
      </c>
      <c r="T54" s="29">
        <v>0.38458204217666836</v>
      </c>
      <c r="U54" s="28" t="s">
        <v>294</v>
      </c>
      <c r="V54" s="28" t="s">
        <v>295</v>
      </c>
      <c r="W54" s="28">
        <v>0.61342768472434261</v>
      </c>
      <c r="X54" s="27">
        <v>1217.5609639425061</v>
      </c>
      <c r="Y54" s="30">
        <f t="shared" si="3"/>
        <v>9.7505667088387821E-5</v>
      </c>
      <c r="Z54" s="27">
        <f t="shared" si="4"/>
        <v>1217.5609639425061</v>
      </c>
      <c r="AA54" s="27">
        <v>0</v>
      </c>
      <c r="AB54" s="27">
        <v>0</v>
      </c>
      <c r="AC54" s="27">
        <v>0</v>
      </c>
      <c r="AD54" s="27">
        <v>0</v>
      </c>
      <c r="AE54" s="27">
        <v>0</v>
      </c>
      <c r="AF54" s="27">
        <f t="shared" si="5"/>
        <v>0</v>
      </c>
      <c r="AG54" s="27">
        <f t="shared" si="6"/>
        <v>0</v>
      </c>
      <c r="AH54" s="27">
        <v>0</v>
      </c>
      <c r="AI54" s="27">
        <v>0</v>
      </c>
      <c r="AJ54" s="27">
        <v>0</v>
      </c>
      <c r="AK54" s="27">
        <v>0</v>
      </c>
      <c r="AL54" s="27">
        <v>0</v>
      </c>
      <c r="AM54" s="27">
        <v>0</v>
      </c>
      <c r="AN54" s="27">
        <f t="shared" si="7"/>
        <v>0</v>
      </c>
      <c r="AO54" s="27">
        <v>0</v>
      </c>
      <c r="AP54" s="30">
        <f t="shared" si="8"/>
        <v>0</v>
      </c>
      <c r="AQ54" s="30">
        <f t="shared" si="9"/>
        <v>0</v>
      </c>
      <c r="AR54" s="31">
        <f t="shared" si="10"/>
        <v>0</v>
      </c>
      <c r="AS54" s="31">
        <f t="shared" si="36"/>
        <v>0</v>
      </c>
      <c r="AT54" s="32">
        <f t="shared" si="11"/>
        <v>0</v>
      </c>
      <c r="AU54" s="24">
        <v>355.78805714011872</v>
      </c>
      <c r="AV54" s="28">
        <f t="shared" si="12"/>
        <v>9.8804280513813628E-3</v>
      </c>
      <c r="AW54" s="30">
        <f t="shared" si="13"/>
        <v>1.2689671083651832E-4</v>
      </c>
      <c r="AX54" s="33">
        <f t="shared" si="14"/>
        <v>9.8804280513813628E-3</v>
      </c>
      <c r="AY54" s="30">
        <f t="shared" si="15"/>
        <v>1.2689671083651832E-4</v>
      </c>
      <c r="AZ54" s="31">
        <f t="shared" si="16"/>
        <v>0.89568630502342694</v>
      </c>
      <c r="BA54" s="31">
        <f t="shared" si="34"/>
        <v>355.78805714011872</v>
      </c>
      <c r="BB54" s="33">
        <f t="shared" si="17"/>
        <v>0</v>
      </c>
      <c r="BC54" s="31">
        <f t="shared" si="18"/>
        <v>0.49413480897111034</v>
      </c>
      <c r="BD54" s="30">
        <f t="shared" si="19"/>
        <v>9.7505667088387821E-5</v>
      </c>
      <c r="BE54" s="31">
        <f t="shared" si="20"/>
        <v>0.94243768697187047</v>
      </c>
      <c r="BF54" s="31">
        <f t="shared" si="21"/>
        <v>0.51865429245443384</v>
      </c>
      <c r="BG54" s="31">
        <f t="shared" si="22"/>
        <v>0.78714222246906018</v>
      </c>
      <c r="BH54" s="24">
        <v>0</v>
      </c>
      <c r="BI54" s="24">
        <v>1532.76028494</v>
      </c>
      <c r="BJ54" s="24">
        <f t="shared" si="23"/>
        <v>1.294950311740003</v>
      </c>
      <c r="BK54" s="28">
        <f t="shared" si="35"/>
        <v>6.4747515587000148E-4</v>
      </c>
      <c r="BL54" s="28" t="str">
        <f t="shared" si="24"/>
        <v>TRUEFALSE</v>
      </c>
      <c r="BM54" s="24" t="str">
        <f t="shared" si="25"/>
        <v>TRUEFALSE</v>
      </c>
      <c r="BN54" s="28">
        <v>0.49859999999999999</v>
      </c>
      <c r="BO54" s="28">
        <f t="shared" si="26"/>
        <v>0.44319999999999998</v>
      </c>
      <c r="BP54" s="24">
        <v>15.7</v>
      </c>
      <c r="BQ54" s="24">
        <f t="shared" si="33"/>
        <v>44.615384615384613</v>
      </c>
      <c r="BR54" s="24">
        <v>13</v>
      </c>
      <c r="BS54" s="28">
        <v>40.1</v>
      </c>
      <c r="BT54" s="28">
        <v>711.37400000000002</v>
      </c>
      <c r="BU54" s="24">
        <v>23.26</v>
      </c>
      <c r="BV54" s="28">
        <v>67.719999999999985</v>
      </c>
      <c r="BW54" s="28">
        <v>1201.3527999999997</v>
      </c>
      <c r="BX54" s="24">
        <v>548</v>
      </c>
      <c r="BY54" s="24">
        <v>1099</v>
      </c>
      <c r="BZ54" s="24">
        <v>127</v>
      </c>
      <c r="CA54" s="24">
        <v>440</v>
      </c>
      <c r="CB54" s="24">
        <v>200</v>
      </c>
      <c r="CC54" s="24">
        <v>1134</v>
      </c>
      <c r="CD54" s="24">
        <v>61.42</v>
      </c>
      <c r="CE54" s="24">
        <v>30.18</v>
      </c>
      <c r="CF54" s="24">
        <v>123.14</v>
      </c>
      <c r="CG54" s="24">
        <v>0</v>
      </c>
      <c r="CH54" s="24">
        <v>1774</v>
      </c>
      <c r="CI54" s="24">
        <v>100</v>
      </c>
      <c r="CJ54" s="24" t="s">
        <v>1980</v>
      </c>
      <c r="CK54" s="24">
        <v>578</v>
      </c>
      <c r="CL54" s="28">
        <v>1</v>
      </c>
      <c r="CM54" s="28">
        <v>3.07</v>
      </c>
      <c r="CN54" s="24">
        <v>195</v>
      </c>
      <c r="CO54" s="24">
        <v>33.85</v>
      </c>
      <c r="CP54" s="24">
        <v>100</v>
      </c>
      <c r="CQ54" s="24">
        <v>299</v>
      </c>
      <c r="CR54" s="24">
        <v>181</v>
      </c>
      <c r="CS54" s="24">
        <v>580</v>
      </c>
      <c r="CT54" s="24">
        <v>97</v>
      </c>
      <c r="CU54" s="24">
        <v>216</v>
      </c>
      <c r="CV54" s="24">
        <v>118</v>
      </c>
      <c r="CW54" s="24">
        <v>59</v>
      </c>
      <c r="CX54" s="24">
        <v>65.540000000000006</v>
      </c>
      <c r="CY54" s="24">
        <v>94.32</v>
      </c>
      <c r="CZ54" s="24">
        <v>73.290000000000006</v>
      </c>
      <c r="DA54" s="24">
        <v>34.299999999999997</v>
      </c>
      <c r="DB54" s="24">
        <v>224</v>
      </c>
      <c r="DC54" s="24">
        <v>8.11</v>
      </c>
      <c r="DD54" s="24">
        <v>12.5</v>
      </c>
      <c r="DE54" s="24">
        <v>140</v>
      </c>
      <c r="DF54" s="24">
        <v>24.31</v>
      </c>
      <c r="DG54" s="24">
        <v>23.44</v>
      </c>
      <c r="DH54" s="24">
        <v>11.67</v>
      </c>
    </row>
    <row r="55" spans="1:112" ht="12.3" customHeight="1">
      <c r="A55" s="24">
        <v>62</v>
      </c>
      <c r="B55" s="24" t="s">
        <v>106</v>
      </c>
      <c r="C55" s="24" t="s">
        <v>107</v>
      </c>
      <c r="D55" t="s">
        <v>1727</v>
      </c>
      <c r="E55" s="25" t="s">
        <v>1728</v>
      </c>
      <c r="F55" s="25" t="s">
        <v>2355</v>
      </c>
      <c r="G55" s="25" t="s">
        <v>2517</v>
      </c>
      <c r="H55" s="35" t="s">
        <v>323</v>
      </c>
      <c r="I55" s="26">
        <v>2236</v>
      </c>
      <c r="J55" s="27">
        <v>2501.7593247405039</v>
      </c>
      <c r="K55" s="27">
        <f t="shared" si="0"/>
        <v>723.56959999999992</v>
      </c>
      <c r="L55" s="24">
        <v>414</v>
      </c>
      <c r="M55" s="24">
        <v>140</v>
      </c>
      <c r="N55" s="24">
        <v>58</v>
      </c>
      <c r="O55" s="24">
        <f t="shared" si="1"/>
        <v>198</v>
      </c>
      <c r="P55" s="28">
        <v>32.36</v>
      </c>
      <c r="Q55" s="28">
        <f t="shared" si="2"/>
        <v>0.42317462000608691</v>
      </c>
      <c r="R55" s="29">
        <v>0.57683769383852268</v>
      </c>
      <c r="S55" s="29">
        <v>0.15076318151579243</v>
      </c>
      <c r="T55" s="29">
        <v>0.38458204217666836</v>
      </c>
      <c r="U55" s="28" t="s">
        <v>294</v>
      </c>
      <c r="V55" s="28" t="s">
        <v>295</v>
      </c>
      <c r="W55" s="28">
        <v>0.40760821104065148</v>
      </c>
      <c r="X55" s="27">
        <v>1019.737642811745</v>
      </c>
      <c r="Y55" s="30">
        <f t="shared" si="3"/>
        <v>8.166342553849689E-5</v>
      </c>
      <c r="Z55" s="27">
        <f t="shared" si="4"/>
        <v>1019.737642811745</v>
      </c>
      <c r="AA55" s="27">
        <v>0</v>
      </c>
      <c r="AB55" s="27">
        <v>0</v>
      </c>
      <c r="AC55" s="27">
        <v>0</v>
      </c>
      <c r="AD55" s="27">
        <v>0</v>
      </c>
      <c r="AE55" s="27">
        <v>0</v>
      </c>
      <c r="AF55" s="27">
        <f t="shared" si="5"/>
        <v>0</v>
      </c>
      <c r="AG55" s="27">
        <f t="shared" si="6"/>
        <v>0</v>
      </c>
      <c r="AH55" s="27">
        <v>0</v>
      </c>
      <c r="AI55" s="27">
        <v>0</v>
      </c>
      <c r="AJ55" s="27">
        <v>0</v>
      </c>
      <c r="AK55" s="27">
        <v>0</v>
      </c>
      <c r="AL55" s="27">
        <v>101</v>
      </c>
      <c r="AM55" s="27">
        <v>101</v>
      </c>
      <c r="AN55" s="27">
        <f t="shared" si="7"/>
        <v>1</v>
      </c>
      <c r="AO55" s="27">
        <v>0</v>
      </c>
      <c r="AP55" s="30">
        <f t="shared" si="8"/>
        <v>0</v>
      </c>
      <c r="AQ55" s="30">
        <f t="shared" si="9"/>
        <v>0</v>
      </c>
      <c r="AR55" s="31">
        <f t="shared" si="10"/>
        <v>0</v>
      </c>
      <c r="AS55" s="31">
        <f t="shared" si="36"/>
        <v>0</v>
      </c>
      <c r="AT55" s="32">
        <f t="shared" si="11"/>
        <v>0</v>
      </c>
      <c r="AU55" s="24">
        <v>314.67353892338292</v>
      </c>
      <c r="AV55" s="28">
        <f t="shared" si="12"/>
        <v>8.738655496189374E-3</v>
      </c>
      <c r="AW55" s="30">
        <f t="shared" si="13"/>
        <v>1.1223265164557933E-4</v>
      </c>
      <c r="AX55" s="33">
        <f t="shared" si="14"/>
        <v>8.738655496189374E-3</v>
      </c>
      <c r="AY55" s="30">
        <f t="shared" si="15"/>
        <v>1.1223265164557933E-4</v>
      </c>
      <c r="AZ55" s="31">
        <f t="shared" si="16"/>
        <v>0.89556601398239588</v>
      </c>
      <c r="BA55" s="31">
        <f t="shared" si="34"/>
        <v>314.67353892338292</v>
      </c>
      <c r="BB55" s="33">
        <f t="shared" si="17"/>
        <v>0</v>
      </c>
      <c r="BC55" s="31">
        <f t="shared" si="18"/>
        <v>0.49371412110570262</v>
      </c>
      <c r="BD55" s="30">
        <f t="shared" si="19"/>
        <v>8.166342553849689E-5</v>
      </c>
      <c r="BE55" s="31">
        <f t="shared" si="20"/>
        <v>0.94237634101535328</v>
      </c>
      <c r="BF55" s="31">
        <f t="shared" si="21"/>
        <v>0.45002207182718107</v>
      </c>
      <c r="BG55" s="31">
        <f t="shared" si="22"/>
        <v>0.68298166800441396</v>
      </c>
      <c r="BH55" s="24">
        <v>0</v>
      </c>
      <c r="BI55" s="24">
        <v>1261.9552702000001</v>
      </c>
      <c r="BJ55" s="24">
        <f t="shared" si="23"/>
        <v>1.9824469090287284</v>
      </c>
      <c r="BK55" s="28">
        <f t="shared" si="35"/>
        <v>9.9122345451436414E-4</v>
      </c>
      <c r="BL55" s="28" t="str">
        <f t="shared" si="24"/>
        <v>FALSEFALSE</v>
      </c>
      <c r="BM55" s="24" t="str">
        <f t="shared" si="25"/>
        <v>TRUEFALSE</v>
      </c>
      <c r="BN55" s="28">
        <v>0.64450000000000007</v>
      </c>
      <c r="BO55" s="28">
        <f t="shared" si="26"/>
        <v>0.572888888888889</v>
      </c>
      <c r="BP55" s="24">
        <v>11.18</v>
      </c>
      <c r="BQ55" s="24">
        <f t="shared" si="33"/>
        <v>154.4</v>
      </c>
      <c r="BR55" s="24">
        <v>5</v>
      </c>
      <c r="BS55" s="28">
        <v>26.72</v>
      </c>
      <c r="BT55" s="28">
        <v>597.45920000000001</v>
      </c>
      <c r="BU55" s="24">
        <v>8.5500000000000007</v>
      </c>
      <c r="BV55" s="28">
        <v>18.790000000000003</v>
      </c>
      <c r="BW55" s="28">
        <v>420.14440000000008</v>
      </c>
      <c r="BX55" s="24">
        <v>832</v>
      </c>
      <c r="BY55" s="24">
        <v>1291</v>
      </c>
      <c r="BZ55" s="24">
        <v>113</v>
      </c>
      <c r="CA55" s="24">
        <v>660</v>
      </c>
      <c r="CB55" s="24">
        <v>323</v>
      </c>
      <c r="CC55" s="24">
        <v>1253</v>
      </c>
      <c r="CD55" s="24">
        <v>73.2</v>
      </c>
      <c r="CE55" s="24">
        <v>26.08</v>
      </c>
      <c r="CF55" s="24">
        <v>105.14</v>
      </c>
      <c r="CG55" s="24">
        <v>0</v>
      </c>
      <c r="CH55" s="24">
        <v>2236</v>
      </c>
      <c r="CI55" s="24">
        <v>100</v>
      </c>
      <c r="CJ55" s="24" t="s">
        <v>1980</v>
      </c>
      <c r="CK55" s="24">
        <v>661</v>
      </c>
      <c r="CL55" s="28">
        <v>1</v>
      </c>
      <c r="CM55" s="28">
        <v>3.4</v>
      </c>
      <c r="CN55" s="24">
        <v>290</v>
      </c>
      <c r="CO55" s="24">
        <v>44.07</v>
      </c>
      <c r="CP55" s="24">
        <v>116</v>
      </c>
      <c r="CQ55" s="24">
        <v>355</v>
      </c>
      <c r="CR55" s="24">
        <v>301</v>
      </c>
      <c r="CS55" s="24">
        <v>772</v>
      </c>
      <c r="CT55" s="24">
        <v>126</v>
      </c>
      <c r="CU55" s="24">
        <v>360</v>
      </c>
      <c r="CV55" s="24">
        <v>206</v>
      </c>
      <c r="CW55" s="24">
        <v>88</v>
      </c>
      <c r="CX55" s="24">
        <v>62.07</v>
      </c>
      <c r="CY55" s="24">
        <v>98.9</v>
      </c>
      <c r="CZ55" s="24">
        <v>77.739999999999995</v>
      </c>
      <c r="DA55" s="24">
        <v>36.36</v>
      </c>
      <c r="DB55" s="24">
        <v>190</v>
      </c>
      <c r="DC55" s="24">
        <v>1.72</v>
      </c>
      <c r="DD55" s="24">
        <v>13.98</v>
      </c>
      <c r="DE55" s="24">
        <v>24</v>
      </c>
      <c r="DF55" s="24">
        <v>3.65</v>
      </c>
      <c r="DG55" s="24">
        <v>10.49</v>
      </c>
      <c r="DH55" s="24">
        <v>13.24</v>
      </c>
    </row>
    <row r="56" spans="1:112" ht="12.3" customHeight="1">
      <c r="A56" s="24">
        <v>63</v>
      </c>
      <c r="B56" s="24" t="s">
        <v>106</v>
      </c>
      <c r="C56" s="24" t="s">
        <v>107</v>
      </c>
      <c r="D56" t="s">
        <v>1727</v>
      </c>
      <c r="E56" s="25" t="s">
        <v>1728</v>
      </c>
      <c r="F56" s="25" t="s">
        <v>1744</v>
      </c>
      <c r="G56" s="25" t="s">
        <v>1745</v>
      </c>
      <c r="H56" s="35" t="s">
        <v>323</v>
      </c>
      <c r="I56" s="26">
        <v>3572</v>
      </c>
      <c r="J56" s="27">
        <v>3996.5493327249915</v>
      </c>
      <c r="K56" s="27">
        <f t="shared" si="0"/>
        <v>1768.8543999999997</v>
      </c>
      <c r="L56" s="24">
        <v>476</v>
      </c>
      <c r="M56" s="24">
        <v>314</v>
      </c>
      <c r="N56" s="24">
        <v>153</v>
      </c>
      <c r="O56" s="24">
        <f t="shared" si="1"/>
        <v>467</v>
      </c>
      <c r="P56" s="28">
        <v>49.519999999999996</v>
      </c>
      <c r="Q56" s="28">
        <f t="shared" si="2"/>
        <v>0.50496370127943524</v>
      </c>
      <c r="R56" s="29">
        <v>0.57683769383852268</v>
      </c>
      <c r="S56" s="29">
        <v>0.15076318151579243</v>
      </c>
      <c r="T56" s="29">
        <v>0.38458204217666836</v>
      </c>
      <c r="U56" s="28" t="s">
        <v>294</v>
      </c>
      <c r="V56" s="28" t="s">
        <v>295</v>
      </c>
      <c r="W56" s="28">
        <v>0.62375644656159024</v>
      </c>
      <c r="X56" s="27">
        <v>2492.8734102886351</v>
      </c>
      <c r="Y56" s="30">
        <f t="shared" si="3"/>
        <v>1.996362334498887E-4</v>
      </c>
      <c r="Z56" s="27">
        <f t="shared" si="4"/>
        <v>2492.8734102886351</v>
      </c>
      <c r="AA56" s="27">
        <v>0</v>
      </c>
      <c r="AB56" s="27">
        <v>0</v>
      </c>
      <c r="AC56" s="27">
        <v>184</v>
      </c>
      <c r="AD56" s="27">
        <v>0</v>
      </c>
      <c r="AE56" s="27">
        <v>0</v>
      </c>
      <c r="AF56" s="27">
        <f t="shared" si="5"/>
        <v>184</v>
      </c>
      <c r="AG56" s="27">
        <f t="shared" si="6"/>
        <v>1</v>
      </c>
      <c r="AH56" s="27">
        <v>0</v>
      </c>
      <c r="AI56" s="27">
        <v>0</v>
      </c>
      <c r="AJ56" s="27">
        <v>184</v>
      </c>
      <c r="AK56" s="27">
        <v>0</v>
      </c>
      <c r="AL56" s="27">
        <v>0</v>
      </c>
      <c r="AM56" s="27">
        <v>184</v>
      </c>
      <c r="AN56" s="27">
        <f t="shared" si="7"/>
        <v>1</v>
      </c>
      <c r="AO56" s="27">
        <v>0</v>
      </c>
      <c r="AP56" s="30">
        <f t="shared" si="8"/>
        <v>0</v>
      </c>
      <c r="AQ56" s="30">
        <f t="shared" si="9"/>
        <v>0</v>
      </c>
      <c r="AR56" s="31">
        <f t="shared" si="10"/>
        <v>0</v>
      </c>
      <c r="AS56" s="31">
        <f t="shared" si="36"/>
        <v>0</v>
      </c>
      <c r="AT56" s="32">
        <f t="shared" si="11"/>
        <v>0</v>
      </c>
      <c r="AU56" s="24">
        <v>555.76699388637689</v>
      </c>
      <c r="AV56" s="28">
        <f t="shared" si="12"/>
        <v>1.5433952000992172E-2</v>
      </c>
      <c r="AW56" s="30">
        <f t="shared" si="13"/>
        <v>1.9822195293055049E-4</v>
      </c>
      <c r="AX56" s="33">
        <f t="shared" si="14"/>
        <v>1.5433952000992172E-2</v>
      </c>
      <c r="AY56" s="30">
        <f t="shared" si="15"/>
        <v>1.9822195293055049E-4</v>
      </c>
      <c r="AZ56" s="31">
        <f t="shared" si="16"/>
        <v>0.89627139456183968</v>
      </c>
      <c r="BA56" s="31">
        <f t="shared" si="34"/>
        <v>555.76699388637689</v>
      </c>
      <c r="BB56" s="33">
        <f t="shared" si="17"/>
        <v>0</v>
      </c>
      <c r="BC56" s="31">
        <f t="shared" si="18"/>
        <v>0.49618101346711824</v>
      </c>
      <c r="BD56" s="30">
        <f t="shared" si="19"/>
        <v>1.996362334498887E-4</v>
      </c>
      <c r="BE56" s="31">
        <f t="shared" si="20"/>
        <v>0.94283316745128132</v>
      </c>
      <c r="BF56" s="31">
        <f t="shared" si="21"/>
        <v>0.52226308341544048</v>
      </c>
      <c r="BG56" s="31">
        <f t="shared" si="22"/>
        <v>0.79261914954514834</v>
      </c>
      <c r="BH56" s="24">
        <v>84.71</v>
      </c>
      <c r="BI56" s="24">
        <v>2516.3903242400002</v>
      </c>
      <c r="BJ56" s="24">
        <f t="shared" si="23"/>
        <v>1.5882072404375616</v>
      </c>
      <c r="BK56" s="28">
        <f t="shared" si="35"/>
        <v>7.9410362021878074E-4</v>
      </c>
      <c r="BL56" s="28" t="str">
        <f t="shared" si="24"/>
        <v>TRUETRUE</v>
      </c>
      <c r="BM56" s="24" t="str">
        <f t="shared" si="25"/>
        <v>TRUETRUE</v>
      </c>
      <c r="BN56" s="28">
        <v>0.55330000000000001</v>
      </c>
      <c r="BO56" s="28">
        <f t="shared" si="26"/>
        <v>0.49182222222222222</v>
      </c>
      <c r="BP56" s="24">
        <v>13.17</v>
      </c>
      <c r="BQ56" s="24">
        <f t="shared" si="33"/>
        <v>222.75</v>
      </c>
      <c r="BR56" s="24">
        <v>4</v>
      </c>
      <c r="BS56" s="28">
        <v>29.310000000000002</v>
      </c>
      <c r="BT56" s="28">
        <v>1046.9532000000002</v>
      </c>
      <c r="BU56" s="24">
        <v>12.47</v>
      </c>
      <c r="BV56" s="28">
        <v>34.790000000000006</v>
      </c>
      <c r="BW56" s="28">
        <v>1242.6988000000001</v>
      </c>
      <c r="BX56" s="24">
        <v>1194</v>
      </c>
      <c r="BY56" s="24">
        <v>2158</v>
      </c>
      <c r="BZ56" s="24">
        <v>220</v>
      </c>
      <c r="CA56" s="24">
        <v>928</v>
      </c>
      <c r="CB56" s="24">
        <v>506</v>
      </c>
      <c r="CC56" s="24">
        <v>2138</v>
      </c>
      <c r="CD56" s="24">
        <v>65.52</v>
      </c>
      <c r="CE56" s="24">
        <v>27.75</v>
      </c>
      <c r="CF56" s="24">
        <v>114.53</v>
      </c>
      <c r="CG56" s="24">
        <v>3026</v>
      </c>
      <c r="CH56" s="24">
        <v>546</v>
      </c>
      <c r="CI56" s="24">
        <v>15.29</v>
      </c>
      <c r="CJ56" s="24" t="s">
        <v>98</v>
      </c>
      <c r="CK56" s="24">
        <v>989</v>
      </c>
      <c r="CL56" s="28">
        <v>1</v>
      </c>
      <c r="CM56" s="28">
        <v>3.62</v>
      </c>
      <c r="CN56" s="24">
        <v>320</v>
      </c>
      <c r="CO56" s="24">
        <v>32.450000000000003</v>
      </c>
      <c r="CP56" s="24">
        <v>202</v>
      </c>
      <c r="CQ56" s="24">
        <v>468</v>
      </c>
      <c r="CR56" s="24">
        <v>221</v>
      </c>
      <c r="CS56" s="24">
        <v>891</v>
      </c>
      <c r="CT56" s="24">
        <v>110</v>
      </c>
      <c r="CU56" s="24">
        <v>457</v>
      </c>
      <c r="CV56" s="24">
        <v>308</v>
      </c>
      <c r="CW56" s="24">
        <v>106</v>
      </c>
      <c r="CX56" s="24">
        <v>34.380000000000003</v>
      </c>
      <c r="CY56" s="24">
        <v>93.27</v>
      </c>
      <c r="CZ56" s="24">
        <v>74.22</v>
      </c>
      <c r="DA56" s="24">
        <v>25.98</v>
      </c>
      <c r="DB56" s="24">
        <v>372</v>
      </c>
      <c r="DC56" s="24">
        <v>9.0299999999999994</v>
      </c>
      <c r="DD56" s="24">
        <v>12.58</v>
      </c>
      <c r="DE56" s="24">
        <v>63</v>
      </c>
      <c r="DF56" s="24">
        <v>6.39</v>
      </c>
      <c r="DG56" s="24">
        <v>35.4</v>
      </c>
      <c r="DH56" s="24">
        <v>15.91</v>
      </c>
    </row>
    <row r="57" spans="1:112" ht="12.3" customHeight="1">
      <c r="A57" s="24">
        <v>64</v>
      </c>
      <c r="B57" s="24" t="s">
        <v>106</v>
      </c>
      <c r="C57" s="24" t="s">
        <v>107</v>
      </c>
      <c r="D57" s="25" t="s">
        <v>265</v>
      </c>
      <c r="E57" s="25" t="s">
        <v>1320</v>
      </c>
      <c r="F57" s="25" t="s">
        <v>1321</v>
      </c>
      <c r="G57" s="25" t="s">
        <v>1322</v>
      </c>
      <c r="H57" s="35" t="s">
        <v>323</v>
      </c>
      <c r="I57" s="26">
        <v>9510</v>
      </c>
      <c r="J57" s="27">
        <v>11763.495185980468</v>
      </c>
      <c r="K57" s="27">
        <f t="shared" si="0"/>
        <v>3238.1550000000002</v>
      </c>
      <c r="L57" s="24">
        <v>1532</v>
      </c>
      <c r="M57" s="24">
        <v>534</v>
      </c>
      <c r="N57" s="24">
        <v>257</v>
      </c>
      <c r="O57" s="24">
        <f t="shared" si="1"/>
        <v>791</v>
      </c>
      <c r="P57" s="28">
        <v>34.049999999999997</v>
      </c>
      <c r="Q57" s="28">
        <f t="shared" si="2"/>
        <v>0.45041347080479271</v>
      </c>
      <c r="R57" s="29">
        <v>0.5129982954342216</v>
      </c>
      <c r="S57" s="29">
        <v>9.644884066513279E-2</v>
      </c>
      <c r="T57" s="29">
        <v>0.39743135891715525</v>
      </c>
      <c r="U57" s="28" t="s">
        <v>294</v>
      </c>
      <c r="V57" s="28" t="s">
        <v>295</v>
      </c>
      <c r="W57" s="28">
        <v>0.48584036611936821</v>
      </c>
      <c r="X57" s="27">
        <v>5715.1808080001756</v>
      </c>
      <c r="Y57" s="30">
        <f t="shared" si="3"/>
        <v>4.5768756860467373E-4</v>
      </c>
      <c r="Z57" s="27">
        <f t="shared" si="4"/>
        <v>5715.1808080001756</v>
      </c>
      <c r="AA57" s="27">
        <v>0</v>
      </c>
      <c r="AB57" s="27">
        <v>0</v>
      </c>
      <c r="AC57" s="27">
        <v>40</v>
      </c>
      <c r="AD57" s="27">
        <v>0</v>
      </c>
      <c r="AE57" s="27">
        <v>2433</v>
      </c>
      <c r="AF57" s="27">
        <f t="shared" si="5"/>
        <v>2433</v>
      </c>
      <c r="AG57" s="27">
        <f t="shared" si="6"/>
        <v>2</v>
      </c>
      <c r="AH57" s="27">
        <v>0</v>
      </c>
      <c r="AI57" s="27">
        <v>0</v>
      </c>
      <c r="AJ57" s="27">
        <v>40</v>
      </c>
      <c r="AK57" s="27">
        <v>0</v>
      </c>
      <c r="AL57" s="27">
        <v>2433</v>
      </c>
      <c r="AM57" s="27">
        <v>2433</v>
      </c>
      <c r="AN57" s="27">
        <f t="shared" si="7"/>
        <v>2</v>
      </c>
      <c r="AO57" s="27">
        <v>0</v>
      </c>
      <c r="AP57" s="30">
        <f t="shared" si="8"/>
        <v>0</v>
      </c>
      <c r="AQ57" s="30">
        <f t="shared" si="9"/>
        <v>0</v>
      </c>
      <c r="AR57" s="31">
        <f t="shared" si="10"/>
        <v>0</v>
      </c>
      <c r="AS57" s="31">
        <f t="shared" si="36"/>
        <v>0</v>
      </c>
      <c r="AT57" s="32">
        <f t="shared" si="11"/>
        <v>0</v>
      </c>
      <c r="AU57" s="24">
        <v>1523.1095477842193</v>
      </c>
      <c r="AV57" s="28">
        <f t="shared" si="12"/>
        <v>4.2297581380949224E-2</v>
      </c>
      <c r="AW57" s="30">
        <f t="shared" si="13"/>
        <v>5.4323799795617214E-4</v>
      </c>
      <c r="AX57" s="33">
        <f t="shared" si="14"/>
        <v>4.2297581380949224E-2</v>
      </c>
      <c r="AY57" s="30">
        <f t="shared" si="15"/>
        <v>5.4323799795617214E-4</v>
      </c>
      <c r="AZ57" s="31">
        <f t="shared" si="16"/>
        <v>0.89910160267053263</v>
      </c>
      <c r="BA57" s="31">
        <f t="shared" si="34"/>
        <v>1523.1095477842193</v>
      </c>
      <c r="BB57" s="33">
        <f t="shared" si="17"/>
        <v>0</v>
      </c>
      <c r="BC57" s="31">
        <f t="shared" si="18"/>
        <v>0.48479915982856775</v>
      </c>
      <c r="BD57" s="30">
        <f t="shared" si="19"/>
        <v>4.5768756860467373E-4</v>
      </c>
      <c r="BE57" s="31">
        <f t="shared" si="20"/>
        <v>0.94383242036228931</v>
      </c>
      <c r="BF57" s="31">
        <f t="shared" si="21"/>
        <v>0.47671015801675409</v>
      </c>
      <c r="BG57" s="31">
        <f t="shared" si="22"/>
        <v>0.72348517830468184</v>
      </c>
      <c r="BH57" s="24">
        <v>85.22</v>
      </c>
      <c r="BI57" s="24">
        <v>1161.36432332</v>
      </c>
      <c r="BJ57" s="24">
        <f t="shared" si="23"/>
        <v>10.129030959339344</v>
      </c>
      <c r="BK57" s="28">
        <f t="shared" si="35"/>
        <v>5.0645154796696724E-3</v>
      </c>
      <c r="BL57" s="28" t="str">
        <f t="shared" si="24"/>
        <v>TRUETRUE</v>
      </c>
      <c r="BM57" s="24" t="str">
        <f t="shared" si="25"/>
        <v>TRUETRUE</v>
      </c>
      <c r="BN57" s="28">
        <v>0.44530000000000003</v>
      </c>
      <c r="BO57" s="28">
        <f t="shared" si="26"/>
        <v>0.39582222222222224</v>
      </c>
      <c r="BP57" s="24">
        <v>7.76</v>
      </c>
      <c r="BQ57" s="24">
        <f t="shared" si="33"/>
        <v>241.15384615384616</v>
      </c>
      <c r="BR57" s="24">
        <v>13</v>
      </c>
      <c r="BS57" s="28">
        <v>13.280000000000001</v>
      </c>
      <c r="BT57" s="28">
        <v>1262.9280000000001</v>
      </c>
      <c r="BU57" s="24">
        <v>1.96</v>
      </c>
      <c r="BV57" s="28">
        <v>31.210000000000004</v>
      </c>
      <c r="BW57" s="28">
        <v>2968.0710000000004</v>
      </c>
      <c r="BX57" s="24">
        <v>2782</v>
      </c>
      <c r="BY57" s="24">
        <v>6247</v>
      </c>
      <c r="BZ57" s="24">
        <v>481</v>
      </c>
      <c r="CA57" s="24">
        <v>2254</v>
      </c>
      <c r="CB57" s="24">
        <v>1127</v>
      </c>
      <c r="CC57" s="24">
        <v>6129</v>
      </c>
      <c r="CD57" s="24">
        <v>52.23</v>
      </c>
      <c r="CE57" s="24">
        <v>28.21</v>
      </c>
      <c r="CF57" s="24">
        <v>107.64</v>
      </c>
      <c r="CG57" s="24">
        <v>8104</v>
      </c>
      <c r="CH57" s="24">
        <v>1406</v>
      </c>
      <c r="CI57" s="24">
        <v>14.78</v>
      </c>
      <c r="CJ57" s="24" t="s">
        <v>98</v>
      </c>
      <c r="CK57" s="24">
        <v>2575</v>
      </c>
      <c r="CL57" s="28">
        <v>1</v>
      </c>
      <c r="CM57" s="28">
        <v>3.71</v>
      </c>
      <c r="CN57" s="24">
        <v>924</v>
      </c>
      <c r="CO57" s="24">
        <v>36.049999999999997</v>
      </c>
      <c r="CP57" s="24">
        <v>567</v>
      </c>
      <c r="CQ57" s="24">
        <v>770</v>
      </c>
      <c r="CR57" s="24">
        <v>1604</v>
      </c>
      <c r="CS57" s="24">
        <v>3135</v>
      </c>
      <c r="CT57" s="24">
        <v>423</v>
      </c>
      <c r="CU57" s="24">
        <v>996</v>
      </c>
      <c r="CV57" s="24">
        <v>716</v>
      </c>
      <c r="CW57" s="24">
        <v>537</v>
      </c>
      <c r="CX57" s="24">
        <v>56.55</v>
      </c>
      <c r="CY57" s="24">
        <v>91.38</v>
      </c>
      <c r="CZ57" s="24">
        <v>75.13</v>
      </c>
      <c r="DA57" s="24">
        <v>42.05</v>
      </c>
      <c r="DB57" s="24">
        <v>595</v>
      </c>
      <c r="DC57" s="24">
        <v>9.57</v>
      </c>
      <c r="DD57" s="24">
        <v>9.09</v>
      </c>
      <c r="DE57" s="24">
        <v>213</v>
      </c>
      <c r="DF57" s="24">
        <v>8.31</v>
      </c>
      <c r="DG57" s="24">
        <v>17.91</v>
      </c>
      <c r="DH57" s="24">
        <v>9.56</v>
      </c>
    </row>
    <row r="58" spans="1:112" ht="12.3" customHeight="1">
      <c r="A58" s="24">
        <v>65</v>
      </c>
      <c r="B58" s="24" t="s">
        <v>106</v>
      </c>
      <c r="C58" s="24" t="s">
        <v>107</v>
      </c>
      <c r="D58" s="25" t="s">
        <v>265</v>
      </c>
      <c r="E58" s="25" t="s">
        <v>1320</v>
      </c>
      <c r="F58" s="25" t="s">
        <v>2614</v>
      </c>
      <c r="G58" s="25" t="s">
        <v>2615</v>
      </c>
      <c r="H58" s="35" t="s">
        <v>323</v>
      </c>
      <c r="I58" s="26">
        <v>1467</v>
      </c>
      <c r="J58" s="27">
        <v>1814.6211816859459</v>
      </c>
      <c r="K58" s="27">
        <f t="shared" si="0"/>
        <v>603.37709999999993</v>
      </c>
      <c r="L58" s="24">
        <v>239</v>
      </c>
      <c r="M58" s="24">
        <v>99</v>
      </c>
      <c r="N58" s="24">
        <v>68</v>
      </c>
      <c r="O58" s="24">
        <f t="shared" si="1"/>
        <v>167</v>
      </c>
      <c r="P58" s="28">
        <v>41.129999999999995</v>
      </c>
      <c r="Q58" s="28">
        <f t="shared" si="2"/>
        <v>0.48976210616173721</v>
      </c>
      <c r="R58" s="29">
        <v>0.5129982954342216</v>
      </c>
      <c r="S58" s="29">
        <v>9.644884066513279E-2</v>
      </c>
      <c r="T58" s="29">
        <v>0.39743135891715525</v>
      </c>
      <c r="U58" s="28" t="s">
        <v>294</v>
      </c>
      <c r="V58" s="28" t="s">
        <v>295</v>
      </c>
      <c r="W58" s="28">
        <v>0.5868609180173161</v>
      </c>
      <c r="X58" s="27">
        <v>1064.9302525378812</v>
      </c>
      <c r="Y58" s="30">
        <f t="shared" si="3"/>
        <v>8.5282575371079856E-5</v>
      </c>
      <c r="Z58" s="27">
        <f t="shared" si="4"/>
        <v>1064.9302525378812</v>
      </c>
      <c r="AA58" s="27">
        <v>0</v>
      </c>
      <c r="AB58" s="27">
        <v>0</v>
      </c>
      <c r="AC58" s="27">
        <v>0</v>
      </c>
      <c r="AD58" s="27">
        <v>0</v>
      </c>
      <c r="AE58" s="27">
        <v>0</v>
      </c>
      <c r="AF58" s="27">
        <f t="shared" si="5"/>
        <v>0</v>
      </c>
      <c r="AG58" s="27">
        <f t="shared" si="6"/>
        <v>0</v>
      </c>
      <c r="AH58" s="27">
        <v>0</v>
      </c>
      <c r="AI58" s="27">
        <v>0</v>
      </c>
      <c r="AJ58" s="27">
        <v>0</v>
      </c>
      <c r="AK58" s="27">
        <v>0</v>
      </c>
      <c r="AL58" s="27">
        <v>0</v>
      </c>
      <c r="AM58" s="27">
        <v>0</v>
      </c>
      <c r="AN58" s="27">
        <f t="shared" si="7"/>
        <v>0</v>
      </c>
      <c r="AO58" s="27">
        <v>0</v>
      </c>
      <c r="AP58" s="30">
        <f t="shared" si="8"/>
        <v>0</v>
      </c>
      <c r="AQ58" s="30">
        <f t="shared" si="9"/>
        <v>0</v>
      </c>
      <c r="AR58" s="31">
        <f t="shared" si="10"/>
        <v>0</v>
      </c>
      <c r="AS58" s="31">
        <f t="shared" si="36"/>
        <v>0</v>
      </c>
      <c r="AT58" s="32">
        <f t="shared" si="11"/>
        <v>0</v>
      </c>
      <c r="AU58" s="24">
        <v>207.74876497812991</v>
      </c>
      <c r="AV58" s="28">
        <f t="shared" si="12"/>
        <v>5.7692963098009845E-3</v>
      </c>
      <c r="AW58" s="30">
        <f t="shared" si="13"/>
        <v>7.4096458346524136E-5</v>
      </c>
      <c r="AX58" s="33">
        <f t="shared" si="14"/>
        <v>5.7692963098009845E-3</v>
      </c>
      <c r="AY58" s="30">
        <f t="shared" si="15"/>
        <v>7.4096458346524136E-5</v>
      </c>
      <c r="AZ58" s="31">
        <f t="shared" si="16"/>
        <v>0.89525317820253625</v>
      </c>
      <c r="BA58" s="31">
        <f t="shared" si="34"/>
        <v>207.74876497812991</v>
      </c>
      <c r="BB58" s="33">
        <f t="shared" si="17"/>
        <v>0</v>
      </c>
      <c r="BC58" s="31">
        <f t="shared" si="18"/>
        <v>0.47134025664885293</v>
      </c>
      <c r="BD58" s="30">
        <f t="shared" si="19"/>
        <v>8.5282575371079856E-5</v>
      </c>
      <c r="BE58" s="31">
        <f t="shared" si="20"/>
        <v>0.9423903554594304</v>
      </c>
      <c r="BF58" s="31">
        <f t="shared" si="21"/>
        <v>0.5097788520173725</v>
      </c>
      <c r="BG58" s="31">
        <f t="shared" si="22"/>
        <v>0.77367229845096486</v>
      </c>
      <c r="BH58" s="24">
        <v>0</v>
      </c>
      <c r="BI58" s="24">
        <v>304.41657654300002</v>
      </c>
      <c r="BJ58" s="24">
        <f t="shared" si="23"/>
        <v>5.9609801880470972</v>
      </c>
      <c r="BK58" s="28">
        <f t="shared" si="35"/>
        <v>2.9804900940235486E-3</v>
      </c>
      <c r="BL58" s="28" t="str">
        <f t="shared" si="24"/>
        <v>TRUEFALSE</v>
      </c>
      <c r="BM58" s="24" t="str">
        <f t="shared" si="25"/>
        <v>FALSEFALSE</v>
      </c>
      <c r="BN58" s="28">
        <v>0.38890000000000002</v>
      </c>
      <c r="BO58" s="28">
        <f t="shared" si="26"/>
        <v>0.34568888888888893</v>
      </c>
      <c r="BP58" s="24">
        <v>17.190000000000001</v>
      </c>
      <c r="BQ58" s="24">
        <f t="shared" si="33"/>
        <v>118</v>
      </c>
      <c r="BR58" s="24">
        <v>3</v>
      </c>
      <c r="BS58" s="28">
        <v>27.479999999999997</v>
      </c>
      <c r="BT58" s="28">
        <v>403.13159999999999</v>
      </c>
      <c r="BU58" s="24">
        <v>0.71</v>
      </c>
      <c r="BV58" s="28">
        <v>65.88000000000001</v>
      </c>
      <c r="BW58" s="28">
        <v>966.45960000000025</v>
      </c>
      <c r="BX58" s="24">
        <v>387</v>
      </c>
      <c r="BY58" s="24">
        <v>995</v>
      </c>
      <c r="BZ58" s="24">
        <v>85</v>
      </c>
      <c r="CA58" s="24">
        <v>309</v>
      </c>
      <c r="CB58" s="24">
        <v>179</v>
      </c>
      <c r="CC58" s="24">
        <v>979</v>
      </c>
      <c r="CD58" s="24">
        <v>47.44</v>
      </c>
      <c r="CE58" s="24">
        <v>29.18</v>
      </c>
      <c r="CF58" s="24">
        <v>119.94</v>
      </c>
      <c r="CG58" s="24">
        <v>0</v>
      </c>
      <c r="CH58" s="24">
        <v>1467</v>
      </c>
      <c r="CI58" s="24">
        <v>100</v>
      </c>
      <c r="CJ58" s="24" t="s">
        <v>1980</v>
      </c>
      <c r="CK58" s="24">
        <v>424</v>
      </c>
      <c r="CL58" s="28">
        <v>1</v>
      </c>
      <c r="CM58" s="28">
        <v>3.47</v>
      </c>
      <c r="CN58" s="24">
        <v>145</v>
      </c>
      <c r="CO58" s="24">
        <v>34.28</v>
      </c>
      <c r="CP58" s="24">
        <v>58</v>
      </c>
      <c r="CQ58" s="24">
        <v>181</v>
      </c>
      <c r="CR58" s="24">
        <v>115</v>
      </c>
      <c r="CS58" s="24">
        <v>354</v>
      </c>
      <c r="CT58" s="24">
        <v>51</v>
      </c>
      <c r="CU58" s="24">
        <v>144</v>
      </c>
      <c r="CV58" s="24">
        <v>118</v>
      </c>
      <c r="CW58" s="24">
        <v>73</v>
      </c>
      <c r="CX58" s="24">
        <v>50</v>
      </c>
      <c r="CY58" s="24">
        <v>91.14</v>
      </c>
      <c r="CZ58" s="24">
        <v>77.63</v>
      </c>
      <c r="DA58" s="24">
        <v>36.32</v>
      </c>
      <c r="DB58" s="24">
        <v>209</v>
      </c>
      <c r="DC58" s="24">
        <v>9.92</v>
      </c>
      <c r="DD58" s="24">
        <v>7.09</v>
      </c>
      <c r="DE58" s="24">
        <v>69</v>
      </c>
      <c r="DF58" s="24">
        <v>16.309999999999999</v>
      </c>
      <c r="DG58" s="24">
        <v>16.55</v>
      </c>
      <c r="DH58" s="24">
        <v>22.41</v>
      </c>
    </row>
    <row r="59" spans="1:112" ht="12.3" customHeight="1">
      <c r="A59" s="24">
        <v>66</v>
      </c>
      <c r="B59" s="24" t="s">
        <v>106</v>
      </c>
      <c r="C59" s="24" t="s">
        <v>107</v>
      </c>
      <c r="D59" s="25" t="s">
        <v>265</v>
      </c>
      <c r="E59" s="25" t="s">
        <v>1320</v>
      </c>
      <c r="F59" s="25" t="s">
        <v>398</v>
      </c>
      <c r="G59" s="25" t="s">
        <v>2372</v>
      </c>
      <c r="H59" s="35" t="s">
        <v>323</v>
      </c>
      <c r="I59" s="26">
        <v>3460</v>
      </c>
      <c r="J59" s="27">
        <v>4279.8836323335872</v>
      </c>
      <c r="K59" s="27">
        <f t="shared" si="0"/>
        <v>1349.0539999999999</v>
      </c>
      <c r="L59" s="24">
        <v>532</v>
      </c>
      <c r="M59" s="24">
        <v>228</v>
      </c>
      <c r="N59" s="24">
        <v>112</v>
      </c>
      <c r="O59" s="24">
        <f t="shared" si="1"/>
        <v>340</v>
      </c>
      <c r="P59" s="28">
        <v>38.989999999999995</v>
      </c>
      <c r="Q59" s="28">
        <f t="shared" si="2"/>
        <v>0.47717075545328808</v>
      </c>
      <c r="R59" s="29">
        <v>0.5129982954342216</v>
      </c>
      <c r="S59" s="29">
        <v>9.644884066513279E-2</v>
      </c>
      <c r="T59" s="29">
        <v>0.39743135891715525</v>
      </c>
      <c r="U59" s="28" t="s">
        <v>294</v>
      </c>
      <c r="V59" s="28" t="s">
        <v>295</v>
      </c>
      <c r="W59" s="28">
        <v>0.5563264574153941</v>
      </c>
      <c r="X59" s="27">
        <v>2381.0124993262734</v>
      </c>
      <c r="Y59" s="30">
        <f t="shared" si="3"/>
        <v>1.9067810070129735E-4</v>
      </c>
      <c r="Z59" s="27">
        <f t="shared" si="4"/>
        <v>2381.0124993262734</v>
      </c>
      <c r="AA59" s="27">
        <v>0</v>
      </c>
      <c r="AB59" s="27">
        <v>0</v>
      </c>
      <c r="AC59" s="27">
        <v>471</v>
      </c>
      <c r="AD59" s="27">
        <v>0</v>
      </c>
      <c r="AE59" s="27">
        <v>0</v>
      </c>
      <c r="AF59" s="27">
        <f t="shared" si="5"/>
        <v>471</v>
      </c>
      <c r="AG59" s="27">
        <f t="shared" si="6"/>
        <v>1</v>
      </c>
      <c r="AH59" s="27">
        <v>0</v>
      </c>
      <c r="AI59" s="27">
        <v>0</v>
      </c>
      <c r="AJ59" s="27">
        <v>471</v>
      </c>
      <c r="AK59" s="27">
        <v>0</v>
      </c>
      <c r="AL59" s="27">
        <v>0</v>
      </c>
      <c r="AM59" s="27">
        <v>471</v>
      </c>
      <c r="AN59" s="27">
        <f t="shared" si="7"/>
        <v>1</v>
      </c>
      <c r="AO59" s="27">
        <v>0</v>
      </c>
      <c r="AP59" s="30">
        <f t="shared" si="8"/>
        <v>0</v>
      </c>
      <c r="AQ59" s="30">
        <f t="shared" si="9"/>
        <v>0</v>
      </c>
      <c r="AR59" s="31">
        <f t="shared" si="10"/>
        <v>0</v>
      </c>
      <c r="AS59" s="31">
        <f t="shared" si="36"/>
        <v>0</v>
      </c>
      <c r="AT59" s="32">
        <f t="shared" si="11"/>
        <v>0</v>
      </c>
      <c r="AU59" s="24">
        <v>522.9468699704704</v>
      </c>
      <c r="AV59" s="28">
        <f t="shared" si="12"/>
        <v>1.4522519291319104E-2</v>
      </c>
      <c r="AW59" s="30">
        <f t="shared" si="13"/>
        <v>1.8651620370542881E-4</v>
      </c>
      <c r="AX59" s="33">
        <f t="shared" si="14"/>
        <v>1.4522519291319104E-2</v>
      </c>
      <c r="AY59" s="30">
        <f t="shared" si="15"/>
        <v>1.8651620370542881E-4</v>
      </c>
      <c r="AZ59" s="31">
        <f t="shared" si="16"/>
        <v>0.89617537089322208</v>
      </c>
      <c r="BA59" s="31">
        <f t="shared" si="34"/>
        <v>522.9468699704704</v>
      </c>
      <c r="BB59" s="33">
        <f t="shared" si="17"/>
        <v>0</v>
      </c>
      <c r="BC59" s="31">
        <f t="shared" si="18"/>
        <v>0.47456539520625424</v>
      </c>
      <c r="BD59" s="30">
        <f t="shared" si="19"/>
        <v>1.9067810070129735E-4</v>
      </c>
      <c r="BE59" s="31">
        <f t="shared" si="20"/>
        <v>0.9427984788486401</v>
      </c>
      <c r="BF59" s="31">
        <f t="shared" si="21"/>
        <v>0.49977187145491181</v>
      </c>
      <c r="BG59" s="31">
        <f t="shared" si="22"/>
        <v>0.75848507830310108</v>
      </c>
      <c r="BH59" s="24">
        <v>0</v>
      </c>
      <c r="BI59" s="24">
        <v>649.56881231299997</v>
      </c>
      <c r="BJ59" s="24">
        <f t="shared" si="23"/>
        <v>6.5888071459183459</v>
      </c>
      <c r="BK59" s="28">
        <f t="shared" si="35"/>
        <v>3.2944035729591732E-3</v>
      </c>
      <c r="BL59" s="28" t="str">
        <f t="shared" si="24"/>
        <v>TRUEFALSE</v>
      </c>
      <c r="BM59" s="24" t="str">
        <f t="shared" si="25"/>
        <v>FALSEFALSE</v>
      </c>
      <c r="BN59" s="28">
        <v>0.5252</v>
      </c>
      <c r="BO59" s="28">
        <f t="shared" si="26"/>
        <v>0.46684444444444445</v>
      </c>
      <c r="BP59" s="24">
        <v>15.18</v>
      </c>
      <c r="BQ59" s="24">
        <f t="shared" si="33"/>
        <v>235</v>
      </c>
      <c r="BR59" s="24">
        <v>4</v>
      </c>
      <c r="BS59" s="28">
        <v>21.259999999999998</v>
      </c>
      <c r="BT59" s="28">
        <v>735.59599999999989</v>
      </c>
      <c r="BU59" s="24">
        <v>1.1399999999999999</v>
      </c>
      <c r="BV59" s="28">
        <v>31.589999999999996</v>
      </c>
      <c r="BW59" s="28">
        <v>1093.0139999999999</v>
      </c>
      <c r="BX59" s="24">
        <v>1126</v>
      </c>
      <c r="BY59" s="24">
        <v>2144</v>
      </c>
      <c r="BZ59" s="24">
        <v>190</v>
      </c>
      <c r="CA59" s="24">
        <v>898</v>
      </c>
      <c r="CB59" s="24">
        <v>477</v>
      </c>
      <c r="CC59" s="24">
        <v>2085</v>
      </c>
      <c r="CD59" s="24">
        <v>61.38</v>
      </c>
      <c r="CE59" s="24">
        <v>27.61</v>
      </c>
      <c r="CF59" s="24">
        <v>114.91</v>
      </c>
      <c r="CG59" s="24">
        <v>0</v>
      </c>
      <c r="CH59" s="24">
        <v>3460</v>
      </c>
      <c r="CI59" s="24">
        <v>100</v>
      </c>
      <c r="CJ59" s="24" t="s">
        <v>1980</v>
      </c>
      <c r="CK59" s="24">
        <v>975</v>
      </c>
      <c r="CL59" s="28">
        <v>1</v>
      </c>
      <c r="CM59" s="28">
        <v>3.56</v>
      </c>
      <c r="CN59" s="24">
        <v>285</v>
      </c>
      <c r="CO59" s="24">
        <v>29.32</v>
      </c>
      <c r="CP59" s="24">
        <v>248</v>
      </c>
      <c r="CQ59" s="24">
        <v>237</v>
      </c>
      <c r="CR59" s="24">
        <v>455</v>
      </c>
      <c r="CS59" s="24">
        <v>940</v>
      </c>
      <c r="CT59" s="24">
        <v>205</v>
      </c>
      <c r="CU59" s="24">
        <v>435</v>
      </c>
      <c r="CV59" s="24">
        <v>295</v>
      </c>
      <c r="CW59" s="24">
        <v>115</v>
      </c>
      <c r="CX59" s="24">
        <v>67.66</v>
      </c>
      <c r="CY59" s="24">
        <v>95.19</v>
      </c>
      <c r="CZ59" s="24">
        <v>72.3</v>
      </c>
      <c r="DA59" s="24">
        <v>27</v>
      </c>
      <c r="DB59" s="24">
        <v>415</v>
      </c>
      <c r="DC59" s="24">
        <v>6.83</v>
      </c>
      <c r="DD59" s="24">
        <v>11.32</v>
      </c>
      <c r="DE59" s="24">
        <v>216</v>
      </c>
      <c r="DF59" s="24">
        <v>22.22</v>
      </c>
      <c r="DG59" s="24">
        <v>7.72</v>
      </c>
      <c r="DH59" s="24">
        <v>14.56</v>
      </c>
    </row>
    <row r="60" spans="1:112" ht="12.3" customHeight="1">
      <c r="A60" s="24">
        <v>67</v>
      </c>
      <c r="B60" s="24" t="s">
        <v>106</v>
      </c>
      <c r="C60" s="24" t="s">
        <v>107</v>
      </c>
      <c r="D60" t="s">
        <v>1248</v>
      </c>
      <c r="E60" s="25" t="s">
        <v>1249</v>
      </c>
      <c r="F60" s="25" t="s">
        <v>1250</v>
      </c>
      <c r="G60" s="25" t="s">
        <v>1251</v>
      </c>
      <c r="H60" s="35" t="s">
        <v>323</v>
      </c>
      <c r="I60" s="26">
        <v>18908</v>
      </c>
      <c r="J60" s="27">
        <v>21048.648476496706</v>
      </c>
      <c r="K60" s="27">
        <f t="shared" si="0"/>
        <v>4961.4592000000002</v>
      </c>
      <c r="L60" s="24">
        <v>3520</v>
      </c>
      <c r="M60" s="24">
        <v>948</v>
      </c>
      <c r="N60" s="24">
        <v>304</v>
      </c>
      <c r="O60" s="24">
        <f t="shared" si="1"/>
        <v>1252</v>
      </c>
      <c r="P60" s="28">
        <v>26.240000000000002</v>
      </c>
      <c r="Q60" s="28">
        <f t="shared" si="2"/>
        <v>0.41630458798040193</v>
      </c>
      <c r="R60" s="29">
        <v>0.47811428649402121</v>
      </c>
      <c r="S60" s="29">
        <v>8.0282144192818539E-2</v>
      </c>
      <c r="T60" s="29">
        <v>0.32560201426811242</v>
      </c>
      <c r="U60" s="28" t="s">
        <v>128</v>
      </c>
      <c r="V60" s="28" t="s">
        <v>129</v>
      </c>
      <c r="W60" s="28">
        <v>0.38873237739773997</v>
      </c>
      <c r="X60" s="27">
        <v>8182.2911632778823</v>
      </c>
      <c r="Y60" s="30">
        <f t="shared" si="3"/>
        <v>6.5526062498214607E-4</v>
      </c>
      <c r="Z60" s="27">
        <f t="shared" si="4"/>
        <v>7788.2911632778823</v>
      </c>
      <c r="AA60" s="27">
        <v>0</v>
      </c>
      <c r="AB60" s="27">
        <v>0</v>
      </c>
      <c r="AC60" s="27">
        <v>85</v>
      </c>
      <c r="AD60" s="27">
        <v>0</v>
      </c>
      <c r="AE60" s="27">
        <v>4960</v>
      </c>
      <c r="AF60" s="27">
        <f t="shared" si="5"/>
        <v>4960</v>
      </c>
      <c r="AG60" s="27">
        <f t="shared" si="6"/>
        <v>2</v>
      </c>
      <c r="AH60" s="27">
        <v>0</v>
      </c>
      <c r="AI60" s="27">
        <v>394</v>
      </c>
      <c r="AJ60" s="27">
        <v>0</v>
      </c>
      <c r="AK60" s="27">
        <v>0</v>
      </c>
      <c r="AL60" s="27">
        <v>4960</v>
      </c>
      <c r="AM60" s="27">
        <v>5354</v>
      </c>
      <c r="AN60" s="27">
        <f t="shared" si="7"/>
        <v>2</v>
      </c>
      <c r="AO60" s="27">
        <v>394</v>
      </c>
      <c r="AP60" s="30">
        <f t="shared" si="8"/>
        <v>2.2785416546908292E-4</v>
      </c>
      <c r="AQ60" s="30">
        <f t="shared" si="9"/>
        <v>1.2424279691348097E-3</v>
      </c>
      <c r="AR60" s="31">
        <f t="shared" si="10"/>
        <v>4.8152771899424913E-2</v>
      </c>
      <c r="AS60" s="31">
        <f t="shared" si="36"/>
        <v>4.8152771899424913E-2</v>
      </c>
      <c r="AT60" s="32">
        <f t="shared" si="11"/>
        <v>1.8718541498754536E-2</v>
      </c>
      <c r="AU60" s="24">
        <v>1992.2534341634173</v>
      </c>
      <c r="AV60" s="28">
        <f t="shared" si="12"/>
        <v>5.5325962525540534E-2</v>
      </c>
      <c r="AW60" s="30">
        <f t="shared" si="13"/>
        <v>7.1056462653700696E-4</v>
      </c>
      <c r="AX60" s="33">
        <f t="shared" si="14"/>
        <v>5.5325962525540534E-2</v>
      </c>
      <c r="AY60" s="30">
        <f t="shared" si="15"/>
        <v>-5.3186334259780271E-4</v>
      </c>
      <c r="AZ60" s="31">
        <f t="shared" si="16"/>
        <v>0.89028241708315925</v>
      </c>
      <c r="BA60" s="31">
        <f t="shared" si="34"/>
        <v>1598.2534341634173</v>
      </c>
      <c r="BB60" s="33">
        <f t="shared" si="17"/>
        <v>0.19776600368388755</v>
      </c>
      <c r="BC60" s="31">
        <f t="shared" si="18"/>
        <v>0.47457422203424038</v>
      </c>
      <c r="BD60" s="30">
        <f t="shared" si="19"/>
        <v>4.2740645951306315E-4</v>
      </c>
      <c r="BE60" s="31">
        <f t="shared" si="20"/>
        <v>0.9437151627383743</v>
      </c>
      <c r="BF60" s="31">
        <f t="shared" si="21"/>
        <v>0.44436760025369876</v>
      </c>
      <c r="BG60" s="31">
        <f t="shared" si="22"/>
        <v>0.67440008796932727</v>
      </c>
      <c r="BH60" s="24">
        <v>79.569999999999993</v>
      </c>
      <c r="BI60" s="24">
        <v>713.97445629599997</v>
      </c>
      <c r="BJ60" s="24">
        <f t="shared" si="23"/>
        <v>29.48095452279086</v>
      </c>
      <c r="BK60" s="28">
        <f t="shared" si="35"/>
        <v>1.474047726139543E-2</v>
      </c>
      <c r="BL60" s="28" t="str">
        <f t="shared" si="24"/>
        <v>FALSETRUE</v>
      </c>
      <c r="BM60" s="24" t="str">
        <f t="shared" si="25"/>
        <v>FALSETRUE</v>
      </c>
      <c r="BN60" s="28">
        <v>0.47909999999999997</v>
      </c>
      <c r="BO60" s="28">
        <f t="shared" si="26"/>
        <v>0.42586666666666662</v>
      </c>
      <c r="BP60" s="24">
        <v>4.84</v>
      </c>
      <c r="BQ60" s="24">
        <f t="shared" si="33"/>
        <v>205</v>
      </c>
      <c r="BR60" s="24">
        <v>25</v>
      </c>
      <c r="BS60" s="28">
        <v>11.030000000000001</v>
      </c>
      <c r="BT60" s="28">
        <v>2085.5524</v>
      </c>
      <c r="BU60" s="24">
        <v>0.94</v>
      </c>
      <c r="BV60" s="28">
        <v>16.28</v>
      </c>
      <c r="BW60" s="28">
        <v>3078.2224000000006</v>
      </c>
      <c r="BX60" s="24">
        <v>5826</v>
      </c>
      <c r="BY60" s="24">
        <v>12161</v>
      </c>
      <c r="BZ60" s="24">
        <v>921</v>
      </c>
      <c r="CA60" s="24">
        <v>4695</v>
      </c>
      <c r="CB60" s="24">
        <v>2317</v>
      </c>
      <c r="CC60" s="24">
        <v>11896</v>
      </c>
      <c r="CD60" s="24">
        <v>55.48</v>
      </c>
      <c r="CE60" s="24">
        <v>27.93</v>
      </c>
      <c r="CF60" s="24">
        <v>104.48</v>
      </c>
      <c r="CG60" s="24">
        <v>15046</v>
      </c>
      <c r="CH60" s="24">
        <v>3862</v>
      </c>
      <c r="CI60" s="24">
        <v>20.43</v>
      </c>
      <c r="CJ60" s="24" t="s">
        <v>98</v>
      </c>
      <c r="CK60" s="24">
        <v>4861</v>
      </c>
      <c r="CL60" s="28">
        <v>1.03</v>
      </c>
      <c r="CM60" s="28">
        <v>4.01</v>
      </c>
      <c r="CN60" s="24">
        <v>1928</v>
      </c>
      <c r="CO60" s="24">
        <v>39.799999999999997</v>
      </c>
      <c r="CP60" s="24">
        <v>894</v>
      </c>
      <c r="CQ60" s="24">
        <v>2453</v>
      </c>
      <c r="CR60" s="24">
        <v>1621</v>
      </c>
      <c r="CS60" s="24">
        <v>5125</v>
      </c>
      <c r="CT60" s="24">
        <v>905</v>
      </c>
      <c r="CU60" s="24">
        <v>2398</v>
      </c>
      <c r="CV60" s="24">
        <v>1519</v>
      </c>
      <c r="CW60" s="24">
        <v>951</v>
      </c>
      <c r="CX60" s="24">
        <v>58.31</v>
      </c>
      <c r="CY60" s="24">
        <v>97.96</v>
      </c>
      <c r="CZ60" s="24">
        <v>80.239999999999995</v>
      </c>
      <c r="DA60" s="24">
        <v>38.74</v>
      </c>
      <c r="DB60" s="24">
        <v>728</v>
      </c>
      <c r="DC60" s="24">
        <v>2.65</v>
      </c>
      <c r="DD60" s="24">
        <v>12.9</v>
      </c>
      <c r="DE60" s="24">
        <v>260</v>
      </c>
      <c r="DF60" s="24">
        <v>5.37</v>
      </c>
      <c r="DG60" s="24">
        <v>9.19</v>
      </c>
      <c r="DH60" s="24">
        <v>5.83</v>
      </c>
    </row>
    <row r="61" spans="1:112" ht="12.3" customHeight="1">
      <c r="A61" s="24">
        <v>68</v>
      </c>
      <c r="B61" s="24" t="s">
        <v>106</v>
      </c>
      <c r="C61" s="24" t="s">
        <v>107</v>
      </c>
      <c r="D61" t="s">
        <v>1248</v>
      </c>
      <c r="E61" s="25" t="s">
        <v>1249</v>
      </c>
      <c r="F61" s="25" t="s">
        <v>2141</v>
      </c>
      <c r="G61" s="25" t="s">
        <v>2142</v>
      </c>
      <c r="H61" s="35" t="s">
        <v>323</v>
      </c>
      <c r="I61" s="26">
        <v>7461</v>
      </c>
      <c r="J61" s="27">
        <v>8305.6889297197977</v>
      </c>
      <c r="K61" s="27">
        <f t="shared" si="0"/>
        <v>3048.5646000000002</v>
      </c>
      <c r="L61" s="24">
        <v>1029</v>
      </c>
      <c r="M61" s="24">
        <v>491</v>
      </c>
      <c r="N61" s="24">
        <v>220</v>
      </c>
      <c r="O61" s="24">
        <f t="shared" si="1"/>
        <v>711</v>
      </c>
      <c r="P61" s="28">
        <v>40.86</v>
      </c>
      <c r="Q61" s="28">
        <f t="shared" si="2"/>
        <v>0.4981141313517477</v>
      </c>
      <c r="R61" s="29">
        <v>0.47811428649402121</v>
      </c>
      <c r="S61" s="29">
        <v>8.0282144192818539E-2</v>
      </c>
      <c r="T61" s="29">
        <v>0.32560201426811242</v>
      </c>
      <c r="U61" s="28" t="s">
        <v>128</v>
      </c>
      <c r="V61" s="28" t="s">
        <v>129</v>
      </c>
      <c r="W61" s="28">
        <v>0.60532031023138932</v>
      </c>
      <c r="X61" s="27">
        <v>5027.602199623404</v>
      </c>
      <c r="Y61" s="30">
        <f t="shared" si="3"/>
        <v>4.0262436202124694E-4</v>
      </c>
      <c r="Z61" s="27">
        <f t="shared" si="4"/>
        <v>5027.602199623404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  <c r="AF61" s="27">
        <f t="shared" si="5"/>
        <v>0</v>
      </c>
      <c r="AG61" s="27">
        <f t="shared" si="6"/>
        <v>0</v>
      </c>
      <c r="AH61" s="27">
        <v>0</v>
      </c>
      <c r="AI61" s="27">
        <v>0</v>
      </c>
      <c r="AJ61" s="27">
        <v>0</v>
      </c>
      <c r="AK61" s="27">
        <v>0</v>
      </c>
      <c r="AL61" s="27">
        <v>0</v>
      </c>
      <c r="AM61" s="27">
        <v>0</v>
      </c>
      <c r="AN61" s="27">
        <f t="shared" si="7"/>
        <v>0</v>
      </c>
      <c r="AO61" s="27">
        <v>0</v>
      </c>
      <c r="AP61" s="30">
        <f t="shared" si="8"/>
        <v>0</v>
      </c>
      <c r="AQ61" s="30">
        <f t="shared" si="9"/>
        <v>0</v>
      </c>
      <c r="AR61" s="31">
        <f t="shared" si="10"/>
        <v>0</v>
      </c>
      <c r="AS61" s="31">
        <f t="shared" si="36"/>
        <v>0</v>
      </c>
      <c r="AT61" s="32">
        <f t="shared" si="11"/>
        <v>0</v>
      </c>
      <c r="AU61" s="24">
        <v>1209.4299798423158</v>
      </c>
      <c r="AV61" s="28">
        <f t="shared" si="12"/>
        <v>3.3586529000071273E-2</v>
      </c>
      <c r="AW61" s="30">
        <f t="shared" si="13"/>
        <v>4.3135985975106789E-4</v>
      </c>
      <c r="AX61" s="33">
        <f t="shared" si="14"/>
        <v>3.3586529000071273E-2</v>
      </c>
      <c r="AY61" s="30">
        <f t="shared" si="15"/>
        <v>4.3135985975106789E-4</v>
      </c>
      <c r="AZ61" s="31">
        <f t="shared" si="16"/>
        <v>0.89818385284846258</v>
      </c>
      <c r="BA61" s="31">
        <f t="shared" si="34"/>
        <v>1209.4299798423158</v>
      </c>
      <c r="BB61" s="33">
        <f t="shared" si="17"/>
        <v>0</v>
      </c>
      <c r="BC61" s="31">
        <f t="shared" si="18"/>
        <v>0.469961556114185</v>
      </c>
      <c r="BD61" s="30">
        <f t="shared" si="19"/>
        <v>4.0262436202124694E-4</v>
      </c>
      <c r="BE61" s="31">
        <f t="shared" si="20"/>
        <v>0.94361919895254565</v>
      </c>
      <c r="BF61" s="31">
        <f t="shared" si="21"/>
        <v>0.51644737784865213</v>
      </c>
      <c r="BG61" s="31">
        <f t="shared" si="22"/>
        <v>0.78379287070842274</v>
      </c>
      <c r="BH61" s="24">
        <v>42.53</v>
      </c>
      <c r="BI61" s="24">
        <v>744.08473348799998</v>
      </c>
      <c r="BJ61" s="24">
        <f t="shared" si="23"/>
        <v>11.162289126381795</v>
      </c>
      <c r="BK61" s="28">
        <f t="shared" si="35"/>
        <v>5.5811445631908973E-3</v>
      </c>
      <c r="BL61" s="28" t="str">
        <f t="shared" si="24"/>
        <v>TRUEFALSE</v>
      </c>
      <c r="BM61" s="24" t="str">
        <f t="shared" si="25"/>
        <v>FALSEFALSE</v>
      </c>
      <c r="BN61" s="28">
        <v>0.48700000000000004</v>
      </c>
      <c r="BO61" s="28">
        <f t="shared" si="26"/>
        <v>0.43288888888888893</v>
      </c>
      <c r="BP61" s="24">
        <v>9.94</v>
      </c>
      <c r="BQ61" s="24">
        <f t="shared" si="33"/>
        <v>68.896551724137936</v>
      </c>
      <c r="BR61" s="24">
        <v>29</v>
      </c>
      <c r="BS61" s="28">
        <v>24.15</v>
      </c>
      <c r="BT61" s="28">
        <v>1801.8315</v>
      </c>
      <c r="BU61" s="24">
        <v>3.77</v>
      </c>
      <c r="BV61" s="28">
        <v>35.04</v>
      </c>
      <c r="BW61" s="28">
        <v>2614.3344000000002</v>
      </c>
      <c r="BX61" s="24">
        <v>2283</v>
      </c>
      <c r="BY61" s="24">
        <v>4688</v>
      </c>
      <c r="BZ61" s="24">
        <v>490</v>
      </c>
      <c r="CA61" s="24">
        <v>1767</v>
      </c>
      <c r="CB61" s="24">
        <v>1026</v>
      </c>
      <c r="CC61" s="24">
        <v>4668</v>
      </c>
      <c r="CD61" s="24">
        <v>59.15</v>
      </c>
      <c r="CE61" s="24">
        <v>28.69</v>
      </c>
      <c r="CF61" s="24">
        <v>105.42</v>
      </c>
      <c r="CG61" s="24">
        <v>3173</v>
      </c>
      <c r="CH61" s="24">
        <v>4288</v>
      </c>
      <c r="CI61" s="24">
        <v>57.47</v>
      </c>
      <c r="CJ61" s="24" t="s">
        <v>1980</v>
      </c>
      <c r="CK61" s="24">
        <v>1832</v>
      </c>
      <c r="CL61" s="28">
        <v>1.05</v>
      </c>
      <c r="CM61" s="28">
        <v>4.26</v>
      </c>
      <c r="CN61" s="24">
        <v>735</v>
      </c>
      <c r="CO61" s="24">
        <v>40.159999999999997</v>
      </c>
      <c r="CP61" s="24">
        <v>292</v>
      </c>
      <c r="CQ61" s="24">
        <v>1066</v>
      </c>
      <c r="CR61" s="24">
        <v>609</v>
      </c>
      <c r="CS61" s="24">
        <v>1998</v>
      </c>
      <c r="CT61" s="24">
        <v>400</v>
      </c>
      <c r="CU61" s="24">
        <v>858</v>
      </c>
      <c r="CV61" s="24">
        <v>675</v>
      </c>
      <c r="CW61" s="24">
        <v>352</v>
      </c>
      <c r="CX61" s="24">
        <v>64.209999999999994</v>
      </c>
      <c r="CY61" s="24">
        <v>95.76</v>
      </c>
      <c r="CZ61" s="24">
        <v>79.599999999999994</v>
      </c>
      <c r="DA61" s="24">
        <v>36.78</v>
      </c>
      <c r="DB61" s="24">
        <v>597</v>
      </c>
      <c r="DC61" s="24">
        <v>5.79</v>
      </c>
      <c r="DD61" s="24">
        <v>11.48</v>
      </c>
      <c r="DE61" s="24">
        <v>211</v>
      </c>
      <c r="DF61" s="24">
        <v>11.53</v>
      </c>
      <c r="DG61" s="24">
        <v>20</v>
      </c>
      <c r="DH61" s="24">
        <v>10.75</v>
      </c>
    </row>
    <row r="62" spans="1:112" ht="12.3" customHeight="1">
      <c r="A62" s="24">
        <v>69</v>
      </c>
      <c r="B62" s="24" t="s">
        <v>106</v>
      </c>
      <c r="C62" s="24" t="s">
        <v>107</v>
      </c>
      <c r="D62" t="s">
        <v>1248</v>
      </c>
      <c r="E62" s="25" t="s">
        <v>1249</v>
      </c>
      <c r="F62" s="25" t="s">
        <v>1421</v>
      </c>
      <c r="G62" s="25" t="s">
        <v>1422</v>
      </c>
      <c r="H62" s="35" t="s">
        <v>323</v>
      </c>
      <c r="I62" s="26">
        <v>6286</v>
      </c>
      <c r="J62" s="27">
        <v>6997.6625937834942</v>
      </c>
      <c r="K62" s="27">
        <f t="shared" si="0"/>
        <v>2528.8577999999998</v>
      </c>
      <c r="L62" s="24">
        <v>933</v>
      </c>
      <c r="M62" s="24">
        <v>409</v>
      </c>
      <c r="N62" s="24">
        <v>219</v>
      </c>
      <c r="O62" s="24">
        <f t="shared" si="1"/>
        <v>628</v>
      </c>
      <c r="P62" s="28">
        <v>40.229999999999997</v>
      </c>
      <c r="Q62" s="28">
        <f t="shared" si="2"/>
        <v>0.49423394283289301</v>
      </c>
      <c r="R62" s="29">
        <v>0.47811428649402121</v>
      </c>
      <c r="S62" s="29">
        <v>8.0282144192818539E-2</v>
      </c>
      <c r="T62" s="29">
        <v>0.32560201426811242</v>
      </c>
      <c r="U62" s="28" t="s">
        <v>128</v>
      </c>
      <c r="V62" s="28" t="s">
        <v>129</v>
      </c>
      <c r="W62" s="28">
        <v>0.59598717769478193</v>
      </c>
      <c r="X62" s="27">
        <v>4170.5171797293724</v>
      </c>
      <c r="Y62" s="30">
        <f t="shared" si="3"/>
        <v>3.3398661073721518E-4</v>
      </c>
      <c r="Z62" s="27">
        <f t="shared" si="4"/>
        <v>4170.5171797293724</v>
      </c>
      <c r="AA62" s="27">
        <v>0</v>
      </c>
      <c r="AB62" s="27">
        <v>0</v>
      </c>
      <c r="AC62" s="27">
        <v>0</v>
      </c>
      <c r="AD62" s="27">
        <v>0</v>
      </c>
      <c r="AE62" s="27">
        <v>0</v>
      </c>
      <c r="AF62" s="27">
        <f t="shared" si="5"/>
        <v>0</v>
      </c>
      <c r="AG62" s="27">
        <f t="shared" si="6"/>
        <v>0</v>
      </c>
      <c r="AH62" s="27">
        <v>0</v>
      </c>
      <c r="AI62" s="27">
        <v>0</v>
      </c>
      <c r="AJ62" s="27">
        <v>0</v>
      </c>
      <c r="AK62" s="27">
        <v>0</v>
      </c>
      <c r="AL62" s="27">
        <v>0</v>
      </c>
      <c r="AM62" s="27">
        <v>0</v>
      </c>
      <c r="AN62" s="27">
        <f t="shared" si="7"/>
        <v>0</v>
      </c>
      <c r="AO62" s="27">
        <v>0</v>
      </c>
      <c r="AP62" s="30">
        <f t="shared" si="8"/>
        <v>0</v>
      </c>
      <c r="AQ62" s="30">
        <f t="shared" si="9"/>
        <v>0</v>
      </c>
      <c r="AR62" s="31">
        <f t="shared" si="10"/>
        <v>0</v>
      </c>
      <c r="AS62" s="31">
        <f t="shared" si="36"/>
        <v>0</v>
      </c>
      <c r="AT62" s="32">
        <f t="shared" si="11"/>
        <v>0</v>
      </c>
      <c r="AU62" s="24">
        <v>1208.6619963650178</v>
      </c>
      <c r="AV62" s="28">
        <f t="shared" si="12"/>
        <v>3.3565201680787186E-2</v>
      </c>
      <c r="AW62" s="30">
        <f t="shared" si="13"/>
        <v>4.3108594786647774E-4</v>
      </c>
      <c r="AX62" s="33">
        <f t="shared" si="14"/>
        <v>3.3565201680787186E-2</v>
      </c>
      <c r="AY62" s="30">
        <f t="shared" si="15"/>
        <v>4.3108594786647774E-4</v>
      </c>
      <c r="AZ62" s="31">
        <f t="shared" si="16"/>
        <v>0.89818160591633289</v>
      </c>
      <c r="BA62" s="31">
        <f t="shared" si="34"/>
        <v>1208.6619963650178</v>
      </c>
      <c r="BB62" s="33">
        <f t="shared" si="17"/>
        <v>0</v>
      </c>
      <c r="BC62" s="31">
        <f t="shared" si="18"/>
        <v>0.46995369803038045</v>
      </c>
      <c r="BD62" s="30">
        <f t="shared" si="19"/>
        <v>3.3398661073721518E-4</v>
      </c>
      <c r="BE62" s="31">
        <f t="shared" si="20"/>
        <v>0.94335341279517326</v>
      </c>
      <c r="BF62" s="31">
        <f t="shared" si="21"/>
        <v>0.51322485903356407</v>
      </c>
      <c r="BG62" s="31">
        <f t="shared" si="22"/>
        <v>0.77890217442197551</v>
      </c>
      <c r="BH62" s="24">
        <v>60.66</v>
      </c>
      <c r="BI62" s="24">
        <v>174.30868027599999</v>
      </c>
      <c r="BJ62" s="24">
        <f t="shared" si="23"/>
        <v>40.145233058407705</v>
      </c>
      <c r="BK62" s="28">
        <f t="shared" si="35"/>
        <v>2.0072616529203852E-2</v>
      </c>
      <c r="BL62" s="28" t="str">
        <f t="shared" si="24"/>
        <v>TRUETRUE</v>
      </c>
      <c r="BM62" s="24" t="str">
        <f t="shared" si="25"/>
        <v>FALSETRUE</v>
      </c>
      <c r="BN62" s="28">
        <v>0.58289999999999997</v>
      </c>
      <c r="BO62" s="28">
        <f t="shared" si="26"/>
        <v>0.51813333333333333</v>
      </c>
      <c r="BP62" s="24">
        <v>12.33</v>
      </c>
      <c r="BQ62" s="24">
        <f t="shared" si="33"/>
        <v>135.19999999999999</v>
      </c>
      <c r="BR62" s="24">
        <v>15</v>
      </c>
      <c r="BS62" s="28">
        <v>27.32</v>
      </c>
      <c r="BT62" s="28">
        <v>1717.3352</v>
      </c>
      <c r="BU62" s="24">
        <v>3.14</v>
      </c>
      <c r="BV62" s="28">
        <v>17.91</v>
      </c>
      <c r="BW62" s="28">
        <v>1125.8226</v>
      </c>
      <c r="BX62" s="24">
        <v>2149</v>
      </c>
      <c r="BY62" s="24">
        <v>3687</v>
      </c>
      <c r="BZ62" s="24">
        <v>450</v>
      </c>
      <c r="CA62" s="24">
        <v>1681</v>
      </c>
      <c r="CB62" s="24">
        <v>900</v>
      </c>
      <c r="CC62" s="24">
        <v>3705</v>
      </c>
      <c r="CD62" s="24">
        <v>70.489999999999995</v>
      </c>
      <c r="CE62" s="24">
        <v>28.27</v>
      </c>
      <c r="CF62" s="24">
        <v>110.3</v>
      </c>
      <c r="CG62" s="24">
        <v>3813</v>
      </c>
      <c r="CH62" s="24">
        <v>2473</v>
      </c>
      <c r="CI62" s="24">
        <v>39.340000000000003</v>
      </c>
      <c r="CJ62" s="24" t="s">
        <v>98</v>
      </c>
      <c r="CK62" s="24">
        <v>1610</v>
      </c>
      <c r="CL62" s="28">
        <v>1.01</v>
      </c>
      <c r="CM62" s="28">
        <v>3.94</v>
      </c>
      <c r="CN62" s="24">
        <v>567</v>
      </c>
      <c r="CO62" s="24">
        <v>35.24</v>
      </c>
      <c r="CP62" s="24">
        <v>374</v>
      </c>
      <c r="CQ62" s="24">
        <v>948</v>
      </c>
      <c r="CR62" s="24">
        <v>706</v>
      </c>
      <c r="CS62" s="24">
        <v>2028</v>
      </c>
      <c r="CT62" s="24">
        <v>355</v>
      </c>
      <c r="CU62" s="24">
        <v>872</v>
      </c>
      <c r="CV62" s="24">
        <v>597</v>
      </c>
      <c r="CW62" s="24">
        <v>238</v>
      </c>
      <c r="CX62" s="24">
        <v>63.06</v>
      </c>
      <c r="CY62" s="24">
        <v>96.67</v>
      </c>
      <c r="CZ62" s="24">
        <v>81.78</v>
      </c>
      <c r="DA62" s="24">
        <v>34</v>
      </c>
      <c r="DB62" s="24">
        <v>607</v>
      </c>
      <c r="DC62" s="24">
        <v>4.9800000000000004</v>
      </c>
      <c r="DD62" s="24">
        <v>14.54</v>
      </c>
      <c r="DE62" s="24">
        <v>171</v>
      </c>
      <c r="DF62" s="24">
        <v>10.63</v>
      </c>
      <c r="DG62" s="24">
        <v>18.52</v>
      </c>
      <c r="DH62" s="24">
        <v>13.77</v>
      </c>
    </row>
    <row r="63" spans="1:112" ht="12.3" customHeight="1">
      <c r="A63" s="24">
        <v>70</v>
      </c>
      <c r="B63" s="24" t="s">
        <v>106</v>
      </c>
      <c r="C63" s="24" t="s">
        <v>107</v>
      </c>
      <c r="D63" t="s">
        <v>386</v>
      </c>
      <c r="E63" s="25" t="s">
        <v>387</v>
      </c>
      <c r="F63" s="25" t="s">
        <v>388</v>
      </c>
      <c r="G63" s="25" t="s">
        <v>389</v>
      </c>
      <c r="H63" s="35" t="s">
        <v>323</v>
      </c>
      <c r="I63" s="26">
        <v>57836</v>
      </c>
      <c r="J63" s="27">
        <v>67543.487971991621</v>
      </c>
      <c r="K63" s="27">
        <f t="shared" si="0"/>
        <v>19236.2536</v>
      </c>
      <c r="L63" s="24">
        <v>9505</v>
      </c>
      <c r="M63" s="24">
        <v>3655</v>
      </c>
      <c r="N63" s="24">
        <v>1082</v>
      </c>
      <c r="O63" s="24">
        <f t="shared" si="1"/>
        <v>4737</v>
      </c>
      <c r="P63" s="28">
        <v>33.26</v>
      </c>
      <c r="Q63" s="28">
        <f t="shared" si="2"/>
        <v>0.44325472184845288</v>
      </c>
      <c r="R63" s="29">
        <v>0.45179925752515188</v>
      </c>
      <c r="S63" s="29">
        <v>6.827005460508842E-2</v>
      </c>
      <c r="T63" s="29">
        <v>0.27599474662808093</v>
      </c>
      <c r="U63" s="28" t="s">
        <v>128</v>
      </c>
      <c r="V63" s="28" t="s">
        <v>129</v>
      </c>
      <c r="W63" s="28">
        <v>0.46333731671439848</v>
      </c>
      <c r="X63" s="27">
        <v>31295.418478473846</v>
      </c>
      <c r="Y63" s="30">
        <f t="shared" si="3"/>
        <v>2.5062241201237656E-3</v>
      </c>
      <c r="Z63" s="27">
        <f t="shared" si="4"/>
        <v>29640.418478473846</v>
      </c>
      <c r="AA63" s="27">
        <v>0</v>
      </c>
      <c r="AB63" s="27">
        <v>0</v>
      </c>
      <c r="AC63" s="27">
        <v>0</v>
      </c>
      <c r="AD63" s="27">
        <v>1571</v>
      </c>
      <c r="AE63" s="27">
        <v>11979</v>
      </c>
      <c r="AF63" s="27">
        <f t="shared" si="5"/>
        <v>11979</v>
      </c>
      <c r="AG63" s="27">
        <f t="shared" si="6"/>
        <v>2</v>
      </c>
      <c r="AH63" s="27">
        <v>0</v>
      </c>
      <c r="AI63" s="27">
        <v>0</v>
      </c>
      <c r="AJ63" s="27">
        <v>0</v>
      </c>
      <c r="AK63" s="27">
        <v>1571</v>
      </c>
      <c r="AL63" s="27">
        <v>11979</v>
      </c>
      <c r="AM63" s="27">
        <v>11979</v>
      </c>
      <c r="AN63" s="27">
        <f t="shared" si="7"/>
        <v>2</v>
      </c>
      <c r="AO63" s="27">
        <v>1655</v>
      </c>
      <c r="AP63" s="30">
        <f t="shared" si="8"/>
        <v>9.5710315698307666E-4</v>
      </c>
      <c r="AQ63" s="30">
        <f t="shared" si="9"/>
        <v>0</v>
      </c>
      <c r="AR63" s="31">
        <f t="shared" si="10"/>
        <v>5.2883140103666314E-2</v>
      </c>
      <c r="AS63" s="31">
        <f t="shared" si="36"/>
        <v>5.2883140103666314E-2</v>
      </c>
      <c r="AT63" s="32">
        <f t="shared" si="11"/>
        <v>2.4502732235064346E-2</v>
      </c>
      <c r="AU63" s="24">
        <v>8006.4688328248058</v>
      </c>
      <c r="AV63" s="28">
        <f t="shared" si="12"/>
        <v>0.22234399851481876</v>
      </c>
      <c r="AW63" s="30">
        <f t="shared" si="13"/>
        <v>2.8556173820653017E-3</v>
      </c>
      <c r="AX63" s="33">
        <f t="shared" si="14"/>
        <v>0.22234399851481876</v>
      </c>
      <c r="AY63" s="30">
        <f t="shared" si="15"/>
        <v>2.8556173820653017E-3</v>
      </c>
      <c r="AZ63" s="31">
        <f t="shared" si="16"/>
        <v>0.91807032884323558</v>
      </c>
      <c r="BA63" s="31">
        <f t="shared" si="34"/>
        <v>8006.4688328248058</v>
      </c>
      <c r="BB63" s="33">
        <f t="shared" si="17"/>
        <v>0</v>
      </c>
      <c r="BC63" s="31">
        <f t="shared" si="18"/>
        <v>0.5307378616277354</v>
      </c>
      <c r="BD63" s="30">
        <f t="shared" si="19"/>
        <v>1.5491209631406889E-3</v>
      </c>
      <c r="BE63" s="31">
        <f t="shared" si="20"/>
        <v>0.94805878096610974</v>
      </c>
      <c r="BF63" s="31">
        <f t="shared" si="21"/>
        <v>0.47130077393354403</v>
      </c>
      <c r="BG63" s="31">
        <f t="shared" si="22"/>
        <v>0.71527555838753676</v>
      </c>
      <c r="BH63" s="24">
        <v>81.86</v>
      </c>
      <c r="BI63" s="24">
        <v>5543.6834524599999</v>
      </c>
      <c r="BJ63" s="24">
        <f t="shared" si="23"/>
        <v>12.183864492121987</v>
      </c>
      <c r="BK63" s="28">
        <f t="shared" si="35"/>
        <v>6.0919322460609941E-3</v>
      </c>
      <c r="BL63" s="28" t="str">
        <f t="shared" si="24"/>
        <v>FALSETRUE</v>
      </c>
      <c r="BM63" s="24" t="str">
        <f t="shared" si="25"/>
        <v>TRUETRUE</v>
      </c>
      <c r="BN63" s="28">
        <v>0.4506</v>
      </c>
      <c r="BO63" s="28">
        <f t="shared" si="26"/>
        <v>0.40053333333333335</v>
      </c>
      <c r="BP63" s="24">
        <v>3.65</v>
      </c>
      <c r="BQ63" s="24">
        <f t="shared" si="33"/>
        <v>288</v>
      </c>
      <c r="BR63" s="24">
        <v>60</v>
      </c>
      <c r="BS63" s="28">
        <v>9.2899999999999991</v>
      </c>
      <c r="BT63" s="28">
        <v>5372.9643999999998</v>
      </c>
      <c r="BU63" s="24">
        <v>1.1200000000000001</v>
      </c>
      <c r="BV63" s="28">
        <v>23.250000000000004</v>
      </c>
      <c r="BW63" s="28">
        <v>13446.870000000003</v>
      </c>
      <c r="BX63" s="24">
        <v>17050</v>
      </c>
      <c r="BY63" s="24">
        <v>37837</v>
      </c>
      <c r="BZ63" s="24">
        <v>2949</v>
      </c>
      <c r="CA63" s="24">
        <v>13609</v>
      </c>
      <c r="CB63" s="24">
        <v>6954</v>
      </c>
      <c r="CC63" s="24">
        <v>37273</v>
      </c>
      <c r="CD63" s="24">
        <v>52.86</v>
      </c>
      <c r="CE63" s="24">
        <v>28.27</v>
      </c>
      <c r="CF63" s="24">
        <v>103.2</v>
      </c>
      <c r="CG63" s="24">
        <v>47343</v>
      </c>
      <c r="CH63" s="24">
        <v>10493</v>
      </c>
      <c r="CI63" s="24">
        <v>18.14</v>
      </c>
      <c r="CJ63" s="24" t="s">
        <v>98</v>
      </c>
      <c r="CK63" s="24">
        <v>14703</v>
      </c>
      <c r="CL63" s="28">
        <v>1.03</v>
      </c>
      <c r="CM63" s="28">
        <v>4.04</v>
      </c>
      <c r="CN63" s="24">
        <v>5479</v>
      </c>
      <c r="CO63" s="24">
        <v>37.4</v>
      </c>
      <c r="CP63" s="24">
        <v>3237</v>
      </c>
      <c r="CQ63" s="24">
        <v>8113</v>
      </c>
      <c r="CR63" s="24">
        <v>5362</v>
      </c>
      <c r="CS63" s="24">
        <v>17280</v>
      </c>
      <c r="CT63" s="24">
        <v>3225</v>
      </c>
      <c r="CU63" s="24">
        <v>6845</v>
      </c>
      <c r="CV63" s="24">
        <v>4919</v>
      </c>
      <c r="CW63" s="24">
        <v>3955</v>
      </c>
      <c r="CX63" s="24">
        <v>71.91</v>
      </c>
      <c r="CY63" s="24">
        <v>97.2</v>
      </c>
      <c r="CZ63" s="24">
        <v>84.81</v>
      </c>
      <c r="DA63" s="24">
        <v>52.44</v>
      </c>
      <c r="DB63" s="24">
        <v>1701</v>
      </c>
      <c r="DC63" s="24">
        <v>3.56</v>
      </c>
      <c r="DD63" s="24">
        <v>11.02</v>
      </c>
      <c r="DE63" s="24">
        <v>1020</v>
      </c>
      <c r="DF63" s="24">
        <v>6.96</v>
      </c>
      <c r="DG63" s="24">
        <v>18.23</v>
      </c>
      <c r="DH63" s="24">
        <v>4.79</v>
      </c>
    </row>
    <row r="64" spans="1:112" ht="12.3" customHeight="1">
      <c r="A64" s="24">
        <v>71</v>
      </c>
      <c r="B64" s="24" t="s">
        <v>106</v>
      </c>
      <c r="C64" s="24" t="s">
        <v>107</v>
      </c>
      <c r="D64" t="s">
        <v>386</v>
      </c>
      <c r="E64" s="25" t="s">
        <v>387</v>
      </c>
      <c r="F64" s="25" t="s">
        <v>201</v>
      </c>
      <c r="G64" s="25" t="s">
        <v>2254</v>
      </c>
      <c r="H64" s="35" t="s">
        <v>323</v>
      </c>
      <c r="I64" s="26">
        <v>2732</v>
      </c>
      <c r="J64" s="27">
        <v>3190.552755022497</v>
      </c>
      <c r="K64" s="27">
        <f t="shared" si="0"/>
        <v>1435.9392</v>
      </c>
      <c r="L64" s="24">
        <v>379</v>
      </c>
      <c r="M64" s="24">
        <v>239</v>
      </c>
      <c r="N64" s="24">
        <v>181</v>
      </c>
      <c r="O64" s="24">
        <f t="shared" si="1"/>
        <v>420</v>
      </c>
      <c r="P64" s="28">
        <v>52.56</v>
      </c>
      <c r="Q64" s="28">
        <f t="shared" si="2"/>
        <v>0.56550947970436738</v>
      </c>
      <c r="R64" s="29">
        <v>0.45179925752515188</v>
      </c>
      <c r="S64" s="29">
        <v>6.827005460508842E-2</v>
      </c>
      <c r="T64" s="29">
        <v>0.27599474662808093</v>
      </c>
      <c r="U64" s="28" t="s">
        <v>128</v>
      </c>
      <c r="V64" s="28" t="s">
        <v>129</v>
      </c>
      <c r="W64" s="28">
        <v>0.73220112346689081</v>
      </c>
      <c r="X64" s="27">
        <v>2336.1263117078561</v>
      </c>
      <c r="Y64" s="30">
        <f t="shared" si="3"/>
        <v>1.8708349000302353E-4</v>
      </c>
      <c r="Z64" s="27">
        <f t="shared" si="4"/>
        <v>2336.1263117078561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  <c r="AF64" s="27">
        <f t="shared" si="5"/>
        <v>0</v>
      </c>
      <c r="AG64" s="27">
        <f t="shared" si="6"/>
        <v>0</v>
      </c>
      <c r="AH64" s="27">
        <v>0</v>
      </c>
      <c r="AI64" s="27">
        <v>0</v>
      </c>
      <c r="AJ64" s="27">
        <v>0</v>
      </c>
      <c r="AK64" s="27">
        <v>0</v>
      </c>
      <c r="AL64" s="27">
        <v>0</v>
      </c>
      <c r="AM64" s="27">
        <v>0</v>
      </c>
      <c r="AN64" s="27">
        <f t="shared" si="7"/>
        <v>0</v>
      </c>
      <c r="AO64" s="27">
        <v>0</v>
      </c>
      <c r="AP64" s="30">
        <f t="shared" si="8"/>
        <v>0</v>
      </c>
      <c r="AQ64" s="30">
        <f t="shared" si="9"/>
        <v>0</v>
      </c>
      <c r="AR64" s="31">
        <f t="shared" si="10"/>
        <v>0</v>
      </c>
      <c r="AS64" s="31">
        <f t="shared" si="36"/>
        <v>0</v>
      </c>
      <c r="AT64" s="32">
        <f t="shared" si="11"/>
        <v>0</v>
      </c>
      <c r="AU64" s="24">
        <v>776.13319087490424</v>
      </c>
      <c r="AV64" s="28">
        <f t="shared" si="12"/>
        <v>2.1553641267133543E-2</v>
      </c>
      <c r="AW64" s="30">
        <f t="shared" si="13"/>
        <v>2.7681859218306909E-4</v>
      </c>
      <c r="AX64" s="33">
        <f t="shared" si="14"/>
        <v>2.1553641267133543E-2</v>
      </c>
      <c r="AY64" s="30">
        <f t="shared" si="15"/>
        <v>2.7681859218306909E-4</v>
      </c>
      <c r="AZ64" s="31">
        <f t="shared" si="16"/>
        <v>0.89691613224559563</v>
      </c>
      <c r="BA64" s="31">
        <f t="shared" si="34"/>
        <v>776.13319087490424</v>
      </c>
      <c r="BB64" s="33">
        <f t="shared" si="17"/>
        <v>0</v>
      </c>
      <c r="BC64" s="31">
        <f t="shared" si="18"/>
        <v>0.45675634367929369</v>
      </c>
      <c r="BD64" s="30">
        <f t="shared" si="19"/>
        <v>1.8708349000302353E-4</v>
      </c>
      <c r="BE64" s="31">
        <f t="shared" si="20"/>
        <v>0.9427845594275216</v>
      </c>
      <c r="BF64" s="31">
        <f t="shared" si="21"/>
        <v>0.55839092212813846</v>
      </c>
      <c r="BG64" s="31">
        <f t="shared" si="22"/>
        <v>0.84744901921178217</v>
      </c>
      <c r="BH64" s="24">
        <v>0</v>
      </c>
      <c r="BI64" s="24">
        <v>382.62564638999999</v>
      </c>
      <c r="BJ64" s="24">
        <f t="shared" si="23"/>
        <v>8.3385752761864076</v>
      </c>
      <c r="BK64" s="28">
        <f t="shared" si="35"/>
        <v>4.169287638093204E-3</v>
      </c>
      <c r="BL64" s="28" t="str">
        <f t="shared" si="24"/>
        <v>TRUEFALSE</v>
      </c>
      <c r="BM64" s="24" t="str">
        <f t="shared" si="25"/>
        <v>FALSEFALSE</v>
      </c>
      <c r="BN64" s="28">
        <v>0.49450000000000005</v>
      </c>
      <c r="BO64" s="28">
        <f t="shared" si="26"/>
        <v>0.43955555555555559</v>
      </c>
      <c r="BP64" s="24">
        <v>23.2</v>
      </c>
      <c r="BQ64" s="24">
        <f t="shared" si="33"/>
        <v>106</v>
      </c>
      <c r="BR64" s="24">
        <v>10</v>
      </c>
      <c r="BS64" s="28">
        <v>49.769999999999996</v>
      </c>
      <c r="BT64" s="28">
        <v>1359.7164</v>
      </c>
      <c r="BU64" s="24">
        <v>32.409999999999997</v>
      </c>
      <c r="BV64" s="28">
        <v>48.26</v>
      </c>
      <c r="BW64" s="28">
        <v>1318.4632000000001</v>
      </c>
      <c r="BX64" s="24">
        <v>851</v>
      </c>
      <c r="BY64" s="24">
        <v>1721</v>
      </c>
      <c r="BZ64" s="24">
        <v>160</v>
      </c>
      <c r="CA64" s="24">
        <v>679</v>
      </c>
      <c r="CB64" s="24">
        <v>338</v>
      </c>
      <c r="CC64" s="24">
        <v>1715</v>
      </c>
      <c r="CD64" s="24">
        <v>58.74</v>
      </c>
      <c r="CE64" s="24">
        <v>27.95</v>
      </c>
      <c r="CF64" s="24">
        <v>140.07</v>
      </c>
      <c r="CG64" s="24">
        <v>0</v>
      </c>
      <c r="CH64" s="24">
        <v>2732</v>
      </c>
      <c r="CI64" s="24">
        <v>100</v>
      </c>
      <c r="CJ64" s="24" t="s">
        <v>1980</v>
      </c>
      <c r="CK64" s="24">
        <v>873</v>
      </c>
      <c r="CL64" s="28">
        <v>1</v>
      </c>
      <c r="CM64" s="28">
        <v>3.14</v>
      </c>
      <c r="CN64" s="24">
        <v>185</v>
      </c>
      <c r="CO64" s="24">
        <v>21.19</v>
      </c>
      <c r="CP64" s="24">
        <v>199</v>
      </c>
      <c r="CQ64" s="24">
        <v>510</v>
      </c>
      <c r="CR64" s="24">
        <v>351</v>
      </c>
      <c r="CS64" s="24">
        <v>1060</v>
      </c>
      <c r="CT64" s="24">
        <v>134</v>
      </c>
      <c r="CU64" s="24">
        <v>302</v>
      </c>
      <c r="CV64" s="24">
        <v>167</v>
      </c>
      <c r="CW64" s="24">
        <v>90</v>
      </c>
      <c r="CX64" s="24">
        <v>58.52</v>
      </c>
      <c r="CY64" s="24">
        <v>87.79</v>
      </c>
      <c r="CZ64" s="24">
        <v>60.95</v>
      </c>
      <c r="DA64" s="24">
        <v>24.93</v>
      </c>
      <c r="DB64" s="24">
        <v>504</v>
      </c>
      <c r="DC64" s="24">
        <v>14.93</v>
      </c>
      <c r="DD64" s="24">
        <v>10.31</v>
      </c>
      <c r="DE64" s="24">
        <v>259</v>
      </c>
      <c r="DF64" s="24">
        <v>29.67</v>
      </c>
      <c r="DG64" s="24">
        <v>26.92</v>
      </c>
      <c r="DH64" s="24">
        <v>12.64</v>
      </c>
    </row>
    <row r="65" spans="1:112" ht="12.3" customHeight="1">
      <c r="A65" s="24">
        <v>72</v>
      </c>
      <c r="B65" s="24" t="s">
        <v>106</v>
      </c>
      <c r="C65" s="24" t="s">
        <v>107</v>
      </c>
      <c r="D65" t="s">
        <v>386</v>
      </c>
      <c r="E65" s="25" t="s">
        <v>387</v>
      </c>
      <c r="F65" s="25" t="s">
        <v>715</v>
      </c>
      <c r="G65" s="25" t="s">
        <v>2379</v>
      </c>
      <c r="H65" s="35" t="s">
        <v>323</v>
      </c>
      <c r="I65" s="26">
        <v>5653</v>
      </c>
      <c r="J65" s="27">
        <v>6601.8282299202692</v>
      </c>
      <c r="K65" s="27">
        <f t="shared" si="0"/>
        <v>1238.5722999999998</v>
      </c>
      <c r="L65" s="24">
        <v>1112</v>
      </c>
      <c r="M65" s="24">
        <v>250</v>
      </c>
      <c r="N65" s="24">
        <v>62</v>
      </c>
      <c r="O65" s="24">
        <f t="shared" si="1"/>
        <v>312</v>
      </c>
      <c r="P65" s="28">
        <v>21.909999999999997</v>
      </c>
      <c r="Q65" s="28">
        <f t="shared" si="2"/>
        <v>0.38796305670840814</v>
      </c>
      <c r="R65" s="29">
        <v>0.45179925752515188</v>
      </c>
      <c r="S65" s="29">
        <v>6.827005460508842E-2</v>
      </c>
      <c r="T65" s="29">
        <v>0.27599474662808093</v>
      </c>
      <c r="U65" s="28" t="s">
        <v>128</v>
      </c>
      <c r="V65" s="28" t="s">
        <v>129</v>
      </c>
      <c r="W65" s="28">
        <v>0.30522310911643025</v>
      </c>
      <c r="X65" s="27">
        <v>2015.0305381888838</v>
      </c>
      <c r="Y65" s="30">
        <f t="shared" si="3"/>
        <v>1.6136924774048358E-4</v>
      </c>
      <c r="Z65" s="27">
        <f t="shared" si="4"/>
        <v>2015.0305381888838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  <c r="AF65" s="27">
        <f t="shared" si="5"/>
        <v>0</v>
      </c>
      <c r="AG65" s="27">
        <f t="shared" si="6"/>
        <v>0</v>
      </c>
      <c r="AH65" s="27">
        <v>0</v>
      </c>
      <c r="AI65" s="27">
        <v>0</v>
      </c>
      <c r="AJ65" s="27">
        <v>0</v>
      </c>
      <c r="AK65" s="27">
        <v>0</v>
      </c>
      <c r="AL65" s="27">
        <v>0</v>
      </c>
      <c r="AM65" s="27">
        <v>0</v>
      </c>
      <c r="AN65" s="27">
        <f t="shared" si="7"/>
        <v>0</v>
      </c>
      <c r="AO65" s="27">
        <v>0</v>
      </c>
      <c r="AP65" s="30">
        <f t="shared" si="8"/>
        <v>0</v>
      </c>
      <c r="AQ65" s="30">
        <f t="shared" si="9"/>
        <v>0</v>
      </c>
      <c r="AR65" s="31">
        <f t="shared" si="10"/>
        <v>0</v>
      </c>
      <c r="AS65" s="31">
        <f t="shared" si="36"/>
        <v>0</v>
      </c>
      <c r="AT65" s="32">
        <f t="shared" si="11"/>
        <v>0</v>
      </c>
      <c r="AU65" s="24">
        <v>505.14424558769207</v>
      </c>
      <c r="AV65" s="28">
        <f t="shared" si="12"/>
        <v>1.4028130719781033E-2</v>
      </c>
      <c r="AW65" s="30">
        <f t="shared" si="13"/>
        <v>1.8016665252433653E-4</v>
      </c>
      <c r="AX65" s="33">
        <f t="shared" si="14"/>
        <v>1.4028130719781033E-2</v>
      </c>
      <c r="AY65" s="30">
        <f t="shared" si="15"/>
        <v>1.8016665252433653E-4</v>
      </c>
      <c r="AZ65" s="31">
        <f t="shared" si="16"/>
        <v>0.89612328476129177</v>
      </c>
      <c r="BA65" s="31">
        <f t="shared" si="34"/>
        <v>505.14424558769207</v>
      </c>
      <c r="BB65" s="33">
        <f t="shared" si="17"/>
        <v>0</v>
      </c>
      <c r="BC65" s="31">
        <f t="shared" si="18"/>
        <v>0.4539835576687416</v>
      </c>
      <c r="BD65" s="30">
        <f t="shared" si="19"/>
        <v>1.6136924774048358E-4</v>
      </c>
      <c r="BE65" s="31">
        <f t="shared" si="20"/>
        <v>0.94268498609487528</v>
      </c>
      <c r="BF65" s="31">
        <f t="shared" si="21"/>
        <v>0.416023154819682</v>
      </c>
      <c r="BG65" s="31">
        <f t="shared" si="22"/>
        <v>0.63138278319006502</v>
      </c>
      <c r="BH65" s="24">
        <v>0</v>
      </c>
      <c r="BI65" s="24">
        <v>1201.5016927300001</v>
      </c>
      <c r="BJ65" s="24">
        <f t="shared" si="23"/>
        <v>5.4946474648070458</v>
      </c>
      <c r="BK65" s="28">
        <f t="shared" si="35"/>
        <v>2.7473237324035231E-3</v>
      </c>
      <c r="BL65" s="28" t="str">
        <f t="shared" si="24"/>
        <v>FALSEFALSE</v>
      </c>
      <c r="BM65" s="24" t="str">
        <f t="shared" si="25"/>
        <v>FALSEFALSE</v>
      </c>
      <c r="BN65" s="28">
        <v>0.47369999999999995</v>
      </c>
      <c r="BO65" s="28">
        <f t="shared" si="26"/>
        <v>0.42106666666666664</v>
      </c>
      <c r="BP65" s="24">
        <v>7.6</v>
      </c>
      <c r="BQ65" s="24">
        <f t="shared" si="33"/>
        <v>206.875</v>
      </c>
      <c r="BR65" s="24">
        <v>8</v>
      </c>
      <c r="BS65" s="28">
        <v>14.580000000000002</v>
      </c>
      <c r="BT65" s="28">
        <v>824.20740000000012</v>
      </c>
      <c r="BU65" s="24">
        <v>2.5</v>
      </c>
      <c r="BV65" s="28">
        <v>24.509999999999998</v>
      </c>
      <c r="BW65" s="28">
        <v>1385.5502999999999</v>
      </c>
      <c r="BX65" s="24">
        <v>1703</v>
      </c>
      <c r="BY65" s="24">
        <v>3595</v>
      </c>
      <c r="BZ65" s="24">
        <v>355</v>
      </c>
      <c r="CA65" s="24">
        <v>1388</v>
      </c>
      <c r="CB65" s="24">
        <v>671</v>
      </c>
      <c r="CC65" s="24">
        <v>3594</v>
      </c>
      <c r="CD65" s="24">
        <v>57.25</v>
      </c>
      <c r="CE65" s="24">
        <v>28.68</v>
      </c>
      <c r="CF65" s="24">
        <v>110.54</v>
      </c>
      <c r="CG65" s="24">
        <v>0</v>
      </c>
      <c r="CH65" s="24">
        <v>5653</v>
      </c>
      <c r="CI65" s="24">
        <v>100</v>
      </c>
      <c r="CJ65" s="24" t="s">
        <v>1980</v>
      </c>
      <c r="CK65" s="24">
        <v>1537</v>
      </c>
      <c r="CL65" s="28">
        <v>1.01</v>
      </c>
      <c r="CM65" s="28">
        <v>3.7</v>
      </c>
      <c r="CN65" s="24">
        <v>558</v>
      </c>
      <c r="CO65" s="24">
        <v>36.47</v>
      </c>
      <c r="CP65" s="24">
        <v>268</v>
      </c>
      <c r="CQ65" s="24">
        <v>791</v>
      </c>
      <c r="CR65" s="24">
        <v>596</v>
      </c>
      <c r="CS65" s="24">
        <v>1655</v>
      </c>
      <c r="CT65" s="24">
        <v>243</v>
      </c>
      <c r="CU65" s="24">
        <v>693</v>
      </c>
      <c r="CV65" s="24">
        <v>415</v>
      </c>
      <c r="CW65" s="24">
        <v>289</v>
      </c>
      <c r="CX65" s="24">
        <v>57.04</v>
      </c>
      <c r="CY65" s="24">
        <v>93.78</v>
      </c>
      <c r="CZ65" s="24">
        <v>74.77</v>
      </c>
      <c r="DA65" s="24">
        <v>40.19</v>
      </c>
      <c r="DB65" s="24">
        <v>345</v>
      </c>
      <c r="DC65" s="24">
        <v>8.69</v>
      </c>
      <c r="DD65" s="24">
        <v>7.91</v>
      </c>
      <c r="DE65" s="24">
        <v>140</v>
      </c>
      <c r="DF65" s="24">
        <v>9.15</v>
      </c>
      <c r="DG65" s="24">
        <v>1.7</v>
      </c>
      <c r="DH65" s="24">
        <v>5.62</v>
      </c>
    </row>
    <row r="66" spans="1:112" ht="12.3" customHeight="1">
      <c r="A66" s="24">
        <v>73</v>
      </c>
      <c r="B66" s="24" t="s">
        <v>106</v>
      </c>
      <c r="C66" s="24" t="s">
        <v>107</v>
      </c>
      <c r="D66" t="s">
        <v>386</v>
      </c>
      <c r="E66" s="25" t="s">
        <v>387</v>
      </c>
      <c r="F66" s="25" t="s">
        <v>1649</v>
      </c>
      <c r="G66" s="25" t="s">
        <v>1650</v>
      </c>
      <c r="H66" s="35" t="s">
        <v>323</v>
      </c>
      <c r="I66" s="26">
        <v>6900</v>
      </c>
      <c r="J66" s="27">
        <v>8058.1310430656031</v>
      </c>
      <c r="K66" s="27">
        <f t="shared" ref="K66:K129" si="37">P66*I66/100</f>
        <v>1803.66</v>
      </c>
      <c r="L66" s="24">
        <v>1334</v>
      </c>
      <c r="M66" s="24">
        <v>374</v>
      </c>
      <c r="N66" s="24">
        <v>98</v>
      </c>
      <c r="O66" s="24">
        <f t="shared" ref="O66:O129" si="38">M66+N66</f>
        <v>472</v>
      </c>
      <c r="P66" s="28">
        <v>26.14</v>
      </c>
      <c r="Q66" s="28">
        <f t="shared" ref="Q66:Q129" si="39">_xlfn.PERCENTILE.EXC(W:W,W66)</f>
        <v>0.40709210058726697</v>
      </c>
      <c r="R66" s="29">
        <v>0.45179925752515188</v>
      </c>
      <c r="S66" s="29">
        <v>6.827005460508842E-2</v>
      </c>
      <c r="T66" s="29">
        <v>0.27599474662808093</v>
      </c>
      <c r="U66" s="28" t="s">
        <v>128</v>
      </c>
      <c r="V66" s="28" t="s">
        <v>129</v>
      </c>
      <c r="W66" s="28">
        <v>0.36415025432695058</v>
      </c>
      <c r="X66" s="27">
        <v>2934.3704687322352</v>
      </c>
      <c r="Y66" s="30">
        <f t="shared" ref="Y66:Y129" si="40">X66/(SUM(X:X))</f>
        <v>2.3499254535209663E-4</v>
      </c>
      <c r="Z66" s="27">
        <f t="shared" ref="Z66:Z129" si="41">X66-AO66</f>
        <v>2934.3704687322352</v>
      </c>
      <c r="AA66" s="27">
        <v>0</v>
      </c>
      <c r="AB66" s="27">
        <v>0</v>
      </c>
      <c r="AC66" s="27">
        <v>0</v>
      </c>
      <c r="AD66" s="27">
        <v>0</v>
      </c>
      <c r="AE66" s="27">
        <v>0</v>
      </c>
      <c r="AF66" s="27">
        <f t="shared" ref="AF66:AF129" si="42">MAX(AA66:AE66)</f>
        <v>0</v>
      </c>
      <c r="AG66" s="27">
        <f t="shared" ref="AG66:AG129" si="43">COUNTIF(AA66:AE66,"&gt;0")</f>
        <v>0</v>
      </c>
      <c r="AH66" s="27">
        <v>0</v>
      </c>
      <c r="AI66" s="27">
        <v>0</v>
      </c>
      <c r="AJ66" s="27">
        <v>0</v>
      </c>
      <c r="AK66" s="27">
        <v>0</v>
      </c>
      <c r="AL66" s="27">
        <v>0</v>
      </c>
      <c r="AM66" s="27">
        <v>0</v>
      </c>
      <c r="AN66" s="27">
        <f t="shared" ref="AN66:AN129" si="44">COUNTIF(AH66:AL66,"&gt;0")</f>
        <v>0</v>
      </c>
      <c r="AO66" s="27">
        <v>0</v>
      </c>
      <c r="AP66" s="30">
        <f t="shared" ref="AP66:AP129" si="45">AO66/(SUM(AO:AO))</f>
        <v>0</v>
      </c>
      <c r="AQ66" s="30">
        <f t="shared" ref="AQ66:AQ129" si="46">AI66/(SUM(AI:AI))</f>
        <v>0</v>
      </c>
      <c r="AR66" s="31">
        <f t="shared" ref="AR66:AR129" si="47">AO66/X66</f>
        <v>0</v>
      </c>
      <c r="AS66" s="31">
        <f t="shared" si="36"/>
        <v>0</v>
      </c>
      <c r="AT66" s="32">
        <f t="shared" ref="AT66:AT129" si="48">AO66/J66</f>
        <v>0</v>
      </c>
      <c r="AU66" s="24">
        <v>765.80798484957711</v>
      </c>
      <c r="AV66" s="28">
        <f t="shared" ref="AV66:AV129" si="49">AU66/(MAX(AU:AU))</f>
        <v>2.126690467437389E-2</v>
      </c>
      <c r="AW66" s="30">
        <f t="shared" ref="AW66:AW129" si="50">AU66/(SUM(AU:AU))</f>
        <v>2.7313596524540491E-4</v>
      </c>
      <c r="AX66" s="33">
        <f t="shared" ref="AX66:AX129" si="51">AU66/(MAX(AU:AU))</f>
        <v>2.126690467437389E-2</v>
      </c>
      <c r="AY66" s="30">
        <f t="shared" ref="AY66:AY129" si="52">AW66-AQ66</f>
        <v>2.7313596524540491E-4</v>
      </c>
      <c r="AZ66" s="31">
        <f t="shared" ref="AZ66:AZ129" si="53">(AY66-MIN($AY:$AY))/(MAX($AY:$AY)-MIN($AY:$AY))</f>
        <v>0.89688592321395633</v>
      </c>
      <c r="BA66" s="31">
        <f t="shared" si="34"/>
        <v>765.80798484957711</v>
      </c>
      <c r="BB66" s="33">
        <f t="shared" ref="BB66:BB129" si="54">AI66/AU66</f>
        <v>0</v>
      </c>
      <c r="BC66" s="31">
        <f t="shared" ref="BC66:BC129" si="55">AVERAGE(AZ66,AX66,R66)</f>
        <v>0.45665069513782736</v>
      </c>
      <c r="BD66" s="30">
        <f t="shared" ref="BD66:BD129" si="56">Y66-AP66</f>
        <v>2.3499254535209663E-4</v>
      </c>
      <c r="BE66" s="31">
        <f t="shared" ref="BE66:BE129" si="57">(BD66-MIN($BD:$BD))/(MAX($BD:$BD)-MIN($BD:$BD))</f>
        <v>0.94297007779731612</v>
      </c>
      <c r="BF66" s="31">
        <f t="shared" ref="BF66:BF129" si="58">AVERAGE(BE66,Y66,W66)</f>
        <v>0.43578510822320626</v>
      </c>
      <c r="BG66" s="31">
        <f t="shared" ref="BG66:BG129" si="59">BF66/(MAX(BF:BF))</f>
        <v>0.66137476079188295</v>
      </c>
      <c r="BH66" s="24">
        <v>65.459999999999994</v>
      </c>
      <c r="BI66" s="24">
        <v>787.15735762999998</v>
      </c>
      <c r="BJ66" s="24">
        <f t="shared" ref="BJ66:BJ129" si="60">J66/BI66</f>
        <v>10.23700149018145</v>
      </c>
      <c r="BK66" s="28">
        <f t="shared" si="35"/>
        <v>5.118500745090725E-3</v>
      </c>
      <c r="BL66" s="28" t="str">
        <f t="shared" ref="BL66:BL129" si="61">(BG66&gt;0.7191)&amp;(BH66&gt;59)</f>
        <v>FALSETRUE</v>
      </c>
      <c r="BM66" s="24" t="str">
        <f t="shared" ref="BM66:BM129" si="62">(BC66&gt;0.48)&amp;(BH66&gt;50)</f>
        <v>FALSETRUE</v>
      </c>
      <c r="BN66" s="28">
        <v>0.49409999999999998</v>
      </c>
      <c r="BO66" s="28">
        <f t="shared" ref="BO66:BO129" si="63">BN66/(MAX(BN:BN))</f>
        <v>0.43919999999999998</v>
      </c>
      <c r="BP66" s="24">
        <v>12.41</v>
      </c>
      <c r="BQ66" s="24">
        <f t="shared" si="33"/>
        <v>233.66666666666666</v>
      </c>
      <c r="BR66" s="24">
        <v>9</v>
      </c>
      <c r="BS66" s="28">
        <v>12.440000000000001</v>
      </c>
      <c r="BT66" s="28">
        <v>858.36000000000013</v>
      </c>
      <c r="BU66" s="24">
        <v>1.96</v>
      </c>
      <c r="BV66" s="28">
        <v>17.660000000000004</v>
      </c>
      <c r="BW66" s="28">
        <v>1218.5400000000002</v>
      </c>
      <c r="BX66" s="24">
        <v>2135</v>
      </c>
      <c r="BY66" s="24">
        <v>4321</v>
      </c>
      <c r="BZ66" s="24">
        <v>444</v>
      </c>
      <c r="CA66" s="24">
        <v>1696</v>
      </c>
      <c r="CB66" s="24">
        <v>829</v>
      </c>
      <c r="CC66" s="24">
        <v>4375</v>
      </c>
      <c r="CD66" s="24">
        <v>59.69</v>
      </c>
      <c r="CE66" s="24">
        <v>28.99</v>
      </c>
      <c r="CF66" s="24">
        <v>110.69</v>
      </c>
      <c r="CG66" s="24">
        <v>4517</v>
      </c>
      <c r="CH66" s="24">
        <v>2383</v>
      </c>
      <c r="CI66" s="24">
        <v>34.54</v>
      </c>
      <c r="CJ66" s="24" t="s">
        <v>98</v>
      </c>
      <c r="CK66" s="24">
        <v>1959</v>
      </c>
      <c r="CL66" s="28">
        <v>1.01</v>
      </c>
      <c r="CM66" s="28">
        <v>3.55</v>
      </c>
      <c r="CN66" s="24">
        <v>685</v>
      </c>
      <c r="CO66" s="24">
        <v>35.15</v>
      </c>
      <c r="CP66" s="24">
        <v>294</v>
      </c>
      <c r="CQ66" s="24">
        <v>1099</v>
      </c>
      <c r="CR66" s="24">
        <v>625</v>
      </c>
      <c r="CS66" s="24">
        <v>2103</v>
      </c>
      <c r="CT66" s="24">
        <v>300</v>
      </c>
      <c r="CU66" s="24">
        <v>813</v>
      </c>
      <c r="CV66" s="24">
        <v>492</v>
      </c>
      <c r="CW66" s="24">
        <v>251</v>
      </c>
      <c r="CX66" s="24">
        <v>49.1</v>
      </c>
      <c r="CY66" s="24">
        <v>91.14</v>
      </c>
      <c r="CZ66" s="24">
        <v>74.430000000000007</v>
      </c>
      <c r="DA66" s="24">
        <v>31.34</v>
      </c>
      <c r="DB66" s="24">
        <v>683</v>
      </c>
      <c r="DC66" s="24">
        <v>10.210000000000001</v>
      </c>
      <c r="DD66" s="24">
        <v>7.64</v>
      </c>
      <c r="DE66" s="24">
        <v>151</v>
      </c>
      <c r="DF66" s="24">
        <v>7.75</v>
      </c>
      <c r="DG66" s="24">
        <v>6.67</v>
      </c>
      <c r="DH66" s="24">
        <v>8.75</v>
      </c>
    </row>
    <row r="67" spans="1:112" ht="12.3" customHeight="1">
      <c r="A67" s="24">
        <v>74</v>
      </c>
      <c r="B67" s="24" t="s">
        <v>106</v>
      </c>
      <c r="C67" s="24" t="s">
        <v>107</v>
      </c>
      <c r="D67" s="25" t="s">
        <v>1053</v>
      </c>
      <c r="E67" s="25" t="s">
        <v>1054</v>
      </c>
      <c r="F67" s="25" t="s">
        <v>1055</v>
      </c>
      <c r="G67" s="25" t="s">
        <v>1056</v>
      </c>
      <c r="H67" s="35" t="s">
        <v>323</v>
      </c>
      <c r="I67" s="26">
        <v>22219</v>
      </c>
      <c r="J67" s="27">
        <v>27453.57772711631</v>
      </c>
      <c r="K67" s="27">
        <f t="shared" si="37"/>
        <v>8514.3207999999995</v>
      </c>
      <c r="L67" s="24">
        <v>3307</v>
      </c>
      <c r="M67" s="24">
        <v>1493</v>
      </c>
      <c r="N67" s="24">
        <v>562</v>
      </c>
      <c r="O67" s="24">
        <f t="shared" si="38"/>
        <v>2055</v>
      </c>
      <c r="P67" s="28">
        <v>38.32</v>
      </c>
      <c r="Q67" s="28">
        <f t="shared" si="39"/>
        <v>0.4605743884851623</v>
      </c>
      <c r="R67" s="29">
        <v>0.50741402753420561</v>
      </c>
      <c r="S67" s="29">
        <v>9.0267489046375882E-2</v>
      </c>
      <c r="T67" s="29">
        <v>0.31567756241628381</v>
      </c>
      <c r="U67" s="28" t="s">
        <v>128</v>
      </c>
      <c r="V67" s="28" t="s">
        <v>129</v>
      </c>
      <c r="W67" s="28">
        <v>0.51233764005209526</v>
      </c>
      <c r="X67" s="27">
        <v>14065.501223697534</v>
      </c>
      <c r="Y67" s="30">
        <f t="shared" si="40"/>
        <v>1.1264044432800367E-3</v>
      </c>
      <c r="Z67" s="27">
        <f t="shared" si="41"/>
        <v>14065.501223697534</v>
      </c>
      <c r="AA67" s="27">
        <v>0</v>
      </c>
      <c r="AB67" s="27">
        <v>0</v>
      </c>
      <c r="AC67" s="27">
        <v>76</v>
      </c>
      <c r="AD67" s="27">
        <v>0</v>
      </c>
      <c r="AE67" s="27">
        <v>3290</v>
      </c>
      <c r="AF67" s="27">
        <f t="shared" si="42"/>
        <v>3290</v>
      </c>
      <c r="AG67" s="27">
        <f t="shared" si="43"/>
        <v>2</v>
      </c>
      <c r="AH67" s="27">
        <v>0</v>
      </c>
      <c r="AI67" s="27">
        <v>0</v>
      </c>
      <c r="AJ67" s="27">
        <v>76</v>
      </c>
      <c r="AK67" s="27">
        <v>0</v>
      </c>
      <c r="AL67" s="27">
        <v>3290</v>
      </c>
      <c r="AM67" s="27">
        <v>3290</v>
      </c>
      <c r="AN67" s="27">
        <f t="shared" si="44"/>
        <v>2</v>
      </c>
      <c r="AO67" s="27">
        <v>0</v>
      </c>
      <c r="AP67" s="30">
        <f t="shared" si="45"/>
        <v>0</v>
      </c>
      <c r="AQ67" s="30">
        <f t="shared" si="46"/>
        <v>0</v>
      </c>
      <c r="AR67" s="31">
        <f t="shared" si="47"/>
        <v>0</v>
      </c>
      <c r="AS67" s="31">
        <f t="shared" si="36"/>
        <v>0</v>
      </c>
      <c r="AT67" s="32">
        <f t="shared" si="48"/>
        <v>0</v>
      </c>
      <c r="AU67" s="24">
        <v>2396.2031425236496</v>
      </c>
      <c r="AV67" s="28">
        <f t="shared" si="49"/>
        <v>6.654386585234591E-2</v>
      </c>
      <c r="AW67" s="30">
        <f t="shared" si="50"/>
        <v>8.5463885361005581E-4</v>
      </c>
      <c r="AX67" s="33">
        <f t="shared" si="51"/>
        <v>6.654386585234591E-2</v>
      </c>
      <c r="AY67" s="30">
        <f t="shared" si="52"/>
        <v>8.5463885361005581E-4</v>
      </c>
      <c r="AZ67" s="31">
        <f t="shared" si="53"/>
        <v>0.90165606133827392</v>
      </c>
      <c r="BA67" s="31">
        <f t="shared" si="34"/>
        <v>2396.2031425236496</v>
      </c>
      <c r="BB67" s="33">
        <f t="shared" si="54"/>
        <v>0</v>
      </c>
      <c r="BC67" s="31">
        <f t="shared" si="55"/>
        <v>0.49187131824160851</v>
      </c>
      <c r="BD67" s="30">
        <f t="shared" si="56"/>
        <v>1.1264044432800367E-3</v>
      </c>
      <c r="BE67" s="31">
        <f t="shared" si="57"/>
        <v>0.94642189459716874</v>
      </c>
      <c r="BF67" s="31">
        <f t="shared" si="58"/>
        <v>0.48662864636418135</v>
      </c>
      <c r="BG67" s="31">
        <f t="shared" si="59"/>
        <v>0.73853809712731611</v>
      </c>
      <c r="BH67" s="24">
        <v>97.73</v>
      </c>
      <c r="BI67" s="24">
        <v>131.33928892899999</v>
      </c>
      <c r="BJ67" s="24">
        <f t="shared" si="60"/>
        <v>209.02791503582216</v>
      </c>
      <c r="BK67" s="28">
        <f t="shared" si="35"/>
        <v>0.10451395751791108</v>
      </c>
      <c r="BL67" s="28" t="str">
        <f t="shared" si="61"/>
        <v>TRUETRUE</v>
      </c>
      <c r="BM67" s="24" t="str">
        <f t="shared" si="62"/>
        <v>TRUETRUE</v>
      </c>
      <c r="BN67" s="28">
        <v>0.44280000000000003</v>
      </c>
      <c r="BO67" s="28">
        <f t="shared" si="63"/>
        <v>0.39360000000000001</v>
      </c>
      <c r="BP67" s="24">
        <v>4.13</v>
      </c>
      <c r="BQ67" s="24">
        <f t="shared" si="33"/>
        <v>292.3125</v>
      </c>
      <c r="BR67" s="24">
        <v>16</v>
      </c>
      <c r="BS67" s="28">
        <v>8.31</v>
      </c>
      <c r="BT67" s="28">
        <v>1846.3989000000001</v>
      </c>
      <c r="BU67" s="24">
        <v>0.38</v>
      </c>
      <c r="BV67" s="28">
        <v>21.279999999999998</v>
      </c>
      <c r="BW67" s="28">
        <v>4728.2031999999999</v>
      </c>
      <c r="BX67" s="24">
        <v>6494</v>
      </c>
      <c r="BY67" s="24">
        <v>14667</v>
      </c>
      <c r="BZ67" s="24">
        <v>1058</v>
      </c>
      <c r="CA67" s="24">
        <v>5241</v>
      </c>
      <c r="CB67" s="24">
        <v>2656</v>
      </c>
      <c r="CC67" s="24">
        <v>14322</v>
      </c>
      <c r="CD67" s="24">
        <v>51.49</v>
      </c>
      <c r="CE67" s="24">
        <v>28.06</v>
      </c>
      <c r="CF67" s="24">
        <v>104.05</v>
      </c>
      <c r="CG67" s="24">
        <v>21714</v>
      </c>
      <c r="CH67" s="24">
        <v>505</v>
      </c>
      <c r="CI67" s="24">
        <v>2.27</v>
      </c>
      <c r="CJ67" s="24" t="s">
        <v>98</v>
      </c>
      <c r="CK67" s="24">
        <v>5498</v>
      </c>
      <c r="CL67" s="28">
        <v>1.04</v>
      </c>
      <c r="CM67" s="28">
        <v>4.21</v>
      </c>
      <c r="CN67" s="24">
        <v>1910</v>
      </c>
      <c r="CO67" s="24">
        <v>34.78</v>
      </c>
      <c r="CP67" s="24">
        <v>887</v>
      </c>
      <c r="CQ67" s="24">
        <v>2118</v>
      </c>
      <c r="CR67" s="24">
        <v>1503</v>
      </c>
      <c r="CS67" s="24">
        <v>4677</v>
      </c>
      <c r="CT67" s="24">
        <v>1110</v>
      </c>
      <c r="CU67" s="24">
        <v>2636</v>
      </c>
      <c r="CV67" s="24">
        <v>1880</v>
      </c>
      <c r="CW67" s="24">
        <v>1428</v>
      </c>
      <c r="CX67" s="24">
        <v>65.41</v>
      </c>
      <c r="CY67" s="24">
        <v>96.8</v>
      </c>
      <c r="CZ67" s="24">
        <v>84.49</v>
      </c>
      <c r="DA67" s="24">
        <v>46.29</v>
      </c>
      <c r="DB67" s="24">
        <v>742</v>
      </c>
      <c r="DC67" s="24">
        <v>4.29</v>
      </c>
      <c r="DD67" s="24">
        <v>13.8</v>
      </c>
      <c r="DE67" s="24">
        <v>482</v>
      </c>
      <c r="DF67" s="24">
        <v>8.7799999999999994</v>
      </c>
      <c r="DG67" s="24">
        <v>23.2</v>
      </c>
      <c r="DH67" s="24">
        <v>4.3600000000000003</v>
      </c>
    </row>
    <row r="68" spans="1:112" ht="12.3" customHeight="1">
      <c r="A68" s="24">
        <v>75</v>
      </c>
      <c r="B68" s="24" t="s">
        <v>106</v>
      </c>
      <c r="C68" s="24" t="s">
        <v>107</v>
      </c>
      <c r="D68" s="25" t="s">
        <v>1053</v>
      </c>
      <c r="E68" s="25" t="s">
        <v>1054</v>
      </c>
      <c r="F68" s="25" t="s">
        <v>205</v>
      </c>
      <c r="G68" s="25" t="s">
        <v>2420</v>
      </c>
      <c r="H68" s="35" t="s">
        <v>323</v>
      </c>
      <c r="I68" s="26">
        <v>1029</v>
      </c>
      <c r="J68" s="27">
        <v>1271.4222728836889</v>
      </c>
      <c r="K68" s="27">
        <f t="shared" si="37"/>
        <v>308.7</v>
      </c>
      <c r="L68" s="24">
        <v>161</v>
      </c>
      <c r="M68" s="24">
        <v>44</v>
      </c>
      <c r="N68" s="24">
        <v>25</v>
      </c>
      <c r="O68" s="24">
        <f t="shared" si="38"/>
        <v>69</v>
      </c>
      <c r="P68" s="28">
        <v>30</v>
      </c>
      <c r="Q68" s="28">
        <f t="shared" si="39"/>
        <v>0.42098197375518076</v>
      </c>
      <c r="R68" s="29">
        <v>0.50741402753420561</v>
      </c>
      <c r="S68" s="29">
        <v>9.0267489046375882E-2</v>
      </c>
      <c r="T68" s="29">
        <v>0.31567756241628381</v>
      </c>
      <c r="U68" s="28" t="s">
        <v>128</v>
      </c>
      <c r="V68" s="28" t="s">
        <v>129</v>
      </c>
      <c r="W68" s="28">
        <v>0.40109940505122277</v>
      </c>
      <c r="X68" s="27">
        <v>509.96671722252103</v>
      </c>
      <c r="Y68" s="30">
        <f t="shared" si="40"/>
        <v>4.0839552538418251E-5</v>
      </c>
      <c r="Z68" s="27">
        <f t="shared" si="41"/>
        <v>509.96671722252103</v>
      </c>
      <c r="AA68" s="27">
        <v>0</v>
      </c>
      <c r="AB68" s="27">
        <v>0</v>
      </c>
      <c r="AC68" s="27">
        <v>0</v>
      </c>
      <c r="AD68" s="27">
        <v>0</v>
      </c>
      <c r="AE68" s="27">
        <v>0</v>
      </c>
      <c r="AF68" s="27">
        <f t="shared" si="42"/>
        <v>0</v>
      </c>
      <c r="AG68" s="27">
        <f t="shared" si="43"/>
        <v>0</v>
      </c>
      <c r="AH68" s="27">
        <v>0</v>
      </c>
      <c r="AI68" s="27">
        <v>0</v>
      </c>
      <c r="AJ68" s="27">
        <v>0</v>
      </c>
      <c r="AK68" s="27">
        <v>0</v>
      </c>
      <c r="AL68" s="27">
        <v>0</v>
      </c>
      <c r="AM68" s="27">
        <v>0</v>
      </c>
      <c r="AN68" s="27">
        <f t="shared" si="44"/>
        <v>0</v>
      </c>
      <c r="AO68" s="27">
        <v>0</v>
      </c>
      <c r="AP68" s="30">
        <f t="shared" si="45"/>
        <v>0</v>
      </c>
      <c r="AQ68" s="30">
        <f t="shared" si="46"/>
        <v>0</v>
      </c>
      <c r="AR68" s="31">
        <f t="shared" si="47"/>
        <v>0</v>
      </c>
      <c r="AS68" s="31">
        <f t="shared" si="36"/>
        <v>0</v>
      </c>
      <c r="AT68" s="32">
        <f t="shared" si="48"/>
        <v>0</v>
      </c>
      <c r="AU68" s="24">
        <v>448.83023425231829</v>
      </c>
      <c r="AV68" s="28">
        <f t="shared" si="49"/>
        <v>1.2464259965500185E-2</v>
      </c>
      <c r="AW68" s="30">
        <f t="shared" si="50"/>
        <v>1.6008148477050427E-4</v>
      </c>
      <c r="AX68" s="33">
        <f t="shared" si="51"/>
        <v>1.2464259965500185E-2</v>
      </c>
      <c r="AY68" s="30">
        <f t="shared" si="52"/>
        <v>1.6008148477050427E-4</v>
      </c>
      <c r="AZ68" s="31">
        <f t="shared" si="53"/>
        <v>0.89595852371478124</v>
      </c>
      <c r="BA68" s="31">
        <f t="shared" si="34"/>
        <v>448.83023425231829</v>
      </c>
      <c r="BB68" s="33">
        <f t="shared" si="54"/>
        <v>0</v>
      </c>
      <c r="BC68" s="31">
        <f t="shared" si="55"/>
        <v>0.47194560373816236</v>
      </c>
      <c r="BD68" s="30">
        <f t="shared" si="56"/>
        <v>4.0839552538418251E-5</v>
      </c>
      <c r="BE68" s="31">
        <f t="shared" si="57"/>
        <v>0.94221825861709907</v>
      </c>
      <c r="BF68" s="31">
        <f t="shared" si="58"/>
        <v>0.44778616774028679</v>
      </c>
      <c r="BG68" s="31">
        <f t="shared" si="59"/>
        <v>0.6795883199924716</v>
      </c>
      <c r="BH68" s="24">
        <v>0</v>
      </c>
      <c r="BI68" s="24">
        <v>68.240404800899995</v>
      </c>
      <c r="BJ68" s="24">
        <f t="shared" si="60"/>
        <v>18.631517157514292</v>
      </c>
      <c r="BK68" s="28">
        <f t="shared" si="35"/>
        <v>9.3157585787571467E-3</v>
      </c>
      <c r="BL68" s="28" t="str">
        <f t="shared" si="61"/>
        <v>FALSEFALSE</v>
      </c>
      <c r="BM68" s="24" t="str">
        <f t="shared" si="62"/>
        <v>FALSEFALSE</v>
      </c>
      <c r="BN68" s="28">
        <v>0.56779999999999997</v>
      </c>
      <c r="BO68" s="28">
        <f t="shared" si="63"/>
        <v>0.50471111111111111</v>
      </c>
      <c r="BP68" s="24">
        <v>9.36</v>
      </c>
      <c r="BQ68" s="24">
        <f t="shared" si="33"/>
        <v>111.9</v>
      </c>
      <c r="BR68" s="24">
        <v>10</v>
      </c>
      <c r="BS68" s="28">
        <v>22.840000000000003</v>
      </c>
      <c r="BT68" s="28">
        <v>235.02360000000004</v>
      </c>
      <c r="BU68" s="24">
        <v>2.16</v>
      </c>
      <c r="BV68" s="28">
        <v>14.659999999999998</v>
      </c>
      <c r="BW68" s="28">
        <v>150.85139999999998</v>
      </c>
      <c r="BX68" s="24">
        <v>356</v>
      </c>
      <c r="BY68" s="24">
        <v>627</v>
      </c>
      <c r="BZ68" s="24">
        <v>46</v>
      </c>
      <c r="CA68" s="24">
        <v>271</v>
      </c>
      <c r="CB68" s="24">
        <v>145</v>
      </c>
      <c r="CC68" s="24">
        <v>613</v>
      </c>
      <c r="CD68" s="24">
        <v>64.11</v>
      </c>
      <c r="CE68" s="24">
        <v>26.08</v>
      </c>
      <c r="CF68" s="24">
        <v>106.63</v>
      </c>
      <c r="CG68" s="24">
        <v>0</v>
      </c>
      <c r="CH68" s="24">
        <v>1029</v>
      </c>
      <c r="CI68" s="24">
        <v>100</v>
      </c>
      <c r="CJ68" s="24" t="s">
        <v>1980</v>
      </c>
      <c r="CK68" s="24">
        <v>233</v>
      </c>
      <c r="CL68" s="28">
        <v>1</v>
      </c>
      <c r="CM68" s="28">
        <v>4.4400000000000004</v>
      </c>
      <c r="CN68" s="24">
        <v>79</v>
      </c>
      <c r="CO68" s="24">
        <v>33.909999999999997</v>
      </c>
      <c r="CP68" s="24">
        <v>247</v>
      </c>
      <c r="CQ68" s="24">
        <v>542</v>
      </c>
      <c r="CR68" s="24">
        <v>330</v>
      </c>
      <c r="CS68" s="24">
        <v>1119</v>
      </c>
      <c r="CT68" s="24">
        <v>55</v>
      </c>
      <c r="CU68" s="24">
        <v>137</v>
      </c>
      <c r="CV68" s="24">
        <v>89</v>
      </c>
      <c r="CW68" s="24">
        <v>49</v>
      </c>
      <c r="CX68" s="24">
        <v>63.95</v>
      </c>
      <c r="CY68" s="24">
        <v>92.57</v>
      </c>
      <c r="CZ68" s="24">
        <v>76.72</v>
      </c>
      <c r="DA68" s="24">
        <v>35.51</v>
      </c>
      <c r="DB68" s="24">
        <v>75</v>
      </c>
      <c r="DC68" s="24">
        <v>7.78</v>
      </c>
      <c r="DD68" s="24">
        <v>15.88</v>
      </c>
      <c r="DE68" s="24">
        <v>26</v>
      </c>
      <c r="DF68" s="24">
        <v>11.16</v>
      </c>
      <c r="DG68" s="24">
        <v>5.15</v>
      </c>
      <c r="DH68" s="24">
        <v>10</v>
      </c>
    </row>
    <row r="69" spans="1:112" ht="12.3" customHeight="1">
      <c r="A69" s="24">
        <v>76</v>
      </c>
      <c r="B69" s="24" t="s">
        <v>106</v>
      </c>
      <c r="C69" s="24" t="s">
        <v>107</v>
      </c>
      <c r="D69" t="s">
        <v>356</v>
      </c>
      <c r="E69" s="25" t="s">
        <v>357</v>
      </c>
      <c r="F69" t="s">
        <v>358</v>
      </c>
      <c r="G69" s="38" t="s">
        <v>2789</v>
      </c>
      <c r="H69" s="35" t="s">
        <v>323</v>
      </c>
      <c r="I69" s="26">
        <v>76398</v>
      </c>
      <c r="J69" s="27">
        <v>82608</v>
      </c>
      <c r="K69" s="27">
        <f t="shared" si="37"/>
        <v>14859.410999999998</v>
      </c>
      <c r="L69" s="24">
        <v>14891</v>
      </c>
      <c r="M69" s="24">
        <v>2937</v>
      </c>
      <c r="N69" s="24">
        <v>658</v>
      </c>
      <c r="O69" s="24">
        <f t="shared" si="38"/>
        <v>3595</v>
      </c>
      <c r="P69" s="28">
        <v>19.45</v>
      </c>
      <c r="Q69" s="28">
        <f t="shared" si="39"/>
        <v>0.40602987503740184</v>
      </c>
      <c r="R69" s="29">
        <v>0.36065954674064371</v>
      </c>
      <c r="S69" s="29">
        <v>4.4725084054410905E-2</v>
      </c>
      <c r="T69" s="29">
        <v>0.30376971935600067</v>
      </c>
      <c r="U69" s="28" t="s">
        <v>128</v>
      </c>
      <c r="V69" s="28" t="s">
        <v>119</v>
      </c>
      <c r="W69" s="28">
        <v>0.36065954674064371</v>
      </c>
      <c r="X69" s="27">
        <v>29793.363837151097</v>
      </c>
      <c r="Y69" s="30">
        <f t="shared" si="40"/>
        <v>2.3859354083937633E-3</v>
      </c>
      <c r="Z69" s="27">
        <f t="shared" si="41"/>
        <v>29714.363837151097</v>
      </c>
      <c r="AA69" s="27">
        <v>0</v>
      </c>
      <c r="AB69" s="27">
        <v>0</v>
      </c>
      <c r="AC69" s="27">
        <v>0</v>
      </c>
      <c r="AD69" s="27">
        <v>0</v>
      </c>
      <c r="AE69" s="27">
        <v>8648</v>
      </c>
      <c r="AF69" s="27">
        <f t="shared" si="42"/>
        <v>8648</v>
      </c>
      <c r="AG69" s="27">
        <f t="shared" si="43"/>
        <v>1</v>
      </c>
      <c r="AH69" s="27">
        <v>0</v>
      </c>
      <c r="AI69" s="27">
        <v>0</v>
      </c>
      <c r="AJ69" s="27">
        <v>79</v>
      </c>
      <c r="AK69" s="27">
        <v>0</v>
      </c>
      <c r="AL69" s="27">
        <v>8648</v>
      </c>
      <c r="AM69" s="27">
        <v>8727</v>
      </c>
      <c r="AN69" s="27">
        <f t="shared" si="44"/>
        <v>2</v>
      </c>
      <c r="AO69" s="27">
        <v>79</v>
      </c>
      <c r="AP69" s="30">
        <f t="shared" si="45"/>
        <v>4.5686495106745054E-5</v>
      </c>
      <c r="AQ69" s="30">
        <f t="shared" si="46"/>
        <v>0</v>
      </c>
      <c r="AR69" s="31">
        <f t="shared" si="47"/>
        <v>2.6515971956644338E-3</v>
      </c>
      <c r="AS69" s="31">
        <f t="shared" si="36"/>
        <v>2.6515971956644338E-3</v>
      </c>
      <c r="AT69" s="32">
        <f t="shared" si="48"/>
        <v>9.5632384272709668E-4</v>
      </c>
      <c r="AU69" s="24">
        <v>8498.9422189432698</v>
      </c>
      <c r="AV69" s="28">
        <f t="shared" si="49"/>
        <v>0.23602025256863973</v>
      </c>
      <c r="AW69" s="30">
        <f t="shared" si="50"/>
        <v>3.0312647980445971E-3</v>
      </c>
      <c r="AX69" s="33">
        <f t="shared" si="51"/>
        <v>0.23602025256863973</v>
      </c>
      <c r="AY69" s="30">
        <f t="shared" si="52"/>
        <v>3.0312647980445971E-3</v>
      </c>
      <c r="AZ69" s="31">
        <f t="shared" si="53"/>
        <v>0.91951118571972856</v>
      </c>
      <c r="BA69" s="31">
        <f t="shared" si="34"/>
        <v>8498.9422189432698</v>
      </c>
      <c r="BB69" s="33">
        <f t="shared" si="54"/>
        <v>0</v>
      </c>
      <c r="BC69" s="31">
        <f t="shared" si="55"/>
        <v>0.50539699500967072</v>
      </c>
      <c r="BD69" s="30">
        <f t="shared" si="56"/>
        <v>2.3402489132870181E-3</v>
      </c>
      <c r="BE69" s="31">
        <f t="shared" si="57"/>
        <v>0.9511222679528728</v>
      </c>
      <c r="BF69" s="31">
        <f t="shared" si="58"/>
        <v>0.43805591670063676</v>
      </c>
      <c r="BG69" s="31">
        <f t="shared" si="59"/>
        <v>0.66482108189195033</v>
      </c>
      <c r="BH69" s="24">
        <v>99.08</v>
      </c>
      <c r="BI69" s="24">
        <v>1024.3763551100001</v>
      </c>
      <c r="BJ69" s="24">
        <f t="shared" si="60"/>
        <v>80.642236213202466</v>
      </c>
      <c r="BK69" s="28">
        <f t="shared" si="35"/>
        <v>4.0321118106601231E-2</v>
      </c>
      <c r="BL69" s="28" t="str">
        <f t="shared" si="61"/>
        <v>FALSETRUE</v>
      </c>
      <c r="BM69" s="24" t="str">
        <f t="shared" si="62"/>
        <v>TRUETRUE</v>
      </c>
      <c r="BN69" s="28">
        <v>0.44</v>
      </c>
      <c r="BO69" s="28">
        <f t="shared" si="63"/>
        <v>0.39111111111111113</v>
      </c>
      <c r="BP69" s="24">
        <v>2.92</v>
      </c>
      <c r="BQ69" s="24">
        <f t="shared" si="33"/>
        <v>413.42105263157896</v>
      </c>
      <c r="BR69" s="24">
        <v>57</v>
      </c>
      <c r="BS69" s="28">
        <v>2.2599999999999998</v>
      </c>
      <c r="BT69" s="28">
        <v>1726.5947999999999</v>
      </c>
      <c r="BU69" s="24">
        <v>0.34</v>
      </c>
      <c r="BV69" s="28">
        <v>2.7299999999999995</v>
      </c>
      <c r="BW69" s="28">
        <v>2085.6653999999999</v>
      </c>
      <c r="BX69" s="24">
        <v>22209</v>
      </c>
      <c r="BY69" s="24">
        <v>50479</v>
      </c>
      <c r="BZ69" s="24">
        <v>3710</v>
      </c>
      <c r="CA69" s="24">
        <v>17691</v>
      </c>
      <c r="CB69" s="24">
        <v>8976</v>
      </c>
      <c r="CC69" s="24">
        <v>49731</v>
      </c>
      <c r="CD69" s="24">
        <v>51.35</v>
      </c>
      <c r="CE69" s="24">
        <v>28.4</v>
      </c>
      <c r="CF69" s="24">
        <v>99.41</v>
      </c>
      <c r="CG69" s="24">
        <v>75692</v>
      </c>
      <c r="CH69" s="24">
        <v>706</v>
      </c>
      <c r="CI69" s="24">
        <v>0.92</v>
      </c>
      <c r="CJ69" s="24" t="s">
        <v>98</v>
      </c>
      <c r="CK69" s="24">
        <v>19069</v>
      </c>
      <c r="CL69" s="28">
        <v>1.02</v>
      </c>
      <c r="CM69" s="28">
        <v>4.07</v>
      </c>
      <c r="CN69" s="24">
        <v>6817</v>
      </c>
      <c r="CO69" s="24">
        <v>36.049999999999997</v>
      </c>
      <c r="CP69" s="24">
        <v>3859</v>
      </c>
      <c r="CQ69" s="24">
        <v>11009</v>
      </c>
      <c r="CR69" s="24">
        <v>7717</v>
      </c>
      <c r="CS69" s="24">
        <v>23565</v>
      </c>
      <c r="CT69" s="24">
        <v>3753</v>
      </c>
      <c r="CU69" s="24">
        <v>8879</v>
      </c>
      <c r="CV69" s="24">
        <v>6334</v>
      </c>
      <c r="CW69" s="24">
        <v>4689</v>
      </c>
      <c r="CX69" s="24">
        <v>63.34</v>
      </c>
      <c r="CY69" s="24">
        <v>96.42</v>
      </c>
      <c r="CZ69" s="24">
        <v>85.25</v>
      </c>
      <c r="DA69" s="24">
        <v>46.17</v>
      </c>
      <c r="DB69" s="24">
        <v>1808</v>
      </c>
      <c r="DC69" s="24">
        <v>4.46</v>
      </c>
      <c r="DD69" s="24">
        <v>11.58</v>
      </c>
      <c r="DE69" s="24">
        <v>989</v>
      </c>
      <c r="DF69" s="24">
        <v>5.23</v>
      </c>
      <c r="DG69" s="24">
        <v>2.2200000000000002</v>
      </c>
      <c r="DH69" s="24">
        <v>2.95</v>
      </c>
    </row>
    <row r="70" spans="1:112" ht="12.3" customHeight="1">
      <c r="A70" s="24">
        <v>77</v>
      </c>
      <c r="B70" s="24" t="s">
        <v>106</v>
      </c>
      <c r="C70" s="24" t="s">
        <v>107</v>
      </c>
      <c r="D70" t="s">
        <v>1472</v>
      </c>
      <c r="E70" s="25" t="s">
        <v>1473</v>
      </c>
      <c r="F70" s="25" t="s">
        <v>1474</v>
      </c>
      <c r="G70" s="25" t="s">
        <v>1475</v>
      </c>
      <c r="H70" s="35" t="s">
        <v>323</v>
      </c>
      <c r="I70" s="26">
        <v>7962</v>
      </c>
      <c r="J70" s="27">
        <v>9444.9191997347189</v>
      </c>
      <c r="K70" s="27">
        <f t="shared" si="37"/>
        <v>2185.5690000000004</v>
      </c>
      <c r="L70" s="24">
        <v>1242</v>
      </c>
      <c r="M70" s="24">
        <v>327</v>
      </c>
      <c r="N70" s="24">
        <v>143</v>
      </c>
      <c r="O70" s="24">
        <f t="shared" si="38"/>
        <v>470</v>
      </c>
      <c r="P70" s="28">
        <v>27.450000000000003</v>
      </c>
      <c r="Q70" s="28">
        <f t="shared" si="39"/>
        <v>0.43282237375489957</v>
      </c>
      <c r="R70" s="29">
        <v>0.43900848742160403</v>
      </c>
      <c r="S70" s="29">
        <v>9.6752192913848442E-2</v>
      </c>
      <c r="T70" s="29">
        <v>0.24386320938635248</v>
      </c>
      <c r="U70" s="28" t="s">
        <v>294</v>
      </c>
      <c r="V70" s="28" t="s">
        <v>295</v>
      </c>
      <c r="W70" s="28">
        <v>0.43765089635946403</v>
      </c>
      <c r="X70" s="27">
        <v>4133.5773538066114</v>
      </c>
      <c r="Y70" s="30">
        <f t="shared" si="40"/>
        <v>3.3102836677621891E-4</v>
      </c>
      <c r="Z70" s="27">
        <f t="shared" si="41"/>
        <v>4133.5773538066114</v>
      </c>
      <c r="AA70" s="27">
        <v>0</v>
      </c>
      <c r="AB70" s="27">
        <v>0</v>
      </c>
      <c r="AC70" s="27">
        <v>20</v>
      </c>
      <c r="AD70" s="27">
        <v>0</v>
      </c>
      <c r="AE70" s="27">
        <v>1619</v>
      </c>
      <c r="AF70" s="27">
        <f t="shared" si="42"/>
        <v>1619</v>
      </c>
      <c r="AG70" s="27">
        <f t="shared" si="43"/>
        <v>2</v>
      </c>
      <c r="AH70" s="27">
        <v>0</v>
      </c>
      <c r="AI70" s="27">
        <v>0</v>
      </c>
      <c r="AJ70" s="27">
        <v>0</v>
      </c>
      <c r="AK70" s="27">
        <v>0</v>
      </c>
      <c r="AL70" s="27">
        <v>1619</v>
      </c>
      <c r="AM70" s="27">
        <v>1619</v>
      </c>
      <c r="AN70" s="27">
        <f t="shared" si="44"/>
        <v>1</v>
      </c>
      <c r="AO70" s="27">
        <v>0</v>
      </c>
      <c r="AP70" s="30">
        <f t="shared" si="45"/>
        <v>0</v>
      </c>
      <c r="AQ70" s="30">
        <f t="shared" si="46"/>
        <v>0</v>
      </c>
      <c r="AR70" s="31">
        <f t="shared" si="47"/>
        <v>0</v>
      </c>
      <c r="AS70" s="31">
        <f t="shared" si="36"/>
        <v>0</v>
      </c>
      <c r="AT70" s="32">
        <f t="shared" si="48"/>
        <v>0</v>
      </c>
      <c r="AU70" s="24">
        <v>1126.0757563329009</v>
      </c>
      <c r="AV70" s="28">
        <f t="shared" si="49"/>
        <v>3.1271736831993559E-2</v>
      </c>
      <c r="AW70" s="30">
        <f t="shared" si="50"/>
        <v>4.0163042790138922E-4</v>
      </c>
      <c r="AX70" s="33">
        <f t="shared" si="51"/>
        <v>3.1271736831993559E-2</v>
      </c>
      <c r="AY70" s="30">
        <f t="shared" si="52"/>
        <v>4.0163042790138922E-4</v>
      </c>
      <c r="AZ70" s="31">
        <f t="shared" si="53"/>
        <v>0.89793997874376252</v>
      </c>
      <c r="BA70" s="31">
        <f t="shared" si="34"/>
        <v>1126.0757563329009</v>
      </c>
      <c r="BB70" s="33">
        <f t="shared" si="54"/>
        <v>0</v>
      </c>
      <c r="BC70" s="31">
        <f t="shared" si="55"/>
        <v>0.45607340099912008</v>
      </c>
      <c r="BD70" s="30">
        <f t="shared" si="56"/>
        <v>3.3102836677621891E-4</v>
      </c>
      <c r="BE70" s="31">
        <f t="shared" si="57"/>
        <v>0.94334195757876171</v>
      </c>
      <c r="BF70" s="31">
        <f t="shared" si="58"/>
        <v>0.46044129410166734</v>
      </c>
      <c r="BG70" s="31">
        <f t="shared" si="59"/>
        <v>0.69879453198116159</v>
      </c>
      <c r="BH70" s="24">
        <v>100</v>
      </c>
      <c r="BI70" s="24">
        <v>51.9544150575</v>
      </c>
      <c r="BJ70" s="24">
        <f t="shared" si="60"/>
        <v>181.7924268665455</v>
      </c>
      <c r="BK70" s="28">
        <f t="shared" si="35"/>
        <v>9.0896213433272754E-2</v>
      </c>
      <c r="BL70" s="28" t="str">
        <f t="shared" si="61"/>
        <v>FALSETRUE</v>
      </c>
      <c r="BM70" s="24" t="str">
        <f t="shared" si="62"/>
        <v>FALSETRUE</v>
      </c>
      <c r="BN70" s="28">
        <v>0.51419999999999999</v>
      </c>
      <c r="BO70" s="28">
        <f t="shared" si="63"/>
        <v>0.45706666666666668</v>
      </c>
      <c r="BP70" s="24">
        <v>4.71</v>
      </c>
      <c r="BQ70" s="24">
        <f t="shared" si="33"/>
        <v>367.57142857142856</v>
      </c>
      <c r="BR70" s="24">
        <v>7</v>
      </c>
      <c r="BS70" s="28">
        <v>10.119999999999999</v>
      </c>
      <c r="BT70" s="28">
        <v>805.75440000000003</v>
      </c>
      <c r="BU70" s="24">
        <v>0.46</v>
      </c>
      <c r="BV70" s="28">
        <v>2.56</v>
      </c>
      <c r="BW70" s="28">
        <v>203.8272</v>
      </c>
      <c r="BX70" s="24">
        <v>2563</v>
      </c>
      <c r="BY70" s="24">
        <v>4984</v>
      </c>
      <c r="BZ70" s="24">
        <v>415</v>
      </c>
      <c r="CA70" s="24">
        <v>2010</v>
      </c>
      <c r="CB70" s="24">
        <v>1109</v>
      </c>
      <c r="CC70" s="24">
        <v>4843</v>
      </c>
      <c r="CD70" s="24">
        <v>59.75</v>
      </c>
      <c r="CE70" s="24">
        <v>27.02</v>
      </c>
      <c r="CF70" s="24">
        <v>100.5</v>
      </c>
      <c r="CG70" s="24">
        <v>7962</v>
      </c>
      <c r="CH70" s="24">
        <v>0</v>
      </c>
      <c r="CI70" s="24">
        <v>0</v>
      </c>
      <c r="CJ70" s="24" t="s">
        <v>98</v>
      </c>
      <c r="CK70" s="24">
        <v>1829</v>
      </c>
      <c r="CL70" s="28">
        <v>1.04</v>
      </c>
      <c r="CM70" s="28">
        <v>4.51</v>
      </c>
      <c r="CN70" s="24">
        <v>676</v>
      </c>
      <c r="CO70" s="24">
        <v>37.08</v>
      </c>
      <c r="CP70" s="24">
        <v>536</v>
      </c>
      <c r="CQ70" s="24">
        <v>1182</v>
      </c>
      <c r="CR70" s="24">
        <v>855</v>
      </c>
      <c r="CS70" s="24">
        <v>2573</v>
      </c>
      <c r="CT70" s="24">
        <v>335</v>
      </c>
      <c r="CU70" s="24">
        <v>1018</v>
      </c>
      <c r="CV70" s="24">
        <v>726</v>
      </c>
      <c r="CW70" s="24">
        <v>407</v>
      </c>
      <c r="CX70" s="24">
        <v>51.7</v>
      </c>
      <c r="CY70" s="24">
        <v>97.6</v>
      </c>
      <c r="CZ70" s="24">
        <v>79.61</v>
      </c>
      <c r="DA70" s="24">
        <v>35.83</v>
      </c>
      <c r="DB70" s="24">
        <v>296</v>
      </c>
      <c r="DC70" s="24">
        <v>3.66</v>
      </c>
      <c r="DD70" s="24">
        <v>17.440000000000001</v>
      </c>
      <c r="DE70" s="24">
        <v>106</v>
      </c>
      <c r="DF70" s="24">
        <v>5.81</v>
      </c>
      <c r="DG70" s="24">
        <v>9.49</v>
      </c>
      <c r="DH70" s="24">
        <v>5.32</v>
      </c>
    </row>
    <row r="71" spans="1:112" ht="12.3" customHeight="1">
      <c r="A71" s="24">
        <v>78</v>
      </c>
      <c r="B71" s="24" t="s">
        <v>106</v>
      </c>
      <c r="C71" s="24" t="s">
        <v>107</v>
      </c>
      <c r="D71" t="s">
        <v>1472</v>
      </c>
      <c r="E71" s="25" t="s">
        <v>1473</v>
      </c>
      <c r="F71" s="25" t="s">
        <v>2647</v>
      </c>
      <c r="G71" s="25" t="s">
        <v>2648</v>
      </c>
      <c r="H71" s="35" t="s">
        <v>323</v>
      </c>
      <c r="I71" s="26">
        <v>1085</v>
      </c>
      <c r="J71" s="27">
        <v>1287.0808002652814</v>
      </c>
      <c r="K71" s="27">
        <f t="shared" si="37"/>
        <v>305.536</v>
      </c>
      <c r="L71" s="24">
        <v>199</v>
      </c>
      <c r="M71" s="24">
        <v>61</v>
      </c>
      <c r="N71" s="24">
        <v>17</v>
      </c>
      <c r="O71" s="24">
        <f t="shared" si="38"/>
        <v>78</v>
      </c>
      <c r="P71" s="28">
        <v>28.16</v>
      </c>
      <c r="Q71" s="28">
        <f t="shared" si="39"/>
        <v>0.43785833161073395</v>
      </c>
      <c r="R71" s="29">
        <v>0.43900848742160403</v>
      </c>
      <c r="S71" s="29">
        <v>9.6752192913848442E-2</v>
      </c>
      <c r="T71" s="29">
        <v>0.24386320938635248</v>
      </c>
      <c r="U71" s="28" t="s">
        <v>294</v>
      </c>
      <c r="V71" s="28" t="s">
        <v>295</v>
      </c>
      <c r="W71" s="28">
        <v>0.44897082846930797</v>
      </c>
      <c r="X71" s="27">
        <v>577.8617332020433</v>
      </c>
      <c r="Y71" s="30">
        <f t="shared" si="40"/>
        <v>4.6276774181615315E-5</v>
      </c>
      <c r="Z71" s="27">
        <f t="shared" si="41"/>
        <v>577.8617332020433</v>
      </c>
      <c r="AA71" s="27">
        <v>0</v>
      </c>
      <c r="AB71" s="27">
        <v>0</v>
      </c>
      <c r="AC71" s="27">
        <v>0</v>
      </c>
      <c r="AD71" s="27">
        <v>0</v>
      </c>
      <c r="AE71" s="27">
        <v>0</v>
      </c>
      <c r="AF71" s="27">
        <f t="shared" si="42"/>
        <v>0</v>
      </c>
      <c r="AG71" s="27">
        <f t="shared" si="43"/>
        <v>0</v>
      </c>
      <c r="AH71" s="27">
        <v>0</v>
      </c>
      <c r="AI71" s="27">
        <v>0</v>
      </c>
      <c r="AJ71" s="27">
        <v>0</v>
      </c>
      <c r="AK71" s="27">
        <v>0</v>
      </c>
      <c r="AL71" s="27">
        <v>0</v>
      </c>
      <c r="AM71" s="27">
        <v>0</v>
      </c>
      <c r="AN71" s="27">
        <f t="shared" si="44"/>
        <v>0</v>
      </c>
      <c r="AO71" s="27">
        <v>0</v>
      </c>
      <c r="AP71" s="30">
        <f t="shared" si="45"/>
        <v>0</v>
      </c>
      <c r="AQ71" s="30">
        <f t="shared" si="46"/>
        <v>0</v>
      </c>
      <c r="AR71" s="31">
        <f t="shared" si="47"/>
        <v>0</v>
      </c>
      <c r="AS71" s="31">
        <f t="shared" si="36"/>
        <v>0</v>
      </c>
      <c r="AT71" s="32">
        <f t="shared" si="48"/>
        <v>0</v>
      </c>
      <c r="AU71" s="24">
        <v>170.60891481833704</v>
      </c>
      <c r="AV71" s="28">
        <f t="shared" si="49"/>
        <v>4.7379024505113223E-3</v>
      </c>
      <c r="AW71" s="30">
        <f t="shared" si="50"/>
        <v>6.0850019261069453E-5</v>
      </c>
      <c r="AX71" s="33">
        <f t="shared" si="51"/>
        <v>4.7379024505113223E-3</v>
      </c>
      <c r="AY71" s="30">
        <f t="shared" si="52"/>
        <v>6.0850019261069453E-5</v>
      </c>
      <c r="AZ71" s="31">
        <f t="shared" si="53"/>
        <v>0.89514451606971235</v>
      </c>
      <c r="BA71" s="31">
        <f t="shared" si="34"/>
        <v>170.60891481833704</v>
      </c>
      <c r="BB71" s="33">
        <f t="shared" si="54"/>
        <v>0</v>
      </c>
      <c r="BC71" s="31">
        <f t="shared" si="55"/>
        <v>0.44629696864727592</v>
      </c>
      <c r="BD71" s="30">
        <f t="shared" si="56"/>
        <v>4.6276774181615315E-5</v>
      </c>
      <c r="BE71" s="31">
        <f t="shared" si="57"/>
        <v>0.94223931318576271</v>
      </c>
      <c r="BF71" s="31">
        <f t="shared" si="58"/>
        <v>0.46375213947641741</v>
      </c>
      <c r="BG71" s="31">
        <f t="shared" si="59"/>
        <v>0.70381927818387646</v>
      </c>
      <c r="BH71" s="24">
        <v>0</v>
      </c>
      <c r="BI71" s="24">
        <v>64.470667730499997</v>
      </c>
      <c r="BJ71" s="24">
        <f t="shared" si="60"/>
        <v>19.963819913352392</v>
      </c>
      <c r="BK71" s="28">
        <f t="shared" si="35"/>
        <v>9.9819099566761955E-3</v>
      </c>
      <c r="BL71" s="28" t="str">
        <f t="shared" si="61"/>
        <v>FALSEFALSE</v>
      </c>
      <c r="BM71" s="24" t="str">
        <f t="shared" si="62"/>
        <v>FALSEFALSE</v>
      </c>
      <c r="BN71" s="28">
        <v>0.4783</v>
      </c>
      <c r="BO71" s="28">
        <f t="shared" si="63"/>
        <v>0.42515555555555556</v>
      </c>
      <c r="BP71" s="24">
        <v>8.6999999999999993</v>
      </c>
      <c r="BQ71" s="24">
        <f t="shared" si="33"/>
        <v>95</v>
      </c>
      <c r="BR71" s="24">
        <v>4</v>
      </c>
      <c r="BS71" s="28">
        <v>16.61</v>
      </c>
      <c r="BT71" s="28">
        <v>180.21850000000001</v>
      </c>
      <c r="BU71" s="24"/>
      <c r="BV71" s="28">
        <v>5.78</v>
      </c>
      <c r="BW71" s="28">
        <v>62.713000000000001</v>
      </c>
      <c r="BX71" s="24">
        <v>331</v>
      </c>
      <c r="BY71" s="24">
        <v>692</v>
      </c>
      <c r="BZ71" s="24">
        <v>62</v>
      </c>
      <c r="CA71" s="24">
        <v>271</v>
      </c>
      <c r="CB71" s="24">
        <v>131</v>
      </c>
      <c r="CC71" s="24">
        <v>683</v>
      </c>
      <c r="CD71" s="24">
        <v>56.79</v>
      </c>
      <c r="CE71" s="24">
        <v>28.11</v>
      </c>
      <c r="CF71" s="24">
        <v>106.67</v>
      </c>
      <c r="CG71" s="24">
        <v>0</v>
      </c>
      <c r="CH71" s="24">
        <v>1085</v>
      </c>
      <c r="CI71" s="24">
        <v>100</v>
      </c>
      <c r="CJ71" s="24" t="s">
        <v>1980</v>
      </c>
      <c r="CK71" s="24">
        <v>290</v>
      </c>
      <c r="CL71" s="28">
        <v>1.04</v>
      </c>
      <c r="CM71" s="28">
        <v>3.9</v>
      </c>
      <c r="CN71" s="24">
        <v>92</v>
      </c>
      <c r="CO71" s="24">
        <v>31.83</v>
      </c>
      <c r="CP71" s="24">
        <v>58</v>
      </c>
      <c r="CQ71" s="24">
        <v>108</v>
      </c>
      <c r="CR71" s="24">
        <v>132</v>
      </c>
      <c r="CS71" s="24">
        <v>380</v>
      </c>
      <c r="CT71" s="24">
        <v>58</v>
      </c>
      <c r="CU71" s="24">
        <v>129</v>
      </c>
      <c r="CV71" s="24">
        <v>90</v>
      </c>
      <c r="CW71" s="24">
        <v>46</v>
      </c>
      <c r="CX71" s="24">
        <v>74.36</v>
      </c>
      <c r="CY71" s="24">
        <v>91.49</v>
      </c>
      <c r="CZ71" s="24">
        <v>81.819999999999993</v>
      </c>
      <c r="DA71" s="24">
        <v>32.39</v>
      </c>
      <c r="DB71" s="24">
        <v>76</v>
      </c>
      <c r="DC71" s="24">
        <v>10.99</v>
      </c>
      <c r="DD71" s="24">
        <v>15.57</v>
      </c>
      <c r="DE71" s="24">
        <v>21</v>
      </c>
      <c r="DF71" s="24">
        <v>7.27</v>
      </c>
      <c r="DG71" s="24">
        <v>3.46</v>
      </c>
      <c r="DH71" s="24">
        <v>6.5</v>
      </c>
    </row>
    <row r="72" spans="1:112" ht="12.3" customHeight="1">
      <c r="A72" s="24">
        <v>79</v>
      </c>
      <c r="B72" s="24" t="s">
        <v>106</v>
      </c>
      <c r="C72" s="24" t="s">
        <v>107</v>
      </c>
      <c r="D72" s="25" t="s">
        <v>698</v>
      </c>
      <c r="E72" s="25" t="s">
        <v>1499</v>
      </c>
      <c r="F72" s="25" t="s">
        <v>698</v>
      </c>
      <c r="G72" s="25" t="s">
        <v>1500</v>
      </c>
      <c r="H72" s="35" t="s">
        <v>323</v>
      </c>
      <c r="I72" s="26">
        <v>9252</v>
      </c>
      <c r="J72" s="27">
        <v>10873.692403486924</v>
      </c>
      <c r="K72" s="27">
        <f t="shared" si="37"/>
        <v>2968.0415999999996</v>
      </c>
      <c r="L72" s="24">
        <v>1613</v>
      </c>
      <c r="M72" s="24">
        <v>605</v>
      </c>
      <c r="N72" s="24">
        <v>157</v>
      </c>
      <c r="O72" s="24">
        <f t="shared" si="38"/>
        <v>762</v>
      </c>
      <c r="P72" s="28">
        <v>32.08</v>
      </c>
      <c r="Q72" s="28">
        <f t="shared" si="39"/>
        <v>0.44806753924345144</v>
      </c>
      <c r="R72" s="29">
        <v>0.46868940376132612</v>
      </c>
      <c r="S72" s="29">
        <v>6.8549226602094865E-2</v>
      </c>
      <c r="T72" s="29">
        <v>0.23391627010585661</v>
      </c>
      <c r="U72" s="28" t="s">
        <v>294</v>
      </c>
      <c r="V72" s="28" t="s">
        <v>295</v>
      </c>
      <c r="W72" s="28">
        <v>0.47680990423752845</v>
      </c>
      <c r="X72" s="27">
        <v>5184.6842336149411</v>
      </c>
      <c r="Y72" s="30">
        <f t="shared" si="40"/>
        <v>4.1520392802700209E-4</v>
      </c>
      <c r="Z72" s="27">
        <f t="shared" si="41"/>
        <v>5184.6842336149411</v>
      </c>
      <c r="AA72" s="27">
        <v>0</v>
      </c>
      <c r="AB72" s="27">
        <v>0</v>
      </c>
      <c r="AC72" s="27">
        <v>0</v>
      </c>
      <c r="AD72" s="27">
        <v>0</v>
      </c>
      <c r="AE72" s="27">
        <v>1712</v>
      </c>
      <c r="AF72" s="27">
        <f t="shared" si="42"/>
        <v>1712</v>
      </c>
      <c r="AG72" s="27">
        <f t="shared" si="43"/>
        <v>1</v>
      </c>
      <c r="AH72" s="27">
        <v>0</v>
      </c>
      <c r="AI72" s="27">
        <v>0</v>
      </c>
      <c r="AJ72" s="27">
        <v>0</v>
      </c>
      <c r="AK72" s="27">
        <v>0</v>
      </c>
      <c r="AL72" s="27">
        <v>1712</v>
      </c>
      <c r="AM72" s="27">
        <v>1712</v>
      </c>
      <c r="AN72" s="27">
        <f t="shared" si="44"/>
        <v>1</v>
      </c>
      <c r="AO72" s="27">
        <v>0</v>
      </c>
      <c r="AP72" s="30">
        <f t="shared" si="45"/>
        <v>0</v>
      </c>
      <c r="AQ72" s="30">
        <f t="shared" si="46"/>
        <v>0</v>
      </c>
      <c r="AR72" s="31">
        <f t="shared" si="47"/>
        <v>0</v>
      </c>
      <c r="AS72" s="31">
        <f t="shared" si="36"/>
        <v>0</v>
      </c>
      <c r="AT72" s="32">
        <f t="shared" si="48"/>
        <v>0</v>
      </c>
      <c r="AU72" s="24">
        <v>1079.974433098002</v>
      </c>
      <c r="AV72" s="28">
        <f t="shared" si="49"/>
        <v>2.9991477986440158E-2</v>
      </c>
      <c r="AW72" s="30">
        <f t="shared" si="50"/>
        <v>3.8518775601761683E-4</v>
      </c>
      <c r="AX72" s="33">
        <f t="shared" si="51"/>
        <v>2.9991477986440158E-2</v>
      </c>
      <c r="AY72" s="30">
        <f t="shared" si="52"/>
        <v>3.8518775601761683E-4</v>
      </c>
      <c r="AZ72" s="31">
        <f t="shared" si="53"/>
        <v>0.89780509752891768</v>
      </c>
      <c r="BA72" s="31">
        <f t="shared" si="34"/>
        <v>1079.974433098002</v>
      </c>
      <c r="BB72" s="33">
        <f t="shared" si="54"/>
        <v>0</v>
      </c>
      <c r="BC72" s="31">
        <f t="shared" si="55"/>
        <v>0.4654953264255613</v>
      </c>
      <c r="BD72" s="30">
        <f t="shared" si="56"/>
        <v>4.1520392802700209E-4</v>
      </c>
      <c r="BE72" s="31">
        <f t="shared" si="57"/>
        <v>0.94366791084137558</v>
      </c>
      <c r="BF72" s="31">
        <f t="shared" si="58"/>
        <v>0.4736310063356437</v>
      </c>
      <c r="BG72" s="31">
        <f t="shared" si="59"/>
        <v>0.71881206495567496</v>
      </c>
      <c r="BH72" s="24">
        <v>93.98</v>
      </c>
      <c r="BI72" s="24">
        <v>621.63309353199998</v>
      </c>
      <c r="BJ72" s="24">
        <f t="shared" si="60"/>
        <v>17.492138878425358</v>
      </c>
      <c r="BK72" s="28">
        <f t="shared" si="35"/>
        <v>8.7460694392126788E-3</v>
      </c>
      <c r="BL72" s="28" t="str">
        <f t="shared" si="61"/>
        <v>FALSETRUE</v>
      </c>
      <c r="BM72" s="24" t="str">
        <f t="shared" si="62"/>
        <v>FALSETRUE</v>
      </c>
      <c r="BN72" s="28">
        <v>0.39979999999999999</v>
      </c>
      <c r="BO72" s="28">
        <f t="shared" si="63"/>
        <v>0.35537777777777779</v>
      </c>
      <c r="BP72" s="24">
        <v>5.89</v>
      </c>
      <c r="BQ72" s="24">
        <f t="shared" si="33"/>
        <v>377.5</v>
      </c>
      <c r="BR72" s="24">
        <v>6</v>
      </c>
      <c r="BS72" s="28">
        <v>8.08</v>
      </c>
      <c r="BT72" s="28">
        <v>747.5616</v>
      </c>
      <c r="BU72" s="24">
        <v>0.43</v>
      </c>
      <c r="BV72" s="28">
        <v>19.45</v>
      </c>
      <c r="BW72" s="28">
        <v>1799.5139999999999</v>
      </c>
      <c r="BX72" s="24">
        <v>2486</v>
      </c>
      <c r="BY72" s="24">
        <v>6218</v>
      </c>
      <c r="BZ72" s="24">
        <v>548</v>
      </c>
      <c r="CA72" s="24">
        <v>1932</v>
      </c>
      <c r="CB72" s="24">
        <v>1136</v>
      </c>
      <c r="CC72" s="24">
        <v>6184</v>
      </c>
      <c r="CD72" s="24">
        <v>48.79</v>
      </c>
      <c r="CE72" s="24">
        <v>29.92</v>
      </c>
      <c r="CF72" s="24">
        <v>102.27</v>
      </c>
      <c r="CG72" s="24">
        <v>8695</v>
      </c>
      <c r="CH72" s="24">
        <v>557</v>
      </c>
      <c r="CI72" s="24">
        <v>6.02</v>
      </c>
      <c r="CJ72" s="24" t="s">
        <v>98</v>
      </c>
      <c r="CK72" s="24">
        <v>2580</v>
      </c>
      <c r="CL72" s="28">
        <v>1.01</v>
      </c>
      <c r="CM72" s="28">
        <v>3.61</v>
      </c>
      <c r="CN72" s="24">
        <v>1037</v>
      </c>
      <c r="CO72" s="24">
        <v>40.21</v>
      </c>
      <c r="CP72" s="24">
        <v>390</v>
      </c>
      <c r="CQ72" s="24">
        <v>1025</v>
      </c>
      <c r="CR72" s="24">
        <v>755</v>
      </c>
      <c r="CS72" s="24">
        <v>2265</v>
      </c>
      <c r="CT72" s="24">
        <v>408</v>
      </c>
      <c r="CU72" s="24">
        <v>1024</v>
      </c>
      <c r="CV72" s="24">
        <v>783</v>
      </c>
      <c r="CW72" s="24">
        <v>595</v>
      </c>
      <c r="CX72" s="24">
        <v>66.56</v>
      </c>
      <c r="CY72" s="24">
        <v>94.2</v>
      </c>
      <c r="CZ72" s="24">
        <v>83.56</v>
      </c>
      <c r="DA72" s="24">
        <v>50.77</v>
      </c>
      <c r="DB72" s="24">
        <v>455</v>
      </c>
      <c r="DC72" s="24">
        <v>7.23</v>
      </c>
      <c r="DD72" s="24">
        <v>7.56</v>
      </c>
      <c r="DE72" s="24">
        <v>177</v>
      </c>
      <c r="DF72" s="24">
        <v>6.86</v>
      </c>
      <c r="DG72" s="24">
        <v>18.07</v>
      </c>
      <c r="DH72" s="24">
        <v>4.63</v>
      </c>
    </row>
    <row r="73" spans="1:112" ht="12.3" customHeight="1">
      <c r="A73" s="24">
        <v>80</v>
      </c>
      <c r="B73" s="24" t="s">
        <v>106</v>
      </c>
      <c r="C73" s="24" t="s">
        <v>107</v>
      </c>
      <c r="D73" s="25" t="s">
        <v>698</v>
      </c>
      <c r="E73" s="25" t="s">
        <v>1499</v>
      </c>
      <c r="F73" s="25" t="s">
        <v>641</v>
      </c>
      <c r="G73" s="25" t="s">
        <v>2739</v>
      </c>
      <c r="H73" s="35" t="s">
        <v>323</v>
      </c>
      <c r="I73" s="26">
        <v>384</v>
      </c>
      <c r="J73" s="27">
        <v>451.30759651307596</v>
      </c>
      <c r="K73" s="27">
        <f t="shared" si="37"/>
        <v>70.54079999999999</v>
      </c>
      <c r="L73" s="24">
        <v>80</v>
      </c>
      <c r="M73" s="24">
        <v>13</v>
      </c>
      <c r="N73" s="24">
        <v>5</v>
      </c>
      <c r="O73" s="24">
        <f t="shared" si="38"/>
        <v>18</v>
      </c>
      <c r="P73" s="28">
        <v>18.369999999999997</v>
      </c>
      <c r="Q73" s="28">
        <f t="shared" si="39"/>
        <v>0.37629981858046502</v>
      </c>
      <c r="R73" s="29">
        <v>0.46868940376132612</v>
      </c>
      <c r="S73" s="29">
        <v>6.8549226602094865E-2</v>
      </c>
      <c r="T73" s="29">
        <v>0.23391627010585661</v>
      </c>
      <c r="U73" s="28" t="s">
        <v>294</v>
      </c>
      <c r="V73" s="28" t="s">
        <v>295</v>
      </c>
      <c r="W73" s="28">
        <v>0.27303609541282414</v>
      </c>
      <c r="X73" s="27">
        <v>123.22326398207655</v>
      </c>
      <c r="Y73" s="30">
        <f t="shared" si="40"/>
        <v>9.8680615683308315E-6</v>
      </c>
      <c r="Z73" s="27">
        <f t="shared" si="41"/>
        <v>123.22326398207655</v>
      </c>
      <c r="AA73" s="27">
        <v>0</v>
      </c>
      <c r="AB73" s="27">
        <v>0</v>
      </c>
      <c r="AC73" s="27">
        <v>248</v>
      </c>
      <c r="AD73" s="27">
        <v>0</v>
      </c>
      <c r="AE73" s="27">
        <v>0</v>
      </c>
      <c r="AF73" s="27">
        <f t="shared" si="42"/>
        <v>248</v>
      </c>
      <c r="AG73" s="27">
        <f t="shared" si="43"/>
        <v>1</v>
      </c>
      <c r="AH73" s="27">
        <v>0</v>
      </c>
      <c r="AI73" s="27">
        <v>0</v>
      </c>
      <c r="AJ73" s="27">
        <v>0</v>
      </c>
      <c r="AK73" s="27">
        <v>0</v>
      </c>
      <c r="AL73" s="27">
        <v>0</v>
      </c>
      <c r="AM73" s="27">
        <v>0</v>
      </c>
      <c r="AN73" s="27">
        <f t="shared" si="44"/>
        <v>0</v>
      </c>
      <c r="AO73" s="27">
        <v>0</v>
      </c>
      <c r="AP73" s="30">
        <f t="shared" si="45"/>
        <v>0</v>
      </c>
      <c r="AQ73" s="30">
        <f t="shared" si="46"/>
        <v>0</v>
      </c>
      <c r="AR73" s="31">
        <f t="shared" si="47"/>
        <v>0</v>
      </c>
      <c r="AS73" s="31">
        <f t="shared" si="36"/>
        <v>0</v>
      </c>
      <c r="AT73" s="32">
        <f t="shared" si="48"/>
        <v>0</v>
      </c>
      <c r="AU73" s="24">
        <v>28.395753922933711</v>
      </c>
      <c r="AV73" s="28">
        <f t="shared" si="49"/>
        <v>7.8856554617229269E-4</v>
      </c>
      <c r="AW73" s="30">
        <f t="shared" si="50"/>
        <v>1.0127736730421967E-5</v>
      </c>
      <c r="AX73" s="33">
        <f t="shared" si="51"/>
        <v>7.8856554617229269E-4</v>
      </c>
      <c r="AY73" s="30">
        <f t="shared" si="52"/>
        <v>1.0127736730421967E-5</v>
      </c>
      <c r="AZ73" s="31">
        <f t="shared" si="53"/>
        <v>0.89472843508629318</v>
      </c>
      <c r="BA73" s="31">
        <f t="shared" si="34"/>
        <v>28.395753922933711</v>
      </c>
      <c r="BB73" s="33">
        <f t="shared" si="54"/>
        <v>0</v>
      </c>
      <c r="BC73" s="31">
        <f t="shared" si="55"/>
        <v>0.45473546813126386</v>
      </c>
      <c r="BD73" s="30">
        <f t="shared" si="56"/>
        <v>9.8680615683308315E-6</v>
      </c>
      <c r="BE73" s="31">
        <f t="shared" si="57"/>
        <v>0.94209832762549406</v>
      </c>
      <c r="BF73" s="31">
        <f t="shared" si="58"/>
        <v>0.40504809703329547</v>
      </c>
      <c r="BG73" s="31">
        <f t="shared" si="59"/>
        <v>0.61472634844463847</v>
      </c>
      <c r="BH73" s="24">
        <v>0</v>
      </c>
      <c r="BI73" s="24">
        <v>170.270871258</v>
      </c>
      <c r="BJ73" s="24">
        <f t="shared" si="60"/>
        <v>2.6505273226049328</v>
      </c>
      <c r="BK73" s="28">
        <f t="shared" si="35"/>
        <v>1.3252636613024665E-3</v>
      </c>
      <c r="BL73" s="28" t="str">
        <f t="shared" si="61"/>
        <v>FALSEFALSE</v>
      </c>
      <c r="BM73" s="24" t="str">
        <f t="shared" si="62"/>
        <v>FALSEFALSE</v>
      </c>
      <c r="BN73" s="28">
        <v>0.40079999999999999</v>
      </c>
      <c r="BO73" s="28">
        <f t="shared" si="63"/>
        <v>0.35626666666666668</v>
      </c>
      <c r="BP73" s="24">
        <v>8.36</v>
      </c>
      <c r="BQ73" s="24">
        <f t="shared" si="33"/>
        <v>52</v>
      </c>
      <c r="BR73" s="24">
        <v>2</v>
      </c>
      <c r="BS73" s="28">
        <v>6.7299999999999995</v>
      </c>
      <c r="BT73" s="28">
        <v>25.8432</v>
      </c>
      <c r="BU73" s="24">
        <v>0.96</v>
      </c>
      <c r="BV73" s="28">
        <v>74.040000000000006</v>
      </c>
      <c r="BW73" s="28">
        <v>284.31360000000001</v>
      </c>
      <c r="BX73" s="24">
        <v>103</v>
      </c>
      <c r="BY73" s="24">
        <v>257</v>
      </c>
      <c r="BZ73" s="24">
        <v>24</v>
      </c>
      <c r="CA73" s="24">
        <v>77</v>
      </c>
      <c r="CB73" s="24">
        <v>54</v>
      </c>
      <c r="CC73" s="24">
        <v>253</v>
      </c>
      <c r="CD73" s="24">
        <v>49.42</v>
      </c>
      <c r="CE73" s="24">
        <v>29.41</v>
      </c>
      <c r="CF73" s="24">
        <v>129.94</v>
      </c>
      <c r="CG73" s="24">
        <v>0</v>
      </c>
      <c r="CH73" s="24">
        <v>384</v>
      </c>
      <c r="CI73" s="24">
        <v>100</v>
      </c>
      <c r="CJ73" s="24" t="s">
        <v>1980</v>
      </c>
      <c r="CK73" s="24">
        <v>107</v>
      </c>
      <c r="CL73" s="28">
        <v>1.03</v>
      </c>
      <c r="CM73" s="28">
        <v>3.69</v>
      </c>
      <c r="CN73" s="24">
        <v>38</v>
      </c>
      <c r="CO73" s="24">
        <v>35.51</v>
      </c>
      <c r="CP73" s="24">
        <v>22</v>
      </c>
      <c r="CQ73" s="24">
        <v>82</v>
      </c>
      <c r="CR73" s="24">
        <v>0</v>
      </c>
      <c r="CS73" s="24">
        <v>104</v>
      </c>
      <c r="CT73" s="24">
        <v>12</v>
      </c>
      <c r="CU73" s="24">
        <v>43</v>
      </c>
      <c r="CV73" s="24">
        <v>39</v>
      </c>
      <c r="CW73" s="24">
        <v>20</v>
      </c>
      <c r="CX73" s="24">
        <v>60</v>
      </c>
      <c r="CY73" s="24">
        <v>97.73</v>
      </c>
      <c r="CZ73" s="24">
        <v>84.78</v>
      </c>
      <c r="DA73" s="24">
        <v>36.36</v>
      </c>
      <c r="DB73" s="24">
        <v>27</v>
      </c>
      <c r="DC73" s="24">
        <v>2.94</v>
      </c>
      <c r="DD73" s="24">
        <v>8.41</v>
      </c>
      <c r="DE73" s="24">
        <v>8</v>
      </c>
      <c r="DF73" s="24">
        <v>7.48</v>
      </c>
      <c r="DG73" s="24">
        <v>0.93</v>
      </c>
      <c r="DH73" s="24">
        <v>5.0999999999999996</v>
      </c>
    </row>
    <row r="74" spans="1:112" ht="12.3" customHeight="1">
      <c r="A74" s="24">
        <v>81</v>
      </c>
      <c r="B74" s="24" t="s">
        <v>106</v>
      </c>
      <c r="C74" s="24" t="s">
        <v>107</v>
      </c>
      <c r="D74" s="25" t="s">
        <v>108</v>
      </c>
      <c r="E74" s="25" t="s">
        <v>109</v>
      </c>
      <c r="F74" s="25" t="s">
        <v>174</v>
      </c>
      <c r="G74" s="25" t="s">
        <v>175</v>
      </c>
      <c r="H74" s="35" t="s">
        <v>323</v>
      </c>
      <c r="I74" s="26">
        <v>208554</v>
      </c>
      <c r="J74" s="27">
        <v>247427.75614108358</v>
      </c>
      <c r="K74" s="27">
        <f t="shared" si="37"/>
        <v>40250.921999999999</v>
      </c>
      <c r="L74" s="24">
        <v>42399</v>
      </c>
      <c r="M74" s="24">
        <v>7837</v>
      </c>
      <c r="N74" s="24">
        <v>2302</v>
      </c>
      <c r="O74" s="24">
        <f t="shared" si="38"/>
        <v>10139</v>
      </c>
      <c r="P74" s="28">
        <v>19.3</v>
      </c>
      <c r="Q74" s="28">
        <f t="shared" si="39"/>
        <v>0.39207023363825405</v>
      </c>
      <c r="R74" s="29">
        <v>0.39449358194451961</v>
      </c>
      <c r="S74" s="29">
        <v>0.29901450294971954</v>
      </c>
      <c r="T74" s="29">
        <v>0.389655206084008</v>
      </c>
      <c r="U74" s="28" t="s">
        <v>96</v>
      </c>
      <c r="V74" s="28" t="s">
        <v>97</v>
      </c>
      <c r="W74" s="28">
        <v>0.31779481432339457</v>
      </c>
      <c r="X74" s="27">
        <v>78631.257821309802</v>
      </c>
      <c r="Y74" s="30">
        <f t="shared" si="40"/>
        <v>6.2970097390769048E-3</v>
      </c>
      <c r="Z74" s="27">
        <f t="shared" si="41"/>
        <v>65880.257821309802</v>
      </c>
      <c r="AA74" s="27">
        <v>0</v>
      </c>
      <c r="AB74" s="27">
        <v>0</v>
      </c>
      <c r="AC74" s="27">
        <v>847</v>
      </c>
      <c r="AD74" s="27">
        <v>11444</v>
      </c>
      <c r="AE74" s="27">
        <v>88329</v>
      </c>
      <c r="AF74" s="27">
        <f t="shared" si="42"/>
        <v>88329</v>
      </c>
      <c r="AG74" s="27">
        <f t="shared" si="43"/>
        <v>3</v>
      </c>
      <c r="AH74" s="27">
        <v>405</v>
      </c>
      <c r="AI74" s="27">
        <v>24</v>
      </c>
      <c r="AJ74" s="27">
        <v>1211</v>
      </c>
      <c r="AK74" s="27">
        <v>11537</v>
      </c>
      <c r="AL74" s="27">
        <v>90885</v>
      </c>
      <c r="AM74" s="27">
        <v>92190</v>
      </c>
      <c r="AN74" s="27">
        <f t="shared" si="44"/>
        <v>5</v>
      </c>
      <c r="AO74" s="27">
        <v>12751</v>
      </c>
      <c r="AP74" s="30">
        <f t="shared" si="45"/>
        <v>7.3740316342545079E-3</v>
      </c>
      <c r="AQ74" s="30">
        <f t="shared" si="46"/>
        <v>7.5680891520902113E-5</v>
      </c>
      <c r="AR74" s="31">
        <f t="shared" si="47"/>
        <v>0.16216197417287606</v>
      </c>
      <c r="AS74" s="31">
        <f t="shared" si="36"/>
        <v>0.16216197417287606</v>
      </c>
      <c r="AT74" s="32">
        <f t="shared" si="48"/>
        <v>5.1534234472584255E-2</v>
      </c>
      <c r="AU74" s="24">
        <v>14667.184065467629</v>
      </c>
      <c r="AV74" s="28">
        <f t="shared" si="49"/>
        <v>0.40731568687295072</v>
      </c>
      <c r="AW74" s="30">
        <f t="shared" si="50"/>
        <v>5.2312532076045446E-3</v>
      </c>
      <c r="AX74" s="33">
        <f t="shared" si="51"/>
        <v>0.40731568687295072</v>
      </c>
      <c r="AY74" s="30">
        <f t="shared" si="52"/>
        <v>5.1555723160836425E-3</v>
      </c>
      <c r="AZ74" s="31">
        <f t="shared" si="53"/>
        <v>0.93693713575768967</v>
      </c>
      <c r="BA74" s="31">
        <f t="shared" si="34"/>
        <v>14643.184065467629</v>
      </c>
      <c r="BB74" s="33">
        <f t="shared" si="54"/>
        <v>1.6363059120874826E-3</v>
      </c>
      <c r="BC74" s="31">
        <f t="shared" si="55"/>
        <v>0.57958213485838672</v>
      </c>
      <c r="BD74" s="30">
        <f t="shared" si="56"/>
        <v>-1.0770218951776031E-3</v>
      </c>
      <c r="BE74" s="31">
        <f t="shared" si="57"/>
        <v>0.93788956058860862</v>
      </c>
      <c r="BF74" s="31">
        <f t="shared" si="58"/>
        <v>0.42066046155036002</v>
      </c>
      <c r="BG74" s="31">
        <f t="shared" si="59"/>
        <v>0.63842065018424854</v>
      </c>
      <c r="BH74" s="24">
        <v>100</v>
      </c>
      <c r="BI74" s="24">
        <v>81.917985296699996</v>
      </c>
      <c r="BJ74" s="24">
        <f t="shared" si="60"/>
        <v>3020.4326344809533</v>
      </c>
      <c r="BK74" s="28">
        <v>1</v>
      </c>
      <c r="BL74" s="28" t="str">
        <f t="shared" si="61"/>
        <v>FALSETRUE</v>
      </c>
      <c r="BM74" s="24" t="str">
        <f t="shared" si="62"/>
        <v>TRUETRUE</v>
      </c>
      <c r="BN74" s="28">
        <v>0.38679999999999998</v>
      </c>
      <c r="BO74" s="28">
        <f t="shared" si="63"/>
        <v>0.3438222222222222</v>
      </c>
      <c r="BP74" s="24">
        <v>2.31</v>
      </c>
      <c r="BQ74" s="24">
        <f t="shared" si="33"/>
        <v>387.84033613445376</v>
      </c>
      <c r="BR74" s="24">
        <v>119</v>
      </c>
      <c r="BS74" s="28">
        <v>3.3899999999999997</v>
      </c>
      <c r="BT74" s="28">
        <v>7069.9805999999999</v>
      </c>
      <c r="BU74" s="24">
        <v>0.15</v>
      </c>
      <c r="BV74" s="28">
        <v>4.5699999999999994</v>
      </c>
      <c r="BW74" s="28">
        <v>9530.9177999999993</v>
      </c>
      <c r="BX74" s="24">
        <v>55370</v>
      </c>
      <c r="BY74" s="24">
        <v>143163</v>
      </c>
      <c r="BZ74" s="24">
        <v>10021</v>
      </c>
      <c r="CA74" s="24">
        <v>44723</v>
      </c>
      <c r="CB74" s="24">
        <v>21648</v>
      </c>
      <c r="CC74" s="24">
        <v>142183</v>
      </c>
      <c r="CD74" s="24">
        <v>45.68</v>
      </c>
      <c r="CE74" s="24">
        <v>29.14</v>
      </c>
      <c r="CF74" s="24">
        <v>98.15</v>
      </c>
      <c r="CG74" s="24">
        <v>208554</v>
      </c>
      <c r="CH74" s="24">
        <v>0</v>
      </c>
      <c r="CI74" s="24">
        <v>0</v>
      </c>
      <c r="CJ74" s="24" t="s">
        <v>98</v>
      </c>
      <c r="CK74" s="24">
        <v>53880</v>
      </c>
      <c r="CL74" s="28">
        <v>1.04</v>
      </c>
      <c r="CM74" s="28">
        <v>4</v>
      </c>
      <c r="CN74" s="24">
        <v>20354</v>
      </c>
      <c r="CO74" s="24">
        <v>37.909999999999997</v>
      </c>
      <c r="CP74" s="24">
        <v>9449</v>
      </c>
      <c r="CQ74" s="24">
        <v>21066</v>
      </c>
      <c r="CR74" s="24">
        <v>15004</v>
      </c>
      <c r="CS74" s="24">
        <v>46153</v>
      </c>
      <c r="CT74" s="24">
        <v>10489</v>
      </c>
      <c r="CU74" s="24">
        <v>22046</v>
      </c>
      <c r="CV74" s="24">
        <v>14811</v>
      </c>
      <c r="CW74" s="24">
        <v>13684</v>
      </c>
      <c r="CX74" s="24">
        <v>71.31</v>
      </c>
      <c r="CY74" s="24">
        <v>96.86</v>
      </c>
      <c r="CZ74" s="24">
        <v>83.26</v>
      </c>
      <c r="DA74" s="24">
        <v>48.47</v>
      </c>
      <c r="DB74" s="24">
        <v>3967</v>
      </c>
      <c r="DC74" s="24">
        <v>3.93</v>
      </c>
      <c r="DD74" s="24">
        <v>7.98</v>
      </c>
      <c r="DE74" s="24">
        <v>4784</v>
      </c>
      <c r="DF74" s="24">
        <v>8.91</v>
      </c>
      <c r="DG74" s="24">
        <v>4.53</v>
      </c>
      <c r="DH74" s="24">
        <v>2.0299999999999998</v>
      </c>
    </row>
    <row r="75" spans="1:112" ht="12.3" customHeight="1">
      <c r="A75" s="24">
        <v>82</v>
      </c>
      <c r="B75" s="24" t="s">
        <v>106</v>
      </c>
      <c r="C75" s="24" t="s">
        <v>107</v>
      </c>
      <c r="D75" s="25" t="s">
        <v>108</v>
      </c>
      <c r="E75" s="25" t="s">
        <v>109</v>
      </c>
      <c r="F75" s="25" t="s">
        <v>110</v>
      </c>
      <c r="G75" s="25" t="s">
        <v>111</v>
      </c>
      <c r="H75" s="35" t="s">
        <v>323</v>
      </c>
      <c r="I75" s="26">
        <v>176570</v>
      </c>
      <c r="J75" s="27">
        <v>209482.04734424237</v>
      </c>
      <c r="K75" s="27">
        <f t="shared" si="37"/>
        <v>44636.896000000008</v>
      </c>
      <c r="L75" s="24">
        <v>33470</v>
      </c>
      <c r="M75" s="24">
        <v>8075</v>
      </c>
      <c r="N75" s="24">
        <v>3246</v>
      </c>
      <c r="O75" s="24">
        <f t="shared" si="38"/>
        <v>11321</v>
      </c>
      <c r="P75" s="28">
        <v>25.28</v>
      </c>
      <c r="Q75" s="28">
        <f t="shared" si="39"/>
        <v>0.42691713002368964</v>
      </c>
      <c r="R75" s="29">
        <v>0.39449358194451961</v>
      </c>
      <c r="S75" s="29">
        <v>0.29901450294971954</v>
      </c>
      <c r="T75" s="29">
        <v>0.389655206084008</v>
      </c>
      <c r="U75" s="28" t="s">
        <v>96</v>
      </c>
      <c r="V75" s="28" t="s">
        <v>97</v>
      </c>
      <c r="W75" s="28">
        <v>0.41626180860598005</v>
      </c>
      <c r="X75" s="27">
        <v>87199.375897997874</v>
      </c>
      <c r="Y75" s="30">
        <f t="shared" si="40"/>
        <v>6.9831684559713428E-3</v>
      </c>
      <c r="Z75" s="27">
        <f t="shared" si="41"/>
        <v>86988.375897997874</v>
      </c>
      <c r="AA75" s="27">
        <v>0</v>
      </c>
      <c r="AB75" s="27">
        <v>0</v>
      </c>
      <c r="AC75" s="27">
        <v>709</v>
      </c>
      <c r="AD75" s="27">
        <v>0</v>
      </c>
      <c r="AE75" s="27">
        <v>0</v>
      </c>
      <c r="AF75" s="27">
        <f t="shared" si="42"/>
        <v>709</v>
      </c>
      <c r="AG75" s="27">
        <f t="shared" si="43"/>
        <v>1</v>
      </c>
      <c r="AH75" s="27">
        <v>0</v>
      </c>
      <c r="AI75" s="27">
        <v>0</v>
      </c>
      <c r="AJ75" s="27">
        <v>764</v>
      </c>
      <c r="AK75" s="27">
        <v>0</v>
      </c>
      <c r="AL75" s="27">
        <v>0</v>
      </c>
      <c r="AM75" s="27">
        <v>764</v>
      </c>
      <c r="AN75" s="27">
        <f t="shared" si="44"/>
        <v>1</v>
      </c>
      <c r="AO75" s="27">
        <v>211</v>
      </c>
      <c r="AP75" s="30">
        <f t="shared" si="45"/>
        <v>1.2202342363953425E-4</v>
      </c>
      <c r="AQ75" s="30">
        <f t="shared" si="46"/>
        <v>0</v>
      </c>
      <c r="AR75" s="31">
        <f t="shared" si="47"/>
        <v>2.4197420890582845E-3</v>
      </c>
      <c r="AS75" s="31">
        <f t="shared" si="36"/>
        <v>2.4197420890582845E-3</v>
      </c>
      <c r="AT75" s="32">
        <f t="shared" si="48"/>
        <v>1.007246218351414E-3</v>
      </c>
      <c r="AU75" s="24">
        <v>22835.706558315458</v>
      </c>
      <c r="AV75" s="28">
        <f t="shared" si="49"/>
        <v>0.63416000375480763</v>
      </c>
      <c r="AW75" s="30">
        <f t="shared" si="50"/>
        <v>8.1446692594769176E-3</v>
      </c>
      <c r="AX75" s="33">
        <f t="shared" si="51"/>
        <v>0.63416000375480763</v>
      </c>
      <c r="AY75" s="30">
        <f t="shared" si="52"/>
        <v>8.1446692594769176E-3</v>
      </c>
      <c r="AZ75" s="31">
        <f t="shared" si="53"/>
        <v>0.96145705745070154</v>
      </c>
      <c r="BA75" s="31">
        <f t="shared" si="34"/>
        <v>22835.706558315458</v>
      </c>
      <c r="BB75" s="33">
        <f t="shared" si="54"/>
        <v>0</v>
      </c>
      <c r="BC75" s="31">
        <f t="shared" si="55"/>
        <v>0.66337021438334298</v>
      </c>
      <c r="BD75" s="30">
        <f t="shared" si="56"/>
        <v>6.8611450323318082E-3</v>
      </c>
      <c r="BE75" s="31">
        <f t="shared" si="57"/>
        <v>0.96862854671175058</v>
      </c>
      <c r="BF75" s="31">
        <f t="shared" si="58"/>
        <v>0.46395784125790068</v>
      </c>
      <c r="BG75" s="31">
        <f t="shared" si="59"/>
        <v>0.70413146408457794</v>
      </c>
      <c r="BH75" s="24">
        <v>98.73</v>
      </c>
      <c r="BI75" s="24">
        <v>434.468436844</v>
      </c>
      <c r="BJ75" s="24">
        <f t="shared" si="60"/>
        <v>482.15711333585062</v>
      </c>
      <c r="BK75" s="28">
        <f t="shared" ref="BK75:BK82" si="64">BJ75/(2000)</f>
        <v>0.24107855666792533</v>
      </c>
      <c r="BL75" s="28" t="str">
        <f t="shared" si="61"/>
        <v>FALSETRUE</v>
      </c>
      <c r="BM75" s="24" t="str">
        <f t="shared" si="62"/>
        <v>TRUETRUE</v>
      </c>
      <c r="BN75" s="28">
        <v>0.41299999999999998</v>
      </c>
      <c r="BO75" s="28">
        <f t="shared" si="63"/>
        <v>0.36711111111111111</v>
      </c>
      <c r="BP75" s="24">
        <v>2.7</v>
      </c>
      <c r="BQ75" s="24">
        <f t="shared" ref="BQ75:BQ106" si="65">CS75/BR75</f>
        <v>386.33098591549293</v>
      </c>
      <c r="BR75" s="24">
        <v>142</v>
      </c>
      <c r="BS75" s="28">
        <v>6.2</v>
      </c>
      <c r="BT75" s="28">
        <v>10947.34</v>
      </c>
      <c r="BU75" s="24">
        <v>0.25</v>
      </c>
      <c r="BV75" s="28">
        <v>8.7099999999999991</v>
      </c>
      <c r="BW75" s="28">
        <v>15379.246999999998</v>
      </c>
      <c r="BX75" s="24">
        <v>49313</v>
      </c>
      <c r="BY75" s="24">
        <v>119411</v>
      </c>
      <c r="BZ75" s="24">
        <v>7846</v>
      </c>
      <c r="CA75" s="24">
        <v>39907</v>
      </c>
      <c r="CB75" s="24">
        <v>19462</v>
      </c>
      <c r="CC75" s="24">
        <v>117201</v>
      </c>
      <c r="CD75" s="24">
        <v>47.87</v>
      </c>
      <c r="CE75" s="24">
        <v>28.48</v>
      </c>
      <c r="CF75" s="24">
        <v>99.44</v>
      </c>
      <c r="CG75" s="24">
        <v>174327</v>
      </c>
      <c r="CH75" s="24">
        <v>2243</v>
      </c>
      <c r="CI75" s="24">
        <v>1.27</v>
      </c>
      <c r="CJ75" s="24" t="s">
        <v>98</v>
      </c>
      <c r="CK75" s="24">
        <v>46183</v>
      </c>
      <c r="CL75" s="28">
        <v>1.04</v>
      </c>
      <c r="CM75" s="28">
        <v>3.98</v>
      </c>
      <c r="CN75" s="24">
        <v>20685</v>
      </c>
      <c r="CO75" s="24">
        <v>44.92</v>
      </c>
      <c r="CP75" s="24">
        <v>9936</v>
      </c>
      <c r="CQ75" s="24">
        <v>24342</v>
      </c>
      <c r="CR75" s="24">
        <v>18293</v>
      </c>
      <c r="CS75" s="24">
        <v>54859</v>
      </c>
      <c r="CT75" s="24">
        <v>8537</v>
      </c>
      <c r="CU75" s="24">
        <v>19092</v>
      </c>
      <c r="CV75" s="24">
        <v>13178</v>
      </c>
      <c r="CW75" s="24">
        <v>10066</v>
      </c>
      <c r="CX75" s="24">
        <v>64.58</v>
      </c>
      <c r="CY75" s="24">
        <v>95.97</v>
      </c>
      <c r="CZ75" s="24">
        <v>81.66</v>
      </c>
      <c r="DA75" s="24">
        <v>42.14</v>
      </c>
      <c r="DB75" s="24">
        <v>3868</v>
      </c>
      <c r="DC75" s="24">
        <v>4.93</v>
      </c>
      <c r="DD75" s="24">
        <v>10.49</v>
      </c>
      <c r="DE75" s="24">
        <v>5100</v>
      </c>
      <c r="DF75" s="24">
        <v>11.08</v>
      </c>
      <c r="DG75" s="24">
        <v>8.64</v>
      </c>
      <c r="DH75" s="24">
        <v>2.63</v>
      </c>
    </row>
    <row r="76" spans="1:112" ht="12.3" customHeight="1">
      <c r="A76" s="24">
        <v>83</v>
      </c>
      <c r="B76" s="24" t="s">
        <v>106</v>
      </c>
      <c r="C76" s="24" t="s">
        <v>107</v>
      </c>
      <c r="D76" s="25" t="s">
        <v>108</v>
      </c>
      <c r="E76" s="25" t="s">
        <v>109</v>
      </c>
      <c r="F76" s="25" t="s">
        <v>1469</v>
      </c>
      <c r="G76" s="25" t="s">
        <v>1470</v>
      </c>
      <c r="H76" s="35" t="s">
        <v>323</v>
      </c>
      <c r="I76" s="26">
        <v>4635</v>
      </c>
      <c r="J76" s="27">
        <v>5498.948232658795</v>
      </c>
      <c r="K76" s="27">
        <f t="shared" si="37"/>
        <v>2387.9519999999998</v>
      </c>
      <c r="L76" s="24">
        <v>525</v>
      </c>
      <c r="M76" s="24">
        <v>293</v>
      </c>
      <c r="N76" s="24">
        <v>265</v>
      </c>
      <c r="O76" s="24">
        <f t="shared" si="38"/>
        <v>558</v>
      </c>
      <c r="P76" s="28">
        <v>51.519999999999996</v>
      </c>
      <c r="Q76" s="28">
        <f t="shared" si="39"/>
        <v>0.65457048947546459</v>
      </c>
      <c r="R76" s="29">
        <v>0.39449358194451961</v>
      </c>
      <c r="S76" s="29">
        <v>0.29901450294971954</v>
      </c>
      <c r="T76" s="29">
        <v>0.389655206084008</v>
      </c>
      <c r="U76" s="28" t="s">
        <v>96</v>
      </c>
      <c r="V76" s="28" t="s">
        <v>97</v>
      </c>
      <c r="W76" s="28">
        <v>0.84833102766535151</v>
      </c>
      <c r="X76" s="27">
        <v>4664.9284052900039</v>
      </c>
      <c r="Y76" s="30">
        <f t="shared" si="40"/>
        <v>3.7358043625555131E-4</v>
      </c>
      <c r="Z76" s="27">
        <f t="shared" si="41"/>
        <v>4664.9284052900039</v>
      </c>
      <c r="AA76" s="27">
        <v>0</v>
      </c>
      <c r="AB76" s="27">
        <v>0</v>
      </c>
      <c r="AC76" s="27">
        <v>0</v>
      </c>
      <c r="AD76" s="27">
        <v>0</v>
      </c>
      <c r="AE76" s="27">
        <v>0</v>
      </c>
      <c r="AF76" s="27">
        <f t="shared" si="42"/>
        <v>0</v>
      </c>
      <c r="AG76" s="27">
        <f t="shared" si="43"/>
        <v>0</v>
      </c>
      <c r="AH76" s="27">
        <v>0</v>
      </c>
      <c r="AI76" s="27">
        <v>0</v>
      </c>
      <c r="AJ76" s="27">
        <v>0</v>
      </c>
      <c r="AK76" s="27">
        <v>0</v>
      </c>
      <c r="AL76" s="27">
        <v>0</v>
      </c>
      <c r="AM76" s="27">
        <v>0</v>
      </c>
      <c r="AN76" s="27">
        <f t="shared" si="44"/>
        <v>0</v>
      </c>
      <c r="AO76" s="27">
        <v>0</v>
      </c>
      <c r="AP76" s="30">
        <f t="shared" si="45"/>
        <v>0</v>
      </c>
      <c r="AQ76" s="30">
        <f t="shared" si="46"/>
        <v>0</v>
      </c>
      <c r="AR76" s="31">
        <f t="shared" si="47"/>
        <v>0</v>
      </c>
      <c r="AS76" s="31">
        <f t="shared" si="36"/>
        <v>0</v>
      </c>
      <c r="AT76" s="32">
        <f t="shared" si="48"/>
        <v>0</v>
      </c>
      <c r="AU76" s="24">
        <v>1130.8252598779136</v>
      </c>
      <c r="AV76" s="28">
        <f t="shared" si="49"/>
        <v>3.1403633131249595E-2</v>
      </c>
      <c r="AW76" s="30">
        <f t="shared" si="50"/>
        <v>4.0332440375547793E-4</v>
      </c>
      <c r="AX76" s="33">
        <f t="shared" si="51"/>
        <v>3.1403633131249595E-2</v>
      </c>
      <c r="AY76" s="30">
        <f t="shared" si="52"/>
        <v>4.0332440375547793E-4</v>
      </c>
      <c r="AZ76" s="31">
        <f t="shared" si="53"/>
        <v>0.89795387463140974</v>
      </c>
      <c r="BA76" s="31">
        <f t="shared" si="34"/>
        <v>1130.8252598779136</v>
      </c>
      <c r="BB76" s="33">
        <f t="shared" si="54"/>
        <v>0</v>
      </c>
      <c r="BC76" s="31">
        <f t="shared" si="55"/>
        <v>0.44128369656905964</v>
      </c>
      <c r="BD76" s="30">
        <f t="shared" si="56"/>
        <v>3.7358043625555131E-4</v>
      </c>
      <c r="BE76" s="31">
        <f t="shared" si="57"/>
        <v>0.94350673207710378</v>
      </c>
      <c r="BF76" s="31">
        <f t="shared" si="58"/>
        <v>0.59740378005957029</v>
      </c>
      <c r="BG76" s="31">
        <f t="shared" si="59"/>
        <v>0.90665737464964813</v>
      </c>
      <c r="BH76" s="24">
        <v>79.89</v>
      </c>
      <c r="BI76" s="24">
        <v>290.21357378499999</v>
      </c>
      <c r="BJ76" s="24">
        <f t="shared" si="60"/>
        <v>18.947936035316534</v>
      </c>
      <c r="BK76" s="28">
        <f t="shared" si="64"/>
        <v>9.4739680176582665E-3</v>
      </c>
      <c r="BL76" s="28" t="str">
        <f t="shared" si="61"/>
        <v>TRUETRUE</v>
      </c>
      <c r="BM76" s="24" t="str">
        <f t="shared" si="62"/>
        <v>FALSETRUE</v>
      </c>
      <c r="BN76" s="28">
        <v>0.58740000000000003</v>
      </c>
      <c r="BO76" s="28">
        <f t="shared" si="63"/>
        <v>0.52213333333333334</v>
      </c>
      <c r="BP76" s="24">
        <v>17.23</v>
      </c>
      <c r="BQ76" s="24">
        <f t="shared" si="65"/>
        <v>88.86666666666666</v>
      </c>
      <c r="BR76" s="24">
        <v>15</v>
      </c>
      <c r="BS76" s="28">
        <v>36.160000000000004</v>
      </c>
      <c r="BT76" s="28">
        <v>1676.0160000000001</v>
      </c>
      <c r="BU76" s="24">
        <v>7.3</v>
      </c>
      <c r="BV76" s="28">
        <v>16.96</v>
      </c>
      <c r="BW76" s="28">
        <v>786.096</v>
      </c>
      <c r="BX76" s="24">
        <v>1609</v>
      </c>
      <c r="BY76" s="24">
        <v>2739</v>
      </c>
      <c r="BZ76" s="24">
        <v>287</v>
      </c>
      <c r="CA76" s="24">
        <v>1271</v>
      </c>
      <c r="CB76" s="24">
        <v>680</v>
      </c>
      <c r="CC76" s="24">
        <v>2684</v>
      </c>
      <c r="CD76" s="24">
        <v>69.22</v>
      </c>
      <c r="CE76" s="24">
        <v>27.27</v>
      </c>
      <c r="CF76" s="24">
        <v>113.2</v>
      </c>
      <c r="CG76" s="24">
        <v>3703</v>
      </c>
      <c r="CH76" s="24">
        <v>932</v>
      </c>
      <c r="CI76" s="24">
        <v>20.11</v>
      </c>
      <c r="CJ76" s="24" t="s">
        <v>98</v>
      </c>
      <c r="CK76" s="24">
        <v>1119</v>
      </c>
      <c r="CL76" s="28">
        <v>1.01</v>
      </c>
      <c r="CM76" s="28">
        <v>4.16</v>
      </c>
      <c r="CN76" s="24">
        <v>416</v>
      </c>
      <c r="CO76" s="24">
        <v>37.31</v>
      </c>
      <c r="CP76" s="24">
        <v>194</v>
      </c>
      <c r="CQ76" s="24">
        <v>685</v>
      </c>
      <c r="CR76" s="24">
        <v>454</v>
      </c>
      <c r="CS76" s="24">
        <v>1333</v>
      </c>
      <c r="CT76" s="24">
        <v>147</v>
      </c>
      <c r="CU76" s="24">
        <v>625</v>
      </c>
      <c r="CV76" s="24">
        <v>416</v>
      </c>
      <c r="CW76" s="24">
        <v>140</v>
      </c>
      <c r="CX76" s="24">
        <v>34.51</v>
      </c>
      <c r="CY76" s="24">
        <v>92.32</v>
      </c>
      <c r="CZ76" s="24">
        <v>74.150000000000006</v>
      </c>
      <c r="DA76" s="24">
        <v>24.35</v>
      </c>
      <c r="DB76" s="24">
        <v>620</v>
      </c>
      <c r="DC76" s="24">
        <v>10.119999999999999</v>
      </c>
      <c r="DD76" s="24">
        <v>15.61</v>
      </c>
      <c r="DE76" s="24">
        <v>200</v>
      </c>
      <c r="DF76" s="24">
        <v>17.940000000000001</v>
      </c>
      <c r="DG76" s="24">
        <v>28.34</v>
      </c>
      <c r="DH76" s="24">
        <v>19.39</v>
      </c>
    </row>
    <row r="77" spans="1:112" ht="12.3" customHeight="1">
      <c r="A77" s="24">
        <v>84</v>
      </c>
      <c r="B77" s="24" t="s">
        <v>106</v>
      </c>
      <c r="C77" s="24" t="s">
        <v>107</v>
      </c>
      <c r="D77" s="25" t="s">
        <v>108</v>
      </c>
      <c r="E77" s="25" t="s">
        <v>109</v>
      </c>
      <c r="F77" s="25" t="s">
        <v>1342</v>
      </c>
      <c r="G77" s="25" t="s">
        <v>1343</v>
      </c>
      <c r="H77" s="35" t="s">
        <v>323</v>
      </c>
      <c r="I77" s="26">
        <v>5276</v>
      </c>
      <c r="J77" s="27">
        <v>6259.4284521052432</v>
      </c>
      <c r="K77" s="27">
        <f t="shared" si="37"/>
        <v>2964.0567999999998</v>
      </c>
      <c r="L77" s="24">
        <v>528</v>
      </c>
      <c r="M77" s="24">
        <v>381</v>
      </c>
      <c r="N77" s="24">
        <v>296</v>
      </c>
      <c r="O77" s="24">
        <f t="shared" si="38"/>
        <v>677</v>
      </c>
      <c r="P77" s="28">
        <v>56.18</v>
      </c>
      <c r="Q77" s="28">
        <f t="shared" si="39"/>
        <v>0.76343005161635502</v>
      </c>
      <c r="R77" s="29">
        <v>0.39449358194451961</v>
      </c>
      <c r="S77" s="29">
        <v>0.29901450294971954</v>
      </c>
      <c r="T77" s="29">
        <v>0.389655206084008</v>
      </c>
      <c r="U77" s="28" t="s">
        <v>96</v>
      </c>
      <c r="V77" s="28" t="s">
        <v>97</v>
      </c>
      <c r="W77" s="28">
        <v>0.92506283257452371</v>
      </c>
      <c r="X77" s="27">
        <v>5790.3646142020425</v>
      </c>
      <c r="Y77" s="30">
        <f t="shared" si="40"/>
        <v>4.6370849683336759E-4</v>
      </c>
      <c r="Z77" s="27">
        <f t="shared" si="41"/>
        <v>5361.3646142020425</v>
      </c>
      <c r="AA77" s="27">
        <v>0</v>
      </c>
      <c r="AB77" s="27">
        <v>0</v>
      </c>
      <c r="AC77" s="27">
        <v>89</v>
      </c>
      <c r="AD77" s="27">
        <v>0</v>
      </c>
      <c r="AE77" s="27">
        <v>0</v>
      </c>
      <c r="AF77" s="27">
        <f t="shared" si="42"/>
        <v>89</v>
      </c>
      <c r="AG77" s="27">
        <f t="shared" si="43"/>
        <v>1</v>
      </c>
      <c r="AH77" s="27">
        <v>0</v>
      </c>
      <c r="AI77" s="27">
        <v>384</v>
      </c>
      <c r="AJ77" s="27">
        <v>89</v>
      </c>
      <c r="AK77" s="27">
        <v>0</v>
      </c>
      <c r="AL77" s="27">
        <v>0</v>
      </c>
      <c r="AM77" s="27">
        <v>384</v>
      </c>
      <c r="AN77" s="27">
        <f t="shared" si="44"/>
        <v>2</v>
      </c>
      <c r="AO77" s="27">
        <v>429</v>
      </c>
      <c r="AP77" s="30">
        <f t="shared" si="45"/>
        <v>2.480950177315649E-4</v>
      </c>
      <c r="AQ77" s="30">
        <f t="shared" si="46"/>
        <v>1.2108942643344338E-3</v>
      </c>
      <c r="AR77" s="31">
        <f t="shared" si="47"/>
        <v>7.4088598660573213E-2</v>
      </c>
      <c r="AS77" s="31">
        <f t="shared" si="36"/>
        <v>7.4088598660573213E-2</v>
      </c>
      <c r="AT77" s="32">
        <f t="shared" si="48"/>
        <v>6.8536608938426918E-2</v>
      </c>
      <c r="AU77" s="24">
        <v>1687.3146066159313</v>
      </c>
      <c r="AV77" s="28">
        <f t="shared" si="49"/>
        <v>4.6857645264208304E-2</v>
      </c>
      <c r="AW77" s="30">
        <f t="shared" si="50"/>
        <v>6.0180399377950881E-4</v>
      </c>
      <c r="AX77" s="33">
        <f t="shared" si="51"/>
        <v>4.6857645264208304E-2</v>
      </c>
      <c r="AY77" s="30">
        <f t="shared" si="52"/>
        <v>-6.0909027055492499E-4</v>
      </c>
      <c r="AZ77" s="31">
        <f t="shared" si="53"/>
        <v>0.88964891530587986</v>
      </c>
      <c r="BA77" s="31">
        <f t="shared" si="34"/>
        <v>1303.3146066159313</v>
      </c>
      <c r="BB77" s="33">
        <f t="shared" si="54"/>
        <v>0.2275805581806396</v>
      </c>
      <c r="BC77" s="31">
        <f t="shared" si="55"/>
        <v>0.44366671417153597</v>
      </c>
      <c r="BD77" s="30">
        <f t="shared" si="56"/>
        <v>2.1561347910180269E-4</v>
      </c>
      <c r="BE77" s="31">
        <f t="shared" si="57"/>
        <v>0.9428950361845625</v>
      </c>
      <c r="BF77" s="31">
        <f t="shared" si="58"/>
        <v>0.62280719241863991</v>
      </c>
      <c r="BG77" s="31">
        <f t="shared" si="59"/>
        <v>0.94521118352296962</v>
      </c>
      <c r="BH77" s="24">
        <v>70.739999999999995</v>
      </c>
      <c r="BI77" s="24">
        <v>310.52023085600001</v>
      </c>
      <c r="BJ77" s="24">
        <f t="shared" si="60"/>
        <v>20.157876460577466</v>
      </c>
      <c r="BK77" s="28">
        <f t="shared" si="64"/>
        <v>1.0078938230288733E-2</v>
      </c>
      <c r="BL77" s="28" t="str">
        <f t="shared" si="61"/>
        <v>TRUETRUE</v>
      </c>
      <c r="BM77" s="24" t="str">
        <f t="shared" si="62"/>
        <v>FALSETRUE</v>
      </c>
      <c r="BN77" s="28">
        <v>0.51529999999999998</v>
      </c>
      <c r="BO77" s="28">
        <f t="shared" si="63"/>
        <v>0.45804444444444442</v>
      </c>
      <c r="BP77" s="24">
        <v>8.09</v>
      </c>
      <c r="BQ77" s="24">
        <f t="shared" si="65"/>
        <v>152</v>
      </c>
      <c r="BR77" s="24">
        <v>12</v>
      </c>
      <c r="BS77" s="28">
        <v>37.489999999999995</v>
      </c>
      <c r="BT77" s="28">
        <v>1977.9723999999997</v>
      </c>
      <c r="BU77" s="24">
        <v>2.91</v>
      </c>
      <c r="BV77" s="28">
        <v>48.01</v>
      </c>
      <c r="BW77" s="28">
        <v>2533.0075999999999</v>
      </c>
      <c r="BX77" s="24">
        <v>1696</v>
      </c>
      <c r="BY77" s="24">
        <v>3291</v>
      </c>
      <c r="BZ77" s="24">
        <v>289</v>
      </c>
      <c r="CA77" s="24">
        <v>1330</v>
      </c>
      <c r="CB77" s="24">
        <v>743</v>
      </c>
      <c r="CC77" s="24">
        <v>3203</v>
      </c>
      <c r="CD77" s="24">
        <v>60.32</v>
      </c>
      <c r="CE77" s="24">
        <v>27.42</v>
      </c>
      <c r="CF77" s="24">
        <v>109.45</v>
      </c>
      <c r="CG77" s="24">
        <v>3732</v>
      </c>
      <c r="CH77" s="24">
        <v>1544</v>
      </c>
      <c r="CI77" s="24">
        <v>29.26</v>
      </c>
      <c r="CJ77" s="24" t="s">
        <v>98</v>
      </c>
      <c r="CK77" s="24">
        <v>1262</v>
      </c>
      <c r="CL77" s="28">
        <v>1.02</v>
      </c>
      <c r="CM77" s="28">
        <v>4.26</v>
      </c>
      <c r="CN77" s="24">
        <v>440</v>
      </c>
      <c r="CO77" s="24">
        <v>34.950000000000003</v>
      </c>
      <c r="CP77" s="24">
        <v>266</v>
      </c>
      <c r="CQ77" s="24">
        <v>911</v>
      </c>
      <c r="CR77" s="24">
        <v>647</v>
      </c>
      <c r="CS77" s="24">
        <v>1824</v>
      </c>
      <c r="CT77" s="24">
        <v>244</v>
      </c>
      <c r="CU77" s="24">
        <v>679</v>
      </c>
      <c r="CV77" s="24">
        <v>475</v>
      </c>
      <c r="CW77" s="24">
        <v>215</v>
      </c>
      <c r="CX77" s="24">
        <v>57.96</v>
      </c>
      <c r="CY77" s="24">
        <v>93.01</v>
      </c>
      <c r="CZ77" s="24">
        <v>79.83</v>
      </c>
      <c r="DA77" s="24">
        <v>32.92</v>
      </c>
      <c r="DB77" s="24">
        <v>340</v>
      </c>
      <c r="DC77" s="24">
        <v>8.84</v>
      </c>
      <c r="DD77" s="24">
        <v>20.97</v>
      </c>
      <c r="DE77" s="24">
        <v>260</v>
      </c>
      <c r="DF77" s="24">
        <v>20.65</v>
      </c>
      <c r="DG77" s="24">
        <v>35.03</v>
      </c>
      <c r="DH77" s="24">
        <v>8.9600000000000009</v>
      </c>
    </row>
    <row r="78" spans="1:112" ht="12.3" customHeight="1">
      <c r="A78" s="24">
        <v>85</v>
      </c>
      <c r="B78" s="24" t="s">
        <v>106</v>
      </c>
      <c r="C78" s="24" t="s">
        <v>107</v>
      </c>
      <c r="D78" s="25" t="s">
        <v>108</v>
      </c>
      <c r="E78" s="25" t="s">
        <v>109</v>
      </c>
      <c r="F78" s="25" t="s">
        <v>2006</v>
      </c>
      <c r="G78" s="25" t="s">
        <v>2302</v>
      </c>
      <c r="H78" s="35" t="s">
        <v>323</v>
      </c>
      <c r="I78" s="26">
        <v>3083</v>
      </c>
      <c r="J78" s="27">
        <v>3657.6607122517939</v>
      </c>
      <c r="K78" s="27">
        <f t="shared" si="37"/>
        <v>1630.9069999999999</v>
      </c>
      <c r="L78" s="24">
        <v>341</v>
      </c>
      <c r="M78" s="24">
        <v>180</v>
      </c>
      <c r="N78" s="24">
        <v>203</v>
      </c>
      <c r="O78" s="24">
        <f t="shared" si="38"/>
        <v>383</v>
      </c>
      <c r="P78" s="28">
        <v>52.9</v>
      </c>
      <c r="Q78" s="28">
        <f t="shared" si="39"/>
        <v>0.68478904955679676</v>
      </c>
      <c r="R78" s="29">
        <v>0.39449358194451961</v>
      </c>
      <c r="S78" s="29">
        <v>0.29901450294971954</v>
      </c>
      <c r="T78" s="29">
        <v>0.389655206084008</v>
      </c>
      <c r="U78" s="28" t="s">
        <v>96</v>
      </c>
      <c r="V78" s="28" t="s">
        <v>97</v>
      </c>
      <c r="W78" s="28">
        <v>0.87105418019210223</v>
      </c>
      <c r="X78" s="27">
        <v>3186.020653131347</v>
      </c>
      <c r="Y78" s="30">
        <f t="shared" si="40"/>
        <v>2.5514539176341595E-4</v>
      </c>
      <c r="Z78" s="27">
        <f t="shared" si="41"/>
        <v>3186.020653131347</v>
      </c>
      <c r="AA78" s="27">
        <v>0</v>
      </c>
      <c r="AB78" s="27">
        <v>0</v>
      </c>
      <c r="AC78" s="27">
        <v>198</v>
      </c>
      <c r="AD78" s="27">
        <v>0</v>
      </c>
      <c r="AE78" s="27">
        <v>0</v>
      </c>
      <c r="AF78" s="27">
        <f t="shared" si="42"/>
        <v>198</v>
      </c>
      <c r="AG78" s="27">
        <f t="shared" si="43"/>
        <v>1</v>
      </c>
      <c r="AH78" s="27">
        <v>0</v>
      </c>
      <c r="AI78" s="27">
        <v>0</v>
      </c>
      <c r="AJ78" s="27">
        <v>198</v>
      </c>
      <c r="AK78" s="27">
        <v>0</v>
      </c>
      <c r="AL78" s="27">
        <v>0</v>
      </c>
      <c r="AM78" s="27">
        <v>198</v>
      </c>
      <c r="AN78" s="27">
        <f t="shared" si="44"/>
        <v>1</v>
      </c>
      <c r="AO78" s="27">
        <v>0</v>
      </c>
      <c r="AP78" s="30">
        <f t="shared" si="45"/>
        <v>0</v>
      </c>
      <c r="AQ78" s="30">
        <f t="shared" si="46"/>
        <v>0</v>
      </c>
      <c r="AR78" s="31">
        <f t="shared" si="47"/>
        <v>0</v>
      </c>
      <c r="AS78" s="31">
        <f t="shared" si="36"/>
        <v>0</v>
      </c>
      <c r="AT78" s="32">
        <f t="shared" si="48"/>
        <v>0</v>
      </c>
      <c r="AU78" s="24">
        <v>659.38801440542136</v>
      </c>
      <c r="AV78" s="28">
        <f t="shared" si="49"/>
        <v>1.8311564156045266E-2</v>
      </c>
      <c r="AW78" s="30">
        <f t="shared" si="50"/>
        <v>2.3517981706765845E-4</v>
      </c>
      <c r="AX78" s="33">
        <f t="shared" si="51"/>
        <v>1.8311564156045266E-2</v>
      </c>
      <c r="AY78" s="30">
        <f t="shared" si="52"/>
        <v>2.3517981706765845E-4</v>
      </c>
      <c r="AZ78" s="31">
        <f t="shared" si="53"/>
        <v>0.8965745643658789</v>
      </c>
      <c r="BA78" s="31">
        <f t="shared" ref="BA78:BA109" si="66">AU78-AI78</f>
        <v>659.38801440542136</v>
      </c>
      <c r="BB78" s="33">
        <f t="shared" si="54"/>
        <v>0</v>
      </c>
      <c r="BC78" s="31">
        <f t="shared" si="55"/>
        <v>0.43645990348881458</v>
      </c>
      <c r="BD78" s="30">
        <f t="shared" si="56"/>
        <v>2.5514539176341595E-4</v>
      </c>
      <c r="BE78" s="31">
        <f t="shared" si="57"/>
        <v>0.94304811572116387</v>
      </c>
      <c r="BF78" s="31">
        <f t="shared" si="58"/>
        <v>0.60478581376834317</v>
      </c>
      <c r="BG78" s="31">
        <f t="shared" si="59"/>
        <v>0.91786081112824525</v>
      </c>
      <c r="BH78" s="24">
        <v>0</v>
      </c>
      <c r="BI78" s="24">
        <v>219.12691900199999</v>
      </c>
      <c r="BJ78" s="24">
        <f t="shared" si="60"/>
        <v>16.691973441284091</v>
      </c>
      <c r="BK78" s="28">
        <f t="shared" si="64"/>
        <v>8.3459867206420457E-3</v>
      </c>
      <c r="BL78" s="28" t="str">
        <f t="shared" si="61"/>
        <v>TRUEFALSE</v>
      </c>
      <c r="BM78" s="24" t="str">
        <f t="shared" si="62"/>
        <v>FALSEFALSE</v>
      </c>
      <c r="BN78" s="28">
        <v>0.48609999999999998</v>
      </c>
      <c r="BO78" s="28">
        <f t="shared" si="63"/>
        <v>0.43208888888888886</v>
      </c>
      <c r="BP78" s="24">
        <v>11.82</v>
      </c>
      <c r="BQ78" s="24">
        <f t="shared" si="65"/>
        <v>84.111111111111114</v>
      </c>
      <c r="BR78" s="24">
        <v>9</v>
      </c>
      <c r="BS78" s="28">
        <v>57.14</v>
      </c>
      <c r="BT78" s="28">
        <v>1761.6262000000002</v>
      </c>
      <c r="BU78" s="24">
        <v>11.19</v>
      </c>
      <c r="BV78" s="28">
        <v>77.5</v>
      </c>
      <c r="BW78" s="28">
        <v>2389.3249999999998</v>
      </c>
      <c r="BX78" s="24">
        <v>945</v>
      </c>
      <c r="BY78" s="24">
        <v>1944</v>
      </c>
      <c r="BZ78" s="24">
        <v>194</v>
      </c>
      <c r="CA78" s="24">
        <v>734</v>
      </c>
      <c r="CB78" s="24">
        <v>435</v>
      </c>
      <c r="CC78" s="24">
        <v>1914</v>
      </c>
      <c r="CD78" s="24">
        <v>58.59</v>
      </c>
      <c r="CE78" s="24">
        <v>28.46</v>
      </c>
      <c r="CF78" s="24">
        <v>111.74</v>
      </c>
      <c r="CG78" s="24">
        <v>0</v>
      </c>
      <c r="CH78" s="24">
        <v>3083</v>
      </c>
      <c r="CI78" s="24">
        <v>100</v>
      </c>
      <c r="CJ78" s="24" t="s">
        <v>1980</v>
      </c>
      <c r="CK78" s="24">
        <v>745</v>
      </c>
      <c r="CL78" s="28">
        <v>1</v>
      </c>
      <c r="CM78" s="28">
        <v>4.1399999999999997</v>
      </c>
      <c r="CN78" s="24">
        <v>225</v>
      </c>
      <c r="CO78" s="24">
        <v>30.28</v>
      </c>
      <c r="CP78" s="24">
        <v>144</v>
      </c>
      <c r="CQ78" s="24">
        <v>367</v>
      </c>
      <c r="CR78" s="24">
        <v>246</v>
      </c>
      <c r="CS78" s="24">
        <v>757</v>
      </c>
      <c r="CT78" s="24">
        <v>135</v>
      </c>
      <c r="CU78" s="24">
        <v>372</v>
      </c>
      <c r="CV78" s="24">
        <v>259</v>
      </c>
      <c r="CW78" s="24">
        <v>122</v>
      </c>
      <c r="CX78" s="24">
        <v>52.12</v>
      </c>
      <c r="CY78" s="24">
        <v>93.7</v>
      </c>
      <c r="CZ78" s="24">
        <v>71.94</v>
      </c>
      <c r="DA78" s="24">
        <v>32.36</v>
      </c>
      <c r="DB78" s="24">
        <v>295</v>
      </c>
      <c r="DC78" s="24">
        <v>7.78</v>
      </c>
      <c r="DD78" s="24">
        <v>22.61</v>
      </c>
      <c r="DE78" s="24">
        <v>184</v>
      </c>
      <c r="DF78" s="24">
        <v>24.76</v>
      </c>
      <c r="DG78" s="24">
        <v>30.55</v>
      </c>
      <c r="DH78" s="24">
        <v>13.26</v>
      </c>
    </row>
    <row r="79" spans="1:112" ht="12.3" customHeight="1">
      <c r="A79" s="24">
        <v>86</v>
      </c>
      <c r="B79" s="24" t="s">
        <v>106</v>
      </c>
      <c r="C79" s="24" t="s">
        <v>107</v>
      </c>
      <c r="D79" s="25" t="s">
        <v>108</v>
      </c>
      <c r="E79" s="25" t="s">
        <v>109</v>
      </c>
      <c r="F79" s="25" t="s">
        <v>904</v>
      </c>
      <c r="G79" s="25" t="s">
        <v>905</v>
      </c>
      <c r="H79" s="35" t="s">
        <v>323</v>
      </c>
      <c r="I79" s="26">
        <v>23306</v>
      </c>
      <c r="J79" s="27">
        <v>27650.159117658226</v>
      </c>
      <c r="K79" s="27">
        <f t="shared" si="37"/>
        <v>9094.0011999999988</v>
      </c>
      <c r="L79" s="24">
        <v>3797</v>
      </c>
      <c r="M79" s="24">
        <v>1567</v>
      </c>
      <c r="N79" s="24">
        <v>863</v>
      </c>
      <c r="O79" s="24">
        <f t="shared" si="38"/>
        <v>2430</v>
      </c>
      <c r="P79" s="28">
        <v>39.019999999999996</v>
      </c>
      <c r="Q79" s="28">
        <f t="shared" si="39"/>
        <v>0.51216418262147201</v>
      </c>
      <c r="R79" s="29">
        <v>0.39449358194451961</v>
      </c>
      <c r="S79" s="29">
        <v>0.29901450294971954</v>
      </c>
      <c r="T79" s="29">
        <v>0.389655206084008</v>
      </c>
      <c r="U79" s="28" t="s">
        <v>96</v>
      </c>
      <c r="V79" s="28" t="s">
        <v>97</v>
      </c>
      <c r="W79" s="28">
        <v>0.64250537072014802</v>
      </c>
      <c r="X79" s="27">
        <v>17765.375734362078</v>
      </c>
      <c r="Y79" s="30">
        <f t="shared" si="40"/>
        <v>1.4227006805850823E-3</v>
      </c>
      <c r="Z79" s="27">
        <f t="shared" si="41"/>
        <v>17765.375734362078</v>
      </c>
      <c r="AA79" s="27">
        <v>0</v>
      </c>
      <c r="AB79" s="27">
        <v>0</v>
      </c>
      <c r="AC79" s="27">
        <v>20</v>
      </c>
      <c r="AD79" s="27">
        <v>0</v>
      </c>
      <c r="AE79" s="27">
        <v>0</v>
      </c>
      <c r="AF79" s="27">
        <f t="shared" si="42"/>
        <v>20</v>
      </c>
      <c r="AG79" s="27">
        <f t="shared" si="43"/>
        <v>1</v>
      </c>
      <c r="AH79" s="27">
        <v>0</v>
      </c>
      <c r="AI79" s="27">
        <v>0</v>
      </c>
      <c r="AJ79" s="27">
        <v>20</v>
      </c>
      <c r="AK79" s="27">
        <v>0</v>
      </c>
      <c r="AL79" s="27">
        <v>0</v>
      </c>
      <c r="AM79" s="27">
        <v>20</v>
      </c>
      <c r="AN79" s="27">
        <f t="shared" si="44"/>
        <v>1</v>
      </c>
      <c r="AO79" s="27">
        <v>0</v>
      </c>
      <c r="AP79" s="30">
        <f t="shared" si="45"/>
        <v>0</v>
      </c>
      <c r="AQ79" s="30">
        <f t="shared" si="46"/>
        <v>0</v>
      </c>
      <c r="AR79" s="31">
        <f t="shared" si="47"/>
        <v>0</v>
      </c>
      <c r="AS79" s="31">
        <f t="shared" si="36"/>
        <v>0</v>
      </c>
      <c r="AT79" s="32">
        <f t="shared" si="48"/>
        <v>0</v>
      </c>
      <c r="AU79" s="24">
        <v>3015.2777047896548</v>
      </c>
      <c r="AV79" s="28">
        <f t="shared" si="49"/>
        <v>8.3735903494297312E-2</v>
      </c>
      <c r="AW79" s="30">
        <f t="shared" si="50"/>
        <v>1.0754403227363086E-3</v>
      </c>
      <c r="AX79" s="33">
        <f t="shared" si="51"/>
        <v>8.3735903494297312E-2</v>
      </c>
      <c r="AY79" s="30">
        <f t="shared" si="52"/>
        <v>1.0754403227363086E-3</v>
      </c>
      <c r="AZ79" s="31">
        <f t="shared" si="53"/>
        <v>0.90346732234292082</v>
      </c>
      <c r="BA79" s="31">
        <f t="shared" si="66"/>
        <v>3015.2777047896548</v>
      </c>
      <c r="BB79" s="33">
        <f t="shared" si="54"/>
        <v>0</v>
      </c>
      <c r="BC79" s="31">
        <f t="shared" si="55"/>
        <v>0.4605656025939126</v>
      </c>
      <c r="BD79" s="30">
        <f t="shared" si="56"/>
        <v>1.4227006805850823E-3</v>
      </c>
      <c r="BE79" s="31">
        <f t="shared" si="57"/>
        <v>0.94756924335035453</v>
      </c>
      <c r="BF79" s="31">
        <f t="shared" si="58"/>
        <v>0.53049910491702923</v>
      </c>
      <c r="BG79" s="31">
        <f t="shared" si="59"/>
        <v>0.80511865135855143</v>
      </c>
      <c r="BH79" s="24">
        <v>65.53</v>
      </c>
      <c r="BI79" s="24">
        <v>364.95528547499998</v>
      </c>
      <c r="BJ79" s="24">
        <f t="shared" si="60"/>
        <v>75.763142001548857</v>
      </c>
      <c r="BK79" s="28">
        <f t="shared" si="64"/>
        <v>3.7881571000774432E-2</v>
      </c>
      <c r="BL79" s="28" t="str">
        <f t="shared" si="61"/>
        <v>TRUETRUE</v>
      </c>
      <c r="BM79" s="24" t="str">
        <f t="shared" si="62"/>
        <v>FALSETRUE</v>
      </c>
      <c r="BN79" s="28">
        <v>0.50979999999999992</v>
      </c>
      <c r="BO79" s="28">
        <f t="shared" si="63"/>
        <v>0.45315555555555548</v>
      </c>
      <c r="BP79" s="24">
        <v>8.4700000000000006</v>
      </c>
      <c r="BQ79" s="24">
        <f t="shared" si="65"/>
        <v>234.65</v>
      </c>
      <c r="BR79" s="24">
        <v>20</v>
      </c>
      <c r="BS79" s="28">
        <v>17.71</v>
      </c>
      <c r="BT79" s="28">
        <v>4127.4926000000005</v>
      </c>
      <c r="BU79" s="24">
        <v>1.0900000000000001</v>
      </c>
      <c r="BV79" s="28">
        <v>26.509999999999998</v>
      </c>
      <c r="BW79" s="28">
        <v>6178.4205999999995</v>
      </c>
      <c r="BX79" s="24">
        <v>7567</v>
      </c>
      <c r="BY79" s="24">
        <v>14844</v>
      </c>
      <c r="BZ79" s="24">
        <v>895</v>
      </c>
      <c r="CA79" s="24">
        <v>6128</v>
      </c>
      <c r="CB79" s="24">
        <v>2948</v>
      </c>
      <c r="CC79" s="24">
        <v>14230</v>
      </c>
      <c r="CD79" s="24">
        <v>57.01</v>
      </c>
      <c r="CE79" s="24">
        <v>26.29</v>
      </c>
      <c r="CF79" s="24">
        <v>105.09</v>
      </c>
      <c r="CG79" s="24">
        <v>15272</v>
      </c>
      <c r="CH79" s="24">
        <v>8034</v>
      </c>
      <c r="CI79" s="24">
        <v>34.47</v>
      </c>
      <c r="CJ79" s="24" t="s">
        <v>98</v>
      </c>
      <c r="CK79" s="24">
        <v>6486</v>
      </c>
      <c r="CL79" s="28">
        <v>1.02</v>
      </c>
      <c r="CM79" s="28">
        <v>3.67</v>
      </c>
      <c r="CN79" s="24">
        <v>2258</v>
      </c>
      <c r="CO79" s="24">
        <v>34.89</v>
      </c>
      <c r="CP79" s="24">
        <v>573</v>
      </c>
      <c r="CQ79" s="24">
        <v>2212</v>
      </c>
      <c r="CR79" s="24">
        <v>1908</v>
      </c>
      <c r="CS79" s="24">
        <v>4693</v>
      </c>
      <c r="CT79" s="24">
        <v>1196</v>
      </c>
      <c r="CU79" s="24">
        <v>2929</v>
      </c>
      <c r="CV79" s="24">
        <v>1861</v>
      </c>
      <c r="CW79" s="24">
        <v>950</v>
      </c>
      <c r="CX79" s="24">
        <v>59.03</v>
      </c>
      <c r="CY79" s="24">
        <v>94.67</v>
      </c>
      <c r="CZ79" s="24">
        <v>77.16</v>
      </c>
      <c r="DA79" s="24">
        <v>30.5</v>
      </c>
      <c r="DB79" s="24">
        <v>1546</v>
      </c>
      <c r="DC79" s="24">
        <v>6.73</v>
      </c>
      <c r="DD79" s="24">
        <v>12.86</v>
      </c>
      <c r="DE79" s="24">
        <v>1175</v>
      </c>
      <c r="DF79" s="24">
        <v>18.16</v>
      </c>
      <c r="DG79" s="24">
        <v>16.329999999999998</v>
      </c>
      <c r="DH79" s="24">
        <v>7.72</v>
      </c>
    </row>
    <row r="80" spans="1:112" ht="12.3" customHeight="1">
      <c r="A80" s="24">
        <v>87</v>
      </c>
      <c r="B80" s="24" t="s">
        <v>106</v>
      </c>
      <c r="C80" s="24" t="s">
        <v>107</v>
      </c>
      <c r="D80" s="25" t="s">
        <v>136</v>
      </c>
      <c r="E80" s="25" t="s">
        <v>137</v>
      </c>
      <c r="F80" s="25" t="s">
        <v>138</v>
      </c>
      <c r="G80" s="36" t="s">
        <v>139</v>
      </c>
      <c r="H80" s="35" t="s">
        <v>323</v>
      </c>
      <c r="I80" s="26">
        <v>182474</v>
      </c>
      <c r="J80" s="27">
        <v>219622</v>
      </c>
      <c r="K80" s="27">
        <f t="shared" si="37"/>
        <v>34341.606800000001</v>
      </c>
      <c r="L80" s="24">
        <v>36504</v>
      </c>
      <c r="M80" s="24">
        <v>6817</v>
      </c>
      <c r="N80" s="24">
        <v>1645</v>
      </c>
      <c r="O80" s="24">
        <f t="shared" si="38"/>
        <v>8462</v>
      </c>
      <c r="P80" s="28">
        <v>18.82</v>
      </c>
      <c r="Q80" s="28">
        <f t="shared" si="39"/>
        <v>0.40646780146710126</v>
      </c>
      <c r="R80" s="29">
        <v>0.36143284493317851</v>
      </c>
      <c r="S80" s="29">
        <v>0.14823854341687981</v>
      </c>
      <c r="T80" s="29">
        <v>0.28056269297136216</v>
      </c>
      <c r="U80" s="28" t="s">
        <v>128</v>
      </c>
      <c r="V80" s="28" t="s">
        <v>129</v>
      </c>
      <c r="W80" s="28">
        <v>0.36143284493317851</v>
      </c>
      <c r="X80" s="27">
        <v>79378.604269914533</v>
      </c>
      <c r="Y80" s="30">
        <f t="shared" si="40"/>
        <v>6.3568593204739498E-3</v>
      </c>
      <c r="Z80" s="27">
        <f t="shared" si="41"/>
        <v>77281.604269914533</v>
      </c>
      <c r="AA80" s="27">
        <v>0</v>
      </c>
      <c r="AB80" s="27">
        <v>0</v>
      </c>
      <c r="AC80" s="27">
        <v>0</v>
      </c>
      <c r="AD80" s="27">
        <v>0</v>
      </c>
      <c r="AE80" s="27">
        <v>0</v>
      </c>
      <c r="AF80" s="27">
        <f t="shared" si="42"/>
        <v>0</v>
      </c>
      <c r="AG80" s="27">
        <f t="shared" si="43"/>
        <v>0</v>
      </c>
      <c r="AH80" s="27">
        <v>679</v>
      </c>
      <c r="AI80" s="27">
        <v>0</v>
      </c>
      <c r="AJ80" s="27">
        <v>389</v>
      </c>
      <c r="AK80" s="27">
        <v>400</v>
      </c>
      <c r="AL80" s="27">
        <v>24914</v>
      </c>
      <c r="AM80" s="27">
        <v>27282</v>
      </c>
      <c r="AN80" s="27">
        <f t="shared" si="44"/>
        <v>4</v>
      </c>
      <c r="AO80" s="27">
        <v>2097</v>
      </c>
      <c r="AP80" s="30">
        <f t="shared" si="45"/>
        <v>1.212716205554992E-3</v>
      </c>
      <c r="AQ80" s="30">
        <f t="shared" si="46"/>
        <v>0</v>
      </c>
      <c r="AR80" s="31">
        <f t="shared" si="47"/>
        <v>2.6417698059662015E-2</v>
      </c>
      <c r="AS80" s="31">
        <f t="shared" si="36"/>
        <v>2.6417698059662015E-2</v>
      </c>
      <c r="AT80" s="32">
        <f t="shared" si="48"/>
        <v>9.5482237662893512E-3</v>
      </c>
      <c r="AU80" s="24">
        <v>18448.255271079299</v>
      </c>
      <c r="AV80" s="28">
        <f t="shared" si="49"/>
        <v>0.5123180928122909</v>
      </c>
      <c r="AW80" s="30">
        <f t="shared" si="50"/>
        <v>6.5798243296583403E-3</v>
      </c>
      <c r="AX80" s="33">
        <f t="shared" si="51"/>
        <v>0.5123180928122909</v>
      </c>
      <c r="AY80" s="30">
        <f t="shared" si="52"/>
        <v>6.5798243296583403E-3</v>
      </c>
      <c r="AZ80" s="31">
        <f t="shared" si="53"/>
        <v>0.94862044630442666</v>
      </c>
      <c r="BA80" s="31">
        <f t="shared" si="66"/>
        <v>18448.255271079299</v>
      </c>
      <c r="BB80" s="33">
        <f t="shared" si="54"/>
        <v>0</v>
      </c>
      <c r="BC80" s="31">
        <f t="shared" si="55"/>
        <v>0.60745712801663199</v>
      </c>
      <c r="BD80" s="30">
        <f t="shared" si="56"/>
        <v>5.1441431149189575E-3</v>
      </c>
      <c r="BE80" s="31">
        <f t="shared" si="57"/>
        <v>0.96197979535709477</v>
      </c>
      <c r="BF80" s="31">
        <f t="shared" si="58"/>
        <v>0.44325649987024907</v>
      </c>
      <c r="BG80" s="31">
        <f t="shared" si="59"/>
        <v>0.67271381247148843</v>
      </c>
      <c r="BH80" s="24">
        <v>98.28</v>
      </c>
      <c r="BI80" s="24">
        <v>653.93762823700001</v>
      </c>
      <c r="BJ80" s="24">
        <f t="shared" si="60"/>
        <v>335.84548512997424</v>
      </c>
      <c r="BK80" s="28">
        <f t="shared" si="64"/>
        <v>0.16792274256498713</v>
      </c>
      <c r="BL80" s="28" t="str">
        <f t="shared" si="61"/>
        <v>FALSETRUE</v>
      </c>
      <c r="BM80" s="24" t="str">
        <f t="shared" si="62"/>
        <v>TRUETRUE</v>
      </c>
      <c r="BN80" s="28">
        <v>0.41950000000000004</v>
      </c>
      <c r="BO80" s="28">
        <f t="shared" si="63"/>
        <v>0.37288888888888894</v>
      </c>
      <c r="BP80" s="24">
        <v>2.98</v>
      </c>
      <c r="BQ80" s="24">
        <f t="shared" si="65"/>
        <v>408.33600000000001</v>
      </c>
      <c r="BR80" s="24">
        <v>125</v>
      </c>
      <c r="BS80" s="28">
        <v>1.94</v>
      </c>
      <c r="BT80" s="28">
        <v>3539.9956000000002</v>
      </c>
      <c r="BU80" s="24">
        <v>0.45</v>
      </c>
      <c r="BV80" s="28">
        <v>9.2699999999999978</v>
      </c>
      <c r="BW80" s="28">
        <v>16915.339799999994</v>
      </c>
      <c r="BX80" s="24">
        <v>51220</v>
      </c>
      <c r="BY80" s="24">
        <v>122106</v>
      </c>
      <c r="BZ80" s="24">
        <v>9148</v>
      </c>
      <c r="CA80" s="24">
        <v>41004</v>
      </c>
      <c r="CB80" s="24">
        <v>20758</v>
      </c>
      <c r="CC80" s="24">
        <v>120712</v>
      </c>
      <c r="CD80" s="24">
        <v>49.44</v>
      </c>
      <c r="CE80" s="24">
        <v>28.84</v>
      </c>
      <c r="CF80" s="24">
        <v>98.4</v>
      </c>
      <c r="CG80" s="24">
        <v>179333</v>
      </c>
      <c r="CH80" s="24">
        <v>3141</v>
      </c>
      <c r="CI80" s="24">
        <v>1.72</v>
      </c>
      <c r="CJ80" s="24" t="s">
        <v>98</v>
      </c>
      <c r="CK80" s="24">
        <v>47515</v>
      </c>
      <c r="CL80" s="28">
        <v>1.02</v>
      </c>
      <c r="CM80" s="28">
        <v>3.9</v>
      </c>
      <c r="CN80" s="24">
        <v>18541</v>
      </c>
      <c r="CO80" s="24">
        <v>39.270000000000003</v>
      </c>
      <c r="CP80" s="24">
        <v>7233</v>
      </c>
      <c r="CQ80" s="24">
        <v>23064</v>
      </c>
      <c r="CR80" s="24">
        <v>17711</v>
      </c>
      <c r="CS80" s="24">
        <v>51042</v>
      </c>
      <c r="CT80" s="24">
        <v>9081</v>
      </c>
      <c r="CU80" s="24">
        <v>20292</v>
      </c>
      <c r="CV80" s="24">
        <v>14744</v>
      </c>
      <c r="CW80" s="24">
        <v>11264</v>
      </c>
      <c r="CX80" s="24">
        <v>66.25</v>
      </c>
      <c r="CY80" s="24">
        <v>97.35</v>
      </c>
      <c r="CZ80" s="24">
        <v>85.54</v>
      </c>
      <c r="DA80" s="24">
        <v>47.85</v>
      </c>
      <c r="DB80" s="24">
        <v>4434</v>
      </c>
      <c r="DC80" s="24">
        <v>3.3</v>
      </c>
      <c r="DD80" s="24">
        <v>9.34</v>
      </c>
      <c r="DE80" s="24">
        <v>1631</v>
      </c>
      <c r="DF80" s="24">
        <v>3.45</v>
      </c>
      <c r="DG80" s="24">
        <v>5.29</v>
      </c>
      <c r="DH80" s="24">
        <v>4.24</v>
      </c>
    </row>
    <row r="81" spans="1:112" ht="12.3" customHeight="1">
      <c r="A81" s="24">
        <v>88</v>
      </c>
      <c r="B81" s="24" t="s">
        <v>106</v>
      </c>
      <c r="C81" s="24" t="s">
        <v>107</v>
      </c>
      <c r="D81" t="s">
        <v>1432</v>
      </c>
      <c r="E81" s="25" t="s">
        <v>1433</v>
      </c>
      <c r="F81" s="25" t="s">
        <v>1434</v>
      </c>
      <c r="G81" s="25" t="s">
        <v>1435</v>
      </c>
      <c r="H81" s="35" t="s">
        <v>323</v>
      </c>
      <c r="I81" s="26">
        <v>8837</v>
      </c>
      <c r="J81" s="27">
        <v>10629.188472563472</v>
      </c>
      <c r="K81" s="27">
        <f t="shared" si="37"/>
        <v>4515.7070000000003</v>
      </c>
      <c r="L81" s="24">
        <v>1159</v>
      </c>
      <c r="M81" s="24">
        <v>743</v>
      </c>
      <c r="N81" s="24">
        <v>468</v>
      </c>
      <c r="O81" s="24">
        <f t="shared" si="38"/>
        <v>1211</v>
      </c>
      <c r="P81" s="28">
        <v>51.1</v>
      </c>
      <c r="Q81" s="28">
        <f t="shared" si="39"/>
        <v>0.48978458693631366</v>
      </c>
      <c r="R81" s="29">
        <v>0.61219244929747341</v>
      </c>
      <c r="S81" s="29">
        <v>0.14078882768573928</v>
      </c>
      <c r="T81" s="29">
        <v>0.42713275470090573</v>
      </c>
      <c r="U81" s="28" t="s">
        <v>294</v>
      </c>
      <c r="V81" s="28" t="s">
        <v>295</v>
      </c>
      <c r="W81" s="28">
        <v>0.58706258061876182</v>
      </c>
      <c r="X81" s="27">
        <v>6239.9988145863072</v>
      </c>
      <c r="Y81" s="30">
        <f t="shared" si="40"/>
        <v>4.9971645368528561E-4</v>
      </c>
      <c r="Z81" s="27">
        <f t="shared" si="41"/>
        <v>6239.9988145863072</v>
      </c>
      <c r="AA81" s="27">
        <v>0</v>
      </c>
      <c r="AB81" s="27">
        <v>0</v>
      </c>
      <c r="AC81" s="27">
        <v>0</v>
      </c>
      <c r="AD81" s="27">
        <v>0</v>
      </c>
      <c r="AE81" s="27">
        <v>1781</v>
      </c>
      <c r="AF81" s="27">
        <f t="shared" si="42"/>
        <v>1781</v>
      </c>
      <c r="AG81" s="27">
        <f t="shared" si="43"/>
        <v>1</v>
      </c>
      <c r="AH81" s="27">
        <v>0</v>
      </c>
      <c r="AI81" s="27">
        <v>0</v>
      </c>
      <c r="AJ81" s="27">
        <v>0</v>
      </c>
      <c r="AK81" s="27">
        <v>0</v>
      </c>
      <c r="AL81" s="27">
        <v>1781</v>
      </c>
      <c r="AM81" s="27">
        <v>1781</v>
      </c>
      <c r="AN81" s="27">
        <f t="shared" si="44"/>
        <v>1</v>
      </c>
      <c r="AO81" s="27">
        <v>0</v>
      </c>
      <c r="AP81" s="30">
        <f t="shared" si="45"/>
        <v>0</v>
      </c>
      <c r="AQ81" s="30">
        <f t="shared" si="46"/>
        <v>0</v>
      </c>
      <c r="AR81" s="31">
        <f t="shared" si="47"/>
        <v>0</v>
      </c>
      <c r="AS81" s="31">
        <f t="shared" ref="AS81:AS112" si="67">AR81/1</f>
        <v>0</v>
      </c>
      <c r="AT81" s="32">
        <f t="shared" si="48"/>
        <v>0</v>
      </c>
      <c r="AU81" s="24">
        <v>1198.194727042893</v>
      </c>
      <c r="AV81" s="28">
        <f t="shared" si="49"/>
        <v>3.3274519912930782E-2</v>
      </c>
      <c r="AW81" s="30">
        <f t="shared" si="50"/>
        <v>4.2735265209737744E-4</v>
      </c>
      <c r="AX81" s="33">
        <f t="shared" si="51"/>
        <v>3.3274519912930782E-2</v>
      </c>
      <c r="AY81" s="30">
        <f t="shared" si="52"/>
        <v>4.2735265209737744E-4</v>
      </c>
      <c r="AZ81" s="31">
        <f t="shared" si="53"/>
        <v>0.89815098124217585</v>
      </c>
      <c r="BA81" s="31">
        <f t="shared" si="66"/>
        <v>1198.194727042893</v>
      </c>
      <c r="BB81" s="33">
        <f t="shared" si="54"/>
        <v>0</v>
      </c>
      <c r="BC81" s="31">
        <f t="shared" si="55"/>
        <v>0.51453931681752663</v>
      </c>
      <c r="BD81" s="30">
        <f t="shared" si="56"/>
        <v>4.9971645368528561E-4</v>
      </c>
      <c r="BE81" s="31">
        <f t="shared" si="57"/>
        <v>0.94399516893221258</v>
      </c>
      <c r="BF81" s="31">
        <f t="shared" si="58"/>
        <v>0.51051915533488657</v>
      </c>
      <c r="BG81" s="31">
        <f t="shared" si="59"/>
        <v>0.77479582910929912</v>
      </c>
      <c r="BH81" s="24">
        <v>64.540000000000006</v>
      </c>
      <c r="BI81" s="24">
        <v>1180.82698349</v>
      </c>
      <c r="BJ81" s="24">
        <f t="shared" si="60"/>
        <v>9.0014783039157127</v>
      </c>
      <c r="BK81" s="28">
        <f t="shared" si="64"/>
        <v>4.5007391519578561E-3</v>
      </c>
      <c r="BL81" s="28" t="str">
        <f t="shared" si="61"/>
        <v>TRUETRUE</v>
      </c>
      <c r="BM81" s="24" t="str">
        <f t="shared" si="62"/>
        <v>TRUETRUE</v>
      </c>
      <c r="BN81" s="28">
        <v>0.45179999999999998</v>
      </c>
      <c r="BO81" s="28">
        <f t="shared" si="63"/>
        <v>0.40159999999999996</v>
      </c>
      <c r="BP81" s="24">
        <v>14.19</v>
      </c>
      <c r="BQ81" s="24">
        <f t="shared" si="65"/>
        <v>157</v>
      </c>
      <c r="BR81" s="24">
        <v>13</v>
      </c>
      <c r="BS81" s="28">
        <v>45.12</v>
      </c>
      <c r="BT81" s="28">
        <v>3987.2543999999998</v>
      </c>
      <c r="BU81" s="24">
        <v>9.3000000000000007</v>
      </c>
      <c r="BV81" s="28">
        <v>46.839999999999996</v>
      </c>
      <c r="BW81" s="28">
        <v>4139.2507999999998</v>
      </c>
      <c r="BX81" s="24">
        <v>2566</v>
      </c>
      <c r="BY81" s="24">
        <v>5680</v>
      </c>
      <c r="BZ81" s="24">
        <v>591</v>
      </c>
      <c r="CA81" s="24">
        <v>2013</v>
      </c>
      <c r="CB81" s="24">
        <v>1114</v>
      </c>
      <c r="CC81" s="24">
        <v>5710</v>
      </c>
      <c r="CD81" s="24">
        <v>55.58</v>
      </c>
      <c r="CE81" s="24">
        <v>29.26</v>
      </c>
      <c r="CF81" s="24">
        <v>113.2</v>
      </c>
      <c r="CG81" s="24">
        <v>5703</v>
      </c>
      <c r="CH81" s="24">
        <v>3134</v>
      </c>
      <c r="CI81" s="24">
        <v>35.46</v>
      </c>
      <c r="CJ81" s="24" t="s">
        <v>98</v>
      </c>
      <c r="CK81" s="24">
        <v>2620</v>
      </c>
      <c r="CL81" s="28">
        <v>1.01</v>
      </c>
      <c r="CM81" s="28">
        <v>3.39</v>
      </c>
      <c r="CN81" s="24">
        <v>886</v>
      </c>
      <c r="CO81" s="24">
        <v>33.83</v>
      </c>
      <c r="CP81" s="24">
        <v>192</v>
      </c>
      <c r="CQ81" s="24">
        <v>532</v>
      </c>
      <c r="CR81" s="24">
        <v>1317</v>
      </c>
      <c r="CS81" s="24">
        <v>2041</v>
      </c>
      <c r="CT81" s="24">
        <v>377</v>
      </c>
      <c r="CU81" s="24">
        <v>1044</v>
      </c>
      <c r="CV81" s="24">
        <v>686</v>
      </c>
      <c r="CW81" s="24">
        <v>397</v>
      </c>
      <c r="CX81" s="24">
        <v>57.56</v>
      </c>
      <c r="CY81" s="24">
        <v>93.21</v>
      </c>
      <c r="CZ81" s="24">
        <v>75.97</v>
      </c>
      <c r="DA81" s="24">
        <v>35.409999999999997</v>
      </c>
      <c r="DB81" s="24">
        <v>1023</v>
      </c>
      <c r="DC81" s="24">
        <v>8.32</v>
      </c>
      <c r="DD81" s="24">
        <v>10.5</v>
      </c>
      <c r="DE81" s="24">
        <v>409</v>
      </c>
      <c r="DF81" s="24">
        <v>15.62</v>
      </c>
      <c r="DG81" s="24">
        <v>40.049999999999997</v>
      </c>
      <c r="DH81" s="24">
        <v>9.66</v>
      </c>
    </row>
    <row r="82" spans="1:112" ht="12.3" customHeight="1">
      <c r="A82" s="24">
        <v>89</v>
      </c>
      <c r="B82" s="24" t="s">
        <v>106</v>
      </c>
      <c r="C82" s="24" t="s">
        <v>107</v>
      </c>
      <c r="D82" t="s">
        <v>1432</v>
      </c>
      <c r="E82" s="25" t="s">
        <v>1433</v>
      </c>
      <c r="F82" s="25" t="s">
        <v>2464</v>
      </c>
      <c r="G82" s="25" t="s">
        <v>2465</v>
      </c>
      <c r="H82" s="35" t="s">
        <v>323</v>
      </c>
      <c r="I82" s="26">
        <v>931</v>
      </c>
      <c r="J82" s="27">
        <v>1119.8115274365275</v>
      </c>
      <c r="K82" s="27">
        <f t="shared" si="37"/>
        <v>689.40550000000019</v>
      </c>
      <c r="L82" s="24">
        <v>68</v>
      </c>
      <c r="M82" s="24">
        <v>107</v>
      </c>
      <c r="N82" s="24">
        <v>87</v>
      </c>
      <c r="O82" s="24">
        <f t="shared" si="38"/>
        <v>194</v>
      </c>
      <c r="P82" s="28">
        <v>74.050000000000011</v>
      </c>
      <c r="Q82" s="28">
        <f t="shared" si="39"/>
        <v>0.65968620277445789</v>
      </c>
      <c r="R82" s="29">
        <v>0.61219244929747341</v>
      </c>
      <c r="S82" s="29">
        <v>0.14078882768573928</v>
      </c>
      <c r="T82" s="29">
        <v>0.42713275470090573</v>
      </c>
      <c r="U82" s="28" t="s">
        <v>294</v>
      </c>
      <c r="V82" s="28" t="s">
        <v>295</v>
      </c>
      <c r="W82" s="28">
        <v>0.85072375919411602</v>
      </c>
      <c r="X82" s="27">
        <v>952.65027220970762</v>
      </c>
      <c r="Y82" s="30">
        <f t="shared" si="40"/>
        <v>7.6290882382566309E-5</v>
      </c>
      <c r="Z82" s="27">
        <f t="shared" si="41"/>
        <v>952.65027220970762</v>
      </c>
      <c r="AA82" s="27">
        <v>0</v>
      </c>
      <c r="AB82" s="27">
        <v>0</v>
      </c>
      <c r="AC82" s="27">
        <v>0</v>
      </c>
      <c r="AD82" s="27">
        <v>0</v>
      </c>
      <c r="AE82" s="27">
        <v>0</v>
      </c>
      <c r="AF82" s="27">
        <f t="shared" si="42"/>
        <v>0</v>
      </c>
      <c r="AG82" s="27">
        <f t="shared" si="43"/>
        <v>0</v>
      </c>
      <c r="AH82" s="27">
        <v>0</v>
      </c>
      <c r="AI82" s="27">
        <v>0</v>
      </c>
      <c r="AJ82" s="27">
        <v>63</v>
      </c>
      <c r="AK82" s="27">
        <v>0</v>
      </c>
      <c r="AL82" s="27">
        <v>0</v>
      </c>
      <c r="AM82" s="27">
        <v>63</v>
      </c>
      <c r="AN82" s="27">
        <f t="shared" si="44"/>
        <v>1</v>
      </c>
      <c r="AO82" s="27">
        <v>0</v>
      </c>
      <c r="AP82" s="30">
        <f t="shared" si="45"/>
        <v>0</v>
      </c>
      <c r="AQ82" s="30">
        <f t="shared" si="46"/>
        <v>0</v>
      </c>
      <c r="AR82" s="31">
        <f t="shared" si="47"/>
        <v>0</v>
      </c>
      <c r="AS82" s="31">
        <f t="shared" si="67"/>
        <v>0</v>
      </c>
      <c r="AT82" s="32">
        <f t="shared" si="48"/>
        <v>0</v>
      </c>
      <c r="AU82" s="24">
        <v>370.06483524944048</v>
      </c>
      <c r="AV82" s="28">
        <f t="shared" si="49"/>
        <v>1.0276901952300237E-2</v>
      </c>
      <c r="AW82" s="30">
        <f t="shared" si="50"/>
        <v>1.3198872038281475E-4</v>
      </c>
      <c r="AX82" s="33">
        <f t="shared" si="51"/>
        <v>1.0276901952300237E-2</v>
      </c>
      <c r="AY82" s="30">
        <f t="shared" si="52"/>
        <v>1.3198872038281475E-4</v>
      </c>
      <c r="AZ82" s="31">
        <f t="shared" si="53"/>
        <v>0.89572807539009613</v>
      </c>
      <c r="BA82" s="31">
        <f t="shared" si="66"/>
        <v>370.06483524944048</v>
      </c>
      <c r="BB82" s="33">
        <f t="shared" si="54"/>
        <v>0</v>
      </c>
      <c r="BC82" s="31">
        <f t="shared" si="55"/>
        <v>0.50606580887995667</v>
      </c>
      <c r="BD82" s="30">
        <f t="shared" si="56"/>
        <v>7.6290882382566309E-5</v>
      </c>
      <c r="BE82" s="31">
        <f t="shared" si="57"/>
        <v>0.94235553690137774</v>
      </c>
      <c r="BF82" s="31">
        <f t="shared" si="58"/>
        <v>0.59771852899262545</v>
      </c>
      <c r="BG82" s="31">
        <f t="shared" si="59"/>
        <v>0.90713505733402799</v>
      </c>
      <c r="BH82" s="24">
        <v>0</v>
      </c>
      <c r="BI82" s="24">
        <v>163.35232554199999</v>
      </c>
      <c r="BJ82" s="24">
        <f t="shared" si="60"/>
        <v>6.8551918298133412</v>
      </c>
      <c r="BK82" s="28">
        <f t="shared" si="64"/>
        <v>3.4275959149066707E-3</v>
      </c>
      <c r="BL82" s="28" t="str">
        <f t="shared" si="61"/>
        <v>TRUEFALSE</v>
      </c>
      <c r="BM82" s="24" t="str">
        <f t="shared" si="62"/>
        <v>TRUEFALSE</v>
      </c>
      <c r="BN82" s="28">
        <v>0.4582</v>
      </c>
      <c r="BO82" s="28">
        <f t="shared" si="63"/>
        <v>0.40728888888888887</v>
      </c>
      <c r="BP82" s="24">
        <v>20.71</v>
      </c>
      <c r="BQ82" s="24">
        <f t="shared" si="65"/>
        <v>62.142857142857146</v>
      </c>
      <c r="BR82" s="24">
        <v>7</v>
      </c>
      <c r="BS82" s="28">
        <v>80.87</v>
      </c>
      <c r="BT82" s="28">
        <v>752.89970000000005</v>
      </c>
      <c r="BU82" s="24">
        <v>11.19</v>
      </c>
      <c r="BV82" s="28">
        <v>94.95</v>
      </c>
      <c r="BW82" s="28">
        <v>883.98450000000003</v>
      </c>
      <c r="BX82" s="24">
        <v>274</v>
      </c>
      <c r="BY82" s="24">
        <v>598</v>
      </c>
      <c r="BZ82" s="24">
        <v>59</v>
      </c>
      <c r="CA82" s="24">
        <v>217</v>
      </c>
      <c r="CB82" s="24">
        <v>113</v>
      </c>
      <c r="CC82" s="24">
        <v>601</v>
      </c>
      <c r="CD82" s="24">
        <v>55.69</v>
      </c>
      <c r="CE82" s="24">
        <v>28.58</v>
      </c>
      <c r="CF82" s="24">
        <v>124.88</v>
      </c>
      <c r="CG82" s="24">
        <v>0</v>
      </c>
      <c r="CH82" s="24">
        <v>931</v>
      </c>
      <c r="CI82" s="24">
        <v>100</v>
      </c>
      <c r="CJ82" s="24" t="s">
        <v>1980</v>
      </c>
      <c r="CK82" s="24">
        <v>282</v>
      </c>
      <c r="CL82" s="28">
        <v>1.02</v>
      </c>
      <c r="CM82" s="28">
        <v>3.36</v>
      </c>
      <c r="CN82" s="24">
        <v>79</v>
      </c>
      <c r="CO82" s="24">
        <v>28.01</v>
      </c>
      <c r="CP82" s="24">
        <v>51</v>
      </c>
      <c r="CQ82" s="24">
        <v>161</v>
      </c>
      <c r="CR82" s="24">
        <v>143</v>
      </c>
      <c r="CS82" s="24">
        <v>435</v>
      </c>
      <c r="CT82" s="24">
        <v>40</v>
      </c>
      <c r="CU82" s="24">
        <v>110</v>
      </c>
      <c r="CV82" s="24">
        <v>64</v>
      </c>
      <c r="CW82" s="24">
        <v>27</v>
      </c>
      <c r="CX82" s="24">
        <v>61.54</v>
      </c>
      <c r="CY82" s="24">
        <v>88</v>
      </c>
      <c r="CZ82" s="24">
        <v>70.33</v>
      </c>
      <c r="DA82" s="24">
        <v>19.57</v>
      </c>
      <c r="DB82" s="24">
        <v>158</v>
      </c>
      <c r="DC82" s="24">
        <v>17.95</v>
      </c>
      <c r="DD82" s="24">
        <v>12.06</v>
      </c>
      <c r="DE82" s="24">
        <v>68</v>
      </c>
      <c r="DF82" s="24">
        <v>24.11</v>
      </c>
      <c r="DG82" s="24">
        <v>62.41</v>
      </c>
      <c r="DH82" s="24">
        <v>14.89</v>
      </c>
    </row>
    <row r="83" spans="1:112" ht="12.3" customHeight="1">
      <c r="A83" s="24">
        <v>90</v>
      </c>
      <c r="B83" s="24" t="s">
        <v>106</v>
      </c>
      <c r="C83" s="24" t="s">
        <v>107</v>
      </c>
      <c r="D83" t="s">
        <v>1436</v>
      </c>
      <c r="E83" s="25" t="s">
        <v>1437</v>
      </c>
      <c r="F83" s="25" t="s">
        <v>1438</v>
      </c>
      <c r="G83" s="25" t="s">
        <v>1439</v>
      </c>
      <c r="H83" s="35" t="s">
        <v>323</v>
      </c>
      <c r="I83" s="26">
        <v>22605</v>
      </c>
      <c r="J83" s="27">
        <v>28017.675196277989</v>
      </c>
      <c r="K83" s="27">
        <f t="shared" si="37"/>
        <v>820.56149999999991</v>
      </c>
      <c r="L83" s="24">
        <v>7277</v>
      </c>
      <c r="M83" s="24">
        <v>241</v>
      </c>
      <c r="N83" s="24">
        <v>33</v>
      </c>
      <c r="O83" s="24">
        <f t="shared" si="38"/>
        <v>274</v>
      </c>
      <c r="P83" s="28">
        <v>3.63</v>
      </c>
      <c r="Q83" s="28">
        <f t="shared" si="39"/>
        <v>0.37371942451744761</v>
      </c>
      <c r="R83" s="29">
        <v>0.239784181649117</v>
      </c>
      <c r="S83" s="29">
        <v>0.25982051313377519</v>
      </c>
      <c r="T83" s="29">
        <v>7.4516380740671184E-2</v>
      </c>
      <c r="U83" s="28" t="s">
        <v>96</v>
      </c>
      <c r="V83" s="28" t="s">
        <v>97</v>
      </c>
      <c r="W83" s="28">
        <v>0.26248241778223241</v>
      </c>
      <c r="X83" s="27">
        <v>7354.1471261563302</v>
      </c>
      <c r="Y83" s="30">
        <f t="shared" si="40"/>
        <v>5.8894054806103626E-4</v>
      </c>
      <c r="Z83" s="27">
        <f t="shared" si="41"/>
        <v>7354.1471261563302</v>
      </c>
      <c r="AA83" s="27">
        <v>0</v>
      </c>
      <c r="AB83" s="27">
        <v>0</v>
      </c>
      <c r="AC83" s="27">
        <v>0</v>
      </c>
      <c r="AD83" s="27">
        <v>0</v>
      </c>
      <c r="AE83" s="27">
        <v>3622</v>
      </c>
      <c r="AF83" s="27">
        <f t="shared" si="42"/>
        <v>3622</v>
      </c>
      <c r="AG83" s="27">
        <f t="shared" si="43"/>
        <v>1</v>
      </c>
      <c r="AH83" s="27">
        <v>0</v>
      </c>
      <c r="AI83" s="27">
        <v>0</v>
      </c>
      <c r="AJ83" s="27">
        <v>0</v>
      </c>
      <c r="AK83" s="27">
        <v>0</v>
      </c>
      <c r="AL83" s="27">
        <v>3622</v>
      </c>
      <c r="AM83" s="27">
        <v>3622</v>
      </c>
      <c r="AN83" s="27">
        <f t="shared" si="44"/>
        <v>1</v>
      </c>
      <c r="AO83" s="27">
        <v>0</v>
      </c>
      <c r="AP83" s="30">
        <f t="shared" si="45"/>
        <v>0</v>
      </c>
      <c r="AQ83" s="30">
        <f t="shared" si="46"/>
        <v>0</v>
      </c>
      <c r="AR83" s="31">
        <f t="shared" si="47"/>
        <v>0</v>
      </c>
      <c r="AS83" s="31">
        <f t="shared" si="67"/>
        <v>0</v>
      </c>
      <c r="AT83" s="32">
        <f t="shared" si="48"/>
        <v>0</v>
      </c>
      <c r="AU83" s="24">
        <v>1194.8199657447219</v>
      </c>
      <c r="AV83" s="28">
        <f t="shared" si="49"/>
        <v>3.3180800954331693E-2</v>
      </c>
      <c r="AW83" s="30">
        <f t="shared" si="50"/>
        <v>4.2614899699990565E-4</v>
      </c>
      <c r="AX83" s="33">
        <f t="shared" si="51"/>
        <v>3.3180800954331693E-2</v>
      </c>
      <c r="AY83" s="30">
        <f t="shared" si="52"/>
        <v>4.2614899699990565E-4</v>
      </c>
      <c r="AZ83" s="31">
        <f t="shared" si="53"/>
        <v>0.8981411075146607</v>
      </c>
      <c r="BA83" s="31">
        <f t="shared" si="66"/>
        <v>1194.8199657447219</v>
      </c>
      <c r="BB83" s="33">
        <f t="shared" si="54"/>
        <v>0</v>
      </c>
      <c r="BC83" s="31">
        <f t="shared" si="55"/>
        <v>0.39036869670603647</v>
      </c>
      <c r="BD83" s="30">
        <f t="shared" si="56"/>
        <v>5.8894054806103626E-4</v>
      </c>
      <c r="BE83" s="31">
        <f t="shared" si="57"/>
        <v>0.9443406716438475</v>
      </c>
      <c r="BF83" s="31">
        <f t="shared" si="58"/>
        <v>0.40247067665804698</v>
      </c>
      <c r="BG83" s="31">
        <f t="shared" si="59"/>
        <v>0.61081469393425314</v>
      </c>
      <c r="BH83" s="24">
        <v>100</v>
      </c>
      <c r="BI83" s="24">
        <v>6.2372866071599997</v>
      </c>
      <c r="BJ83" s="24">
        <f t="shared" si="60"/>
        <v>4491.9653305838983</v>
      </c>
      <c r="BK83" s="28">
        <v>1</v>
      </c>
      <c r="BL83" s="28" t="str">
        <f t="shared" si="61"/>
        <v>FALSETRUE</v>
      </c>
      <c r="BM83" s="24" t="str">
        <f t="shared" si="62"/>
        <v>FALSETRUE</v>
      </c>
      <c r="BN83" s="28">
        <v>0.22989999999999999</v>
      </c>
      <c r="BO83" s="28">
        <f t="shared" si="63"/>
        <v>0.20435555555555554</v>
      </c>
      <c r="BP83" s="24">
        <v>1.91</v>
      </c>
      <c r="BQ83" s="24">
        <f t="shared" si="65"/>
        <v>284.5</v>
      </c>
      <c r="BR83" s="24">
        <v>16</v>
      </c>
      <c r="BS83" s="28">
        <v>0.27</v>
      </c>
      <c r="BT83" s="28">
        <v>61.033500000000004</v>
      </c>
      <c r="BU83" s="24">
        <v>0.03</v>
      </c>
      <c r="BV83" s="28">
        <v>0.83000000000000007</v>
      </c>
      <c r="BW83" s="28">
        <v>187.62150000000003</v>
      </c>
      <c r="BX83" s="24">
        <v>3923</v>
      </c>
      <c r="BY83" s="24">
        <v>17067</v>
      </c>
      <c r="BZ83" s="24">
        <v>1615</v>
      </c>
      <c r="CA83" s="24">
        <v>3174</v>
      </c>
      <c r="CB83" s="24">
        <v>1524</v>
      </c>
      <c r="CC83" s="24">
        <v>17907</v>
      </c>
      <c r="CD83" s="24">
        <v>32.450000000000003</v>
      </c>
      <c r="CE83" s="24">
        <v>34.25</v>
      </c>
      <c r="CF83" s="24">
        <v>94.47</v>
      </c>
      <c r="CG83" s="24">
        <v>22605</v>
      </c>
      <c r="CH83" s="24">
        <v>0</v>
      </c>
      <c r="CI83" s="24">
        <v>0</v>
      </c>
      <c r="CJ83" s="24" t="s">
        <v>98</v>
      </c>
      <c r="CK83" s="24">
        <v>7998</v>
      </c>
      <c r="CL83" s="28">
        <v>1.02</v>
      </c>
      <c r="CM83" s="28">
        <v>2.87</v>
      </c>
      <c r="CN83" s="24">
        <v>2671</v>
      </c>
      <c r="CO83" s="24">
        <v>33.44</v>
      </c>
      <c r="CP83" s="24">
        <v>1193</v>
      </c>
      <c r="CQ83" s="24">
        <v>1895</v>
      </c>
      <c r="CR83" s="24">
        <v>1464</v>
      </c>
      <c r="CS83" s="24">
        <v>4552</v>
      </c>
      <c r="CT83" s="24">
        <v>773</v>
      </c>
      <c r="CU83" s="24">
        <v>1404</v>
      </c>
      <c r="CV83" s="24">
        <v>1085</v>
      </c>
      <c r="CW83" s="24">
        <v>1875</v>
      </c>
      <c r="CX83" s="24">
        <v>72.239999999999995</v>
      </c>
      <c r="CY83" s="24">
        <v>93.35</v>
      </c>
      <c r="CZ83" s="24">
        <v>86.87</v>
      </c>
      <c r="DA83" s="24">
        <v>71.540000000000006</v>
      </c>
      <c r="DB83" s="24">
        <v>382</v>
      </c>
      <c r="DC83" s="24">
        <v>6.91</v>
      </c>
      <c r="DD83" s="24">
        <v>1.33</v>
      </c>
      <c r="DE83" s="24">
        <v>54</v>
      </c>
      <c r="DF83" s="24">
        <v>0.68</v>
      </c>
      <c r="DG83" s="24">
        <v>1.04</v>
      </c>
      <c r="DH83" s="24">
        <v>0.37</v>
      </c>
    </row>
    <row r="84" spans="1:112" ht="12.3" customHeight="1">
      <c r="A84" s="24">
        <v>91</v>
      </c>
      <c r="B84" s="24" t="s">
        <v>106</v>
      </c>
      <c r="C84" s="24" t="s">
        <v>107</v>
      </c>
      <c r="D84" t="s">
        <v>1436</v>
      </c>
      <c r="E84" s="25" t="s">
        <v>1437</v>
      </c>
      <c r="F84" s="25" t="s">
        <v>1614</v>
      </c>
      <c r="G84" s="25" t="s">
        <v>1615</v>
      </c>
      <c r="H84" s="35" t="s">
        <v>323</v>
      </c>
      <c r="I84" s="26">
        <v>15224</v>
      </c>
      <c r="J84" s="27">
        <v>18869.324803722015</v>
      </c>
      <c r="K84" s="27">
        <f t="shared" si="37"/>
        <v>433.88399999999996</v>
      </c>
      <c r="L84" s="24">
        <v>5271</v>
      </c>
      <c r="M84" s="24">
        <v>151</v>
      </c>
      <c r="N84" s="24">
        <v>4</v>
      </c>
      <c r="O84" s="24">
        <f t="shared" si="38"/>
        <v>155</v>
      </c>
      <c r="P84" s="28">
        <v>2.8499999999999996</v>
      </c>
      <c r="Q84" s="28">
        <f t="shared" si="39"/>
        <v>0.34860375643472946</v>
      </c>
      <c r="R84" s="29">
        <v>0.239784181649117</v>
      </c>
      <c r="S84" s="29">
        <v>0.25982051313377519</v>
      </c>
      <c r="T84" s="29">
        <v>7.4516380740671184E-2</v>
      </c>
      <c r="U84" s="28" t="s">
        <v>96</v>
      </c>
      <c r="V84" s="28" t="s">
        <v>97</v>
      </c>
      <c r="W84" s="28">
        <v>0.20608123710175272</v>
      </c>
      <c r="X84" s="27">
        <v>3888.6137988258201</v>
      </c>
      <c r="Y84" s="30">
        <f t="shared" si="40"/>
        <v>3.1141100423906639E-4</v>
      </c>
      <c r="Z84" s="27">
        <f t="shared" si="41"/>
        <v>3888.6137988258201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f t="shared" si="42"/>
        <v>0</v>
      </c>
      <c r="AG84" s="27">
        <f t="shared" si="43"/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  <c r="AM84" s="27">
        <v>0</v>
      </c>
      <c r="AN84" s="27">
        <f t="shared" si="44"/>
        <v>0</v>
      </c>
      <c r="AO84" s="27">
        <v>0</v>
      </c>
      <c r="AP84" s="30">
        <f t="shared" si="45"/>
        <v>0</v>
      </c>
      <c r="AQ84" s="30">
        <f t="shared" si="46"/>
        <v>0</v>
      </c>
      <c r="AR84" s="31">
        <f t="shared" si="47"/>
        <v>0</v>
      </c>
      <c r="AS84" s="31">
        <f t="shared" si="67"/>
        <v>0</v>
      </c>
      <c r="AT84" s="32">
        <f t="shared" si="48"/>
        <v>0</v>
      </c>
      <c r="AU84" s="24">
        <v>835.865497684709</v>
      </c>
      <c r="AV84" s="28">
        <f t="shared" si="49"/>
        <v>2.3212439947789886E-2</v>
      </c>
      <c r="AW84" s="30">
        <f t="shared" si="50"/>
        <v>2.9812294209793103E-4</v>
      </c>
      <c r="AX84" s="33">
        <f t="shared" si="51"/>
        <v>2.3212439947789886E-2</v>
      </c>
      <c r="AY84" s="30">
        <f t="shared" si="52"/>
        <v>2.9812294209793103E-4</v>
      </c>
      <c r="AZ84" s="31">
        <f t="shared" si="53"/>
        <v>0.89709089438999101</v>
      </c>
      <c r="BA84" s="31">
        <f t="shared" si="66"/>
        <v>835.865497684709</v>
      </c>
      <c r="BB84" s="33">
        <f t="shared" si="54"/>
        <v>0</v>
      </c>
      <c r="BC84" s="31">
        <f t="shared" si="55"/>
        <v>0.38669583866229934</v>
      </c>
      <c r="BD84" s="30">
        <f t="shared" si="56"/>
        <v>3.1141100423906639E-4</v>
      </c>
      <c r="BE84" s="31">
        <f t="shared" si="57"/>
        <v>0.94326599321062621</v>
      </c>
      <c r="BF84" s="31">
        <f t="shared" si="58"/>
        <v>0.38321954710553929</v>
      </c>
      <c r="BG84" s="31">
        <f t="shared" si="59"/>
        <v>0.5815979745867853</v>
      </c>
      <c r="BH84" s="24">
        <v>100</v>
      </c>
      <c r="BI84" s="24">
        <v>6.0782559234900004</v>
      </c>
      <c r="BJ84" s="24">
        <f t="shared" si="60"/>
        <v>3104.3978801221097</v>
      </c>
      <c r="BK84" s="28">
        <v>1</v>
      </c>
      <c r="BL84" s="28" t="str">
        <f t="shared" si="61"/>
        <v>FALSETRUE</v>
      </c>
      <c r="BM84" s="24" t="str">
        <f t="shared" si="62"/>
        <v>FALSETRUE</v>
      </c>
      <c r="BN84" s="28">
        <v>0.2235</v>
      </c>
      <c r="BO84" s="28">
        <f t="shared" si="63"/>
        <v>0.19866666666666666</v>
      </c>
      <c r="BP84" s="24">
        <v>0.55000000000000004</v>
      </c>
      <c r="BQ84" s="24">
        <f t="shared" si="65"/>
        <v>238.58823529411765</v>
      </c>
      <c r="BR84" s="24">
        <v>17</v>
      </c>
      <c r="BS84" s="28">
        <v>0.04</v>
      </c>
      <c r="BT84" s="28">
        <v>6.0895999999999999</v>
      </c>
      <c r="BU84" s="24">
        <v>0.05</v>
      </c>
      <c r="BV84" s="28">
        <v>0.34000000000000008</v>
      </c>
      <c r="BW84" s="28">
        <v>51.761600000000008</v>
      </c>
      <c r="BX84" s="24">
        <v>2569</v>
      </c>
      <c r="BY84" s="24">
        <v>11496</v>
      </c>
      <c r="BZ84" s="24">
        <v>1159</v>
      </c>
      <c r="CA84" s="24">
        <v>2069</v>
      </c>
      <c r="CB84" s="24">
        <v>1023</v>
      </c>
      <c r="CC84" s="24">
        <v>12132</v>
      </c>
      <c r="CD84" s="24">
        <v>32.43</v>
      </c>
      <c r="CE84" s="24">
        <v>34.56</v>
      </c>
      <c r="CF84" s="24">
        <v>100.11</v>
      </c>
      <c r="CG84" s="24">
        <v>15224</v>
      </c>
      <c r="CH84" s="24">
        <v>0</v>
      </c>
      <c r="CI84" s="24">
        <v>0</v>
      </c>
      <c r="CJ84" s="24" t="s">
        <v>98</v>
      </c>
      <c r="CK84" s="24">
        <v>5701</v>
      </c>
      <c r="CL84" s="28">
        <v>1</v>
      </c>
      <c r="CM84" s="28">
        <v>2.68</v>
      </c>
      <c r="CN84" s="24">
        <v>1593</v>
      </c>
      <c r="CO84" s="24">
        <v>27.97</v>
      </c>
      <c r="CP84" s="24">
        <v>1011</v>
      </c>
      <c r="CQ84" s="24">
        <v>1795</v>
      </c>
      <c r="CR84" s="24">
        <v>1250</v>
      </c>
      <c r="CS84" s="24">
        <v>4056</v>
      </c>
      <c r="CT84" s="24">
        <v>510</v>
      </c>
      <c r="CU84" s="24">
        <v>979</v>
      </c>
      <c r="CV84" s="24">
        <v>766</v>
      </c>
      <c r="CW84" s="24">
        <v>1334</v>
      </c>
      <c r="CX84" s="24">
        <v>71.33</v>
      </c>
      <c r="CY84" s="24">
        <v>94.23</v>
      </c>
      <c r="CZ84" s="24">
        <v>92.29</v>
      </c>
      <c r="DA84" s="24">
        <v>76.62</v>
      </c>
      <c r="DB84" s="24">
        <v>75</v>
      </c>
      <c r="DC84" s="24">
        <v>6</v>
      </c>
      <c r="DD84" s="24">
        <v>0.51</v>
      </c>
      <c r="DE84" s="24">
        <v>6</v>
      </c>
      <c r="DF84" s="24">
        <v>0.11</v>
      </c>
      <c r="DG84" s="24">
        <v>0.3</v>
      </c>
      <c r="DH84" s="24">
        <v>1.25</v>
      </c>
    </row>
    <row r="85" spans="1:112" ht="12.3" customHeight="1">
      <c r="A85" s="24">
        <v>92</v>
      </c>
      <c r="B85" s="24" t="s">
        <v>140</v>
      </c>
      <c r="C85" s="24" t="s">
        <v>141</v>
      </c>
      <c r="D85" s="25" t="s">
        <v>516</v>
      </c>
      <c r="E85" s="25" t="s">
        <v>517</v>
      </c>
      <c r="F85" s="25" t="s">
        <v>518</v>
      </c>
      <c r="G85" s="25" t="s">
        <v>519</v>
      </c>
      <c r="H85" s="25" t="s">
        <v>431</v>
      </c>
      <c r="I85" s="26">
        <v>32662</v>
      </c>
      <c r="J85" s="27">
        <v>44083.876170619995</v>
      </c>
      <c r="K85" s="27">
        <f t="shared" si="37"/>
        <v>13940.141599999999</v>
      </c>
      <c r="L85" s="24">
        <v>4342</v>
      </c>
      <c r="M85" s="24">
        <v>2203</v>
      </c>
      <c r="N85" s="24">
        <v>1029</v>
      </c>
      <c r="O85" s="24">
        <f t="shared" si="38"/>
        <v>3232</v>
      </c>
      <c r="P85" s="28">
        <v>42.68</v>
      </c>
      <c r="Q85" s="28">
        <f t="shared" si="39"/>
        <v>0.47321056743817708</v>
      </c>
      <c r="R85" s="29">
        <v>0.57030198054331582</v>
      </c>
      <c r="S85" s="29">
        <v>0.10331053663879909</v>
      </c>
      <c r="T85" s="29">
        <v>0.33587127335950606</v>
      </c>
      <c r="U85" s="28" t="s">
        <v>215</v>
      </c>
      <c r="V85" s="28" t="s">
        <v>129</v>
      </c>
      <c r="W85" s="28">
        <v>0.54667333735033952</v>
      </c>
      <c r="X85" s="27">
        <v>24099.479709531937</v>
      </c>
      <c r="Y85" s="30">
        <f t="shared" si="40"/>
        <v>1.9299533371636075E-3</v>
      </c>
      <c r="Z85" s="27">
        <f t="shared" si="41"/>
        <v>23962.479709531937</v>
      </c>
      <c r="AA85" s="27">
        <v>0</v>
      </c>
      <c r="AB85" s="27">
        <v>0</v>
      </c>
      <c r="AC85" s="27">
        <v>644</v>
      </c>
      <c r="AD85" s="27">
        <v>0</v>
      </c>
      <c r="AE85" s="27">
        <v>16376</v>
      </c>
      <c r="AF85" s="27">
        <f t="shared" si="42"/>
        <v>16376</v>
      </c>
      <c r="AG85" s="27">
        <f t="shared" si="43"/>
        <v>2</v>
      </c>
      <c r="AH85" s="27">
        <v>0</v>
      </c>
      <c r="AI85" s="27">
        <v>0</v>
      </c>
      <c r="AJ85" s="27">
        <v>664</v>
      </c>
      <c r="AK85" s="27">
        <v>0</v>
      </c>
      <c r="AL85" s="27">
        <v>16376</v>
      </c>
      <c r="AM85" s="27">
        <v>16376</v>
      </c>
      <c r="AN85" s="27">
        <f t="shared" si="44"/>
        <v>2</v>
      </c>
      <c r="AO85" s="27">
        <v>137</v>
      </c>
      <c r="AP85" s="30">
        <f t="shared" si="45"/>
        <v>7.9228478856000907E-5</v>
      </c>
      <c r="AQ85" s="30">
        <f t="shared" si="46"/>
        <v>0</v>
      </c>
      <c r="AR85" s="31">
        <f t="shared" si="47"/>
        <v>5.6847700303593327E-3</v>
      </c>
      <c r="AS85" s="31">
        <f t="shared" si="67"/>
        <v>5.6847700303593327E-3</v>
      </c>
      <c r="AT85" s="32">
        <f t="shared" si="48"/>
        <v>3.1077122045657275E-3</v>
      </c>
      <c r="AU85" s="24">
        <v>5628.548681359096</v>
      </c>
      <c r="AV85" s="28">
        <f t="shared" si="49"/>
        <v>0.15630786127811011</v>
      </c>
      <c r="AW85" s="30">
        <f t="shared" si="50"/>
        <v>2.0074994090271093E-3</v>
      </c>
      <c r="AX85" s="33">
        <f t="shared" si="51"/>
        <v>0.15630786127811011</v>
      </c>
      <c r="AY85" s="30">
        <f t="shared" si="52"/>
        <v>2.0074994090271093E-3</v>
      </c>
      <c r="AZ85" s="31">
        <f t="shared" si="53"/>
        <v>0.91111311511642867</v>
      </c>
      <c r="BA85" s="31">
        <f t="shared" si="66"/>
        <v>5628.548681359096</v>
      </c>
      <c r="BB85" s="33">
        <f t="shared" si="54"/>
        <v>0</v>
      </c>
      <c r="BC85" s="31">
        <f t="shared" si="55"/>
        <v>0.54590765231261817</v>
      </c>
      <c r="BD85" s="30">
        <f t="shared" si="56"/>
        <v>1.8507248583076066E-3</v>
      </c>
      <c r="BE85" s="31">
        <f t="shared" si="57"/>
        <v>0.94922668257776444</v>
      </c>
      <c r="BF85" s="31">
        <f t="shared" si="58"/>
        <v>0.49927665775508917</v>
      </c>
      <c r="BG85" s="31">
        <f t="shared" si="59"/>
        <v>0.75773351099141284</v>
      </c>
      <c r="BH85" s="24">
        <v>81.72</v>
      </c>
      <c r="BI85" s="24">
        <v>2119.3046227599998</v>
      </c>
      <c r="BJ85" s="24">
        <f t="shared" si="60"/>
        <v>20.801104143871942</v>
      </c>
      <c r="BK85" s="28">
        <f t="shared" ref="BK85:BK115" si="68">BJ85/(2000)</f>
        <v>1.0400552071935971E-2</v>
      </c>
      <c r="BL85" s="28" t="str">
        <f t="shared" si="61"/>
        <v>TRUETRUE</v>
      </c>
      <c r="BM85" s="24" t="str">
        <f t="shared" si="62"/>
        <v>TRUETRUE</v>
      </c>
      <c r="BN85" s="28">
        <v>0.53469999999999995</v>
      </c>
      <c r="BO85" s="28">
        <f t="shared" si="63"/>
        <v>0.47528888888888887</v>
      </c>
      <c r="BP85" s="24">
        <v>10.35</v>
      </c>
      <c r="BQ85" s="24">
        <f t="shared" si="65"/>
        <v>194.26415094339623</v>
      </c>
      <c r="BR85" s="24">
        <v>53</v>
      </c>
      <c r="BS85" s="28">
        <v>26.060000000000002</v>
      </c>
      <c r="BT85" s="28">
        <v>8511.7171999999991</v>
      </c>
      <c r="BU85" s="24">
        <v>6.98</v>
      </c>
      <c r="BV85" s="28">
        <v>57.41</v>
      </c>
      <c r="BW85" s="28">
        <v>18751.254199999999</v>
      </c>
      <c r="BX85" s="24">
        <v>10824</v>
      </c>
      <c r="BY85" s="24">
        <v>20243</v>
      </c>
      <c r="BZ85" s="24">
        <v>1595</v>
      </c>
      <c r="CA85" s="24">
        <v>8612</v>
      </c>
      <c r="CB85" s="24">
        <v>4507</v>
      </c>
      <c r="CC85" s="24">
        <v>19543</v>
      </c>
      <c r="CD85" s="24">
        <v>61.35</v>
      </c>
      <c r="CE85" s="24">
        <v>26.54</v>
      </c>
      <c r="CF85" s="24">
        <v>101.77</v>
      </c>
      <c r="CG85" s="24">
        <v>26693</v>
      </c>
      <c r="CH85" s="24">
        <v>5969</v>
      </c>
      <c r="CI85" s="24">
        <v>18.28</v>
      </c>
      <c r="CJ85" s="24" t="s">
        <v>98</v>
      </c>
      <c r="CK85" s="24">
        <v>7867</v>
      </c>
      <c r="CL85" s="28">
        <v>1.01</v>
      </c>
      <c r="CM85" s="28">
        <v>4.18</v>
      </c>
      <c r="CN85" s="24">
        <v>2926</v>
      </c>
      <c r="CO85" s="24">
        <v>37.44</v>
      </c>
      <c r="CP85" s="24">
        <v>1921</v>
      </c>
      <c r="CQ85" s="24">
        <v>4644</v>
      </c>
      <c r="CR85" s="24">
        <v>3669</v>
      </c>
      <c r="CS85" s="24">
        <v>10296</v>
      </c>
      <c r="CT85" s="24">
        <v>1458</v>
      </c>
      <c r="CU85" s="24">
        <v>4126</v>
      </c>
      <c r="CV85" s="24">
        <v>3043</v>
      </c>
      <c r="CW85" s="24">
        <v>2178</v>
      </c>
      <c r="CX85" s="24">
        <v>51.23</v>
      </c>
      <c r="CY85" s="24">
        <v>92.8</v>
      </c>
      <c r="CZ85" s="24">
        <v>81.08</v>
      </c>
      <c r="DA85" s="24">
        <v>48.9</v>
      </c>
      <c r="DB85" s="24">
        <v>2644</v>
      </c>
      <c r="DC85" s="24">
        <v>8.66</v>
      </c>
      <c r="DD85" s="24">
        <v>16.440000000000001</v>
      </c>
      <c r="DE85" s="24">
        <v>626</v>
      </c>
      <c r="DF85" s="24">
        <v>8.01</v>
      </c>
      <c r="DG85" s="24">
        <v>20.27</v>
      </c>
      <c r="DH85" s="24">
        <v>12.97</v>
      </c>
    </row>
    <row r="86" spans="1:112" ht="12.3" customHeight="1">
      <c r="A86" s="24">
        <v>93</v>
      </c>
      <c r="B86" s="24" t="s">
        <v>140</v>
      </c>
      <c r="C86" s="24" t="s">
        <v>141</v>
      </c>
      <c r="D86" s="25" t="s">
        <v>516</v>
      </c>
      <c r="E86" s="25" t="s">
        <v>517</v>
      </c>
      <c r="F86" s="25" t="s">
        <v>2188</v>
      </c>
      <c r="G86" s="25" t="s">
        <v>2189</v>
      </c>
      <c r="H86" s="25" t="s">
        <v>431</v>
      </c>
      <c r="I86" s="26">
        <v>5041</v>
      </c>
      <c r="J86" s="27">
        <v>6803.833806138492</v>
      </c>
      <c r="K86" s="27">
        <f t="shared" si="37"/>
        <v>2485.7171000000003</v>
      </c>
      <c r="L86" s="24">
        <v>552</v>
      </c>
      <c r="M86" s="24">
        <v>289</v>
      </c>
      <c r="N86" s="24">
        <v>248</v>
      </c>
      <c r="O86" s="24">
        <f t="shared" si="38"/>
        <v>537</v>
      </c>
      <c r="P86" s="28">
        <v>49.31</v>
      </c>
      <c r="Q86" s="28">
        <f t="shared" si="39"/>
        <v>0.50707660395842546</v>
      </c>
      <c r="R86" s="29">
        <v>0.57030198054331582</v>
      </c>
      <c r="S86" s="29">
        <v>0.10331053663879909</v>
      </c>
      <c r="T86" s="29">
        <v>0.33587127335950606</v>
      </c>
      <c r="U86" s="28" t="s">
        <v>215</v>
      </c>
      <c r="V86" s="28" t="s">
        <v>129</v>
      </c>
      <c r="W86" s="28">
        <v>0.63159471098278452</v>
      </c>
      <c r="X86" s="27">
        <v>4297.2654463629397</v>
      </c>
      <c r="Y86" s="30">
        <f t="shared" si="40"/>
        <v>3.4413696431818497E-4</v>
      </c>
      <c r="Z86" s="27">
        <f t="shared" si="41"/>
        <v>4297.2654463629397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  <c r="AF86" s="27">
        <f t="shared" si="42"/>
        <v>0</v>
      </c>
      <c r="AG86" s="27">
        <f t="shared" si="43"/>
        <v>0</v>
      </c>
      <c r="AH86" s="27">
        <v>0</v>
      </c>
      <c r="AI86" s="27">
        <v>0</v>
      </c>
      <c r="AJ86" s="27">
        <v>0</v>
      </c>
      <c r="AK86" s="27">
        <v>0</v>
      </c>
      <c r="AL86" s="27">
        <v>0</v>
      </c>
      <c r="AM86" s="27">
        <v>0</v>
      </c>
      <c r="AN86" s="27">
        <f t="shared" si="44"/>
        <v>0</v>
      </c>
      <c r="AO86" s="27">
        <v>0</v>
      </c>
      <c r="AP86" s="30">
        <f t="shared" si="45"/>
        <v>0</v>
      </c>
      <c r="AQ86" s="30">
        <f t="shared" si="46"/>
        <v>0</v>
      </c>
      <c r="AR86" s="31">
        <f t="shared" si="47"/>
        <v>0</v>
      </c>
      <c r="AS86" s="31">
        <f t="shared" si="67"/>
        <v>0</v>
      </c>
      <c r="AT86" s="32">
        <f t="shared" si="48"/>
        <v>0</v>
      </c>
      <c r="AU86" s="24">
        <v>1011.183132283438</v>
      </c>
      <c r="AV86" s="28">
        <f t="shared" si="49"/>
        <v>2.8081106110209492E-2</v>
      </c>
      <c r="AW86" s="30">
        <f t="shared" si="50"/>
        <v>3.6065239112172376E-4</v>
      </c>
      <c r="AX86" s="33">
        <f t="shared" si="51"/>
        <v>2.8081106110209492E-2</v>
      </c>
      <c r="AY86" s="30">
        <f t="shared" si="52"/>
        <v>3.6065239112172376E-4</v>
      </c>
      <c r="AZ86" s="31">
        <f t="shared" si="53"/>
        <v>0.89760383098007368</v>
      </c>
      <c r="BA86" s="31">
        <f t="shared" si="66"/>
        <v>1011.183132283438</v>
      </c>
      <c r="BB86" s="33">
        <f t="shared" si="54"/>
        <v>0</v>
      </c>
      <c r="BC86" s="31">
        <f t="shared" si="55"/>
        <v>0.49866230587786636</v>
      </c>
      <c r="BD86" s="30">
        <f t="shared" si="56"/>
        <v>3.4413696431818497E-4</v>
      </c>
      <c r="BE86" s="31">
        <f t="shared" si="57"/>
        <v>0.94339271803789737</v>
      </c>
      <c r="BF86" s="31">
        <f t="shared" si="58"/>
        <v>0.52511052199499997</v>
      </c>
      <c r="BG86" s="31">
        <f t="shared" si="59"/>
        <v>0.79694060058578631</v>
      </c>
      <c r="BH86" s="24">
        <v>0</v>
      </c>
      <c r="BI86" s="24">
        <v>802.26921132799998</v>
      </c>
      <c r="BJ86" s="24">
        <f t="shared" si="60"/>
        <v>8.4807365284230141</v>
      </c>
      <c r="BK86" s="28">
        <f t="shared" si="68"/>
        <v>4.2403682642115073E-3</v>
      </c>
      <c r="BL86" s="28" t="str">
        <f t="shared" si="61"/>
        <v>TRUEFALSE</v>
      </c>
      <c r="BM86" s="24" t="str">
        <f t="shared" si="62"/>
        <v>TRUEFALSE</v>
      </c>
      <c r="BN86" s="28">
        <v>0.60070000000000001</v>
      </c>
      <c r="BO86" s="28">
        <f t="shared" si="63"/>
        <v>0.53395555555555552</v>
      </c>
      <c r="BP86" s="24">
        <v>13.77</v>
      </c>
      <c r="BQ86" s="24">
        <f t="shared" si="65"/>
        <v>88.944444444444443</v>
      </c>
      <c r="BR86" s="24">
        <v>18</v>
      </c>
      <c r="BS86" s="28">
        <v>52.97</v>
      </c>
      <c r="BT86" s="28">
        <v>2670.2176999999997</v>
      </c>
      <c r="BU86" s="24">
        <v>13.22</v>
      </c>
      <c r="BV86" s="28">
        <v>84</v>
      </c>
      <c r="BW86" s="28">
        <v>4234.4399999999996</v>
      </c>
      <c r="BX86" s="24">
        <v>1798</v>
      </c>
      <c r="BY86" s="24">
        <v>2993</v>
      </c>
      <c r="BZ86" s="24">
        <v>250</v>
      </c>
      <c r="CA86" s="24">
        <v>1406</v>
      </c>
      <c r="CB86" s="24">
        <v>790</v>
      </c>
      <c r="CC86" s="24">
        <v>2845</v>
      </c>
      <c r="CD86" s="24">
        <v>68.430000000000007</v>
      </c>
      <c r="CE86" s="24">
        <v>25.73</v>
      </c>
      <c r="CF86" s="24">
        <v>104.67</v>
      </c>
      <c r="CG86" s="24">
        <v>0</v>
      </c>
      <c r="CH86" s="24">
        <v>5041</v>
      </c>
      <c r="CI86" s="24">
        <v>100</v>
      </c>
      <c r="CJ86" s="24" t="s">
        <v>1980</v>
      </c>
      <c r="CK86" s="24">
        <v>1125</v>
      </c>
      <c r="CL86" s="28">
        <v>1.01</v>
      </c>
      <c r="CM86" s="28">
        <v>4.5</v>
      </c>
      <c r="CN86" s="24">
        <v>366</v>
      </c>
      <c r="CO86" s="24">
        <v>32.65</v>
      </c>
      <c r="CP86" s="24">
        <v>306</v>
      </c>
      <c r="CQ86" s="24">
        <v>714</v>
      </c>
      <c r="CR86" s="24">
        <v>557</v>
      </c>
      <c r="CS86" s="24">
        <v>1601</v>
      </c>
      <c r="CT86" s="24">
        <v>161</v>
      </c>
      <c r="CU86" s="24">
        <v>686</v>
      </c>
      <c r="CV86" s="24">
        <v>517</v>
      </c>
      <c r="CW86" s="24">
        <v>296</v>
      </c>
      <c r="CX86" s="24">
        <v>34.85</v>
      </c>
      <c r="CY86" s="24">
        <v>92.7</v>
      </c>
      <c r="CZ86" s="24">
        <v>78.69</v>
      </c>
      <c r="DA86" s="24">
        <v>43.53</v>
      </c>
      <c r="DB86" s="24">
        <v>538</v>
      </c>
      <c r="DC86" s="24">
        <v>10.24</v>
      </c>
      <c r="DD86" s="24">
        <v>19.89</v>
      </c>
      <c r="DE86" s="24">
        <v>282</v>
      </c>
      <c r="DF86" s="24">
        <v>25.16</v>
      </c>
      <c r="DG86" s="24">
        <v>13.38</v>
      </c>
      <c r="DH86" s="24">
        <v>18.18</v>
      </c>
    </row>
    <row r="87" spans="1:112" ht="12.3" customHeight="1">
      <c r="A87" s="24">
        <v>94</v>
      </c>
      <c r="B87" s="24" t="s">
        <v>140</v>
      </c>
      <c r="C87" s="24" t="s">
        <v>141</v>
      </c>
      <c r="D87" s="25" t="s">
        <v>516</v>
      </c>
      <c r="E87" s="25" t="s">
        <v>517</v>
      </c>
      <c r="F87" s="25" t="s">
        <v>2276</v>
      </c>
      <c r="G87" s="25" t="s">
        <v>2277</v>
      </c>
      <c r="H87" s="25" t="s">
        <v>431</v>
      </c>
      <c r="I87" s="26">
        <v>4624</v>
      </c>
      <c r="J87" s="27">
        <v>6241.009228245267</v>
      </c>
      <c r="K87" s="27">
        <f t="shared" si="37"/>
        <v>1944.8543999999999</v>
      </c>
      <c r="L87" s="24">
        <v>635</v>
      </c>
      <c r="M87" s="24">
        <v>316</v>
      </c>
      <c r="N87" s="24">
        <v>145</v>
      </c>
      <c r="O87" s="24">
        <f t="shared" si="38"/>
        <v>461</v>
      </c>
      <c r="P87" s="28">
        <v>42.06</v>
      </c>
      <c r="Q87" s="28">
        <f t="shared" si="39"/>
        <v>0.46897972208952288</v>
      </c>
      <c r="R87" s="29">
        <v>0.57030198054331582</v>
      </c>
      <c r="S87" s="29">
        <v>0.10331053663879909</v>
      </c>
      <c r="T87" s="29">
        <v>0.33587127335950606</v>
      </c>
      <c r="U87" s="28" t="s">
        <v>215</v>
      </c>
      <c r="V87" s="28" t="s">
        <v>129</v>
      </c>
      <c r="W87" s="28">
        <v>0.53873197209361012</v>
      </c>
      <c r="X87" s="27">
        <v>3362.2312093869923</v>
      </c>
      <c r="Y87" s="30">
        <f t="shared" si="40"/>
        <v>2.6925682301371507E-4</v>
      </c>
      <c r="Z87" s="27">
        <f t="shared" si="41"/>
        <v>3274.2312093869923</v>
      </c>
      <c r="AA87" s="27">
        <v>0</v>
      </c>
      <c r="AB87" s="27">
        <v>0</v>
      </c>
      <c r="AC87" s="27">
        <v>47</v>
      </c>
      <c r="AD87" s="27">
        <v>0</v>
      </c>
      <c r="AE87" s="27">
        <v>0</v>
      </c>
      <c r="AF87" s="27">
        <f t="shared" si="42"/>
        <v>47</v>
      </c>
      <c r="AG87" s="27">
        <f t="shared" si="43"/>
        <v>1</v>
      </c>
      <c r="AH87" s="27">
        <v>0</v>
      </c>
      <c r="AI87" s="27">
        <v>0</v>
      </c>
      <c r="AJ87" s="27">
        <v>47</v>
      </c>
      <c r="AK87" s="27">
        <v>0</v>
      </c>
      <c r="AL87" s="27">
        <v>0</v>
      </c>
      <c r="AM87" s="27">
        <v>47</v>
      </c>
      <c r="AN87" s="27">
        <f t="shared" si="44"/>
        <v>1</v>
      </c>
      <c r="AO87" s="27">
        <v>88</v>
      </c>
      <c r="AP87" s="30">
        <f t="shared" si="45"/>
        <v>5.0891285688526131E-5</v>
      </c>
      <c r="AQ87" s="30">
        <f t="shared" si="46"/>
        <v>0</v>
      </c>
      <c r="AR87" s="31">
        <f t="shared" si="47"/>
        <v>2.617309593531621E-2</v>
      </c>
      <c r="AS87" s="31">
        <f t="shared" si="67"/>
        <v>2.617309593531621E-2</v>
      </c>
      <c r="AT87" s="32">
        <f t="shared" si="48"/>
        <v>1.4100283589028154E-2</v>
      </c>
      <c r="AU87" s="24">
        <v>705.73888344262923</v>
      </c>
      <c r="AV87" s="28">
        <f t="shared" si="49"/>
        <v>1.9598753024391045E-2</v>
      </c>
      <c r="AW87" s="30">
        <f t="shared" si="50"/>
        <v>2.5171149289881064E-4</v>
      </c>
      <c r="AX87" s="33">
        <f t="shared" si="51"/>
        <v>1.9598753024391045E-2</v>
      </c>
      <c r="AY87" s="30">
        <f t="shared" si="52"/>
        <v>2.5171149289881064E-4</v>
      </c>
      <c r="AZ87" s="31">
        <f t="shared" si="53"/>
        <v>0.89671017569080769</v>
      </c>
      <c r="BA87" s="31">
        <f t="shared" si="66"/>
        <v>705.73888344262923</v>
      </c>
      <c r="BB87" s="33">
        <f t="shared" si="54"/>
        <v>0</v>
      </c>
      <c r="BC87" s="31">
        <f t="shared" si="55"/>
        <v>0.49553696975283817</v>
      </c>
      <c r="BD87" s="30">
        <f t="shared" si="56"/>
        <v>2.1836553732518894E-4</v>
      </c>
      <c r="BE87" s="31">
        <f t="shared" si="57"/>
        <v>0.94290569298736238</v>
      </c>
      <c r="BF87" s="31">
        <f t="shared" si="58"/>
        <v>0.49396897396799538</v>
      </c>
      <c r="BG87" s="31">
        <f t="shared" si="59"/>
        <v>0.74967823781018683</v>
      </c>
      <c r="BH87" s="24">
        <v>0</v>
      </c>
      <c r="BI87" s="24">
        <v>2779.5647545699999</v>
      </c>
      <c r="BJ87" s="24">
        <f t="shared" si="60"/>
        <v>2.2453188823840713</v>
      </c>
      <c r="BK87" s="28">
        <f t="shared" si="68"/>
        <v>1.1226594411920356E-3</v>
      </c>
      <c r="BL87" s="28" t="str">
        <f t="shared" si="61"/>
        <v>TRUEFALSE</v>
      </c>
      <c r="BM87" s="24" t="str">
        <f t="shared" si="62"/>
        <v>TRUEFALSE</v>
      </c>
      <c r="BN87" s="28">
        <v>0.57889999999999997</v>
      </c>
      <c r="BO87" s="28">
        <f t="shared" si="63"/>
        <v>0.5145777777777778</v>
      </c>
      <c r="BP87" s="24">
        <v>15.57</v>
      </c>
      <c r="BQ87" s="24">
        <f t="shared" si="65"/>
        <v>68.94736842105263</v>
      </c>
      <c r="BR87" s="24">
        <v>19</v>
      </c>
      <c r="BS87" s="28">
        <v>51.16</v>
      </c>
      <c r="BT87" s="28">
        <v>2365.6383999999998</v>
      </c>
      <c r="BU87" s="24">
        <v>13.3</v>
      </c>
      <c r="BV87" s="28">
        <v>71.700000000000017</v>
      </c>
      <c r="BW87" s="28">
        <v>3315.4080000000013</v>
      </c>
      <c r="BX87" s="24">
        <v>1606</v>
      </c>
      <c r="BY87" s="24">
        <v>2774</v>
      </c>
      <c r="BZ87" s="24">
        <v>244</v>
      </c>
      <c r="CA87" s="24">
        <v>1257</v>
      </c>
      <c r="CB87" s="24">
        <v>736</v>
      </c>
      <c r="CC87" s="24">
        <v>2631</v>
      </c>
      <c r="CD87" s="24">
        <v>66.69</v>
      </c>
      <c r="CE87" s="24">
        <v>26.19</v>
      </c>
      <c r="CF87" s="24">
        <v>112.3</v>
      </c>
      <c r="CG87" s="24">
        <v>0</v>
      </c>
      <c r="CH87" s="24">
        <v>4624</v>
      </c>
      <c r="CI87" s="24">
        <v>100</v>
      </c>
      <c r="CJ87" s="24" t="s">
        <v>1980</v>
      </c>
      <c r="CK87" s="24">
        <v>1148</v>
      </c>
      <c r="CL87" s="28">
        <v>1.02</v>
      </c>
      <c r="CM87" s="28">
        <v>4.12</v>
      </c>
      <c r="CN87" s="24">
        <v>316</v>
      </c>
      <c r="CO87" s="24">
        <v>27.55</v>
      </c>
      <c r="CP87" s="24">
        <v>273</v>
      </c>
      <c r="CQ87" s="24">
        <v>659</v>
      </c>
      <c r="CR87" s="24">
        <v>353</v>
      </c>
      <c r="CS87" s="24">
        <v>1310</v>
      </c>
      <c r="CT87" s="24">
        <v>111</v>
      </c>
      <c r="CU87" s="24">
        <v>571</v>
      </c>
      <c r="CV87" s="24">
        <v>448</v>
      </c>
      <c r="CW87" s="24">
        <v>217</v>
      </c>
      <c r="CX87" s="24">
        <v>27.27</v>
      </c>
      <c r="CY87" s="24">
        <v>83.85</v>
      </c>
      <c r="CZ87" s="24">
        <v>72.03</v>
      </c>
      <c r="DA87" s="24">
        <v>36.840000000000003</v>
      </c>
      <c r="DB87" s="24">
        <v>561</v>
      </c>
      <c r="DC87" s="24">
        <v>20</v>
      </c>
      <c r="DD87" s="24">
        <v>16.91</v>
      </c>
      <c r="DE87" s="24">
        <v>154</v>
      </c>
      <c r="DF87" s="24">
        <v>13.43</v>
      </c>
      <c r="DG87" s="24">
        <v>3.14</v>
      </c>
      <c r="DH87" s="24">
        <v>18.8</v>
      </c>
    </row>
    <row r="88" spans="1:112" ht="12.3" customHeight="1">
      <c r="A88" s="24">
        <v>95</v>
      </c>
      <c r="B88" s="24" t="s">
        <v>140</v>
      </c>
      <c r="C88" s="24" t="s">
        <v>141</v>
      </c>
      <c r="D88" s="25" t="s">
        <v>516</v>
      </c>
      <c r="E88" s="25" t="s">
        <v>517</v>
      </c>
      <c r="F88" s="25" t="s">
        <v>2243</v>
      </c>
      <c r="G88" s="25" t="s">
        <v>2244</v>
      </c>
      <c r="H88" s="25" t="s">
        <v>431</v>
      </c>
      <c r="I88" s="26">
        <v>4885</v>
      </c>
      <c r="J88" s="27">
        <v>6593.2807266388681</v>
      </c>
      <c r="K88" s="27">
        <f t="shared" si="37"/>
        <v>2566.0905000000002</v>
      </c>
      <c r="L88" s="24">
        <v>516</v>
      </c>
      <c r="M88" s="24">
        <v>305</v>
      </c>
      <c r="N88" s="24">
        <v>266</v>
      </c>
      <c r="O88" s="24">
        <f t="shared" si="38"/>
        <v>571</v>
      </c>
      <c r="P88" s="28">
        <v>52.53</v>
      </c>
      <c r="Q88" s="28">
        <f t="shared" si="39"/>
        <v>0.52973189786576746</v>
      </c>
      <c r="R88" s="29">
        <v>0.57030198054331582</v>
      </c>
      <c r="S88" s="29">
        <v>0.10331053663879909</v>
      </c>
      <c r="T88" s="29">
        <v>0.33587127335950606</v>
      </c>
      <c r="U88" s="28" t="s">
        <v>215</v>
      </c>
      <c r="V88" s="28" t="s">
        <v>129</v>
      </c>
      <c r="W88" s="28">
        <v>0.6728385757032177</v>
      </c>
      <c r="X88" s="27">
        <v>4436.2136133231725</v>
      </c>
      <c r="Y88" s="30">
        <f t="shared" si="40"/>
        <v>3.5526431983580643E-4</v>
      </c>
      <c r="Z88" s="27">
        <f t="shared" si="41"/>
        <v>4436.2136133231725</v>
      </c>
      <c r="AA88" s="27">
        <v>0</v>
      </c>
      <c r="AB88" s="27">
        <v>0</v>
      </c>
      <c r="AC88" s="27">
        <v>0</v>
      </c>
      <c r="AD88" s="27">
        <v>0</v>
      </c>
      <c r="AE88" s="27">
        <v>0</v>
      </c>
      <c r="AF88" s="27">
        <f t="shared" si="42"/>
        <v>0</v>
      </c>
      <c r="AG88" s="27">
        <f t="shared" si="43"/>
        <v>0</v>
      </c>
      <c r="AH88" s="27">
        <v>0</v>
      </c>
      <c r="AI88" s="27">
        <v>0</v>
      </c>
      <c r="AJ88" s="27">
        <v>0</v>
      </c>
      <c r="AK88" s="27">
        <v>0</v>
      </c>
      <c r="AL88" s="27">
        <v>0</v>
      </c>
      <c r="AM88" s="27">
        <v>0</v>
      </c>
      <c r="AN88" s="27">
        <f t="shared" si="44"/>
        <v>0</v>
      </c>
      <c r="AO88" s="27">
        <v>0</v>
      </c>
      <c r="AP88" s="30">
        <f t="shared" si="45"/>
        <v>0</v>
      </c>
      <c r="AQ88" s="30">
        <f t="shared" si="46"/>
        <v>0</v>
      </c>
      <c r="AR88" s="31">
        <f t="shared" si="47"/>
        <v>0</v>
      </c>
      <c r="AS88" s="31">
        <f t="shared" si="67"/>
        <v>0</v>
      </c>
      <c r="AT88" s="32">
        <f t="shared" si="48"/>
        <v>0</v>
      </c>
      <c r="AU88" s="24">
        <v>809.42480657097087</v>
      </c>
      <c r="AV88" s="28">
        <f t="shared" si="49"/>
        <v>2.2478167560239782E-2</v>
      </c>
      <c r="AW88" s="30">
        <f t="shared" si="50"/>
        <v>2.8869250544542603E-4</v>
      </c>
      <c r="AX88" s="33">
        <f t="shared" si="51"/>
        <v>2.2478167560239782E-2</v>
      </c>
      <c r="AY88" s="30">
        <f t="shared" si="52"/>
        <v>2.8869250544542603E-4</v>
      </c>
      <c r="AZ88" s="31">
        <f t="shared" si="53"/>
        <v>0.89701353538403394</v>
      </c>
      <c r="BA88" s="31">
        <f t="shared" si="66"/>
        <v>809.42480657097087</v>
      </c>
      <c r="BB88" s="33">
        <f t="shared" si="54"/>
        <v>0</v>
      </c>
      <c r="BC88" s="31">
        <f t="shared" si="55"/>
        <v>0.49659789449586317</v>
      </c>
      <c r="BD88" s="30">
        <f t="shared" si="56"/>
        <v>3.5526431983580643E-4</v>
      </c>
      <c r="BE88" s="31">
        <f t="shared" si="57"/>
        <v>0.9434358065279691</v>
      </c>
      <c r="BF88" s="31">
        <f t="shared" si="58"/>
        <v>0.53887654885034086</v>
      </c>
      <c r="BG88" s="31">
        <f t="shared" si="59"/>
        <v>0.81783278470751286</v>
      </c>
      <c r="BH88" s="24">
        <v>0</v>
      </c>
      <c r="BI88" s="24">
        <v>6428.1997157100004</v>
      </c>
      <c r="BJ88" s="24">
        <f t="shared" si="60"/>
        <v>1.025680753279246</v>
      </c>
      <c r="BK88" s="28">
        <f t="shared" si="68"/>
        <v>5.12840376639623E-4</v>
      </c>
      <c r="BL88" s="28" t="str">
        <f t="shared" si="61"/>
        <v>TRUEFALSE</v>
      </c>
      <c r="BM88" s="24" t="str">
        <f t="shared" si="62"/>
        <v>TRUEFALSE</v>
      </c>
      <c r="BN88" s="28">
        <v>0.65959999999999996</v>
      </c>
      <c r="BO88" s="28">
        <f t="shared" si="63"/>
        <v>0.58631111111111112</v>
      </c>
      <c r="BP88" s="24">
        <v>29.94</v>
      </c>
      <c r="BQ88" s="24">
        <f t="shared" si="65"/>
        <v>70.764705882352942</v>
      </c>
      <c r="BR88" s="24">
        <v>17</v>
      </c>
      <c r="BS88" s="28">
        <v>54.71</v>
      </c>
      <c r="BT88" s="28">
        <v>2672.5835000000002</v>
      </c>
      <c r="BU88" s="24">
        <v>35.159999999999997</v>
      </c>
      <c r="BV88" s="28">
        <v>79.550000000000011</v>
      </c>
      <c r="BW88" s="28">
        <v>3886.0175000000004</v>
      </c>
      <c r="BX88" s="24">
        <v>1862</v>
      </c>
      <c r="BY88" s="24">
        <v>2823</v>
      </c>
      <c r="BZ88" s="24">
        <v>200</v>
      </c>
      <c r="CA88" s="24">
        <v>1548</v>
      </c>
      <c r="CB88" s="24">
        <v>671</v>
      </c>
      <c r="CC88" s="24">
        <v>2666</v>
      </c>
      <c r="CD88" s="24">
        <v>73.040000000000006</v>
      </c>
      <c r="CE88" s="24">
        <v>24.34</v>
      </c>
      <c r="CF88" s="24">
        <v>108.23</v>
      </c>
      <c r="CG88" s="24">
        <v>0</v>
      </c>
      <c r="CH88" s="24">
        <v>4885</v>
      </c>
      <c r="CI88" s="24">
        <v>100</v>
      </c>
      <c r="CJ88" s="24" t="s">
        <v>1980</v>
      </c>
      <c r="CK88" s="24">
        <v>1135</v>
      </c>
      <c r="CL88" s="28">
        <v>1.02</v>
      </c>
      <c r="CM88" s="28">
        <v>4.37</v>
      </c>
      <c r="CN88" s="24">
        <v>270</v>
      </c>
      <c r="CO88" s="24">
        <v>24.15</v>
      </c>
      <c r="CP88" s="24">
        <v>155</v>
      </c>
      <c r="CQ88" s="24">
        <v>726</v>
      </c>
      <c r="CR88" s="24">
        <v>322</v>
      </c>
      <c r="CS88" s="24">
        <v>1203</v>
      </c>
      <c r="CT88" s="24">
        <v>115</v>
      </c>
      <c r="CU88" s="24">
        <v>521</v>
      </c>
      <c r="CV88" s="24">
        <v>328</v>
      </c>
      <c r="CW88" s="24">
        <v>150</v>
      </c>
      <c r="CX88" s="24">
        <v>20.28</v>
      </c>
      <c r="CY88" s="24">
        <v>68.64</v>
      </c>
      <c r="CZ88" s="24">
        <v>59.21</v>
      </c>
      <c r="DA88" s="24">
        <v>24.04</v>
      </c>
      <c r="DB88" s="24">
        <v>1078</v>
      </c>
      <c r="DC88" s="24">
        <v>31.72</v>
      </c>
      <c r="DD88" s="24">
        <v>23.7</v>
      </c>
      <c r="DE88" s="24">
        <v>147</v>
      </c>
      <c r="DF88" s="24">
        <v>13.15</v>
      </c>
      <c r="DG88" s="24">
        <v>18.52</v>
      </c>
      <c r="DH88" s="24">
        <v>24.56</v>
      </c>
    </row>
    <row r="89" spans="1:112" ht="12.3" customHeight="1">
      <c r="A89" s="24">
        <v>96</v>
      </c>
      <c r="B89" s="24" t="s">
        <v>140</v>
      </c>
      <c r="C89" s="24" t="s">
        <v>141</v>
      </c>
      <c r="D89" s="25" t="s">
        <v>516</v>
      </c>
      <c r="E89" s="25" t="s">
        <v>517</v>
      </c>
      <c r="F89" s="25" t="s">
        <v>1521</v>
      </c>
      <c r="G89" s="25" t="s">
        <v>1522</v>
      </c>
      <c r="H89" s="25" t="s">
        <v>431</v>
      </c>
      <c r="I89" s="26">
        <v>4499</v>
      </c>
      <c r="J89" s="27">
        <v>6072.2968248000552</v>
      </c>
      <c r="K89" s="27">
        <f t="shared" si="37"/>
        <v>2012.8526000000002</v>
      </c>
      <c r="L89" s="24">
        <v>536</v>
      </c>
      <c r="M89" s="24">
        <v>292</v>
      </c>
      <c r="N89" s="24">
        <v>142</v>
      </c>
      <c r="O89" s="24">
        <f t="shared" si="38"/>
        <v>434</v>
      </c>
      <c r="P89" s="28">
        <v>44.74</v>
      </c>
      <c r="Q89" s="28">
        <f t="shared" si="39"/>
        <v>0.48504223079395209</v>
      </c>
      <c r="R89" s="29">
        <v>0.57030198054331582</v>
      </c>
      <c r="S89" s="29">
        <v>0.10331053663879909</v>
      </c>
      <c r="T89" s="29">
        <v>0.33587127335950606</v>
      </c>
      <c r="U89" s="28" t="s">
        <v>215</v>
      </c>
      <c r="V89" s="28" t="s">
        <v>129</v>
      </c>
      <c r="W89" s="28">
        <v>0.57305916384850486</v>
      </c>
      <c r="X89" s="27">
        <v>3479.7853410598509</v>
      </c>
      <c r="Y89" s="30">
        <f t="shared" si="40"/>
        <v>2.7867088470524896E-4</v>
      </c>
      <c r="Z89" s="27">
        <f t="shared" si="41"/>
        <v>3479.7853410598509</v>
      </c>
      <c r="AA89" s="27">
        <v>0</v>
      </c>
      <c r="AB89" s="27">
        <v>0</v>
      </c>
      <c r="AC89" s="27">
        <v>0</v>
      </c>
      <c r="AD89" s="27">
        <v>0</v>
      </c>
      <c r="AE89" s="27">
        <v>0</v>
      </c>
      <c r="AF89" s="27">
        <f t="shared" si="42"/>
        <v>0</v>
      </c>
      <c r="AG89" s="27">
        <f t="shared" si="43"/>
        <v>0</v>
      </c>
      <c r="AH89" s="27">
        <v>0</v>
      </c>
      <c r="AI89" s="27">
        <v>0</v>
      </c>
      <c r="AJ89" s="27">
        <v>0</v>
      </c>
      <c r="AK89" s="27">
        <v>0</v>
      </c>
      <c r="AL89" s="27">
        <v>0</v>
      </c>
      <c r="AM89" s="27">
        <v>0</v>
      </c>
      <c r="AN89" s="27">
        <f t="shared" si="44"/>
        <v>0</v>
      </c>
      <c r="AO89" s="27">
        <v>0</v>
      </c>
      <c r="AP89" s="30">
        <f t="shared" si="45"/>
        <v>0</v>
      </c>
      <c r="AQ89" s="30">
        <f t="shared" si="46"/>
        <v>0</v>
      </c>
      <c r="AR89" s="31">
        <f t="shared" si="47"/>
        <v>0</v>
      </c>
      <c r="AS89" s="31">
        <f t="shared" si="67"/>
        <v>0</v>
      </c>
      <c r="AT89" s="32">
        <f t="shared" si="48"/>
        <v>0</v>
      </c>
      <c r="AU89" s="24">
        <v>1042.9676782042789</v>
      </c>
      <c r="AV89" s="28">
        <f t="shared" si="49"/>
        <v>2.8963780255151395E-2</v>
      </c>
      <c r="AW89" s="30">
        <f t="shared" si="50"/>
        <v>3.7198878719192277E-4</v>
      </c>
      <c r="AX89" s="33">
        <f t="shared" si="51"/>
        <v>2.8963780255151395E-2</v>
      </c>
      <c r="AY89" s="30">
        <f t="shared" si="52"/>
        <v>3.7198878719192277E-4</v>
      </c>
      <c r="AZ89" s="31">
        <f t="shared" si="53"/>
        <v>0.8976968248003433</v>
      </c>
      <c r="BA89" s="31">
        <f t="shared" si="66"/>
        <v>1042.9676782042789</v>
      </c>
      <c r="BB89" s="33">
        <f t="shared" si="54"/>
        <v>0</v>
      </c>
      <c r="BC89" s="31">
        <f t="shared" si="55"/>
        <v>0.49898752853293682</v>
      </c>
      <c r="BD89" s="30">
        <f t="shared" si="56"/>
        <v>2.7867088470524896E-4</v>
      </c>
      <c r="BE89" s="31">
        <f t="shared" si="57"/>
        <v>0.94313921355365882</v>
      </c>
      <c r="BF89" s="31">
        <f t="shared" si="58"/>
        <v>0.50549234942895627</v>
      </c>
      <c r="BG89" s="31">
        <f t="shared" si="59"/>
        <v>0.76716683378374284</v>
      </c>
      <c r="BH89" s="24">
        <v>62.59</v>
      </c>
      <c r="BI89" s="24">
        <v>1056.7263814400001</v>
      </c>
      <c r="BJ89" s="24">
        <f t="shared" si="60"/>
        <v>5.7463284076672165</v>
      </c>
      <c r="BK89" s="28">
        <f t="shared" si="68"/>
        <v>2.8731642038336081E-3</v>
      </c>
      <c r="BL89" s="28" t="str">
        <f t="shared" si="61"/>
        <v>TRUETRUE</v>
      </c>
      <c r="BM89" s="24" t="str">
        <f t="shared" si="62"/>
        <v>TRUETRUE</v>
      </c>
      <c r="BN89" s="28">
        <v>0.52659999999999996</v>
      </c>
      <c r="BO89" s="28">
        <f t="shared" si="63"/>
        <v>0.46808888888888883</v>
      </c>
      <c r="BP89" s="24">
        <v>14.13</v>
      </c>
      <c r="BQ89" s="24">
        <f t="shared" si="65"/>
        <v>121.33333333333333</v>
      </c>
      <c r="BR89" s="24">
        <v>15</v>
      </c>
      <c r="BS89" s="28">
        <v>39.860000000000007</v>
      </c>
      <c r="BT89" s="28">
        <v>1793.3014000000003</v>
      </c>
      <c r="BU89" s="24">
        <v>5.04</v>
      </c>
      <c r="BV89" s="28">
        <v>83.899999999999991</v>
      </c>
      <c r="BW89" s="28">
        <v>3774.6609999999996</v>
      </c>
      <c r="BX89" s="24">
        <v>1457</v>
      </c>
      <c r="BY89" s="24">
        <v>2767</v>
      </c>
      <c r="BZ89" s="24">
        <v>275</v>
      </c>
      <c r="CA89" s="24">
        <v>1107</v>
      </c>
      <c r="CB89" s="24">
        <v>724</v>
      </c>
      <c r="CC89" s="24">
        <v>2668</v>
      </c>
      <c r="CD89" s="24">
        <v>62.59</v>
      </c>
      <c r="CE89" s="24">
        <v>27.4</v>
      </c>
      <c r="CF89" s="24">
        <v>101.93</v>
      </c>
      <c r="CG89" s="24">
        <v>2816</v>
      </c>
      <c r="CH89" s="24">
        <v>1683</v>
      </c>
      <c r="CI89" s="24">
        <v>37.409999999999997</v>
      </c>
      <c r="CJ89" s="24" t="s">
        <v>98</v>
      </c>
      <c r="CK89" s="24">
        <v>1056</v>
      </c>
      <c r="CL89" s="28">
        <v>1.02</v>
      </c>
      <c r="CM89" s="28">
        <v>4.3600000000000003</v>
      </c>
      <c r="CN89" s="24">
        <v>407</v>
      </c>
      <c r="CO89" s="24">
        <v>38.65</v>
      </c>
      <c r="CP89" s="24">
        <v>451</v>
      </c>
      <c r="CQ89" s="24">
        <v>750</v>
      </c>
      <c r="CR89" s="24">
        <v>619</v>
      </c>
      <c r="CS89" s="24">
        <v>1820</v>
      </c>
      <c r="CT89" s="24">
        <v>179</v>
      </c>
      <c r="CU89" s="24">
        <v>549</v>
      </c>
      <c r="CV89" s="24">
        <v>482</v>
      </c>
      <c r="CW89" s="24">
        <v>278</v>
      </c>
      <c r="CX89" s="24">
        <v>47.35</v>
      </c>
      <c r="CY89" s="24">
        <v>90.3</v>
      </c>
      <c r="CZ89" s="24">
        <v>80.2</v>
      </c>
      <c r="DA89" s="24">
        <v>43.99</v>
      </c>
      <c r="DB89" s="24">
        <v>511</v>
      </c>
      <c r="DC89" s="24">
        <v>14.1</v>
      </c>
      <c r="DD89" s="24">
        <v>16.899999999999999</v>
      </c>
      <c r="DE89" s="24">
        <v>141</v>
      </c>
      <c r="DF89" s="24">
        <v>13.39</v>
      </c>
      <c r="DG89" s="24">
        <v>17.28</v>
      </c>
      <c r="DH89" s="24">
        <v>14.23</v>
      </c>
    </row>
    <row r="90" spans="1:112" ht="12.3" customHeight="1">
      <c r="A90" s="24">
        <v>97</v>
      </c>
      <c r="B90" s="24" t="s">
        <v>140</v>
      </c>
      <c r="C90" s="24" t="s">
        <v>141</v>
      </c>
      <c r="D90" s="25" t="s">
        <v>516</v>
      </c>
      <c r="E90" s="25" t="s">
        <v>517</v>
      </c>
      <c r="F90" s="25" t="s">
        <v>2145</v>
      </c>
      <c r="G90" s="25" t="s">
        <v>2146</v>
      </c>
      <c r="H90" s="25" t="s">
        <v>431</v>
      </c>
      <c r="I90" s="26">
        <v>6805</v>
      </c>
      <c r="J90" s="27">
        <v>9184.7032435573183</v>
      </c>
      <c r="K90" s="27">
        <f t="shared" si="37"/>
        <v>3104.4410000000003</v>
      </c>
      <c r="L90" s="24">
        <v>826</v>
      </c>
      <c r="M90" s="24">
        <v>460</v>
      </c>
      <c r="N90" s="24">
        <v>233</v>
      </c>
      <c r="O90" s="24">
        <f t="shared" si="38"/>
        <v>693</v>
      </c>
      <c r="P90" s="28">
        <v>45.620000000000005</v>
      </c>
      <c r="Q90" s="28">
        <f t="shared" si="39"/>
        <v>0.48899119278006486</v>
      </c>
      <c r="R90" s="29">
        <v>0.57030198054331582</v>
      </c>
      <c r="S90" s="29">
        <v>0.10331053663879909</v>
      </c>
      <c r="T90" s="29">
        <v>0.33587127335950606</v>
      </c>
      <c r="U90" s="28" t="s">
        <v>215</v>
      </c>
      <c r="V90" s="28" t="s">
        <v>129</v>
      </c>
      <c r="W90" s="28">
        <v>0.5843307790516048</v>
      </c>
      <c r="X90" s="27">
        <v>5366.9048016656488</v>
      </c>
      <c r="Y90" s="30">
        <f t="shared" si="40"/>
        <v>4.297966577310469E-4</v>
      </c>
      <c r="Z90" s="27">
        <f t="shared" si="41"/>
        <v>5366.9048016656488</v>
      </c>
      <c r="AA90" s="27">
        <v>0</v>
      </c>
      <c r="AB90" s="27">
        <v>0</v>
      </c>
      <c r="AC90" s="27">
        <v>0</v>
      </c>
      <c r="AD90" s="27">
        <v>0</v>
      </c>
      <c r="AE90" s="27">
        <v>0</v>
      </c>
      <c r="AF90" s="27">
        <f t="shared" si="42"/>
        <v>0</v>
      </c>
      <c r="AG90" s="27">
        <f t="shared" si="43"/>
        <v>0</v>
      </c>
      <c r="AH90" s="27">
        <v>0</v>
      </c>
      <c r="AI90" s="27">
        <v>0</v>
      </c>
      <c r="AJ90" s="27">
        <v>0</v>
      </c>
      <c r="AK90" s="27">
        <v>0</v>
      </c>
      <c r="AL90" s="27">
        <v>0</v>
      </c>
      <c r="AM90" s="27">
        <v>0</v>
      </c>
      <c r="AN90" s="27">
        <f t="shared" si="44"/>
        <v>0</v>
      </c>
      <c r="AO90" s="27">
        <v>0</v>
      </c>
      <c r="AP90" s="30">
        <f t="shared" si="45"/>
        <v>0</v>
      </c>
      <c r="AQ90" s="30">
        <f t="shared" si="46"/>
        <v>0</v>
      </c>
      <c r="AR90" s="31">
        <f t="shared" si="47"/>
        <v>0</v>
      </c>
      <c r="AS90" s="31">
        <f t="shared" si="67"/>
        <v>0</v>
      </c>
      <c r="AT90" s="32">
        <f t="shared" si="48"/>
        <v>0</v>
      </c>
      <c r="AU90" s="24">
        <v>1197.2937662767383</v>
      </c>
      <c r="AV90" s="28">
        <f t="shared" si="49"/>
        <v>3.3249499741937236E-2</v>
      </c>
      <c r="AW90" s="30">
        <f t="shared" si="50"/>
        <v>4.2703131203122467E-4</v>
      </c>
      <c r="AX90" s="33">
        <f t="shared" si="51"/>
        <v>3.3249499741937236E-2</v>
      </c>
      <c r="AY90" s="30">
        <f t="shared" si="52"/>
        <v>4.2703131203122467E-4</v>
      </c>
      <c r="AZ90" s="31">
        <f t="shared" si="53"/>
        <v>0.89814834525096909</v>
      </c>
      <c r="BA90" s="31">
        <f t="shared" si="66"/>
        <v>1197.2937662767383</v>
      </c>
      <c r="BB90" s="33">
        <f t="shared" si="54"/>
        <v>0</v>
      </c>
      <c r="BC90" s="31">
        <f t="shared" si="55"/>
        <v>0.50056660851207402</v>
      </c>
      <c r="BD90" s="30">
        <f t="shared" si="56"/>
        <v>4.297966577310469E-4</v>
      </c>
      <c r="BE90" s="31">
        <f t="shared" si="57"/>
        <v>0.94372441830965736</v>
      </c>
      <c r="BF90" s="31">
        <f t="shared" si="58"/>
        <v>0.50949499800633102</v>
      </c>
      <c r="BG90" s="31">
        <f t="shared" si="59"/>
        <v>0.77324150383428369</v>
      </c>
      <c r="BH90" s="24">
        <v>0</v>
      </c>
      <c r="BI90" s="24">
        <v>727.21431345500002</v>
      </c>
      <c r="BJ90" s="24">
        <f t="shared" si="60"/>
        <v>12.62998138735847</v>
      </c>
      <c r="BK90" s="28">
        <f t="shared" si="68"/>
        <v>6.3149906936792351E-3</v>
      </c>
      <c r="BL90" s="28" t="str">
        <f t="shared" si="61"/>
        <v>TRUEFALSE</v>
      </c>
      <c r="BM90" s="24" t="str">
        <f t="shared" si="62"/>
        <v>TRUEFALSE</v>
      </c>
      <c r="BN90" s="28">
        <v>0.61360000000000003</v>
      </c>
      <c r="BO90" s="28">
        <f t="shared" si="63"/>
        <v>0.54542222222222225</v>
      </c>
      <c r="BP90" s="24">
        <v>20.66</v>
      </c>
      <c r="BQ90" s="24">
        <f t="shared" si="65"/>
        <v>73.178571428571431</v>
      </c>
      <c r="BR90" s="24">
        <v>28</v>
      </c>
      <c r="BS90" s="28">
        <v>55.77</v>
      </c>
      <c r="BT90" s="28">
        <v>3795.1485000000007</v>
      </c>
      <c r="BU90" s="24">
        <v>13.19</v>
      </c>
      <c r="BV90" s="28">
        <v>82.77</v>
      </c>
      <c r="BW90" s="28">
        <v>5632.4984999999997</v>
      </c>
      <c r="BX90" s="24">
        <v>2460</v>
      </c>
      <c r="BY90" s="24">
        <v>4009</v>
      </c>
      <c r="BZ90" s="24">
        <v>336</v>
      </c>
      <c r="CA90" s="24">
        <v>1904</v>
      </c>
      <c r="CB90" s="24">
        <v>1096</v>
      </c>
      <c r="CC90" s="24">
        <v>3805</v>
      </c>
      <c r="CD90" s="24">
        <v>69.739999999999995</v>
      </c>
      <c r="CE90" s="24">
        <v>25.42</v>
      </c>
      <c r="CF90" s="24">
        <v>117.41</v>
      </c>
      <c r="CG90" s="24">
        <v>0</v>
      </c>
      <c r="CH90" s="24">
        <v>6805</v>
      </c>
      <c r="CI90" s="24">
        <v>100</v>
      </c>
      <c r="CJ90" s="24" t="s">
        <v>1980</v>
      </c>
      <c r="CK90" s="24">
        <v>1595</v>
      </c>
      <c r="CL90" s="28">
        <v>1.01</v>
      </c>
      <c r="CM90" s="28">
        <v>4.29</v>
      </c>
      <c r="CN90" s="24">
        <v>369</v>
      </c>
      <c r="CO90" s="24">
        <v>23.15</v>
      </c>
      <c r="CP90" s="24">
        <v>263</v>
      </c>
      <c r="CQ90" s="24">
        <v>1180</v>
      </c>
      <c r="CR90" s="24">
        <v>564</v>
      </c>
      <c r="CS90" s="24">
        <v>2049</v>
      </c>
      <c r="CT90" s="24">
        <v>196</v>
      </c>
      <c r="CU90" s="24">
        <v>834</v>
      </c>
      <c r="CV90" s="24">
        <v>590</v>
      </c>
      <c r="CW90" s="24">
        <v>281</v>
      </c>
      <c r="CX90" s="24">
        <v>31.11</v>
      </c>
      <c r="CY90" s="24">
        <v>80.12</v>
      </c>
      <c r="CZ90" s="24">
        <v>65.849999999999994</v>
      </c>
      <c r="DA90" s="24">
        <v>30.25</v>
      </c>
      <c r="DB90" s="24">
        <v>1083</v>
      </c>
      <c r="DC90" s="24">
        <v>23.02</v>
      </c>
      <c r="DD90" s="24">
        <v>19.64</v>
      </c>
      <c r="DE90" s="24">
        <v>257</v>
      </c>
      <c r="DF90" s="24">
        <v>16.12</v>
      </c>
      <c r="DG90" s="24">
        <v>3.39</v>
      </c>
      <c r="DH90" s="24">
        <v>18.829999999999998</v>
      </c>
    </row>
    <row r="91" spans="1:112" ht="12.3" customHeight="1">
      <c r="A91" s="24">
        <v>98</v>
      </c>
      <c r="B91" s="24" t="s">
        <v>140</v>
      </c>
      <c r="C91" s="24" t="s">
        <v>141</v>
      </c>
      <c r="D91" s="25" t="s">
        <v>400</v>
      </c>
      <c r="E91" s="25" t="s">
        <v>401</v>
      </c>
      <c r="F91" s="25" t="s">
        <v>402</v>
      </c>
      <c r="G91" s="25" t="s">
        <v>403</v>
      </c>
      <c r="H91" s="25" t="s">
        <v>431</v>
      </c>
      <c r="I91" s="26">
        <v>54323</v>
      </c>
      <c r="J91" s="27">
        <v>75060</v>
      </c>
      <c r="K91" s="27">
        <f t="shared" si="37"/>
        <v>21218.563800000004</v>
      </c>
      <c r="L91" s="24">
        <v>8095</v>
      </c>
      <c r="M91" s="24">
        <v>3074</v>
      </c>
      <c r="N91" s="24">
        <v>2115</v>
      </c>
      <c r="O91" s="24">
        <f t="shared" si="38"/>
        <v>5189</v>
      </c>
      <c r="P91" s="28">
        <v>39.06</v>
      </c>
      <c r="Q91" s="28">
        <f t="shared" si="39"/>
        <v>0.46760000064443941</v>
      </c>
      <c r="R91" s="29">
        <v>0.53505869149049634</v>
      </c>
      <c r="S91" s="29">
        <v>6.9452688734139345E-2</v>
      </c>
      <c r="T91" s="29">
        <v>0.28792807544085369</v>
      </c>
      <c r="U91" s="28" t="s">
        <v>118</v>
      </c>
      <c r="V91" s="28" t="s">
        <v>119</v>
      </c>
      <c r="W91" s="28">
        <v>0.53505869149049634</v>
      </c>
      <c r="X91" s="27">
        <v>40161.505383276657</v>
      </c>
      <c r="Y91" s="30">
        <f t="shared" si="40"/>
        <v>3.2162450091946142E-3</v>
      </c>
      <c r="Z91" s="27">
        <f t="shared" si="41"/>
        <v>39542.505383276657</v>
      </c>
      <c r="AA91" s="27">
        <v>0</v>
      </c>
      <c r="AB91" s="27">
        <v>0</v>
      </c>
      <c r="AC91" s="27">
        <v>1217</v>
      </c>
      <c r="AD91" s="27">
        <v>0</v>
      </c>
      <c r="AE91" s="27">
        <v>11813</v>
      </c>
      <c r="AF91" s="27">
        <f t="shared" si="42"/>
        <v>11813</v>
      </c>
      <c r="AG91" s="27">
        <f t="shared" si="43"/>
        <v>2</v>
      </c>
      <c r="AH91" s="27">
        <v>0</v>
      </c>
      <c r="AI91" s="27">
        <v>460</v>
      </c>
      <c r="AJ91" s="27">
        <v>1446</v>
      </c>
      <c r="AK91" s="27">
        <v>0</v>
      </c>
      <c r="AL91" s="27">
        <v>11813</v>
      </c>
      <c r="AM91" s="27">
        <v>11813</v>
      </c>
      <c r="AN91" s="27">
        <f t="shared" si="44"/>
        <v>3</v>
      </c>
      <c r="AO91" s="27">
        <v>619</v>
      </c>
      <c r="AP91" s="30">
        <f t="shared" si="45"/>
        <v>3.5797393001360994E-4</v>
      </c>
      <c r="AQ91" s="30">
        <f t="shared" si="46"/>
        <v>1.4505504208172906E-3</v>
      </c>
      <c r="AR91" s="31">
        <f t="shared" si="47"/>
        <v>1.5412768871401743E-2</v>
      </c>
      <c r="AS91" s="31">
        <f t="shared" si="67"/>
        <v>1.5412768871401743E-2</v>
      </c>
      <c r="AT91" s="32">
        <f t="shared" si="48"/>
        <v>8.2467359445776711E-3</v>
      </c>
      <c r="AU91" s="24">
        <v>7671.6715185907369</v>
      </c>
      <c r="AV91" s="28">
        <f t="shared" si="49"/>
        <v>0.21304649482210014</v>
      </c>
      <c r="AW91" s="30">
        <f t="shared" si="50"/>
        <v>2.7362073087910544E-3</v>
      </c>
      <c r="AX91" s="33">
        <f t="shared" si="51"/>
        <v>0.21304649482210014</v>
      </c>
      <c r="AY91" s="30">
        <f t="shared" si="52"/>
        <v>1.2856568879737638E-3</v>
      </c>
      <c r="AZ91" s="31">
        <f t="shared" si="53"/>
        <v>0.9051917541080361</v>
      </c>
      <c r="BA91" s="31">
        <f t="shared" si="66"/>
        <v>7211.6715185907369</v>
      </c>
      <c r="BB91" s="33">
        <f t="shared" si="54"/>
        <v>5.9960857146357668E-2</v>
      </c>
      <c r="BC91" s="31">
        <f t="shared" si="55"/>
        <v>0.55109898014021086</v>
      </c>
      <c r="BD91" s="30">
        <f t="shared" si="56"/>
        <v>2.8582710791810041E-3</v>
      </c>
      <c r="BE91" s="31">
        <f t="shared" si="57"/>
        <v>0.95312820664303977</v>
      </c>
      <c r="BF91" s="31">
        <f t="shared" si="58"/>
        <v>0.49713438104757685</v>
      </c>
      <c r="BG91" s="31">
        <f t="shared" si="59"/>
        <v>0.75448225775158151</v>
      </c>
      <c r="BH91" s="24">
        <v>85.67</v>
      </c>
      <c r="BI91" s="24">
        <v>1124.66707406</v>
      </c>
      <c r="BJ91" s="24">
        <f t="shared" si="60"/>
        <v>66.739750572617552</v>
      </c>
      <c r="BK91" s="28">
        <f t="shared" si="68"/>
        <v>3.3369875286308776E-2</v>
      </c>
      <c r="BL91" s="28" t="str">
        <f t="shared" si="61"/>
        <v>TRUETRUE</v>
      </c>
      <c r="BM91" s="24" t="str">
        <f t="shared" si="62"/>
        <v>TRUETRUE</v>
      </c>
      <c r="BN91" s="28">
        <v>0.5282</v>
      </c>
      <c r="BO91" s="28">
        <f t="shared" si="63"/>
        <v>0.4695111111111111</v>
      </c>
      <c r="BP91" s="24">
        <v>6.29</v>
      </c>
      <c r="BQ91" s="24">
        <f t="shared" si="65"/>
        <v>146.30612244897958</v>
      </c>
      <c r="BR91" s="24">
        <v>98</v>
      </c>
      <c r="BS91" s="28">
        <v>26.77</v>
      </c>
      <c r="BT91" s="28">
        <v>14542.267099999999</v>
      </c>
      <c r="BU91" s="24">
        <v>2.04</v>
      </c>
      <c r="BV91" s="28">
        <v>43.510000000000005</v>
      </c>
      <c r="BW91" s="28">
        <v>23635.937300000005</v>
      </c>
      <c r="BX91" s="24">
        <v>18079</v>
      </c>
      <c r="BY91" s="24">
        <v>34225</v>
      </c>
      <c r="BZ91" s="24">
        <v>2019</v>
      </c>
      <c r="CA91" s="24">
        <v>14407</v>
      </c>
      <c r="CB91" s="24">
        <v>7506</v>
      </c>
      <c r="CC91" s="24">
        <v>32410</v>
      </c>
      <c r="CD91" s="24">
        <v>58.72</v>
      </c>
      <c r="CE91" s="24">
        <v>25.75</v>
      </c>
      <c r="CF91" s="24">
        <v>101.08</v>
      </c>
      <c r="CG91" s="24">
        <v>46538</v>
      </c>
      <c r="CH91" s="24">
        <v>7785</v>
      </c>
      <c r="CI91" s="24">
        <v>14.33</v>
      </c>
      <c r="CJ91" s="24" t="s">
        <v>98</v>
      </c>
      <c r="CK91" s="24">
        <v>13640</v>
      </c>
      <c r="CL91" s="28">
        <v>1.02</v>
      </c>
      <c r="CM91" s="28">
        <v>4.04</v>
      </c>
      <c r="CN91" s="24">
        <v>4473</v>
      </c>
      <c r="CO91" s="24">
        <v>32.950000000000003</v>
      </c>
      <c r="CP91" s="24">
        <v>2556</v>
      </c>
      <c r="CQ91" s="24">
        <v>6645</v>
      </c>
      <c r="CR91" s="24">
        <v>4719</v>
      </c>
      <c r="CS91" s="24">
        <v>14338</v>
      </c>
      <c r="CT91" s="24">
        <v>2747</v>
      </c>
      <c r="CU91" s="24">
        <v>7159</v>
      </c>
      <c r="CV91" s="24">
        <v>5097</v>
      </c>
      <c r="CW91" s="24">
        <v>4175</v>
      </c>
      <c r="CX91" s="24">
        <v>57.55</v>
      </c>
      <c r="CY91" s="24">
        <v>95.82</v>
      </c>
      <c r="CZ91" s="24">
        <v>82.12</v>
      </c>
      <c r="DA91" s="24">
        <v>52.01</v>
      </c>
      <c r="DB91" s="24">
        <v>2674</v>
      </c>
      <c r="DC91" s="24">
        <v>5.2</v>
      </c>
      <c r="DD91" s="24">
        <v>16.75</v>
      </c>
      <c r="DE91" s="24">
        <v>2244</v>
      </c>
      <c r="DF91" s="24">
        <v>16.53</v>
      </c>
      <c r="DG91" s="24">
        <v>18.190000000000001</v>
      </c>
      <c r="DH91" s="24">
        <v>7.38</v>
      </c>
    </row>
    <row r="92" spans="1:112" ht="12.3" customHeight="1">
      <c r="A92" s="24">
        <v>99</v>
      </c>
      <c r="B92" s="24" t="s">
        <v>140</v>
      </c>
      <c r="C92" s="24" t="s">
        <v>141</v>
      </c>
      <c r="D92" s="25" t="s">
        <v>1091</v>
      </c>
      <c r="E92" s="25" t="s">
        <v>1092</v>
      </c>
      <c r="F92" s="25" t="s">
        <v>1303</v>
      </c>
      <c r="G92" s="25" t="s">
        <v>1304</v>
      </c>
      <c r="H92" s="25" t="s">
        <v>431</v>
      </c>
      <c r="I92" s="26">
        <v>5943</v>
      </c>
      <c r="J92" s="27">
        <v>7567.1725727979083</v>
      </c>
      <c r="K92" s="27">
        <f t="shared" si="37"/>
        <v>3147.4128000000001</v>
      </c>
      <c r="L92" s="24">
        <v>626</v>
      </c>
      <c r="M92" s="24">
        <v>482</v>
      </c>
      <c r="N92" s="24">
        <v>223</v>
      </c>
      <c r="O92" s="24">
        <f t="shared" si="38"/>
        <v>705</v>
      </c>
      <c r="P92" s="28">
        <v>52.96</v>
      </c>
      <c r="Q92" s="28">
        <f t="shared" si="39"/>
        <v>0.53965052886538711</v>
      </c>
      <c r="R92" s="29">
        <v>0.55495644022067314</v>
      </c>
      <c r="S92" s="29">
        <v>8.1049317633411055E-2</v>
      </c>
      <c r="T92" s="29">
        <v>0.28566883844074714</v>
      </c>
      <c r="U92" s="28" t="s">
        <v>294</v>
      </c>
      <c r="V92" s="28" t="s">
        <v>295</v>
      </c>
      <c r="W92" s="28">
        <v>0.6927131580150836</v>
      </c>
      <c r="X92" s="27">
        <v>5241.8800101479637</v>
      </c>
      <c r="Y92" s="30">
        <f t="shared" si="40"/>
        <v>4.1978432482900905E-4</v>
      </c>
      <c r="Z92" s="27">
        <f t="shared" si="41"/>
        <v>5241.8800101479637</v>
      </c>
      <c r="AA92" s="27">
        <v>0</v>
      </c>
      <c r="AB92" s="27">
        <v>0</v>
      </c>
      <c r="AC92" s="27">
        <v>0</v>
      </c>
      <c r="AD92" s="27">
        <v>0</v>
      </c>
      <c r="AE92" s="27">
        <v>6380</v>
      </c>
      <c r="AF92" s="27">
        <f t="shared" si="42"/>
        <v>6380</v>
      </c>
      <c r="AG92" s="27">
        <f t="shared" si="43"/>
        <v>1</v>
      </c>
      <c r="AH92" s="27">
        <v>0</v>
      </c>
      <c r="AI92" s="27">
        <v>0</v>
      </c>
      <c r="AJ92" s="27">
        <v>15</v>
      </c>
      <c r="AK92" s="27">
        <v>0</v>
      </c>
      <c r="AL92" s="27">
        <v>6380</v>
      </c>
      <c r="AM92" s="27">
        <v>6380</v>
      </c>
      <c r="AN92" s="27">
        <f t="shared" si="44"/>
        <v>2</v>
      </c>
      <c r="AO92" s="27">
        <v>0</v>
      </c>
      <c r="AP92" s="30">
        <f t="shared" si="45"/>
        <v>0</v>
      </c>
      <c r="AQ92" s="30">
        <f t="shared" si="46"/>
        <v>0</v>
      </c>
      <c r="AR92" s="31">
        <f t="shared" si="47"/>
        <v>0</v>
      </c>
      <c r="AS92" s="31">
        <f t="shared" si="67"/>
        <v>0</v>
      </c>
      <c r="AT92" s="32">
        <f t="shared" si="48"/>
        <v>0</v>
      </c>
      <c r="AU92" s="24">
        <v>1562.7608844820286</v>
      </c>
      <c r="AV92" s="28">
        <f t="shared" si="49"/>
        <v>4.3398720588748746E-2</v>
      </c>
      <c r="AW92" s="30">
        <f t="shared" si="50"/>
        <v>5.5738019330603395E-4</v>
      </c>
      <c r="AX92" s="33">
        <f t="shared" si="51"/>
        <v>4.3398720588748746E-2</v>
      </c>
      <c r="AY92" s="30">
        <f t="shared" si="52"/>
        <v>5.5738019330603395E-4</v>
      </c>
      <c r="AZ92" s="31">
        <f t="shared" si="53"/>
        <v>0.89921761279971635</v>
      </c>
      <c r="BA92" s="31">
        <f t="shared" si="66"/>
        <v>1562.7608844820286</v>
      </c>
      <c r="BB92" s="33">
        <f t="shared" si="54"/>
        <v>0</v>
      </c>
      <c r="BC92" s="31">
        <f t="shared" si="55"/>
        <v>0.49919092453637942</v>
      </c>
      <c r="BD92" s="30">
        <f t="shared" si="56"/>
        <v>4.1978432482900905E-4</v>
      </c>
      <c r="BE92" s="31">
        <f t="shared" si="57"/>
        <v>0.94368564752479644</v>
      </c>
      <c r="BF92" s="31">
        <f t="shared" si="58"/>
        <v>0.54560619662156962</v>
      </c>
      <c r="BG92" s="31">
        <f t="shared" si="59"/>
        <v>0.82804611944732764</v>
      </c>
      <c r="BH92" s="24">
        <v>90.04</v>
      </c>
      <c r="BI92" s="24">
        <v>1723.22133867</v>
      </c>
      <c r="BJ92" s="24">
        <f t="shared" si="60"/>
        <v>4.3912946079453326</v>
      </c>
      <c r="BK92" s="28">
        <f t="shared" si="68"/>
        <v>2.1956473039726663E-3</v>
      </c>
      <c r="BL92" s="28" t="str">
        <f t="shared" si="61"/>
        <v>TRUETRUE</v>
      </c>
      <c r="BM92" s="24" t="str">
        <f t="shared" si="62"/>
        <v>TRUETRUE</v>
      </c>
      <c r="BN92" s="28">
        <v>0.58820000000000006</v>
      </c>
      <c r="BO92" s="28">
        <f t="shared" si="63"/>
        <v>0.52284444444444444</v>
      </c>
      <c r="BP92" s="24">
        <v>9.66</v>
      </c>
      <c r="BQ92" s="24">
        <f t="shared" si="65"/>
        <v>94</v>
      </c>
      <c r="BR92" s="24">
        <v>24</v>
      </c>
      <c r="BS92" s="28">
        <v>24.410000000000004</v>
      </c>
      <c r="BT92" s="28">
        <v>1450.6863000000003</v>
      </c>
      <c r="BU92" s="24">
        <v>3.16</v>
      </c>
      <c r="BV92" s="28">
        <v>22.99</v>
      </c>
      <c r="BW92" s="28">
        <v>1366.2956999999997</v>
      </c>
      <c r="BX92" s="24">
        <v>2115</v>
      </c>
      <c r="BY92" s="24">
        <v>3596</v>
      </c>
      <c r="BZ92" s="24">
        <v>232</v>
      </c>
      <c r="CA92" s="24">
        <v>1677</v>
      </c>
      <c r="CB92" s="24">
        <v>838</v>
      </c>
      <c r="CC92" s="24">
        <v>3428</v>
      </c>
      <c r="CD92" s="24">
        <v>65.27</v>
      </c>
      <c r="CE92" s="24">
        <v>25.27</v>
      </c>
      <c r="CF92" s="24">
        <v>104.37</v>
      </c>
      <c r="CG92" s="24">
        <v>5351</v>
      </c>
      <c r="CH92" s="24">
        <v>592</v>
      </c>
      <c r="CI92" s="24">
        <v>9.9600000000000009</v>
      </c>
      <c r="CJ92" s="24" t="s">
        <v>98</v>
      </c>
      <c r="CK92" s="24">
        <v>1338</v>
      </c>
      <c r="CL92" s="28">
        <v>1.06</v>
      </c>
      <c r="CM92" s="28">
        <v>4.6900000000000004</v>
      </c>
      <c r="CN92" s="24">
        <v>442</v>
      </c>
      <c r="CO92" s="24">
        <v>33.08</v>
      </c>
      <c r="CP92" s="24">
        <v>555</v>
      </c>
      <c r="CQ92" s="24">
        <v>964</v>
      </c>
      <c r="CR92" s="24">
        <v>703</v>
      </c>
      <c r="CS92" s="24">
        <v>2256</v>
      </c>
      <c r="CT92" s="24">
        <v>360</v>
      </c>
      <c r="CU92" s="24">
        <v>891</v>
      </c>
      <c r="CV92" s="24">
        <v>577</v>
      </c>
      <c r="CW92" s="24">
        <v>377</v>
      </c>
      <c r="CX92" s="24">
        <v>69.099999999999994</v>
      </c>
      <c r="CY92" s="24">
        <v>96.22</v>
      </c>
      <c r="CZ92" s="24">
        <v>83.14</v>
      </c>
      <c r="DA92" s="24">
        <v>45.37</v>
      </c>
      <c r="DB92" s="24">
        <v>445</v>
      </c>
      <c r="DC92" s="24">
        <v>5.17</v>
      </c>
      <c r="DD92" s="24">
        <v>15.94</v>
      </c>
      <c r="DE92" s="24">
        <v>161</v>
      </c>
      <c r="DF92" s="24">
        <v>12.05</v>
      </c>
      <c r="DG92" s="24">
        <v>31.36</v>
      </c>
      <c r="DH92" s="24">
        <v>12.77</v>
      </c>
    </row>
    <row r="93" spans="1:112" ht="12.3" customHeight="1">
      <c r="A93" s="24">
        <v>100</v>
      </c>
      <c r="B93" s="24" t="s">
        <v>140</v>
      </c>
      <c r="C93" s="24" t="s">
        <v>141</v>
      </c>
      <c r="D93" s="25" t="s">
        <v>1091</v>
      </c>
      <c r="E93" s="25" t="s">
        <v>1092</v>
      </c>
      <c r="F93" s="25" t="s">
        <v>1093</v>
      </c>
      <c r="G93" s="25" t="s">
        <v>1094</v>
      </c>
      <c r="H93" s="25" t="s">
        <v>431</v>
      </c>
      <c r="I93" s="26">
        <v>13582</v>
      </c>
      <c r="J93" s="27">
        <v>17293.847868709607</v>
      </c>
      <c r="K93" s="27">
        <f t="shared" si="37"/>
        <v>4779.5057999999999</v>
      </c>
      <c r="L93" s="24">
        <v>2081</v>
      </c>
      <c r="M93" s="24">
        <v>839</v>
      </c>
      <c r="N93" s="24">
        <v>291</v>
      </c>
      <c r="O93" s="24">
        <f t="shared" si="38"/>
        <v>1130</v>
      </c>
      <c r="P93" s="28">
        <v>35.19</v>
      </c>
      <c r="Q93" s="28">
        <f t="shared" si="39"/>
        <v>0.44124495178404322</v>
      </c>
      <c r="R93" s="29">
        <v>0.55495644022067314</v>
      </c>
      <c r="S93" s="29">
        <v>8.1049317633411055E-2</v>
      </c>
      <c r="T93" s="29">
        <v>0.28566883844074714</v>
      </c>
      <c r="U93" s="28" t="s">
        <v>294</v>
      </c>
      <c r="V93" s="28" t="s">
        <v>295</v>
      </c>
      <c r="W93" s="28">
        <v>0.46028278003305867</v>
      </c>
      <c r="X93" s="27">
        <v>7960.0603744784448</v>
      </c>
      <c r="Y93" s="30">
        <f t="shared" si="40"/>
        <v>6.3746376556304677E-4</v>
      </c>
      <c r="Z93" s="27">
        <f t="shared" si="41"/>
        <v>7960.0603744784448</v>
      </c>
      <c r="AA93" s="27">
        <v>0</v>
      </c>
      <c r="AB93" s="27">
        <v>0</v>
      </c>
      <c r="AC93" s="27">
        <v>654</v>
      </c>
      <c r="AD93" s="27">
        <v>0</v>
      </c>
      <c r="AE93" s="27">
        <v>0</v>
      </c>
      <c r="AF93" s="27">
        <f t="shared" si="42"/>
        <v>654</v>
      </c>
      <c r="AG93" s="27">
        <f t="shared" si="43"/>
        <v>1</v>
      </c>
      <c r="AH93" s="27">
        <v>0</v>
      </c>
      <c r="AI93" s="27">
        <v>0</v>
      </c>
      <c r="AJ93" s="27">
        <v>654</v>
      </c>
      <c r="AK93" s="27">
        <v>0</v>
      </c>
      <c r="AL93" s="27">
        <v>0</v>
      </c>
      <c r="AM93" s="27">
        <v>654</v>
      </c>
      <c r="AN93" s="27">
        <f t="shared" si="44"/>
        <v>1</v>
      </c>
      <c r="AO93" s="27">
        <v>0</v>
      </c>
      <c r="AP93" s="30">
        <f t="shared" si="45"/>
        <v>0</v>
      </c>
      <c r="AQ93" s="30">
        <f t="shared" si="46"/>
        <v>0</v>
      </c>
      <c r="AR93" s="31">
        <f t="shared" si="47"/>
        <v>0</v>
      </c>
      <c r="AS93" s="31">
        <f t="shared" si="67"/>
        <v>0</v>
      </c>
      <c r="AT93" s="32">
        <f t="shared" si="48"/>
        <v>0</v>
      </c>
      <c r="AU93" s="24">
        <v>2286.6848512042357</v>
      </c>
      <c r="AV93" s="28">
        <f t="shared" si="49"/>
        <v>6.3502483276467209E-2</v>
      </c>
      <c r="AW93" s="30">
        <f t="shared" si="50"/>
        <v>8.1557764661907453E-4</v>
      </c>
      <c r="AX93" s="33">
        <f t="shared" si="51"/>
        <v>6.3502483276467209E-2</v>
      </c>
      <c r="AY93" s="30">
        <f t="shared" si="52"/>
        <v>8.1557764661907453E-4</v>
      </c>
      <c r="AZ93" s="31">
        <f t="shared" si="53"/>
        <v>0.90133563755985802</v>
      </c>
      <c r="BA93" s="31">
        <f t="shared" si="66"/>
        <v>2286.6848512042357</v>
      </c>
      <c r="BB93" s="33">
        <f t="shared" si="54"/>
        <v>0</v>
      </c>
      <c r="BC93" s="31">
        <f t="shared" si="55"/>
        <v>0.50659818701899939</v>
      </c>
      <c r="BD93" s="30">
        <f t="shared" si="56"/>
        <v>6.3746376556304677E-4</v>
      </c>
      <c r="BE93" s="31">
        <f t="shared" si="57"/>
        <v>0.94452856823547449</v>
      </c>
      <c r="BF93" s="31">
        <f t="shared" si="58"/>
        <v>0.46848293734469876</v>
      </c>
      <c r="BG93" s="31">
        <f t="shared" si="59"/>
        <v>0.71099903318111868</v>
      </c>
      <c r="BH93" s="24">
        <v>82.9</v>
      </c>
      <c r="BI93" s="24">
        <v>3098.8732360099998</v>
      </c>
      <c r="BJ93" s="24">
        <f t="shared" si="60"/>
        <v>5.5806890284342696</v>
      </c>
      <c r="BK93" s="28">
        <f t="shared" si="68"/>
        <v>2.7903445142171347E-3</v>
      </c>
      <c r="BL93" s="28" t="str">
        <f t="shared" si="61"/>
        <v>FALSETRUE</v>
      </c>
      <c r="BM93" s="24" t="str">
        <f t="shared" si="62"/>
        <v>TRUETRUE</v>
      </c>
      <c r="BN93" s="28">
        <v>0.49869999999999998</v>
      </c>
      <c r="BO93" s="28">
        <f t="shared" si="63"/>
        <v>0.44328888888888884</v>
      </c>
      <c r="BP93" s="24">
        <v>10.7</v>
      </c>
      <c r="BQ93" s="24">
        <f t="shared" si="65"/>
        <v>184</v>
      </c>
      <c r="BR93" s="24">
        <v>27</v>
      </c>
      <c r="BS93" s="28">
        <v>18.420000000000002</v>
      </c>
      <c r="BT93" s="28">
        <v>2501.8044000000004</v>
      </c>
      <c r="BU93" s="24">
        <v>3.06</v>
      </c>
      <c r="BV93" s="28">
        <v>29.560000000000002</v>
      </c>
      <c r="BW93" s="28">
        <v>4014.8392000000003</v>
      </c>
      <c r="BX93" s="24">
        <v>4333</v>
      </c>
      <c r="BY93" s="24">
        <v>8689</v>
      </c>
      <c r="BZ93" s="24">
        <v>560</v>
      </c>
      <c r="CA93" s="24">
        <v>3448</v>
      </c>
      <c r="CB93" s="24">
        <v>1902</v>
      </c>
      <c r="CC93" s="24">
        <v>8232</v>
      </c>
      <c r="CD93" s="24">
        <v>56.31</v>
      </c>
      <c r="CE93" s="24">
        <v>26.2</v>
      </c>
      <c r="CF93" s="24">
        <v>103.72</v>
      </c>
      <c r="CG93" s="24">
        <v>11259</v>
      </c>
      <c r="CH93" s="24">
        <v>2323</v>
      </c>
      <c r="CI93" s="24">
        <v>17.100000000000001</v>
      </c>
      <c r="CJ93" s="24" t="s">
        <v>98</v>
      </c>
      <c r="CK93" s="24">
        <v>3269</v>
      </c>
      <c r="CL93" s="28">
        <v>1.03</v>
      </c>
      <c r="CM93" s="28">
        <v>4.2300000000000004</v>
      </c>
      <c r="CN93" s="24">
        <v>1242</v>
      </c>
      <c r="CO93" s="24">
        <v>38.200000000000003</v>
      </c>
      <c r="CP93" s="24">
        <v>1032</v>
      </c>
      <c r="CQ93" s="24">
        <v>2174</v>
      </c>
      <c r="CR93" s="24">
        <v>1627</v>
      </c>
      <c r="CS93" s="24">
        <v>4968</v>
      </c>
      <c r="CT93" s="24">
        <v>669</v>
      </c>
      <c r="CU93" s="24">
        <v>1704</v>
      </c>
      <c r="CV93" s="24">
        <v>1291</v>
      </c>
      <c r="CW93" s="24">
        <v>1059</v>
      </c>
      <c r="CX93" s="24">
        <v>60.05</v>
      </c>
      <c r="CY93" s="24">
        <v>95.2</v>
      </c>
      <c r="CZ93" s="24">
        <v>81.349999999999994</v>
      </c>
      <c r="DA93" s="24">
        <v>51.28</v>
      </c>
      <c r="DB93" s="24">
        <v>1145</v>
      </c>
      <c r="DC93" s="24">
        <v>6.31</v>
      </c>
      <c r="DD93" s="24">
        <v>15.23</v>
      </c>
      <c r="DE93" s="24">
        <v>123</v>
      </c>
      <c r="DF93" s="24">
        <v>3.78</v>
      </c>
      <c r="DG93" s="24">
        <v>14.58</v>
      </c>
      <c r="DH93" s="24">
        <v>10.37</v>
      </c>
    </row>
    <row r="94" spans="1:112" ht="12.3" customHeight="1">
      <c r="A94" s="24">
        <v>101</v>
      </c>
      <c r="B94" s="24" t="s">
        <v>140</v>
      </c>
      <c r="C94" s="24" t="s">
        <v>141</v>
      </c>
      <c r="D94" s="25" t="s">
        <v>1091</v>
      </c>
      <c r="E94" s="25" t="s">
        <v>1092</v>
      </c>
      <c r="F94" s="25" t="s">
        <v>2632</v>
      </c>
      <c r="G94" s="25" t="s">
        <v>2633</v>
      </c>
      <c r="H94" s="25" t="s">
        <v>431</v>
      </c>
      <c r="I94" s="26">
        <v>1025</v>
      </c>
      <c r="J94" s="27">
        <v>1305.1239924478978</v>
      </c>
      <c r="K94" s="27">
        <f t="shared" si="37"/>
        <v>360.185</v>
      </c>
      <c r="L94" s="24">
        <v>155</v>
      </c>
      <c r="M94" s="24">
        <v>54</v>
      </c>
      <c r="N94" s="24">
        <v>30</v>
      </c>
      <c r="O94" s="24">
        <f t="shared" si="38"/>
        <v>84</v>
      </c>
      <c r="P94" s="28">
        <v>35.14</v>
      </c>
      <c r="Q94" s="28">
        <f t="shared" si="39"/>
        <v>0.44112069982773694</v>
      </c>
      <c r="R94" s="29">
        <v>0.55495644022067314</v>
      </c>
      <c r="S94" s="29">
        <v>8.1049317633411055E-2</v>
      </c>
      <c r="T94" s="29">
        <v>0.28566883844074714</v>
      </c>
      <c r="U94" s="28" t="s">
        <v>294</v>
      </c>
      <c r="V94" s="28" t="s">
        <v>295</v>
      </c>
      <c r="W94" s="28">
        <v>0.45962878347148856</v>
      </c>
      <c r="X94" s="27">
        <v>599.87255292827945</v>
      </c>
      <c r="Y94" s="30">
        <f t="shared" si="40"/>
        <v>4.8039461820367706E-5</v>
      </c>
      <c r="Z94" s="27">
        <f t="shared" si="41"/>
        <v>599.87255292827945</v>
      </c>
      <c r="AA94" s="27">
        <v>0</v>
      </c>
      <c r="AB94" s="27">
        <v>0</v>
      </c>
      <c r="AC94" s="27">
        <v>0</v>
      </c>
      <c r="AD94" s="27">
        <v>0</v>
      </c>
      <c r="AE94" s="27">
        <v>0</v>
      </c>
      <c r="AF94" s="27">
        <f t="shared" si="42"/>
        <v>0</v>
      </c>
      <c r="AG94" s="27">
        <f t="shared" si="43"/>
        <v>0</v>
      </c>
      <c r="AH94" s="27">
        <v>0</v>
      </c>
      <c r="AI94" s="27">
        <v>0</v>
      </c>
      <c r="AJ94" s="27">
        <v>0</v>
      </c>
      <c r="AK94" s="27">
        <v>0</v>
      </c>
      <c r="AL94" s="27">
        <v>0</v>
      </c>
      <c r="AM94" s="27">
        <v>0</v>
      </c>
      <c r="AN94" s="27">
        <f t="shared" si="44"/>
        <v>0</v>
      </c>
      <c r="AO94" s="27">
        <v>0</v>
      </c>
      <c r="AP94" s="30">
        <f t="shared" si="45"/>
        <v>0</v>
      </c>
      <c r="AQ94" s="30">
        <f t="shared" si="46"/>
        <v>0</v>
      </c>
      <c r="AR94" s="31">
        <f t="shared" si="47"/>
        <v>0</v>
      </c>
      <c r="AS94" s="31">
        <f t="shared" si="67"/>
        <v>0</v>
      </c>
      <c r="AT94" s="32">
        <f t="shared" si="48"/>
        <v>0</v>
      </c>
      <c r="AU94" s="24">
        <v>195.80186175885413</v>
      </c>
      <c r="AV94" s="28">
        <f t="shared" si="49"/>
        <v>5.4375243030515188E-3</v>
      </c>
      <c r="AW94" s="30">
        <f t="shared" si="50"/>
        <v>6.9835430769054729E-5</v>
      </c>
      <c r="AX94" s="33">
        <f t="shared" si="51"/>
        <v>5.4375243030515188E-3</v>
      </c>
      <c r="AY94" s="30">
        <f t="shared" si="52"/>
        <v>6.9835430769054729E-5</v>
      </c>
      <c r="AZ94" s="31">
        <f t="shared" si="53"/>
        <v>0.89521822448089061</v>
      </c>
      <c r="BA94" s="31">
        <f t="shared" si="66"/>
        <v>195.80186175885413</v>
      </c>
      <c r="BB94" s="33">
        <f t="shared" si="54"/>
        <v>0</v>
      </c>
      <c r="BC94" s="31">
        <f t="shared" si="55"/>
        <v>0.48520406300153845</v>
      </c>
      <c r="BD94" s="30">
        <f t="shared" si="56"/>
        <v>4.8039461820367706E-5</v>
      </c>
      <c r="BE94" s="31">
        <f t="shared" si="57"/>
        <v>0.94224613884606456</v>
      </c>
      <c r="BF94" s="31">
        <f t="shared" si="58"/>
        <v>0.46730765392645784</v>
      </c>
      <c r="BG94" s="31">
        <f t="shared" si="59"/>
        <v>0.70921534949176324</v>
      </c>
      <c r="BH94" s="24">
        <v>0</v>
      </c>
      <c r="BI94" s="24">
        <v>418.194388188</v>
      </c>
      <c r="BJ94" s="24">
        <f t="shared" si="60"/>
        <v>3.1208548687199911</v>
      </c>
      <c r="BK94" s="28">
        <f t="shared" si="68"/>
        <v>1.5604274343599955E-3</v>
      </c>
      <c r="BL94" s="28" t="str">
        <f t="shared" si="61"/>
        <v>FALSEFALSE</v>
      </c>
      <c r="BM94" s="24" t="str">
        <f t="shared" si="62"/>
        <v>TRUEFALSE</v>
      </c>
      <c r="BN94" s="28">
        <v>0.6764</v>
      </c>
      <c r="BO94" s="28">
        <f t="shared" si="63"/>
        <v>0.60124444444444447</v>
      </c>
      <c r="BP94" s="24">
        <v>11.67</v>
      </c>
      <c r="BQ94" s="24">
        <f t="shared" si="65"/>
        <v>38.727272727272727</v>
      </c>
      <c r="BR94" s="24">
        <v>11</v>
      </c>
      <c r="BS94" s="28">
        <v>36.549999999999997</v>
      </c>
      <c r="BT94" s="28">
        <v>374.63749999999999</v>
      </c>
      <c r="BU94" s="24">
        <v>6.3</v>
      </c>
      <c r="BV94" s="28">
        <v>31.090000000000003</v>
      </c>
      <c r="BW94" s="28">
        <v>318.67250000000001</v>
      </c>
      <c r="BX94" s="24">
        <v>395</v>
      </c>
      <c r="BY94" s="24">
        <v>584</v>
      </c>
      <c r="BZ94" s="24">
        <v>46</v>
      </c>
      <c r="CA94" s="24">
        <v>317</v>
      </c>
      <c r="CB94" s="24">
        <v>158</v>
      </c>
      <c r="CC94" s="24">
        <v>550</v>
      </c>
      <c r="CD94" s="24">
        <v>75.510000000000005</v>
      </c>
      <c r="CE94" s="24">
        <v>24.64</v>
      </c>
      <c r="CF94" s="24">
        <v>105</v>
      </c>
      <c r="CG94" s="24">
        <v>0</v>
      </c>
      <c r="CH94" s="24">
        <v>1025</v>
      </c>
      <c r="CI94" s="24">
        <v>100</v>
      </c>
      <c r="CJ94" s="24" t="s">
        <v>1980</v>
      </c>
      <c r="CK94" s="24">
        <v>241</v>
      </c>
      <c r="CL94" s="28">
        <v>1.01</v>
      </c>
      <c r="CM94" s="28">
        <v>4.29</v>
      </c>
      <c r="CN94" s="24">
        <v>55</v>
      </c>
      <c r="CO94" s="24">
        <v>22.92</v>
      </c>
      <c r="CP94" s="24">
        <v>75</v>
      </c>
      <c r="CQ94" s="24">
        <v>240</v>
      </c>
      <c r="CR94" s="24">
        <v>111</v>
      </c>
      <c r="CS94" s="24">
        <v>426</v>
      </c>
      <c r="CT94" s="24">
        <v>57</v>
      </c>
      <c r="CU94" s="24">
        <v>145</v>
      </c>
      <c r="CV94" s="24">
        <v>115</v>
      </c>
      <c r="CW94" s="24">
        <v>51</v>
      </c>
      <c r="CX94" s="24">
        <v>46.72</v>
      </c>
      <c r="CY94" s="24">
        <v>93.55</v>
      </c>
      <c r="CZ94" s="24">
        <v>86.47</v>
      </c>
      <c r="DA94" s="24">
        <v>37.229999999999997</v>
      </c>
      <c r="DB94" s="24">
        <v>88</v>
      </c>
      <c r="DC94" s="24">
        <v>9.43</v>
      </c>
      <c r="DD94" s="24">
        <v>20</v>
      </c>
      <c r="DE94" s="24">
        <v>34</v>
      </c>
      <c r="DF94" s="24">
        <v>14.17</v>
      </c>
      <c r="DG94" s="24">
        <v>1.25</v>
      </c>
      <c r="DH94" s="24">
        <v>13.81</v>
      </c>
    </row>
    <row r="95" spans="1:112" ht="12.3" customHeight="1">
      <c r="A95" s="24">
        <v>102</v>
      </c>
      <c r="B95" s="24" t="s">
        <v>140</v>
      </c>
      <c r="C95" s="24" t="s">
        <v>141</v>
      </c>
      <c r="D95" s="25" t="s">
        <v>1091</v>
      </c>
      <c r="E95" s="25" t="s">
        <v>1092</v>
      </c>
      <c r="F95" s="25" t="s">
        <v>2125</v>
      </c>
      <c r="G95" s="25" t="s">
        <v>2126</v>
      </c>
      <c r="H95" s="25" t="s">
        <v>431</v>
      </c>
      <c r="I95" s="26">
        <v>5385</v>
      </c>
      <c r="J95" s="27">
        <v>6856.6758042262727</v>
      </c>
      <c r="K95" s="27">
        <f t="shared" si="37"/>
        <v>2750.6579999999999</v>
      </c>
      <c r="L95" s="24">
        <v>629</v>
      </c>
      <c r="M95" s="24">
        <v>382</v>
      </c>
      <c r="N95" s="24">
        <v>275</v>
      </c>
      <c r="O95" s="24">
        <f t="shared" si="38"/>
        <v>657</v>
      </c>
      <c r="P95" s="28">
        <v>51.08</v>
      </c>
      <c r="Q95" s="28">
        <f t="shared" si="39"/>
        <v>0.52712146717276775</v>
      </c>
      <c r="R95" s="29">
        <v>0.55495644022067314</v>
      </c>
      <c r="S95" s="29">
        <v>8.1049317633411055E-2</v>
      </c>
      <c r="T95" s="29">
        <v>0.28566883844074714</v>
      </c>
      <c r="U95" s="28" t="s">
        <v>294</v>
      </c>
      <c r="V95" s="28" t="s">
        <v>295</v>
      </c>
      <c r="W95" s="28">
        <v>0.66812288730004654</v>
      </c>
      <c r="X95" s="27">
        <v>4581.1020356000263</v>
      </c>
      <c r="Y95" s="30">
        <f t="shared" si="40"/>
        <v>3.6686738751444121E-4</v>
      </c>
      <c r="Z95" s="27">
        <f t="shared" si="41"/>
        <v>4581.1020356000263</v>
      </c>
      <c r="AA95" s="27">
        <v>0</v>
      </c>
      <c r="AB95" s="27">
        <v>0</v>
      </c>
      <c r="AC95" s="27">
        <v>0</v>
      </c>
      <c r="AD95" s="27">
        <v>0</v>
      </c>
      <c r="AE95" s="27">
        <v>0</v>
      </c>
      <c r="AF95" s="27">
        <f t="shared" si="42"/>
        <v>0</v>
      </c>
      <c r="AG95" s="27">
        <f t="shared" si="43"/>
        <v>0</v>
      </c>
      <c r="AH95" s="27">
        <v>0</v>
      </c>
      <c r="AI95" s="27">
        <v>0</v>
      </c>
      <c r="AJ95" s="27">
        <v>0</v>
      </c>
      <c r="AK95" s="27">
        <v>0</v>
      </c>
      <c r="AL95" s="27">
        <v>0</v>
      </c>
      <c r="AM95" s="27">
        <v>0</v>
      </c>
      <c r="AN95" s="27">
        <f t="shared" si="44"/>
        <v>0</v>
      </c>
      <c r="AO95" s="27">
        <v>0</v>
      </c>
      <c r="AP95" s="30">
        <f t="shared" si="45"/>
        <v>0</v>
      </c>
      <c r="AQ95" s="30">
        <f t="shared" si="46"/>
        <v>0</v>
      </c>
      <c r="AR95" s="31">
        <f t="shared" si="47"/>
        <v>0</v>
      </c>
      <c r="AS95" s="31">
        <f t="shared" si="67"/>
        <v>0</v>
      </c>
      <c r="AT95" s="32">
        <f t="shared" si="48"/>
        <v>0</v>
      </c>
      <c r="AU95" s="24">
        <v>1465.861614736302</v>
      </c>
      <c r="AV95" s="28">
        <f t="shared" si="49"/>
        <v>4.0707775112248407E-2</v>
      </c>
      <c r="AW95" s="30">
        <f t="shared" si="50"/>
        <v>5.2281973416068743E-4</v>
      </c>
      <c r="AX95" s="33">
        <f t="shared" si="51"/>
        <v>4.0707775112248407E-2</v>
      </c>
      <c r="AY95" s="30">
        <f t="shared" si="52"/>
        <v>5.2281973416068743E-4</v>
      </c>
      <c r="AZ95" s="31">
        <f t="shared" si="53"/>
        <v>0.89893410919713446</v>
      </c>
      <c r="BA95" s="31">
        <f t="shared" si="66"/>
        <v>1465.861614736302</v>
      </c>
      <c r="BB95" s="33">
        <f t="shared" si="54"/>
        <v>0</v>
      </c>
      <c r="BC95" s="31">
        <f t="shared" si="55"/>
        <v>0.49819944151001866</v>
      </c>
      <c r="BD95" s="30">
        <f t="shared" si="56"/>
        <v>3.6686738751444121E-4</v>
      </c>
      <c r="BE95" s="31">
        <f t="shared" si="57"/>
        <v>0.94348073711958003</v>
      </c>
      <c r="BF95" s="31">
        <f t="shared" si="58"/>
        <v>0.53732349726904705</v>
      </c>
      <c r="BG95" s="31">
        <f t="shared" si="59"/>
        <v>0.81547577640527058</v>
      </c>
      <c r="BH95" s="24">
        <v>0</v>
      </c>
      <c r="BI95" s="24">
        <v>1480.8872494499999</v>
      </c>
      <c r="BJ95" s="24">
        <f t="shared" si="60"/>
        <v>4.6301133369693304</v>
      </c>
      <c r="BK95" s="28">
        <f t="shared" si="68"/>
        <v>2.315056668484665E-3</v>
      </c>
      <c r="BL95" s="28" t="str">
        <f t="shared" si="61"/>
        <v>TRUEFALSE</v>
      </c>
      <c r="BM95" s="24" t="str">
        <f t="shared" si="62"/>
        <v>TRUEFALSE</v>
      </c>
      <c r="BN95" s="28">
        <v>0.60150000000000003</v>
      </c>
      <c r="BO95" s="28">
        <f t="shared" si="63"/>
        <v>0.53466666666666673</v>
      </c>
      <c r="BP95" s="24">
        <v>24.98</v>
      </c>
      <c r="BQ95" s="24">
        <f t="shared" si="65"/>
        <v>70.774193548387103</v>
      </c>
      <c r="BR95" s="24">
        <v>31</v>
      </c>
      <c r="BS95" s="28">
        <v>66.84</v>
      </c>
      <c r="BT95" s="28">
        <v>3599.3339999999998</v>
      </c>
      <c r="BU95" s="24">
        <v>41.54</v>
      </c>
      <c r="BV95" s="28">
        <v>77.829999999999984</v>
      </c>
      <c r="BW95" s="28">
        <v>4191.1454999999996</v>
      </c>
      <c r="BX95" s="24">
        <v>1920</v>
      </c>
      <c r="BY95" s="24">
        <v>3192</v>
      </c>
      <c r="BZ95" s="24">
        <v>273</v>
      </c>
      <c r="CA95" s="24">
        <v>1517</v>
      </c>
      <c r="CB95" s="24">
        <v>803</v>
      </c>
      <c r="CC95" s="24">
        <v>3065</v>
      </c>
      <c r="CD95" s="24">
        <v>68.7</v>
      </c>
      <c r="CE95" s="24">
        <v>26.52</v>
      </c>
      <c r="CF95" s="24">
        <v>112.59</v>
      </c>
      <c r="CG95" s="24">
        <v>0</v>
      </c>
      <c r="CH95" s="24">
        <v>5385</v>
      </c>
      <c r="CI95" s="24">
        <v>100</v>
      </c>
      <c r="CJ95" s="24" t="s">
        <v>1980</v>
      </c>
      <c r="CK95" s="24">
        <v>1359</v>
      </c>
      <c r="CL95" s="28">
        <v>1.02</v>
      </c>
      <c r="CM95" s="28">
        <v>4.03</v>
      </c>
      <c r="CN95" s="24">
        <v>382</v>
      </c>
      <c r="CO95" s="24">
        <v>28.13</v>
      </c>
      <c r="CP95" s="24">
        <v>362</v>
      </c>
      <c r="CQ95" s="24">
        <v>819</v>
      </c>
      <c r="CR95" s="24">
        <v>968</v>
      </c>
      <c r="CS95" s="24">
        <v>2194</v>
      </c>
      <c r="CT95" s="24">
        <v>186</v>
      </c>
      <c r="CU95" s="24">
        <v>626</v>
      </c>
      <c r="CV95" s="24">
        <v>411</v>
      </c>
      <c r="CW95" s="24">
        <v>161</v>
      </c>
      <c r="CX95" s="24">
        <v>35.29</v>
      </c>
      <c r="CY95" s="24">
        <v>74.790000000000006</v>
      </c>
      <c r="CZ95" s="24">
        <v>62.94</v>
      </c>
      <c r="DA95" s="24">
        <v>24.85</v>
      </c>
      <c r="DB95" s="24">
        <v>1037</v>
      </c>
      <c r="DC95" s="24">
        <v>28.09</v>
      </c>
      <c r="DD95" s="24">
        <v>15.24</v>
      </c>
      <c r="DE95" s="24">
        <v>364</v>
      </c>
      <c r="DF95" s="24">
        <v>26.8</v>
      </c>
      <c r="DG95" s="24">
        <v>5.23</v>
      </c>
      <c r="DH95" s="24">
        <v>24.73</v>
      </c>
    </row>
    <row r="96" spans="1:112" ht="12.3" customHeight="1">
      <c r="A96" s="24">
        <v>103</v>
      </c>
      <c r="B96" s="24" t="s">
        <v>140</v>
      </c>
      <c r="C96" s="24" t="s">
        <v>141</v>
      </c>
      <c r="D96" s="25" t="s">
        <v>1091</v>
      </c>
      <c r="E96" s="25" t="s">
        <v>1092</v>
      </c>
      <c r="F96" s="25" t="s">
        <v>996</v>
      </c>
      <c r="G96" s="25" t="s">
        <v>2437</v>
      </c>
      <c r="H96" s="25" t="s">
        <v>431</v>
      </c>
      <c r="I96" s="26">
        <v>1607</v>
      </c>
      <c r="J96" s="27">
        <v>2046.1797618183139</v>
      </c>
      <c r="K96" s="27">
        <f t="shared" si="37"/>
        <v>647.7817</v>
      </c>
      <c r="L96" s="24">
        <v>274</v>
      </c>
      <c r="M96" s="24">
        <v>118</v>
      </c>
      <c r="N96" s="24">
        <v>67</v>
      </c>
      <c r="O96" s="24">
        <f t="shared" si="38"/>
        <v>185</v>
      </c>
      <c r="P96" s="28">
        <v>40.31</v>
      </c>
      <c r="Q96" s="28">
        <f t="shared" si="39"/>
        <v>0.4651766207838014</v>
      </c>
      <c r="R96" s="29">
        <v>0.55495644022067314</v>
      </c>
      <c r="S96" s="29">
        <v>8.1049317633411055E-2</v>
      </c>
      <c r="T96" s="29">
        <v>0.28566883844074714</v>
      </c>
      <c r="U96" s="28" t="s">
        <v>294</v>
      </c>
      <c r="V96" s="28" t="s">
        <v>295</v>
      </c>
      <c r="W96" s="28">
        <v>0.52725202793784021</v>
      </c>
      <c r="X96" s="27">
        <v>1078.8524289440729</v>
      </c>
      <c r="Y96" s="30">
        <f t="shared" si="40"/>
        <v>8.6397501964498497E-5</v>
      </c>
      <c r="Z96" s="27">
        <f t="shared" si="41"/>
        <v>1078.8524289440729</v>
      </c>
      <c r="AA96" s="27">
        <v>0</v>
      </c>
      <c r="AB96" s="27">
        <v>0</v>
      </c>
      <c r="AC96" s="27">
        <v>0</v>
      </c>
      <c r="AD96" s="27">
        <v>0</v>
      </c>
      <c r="AE96" s="27">
        <v>0</v>
      </c>
      <c r="AF96" s="27">
        <f t="shared" si="42"/>
        <v>0</v>
      </c>
      <c r="AG96" s="27">
        <f t="shared" si="43"/>
        <v>0</v>
      </c>
      <c r="AH96" s="27">
        <v>0</v>
      </c>
      <c r="AI96" s="27">
        <v>0</v>
      </c>
      <c r="AJ96" s="27">
        <v>0</v>
      </c>
      <c r="AK96" s="27">
        <v>0</v>
      </c>
      <c r="AL96" s="27">
        <v>0</v>
      </c>
      <c r="AM96" s="27">
        <v>0</v>
      </c>
      <c r="AN96" s="27">
        <f t="shared" si="44"/>
        <v>0</v>
      </c>
      <c r="AO96" s="27">
        <v>0</v>
      </c>
      <c r="AP96" s="30">
        <f t="shared" si="45"/>
        <v>0</v>
      </c>
      <c r="AQ96" s="30">
        <f t="shared" si="46"/>
        <v>0</v>
      </c>
      <c r="AR96" s="31">
        <f t="shared" si="47"/>
        <v>0</v>
      </c>
      <c r="AS96" s="31">
        <f t="shared" si="67"/>
        <v>0</v>
      </c>
      <c r="AT96" s="32">
        <f t="shared" si="48"/>
        <v>0</v>
      </c>
      <c r="AU96" s="24">
        <v>416.00185004295594</v>
      </c>
      <c r="AV96" s="28">
        <f t="shared" si="49"/>
        <v>1.1552597862980627E-2</v>
      </c>
      <c r="AW96" s="30">
        <f t="shared" si="50"/>
        <v>1.4837278939795282E-4</v>
      </c>
      <c r="AX96" s="33">
        <f t="shared" si="51"/>
        <v>1.1552597862980627E-2</v>
      </c>
      <c r="AY96" s="30">
        <f t="shared" si="52"/>
        <v>1.4837278939795282E-4</v>
      </c>
      <c r="AZ96" s="31">
        <f t="shared" si="53"/>
        <v>0.89586247587856216</v>
      </c>
      <c r="BA96" s="31">
        <f t="shared" si="66"/>
        <v>416.00185004295594</v>
      </c>
      <c r="BB96" s="33">
        <f t="shared" si="54"/>
        <v>0</v>
      </c>
      <c r="BC96" s="31">
        <f t="shared" si="55"/>
        <v>0.48745717132073868</v>
      </c>
      <c r="BD96" s="30">
        <f t="shared" si="56"/>
        <v>8.6397501964498497E-5</v>
      </c>
      <c r="BE96" s="31">
        <f t="shared" si="57"/>
        <v>0.9423946727928143</v>
      </c>
      <c r="BF96" s="31">
        <f t="shared" si="58"/>
        <v>0.48991103274420639</v>
      </c>
      <c r="BG96" s="31">
        <f t="shared" si="59"/>
        <v>0.7435196521780767</v>
      </c>
      <c r="BH96" s="24">
        <v>0</v>
      </c>
      <c r="BI96" s="24">
        <v>1037.11735836</v>
      </c>
      <c r="BJ96" s="24">
        <f t="shared" si="60"/>
        <v>1.9729491029385049</v>
      </c>
      <c r="BK96" s="28">
        <f t="shared" si="68"/>
        <v>9.8647455146925241E-4</v>
      </c>
      <c r="BL96" s="28" t="str">
        <f t="shared" si="61"/>
        <v>TRUEFALSE</v>
      </c>
      <c r="BM96" s="24" t="str">
        <f t="shared" si="62"/>
        <v>TRUEFALSE</v>
      </c>
      <c r="BN96" s="28">
        <v>0.5665</v>
      </c>
      <c r="BO96" s="28">
        <f t="shared" si="63"/>
        <v>0.50355555555555553</v>
      </c>
      <c r="BP96" s="24">
        <v>14.86</v>
      </c>
      <c r="BQ96" s="24">
        <f t="shared" si="65"/>
        <v>98.625</v>
      </c>
      <c r="BR96" s="24">
        <v>8</v>
      </c>
      <c r="BS96" s="28">
        <v>22.49</v>
      </c>
      <c r="BT96" s="28">
        <v>361.41429999999997</v>
      </c>
      <c r="BU96" s="24">
        <v>4.07</v>
      </c>
      <c r="BV96" s="28">
        <v>29.76</v>
      </c>
      <c r="BW96" s="28">
        <v>478.2432</v>
      </c>
      <c r="BX96" s="24">
        <v>558</v>
      </c>
      <c r="BY96" s="24">
        <v>985</v>
      </c>
      <c r="BZ96" s="24">
        <v>64</v>
      </c>
      <c r="CA96" s="24">
        <v>457</v>
      </c>
      <c r="CB96" s="24">
        <v>220</v>
      </c>
      <c r="CC96" s="24">
        <v>930</v>
      </c>
      <c r="CD96" s="24">
        <v>63.15</v>
      </c>
      <c r="CE96" s="24">
        <v>26.37</v>
      </c>
      <c r="CF96" s="24">
        <v>108.97</v>
      </c>
      <c r="CG96" s="24">
        <v>0</v>
      </c>
      <c r="CH96" s="24">
        <v>1607</v>
      </c>
      <c r="CI96" s="24">
        <v>100</v>
      </c>
      <c r="CJ96" s="24" t="s">
        <v>1980</v>
      </c>
      <c r="CK96" s="24">
        <v>469</v>
      </c>
      <c r="CL96" s="28">
        <v>1</v>
      </c>
      <c r="CM96" s="28">
        <v>3.44</v>
      </c>
      <c r="CN96" s="24">
        <v>149</v>
      </c>
      <c r="CO96" s="24">
        <v>31.77</v>
      </c>
      <c r="CP96" s="24">
        <v>147</v>
      </c>
      <c r="CQ96" s="24">
        <v>367</v>
      </c>
      <c r="CR96" s="24">
        <v>275</v>
      </c>
      <c r="CS96" s="24">
        <v>789</v>
      </c>
      <c r="CT96" s="24">
        <v>81</v>
      </c>
      <c r="CU96" s="24">
        <v>221</v>
      </c>
      <c r="CV96" s="24">
        <v>147</v>
      </c>
      <c r="CW96" s="24">
        <v>51</v>
      </c>
      <c r="CX96" s="24">
        <v>54.36</v>
      </c>
      <c r="CY96" s="24">
        <v>89.84</v>
      </c>
      <c r="CZ96" s="24">
        <v>77.78</v>
      </c>
      <c r="DA96" s="24">
        <v>28.98</v>
      </c>
      <c r="DB96" s="24">
        <v>185</v>
      </c>
      <c r="DC96" s="24">
        <v>14.02</v>
      </c>
      <c r="DD96" s="24">
        <v>15.35</v>
      </c>
      <c r="DE96" s="24">
        <v>117</v>
      </c>
      <c r="DF96" s="24">
        <v>24.95</v>
      </c>
      <c r="DG96" s="24">
        <v>1.07</v>
      </c>
      <c r="DH96" s="24">
        <v>13.94</v>
      </c>
    </row>
    <row r="97" spans="1:112" ht="12.3" customHeight="1">
      <c r="A97" s="24">
        <v>104</v>
      </c>
      <c r="B97" s="24" t="s">
        <v>140</v>
      </c>
      <c r="C97" s="24" t="s">
        <v>141</v>
      </c>
      <c r="D97" s="25" t="s">
        <v>158</v>
      </c>
      <c r="E97" s="25" t="s">
        <v>550</v>
      </c>
      <c r="F97" s="25" t="s">
        <v>551</v>
      </c>
      <c r="G97" s="25" t="s">
        <v>552</v>
      </c>
      <c r="H97" s="25" t="s">
        <v>431</v>
      </c>
      <c r="I97" s="26">
        <v>48420</v>
      </c>
      <c r="J97" s="27">
        <v>61910.863820224724</v>
      </c>
      <c r="K97" s="27">
        <f t="shared" si="37"/>
        <v>13673.808000000001</v>
      </c>
      <c r="L97" s="24">
        <v>8813</v>
      </c>
      <c r="M97" s="24">
        <v>2393</v>
      </c>
      <c r="N97" s="24">
        <v>1076</v>
      </c>
      <c r="O97" s="24">
        <f t="shared" si="38"/>
        <v>3469</v>
      </c>
      <c r="P97" s="28">
        <v>28.240000000000002</v>
      </c>
      <c r="Q97" s="28">
        <f t="shared" si="39"/>
        <v>0.41600442389620584</v>
      </c>
      <c r="R97" s="29">
        <v>0.49735119867356348</v>
      </c>
      <c r="S97" s="29">
        <v>9.1432537537820102E-2</v>
      </c>
      <c r="T97" s="29">
        <v>0.32788823618261975</v>
      </c>
      <c r="U97" s="28" t="s">
        <v>215</v>
      </c>
      <c r="V97" s="28" t="s">
        <v>119</v>
      </c>
      <c r="W97" s="28">
        <v>0.38787298782282909</v>
      </c>
      <c r="X97" s="27">
        <v>24013.551728642855</v>
      </c>
      <c r="Y97" s="30">
        <f t="shared" si="40"/>
        <v>1.9230719855547168E-3</v>
      </c>
      <c r="Z97" s="27">
        <f t="shared" si="41"/>
        <v>22367.551728642855</v>
      </c>
      <c r="AA97" s="27">
        <v>0</v>
      </c>
      <c r="AB97" s="27">
        <v>0</v>
      </c>
      <c r="AC97" s="27">
        <v>112</v>
      </c>
      <c r="AD97" s="27">
        <v>518</v>
      </c>
      <c r="AE97" s="27">
        <v>24596</v>
      </c>
      <c r="AF97" s="27">
        <f t="shared" si="42"/>
        <v>24596</v>
      </c>
      <c r="AG97" s="27">
        <f t="shared" si="43"/>
        <v>3</v>
      </c>
      <c r="AH97" s="27">
        <v>102</v>
      </c>
      <c r="AI97" s="27">
        <v>740</v>
      </c>
      <c r="AJ97" s="27">
        <v>349</v>
      </c>
      <c r="AK97" s="27">
        <v>521</v>
      </c>
      <c r="AL97" s="27">
        <v>24596</v>
      </c>
      <c r="AM97" s="27">
        <v>26190</v>
      </c>
      <c r="AN97" s="27">
        <f t="shared" si="44"/>
        <v>5</v>
      </c>
      <c r="AO97" s="27">
        <v>1646</v>
      </c>
      <c r="AP97" s="30">
        <f t="shared" si="45"/>
        <v>9.5189836640129566E-4</v>
      </c>
      <c r="AQ97" s="30">
        <f t="shared" si="46"/>
        <v>2.3334941552278152E-3</v>
      </c>
      <c r="AR97" s="31">
        <f t="shared" si="47"/>
        <v>6.8544629241025029E-2</v>
      </c>
      <c r="AS97" s="31">
        <f t="shared" si="67"/>
        <v>6.8544629241025029E-2</v>
      </c>
      <c r="AT97" s="32">
        <f t="shared" si="48"/>
        <v>2.6586610142924433E-2</v>
      </c>
      <c r="AU97" s="24">
        <v>5477.9302070218155</v>
      </c>
      <c r="AV97" s="28">
        <f t="shared" si="49"/>
        <v>0.15212510424331666</v>
      </c>
      <c r="AW97" s="30">
        <f t="shared" si="50"/>
        <v>1.9537792556913042E-3</v>
      </c>
      <c r="AX97" s="33">
        <f t="shared" si="51"/>
        <v>0.15212510424331666</v>
      </c>
      <c r="AY97" s="30">
        <f t="shared" si="52"/>
        <v>-3.79714899536511E-4</v>
      </c>
      <c r="AZ97" s="31">
        <f t="shared" si="53"/>
        <v>0.89153050905883857</v>
      </c>
      <c r="BA97" s="31">
        <f t="shared" si="66"/>
        <v>4737.9302070218155</v>
      </c>
      <c r="BB97" s="33">
        <f t="shared" si="54"/>
        <v>0.13508751883173692</v>
      </c>
      <c r="BC97" s="31">
        <f t="shared" si="55"/>
        <v>0.51366893732523955</v>
      </c>
      <c r="BD97" s="30">
        <f t="shared" si="56"/>
        <v>9.7117361915342111E-4</v>
      </c>
      <c r="BE97" s="31">
        <f t="shared" si="57"/>
        <v>0.94582079384024498</v>
      </c>
      <c r="BF97" s="31">
        <f t="shared" si="58"/>
        <v>0.44520561788287627</v>
      </c>
      <c r="BG97" s="31">
        <f t="shared" si="59"/>
        <v>0.67567191598404863</v>
      </c>
      <c r="BH97" s="24">
        <v>86.89</v>
      </c>
      <c r="BI97" s="24">
        <v>2054.8623822700001</v>
      </c>
      <c r="BJ97" s="24">
        <f t="shared" si="60"/>
        <v>30.128958685706234</v>
      </c>
      <c r="BK97" s="28">
        <f t="shared" si="68"/>
        <v>1.5064479342853116E-2</v>
      </c>
      <c r="BL97" s="28" t="str">
        <f t="shared" si="61"/>
        <v>FALSETRUE</v>
      </c>
      <c r="BM97" s="24" t="str">
        <f t="shared" si="62"/>
        <v>TRUETRUE</v>
      </c>
      <c r="BN97" s="28">
        <v>0.46860000000000002</v>
      </c>
      <c r="BO97" s="28">
        <f t="shared" si="63"/>
        <v>0.41653333333333337</v>
      </c>
      <c r="BP97" s="24">
        <v>8.16</v>
      </c>
      <c r="BQ97" s="24">
        <f t="shared" si="65"/>
        <v>135.79807692307693</v>
      </c>
      <c r="BR97" s="24">
        <v>104</v>
      </c>
      <c r="BS97" s="28">
        <v>15.73</v>
      </c>
      <c r="BT97" s="28">
        <v>7616.4659999999994</v>
      </c>
      <c r="BU97" s="24">
        <v>1.63</v>
      </c>
      <c r="BV97" s="28">
        <v>42.2</v>
      </c>
      <c r="BW97" s="28">
        <v>20433.240000000002</v>
      </c>
      <c r="BX97" s="24">
        <v>14723</v>
      </c>
      <c r="BY97" s="24">
        <v>31417</v>
      </c>
      <c r="BZ97" s="24">
        <v>2280</v>
      </c>
      <c r="CA97" s="24">
        <v>11614</v>
      </c>
      <c r="CB97" s="24">
        <v>6420</v>
      </c>
      <c r="CC97" s="24">
        <v>30386</v>
      </c>
      <c r="CD97" s="24">
        <v>54.12</v>
      </c>
      <c r="CE97" s="24">
        <v>27.4</v>
      </c>
      <c r="CF97" s="24">
        <v>101.09</v>
      </c>
      <c r="CG97" s="24">
        <v>42073</v>
      </c>
      <c r="CH97" s="24">
        <v>6347</v>
      </c>
      <c r="CI97" s="24">
        <v>13.11</v>
      </c>
      <c r="CJ97" s="24" t="s">
        <v>98</v>
      </c>
      <c r="CK97" s="24">
        <v>12809</v>
      </c>
      <c r="CL97" s="28">
        <v>1.02</v>
      </c>
      <c r="CM97" s="28">
        <v>3.84</v>
      </c>
      <c r="CN97" s="24">
        <v>4617</v>
      </c>
      <c r="CO97" s="24">
        <v>36.090000000000003</v>
      </c>
      <c r="CP97" s="24">
        <v>2310</v>
      </c>
      <c r="CQ97" s="24">
        <v>6939</v>
      </c>
      <c r="CR97" s="24">
        <v>4534</v>
      </c>
      <c r="CS97" s="24">
        <v>14123</v>
      </c>
      <c r="CT97" s="24">
        <v>1952</v>
      </c>
      <c r="CU97" s="24">
        <v>5765</v>
      </c>
      <c r="CV97" s="24">
        <v>4402</v>
      </c>
      <c r="CW97" s="24">
        <v>3185</v>
      </c>
      <c r="CX97" s="24">
        <v>51.03</v>
      </c>
      <c r="CY97" s="24">
        <v>95.35</v>
      </c>
      <c r="CZ97" s="24">
        <v>81.84</v>
      </c>
      <c r="DA97" s="24">
        <v>46.5</v>
      </c>
      <c r="DB97" s="24">
        <v>3179</v>
      </c>
      <c r="DC97" s="24">
        <v>5.69</v>
      </c>
      <c r="DD97" s="24">
        <v>10.76</v>
      </c>
      <c r="DE97" s="24">
        <v>1293</v>
      </c>
      <c r="DF97" s="24">
        <v>10.11</v>
      </c>
      <c r="DG97" s="24">
        <v>7.68</v>
      </c>
      <c r="DH97" s="24">
        <v>9.39</v>
      </c>
    </row>
    <row r="98" spans="1:112" ht="12.3" customHeight="1">
      <c r="A98" s="24">
        <v>105</v>
      </c>
      <c r="B98" s="24" t="s">
        <v>140</v>
      </c>
      <c r="C98" s="24" t="s">
        <v>141</v>
      </c>
      <c r="D98" s="25" t="s">
        <v>158</v>
      </c>
      <c r="E98" s="25" t="s">
        <v>550</v>
      </c>
      <c r="F98" s="25" t="s">
        <v>2373</v>
      </c>
      <c r="G98" s="25" t="s">
        <v>2374</v>
      </c>
      <c r="H98" s="25" t="s">
        <v>431</v>
      </c>
      <c r="I98" s="26">
        <v>4649</v>
      </c>
      <c r="J98" s="27">
        <v>5944.3123895131084</v>
      </c>
      <c r="K98" s="27">
        <f t="shared" si="37"/>
        <v>1715.9458999999999</v>
      </c>
      <c r="L98" s="24">
        <v>824</v>
      </c>
      <c r="M98" s="24">
        <v>336</v>
      </c>
      <c r="N98" s="24">
        <v>146</v>
      </c>
      <c r="O98" s="24">
        <f t="shared" si="38"/>
        <v>482</v>
      </c>
      <c r="P98" s="28">
        <v>36.909999999999997</v>
      </c>
      <c r="Q98" s="28">
        <f t="shared" si="39"/>
        <v>0.45982746488603077</v>
      </c>
      <c r="R98" s="29">
        <v>0.49735119867356348</v>
      </c>
      <c r="S98" s="29">
        <v>9.1432537537820102E-2</v>
      </c>
      <c r="T98" s="29">
        <v>0.32788823618261975</v>
      </c>
      <c r="U98" s="28" t="s">
        <v>215</v>
      </c>
      <c r="V98" s="28" t="s">
        <v>119</v>
      </c>
      <c r="W98" s="28">
        <v>0.50695439024577282</v>
      </c>
      <c r="X98" s="27">
        <v>3013.4952628560104</v>
      </c>
      <c r="Y98" s="30">
        <f t="shared" si="40"/>
        <v>2.4132907885041793E-4</v>
      </c>
      <c r="Z98" s="27">
        <f t="shared" si="41"/>
        <v>3007.4952628560104</v>
      </c>
      <c r="AA98" s="27">
        <v>0</v>
      </c>
      <c r="AB98" s="27">
        <v>0</v>
      </c>
      <c r="AC98" s="27">
        <v>20</v>
      </c>
      <c r="AD98" s="27">
        <v>0</v>
      </c>
      <c r="AE98" s="27">
        <v>0</v>
      </c>
      <c r="AF98" s="27">
        <f t="shared" si="42"/>
        <v>20</v>
      </c>
      <c r="AG98" s="27">
        <f t="shared" si="43"/>
        <v>1</v>
      </c>
      <c r="AH98" s="27">
        <v>0</v>
      </c>
      <c r="AI98" s="27">
        <v>0</v>
      </c>
      <c r="AJ98" s="27">
        <v>20</v>
      </c>
      <c r="AK98" s="27">
        <v>0</v>
      </c>
      <c r="AL98" s="27">
        <v>0</v>
      </c>
      <c r="AM98" s="27">
        <v>20</v>
      </c>
      <c r="AN98" s="27">
        <f t="shared" si="44"/>
        <v>1</v>
      </c>
      <c r="AO98" s="27">
        <v>6</v>
      </c>
      <c r="AP98" s="30">
        <f t="shared" si="45"/>
        <v>3.4698603878540544E-6</v>
      </c>
      <c r="AQ98" s="30">
        <f t="shared" si="46"/>
        <v>0</v>
      </c>
      <c r="AR98" s="31">
        <f t="shared" si="47"/>
        <v>1.9910434484352096E-3</v>
      </c>
      <c r="AS98" s="31">
        <f t="shared" si="67"/>
        <v>1.9910434484352096E-3</v>
      </c>
      <c r="AT98" s="32">
        <f t="shared" si="48"/>
        <v>1.0093682173543126E-3</v>
      </c>
      <c r="AU98" s="24">
        <v>519.62825000191719</v>
      </c>
      <c r="AV98" s="28">
        <f t="shared" si="49"/>
        <v>1.4430359408008984E-2</v>
      </c>
      <c r="AW98" s="30">
        <f t="shared" si="50"/>
        <v>1.8533257218639797E-4</v>
      </c>
      <c r="AX98" s="33">
        <f t="shared" si="51"/>
        <v>1.4430359408008984E-2</v>
      </c>
      <c r="AY98" s="30">
        <f t="shared" si="52"/>
        <v>1.8533257218639797E-4</v>
      </c>
      <c r="AZ98" s="31">
        <f t="shared" si="53"/>
        <v>0.89616566142152887</v>
      </c>
      <c r="BA98" s="31">
        <f t="shared" si="66"/>
        <v>519.62825000191719</v>
      </c>
      <c r="BB98" s="33">
        <f t="shared" si="54"/>
        <v>0</v>
      </c>
      <c r="BC98" s="31">
        <f t="shared" si="55"/>
        <v>0.46931573983436708</v>
      </c>
      <c r="BD98" s="30">
        <f t="shared" si="56"/>
        <v>2.3785921846256386E-4</v>
      </c>
      <c r="BE98" s="31">
        <f t="shared" si="57"/>
        <v>0.94298117842366558</v>
      </c>
      <c r="BF98" s="31">
        <f t="shared" si="58"/>
        <v>0.48339229924942967</v>
      </c>
      <c r="BG98" s="31">
        <f t="shared" si="59"/>
        <v>0.73362641414763496</v>
      </c>
      <c r="BH98" s="24">
        <v>0</v>
      </c>
      <c r="BI98" s="24">
        <v>3848.3950573699999</v>
      </c>
      <c r="BJ98" s="24">
        <f t="shared" si="60"/>
        <v>1.5446211474908873</v>
      </c>
      <c r="BK98" s="28">
        <f t="shared" si="68"/>
        <v>7.7231057374544363E-4</v>
      </c>
      <c r="BL98" s="28" t="str">
        <f t="shared" si="61"/>
        <v>TRUEFALSE</v>
      </c>
      <c r="BM98" s="24" t="str">
        <f t="shared" si="62"/>
        <v>FALSEFALSE</v>
      </c>
      <c r="BN98" s="28">
        <v>0.50890000000000002</v>
      </c>
      <c r="BO98" s="28">
        <f t="shared" si="63"/>
        <v>0.45235555555555557</v>
      </c>
      <c r="BP98" s="24">
        <v>24.29</v>
      </c>
      <c r="BQ98" s="24">
        <f t="shared" si="65"/>
        <v>60.294117647058826</v>
      </c>
      <c r="BR98" s="24">
        <v>17</v>
      </c>
      <c r="BS98" s="28">
        <v>42.96</v>
      </c>
      <c r="BT98" s="28">
        <v>1997.2103999999999</v>
      </c>
      <c r="BU98" s="24">
        <v>13.19</v>
      </c>
      <c r="BV98" s="28">
        <v>67.86</v>
      </c>
      <c r="BW98" s="28">
        <v>3154.8114</v>
      </c>
      <c r="BX98" s="24">
        <v>1479</v>
      </c>
      <c r="BY98" s="24">
        <v>2906</v>
      </c>
      <c r="BZ98" s="24">
        <v>264</v>
      </c>
      <c r="CA98" s="24">
        <v>1175</v>
      </c>
      <c r="CB98" s="24">
        <v>649</v>
      </c>
      <c r="CC98" s="24">
        <v>2825</v>
      </c>
      <c r="CD98" s="24">
        <v>59.98</v>
      </c>
      <c r="CE98" s="24">
        <v>27.92</v>
      </c>
      <c r="CF98" s="24">
        <v>125.9</v>
      </c>
      <c r="CG98" s="24">
        <v>0</v>
      </c>
      <c r="CH98" s="24">
        <v>4649</v>
      </c>
      <c r="CI98" s="24">
        <v>100</v>
      </c>
      <c r="CJ98" s="24" t="s">
        <v>1980</v>
      </c>
      <c r="CK98" s="24">
        <v>1369</v>
      </c>
      <c r="CL98" s="28">
        <v>1.01</v>
      </c>
      <c r="CM98" s="28">
        <v>3.42</v>
      </c>
      <c r="CN98" s="24">
        <v>300</v>
      </c>
      <c r="CO98" s="24">
        <v>21.93</v>
      </c>
      <c r="CP98" s="24">
        <v>170</v>
      </c>
      <c r="CQ98" s="24">
        <v>567</v>
      </c>
      <c r="CR98" s="24">
        <v>288</v>
      </c>
      <c r="CS98" s="24">
        <v>1025</v>
      </c>
      <c r="CT98" s="24">
        <v>80</v>
      </c>
      <c r="CU98" s="24">
        <v>444</v>
      </c>
      <c r="CV98" s="24">
        <v>356</v>
      </c>
      <c r="CW98" s="24">
        <v>128</v>
      </c>
      <c r="CX98" s="24">
        <v>19.61</v>
      </c>
      <c r="CY98" s="24">
        <v>75.38</v>
      </c>
      <c r="CZ98" s="24">
        <v>64.38</v>
      </c>
      <c r="DA98" s="24">
        <v>22.78</v>
      </c>
      <c r="DB98" s="24">
        <v>896</v>
      </c>
      <c r="DC98" s="24">
        <v>27.71</v>
      </c>
      <c r="DD98" s="24">
        <v>10.67</v>
      </c>
      <c r="DE98" s="24">
        <v>223</v>
      </c>
      <c r="DF98" s="24">
        <v>16.3</v>
      </c>
      <c r="DG98" s="24">
        <v>1.97</v>
      </c>
      <c r="DH98" s="24">
        <v>17.149999999999999</v>
      </c>
    </row>
    <row r="99" spans="1:112" ht="12.3" customHeight="1">
      <c r="A99" s="24">
        <v>106</v>
      </c>
      <c r="B99" s="24" t="s">
        <v>140</v>
      </c>
      <c r="C99" s="24" t="s">
        <v>141</v>
      </c>
      <c r="D99" s="25" t="s">
        <v>158</v>
      </c>
      <c r="E99" s="25" t="s">
        <v>550</v>
      </c>
      <c r="F99" s="25" t="s">
        <v>1959</v>
      </c>
      <c r="G99" s="25" t="s">
        <v>1960</v>
      </c>
      <c r="H99" s="25" t="s">
        <v>431</v>
      </c>
      <c r="I99" s="26">
        <v>10582</v>
      </c>
      <c r="J99" s="27">
        <v>13530.375071161048</v>
      </c>
      <c r="K99" s="27">
        <f t="shared" si="37"/>
        <v>4105.8159999999998</v>
      </c>
      <c r="L99" s="24">
        <v>1490</v>
      </c>
      <c r="M99" s="24">
        <v>632</v>
      </c>
      <c r="N99" s="24">
        <v>313</v>
      </c>
      <c r="O99" s="24">
        <f t="shared" si="38"/>
        <v>945</v>
      </c>
      <c r="P99" s="28">
        <v>38.799999999999997</v>
      </c>
      <c r="Q99" s="28">
        <f t="shared" si="39"/>
        <v>0.4668907855665152</v>
      </c>
      <c r="R99" s="29">
        <v>0.49735119867356348</v>
      </c>
      <c r="S99" s="29">
        <v>9.1432537537820102E-2</v>
      </c>
      <c r="T99" s="29">
        <v>0.32788823618261975</v>
      </c>
      <c r="U99" s="28" t="s">
        <v>215</v>
      </c>
      <c r="V99" s="28" t="s">
        <v>119</v>
      </c>
      <c r="W99" s="28">
        <v>0.53291331188122404</v>
      </c>
      <c r="X99" s="27">
        <v>7210.5169901675872</v>
      </c>
      <c r="Y99" s="30">
        <f t="shared" si="40"/>
        <v>5.7743824744667502E-4</v>
      </c>
      <c r="Z99" s="27">
        <f t="shared" si="41"/>
        <v>6660.5169901675872</v>
      </c>
      <c r="AA99" s="27">
        <v>0</v>
      </c>
      <c r="AB99" s="27">
        <v>0</v>
      </c>
      <c r="AC99" s="27">
        <v>0</v>
      </c>
      <c r="AD99" s="27">
        <v>0</v>
      </c>
      <c r="AE99" s="27">
        <v>0</v>
      </c>
      <c r="AF99" s="27">
        <f t="shared" si="42"/>
        <v>0</v>
      </c>
      <c r="AG99" s="27">
        <f t="shared" si="43"/>
        <v>0</v>
      </c>
      <c r="AH99" s="27">
        <v>535</v>
      </c>
      <c r="AI99" s="27">
        <v>0</v>
      </c>
      <c r="AJ99" s="27">
        <v>0</v>
      </c>
      <c r="AK99" s="27">
        <v>0</v>
      </c>
      <c r="AL99" s="27">
        <v>0</v>
      </c>
      <c r="AM99" s="27">
        <v>535</v>
      </c>
      <c r="AN99" s="27">
        <f t="shared" si="44"/>
        <v>1</v>
      </c>
      <c r="AO99" s="27">
        <v>550</v>
      </c>
      <c r="AP99" s="30">
        <f t="shared" si="45"/>
        <v>3.1807053555328834E-4</v>
      </c>
      <c r="AQ99" s="30">
        <f t="shared" si="46"/>
        <v>0</v>
      </c>
      <c r="AR99" s="31">
        <f t="shared" si="47"/>
        <v>7.6277470915052492E-2</v>
      </c>
      <c r="AS99" s="31">
        <f t="shared" si="67"/>
        <v>7.6277470915052492E-2</v>
      </c>
      <c r="AT99" s="32">
        <f t="shared" si="48"/>
        <v>4.0649279647264371E-2</v>
      </c>
      <c r="AU99" s="24">
        <v>925.67042273768618</v>
      </c>
      <c r="AV99" s="28">
        <f t="shared" si="49"/>
        <v>2.57063716097405E-2</v>
      </c>
      <c r="AW99" s="30">
        <f t="shared" si="50"/>
        <v>3.3015310549842659E-4</v>
      </c>
      <c r="AX99" s="33">
        <f t="shared" si="51"/>
        <v>2.57063716097405E-2</v>
      </c>
      <c r="AY99" s="30">
        <f t="shared" si="52"/>
        <v>3.3015310549842659E-4</v>
      </c>
      <c r="AZ99" s="31">
        <f t="shared" si="53"/>
        <v>0.89735364167228659</v>
      </c>
      <c r="BA99" s="31">
        <f t="shared" si="66"/>
        <v>925.67042273768618</v>
      </c>
      <c r="BB99" s="33">
        <f t="shared" si="54"/>
        <v>0</v>
      </c>
      <c r="BC99" s="31">
        <f t="shared" si="55"/>
        <v>0.47347040398519685</v>
      </c>
      <c r="BD99" s="30">
        <f t="shared" si="56"/>
        <v>2.5936771189338667E-4</v>
      </c>
      <c r="BE99" s="31">
        <f t="shared" si="57"/>
        <v>0.9430644658232803</v>
      </c>
      <c r="BF99" s="31">
        <f t="shared" si="58"/>
        <v>0.4921850719839837</v>
      </c>
      <c r="BG99" s="31">
        <f t="shared" si="59"/>
        <v>0.74697087648533034</v>
      </c>
      <c r="BH99" s="24">
        <v>56.37</v>
      </c>
      <c r="BI99" s="24">
        <v>2138.1842410099998</v>
      </c>
      <c r="BJ99" s="24">
        <f t="shared" si="60"/>
        <v>6.3279743679944973</v>
      </c>
      <c r="BK99" s="28">
        <f t="shared" si="68"/>
        <v>3.1639871839972485E-3</v>
      </c>
      <c r="BL99" s="28" t="str">
        <f t="shared" si="61"/>
        <v>TRUEFALSE</v>
      </c>
      <c r="BM99" s="24" t="str">
        <f t="shared" si="62"/>
        <v>FALSETRUE</v>
      </c>
      <c r="BN99" s="28">
        <v>0.49099999999999999</v>
      </c>
      <c r="BO99" s="28">
        <f t="shared" si="63"/>
        <v>0.43644444444444441</v>
      </c>
      <c r="BP99" s="24">
        <v>10.71</v>
      </c>
      <c r="BQ99" s="24">
        <f t="shared" si="65"/>
        <v>82.714285714285708</v>
      </c>
      <c r="BR99" s="24">
        <v>21</v>
      </c>
      <c r="BS99" s="28">
        <v>27.580000000000002</v>
      </c>
      <c r="BT99" s="28">
        <v>2918.5156000000006</v>
      </c>
      <c r="BU99" s="24">
        <v>7.18</v>
      </c>
      <c r="BV99" s="28">
        <v>76.280000000000015</v>
      </c>
      <c r="BW99" s="28">
        <v>8071.9496000000017</v>
      </c>
      <c r="BX99" s="24">
        <v>3318</v>
      </c>
      <c r="BY99" s="24">
        <v>6758</v>
      </c>
      <c r="BZ99" s="24">
        <v>506</v>
      </c>
      <c r="CA99" s="24">
        <v>2635</v>
      </c>
      <c r="CB99" s="24">
        <v>1407</v>
      </c>
      <c r="CC99" s="24">
        <v>6540</v>
      </c>
      <c r="CD99" s="24">
        <v>56.58</v>
      </c>
      <c r="CE99" s="24">
        <v>27.12</v>
      </c>
      <c r="CF99" s="24">
        <v>106.44</v>
      </c>
      <c r="CG99" s="24">
        <v>5965</v>
      </c>
      <c r="CH99" s="24">
        <v>4617</v>
      </c>
      <c r="CI99" s="24">
        <v>43.63</v>
      </c>
      <c r="CJ99" s="24" t="s">
        <v>98</v>
      </c>
      <c r="CK99" s="24">
        <v>2736</v>
      </c>
      <c r="CL99" s="28">
        <v>1.05</v>
      </c>
      <c r="CM99" s="28">
        <v>4.04</v>
      </c>
      <c r="CN99" s="24">
        <v>806</v>
      </c>
      <c r="CO99" s="24">
        <v>29.53</v>
      </c>
      <c r="CP99" s="24">
        <v>289</v>
      </c>
      <c r="CQ99" s="24">
        <v>880</v>
      </c>
      <c r="CR99" s="24">
        <v>568</v>
      </c>
      <c r="CS99" s="24">
        <v>1737</v>
      </c>
      <c r="CT99" s="24">
        <v>300</v>
      </c>
      <c r="CU99" s="24">
        <v>1121</v>
      </c>
      <c r="CV99" s="24">
        <v>795</v>
      </c>
      <c r="CW99" s="24">
        <v>456</v>
      </c>
      <c r="CX99" s="24">
        <v>33.82</v>
      </c>
      <c r="CY99" s="24">
        <v>83.35</v>
      </c>
      <c r="CZ99" s="24">
        <v>67.2</v>
      </c>
      <c r="DA99" s="24">
        <v>30.1</v>
      </c>
      <c r="DB99" s="24">
        <v>898</v>
      </c>
      <c r="DC99" s="24">
        <v>19.52</v>
      </c>
      <c r="DD99" s="24">
        <v>11.14</v>
      </c>
      <c r="DE99" s="24">
        <v>604</v>
      </c>
      <c r="DF99" s="24">
        <v>22.13</v>
      </c>
      <c r="DG99" s="24">
        <v>6.16</v>
      </c>
      <c r="DH99" s="24">
        <v>11.29</v>
      </c>
    </row>
    <row r="100" spans="1:112" ht="12.3" customHeight="1">
      <c r="A100" s="24">
        <v>107</v>
      </c>
      <c r="B100" s="24" t="s">
        <v>140</v>
      </c>
      <c r="C100" s="24" t="s">
        <v>141</v>
      </c>
      <c r="D100" s="25" t="s">
        <v>158</v>
      </c>
      <c r="E100" s="25" t="s">
        <v>550</v>
      </c>
      <c r="F100" s="25" t="s">
        <v>1893</v>
      </c>
      <c r="G100" s="25" t="s">
        <v>1894</v>
      </c>
      <c r="H100" s="25" t="s">
        <v>431</v>
      </c>
      <c r="I100" s="26">
        <v>22579</v>
      </c>
      <c r="J100" s="27">
        <v>28869.999880149811</v>
      </c>
      <c r="K100" s="27">
        <f t="shared" si="37"/>
        <v>9589.3012999999992</v>
      </c>
      <c r="L100" s="24">
        <v>3327</v>
      </c>
      <c r="M100" s="24">
        <v>1807</v>
      </c>
      <c r="N100" s="24">
        <v>649</v>
      </c>
      <c r="O100" s="24">
        <f t="shared" si="38"/>
        <v>2456</v>
      </c>
      <c r="P100" s="28">
        <v>42.47</v>
      </c>
      <c r="Q100" s="28">
        <f t="shared" si="39"/>
        <v>0.48859259384240333</v>
      </c>
      <c r="R100" s="29">
        <v>0.49735119867356348</v>
      </c>
      <c r="S100" s="29">
        <v>9.1432537537820102E-2</v>
      </c>
      <c r="T100" s="29">
        <v>0.32788823618261975</v>
      </c>
      <c r="U100" s="28" t="s">
        <v>215</v>
      </c>
      <c r="V100" s="28" t="s">
        <v>119</v>
      </c>
      <c r="W100" s="28">
        <v>0.58332031844318522</v>
      </c>
      <c r="X100" s="27">
        <v>16840.457523543708</v>
      </c>
      <c r="Y100" s="30">
        <f t="shared" si="40"/>
        <v>1.3486306587801602E-3</v>
      </c>
      <c r="Z100" s="27">
        <f t="shared" si="41"/>
        <v>16471.457523543708</v>
      </c>
      <c r="AA100" s="27">
        <v>0</v>
      </c>
      <c r="AB100" s="27">
        <v>409</v>
      </c>
      <c r="AC100" s="27">
        <v>48</v>
      </c>
      <c r="AD100" s="27">
        <v>0</v>
      </c>
      <c r="AE100" s="27">
        <v>0</v>
      </c>
      <c r="AF100" s="27">
        <f t="shared" si="42"/>
        <v>409</v>
      </c>
      <c r="AG100" s="27">
        <f t="shared" si="43"/>
        <v>2</v>
      </c>
      <c r="AH100" s="27">
        <v>0</v>
      </c>
      <c r="AI100" s="27">
        <v>409</v>
      </c>
      <c r="AJ100" s="27">
        <v>92</v>
      </c>
      <c r="AK100" s="27">
        <v>0</v>
      </c>
      <c r="AL100" s="27">
        <v>0</v>
      </c>
      <c r="AM100" s="27">
        <v>409</v>
      </c>
      <c r="AN100" s="27">
        <f t="shared" si="44"/>
        <v>2</v>
      </c>
      <c r="AO100" s="27">
        <v>369</v>
      </c>
      <c r="AP100" s="30">
        <f t="shared" si="45"/>
        <v>2.1339641385302436E-4</v>
      </c>
      <c r="AQ100" s="30">
        <f t="shared" si="46"/>
        <v>1.2897285263353735E-3</v>
      </c>
      <c r="AR100" s="31">
        <f t="shared" si="47"/>
        <v>2.191151870334411E-2</v>
      </c>
      <c r="AS100" s="31">
        <f t="shared" si="67"/>
        <v>2.191151870334411E-2</v>
      </c>
      <c r="AT100" s="32">
        <f t="shared" si="48"/>
        <v>1.2781434067608496E-2</v>
      </c>
      <c r="AU100" s="24">
        <v>3056.5984686422908</v>
      </c>
      <c r="AV100" s="28">
        <f t="shared" si="49"/>
        <v>8.4883403603086244E-2</v>
      </c>
      <c r="AW100" s="30">
        <f t="shared" si="50"/>
        <v>1.0901779422739059E-3</v>
      </c>
      <c r="AX100" s="33">
        <f t="shared" si="51"/>
        <v>8.4883403603086244E-2</v>
      </c>
      <c r="AY100" s="30">
        <f t="shared" si="52"/>
        <v>-1.9955058406146754E-4</v>
      </c>
      <c r="AZ100" s="31">
        <f t="shared" si="53"/>
        <v>0.89300841860509372</v>
      </c>
      <c r="BA100" s="31">
        <f t="shared" si="66"/>
        <v>2647.5984686422908</v>
      </c>
      <c r="BB100" s="33">
        <f t="shared" si="54"/>
        <v>0.13380887420966142</v>
      </c>
      <c r="BC100" s="31">
        <f t="shared" si="55"/>
        <v>0.49174767362724775</v>
      </c>
      <c r="BD100" s="30">
        <f t="shared" si="56"/>
        <v>1.1352342449271358E-3</v>
      </c>
      <c r="BE100" s="31">
        <f t="shared" si="57"/>
        <v>0.94645608626292466</v>
      </c>
      <c r="BF100" s="31">
        <f t="shared" si="58"/>
        <v>0.5103750117882967</v>
      </c>
      <c r="BG100" s="31">
        <f t="shared" si="59"/>
        <v>0.77457706783947455</v>
      </c>
      <c r="BH100" s="24">
        <v>57.11</v>
      </c>
      <c r="BI100" s="24">
        <v>2252.7986453799999</v>
      </c>
      <c r="BJ100" s="24">
        <f t="shared" si="60"/>
        <v>12.815171004899129</v>
      </c>
      <c r="BK100" s="28">
        <f t="shared" si="68"/>
        <v>6.407585502449565E-3</v>
      </c>
      <c r="BL100" s="28" t="str">
        <f t="shared" si="61"/>
        <v>TRUEFALSE</v>
      </c>
      <c r="BM100" s="24" t="str">
        <f t="shared" si="62"/>
        <v>TRUETRUE</v>
      </c>
      <c r="BN100" s="28">
        <v>0.52590000000000003</v>
      </c>
      <c r="BO100" s="28">
        <f t="shared" si="63"/>
        <v>0.4674666666666667</v>
      </c>
      <c r="BP100" s="24">
        <v>13.81</v>
      </c>
      <c r="BQ100" s="24">
        <f t="shared" si="65"/>
        <v>81.875</v>
      </c>
      <c r="BR100" s="24">
        <v>64</v>
      </c>
      <c r="BS100" s="28">
        <v>20.440000000000001</v>
      </c>
      <c r="BT100" s="28">
        <v>4615.1476000000002</v>
      </c>
      <c r="BU100" s="24">
        <v>6.35</v>
      </c>
      <c r="BV100" s="28">
        <v>45.58</v>
      </c>
      <c r="BW100" s="28">
        <v>10291.5082</v>
      </c>
      <c r="BX100" s="24">
        <v>7435</v>
      </c>
      <c r="BY100" s="24">
        <v>14138</v>
      </c>
      <c r="BZ100" s="24">
        <v>1006</v>
      </c>
      <c r="CA100" s="24">
        <v>5955</v>
      </c>
      <c r="CB100" s="24">
        <v>3076</v>
      </c>
      <c r="CC100" s="24">
        <v>13548</v>
      </c>
      <c r="CD100" s="24">
        <v>59.7</v>
      </c>
      <c r="CE100" s="24">
        <v>26.3</v>
      </c>
      <c r="CF100" s="24">
        <v>112.15</v>
      </c>
      <c r="CG100" s="24">
        <v>12895</v>
      </c>
      <c r="CH100" s="24">
        <v>9684</v>
      </c>
      <c r="CI100" s="24">
        <v>42.89</v>
      </c>
      <c r="CJ100" s="24" t="s">
        <v>98</v>
      </c>
      <c r="CK100" s="24">
        <v>6169</v>
      </c>
      <c r="CL100" s="28">
        <v>1.02</v>
      </c>
      <c r="CM100" s="28">
        <v>3.73</v>
      </c>
      <c r="CN100" s="24">
        <v>1494</v>
      </c>
      <c r="CO100" s="24">
        <v>24.3</v>
      </c>
      <c r="CP100" s="24">
        <v>682</v>
      </c>
      <c r="CQ100" s="24">
        <v>2976</v>
      </c>
      <c r="CR100" s="24">
        <v>1462</v>
      </c>
      <c r="CS100" s="24">
        <v>5240</v>
      </c>
      <c r="CT100" s="24">
        <v>965</v>
      </c>
      <c r="CU100" s="24">
        <v>2793</v>
      </c>
      <c r="CV100" s="24">
        <v>1820</v>
      </c>
      <c r="CW100" s="24">
        <v>933</v>
      </c>
      <c r="CX100" s="24">
        <v>47.07</v>
      </c>
      <c r="CY100" s="24">
        <v>91.51</v>
      </c>
      <c r="CZ100" s="24">
        <v>70.459999999999994</v>
      </c>
      <c r="DA100" s="24">
        <v>29.79</v>
      </c>
      <c r="DB100" s="24">
        <v>2437</v>
      </c>
      <c r="DC100" s="24">
        <v>10.25</v>
      </c>
      <c r="DD100" s="24">
        <v>7.48</v>
      </c>
      <c r="DE100" s="24">
        <v>1508</v>
      </c>
      <c r="DF100" s="24">
        <v>24.53</v>
      </c>
      <c r="DG100" s="24">
        <v>7.69</v>
      </c>
      <c r="DH100" s="24">
        <v>13.99</v>
      </c>
    </row>
    <row r="101" spans="1:112" ht="12.3" customHeight="1">
      <c r="A101" s="24">
        <v>108</v>
      </c>
      <c r="B101" s="24" t="s">
        <v>140</v>
      </c>
      <c r="C101" s="24" t="s">
        <v>141</v>
      </c>
      <c r="D101" s="25" t="s">
        <v>158</v>
      </c>
      <c r="E101" s="25" t="s">
        <v>550</v>
      </c>
      <c r="F101" s="25" t="s">
        <v>242</v>
      </c>
      <c r="G101" s="25" t="s">
        <v>2027</v>
      </c>
      <c r="H101" s="25" t="s">
        <v>431</v>
      </c>
      <c r="I101" s="26">
        <v>13895</v>
      </c>
      <c r="J101" s="27">
        <v>17766.448838951314</v>
      </c>
      <c r="K101" s="27">
        <f t="shared" si="37"/>
        <v>7171.2094999999999</v>
      </c>
      <c r="L101" s="24">
        <v>1777</v>
      </c>
      <c r="M101" s="24">
        <v>1327</v>
      </c>
      <c r="N101" s="24">
        <v>568</v>
      </c>
      <c r="O101" s="24">
        <f t="shared" si="38"/>
        <v>1895</v>
      </c>
      <c r="P101" s="28">
        <v>51.61</v>
      </c>
      <c r="Q101" s="28">
        <f t="shared" si="39"/>
        <v>0.55016419868396826</v>
      </c>
      <c r="R101" s="29">
        <v>0.49735119867356348</v>
      </c>
      <c r="S101" s="29">
        <v>9.1432537537820102E-2</v>
      </c>
      <c r="T101" s="29">
        <v>0.32788823618261975</v>
      </c>
      <c r="U101" s="28" t="s">
        <v>215</v>
      </c>
      <c r="V101" s="28" t="s">
        <v>119</v>
      </c>
      <c r="W101" s="28">
        <v>0.7088571140770612</v>
      </c>
      <c r="X101" s="27">
        <v>12593.873651376784</v>
      </c>
      <c r="Y101" s="30">
        <f t="shared" si="40"/>
        <v>1.0085524158298734E-3</v>
      </c>
      <c r="Z101" s="27">
        <f t="shared" si="41"/>
        <v>11948.873651376784</v>
      </c>
      <c r="AA101" s="27">
        <v>0</v>
      </c>
      <c r="AB101" s="27">
        <v>480</v>
      </c>
      <c r="AC101" s="27">
        <v>101</v>
      </c>
      <c r="AD101" s="27">
        <v>0</v>
      </c>
      <c r="AE101" s="27">
        <v>0</v>
      </c>
      <c r="AF101" s="27">
        <f t="shared" si="42"/>
        <v>480</v>
      </c>
      <c r="AG101" s="27">
        <f t="shared" si="43"/>
        <v>2</v>
      </c>
      <c r="AH101" s="27">
        <v>15</v>
      </c>
      <c r="AI101" s="27">
        <v>608</v>
      </c>
      <c r="AJ101" s="27">
        <v>101</v>
      </c>
      <c r="AK101" s="27">
        <v>0</v>
      </c>
      <c r="AL101" s="27">
        <v>0</v>
      </c>
      <c r="AM101" s="27">
        <v>608</v>
      </c>
      <c r="AN101" s="27">
        <f t="shared" si="44"/>
        <v>3</v>
      </c>
      <c r="AO101" s="27">
        <v>645</v>
      </c>
      <c r="AP101" s="30">
        <f t="shared" si="45"/>
        <v>3.7300999169431086E-4</v>
      </c>
      <c r="AQ101" s="30">
        <f t="shared" si="46"/>
        <v>1.9172492518628537E-3</v>
      </c>
      <c r="AR101" s="31">
        <f t="shared" si="47"/>
        <v>5.1215378036565222E-2</v>
      </c>
      <c r="AS101" s="31">
        <f t="shared" si="67"/>
        <v>5.1215378036565222E-2</v>
      </c>
      <c r="AT101" s="32">
        <f t="shared" si="48"/>
        <v>3.6304385071365332E-2</v>
      </c>
      <c r="AU101" s="24">
        <v>2697.2013190632179</v>
      </c>
      <c r="AV101" s="28">
        <f t="shared" si="49"/>
        <v>7.4902749089747422E-2</v>
      </c>
      <c r="AW101" s="30">
        <f t="shared" si="50"/>
        <v>9.6199399891112023E-4</v>
      </c>
      <c r="AX101" s="33">
        <f t="shared" si="51"/>
        <v>7.4902749089747422E-2</v>
      </c>
      <c r="AY101" s="30">
        <f t="shared" si="52"/>
        <v>-9.5525525295173347E-4</v>
      </c>
      <c r="AZ101" s="31">
        <f t="shared" si="53"/>
        <v>0.88680928232576073</v>
      </c>
      <c r="BA101" s="31">
        <f t="shared" si="66"/>
        <v>2089.2013190632179</v>
      </c>
      <c r="BB101" s="33">
        <f t="shared" si="54"/>
        <v>0.2254188427474032</v>
      </c>
      <c r="BC101" s="31">
        <f t="shared" si="55"/>
        <v>0.48635441002969054</v>
      </c>
      <c r="BD101" s="30">
        <f t="shared" si="56"/>
        <v>6.3554242413556251E-4</v>
      </c>
      <c r="BE101" s="31">
        <f t="shared" si="57"/>
        <v>0.94452112821966017</v>
      </c>
      <c r="BF101" s="31">
        <f t="shared" si="58"/>
        <v>0.55146226490418371</v>
      </c>
      <c r="BG101" s="31">
        <f t="shared" si="59"/>
        <v>0.83693365526833396</v>
      </c>
      <c r="BH101" s="24">
        <v>23.38</v>
      </c>
      <c r="BI101" s="24">
        <v>1766.5094758400001</v>
      </c>
      <c r="BJ101" s="24">
        <f t="shared" si="60"/>
        <v>10.057375339299053</v>
      </c>
      <c r="BK101" s="28">
        <f t="shared" si="68"/>
        <v>5.0286876696495264E-3</v>
      </c>
      <c r="BL101" s="28" t="str">
        <f t="shared" si="61"/>
        <v>TRUEFALSE</v>
      </c>
      <c r="BM101" s="24" t="str">
        <f t="shared" si="62"/>
        <v>TRUEFALSE</v>
      </c>
      <c r="BN101" s="28">
        <v>0.53069999999999995</v>
      </c>
      <c r="BO101" s="28">
        <f t="shared" si="63"/>
        <v>0.47173333333333328</v>
      </c>
      <c r="BP101" s="24">
        <v>11.6</v>
      </c>
      <c r="BQ101" s="24">
        <f t="shared" si="65"/>
        <v>57.651515151515149</v>
      </c>
      <c r="BR101" s="24">
        <v>66</v>
      </c>
      <c r="BS101" s="28">
        <v>36.33</v>
      </c>
      <c r="BT101" s="28">
        <v>5048.0534999999991</v>
      </c>
      <c r="BU101" s="24">
        <v>9.8000000000000007</v>
      </c>
      <c r="BV101" s="28">
        <v>74.37</v>
      </c>
      <c r="BW101" s="28">
        <v>10333.711499999999</v>
      </c>
      <c r="BX101" s="24">
        <v>4598</v>
      </c>
      <c r="BY101" s="24">
        <v>8664</v>
      </c>
      <c r="BZ101" s="24">
        <v>633</v>
      </c>
      <c r="CA101" s="24">
        <v>3604</v>
      </c>
      <c r="CB101" s="24">
        <v>2051</v>
      </c>
      <c r="CC101" s="24">
        <v>8240</v>
      </c>
      <c r="CD101" s="24">
        <v>60.38</v>
      </c>
      <c r="CE101" s="24">
        <v>26.79</v>
      </c>
      <c r="CF101" s="24">
        <v>117.62</v>
      </c>
      <c r="CG101" s="24">
        <v>3249</v>
      </c>
      <c r="CH101" s="24">
        <v>10646</v>
      </c>
      <c r="CI101" s="24">
        <v>76.62</v>
      </c>
      <c r="CJ101" s="24" t="s">
        <v>1980</v>
      </c>
      <c r="CK101" s="24">
        <v>3911</v>
      </c>
      <c r="CL101" s="28">
        <v>1.02</v>
      </c>
      <c r="CM101" s="28">
        <v>3.64</v>
      </c>
      <c r="CN101" s="24">
        <v>850</v>
      </c>
      <c r="CO101" s="24">
        <v>21.79</v>
      </c>
      <c r="CP101" s="24">
        <v>509</v>
      </c>
      <c r="CQ101" s="24">
        <v>2272</v>
      </c>
      <c r="CR101" s="24">
        <v>1024</v>
      </c>
      <c r="CS101" s="24">
        <v>3805</v>
      </c>
      <c r="CT101" s="24">
        <v>532</v>
      </c>
      <c r="CU101" s="24">
        <v>1738</v>
      </c>
      <c r="CV101" s="24">
        <v>1133</v>
      </c>
      <c r="CW101" s="24">
        <v>414</v>
      </c>
      <c r="CX101" s="24">
        <v>42.53</v>
      </c>
      <c r="CY101" s="24">
        <v>90.71</v>
      </c>
      <c r="CZ101" s="24">
        <v>66.569999999999993</v>
      </c>
      <c r="DA101" s="24">
        <v>24.22</v>
      </c>
      <c r="DB101" s="24">
        <v>1270</v>
      </c>
      <c r="DC101" s="24">
        <v>11.79</v>
      </c>
      <c r="DD101" s="24">
        <v>9.23</v>
      </c>
      <c r="DE101" s="24">
        <v>1473</v>
      </c>
      <c r="DF101" s="24">
        <v>37.770000000000003</v>
      </c>
      <c r="DG101" s="24">
        <v>4.51</v>
      </c>
      <c r="DH101" s="24">
        <v>14.9</v>
      </c>
    </row>
    <row r="102" spans="1:112" ht="12.3" customHeight="1">
      <c r="A102" s="24">
        <v>109</v>
      </c>
      <c r="B102" s="24" t="s">
        <v>140</v>
      </c>
      <c r="C102" s="24" t="s">
        <v>141</v>
      </c>
      <c r="D102" s="25" t="s">
        <v>1457</v>
      </c>
      <c r="E102" s="25" t="s">
        <v>1458</v>
      </c>
      <c r="F102" s="25" t="s">
        <v>1925</v>
      </c>
      <c r="G102" s="25" t="s">
        <v>1926</v>
      </c>
      <c r="H102" s="25" t="s">
        <v>431</v>
      </c>
      <c r="I102" s="26">
        <v>11230</v>
      </c>
      <c r="J102" s="27">
        <v>15693.155423600083</v>
      </c>
      <c r="K102" s="27">
        <f t="shared" si="37"/>
        <v>3601.4609999999998</v>
      </c>
      <c r="L102" s="24">
        <v>1705</v>
      </c>
      <c r="M102" s="24">
        <v>582</v>
      </c>
      <c r="N102" s="24">
        <v>223</v>
      </c>
      <c r="O102" s="24">
        <f t="shared" si="38"/>
        <v>805</v>
      </c>
      <c r="P102" s="28">
        <v>32.07</v>
      </c>
      <c r="Q102" s="28">
        <f t="shared" si="39"/>
        <v>0.44183052797700739</v>
      </c>
      <c r="R102" s="29">
        <v>0.59320036511711205</v>
      </c>
      <c r="S102" s="29">
        <v>0.13798721579452106</v>
      </c>
      <c r="T102" s="29">
        <v>0.28244264200794722</v>
      </c>
      <c r="U102" s="28" t="s">
        <v>294</v>
      </c>
      <c r="V102" s="28" t="s">
        <v>295</v>
      </c>
      <c r="W102" s="28">
        <v>0.46115935729291879</v>
      </c>
      <c r="X102" s="27">
        <v>7237.0454690452971</v>
      </c>
      <c r="Y102" s="30">
        <f t="shared" si="40"/>
        <v>5.7956272179039529E-4</v>
      </c>
      <c r="Z102" s="27">
        <f t="shared" si="41"/>
        <v>7237.0454690452971</v>
      </c>
      <c r="AA102" s="27">
        <v>0</v>
      </c>
      <c r="AB102" s="27">
        <v>0</v>
      </c>
      <c r="AC102" s="27">
        <v>0</v>
      </c>
      <c r="AD102" s="27">
        <v>0</v>
      </c>
      <c r="AE102" s="27">
        <v>7076</v>
      </c>
      <c r="AF102" s="27">
        <f t="shared" si="42"/>
        <v>7076</v>
      </c>
      <c r="AG102" s="27">
        <f t="shared" si="43"/>
        <v>1</v>
      </c>
      <c r="AH102" s="27">
        <v>0</v>
      </c>
      <c r="AI102" s="27">
        <v>0</v>
      </c>
      <c r="AJ102" s="27">
        <v>0</v>
      </c>
      <c r="AK102" s="27">
        <v>0</v>
      </c>
      <c r="AL102" s="27">
        <v>7076</v>
      </c>
      <c r="AM102" s="27">
        <v>7076</v>
      </c>
      <c r="AN102" s="27">
        <f t="shared" si="44"/>
        <v>1</v>
      </c>
      <c r="AO102" s="27">
        <v>0</v>
      </c>
      <c r="AP102" s="30">
        <f t="shared" si="45"/>
        <v>0</v>
      </c>
      <c r="AQ102" s="30">
        <f t="shared" si="46"/>
        <v>0</v>
      </c>
      <c r="AR102" s="31">
        <f t="shared" si="47"/>
        <v>0</v>
      </c>
      <c r="AS102" s="31">
        <f t="shared" si="67"/>
        <v>0</v>
      </c>
      <c r="AT102" s="32">
        <f t="shared" si="48"/>
        <v>0</v>
      </c>
      <c r="AU102" s="24">
        <v>1542.1168907875203</v>
      </c>
      <c r="AV102" s="28">
        <f t="shared" si="49"/>
        <v>4.2825425644474016E-2</v>
      </c>
      <c r="AW102" s="30">
        <f t="shared" si="50"/>
        <v>5.5001722862582474E-4</v>
      </c>
      <c r="AX102" s="33">
        <f t="shared" si="51"/>
        <v>4.2825425644474016E-2</v>
      </c>
      <c r="AY102" s="30">
        <f t="shared" si="52"/>
        <v>5.5001722862582474E-4</v>
      </c>
      <c r="AZ102" s="31">
        <f t="shared" si="53"/>
        <v>0.89915721351498046</v>
      </c>
      <c r="BA102" s="31">
        <f t="shared" si="66"/>
        <v>1542.1168907875203</v>
      </c>
      <c r="BB102" s="33">
        <f t="shared" si="54"/>
        <v>0</v>
      </c>
      <c r="BC102" s="31">
        <f t="shared" si="55"/>
        <v>0.51172766809218884</v>
      </c>
      <c r="BD102" s="30">
        <f t="shared" si="56"/>
        <v>5.7956272179039529E-4</v>
      </c>
      <c r="BE102" s="31">
        <f t="shared" si="57"/>
        <v>0.94430435786080025</v>
      </c>
      <c r="BF102" s="31">
        <f t="shared" si="58"/>
        <v>0.46868109262516983</v>
      </c>
      <c r="BG102" s="31">
        <f t="shared" si="59"/>
        <v>0.7112997660394661</v>
      </c>
      <c r="BH102" s="24">
        <v>55.19</v>
      </c>
      <c r="BI102" s="24">
        <v>659.99630079999997</v>
      </c>
      <c r="BJ102" s="24">
        <f t="shared" si="60"/>
        <v>23.777641487653749</v>
      </c>
      <c r="BK102" s="28">
        <f t="shared" si="68"/>
        <v>1.1888820743826875E-2</v>
      </c>
      <c r="BL102" s="28" t="str">
        <f t="shared" si="61"/>
        <v>FALSEFALSE</v>
      </c>
      <c r="BM102" s="24" t="str">
        <f t="shared" si="62"/>
        <v>TRUETRUE</v>
      </c>
      <c r="BN102" s="28">
        <v>0.56499999999999995</v>
      </c>
      <c r="BO102" s="28">
        <f t="shared" si="63"/>
        <v>0.50222222222222213</v>
      </c>
      <c r="BP102" s="24">
        <v>10.07</v>
      </c>
      <c r="BQ102" s="24">
        <f t="shared" si="65"/>
        <v>152</v>
      </c>
      <c r="BR102" s="24">
        <v>22</v>
      </c>
      <c r="BS102" s="28">
        <v>26.49</v>
      </c>
      <c r="BT102" s="28">
        <v>2974.8269999999998</v>
      </c>
      <c r="BU102" s="24">
        <v>6.11</v>
      </c>
      <c r="BV102" s="28">
        <v>60.040000000000006</v>
      </c>
      <c r="BW102" s="28">
        <v>6742.4920000000011</v>
      </c>
      <c r="BX102" s="24">
        <v>3888</v>
      </c>
      <c r="BY102" s="24">
        <v>6881</v>
      </c>
      <c r="BZ102" s="24">
        <v>461</v>
      </c>
      <c r="CA102" s="24">
        <v>3105</v>
      </c>
      <c r="CB102" s="24">
        <v>1592</v>
      </c>
      <c r="CC102" s="24">
        <v>6533</v>
      </c>
      <c r="CD102" s="24">
        <v>63.2</v>
      </c>
      <c r="CE102" s="24">
        <v>25.18</v>
      </c>
      <c r="CF102" s="24">
        <v>103.81</v>
      </c>
      <c r="CG102" s="24">
        <v>6198</v>
      </c>
      <c r="CH102" s="24">
        <v>5032</v>
      </c>
      <c r="CI102" s="24">
        <v>44.81</v>
      </c>
      <c r="CJ102" s="24" t="s">
        <v>98</v>
      </c>
      <c r="CK102" s="24">
        <v>2638</v>
      </c>
      <c r="CL102" s="28">
        <v>1.01</v>
      </c>
      <c r="CM102" s="28">
        <v>4.29</v>
      </c>
      <c r="CN102" s="24">
        <v>816</v>
      </c>
      <c r="CO102" s="24">
        <v>31.09</v>
      </c>
      <c r="CP102" s="24">
        <v>631</v>
      </c>
      <c r="CQ102" s="24">
        <v>1578</v>
      </c>
      <c r="CR102" s="24">
        <v>1083</v>
      </c>
      <c r="CS102" s="24">
        <v>3344</v>
      </c>
      <c r="CT102" s="24">
        <v>433</v>
      </c>
      <c r="CU102" s="24">
        <v>1568</v>
      </c>
      <c r="CV102" s="24">
        <v>988</v>
      </c>
      <c r="CW102" s="24">
        <v>766</v>
      </c>
      <c r="CX102" s="24">
        <v>44.64</v>
      </c>
      <c r="CY102" s="24">
        <v>93.95</v>
      </c>
      <c r="CZ102" s="24">
        <v>75.3</v>
      </c>
      <c r="DA102" s="24">
        <v>44.02</v>
      </c>
      <c r="DB102" s="24">
        <v>878</v>
      </c>
      <c r="DC102" s="24">
        <v>7.88</v>
      </c>
      <c r="DD102" s="24">
        <v>13.6</v>
      </c>
      <c r="DE102" s="24">
        <v>175</v>
      </c>
      <c r="DF102" s="24">
        <v>6.67</v>
      </c>
      <c r="DG102" s="24">
        <v>8.57</v>
      </c>
      <c r="DH102" s="24">
        <v>10.92</v>
      </c>
    </row>
    <row r="103" spans="1:112" ht="12.3" customHeight="1">
      <c r="A103" s="24">
        <v>110</v>
      </c>
      <c r="B103" s="24" t="s">
        <v>140</v>
      </c>
      <c r="C103" s="24" t="s">
        <v>141</v>
      </c>
      <c r="D103" s="25" t="s">
        <v>1457</v>
      </c>
      <c r="E103" s="25" t="s">
        <v>1458</v>
      </c>
      <c r="F103" s="25" t="s">
        <v>1459</v>
      </c>
      <c r="G103" s="25" t="s">
        <v>1460</v>
      </c>
      <c r="H103" s="25" t="s">
        <v>431</v>
      </c>
      <c r="I103" s="26">
        <v>4705</v>
      </c>
      <c r="J103" s="27">
        <v>6574.9150728440245</v>
      </c>
      <c r="K103" s="27">
        <f t="shared" si="37"/>
        <v>2534.5835000000002</v>
      </c>
      <c r="L103" s="24">
        <v>470</v>
      </c>
      <c r="M103" s="24">
        <v>288</v>
      </c>
      <c r="N103" s="24">
        <v>261</v>
      </c>
      <c r="O103" s="24">
        <f t="shared" si="38"/>
        <v>549</v>
      </c>
      <c r="P103" s="28">
        <v>53.870000000000005</v>
      </c>
      <c r="Q103" s="28">
        <f t="shared" si="39"/>
        <v>0.5920660075557862</v>
      </c>
      <c r="R103" s="29">
        <v>0.59320036511711205</v>
      </c>
      <c r="S103" s="29">
        <v>0.13798721579452106</v>
      </c>
      <c r="T103" s="29">
        <v>0.28244264200794722</v>
      </c>
      <c r="U103" s="28" t="s">
        <v>294</v>
      </c>
      <c r="V103" s="28" t="s">
        <v>295</v>
      </c>
      <c r="W103" s="28">
        <v>0.77463843396849197</v>
      </c>
      <c r="X103" s="27">
        <v>5093.1819155037283</v>
      </c>
      <c r="Y103" s="30">
        <f t="shared" si="40"/>
        <v>4.0787616799544036E-4</v>
      </c>
      <c r="Z103" s="27">
        <f t="shared" si="41"/>
        <v>2022.1819155037283</v>
      </c>
      <c r="AA103" s="27">
        <v>0</v>
      </c>
      <c r="AB103" s="27">
        <v>0</v>
      </c>
      <c r="AC103" s="27">
        <v>0</v>
      </c>
      <c r="AD103" s="27">
        <v>0</v>
      </c>
      <c r="AE103" s="27">
        <v>0</v>
      </c>
      <c r="AF103" s="27">
        <f t="shared" si="42"/>
        <v>0</v>
      </c>
      <c r="AG103" s="27">
        <f t="shared" si="43"/>
        <v>0</v>
      </c>
      <c r="AH103" s="27">
        <v>2153</v>
      </c>
      <c r="AI103" s="27">
        <v>0</v>
      </c>
      <c r="AJ103" s="27">
        <v>0</v>
      </c>
      <c r="AK103" s="27">
        <v>0</v>
      </c>
      <c r="AL103" s="27">
        <v>0</v>
      </c>
      <c r="AM103" s="27">
        <v>2153</v>
      </c>
      <c r="AN103" s="27">
        <f t="shared" si="44"/>
        <v>1</v>
      </c>
      <c r="AO103" s="27">
        <v>3071</v>
      </c>
      <c r="AP103" s="30">
        <f t="shared" si="45"/>
        <v>1.7759902085166335E-3</v>
      </c>
      <c r="AQ103" s="30">
        <f t="shared" si="46"/>
        <v>0</v>
      </c>
      <c r="AR103" s="31">
        <f t="shared" si="47"/>
        <v>0.60296295144138212</v>
      </c>
      <c r="AS103" s="31">
        <f t="shared" si="67"/>
        <v>0.60296295144138212</v>
      </c>
      <c r="AT103" s="32">
        <f t="shared" si="48"/>
        <v>0.46707827644557209</v>
      </c>
      <c r="AU103" s="24">
        <v>1161.957650952738</v>
      </c>
      <c r="AV103" s="28">
        <f t="shared" si="49"/>
        <v>3.226819658105963E-2</v>
      </c>
      <c r="AW103" s="30">
        <f t="shared" si="50"/>
        <v>4.1442819981773739E-4</v>
      </c>
      <c r="AX103" s="33">
        <f t="shared" si="51"/>
        <v>3.226819658105963E-2</v>
      </c>
      <c r="AY103" s="30">
        <f t="shared" si="52"/>
        <v>4.1442819981773739E-4</v>
      </c>
      <c r="AZ103" s="31">
        <f t="shared" si="53"/>
        <v>0.89804496040584192</v>
      </c>
      <c r="BA103" s="31">
        <f t="shared" si="66"/>
        <v>1161.957650952738</v>
      </c>
      <c r="BB103" s="33">
        <f t="shared" si="54"/>
        <v>0</v>
      </c>
      <c r="BC103" s="31">
        <f t="shared" si="55"/>
        <v>0.50783784070133786</v>
      </c>
      <c r="BD103" s="30">
        <f t="shared" si="56"/>
        <v>-1.3681140405211931E-3</v>
      </c>
      <c r="BE103" s="31">
        <f t="shared" si="57"/>
        <v>0.93676236365536403</v>
      </c>
      <c r="BF103" s="31">
        <f t="shared" si="58"/>
        <v>0.57060289126395047</v>
      </c>
      <c r="BG103" s="31">
        <f t="shared" si="59"/>
        <v>0.8659826680528957</v>
      </c>
      <c r="BH103" s="24">
        <v>62.95</v>
      </c>
      <c r="BI103" s="24">
        <v>8920.7026963299995</v>
      </c>
      <c r="BJ103" s="24">
        <f t="shared" si="60"/>
        <v>0.73704004007991009</v>
      </c>
      <c r="BK103" s="28">
        <f t="shared" si="68"/>
        <v>3.6852002003995505E-4</v>
      </c>
      <c r="BL103" s="28" t="str">
        <f t="shared" si="61"/>
        <v>TRUETRUE</v>
      </c>
      <c r="BM103" s="24" t="str">
        <f t="shared" si="62"/>
        <v>TRUETRUE</v>
      </c>
      <c r="BN103" s="28">
        <v>0.62609999999999999</v>
      </c>
      <c r="BO103" s="28">
        <f t="shared" si="63"/>
        <v>0.55653333333333332</v>
      </c>
      <c r="BP103" s="24">
        <v>19.809999999999999</v>
      </c>
      <c r="BQ103" s="24">
        <f t="shared" si="65"/>
        <v>93.75</v>
      </c>
      <c r="BR103" s="24">
        <v>16</v>
      </c>
      <c r="BS103" s="28">
        <v>41.230000000000004</v>
      </c>
      <c r="BT103" s="28">
        <v>1939.8715000000002</v>
      </c>
      <c r="BU103" s="24">
        <v>13.65</v>
      </c>
      <c r="BV103" s="28">
        <v>55.699999999999996</v>
      </c>
      <c r="BW103" s="28">
        <v>2620.6849999999995</v>
      </c>
      <c r="BX103" s="24">
        <v>1730</v>
      </c>
      <c r="BY103" s="24">
        <v>2763</v>
      </c>
      <c r="BZ103" s="24">
        <v>212</v>
      </c>
      <c r="CA103" s="24">
        <v>1378</v>
      </c>
      <c r="CB103" s="24">
        <v>674</v>
      </c>
      <c r="CC103" s="24">
        <v>2653</v>
      </c>
      <c r="CD103" s="24">
        <v>70.290000000000006</v>
      </c>
      <c r="CE103" s="24">
        <v>25.28</v>
      </c>
      <c r="CF103" s="24">
        <v>107.45</v>
      </c>
      <c r="CG103" s="24">
        <v>2962</v>
      </c>
      <c r="CH103" s="24">
        <v>1743</v>
      </c>
      <c r="CI103" s="24">
        <v>37.049999999999997</v>
      </c>
      <c r="CJ103" s="24" t="s">
        <v>98</v>
      </c>
      <c r="CK103" s="24">
        <v>1108</v>
      </c>
      <c r="CL103" s="28">
        <v>1.02</v>
      </c>
      <c r="CM103" s="28">
        <v>4.3499999999999996</v>
      </c>
      <c r="CN103" s="24">
        <v>233</v>
      </c>
      <c r="CO103" s="24">
        <v>21.44</v>
      </c>
      <c r="CP103" s="24">
        <v>242</v>
      </c>
      <c r="CQ103" s="24">
        <v>814</v>
      </c>
      <c r="CR103" s="24">
        <v>397</v>
      </c>
      <c r="CS103" s="24">
        <v>1500</v>
      </c>
      <c r="CT103" s="24">
        <v>151</v>
      </c>
      <c r="CU103" s="24">
        <v>513</v>
      </c>
      <c r="CV103" s="24">
        <v>396</v>
      </c>
      <c r="CW103" s="24">
        <v>201</v>
      </c>
      <c r="CX103" s="24">
        <v>34.24</v>
      </c>
      <c r="CY103" s="24">
        <v>72.66</v>
      </c>
      <c r="CZ103" s="24">
        <v>70.84</v>
      </c>
      <c r="DA103" s="24">
        <v>32.01</v>
      </c>
      <c r="DB103" s="24">
        <v>706</v>
      </c>
      <c r="DC103" s="24">
        <v>29.58</v>
      </c>
      <c r="DD103" s="24">
        <v>19.23</v>
      </c>
      <c r="DE103" s="24">
        <v>241</v>
      </c>
      <c r="DF103" s="24">
        <v>22.17</v>
      </c>
      <c r="DG103" s="24">
        <v>26.77</v>
      </c>
      <c r="DH103" s="24">
        <v>14.62</v>
      </c>
    </row>
    <row r="104" spans="1:112" ht="12.3" customHeight="1">
      <c r="A104" s="24">
        <v>111</v>
      </c>
      <c r="B104" s="24" t="s">
        <v>140</v>
      </c>
      <c r="C104" s="24" t="s">
        <v>141</v>
      </c>
      <c r="D104" s="25" t="s">
        <v>1457</v>
      </c>
      <c r="E104" s="25" t="s">
        <v>1458</v>
      </c>
      <c r="F104" s="25" t="s">
        <v>2012</v>
      </c>
      <c r="G104" s="25" t="s">
        <v>2013</v>
      </c>
      <c r="H104" s="25" t="s">
        <v>431</v>
      </c>
      <c r="I104" s="26">
        <v>13031</v>
      </c>
      <c r="J104" s="27">
        <v>18209.929503555893</v>
      </c>
      <c r="K104" s="27">
        <f t="shared" si="37"/>
        <v>5813.1291000000001</v>
      </c>
      <c r="L104" s="24">
        <v>1558</v>
      </c>
      <c r="M104" s="24">
        <v>694</v>
      </c>
      <c r="N104" s="24">
        <v>561</v>
      </c>
      <c r="O104" s="24">
        <f t="shared" si="38"/>
        <v>1255</v>
      </c>
      <c r="P104" s="28">
        <v>44.61</v>
      </c>
      <c r="Q104" s="28">
        <f t="shared" si="39"/>
        <v>0.51208270784282905</v>
      </c>
      <c r="R104" s="29">
        <v>0.59320036511711205</v>
      </c>
      <c r="S104" s="29">
        <v>0.13798721579452106</v>
      </c>
      <c r="T104" s="29">
        <v>0.28244264200794722</v>
      </c>
      <c r="U104" s="28" t="s">
        <v>294</v>
      </c>
      <c r="V104" s="28" t="s">
        <v>295</v>
      </c>
      <c r="W104" s="28">
        <v>0.6414817252521704</v>
      </c>
      <c r="X104" s="27">
        <v>11681.336994661433</v>
      </c>
      <c r="Y104" s="30">
        <f t="shared" si="40"/>
        <v>9.3547394330105221E-4</v>
      </c>
      <c r="Z104" s="27">
        <f t="shared" si="41"/>
        <v>11681.336994661433</v>
      </c>
      <c r="AA104" s="27">
        <v>0</v>
      </c>
      <c r="AB104" s="27">
        <v>0</v>
      </c>
      <c r="AC104" s="27">
        <v>0</v>
      </c>
      <c r="AD104" s="27">
        <v>0</v>
      </c>
      <c r="AE104" s="27">
        <v>0</v>
      </c>
      <c r="AF104" s="27">
        <f t="shared" si="42"/>
        <v>0</v>
      </c>
      <c r="AG104" s="27">
        <f t="shared" si="43"/>
        <v>0</v>
      </c>
      <c r="AH104" s="27">
        <v>0</v>
      </c>
      <c r="AI104" s="27">
        <v>0</v>
      </c>
      <c r="AJ104" s="27">
        <v>0</v>
      </c>
      <c r="AK104" s="27">
        <v>0</v>
      </c>
      <c r="AL104" s="27">
        <v>0</v>
      </c>
      <c r="AM104" s="27">
        <v>0</v>
      </c>
      <c r="AN104" s="27">
        <f t="shared" si="44"/>
        <v>0</v>
      </c>
      <c r="AO104" s="27">
        <v>0</v>
      </c>
      <c r="AP104" s="30">
        <f t="shared" si="45"/>
        <v>0</v>
      </c>
      <c r="AQ104" s="30">
        <f t="shared" si="46"/>
        <v>0</v>
      </c>
      <c r="AR104" s="31">
        <f t="shared" si="47"/>
        <v>0</v>
      </c>
      <c r="AS104" s="31">
        <f t="shared" si="67"/>
        <v>0</v>
      </c>
      <c r="AT104" s="32">
        <f t="shared" si="48"/>
        <v>0</v>
      </c>
      <c r="AU104" s="24">
        <v>2606.9817314248203</v>
      </c>
      <c r="AV104" s="28">
        <f t="shared" si="49"/>
        <v>7.2397302022041546E-2</v>
      </c>
      <c r="AW104" s="30">
        <f t="shared" si="50"/>
        <v>9.2981594038840003E-4</v>
      </c>
      <c r="AX104" s="33">
        <f t="shared" si="51"/>
        <v>7.2397302022041546E-2</v>
      </c>
      <c r="AY104" s="30">
        <f t="shared" si="52"/>
        <v>9.2981594038840003E-4</v>
      </c>
      <c r="AZ104" s="31">
        <f t="shared" si="53"/>
        <v>0.90227274802185176</v>
      </c>
      <c r="BA104" s="31">
        <f t="shared" si="66"/>
        <v>2606.9817314248203</v>
      </c>
      <c r="BB104" s="33">
        <f t="shared" si="54"/>
        <v>0</v>
      </c>
      <c r="BC104" s="31">
        <f t="shared" si="55"/>
        <v>0.52262347172033508</v>
      </c>
      <c r="BD104" s="30">
        <f t="shared" si="56"/>
        <v>9.3547394330105221E-4</v>
      </c>
      <c r="BE104" s="31">
        <f t="shared" si="57"/>
        <v>0.94568255388502009</v>
      </c>
      <c r="BF104" s="31">
        <f t="shared" si="58"/>
        <v>0.52936658436016382</v>
      </c>
      <c r="BG104" s="31">
        <f t="shared" si="59"/>
        <v>0.80339986726461432</v>
      </c>
      <c r="BH104" s="24">
        <v>20.23</v>
      </c>
      <c r="BI104" s="24">
        <v>11422.407676500001</v>
      </c>
      <c r="BJ104" s="24">
        <f t="shared" si="60"/>
        <v>1.5942286441955897</v>
      </c>
      <c r="BK104" s="28">
        <f t="shared" si="68"/>
        <v>7.9711432209779486E-4</v>
      </c>
      <c r="BL104" s="28" t="str">
        <f t="shared" si="61"/>
        <v>TRUEFALSE</v>
      </c>
      <c r="BM104" s="24" t="str">
        <f t="shared" si="62"/>
        <v>TRUEFALSE</v>
      </c>
      <c r="BN104" s="28">
        <v>0.61580000000000001</v>
      </c>
      <c r="BO104" s="28">
        <f t="shared" si="63"/>
        <v>0.54737777777777774</v>
      </c>
      <c r="BP104" s="24">
        <v>20.54</v>
      </c>
      <c r="BQ104" s="24">
        <f t="shared" si="65"/>
        <v>53.473684210526315</v>
      </c>
      <c r="BR104" s="24">
        <v>76</v>
      </c>
      <c r="BS104" s="28">
        <v>44.34</v>
      </c>
      <c r="BT104" s="28">
        <v>5777.9454000000005</v>
      </c>
      <c r="BU104" s="24">
        <v>23.81</v>
      </c>
      <c r="BV104" s="28">
        <v>99.050000000000026</v>
      </c>
      <c r="BW104" s="28">
        <v>12907.205500000004</v>
      </c>
      <c r="BX104" s="24">
        <v>4750</v>
      </c>
      <c r="BY104" s="24">
        <v>7714</v>
      </c>
      <c r="BZ104" s="24">
        <v>567</v>
      </c>
      <c r="CA104" s="24">
        <v>3771</v>
      </c>
      <c r="CB104" s="24">
        <v>1906</v>
      </c>
      <c r="CC104" s="24">
        <v>7354</v>
      </c>
      <c r="CD104" s="24">
        <v>68.930000000000007</v>
      </c>
      <c r="CE104" s="24">
        <v>25.21</v>
      </c>
      <c r="CF104" s="24">
        <v>114.15</v>
      </c>
      <c r="CG104" s="24">
        <v>2636</v>
      </c>
      <c r="CH104" s="24">
        <v>10395</v>
      </c>
      <c r="CI104" s="24">
        <v>79.77</v>
      </c>
      <c r="CJ104" s="24" t="s">
        <v>1980</v>
      </c>
      <c r="CK104" s="24">
        <v>3010</v>
      </c>
      <c r="CL104" s="28">
        <v>1.02</v>
      </c>
      <c r="CM104" s="28">
        <v>4.43</v>
      </c>
      <c r="CN104" s="24">
        <v>497</v>
      </c>
      <c r="CO104" s="24">
        <v>17.239999999999998</v>
      </c>
      <c r="CP104" s="24">
        <v>692</v>
      </c>
      <c r="CQ104" s="24">
        <v>2322</v>
      </c>
      <c r="CR104" s="24">
        <v>1011</v>
      </c>
      <c r="CS104" s="24">
        <v>4064</v>
      </c>
      <c r="CT104" s="24">
        <v>428</v>
      </c>
      <c r="CU104" s="24">
        <v>1529</v>
      </c>
      <c r="CV104" s="24">
        <v>1001</v>
      </c>
      <c r="CW104" s="24">
        <v>531</v>
      </c>
      <c r="CX104" s="24">
        <v>33.83</v>
      </c>
      <c r="CY104" s="24">
        <v>79.89</v>
      </c>
      <c r="CZ104" s="24">
        <v>63.96</v>
      </c>
      <c r="DA104" s="24">
        <v>30.02</v>
      </c>
      <c r="DB104" s="24">
        <v>2038</v>
      </c>
      <c r="DC104" s="24">
        <v>19.62</v>
      </c>
      <c r="DD104" s="24">
        <v>22.59</v>
      </c>
      <c r="DE104" s="24">
        <v>480</v>
      </c>
      <c r="DF104" s="24">
        <v>16.66</v>
      </c>
      <c r="DG104" s="24">
        <v>15.82</v>
      </c>
      <c r="DH104" s="24">
        <v>14.82</v>
      </c>
    </row>
    <row r="105" spans="1:112" ht="12.3" customHeight="1">
      <c r="A105" s="24">
        <v>112</v>
      </c>
      <c r="B105" s="24" t="s">
        <v>140</v>
      </c>
      <c r="C105" s="24" t="s">
        <v>141</v>
      </c>
      <c r="D105" s="25" t="s">
        <v>788</v>
      </c>
      <c r="E105" s="25" t="s">
        <v>789</v>
      </c>
      <c r="F105" s="25" t="s">
        <v>790</v>
      </c>
      <c r="G105" s="25" t="s">
        <v>791</v>
      </c>
      <c r="H105" s="25" t="s">
        <v>431</v>
      </c>
      <c r="I105" s="26">
        <v>20000</v>
      </c>
      <c r="J105" s="27">
        <v>27585.387828650993</v>
      </c>
      <c r="K105" s="27">
        <f t="shared" si="37"/>
        <v>6856</v>
      </c>
      <c r="L105" s="24">
        <v>3055</v>
      </c>
      <c r="M105" s="24">
        <v>935</v>
      </c>
      <c r="N105" s="24">
        <v>658</v>
      </c>
      <c r="O105" s="24">
        <f t="shared" si="38"/>
        <v>1593</v>
      </c>
      <c r="P105" s="28">
        <v>34.28</v>
      </c>
      <c r="Q105" s="28">
        <f t="shared" si="39"/>
        <v>0.46201948418250011</v>
      </c>
      <c r="R105" s="29">
        <v>0.53840765985327554</v>
      </c>
      <c r="S105" s="29">
        <v>0.12039608267606368</v>
      </c>
      <c r="T105" s="29">
        <v>0.3052478930003969</v>
      </c>
      <c r="U105" s="28" t="s">
        <v>294</v>
      </c>
      <c r="V105" s="28" t="s">
        <v>295</v>
      </c>
      <c r="W105" s="28">
        <v>0.51983273348809367</v>
      </c>
      <c r="X105" s="27">
        <v>14339.787559296836</v>
      </c>
      <c r="Y105" s="30">
        <f t="shared" si="40"/>
        <v>1.148370055613106E-3</v>
      </c>
      <c r="Z105" s="27">
        <f t="shared" si="41"/>
        <v>14339.787559296836</v>
      </c>
      <c r="AA105" s="27">
        <v>0</v>
      </c>
      <c r="AB105" s="27">
        <v>0</v>
      </c>
      <c r="AC105" s="27">
        <v>113</v>
      </c>
      <c r="AD105" s="27">
        <v>0</v>
      </c>
      <c r="AE105" s="27">
        <v>5826</v>
      </c>
      <c r="AF105" s="27">
        <f t="shared" si="42"/>
        <v>5826</v>
      </c>
      <c r="AG105" s="27">
        <f t="shared" si="43"/>
        <v>2</v>
      </c>
      <c r="AH105" s="27">
        <v>0</v>
      </c>
      <c r="AI105" s="27">
        <v>0</v>
      </c>
      <c r="AJ105" s="27">
        <v>120</v>
      </c>
      <c r="AK105" s="27">
        <v>0</v>
      </c>
      <c r="AL105" s="27">
        <v>5826</v>
      </c>
      <c r="AM105" s="27">
        <v>5826</v>
      </c>
      <c r="AN105" s="27">
        <f t="shared" si="44"/>
        <v>2</v>
      </c>
      <c r="AO105" s="27">
        <v>0</v>
      </c>
      <c r="AP105" s="30">
        <f t="shared" si="45"/>
        <v>0</v>
      </c>
      <c r="AQ105" s="30">
        <f t="shared" si="46"/>
        <v>0</v>
      </c>
      <c r="AR105" s="31">
        <f t="shared" si="47"/>
        <v>0</v>
      </c>
      <c r="AS105" s="31">
        <f t="shared" si="67"/>
        <v>0</v>
      </c>
      <c r="AT105" s="32">
        <f t="shared" si="48"/>
        <v>0</v>
      </c>
      <c r="AU105" s="24">
        <v>3513.0296129125372</v>
      </c>
      <c r="AV105" s="28">
        <f t="shared" si="49"/>
        <v>9.755874497800987E-2</v>
      </c>
      <c r="AW105" s="30">
        <f t="shared" si="50"/>
        <v>1.252970396289394E-3</v>
      </c>
      <c r="AX105" s="33">
        <f t="shared" si="51"/>
        <v>9.755874497800987E-2</v>
      </c>
      <c r="AY105" s="30">
        <f t="shared" si="52"/>
        <v>1.252970396289394E-3</v>
      </c>
      <c r="AZ105" s="31">
        <f t="shared" si="53"/>
        <v>0.90492362288589845</v>
      </c>
      <c r="BA105" s="31">
        <f t="shared" si="66"/>
        <v>3513.0296129125372</v>
      </c>
      <c r="BB105" s="33">
        <f t="shared" si="54"/>
        <v>0</v>
      </c>
      <c r="BC105" s="31">
        <f t="shared" si="55"/>
        <v>0.51363000923906121</v>
      </c>
      <c r="BD105" s="30">
        <f t="shared" si="56"/>
        <v>1.148370055613106E-3</v>
      </c>
      <c r="BE105" s="31">
        <f t="shared" si="57"/>
        <v>0.94650695209959435</v>
      </c>
      <c r="BF105" s="31">
        <f t="shared" si="58"/>
        <v>0.48916268521443368</v>
      </c>
      <c r="BG105" s="31">
        <f t="shared" si="59"/>
        <v>0.74238391311964358</v>
      </c>
      <c r="BH105" s="24">
        <v>71.23</v>
      </c>
      <c r="BI105" s="24">
        <v>10087.311906700001</v>
      </c>
      <c r="BJ105" s="24">
        <f t="shared" si="60"/>
        <v>2.7346619281524105</v>
      </c>
      <c r="BK105" s="28">
        <f t="shared" si="68"/>
        <v>1.3673309640762053E-3</v>
      </c>
      <c r="BL105" s="28" t="str">
        <f t="shared" si="61"/>
        <v>TRUETRUE</v>
      </c>
      <c r="BM105" s="24" t="str">
        <f t="shared" si="62"/>
        <v>TRUETRUE</v>
      </c>
      <c r="BN105" s="28">
        <v>0.60150000000000003</v>
      </c>
      <c r="BO105" s="28">
        <f t="shared" si="63"/>
        <v>0.53466666666666673</v>
      </c>
      <c r="BP105" s="24">
        <v>18.38</v>
      </c>
      <c r="BQ105" s="24">
        <f t="shared" si="65"/>
        <v>157.16279069767441</v>
      </c>
      <c r="BR105" s="24">
        <v>43</v>
      </c>
      <c r="BS105" s="28">
        <v>22.9</v>
      </c>
      <c r="BT105" s="28">
        <v>4580</v>
      </c>
      <c r="BU105" s="24">
        <v>14.78</v>
      </c>
      <c r="BV105" s="28">
        <v>29.23</v>
      </c>
      <c r="BW105" s="28">
        <v>5846</v>
      </c>
      <c r="BX105" s="24">
        <v>7199</v>
      </c>
      <c r="BY105" s="24">
        <v>11968</v>
      </c>
      <c r="BZ105" s="24">
        <v>833</v>
      </c>
      <c r="CA105" s="24">
        <v>5855</v>
      </c>
      <c r="CB105" s="24">
        <v>2886</v>
      </c>
      <c r="CC105" s="24">
        <v>11259</v>
      </c>
      <c r="CD105" s="24">
        <v>67.11</v>
      </c>
      <c r="CE105" s="24">
        <v>24.8</v>
      </c>
      <c r="CF105" s="24">
        <v>105.19</v>
      </c>
      <c r="CG105" s="24">
        <v>14246</v>
      </c>
      <c r="CH105" s="24">
        <v>5754</v>
      </c>
      <c r="CI105" s="24">
        <v>28.77</v>
      </c>
      <c r="CJ105" s="24" t="s">
        <v>98</v>
      </c>
      <c r="CK105" s="24">
        <v>4835</v>
      </c>
      <c r="CL105" s="28">
        <v>1</v>
      </c>
      <c r="CM105" s="28">
        <v>4.1500000000000004</v>
      </c>
      <c r="CN105" s="24">
        <v>1549</v>
      </c>
      <c r="CO105" s="24">
        <v>32.83</v>
      </c>
      <c r="CP105" s="24">
        <v>1292</v>
      </c>
      <c r="CQ105" s="24">
        <v>3488</v>
      </c>
      <c r="CR105" s="24">
        <v>1906</v>
      </c>
      <c r="CS105" s="24">
        <v>6758</v>
      </c>
      <c r="CT105" s="24">
        <v>895</v>
      </c>
      <c r="CU105" s="24">
        <v>2436</v>
      </c>
      <c r="CV105" s="24">
        <v>1735</v>
      </c>
      <c r="CW105" s="24">
        <v>1148</v>
      </c>
      <c r="CX105" s="24">
        <v>45.99</v>
      </c>
      <c r="CY105" s="24">
        <v>84.44</v>
      </c>
      <c r="CZ105" s="24">
        <v>71.81</v>
      </c>
      <c r="DA105" s="24">
        <v>42.42</v>
      </c>
      <c r="DB105" s="24">
        <v>2780</v>
      </c>
      <c r="DC105" s="24">
        <v>15.36</v>
      </c>
      <c r="DD105" s="24">
        <v>18.95</v>
      </c>
      <c r="DE105" s="24">
        <v>360</v>
      </c>
      <c r="DF105" s="24">
        <v>7.63</v>
      </c>
      <c r="DG105" s="24">
        <v>9.58</v>
      </c>
      <c r="DH105" s="24">
        <v>14.29</v>
      </c>
    </row>
    <row r="106" spans="1:112" ht="12.3" customHeight="1">
      <c r="A106" s="24">
        <v>113</v>
      </c>
      <c r="B106" s="24" t="s">
        <v>140</v>
      </c>
      <c r="C106" s="24" t="s">
        <v>141</v>
      </c>
      <c r="D106" s="25" t="s">
        <v>788</v>
      </c>
      <c r="E106" s="25" t="s">
        <v>789</v>
      </c>
      <c r="F106" s="25" t="s">
        <v>1001</v>
      </c>
      <c r="G106" s="25" t="s">
        <v>2293</v>
      </c>
      <c r="H106" s="25" t="s">
        <v>431</v>
      </c>
      <c r="I106" s="26">
        <v>4418</v>
      </c>
      <c r="J106" s="27">
        <v>6093.6121713490047</v>
      </c>
      <c r="K106" s="27">
        <f t="shared" si="37"/>
        <v>1813.5889999999999</v>
      </c>
      <c r="L106" s="24">
        <v>639</v>
      </c>
      <c r="M106" s="24">
        <v>294</v>
      </c>
      <c r="N106" s="24">
        <v>151</v>
      </c>
      <c r="O106" s="24">
        <f t="shared" si="38"/>
        <v>445</v>
      </c>
      <c r="P106" s="28">
        <v>41.05</v>
      </c>
      <c r="Q106" s="28">
        <f t="shared" si="39"/>
        <v>0.50473600904670413</v>
      </c>
      <c r="R106" s="29">
        <v>0.53840765985327554</v>
      </c>
      <c r="S106" s="29">
        <v>0.12039608267606368</v>
      </c>
      <c r="T106" s="29">
        <v>0.3052478930003969</v>
      </c>
      <c r="U106" s="28" t="s">
        <v>294</v>
      </c>
      <c r="V106" s="28" t="s">
        <v>295</v>
      </c>
      <c r="W106" s="28">
        <v>0.62249514905735848</v>
      </c>
      <c r="X106" s="27">
        <v>3793.2440169016322</v>
      </c>
      <c r="Y106" s="30">
        <f t="shared" si="40"/>
        <v>3.0377352695293427E-4</v>
      </c>
      <c r="Z106" s="27">
        <f t="shared" si="41"/>
        <v>3738.2440169016322</v>
      </c>
      <c r="AA106" s="27">
        <v>0</v>
      </c>
      <c r="AB106" s="27">
        <v>0</v>
      </c>
      <c r="AC106" s="27">
        <v>104</v>
      </c>
      <c r="AD106" s="27">
        <v>0</v>
      </c>
      <c r="AE106" s="27">
        <v>0</v>
      </c>
      <c r="AF106" s="27">
        <f t="shared" si="42"/>
        <v>104</v>
      </c>
      <c r="AG106" s="27">
        <f t="shared" si="43"/>
        <v>1</v>
      </c>
      <c r="AH106" s="27">
        <v>0</v>
      </c>
      <c r="AI106" s="27">
        <v>0</v>
      </c>
      <c r="AJ106" s="27">
        <v>104</v>
      </c>
      <c r="AK106" s="27">
        <v>0</v>
      </c>
      <c r="AL106" s="27">
        <v>0</v>
      </c>
      <c r="AM106" s="27">
        <v>104</v>
      </c>
      <c r="AN106" s="27">
        <f t="shared" si="44"/>
        <v>1</v>
      </c>
      <c r="AO106" s="27">
        <v>55</v>
      </c>
      <c r="AP106" s="30">
        <f t="shared" si="45"/>
        <v>3.1807053555328834E-5</v>
      </c>
      <c r="AQ106" s="30">
        <f t="shared" si="46"/>
        <v>0</v>
      </c>
      <c r="AR106" s="31">
        <f t="shared" si="47"/>
        <v>1.4499462664393699E-2</v>
      </c>
      <c r="AS106" s="31">
        <f t="shared" si="67"/>
        <v>1.4499462664393699E-2</v>
      </c>
      <c r="AT106" s="32">
        <f t="shared" si="48"/>
        <v>9.0258451725233595E-3</v>
      </c>
      <c r="AU106" s="24">
        <v>673.53975128006186</v>
      </c>
      <c r="AV106" s="28">
        <f t="shared" si="49"/>
        <v>1.8704565593799821E-2</v>
      </c>
      <c r="AW106" s="30">
        <f t="shared" si="50"/>
        <v>2.402272289354169E-4</v>
      </c>
      <c r="AX106" s="33">
        <f t="shared" si="51"/>
        <v>1.8704565593799821E-2</v>
      </c>
      <c r="AY106" s="30">
        <f t="shared" si="52"/>
        <v>2.402272289354169E-4</v>
      </c>
      <c r="AZ106" s="31">
        <f t="shared" si="53"/>
        <v>0.89661596889242778</v>
      </c>
      <c r="BA106" s="31">
        <f t="shared" si="66"/>
        <v>673.53975128006186</v>
      </c>
      <c r="BB106" s="33">
        <f t="shared" si="54"/>
        <v>0</v>
      </c>
      <c r="BC106" s="31">
        <f t="shared" si="55"/>
        <v>0.48457606477983434</v>
      </c>
      <c r="BD106" s="30">
        <f t="shared" si="56"/>
        <v>2.7196647339760541E-4</v>
      </c>
      <c r="BE106" s="31">
        <f t="shared" si="57"/>
        <v>0.94311325204289298</v>
      </c>
      <c r="BF106" s="31">
        <f t="shared" si="58"/>
        <v>0.52197072487573482</v>
      </c>
      <c r="BG106" s="31">
        <f t="shared" si="59"/>
        <v>0.79217544792337502</v>
      </c>
      <c r="BH106" s="24">
        <v>0</v>
      </c>
      <c r="BI106" s="24">
        <v>1830.67693996</v>
      </c>
      <c r="BJ106" s="24">
        <f t="shared" si="60"/>
        <v>3.3286114214571083</v>
      </c>
      <c r="BK106" s="28">
        <f t="shared" si="68"/>
        <v>1.6643057107285542E-3</v>
      </c>
      <c r="BL106" s="28" t="str">
        <f t="shared" si="61"/>
        <v>TRUEFALSE</v>
      </c>
      <c r="BM106" s="24" t="str">
        <f t="shared" si="62"/>
        <v>TRUEFALSE</v>
      </c>
      <c r="BN106" s="28">
        <v>0.5605</v>
      </c>
      <c r="BO106" s="28">
        <f t="shared" si="63"/>
        <v>0.49822222222222223</v>
      </c>
      <c r="BP106" s="24">
        <v>14.33</v>
      </c>
      <c r="BQ106" s="24">
        <f t="shared" si="65"/>
        <v>63.647058823529413</v>
      </c>
      <c r="BR106" s="24">
        <v>17</v>
      </c>
      <c r="BS106" s="28">
        <v>42.48</v>
      </c>
      <c r="BT106" s="28">
        <v>1876.7663999999997</v>
      </c>
      <c r="BU106" s="24">
        <v>19.760000000000002</v>
      </c>
      <c r="BV106" s="28">
        <v>54.800000000000004</v>
      </c>
      <c r="BW106" s="28">
        <v>2421.0640000000003</v>
      </c>
      <c r="BX106" s="24">
        <v>1505</v>
      </c>
      <c r="BY106" s="24">
        <v>2685</v>
      </c>
      <c r="BZ106" s="24">
        <v>228</v>
      </c>
      <c r="CA106" s="24">
        <v>1216</v>
      </c>
      <c r="CB106" s="24">
        <v>601</v>
      </c>
      <c r="CC106" s="24">
        <v>2601</v>
      </c>
      <c r="CD106" s="24">
        <v>64.540000000000006</v>
      </c>
      <c r="CE106" s="24">
        <v>26.71</v>
      </c>
      <c r="CF106" s="24">
        <v>114.78</v>
      </c>
      <c r="CG106" s="24">
        <v>0</v>
      </c>
      <c r="CH106" s="24">
        <v>4418</v>
      </c>
      <c r="CI106" s="24">
        <v>100</v>
      </c>
      <c r="CJ106" s="24" t="s">
        <v>1980</v>
      </c>
      <c r="CK106" s="24">
        <v>1148</v>
      </c>
      <c r="CL106" s="28">
        <v>1</v>
      </c>
      <c r="CM106" s="28">
        <v>3.86</v>
      </c>
      <c r="CN106" s="24">
        <v>380</v>
      </c>
      <c r="CO106" s="24">
        <v>33.130000000000003</v>
      </c>
      <c r="CP106" s="24">
        <v>166</v>
      </c>
      <c r="CQ106" s="24">
        <v>632</v>
      </c>
      <c r="CR106" s="24">
        <v>284</v>
      </c>
      <c r="CS106" s="24">
        <v>1082</v>
      </c>
      <c r="CT106" s="24">
        <v>191</v>
      </c>
      <c r="CU106" s="24">
        <v>538</v>
      </c>
      <c r="CV106" s="24">
        <v>350</v>
      </c>
      <c r="CW106" s="24">
        <v>165</v>
      </c>
      <c r="CX106" s="24">
        <v>44.21</v>
      </c>
      <c r="CY106" s="24">
        <v>85.4</v>
      </c>
      <c r="CZ106" s="24">
        <v>70.42</v>
      </c>
      <c r="DA106" s="24">
        <v>31.07</v>
      </c>
      <c r="DB106" s="24">
        <v>488</v>
      </c>
      <c r="DC106" s="24">
        <v>16.43</v>
      </c>
      <c r="DD106" s="24">
        <v>18.22</v>
      </c>
      <c r="DE106" s="24">
        <v>282</v>
      </c>
      <c r="DF106" s="24">
        <v>24.59</v>
      </c>
      <c r="DG106" s="24">
        <v>1.22</v>
      </c>
      <c r="DH106" s="24">
        <v>11.81</v>
      </c>
    </row>
    <row r="107" spans="1:112" ht="12.3" customHeight="1">
      <c r="A107" s="24">
        <v>114</v>
      </c>
      <c r="B107" s="24" t="s">
        <v>140</v>
      </c>
      <c r="C107" s="24" t="s">
        <v>141</v>
      </c>
      <c r="D107" s="25" t="s">
        <v>142</v>
      </c>
      <c r="E107" s="25" t="s">
        <v>143</v>
      </c>
      <c r="F107" s="25" t="s">
        <v>144</v>
      </c>
      <c r="G107" s="25" t="s">
        <v>145</v>
      </c>
      <c r="H107" s="25" t="s">
        <v>431</v>
      </c>
      <c r="I107" s="26">
        <v>122354</v>
      </c>
      <c r="J107" s="27">
        <v>168239.99158264449</v>
      </c>
      <c r="K107" s="27">
        <f t="shared" si="37"/>
        <v>35800.780400000003</v>
      </c>
      <c r="L107" s="24">
        <v>19289</v>
      </c>
      <c r="M107" s="24">
        <v>5169</v>
      </c>
      <c r="N107" s="24">
        <v>2808</v>
      </c>
      <c r="O107" s="24">
        <f t="shared" si="38"/>
        <v>7977</v>
      </c>
      <c r="P107" s="28">
        <v>29.26</v>
      </c>
      <c r="Q107" s="28">
        <f t="shared" si="39"/>
        <v>0.42438651437096098</v>
      </c>
      <c r="R107" s="29">
        <v>0.47009666713873161</v>
      </c>
      <c r="S107" s="29">
        <v>0.42408905312035949</v>
      </c>
      <c r="T107" s="29">
        <v>0.31863091138125393</v>
      </c>
      <c r="U107" s="28" t="s">
        <v>118</v>
      </c>
      <c r="V107" s="28" t="s">
        <v>119</v>
      </c>
      <c r="W107" s="28">
        <v>0.4093396723776499</v>
      </c>
      <c r="X107" s="27">
        <v>68867.303035258272</v>
      </c>
      <c r="Y107" s="30">
        <f t="shared" si="40"/>
        <v>5.5150850937991285E-3</v>
      </c>
      <c r="Z107" s="27">
        <f t="shared" si="41"/>
        <v>63748.303035258272</v>
      </c>
      <c r="AA107" s="27">
        <v>0</v>
      </c>
      <c r="AB107" s="27">
        <v>0</v>
      </c>
      <c r="AC107" s="27">
        <v>1259</v>
      </c>
      <c r="AD107" s="27">
        <v>4197</v>
      </c>
      <c r="AE107" s="27">
        <v>64326</v>
      </c>
      <c r="AF107" s="27">
        <f t="shared" si="42"/>
        <v>64326</v>
      </c>
      <c r="AG107" s="27">
        <f t="shared" si="43"/>
        <v>3</v>
      </c>
      <c r="AH107" s="27">
        <v>208</v>
      </c>
      <c r="AI107" s="27">
        <v>0</v>
      </c>
      <c r="AJ107" s="27">
        <v>901</v>
      </c>
      <c r="AK107" s="27">
        <v>4218</v>
      </c>
      <c r="AL107" s="27">
        <v>64326</v>
      </c>
      <c r="AM107" s="27">
        <v>65227</v>
      </c>
      <c r="AN107" s="27">
        <f t="shared" si="44"/>
        <v>4</v>
      </c>
      <c r="AO107" s="27">
        <v>5119</v>
      </c>
      <c r="AP107" s="30">
        <f t="shared" si="45"/>
        <v>2.9603692209041509E-3</v>
      </c>
      <c r="AQ107" s="30">
        <f t="shared" si="46"/>
        <v>0</v>
      </c>
      <c r="AR107" s="31">
        <f t="shared" si="47"/>
        <v>7.4331355728845735E-2</v>
      </c>
      <c r="AS107" s="31">
        <f t="shared" si="67"/>
        <v>7.4331355728845735E-2</v>
      </c>
      <c r="AT107" s="32">
        <f t="shared" si="48"/>
        <v>3.0426772801432262E-2</v>
      </c>
      <c r="AU107" s="24">
        <v>17209.458506101157</v>
      </c>
      <c r="AV107" s="28">
        <f t="shared" si="49"/>
        <v>0.47791603220059881</v>
      </c>
      <c r="AW107" s="30">
        <f t="shared" si="50"/>
        <v>6.13799040152079E-3</v>
      </c>
      <c r="AX107" s="33">
        <f t="shared" si="51"/>
        <v>0.47791603220059881</v>
      </c>
      <c r="AY107" s="30">
        <f t="shared" si="52"/>
        <v>6.13799040152079E-3</v>
      </c>
      <c r="AZ107" s="31">
        <f t="shared" si="53"/>
        <v>0.94499602945732708</v>
      </c>
      <c r="BA107" s="31">
        <f t="shared" si="66"/>
        <v>17209.458506101157</v>
      </c>
      <c r="BB107" s="33">
        <f t="shared" si="54"/>
        <v>0</v>
      </c>
      <c r="BC107" s="31">
        <f t="shared" si="55"/>
        <v>0.63100290959888583</v>
      </c>
      <c r="BD107" s="30">
        <f t="shared" si="56"/>
        <v>2.5547158728949776E-3</v>
      </c>
      <c r="BE107" s="31">
        <f t="shared" si="57"/>
        <v>0.95195274896384963</v>
      </c>
      <c r="BF107" s="31">
        <f t="shared" si="58"/>
        <v>0.45560250214509956</v>
      </c>
      <c r="BG107" s="31">
        <f t="shared" si="59"/>
        <v>0.69145087839500563</v>
      </c>
      <c r="BH107" s="24">
        <v>98.93</v>
      </c>
      <c r="BI107" s="24">
        <v>377.58428739599998</v>
      </c>
      <c r="BJ107" s="24">
        <f t="shared" si="60"/>
        <v>445.56936609546739</v>
      </c>
      <c r="BK107" s="28">
        <f t="shared" si="68"/>
        <v>0.22278468304773369</v>
      </c>
      <c r="BL107" s="28" t="str">
        <f t="shared" si="61"/>
        <v>FALSETRUE</v>
      </c>
      <c r="BM107" s="24" t="str">
        <f t="shared" si="62"/>
        <v>TRUETRUE</v>
      </c>
      <c r="BN107" s="28">
        <v>0.48270000000000002</v>
      </c>
      <c r="BO107" s="28">
        <f t="shared" si="63"/>
        <v>0.42906666666666671</v>
      </c>
      <c r="BP107" s="24">
        <v>4.0599999999999996</v>
      </c>
      <c r="BQ107" s="24">
        <f t="shared" ref="BQ107:BQ120" si="69">CS107/BR107</f>
        <v>318.5</v>
      </c>
      <c r="BR107" s="24">
        <v>132</v>
      </c>
      <c r="BS107" s="28">
        <v>13.97</v>
      </c>
      <c r="BT107" s="28">
        <v>17092.853800000001</v>
      </c>
      <c r="BU107" s="24">
        <v>0.33</v>
      </c>
      <c r="BV107" s="28">
        <v>16.479999999999997</v>
      </c>
      <c r="BW107" s="28">
        <v>20163.939199999997</v>
      </c>
      <c r="BX107" s="24">
        <v>38042</v>
      </c>
      <c r="BY107" s="24">
        <v>78809</v>
      </c>
      <c r="BZ107" s="24">
        <v>5503</v>
      </c>
      <c r="CA107" s="24">
        <v>30371</v>
      </c>
      <c r="CB107" s="24">
        <v>15716</v>
      </c>
      <c r="CC107" s="24">
        <v>76267</v>
      </c>
      <c r="CD107" s="24">
        <v>55.25</v>
      </c>
      <c r="CE107" s="24">
        <v>26.86</v>
      </c>
      <c r="CF107" s="24">
        <v>96.02</v>
      </c>
      <c r="CG107" s="24">
        <v>121039</v>
      </c>
      <c r="CH107" s="24">
        <v>1315</v>
      </c>
      <c r="CI107" s="24">
        <v>1.07</v>
      </c>
      <c r="CJ107" s="24" t="s">
        <v>98</v>
      </c>
      <c r="CK107" s="24">
        <v>27954</v>
      </c>
      <c r="CL107" s="28">
        <v>1.05</v>
      </c>
      <c r="CM107" s="28">
        <v>4.55</v>
      </c>
      <c r="CN107" s="24">
        <v>12871</v>
      </c>
      <c r="CO107" s="24">
        <v>46.14</v>
      </c>
      <c r="CP107" s="24">
        <v>8601</v>
      </c>
      <c r="CQ107" s="24">
        <v>16840</v>
      </c>
      <c r="CR107" s="24">
        <v>14131</v>
      </c>
      <c r="CS107" s="24">
        <v>42042</v>
      </c>
      <c r="CT107" s="24">
        <v>5694</v>
      </c>
      <c r="CU107" s="24">
        <v>14894</v>
      </c>
      <c r="CV107" s="24">
        <v>11194</v>
      </c>
      <c r="CW107" s="24">
        <v>10472</v>
      </c>
      <c r="CX107" s="24">
        <v>57.57</v>
      </c>
      <c r="CY107" s="24">
        <v>96.29</v>
      </c>
      <c r="CZ107" s="24">
        <v>85.57</v>
      </c>
      <c r="DA107" s="24">
        <v>57.14</v>
      </c>
      <c r="DB107" s="24">
        <v>3954</v>
      </c>
      <c r="DC107" s="24">
        <v>4.72</v>
      </c>
      <c r="DD107" s="24">
        <v>17.149999999999999</v>
      </c>
      <c r="DE107" s="24">
        <v>2838</v>
      </c>
      <c r="DF107" s="24">
        <v>10.17</v>
      </c>
      <c r="DG107" s="24">
        <v>10.55</v>
      </c>
      <c r="DH107" s="24">
        <v>3.94</v>
      </c>
    </row>
    <row r="108" spans="1:112" ht="12.3" customHeight="1">
      <c r="A108" s="24">
        <v>115</v>
      </c>
      <c r="B108" s="24" t="s">
        <v>140</v>
      </c>
      <c r="C108" s="24" t="s">
        <v>141</v>
      </c>
      <c r="D108" s="25" t="s">
        <v>142</v>
      </c>
      <c r="E108" s="25" t="s">
        <v>143</v>
      </c>
      <c r="F108" s="25" t="s">
        <v>750</v>
      </c>
      <c r="G108" s="25" t="s">
        <v>751</v>
      </c>
      <c r="H108" s="25" t="s">
        <v>431</v>
      </c>
      <c r="I108" s="26">
        <v>26027</v>
      </c>
      <c r="J108" s="27">
        <v>35787.814545674752</v>
      </c>
      <c r="K108" s="27">
        <f t="shared" si="37"/>
        <v>9976.1490999999987</v>
      </c>
      <c r="L108" s="24">
        <v>3871</v>
      </c>
      <c r="M108" s="24">
        <v>1384</v>
      </c>
      <c r="N108" s="24">
        <v>1022</v>
      </c>
      <c r="O108" s="24">
        <f t="shared" si="38"/>
        <v>2406</v>
      </c>
      <c r="P108" s="28">
        <v>38.33</v>
      </c>
      <c r="Q108" s="28">
        <f t="shared" si="39"/>
        <v>0.46849366351650762</v>
      </c>
      <c r="R108" s="29">
        <v>0.47009666713873161</v>
      </c>
      <c r="S108" s="29">
        <v>0.42408905312035949</v>
      </c>
      <c r="T108" s="29">
        <v>0.31863091138125393</v>
      </c>
      <c r="U108" s="28" t="s">
        <v>118</v>
      </c>
      <c r="V108" s="28" t="s">
        <v>119</v>
      </c>
      <c r="W108" s="28">
        <v>0.53622657697318254</v>
      </c>
      <c r="X108" s="27">
        <v>19190.377291178243</v>
      </c>
      <c r="Y108" s="30">
        <f t="shared" si="40"/>
        <v>1.5368187670827308E-3</v>
      </c>
      <c r="Z108" s="27">
        <f t="shared" si="41"/>
        <v>19190.377291178243</v>
      </c>
      <c r="AA108" s="27">
        <v>0</v>
      </c>
      <c r="AB108" s="27">
        <v>0</v>
      </c>
      <c r="AC108" s="27">
        <v>20</v>
      </c>
      <c r="AD108" s="27">
        <v>0</v>
      </c>
      <c r="AE108" s="27">
        <v>0</v>
      </c>
      <c r="AF108" s="27">
        <f t="shared" si="42"/>
        <v>20</v>
      </c>
      <c r="AG108" s="27">
        <f t="shared" si="43"/>
        <v>1</v>
      </c>
      <c r="AH108" s="27">
        <v>0</v>
      </c>
      <c r="AI108" s="27">
        <v>0</v>
      </c>
      <c r="AJ108" s="27">
        <v>20</v>
      </c>
      <c r="AK108" s="27">
        <v>0</v>
      </c>
      <c r="AL108" s="27">
        <v>0</v>
      </c>
      <c r="AM108" s="27">
        <v>20</v>
      </c>
      <c r="AN108" s="27">
        <f t="shared" si="44"/>
        <v>1</v>
      </c>
      <c r="AO108" s="27">
        <v>0</v>
      </c>
      <c r="AP108" s="30">
        <f t="shared" si="45"/>
        <v>0</v>
      </c>
      <c r="AQ108" s="30">
        <f t="shared" si="46"/>
        <v>0</v>
      </c>
      <c r="AR108" s="31">
        <f t="shared" si="47"/>
        <v>0</v>
      </c>
      <c r="AS108" s="31">
        <f t="shared" si="67"/>
        <v>0</v>
      </c>
      <c r="AT108" s="32">
        <f t="shared" si="48"/>
        <v>0</v>
      </c>
      <c r="AU108" s="24">
        <v>3642.0509108018559</v>
      </c>
      <c r="AV108" s="28">
        <f t="shared" si="49"/>
        <v>0.10114173666451612</v>
      </c>
      <c r="AW108" s="30">
        <f t="shared" si="50"/>
        <v>1.2989876191878155E-3</v>
      </c>
      <c r="AX108" s="33">
        <f t="shared" si="51"/>
        <v>0.10114173666451612</v>
      </c>
      <c r="AY108" s="30">
        <f t="shared" si="52"/>
        <v>1.2989876191878155E-3</v>
      </c>
      <c r="AZ108" s="31">
        <f t="shared" si="53"/>
        <v>0.90530110769932781</v>
      </c>
      <c r="BA108" s="31">
        <f t="shared" si="66"/>
        <v>3642.0509108018559</v>
      </c>
      <c r="BB108" s="33">
        <f t="shared" si="54"/>
        <v>0</v>
      </c>
      <c r="BC108" s="31">
        <f t="shared" si="55"/>
        <v>0.49217983716752522</v>
      </c>
      <c r="BD108" s="30">
        <f t="shared" si="56"/>
        <v>1.5368187670827308E-3</v>
      </c>
      <c r="BE108" s="31">
        <f t="shared" si="57"/>
        <v>0.94801114313770896</v>
      </c>
      <c r="BF108" s="31">
        <f t="shared" si="58"/>
        <v>0.49525817962599145</v>
      </c>
      <c r="BG108" s="31">
        <f t="shared" si="59"/>
        <v>0.75163481702223267</v>
      </c>
      <c r="BH108" s="24">
        <v>88.67</v>
      </c>
      <c r="BI108" s="24">
        <v>261.89709145199998</v>
      </c>
      <c r="BJ108" s="24">
        <f t="shared" si="60"/>
        <v>136.64838485704939</v>
      </c>
      <c r="BK108" s="28">
        <f t="shared" si="68"/>
        <v>6.8324192428524694E-2</v>
      </c>
      <c r="BL108" s="28" t="str">
        <f t="shared" si="61"/>
        <v>TRUETRUE</v>
      </c>
      <c r="BM108" s="24" t="str">
        <f t="shared" si="62"/>
        <v>TRUETRUE</v>
      </c>
      <c r="BN108" s="28">
        <v>0.58360000000000001</v>
      </c>
      <c r="BO108" s="28">
        <f t="shared" si="63"/>
        <v>0.51875555555555553</v>
      </c>
      <c r="BP108" s="24">
        <v>6.45</v>
      </c>
      <c r="BQ108" s="24">
        <f t="shared" si="69"/>
        <v>161.71428571428572</v>
      </c>
      <c r="BR108" s="24">
        <v>42</v>
      </c>
      <c r="BS108" s="28">
        <v>20.759999999999998</v>
      </c>
      <c r="BT108" s="28">
        <v>5403.2051999999994</v>
      </c>
      <c r="BU108" s="24">
        <v>3.42</v>
      </c>
      <c r="BV108" s="28">
        <v>34.18</v>
      </c>
      <c r="BW108" s="28">
        <v>8896.0285999999996</v>
      </c>
      <c r="BX108" s="24">
        <v>9299</v>
      </c>
      <c r="BY108" s="24">
        <v>15935</v>
      </c>
      <c r="BZ108" s="24">
        <v>793</v>
      </c>
      <c r="CA108" s="24">
        <v>7428</v>
      </c>
      <c r="CB108" s="24">
        <v>3741</v>
      </c>
      <c r="CC108" s="24">
        <v>14858</v>
      </c>
      <c r="CD108" s="24">
        <v>63.33</v>
      </c>
      <c r="CE108" s="24">
        <v>24.53</v>
      </c>
      <c r="CF108" s="24">
        <v>99.43</v>
      </c>
      <c r="CG108" s="24">
        <v>23077</v>
      </c>
      <c r="CH108" s="24">
        <v>2950</v>
      </c>
      <c r="CI108" s="24">
        <v>11.33</v>
      </c>
      <c r="CJ108" s="24" t="s">
        <v>98</v>
      </c>
      <c r="CK108" s="24">
        <v>6428</v>
      </c>
      <c r="CL108" s="28">
        <v>1.02</v>
      </c>
      <c r="CM108" s="28">
        <v>4.0999999999999996</v>
      </c>
      <c r="CN108" s="24">
        <v>2513</v>
      </c>
      <c r="CO108" s="24">
        <v>39.14</v>
      </c>
      <c r="CP108" s="24">
        <v>1289</v>
      </c>
      <c r="CQ108" s="24">
        <v>3526</v>
      </c>
      <c r="CR108" s="24">
        <v>1823</v>
      </c>
      <c r="CS108" s="24">
        <v>6792</v>
      </c>
      <c r="CT108" s="24">
        <v>1305</v>
      </c>
      <c r="CU108" s="24">
        <v>3648</v>
      </c>
      <c r="CV108" s="24">
        <v>2443</v>
      </c>
      <c r="CW108" s="24">
        <v>1904</v>
      </c>
      <c r="CX108" s="24">
        <v>51.95</v>
      </c>
      <c r="CY108" s="24">
        <v>93.59</v>
      </c>
      <c r="CZ108" s="24">
        <v>79.34</v>
      </c>
      <c r="DA108" s="24">
        <v>50.3</v>
      </c>
      <c r="DB108" s="24">
        <v>1287</v>
      </c>
      <c r="DC108" s="24">
        <v>7.79</v>
      </c>
      <c r="DD108" s="24">
        <v>16.940000000000001</v>
      </c>
      <c r="DE108" s="24">
        <v>1285</v>
      </c>
      <c r="DF108" s="24">
        <v>20.010000000000002</v>
      </c>
      <c r="DG108" s="24">
        <v>14.06</v>
      </c>
      <c r="DH108" s="24">
        <v>5.88</v>
      </c>
    </row>
    <row r="109" spans="1:112" ht="12.3" customHeight="1">
      <c r="A109" s="24">
        <v>116</v>
      </c>
      <c r="B109" s="24" t="s">
        <v>140</v>
      </c>
      <c r="C109" s="24" t="s">
        <v>141</v>
      </c>
      <c r="D109" s="25" t="s">
        <v>142</v>
      </c>
      <c r="E109" s="25" t="s">
        <v>143</v>
      </c>
      <c r="F109" s="25" t="s">
        <v>2019</v>
      </c>
      <c r="G109" s="25" t="s">
        <v>2020</v>
      </c>
      <c r="H109" s="25" t="s">
        <v>431</v>
      </c>
      <c r="I109" s="26">
        <v>11392</v>
      </c>
      <c r="J109" s="27">
        <v>15664.301813667606</v>
      </c>
      <c r="K109" s="27">
        <f t="shared" si="37"/>
        <v>7106.3296000000009</v>
      </c>
      <c r="L109" s="24">
        <v>972</v>
      </c>
      <c r="M109" s="24">
        <v>729</v>
      </c>
      <c r="N109" s="24">
        <v>883</v>
      </c>
      <c r="O109" s="24">
        <f t="shared" si="38"/>
        <v>1612</v>
      </c>
      <c r="P109" s="28">
        <v>62.38</v>
      </c>
      <c r="Q109" s="28">
        <f t="shared" si="39"/>
        <v>0.68756460183988577</v>
      </c>
      <c r="R109" s="29">
        <v>0.47009666713873161</v>
      </c>
      <c r="S109" s="29">
        <v>0.42408905312035949</v>
      </c>
      <c r="T109" s="29">
        <v>0.31863091138125393</v>
      </c>
      <c r="U109" s="28" t="s">
        <v>118</v>
      </c>
      <c r="V109" s="28" t="s">
        <v>119</v>
      </c>
      <c r="W109" s="28">
        <v>0.872679725321866</v>
      </c>
      <c r="X109" s="27">
        <v>13669.918604110253</v>
      </c>
      <c r="Y109" s="30">
        <f t="shared" si="40"/>
        <v>1.0947250872940055E-3</v>
      </c>
      <c r="Z109" s="27">
        <f t="shared" si="41"/>
        <v>13560.918604110253</v>
      </c>
      <c r="AA109" s="27">
        <v>0</v>
      </c>
      <c r="AB109" s="27">
        <v>0</v>
      </c>
      <c r="AC109" s="27">
        <v>56</v>
      </c>
      <c r="AD109" s="27">
        <v>80</v>
      </c>
      <c r="AE109" s="27">
        <v>0</v>
      </c>
      <c r="AF109" s="27">
        <f t="shared" si="42"/>
        <v>80</v>
      </c>
      <c r="AG109" s="27">
        <f t="shared" si="43"/>
        <v>2</v>
      </c>
      <c r="AH109" s="27">
        <v>0</v>
      </c>
      <c r="AI109" s="27">
        <v>0</v>
      </c>
      <c r="AJ109" s="27">
        <v>56</v>
      </c>
      <c r="AK109" s="27">
        <v>80</v>
      </c>
      <c r="AL109" s="27">
        <v>0</v>
      </c>
      <c r="AM109" s="27">
        <v>80</v>
      </c>
      <c r="AN109" s="27">
        <f t="shared" si="44"/>
        <v>2</v>
      </c>
      <c r="AO109" s="27">
        <v>109</v>
      </c>
      <c r="AP109" s="30">
        <f t="shared" si="45"/>
        <v>6.3035797046015325E-5</v>
      </c>
      <c r="AQ109" s="30">
        <f t="shared" si="46"/>
        <v>0</v>
      </c>
      <c r="AR109" s="31">
        <f t="shared" si="47"/>
        <v>7.9737124379969625E-3</v>
      </c>
      <c r="AS109" s="31">
        <f t="shared" si="67"/>
        <v>7.9737124379969625E-3</v>
      </c>
      <c r="AT109" s="32">
        <f t="shared" si="48"/>
        <v>6.9584971801867354E-3</v>
      </c>
      <c r="AU109" s="24">
        <v>2451.3573484291214</v>
      </c>
      <c r="AV109" s="28">
        <f t="shared" si="49"/>
        <v>6.807552817839603E-2</v>
      </c>
      <c r="AW109" s="30">
        <f t="shared" si="50"/>
        <v>8.7431036078335056E-4</v>
      </c>
      <c r="AX109" s="33">
        <f t="shared" si="51"/>
        <v>6.807552817839603E-2</v>
      </c>
      <c r="AY109" s="30">
        <f t="shared" si="52"/>
        <v>8.7431036078335056E-4</v>
      </c>
      <c r="AZ109" s="31">
        <f t="shared" si="53"/>
        <v>0.90181742907729578</v>
      </c>
      <c r="BA109" s="31">
        <f t="shared" si="66"/>
        <v>2451.3573484291214</v>
      </c>
      <c r="BB109" s="33">
        <f t="shared" si="54"/>
        <v>0</v>
      </c>
      <c r="BC109" s="31">
        <f t="shared" si="55"/>
        <v>0.4799965414648078</v>
      </c>
      <c r="BD109" s="30">
        <f t="shared" si="56"/>
        <v>1.0316892902479903E-3</v>
      </c>
      <c r="BE109" s="31">
        <f t="shared" si="57"/>
        <v>0.94605512884365273</v>
      </c>
      <c r="BF109" s="31">
        <f t="shared" si="58"/>
        <v>0.60660985975093762</v>
      </c>
      <c r="BG109" s="31">
        <f t="shared" si="59"/>
        <v>0.92062909749840249</v>
      </c>
      <c r="BH109" s="24">
        <v>30.42</v>
      </c>
      <c r="BI109" s="24">
        <v>2656.5811399099998</v>
      </c>
      <c r="BJ109" s="24">
        <f t="shared" si="60"/>
        <v>5.8964138449760597</v>
      </c>
      <c r="BK109" s="28">
        <f t="shared" si="68"/>
        <v>2.9482069224880296E-3</v>
      </c>
      <c r="BL109" s="28" t="str">
        <f t="shared" si="61"/>
        <v>TRUEFALSE</v>
      </c>
      <c r="BM109" s="24" t="str">
        <f t="shared" si="62"/>
        <v>FALSEFALSE</v>
      </c>
      <c r="BN109" s="28">
        <v>0.64969999999999994</v>
      </c>
      <c r="BO109" s="28">
        <f t="shared" si="63"/>
        <v>0.57751111111111109</v>
      </c>
      <c r="BP109" s="24">
        <v>29.47</v>
      </c>
      <c r="BQ109" s="24">
        <f t="shared" si="69"/>
        <v>82.617647058823536</v>
      </c>
      <c r="BR109" s="24">
        <v>34</v>
      </c>
      <c r="BS109" s="28">
        <v>63</v>
      </c>
      <c r="BT109" s="28">
        <v>7176.96</v>
      </c>
      <c r="BU109" s="24">
        <v>35.9</v>
      </c>
      <c r="BV109" s="28">
        <v>69.52</v>
      </c>
      <c r="BW109" s="28">
        <v>7919.7183999999997</v>
      </c>
      <c r="BX109" s="24">
        <v>4288</v>
      </c>
      <c r="BY109" s="24">
        <v>6600</v>
      </c>
      <c r="BZ109" s="24">
        <v>504</v>
      </c>
      <c r="CA109" s="24">
        <v>3424</v>
      </c>
      <c r="CB109" s="24">
        <v>1664</v>
      </c>
      <c r="CC109" s="24">
        <v>6304</v>
      </c>
      <c r="CD109" s="24">
        <v>72.61</v>
      </c>
      <c r="CE109" s="24">
        <v>24.87</v>
      </c>
      <c r="CF109" s="24">
        <v>119.97</v>
      </c>
      <c r="CG109" s="24">
        <v>3465</v>
      </c>
      <c r="CH109" s="24">
        <v>7927</v>
      </c>
      <c r="CI109" s="24">
        <v>69.58</v>
      </c>
      <c r="CJ109" s="24" t="s">
        <v>1980</v>
      </c>
      <c r="CK109" s="24">
        <v>3014</v>
      </c>
      <c r="CL109" s="28">
        <v>1.01</v>
      </c>
      <c r="CM109" s="28">
        <v>3.81</v>
      </c>
      <c r="CN109" s="24">
        <v>506</v>
      </c>
      <c r="CO109" s="24">
        <v>16.829999999999998</v>
      </c>
      <c r="CP109" s="24">
        <v>407</v>
      </c>
      <c r="CQ109" s="24">
        <v>1772</v>
      </c>
      <c r="CR109" s="24">
        <v>564</v>
      </c>
      <c r="CS109" s="24">
        <v>2809</v>
      </c>
      <c r="CT109" s="24">
        <v>194</v>
      </c>
      <c r="CU109" s="24">
        <v>1118</v>
      </c>
      <c r="CV109" s="24">
        <v>629</v>
      </c>
      <c r="CW109" s="24">
        <v>359</v>
      </c>
      <c r="CX109" s="24">
        <v>17.43</v>
      </c>
      <c r="CY109" s="24">
        <v>62.01</v>
      </c>
      <c r="CZ109" s="24">
        <v>47.26</v>
      </c>
      <c r="DA109" s="24">
        <v>23.95</v>
      </c>
      <c r="DB109" s="24">
        <v>2523</v>
      </c>
      <c r="DC109" s="24">
        <v>40.76</v>
      </c>
      <c r="DD109" s="24">
        <v>18.059999999999999</v>
      </c>
      <c r="DE109" s="24">
        <v>1139</v>
      </c>
      <c r="DF109" s="24">
        <v>37.880000000000003</v>
      </c>
      <c r="DG109" s="24">
        <v>29.2</v>
      </c>
      <c r="DH109" s="24">
        <v>17.07</v>
      </c>
    </row>
    <row r="110" spans="1:112" ht="12.3" customHeight="1">
      <c r="A110" s="24">
        <v>117</v>
      </c>
      <c r="B110" s="24" t="s">
        <v>140</v>
      </c>
      <c r="C110" s="24" t="s">
        <v>141</v>
      </c>
      <c r="D110" s="25" t="s">
        <v>142</v>
      </c>
      <c r="E110" s="25" t="s">
        <v>143</v>
      </c>
      <c r="F110" s="25" t="s">
        <v>2091</v>
      </c>
      <c r="G110" s="25" t="s">
        <v>2092</v>
      </c>
      <c r="H110" s="25" t="s">
        <v>431</v>
      </c>
      <c r="I110" s="26">
        <v>5362</v>
      </c>
      <c r="J110" s="27">
        <v>7372.8920580131407</v>
      </c>
      <c r="K110" s="27">
        <f t="shared" si="37"/>
        <v>2607.0044000000003</v>
      </c>
      <c r="L110" s="24">
        <v>561</v>
      </c>
      <c r="M110" s="24">
        <v>224</v>
      </c>
      <c r="N110" s="24">
        <v>307</v>
      </c>
      <c r="O110" s="24">
        <f t="shared" si="38"/>
        <v>531</v>
      </c>
      <c r="P110" s="28">
        <v>48.620000000000005</v>
      </c>
      <c r="Q110" s="28">
        <f t="shared" si="39"/>
        <v>0.53291368631084879</v>
      </c>
      <c r="R110" s="29">
        <v>0.47009666713873161</v>
      </c>
      <c r="S110" s="29">
        <v>0.42408905312035949</v>
      </c>
      <c r="T110" s="29">
        <v>0.31863091138125393</v>
      </c>
      <c r="U110" s="28" t="s">
        <v>118</v>
      </c>
      <c r="V110" s="28" t="s">
        <v>119</v>
      </c>
      <c r="W110" s="28">
        <v>0.68018095936436584</v>
      </c>
      <c r="X110" s="27">
        <v>5014.9007933092917</v>
      </c>
      <c r="Y110" s="30">
        <f t="shared" si="40"/>
        <v>4.0160719809082001E-4</v>
      </c>
      <c r="Z110" s="27">
        <f t="shared" si="41"/>
        <v>5014.9007933092917</v>
      </c>
      <c r="AA110" s="27">
        <v>0</v>
      </c>
      <c r="AB110" s="27">
        <v>0</v>
      </c>
      <c r="AC110" s="27">
        <v>0</v>
      </c>
      <c r="AD110" s="27">
        <v>0</v>
      </c>
      <c r="AE110" s="27">
        <v>0</v>
      </c>
      <c r="AF110" s="27">
        <f t="shared" si="42"/>
        <v>0</v>
      </c>
      <c r="AG110" s="27">
        <f t="shared" si="43"/>
        <v>0</v>
      </c>
      <c r="AH110" s="27">
        <v>0</v>
      </c>
      <c r="AI110" s="27">
        <v>0</v>
      </c>
      <c r="AJ110" s="27">
        <v>0</v>
      </c>
      <c r="AK110" s="27">
        <v>0</v>
      </c>
      <c r="AL110" s="27">
        <v>0</v>
      </c>
      <c r="AM110" s="27">
        <v>0</v>
      </c>
      <c r="AN110" s="27">
        <f t="shared" si="44"/>
        <v>0</v>
      </c>
      <c r="AO110" s="27">
        <v>0</v>
      </c>
      <c r="AP110" s="30">
        <f t="shared" si="45"/>
        <v>0</v>
      </c>
      <c r="AQ110" s="30">
        <f t="shared" si="46"/>
        <v>0</v>
      </c>
      <c r="AR110" s="31">
        <f t="shared" si="47"/>
        <v>0</v>
      </c>
      <c r="AS110" s="31">
        <f t="shared" si="67"/>
        <v>0</v>
      </c>
      <c r="AT110" s="32">
        <f t="shared" si="48"/>
        <v>0</v>
      </c>
      <c r="AU110" s="24">
        <v>1800.4389994374765</v>
      </c>
      <c r="AV110" s="28">
        <f t="shared" si="49"/>
        <v>4.9999171242100508E-2</v>
      </c>
      <c r="AW110" s="30">
        <f t="shared" si="50"/>
        <v>6.4215136653794538E-4</v>
      </c>
      <c r="AX110" s="33">
        <f t="shared" si="51"/>
        <v>4.9999171242100508E-2</v>
      </c>
      <c r="AY110" s="30">
        <f t="shared" si="52"/>
        <v>6.4215136653794538E-4</v>
      </c>
      <c r="AZ110" s="31">
        <f t="shared" si="53"/>
        <v>0.89991300092824977</v>
      </c>
      <c r="BA110" s="31">
        <f t="shared" ref="BA110:BA141" si="70">AU110-AI110</f>
        <v>1800.4389994374765</v>
      </c>
      <c r="BB110" s="33">
        <f t="shared" si="54"/>
        <v>0</v>
      </c>
      <c r="BC110" s="31">
        <f t="shared" si="55"/>
        <v>0.473336279769694</v>
      </c>
      <c r="BD110" s="30">
        <f t="shared" si="56"/>
        <v>4.0160719809082001E-4</v>
      </c>
      <c r="BE110" s="31">
        <f t="shared" si="57"/>
        <v>0.94361526018579667</v>
      </c>
      <c r="BF110" s="31">
        <f t="shared" si="58"/>
        <v>0.54139927558275114</v>
      </c>
      <c r="BG110" s="31">
        <f t="shared" si="59"/>
        <v>0.82166143272165415</v>
      </c>
      <c r="BH110" s="24">
        <v>0</v>
      </c>
      <c r="BI110" s="24">
        <v>2322.492878</v>
      </c>
      <c r="BJ110" s="24">
        <f t="shared" si="60"/>
        <v>3.1745595983752852</v>
      </c>
      <c r="BK110" s="28">
        <f t="shared" si="68"/>
        <v>1.5872797991876425E-3</v>
      </c>
      <c r="BL110" s="28" t="str">
        <f t="shared" si="61"/>
        <v>TRUEFALSE</v>
      </c>
      <c r="BM110" s="24" t="str">
        <f t="shared" si="62"/>
        <v>FALSEFALSE</v>
      </c>
      <c r="BN110" s="28">
        <v>0.62740000000000007</v>
      </c>
      <c r="BO110" s="28">
        <f t="shared" si="63"/>
        <v>0.5576888888888889</v>
      </c>
      <c r="BP110" s="24">
        <v>17.02</v>
      </c>
      <c r="BQ110" s="24">
        <f t="shared" si="69"/>
        <v>69.65789473684211</v>
      </c>
      <c r="BR110" s="24">
        <v>38</v>
      </c>
      <c r="BS110" s="28">
        <v>52.39</v>
      </c>
      <c r="BT110" s="28">
        <v>2809.1518000000001</v>
      </c>
      <c r="BU110" s="24">
        <v>20.94</v>
      </c>
      <c r="BV110" s="28">
        <v>68.03</v>
      </c>
      <c r="BW110" s="28">
        <v>3647.7685999999999</v>
      </c>
      <c r="BX110" s="24">
        <v>1990</v>
      </c>
      <c r="BY110" s="24">
        <v>3172</v>
      </c>
      <c r="BZ110" s="24">
        <v>200</v>
      </c>
      <c r="CA110" s="24">
        <v>1612</v>
      </c>
      <c r="CB110" s="24">
        <v>793</v>
      </c>
      <c r="CC110" s="24">
        <v>2957</v>
      </c>
      <c r="CD110" s="24">
        <v>69.040000000000006</v>
      </c>
      <c r="CE110" s="24">
        <v>24.49</v>
      </c>
      <c r="CF110" s="24">
        <v>109.04</v>
      </c>
      <c r="CG110" s="24">
        <v>0</v>
      </c>
      <c r="CH110" s="24">
        <v>5362</v>
      </c>
      <c r="CI110" s="24">
        <v>100</v>
      </c>
      <c r="CJ110" s="24" t="s">
        <v>1980</v>
      </c>
      <c r="CK110" s="24">
        <v>1207</v>
      </c>
      <c r="CL110" s="28">
        <v>1.03</v>
      </c>
      <c r="CM110" s="28">
        <v>4.5599999999999996</v>
      </c>
      <c r="CN110" s="24">
        <v>187</v>
      </c>
      <c r="CO110" s="24">
        <v>15.58</v>
      </c>
      <c r="CP110" s="24">
        <v>372</v>
      </c>
      <c r="CQ110" s="24">
        <v>1763</v>
      </c>
      <c r="CR110" s="24">
        <v>486</v>
      </c>
      <c r="CS110" s="24">
        <v>2647</v>
      </c>
      <c r="CT110" s="24">
        <v>128</v>
      </c>
      <c r="CU110" s="24">
        <v>648</v>
      </c>
      <c r="CV110" s="24">
        <v>403</v>
      </c>
      <c r="CW110" s="24">
        <v>283</v>
      </c>
      <c r="CX110" s="24">
        <v>23.7</v>
      </c>
      <c r="CY110" s="24">
        <v>79.900000000000006</v>
      </c>
      <c r="CZ110" s="24">
        <v>60.6</v>
      </c>
      <c r="DA110" s="24">
        <v>39.200000000000003</v>
      </c>
      <c r="DB110" s="24">
        <v>689</v>
      </c>
      <c r="DC110" s="24">
        <v>21.31</v>
      </c>
      <c r="DD110" s="24">
        <v>21.5</v>
      </c>
      <c r="DE110" s="24">
        <v>353</v>
      </c>
      <c r="DF110" s="24">
        <v>29.42</v>
      </c>
      <c r="DG110" s="24">
        <v>25.92</v>
      </c>
      <c r="DH110" s="24">
        <v>11.72</v>
      </c>
    </row>
    <row r="111" spans="1:112" ht="12.3" customHeight="1">
      <c r="A111" s="24">
        <v>118</v>
      </c>
      <c r="B111" s="24" t="s">
        <v>277</v>
      </c>
      <c r="C111" s="24" t="s">
        <v>278</v>
      </c>
      <c r="D111" s="25" t="s">
        <v>323</v>
      </c>
      <c r="E111" s="25" t="s">
        <v>612</v>
      </c>
      <c r="F111" s="25" t="s">
        <v>323</v>
      </c>
      <c r="G111" s="37" t="s">
        <v>2790</v>
      </c>
      <c r="H111" s="37" t="s">
        <v>2848</v>
      </c>
      <c r="I111" s="26">
        <v>38047</v>
      </c>
      <c r="J111" s="27">
        <v>41710</v>
      </c>
      <c r="K111" s="27">
        <f t="shared" si="37"/>
        <v>12658.2369</v>
      </c>
      <c r="L111" s="24">
        <v>6452</v>
      </c>
      <c r="M111" s="24">
        <v>2430</v>
      </c>
      <c r="N111" s="24">
        <v>787</v>
      </c>
      <c r="O111" s="24">
        <f t="shared" si="38"/>
        <v>3217</v>
      </c>
      <c r="P111" s="28">
        <v>33.269999999999996</v>
      </c>
      <c r="Q111" s="28">
        <f t="shared" si="39"/>
        <v>0.42645706362487734</v>
      </c>
      <c r="R111" s="29">
        <v>0.41493373416881668</v>
      </c>
      <c r="S111" s="29">
        <v>0.11232537411693637</v>
      </c>
      <c r="T111" s="29">
        <v>0.65621069137263044</v>
      </c>
      <c r="U111" s="28" t="s">
        <v>194</v>
      </c>
      <c r="V111" s="28" t="s">
        <v>129</v>
      </c>
      <c r="W111" s="28">
        <v>0.41493373416881668</v>
      </c>
      <c r="X111" s="27">
        <v>17306.886052181344</v>
      </c>
      <c r="Y111" s="30">
        <f t="shared" si="40"/>
        <v>1.3859835521306532E-3</v>
      </c>
      <c r="Z111" s="27">
        <f t="shared" si="41"/>
        <v>17306.886052181344</v>
      </c>
      <c r="AA111" s="27">
        <v>0</v>
      </c>
      <c r="AB111" s="27">
        <v>0</v>
      </c>
      <c r="AC111" s="27">
        <v>11</v>
      </c>
      <c r="AD111" s="27">
        <v>0</v>
      </c>
      <c r="AE111" s="27">
        <v>4664</v>
      </c>
      <c r="AF111" s="27">
        <f t="shared" si="42"/>
        <v>4664</v>
      </c>
      <c r="AG111" s="27">
        <f t="shared" si="43"/>
        <v>2</v>
      </c>
      <c r="AH111" s="27">
        <v>0</v>
      </c>
      <c r="AI111" s="27">
        <v>0</v>
      </c>
      <c r="AJ111" s="27">
        <v>0</v>
      </c>
      <c r="AK111" s="27">
        <v>0</v>
      </c>
      <c r="AL111" s="27">
        <v>4664</v>
      </c>
      <c r="AM111" s="27">
        <v>4664</v>
      </c>
      <c r="AN111" s="27">
        <f t="shared" si="44"/>
        <v>1</v>
      </c>
      <c r="AO111" s="27">
        <v>0</v>
      </c>
      <c r="AP111" s="30">
        <f t="shared" si="45"/>
        <v>0</v>
      </c>
      <c r="AQ111" s="30">
        <f t="shared" si="46"/>
        <v>0</v>
      </c>
      <c r="AR111" s="31">
        <f t="shared" si="47"/>
        <v>0</v>
      </c>
      <c r="AS111" s="31">
        <f t="shared" si="67"/>
        <v>0</v>
      </c>
      <c r="AT111" s="32">
        <f t="shared" si="48"/>
        <v>0</v>
      </c>
      <c r="AU111" s="24">
        <v>4549.7483951610748</v>
      </c>
      <c r="AV111" s="28">
        <f t="shared" si="49"/>
        <v>0.12634898999033281</v>
      </c>
      <c r="AW111" s="30">
        <f t="shared" si="50"/>
        <v>1.6227304286728582E-3</v>
      </c>
      <c r="AX111" s="33">
        <f t="shared" si="51"/>
        <v>0.12634898999033281</v>
      </c>
      <c r="AY111" s="30">
        <f t="shared" si="52"/>
        <v>1.6227304286728582E-3</v>
      </c>
      <c r="AZ111" s="31">
        <f t="shared" si="53"/>
        <v>0.90795680889857955</v>
      </c>
      <c r="BA111" s="31">
        <f t="shared" si="70"/>
        <v>4549.7483951610748</v>
      </c>
      <c r="BB111" s="33">
        <f t="shared" si="54"/>
        <v>0</v>
      </c>
      <c r="BC111" s="31">
        <f t="shared" si="55"/>
        <v>0.48307984435257634</v>
      </c>
      <c r="BD111" s="30">
        <f t="shared" si="56"/>
        <v>1.3859835521306532E-3</v>
      </c>
      <c r="BE111" s="31">
        <f t="shared" si="57"/>
        <v>0.94742706351055661</v>
      </c>
      <c r="BF111" s="31">
        <f t="shared" si="58"/>
        <v>0.45458226041050126</v>
      </c>
      <c r="BG111" s="31">
        <f t="shared" si="59"/>
        <v>0.68990249567049955</v>
      </c>
      <c r="BH111" s="24">
        <v>96.65</v>
      </c>
      <c r="BI111" s="24">
        <v>56.486566607500002</v>
      </c>
      <c r="BJ111" s="24">
        <f t="shared" si="60"/>
        <v>738.40565120242161</v>
      </c>
      <c r="BK111" s="28">
        <f t="shared" si="68"/>
        <v>0.36920282560121082</v>
      </c>
      <c r="BL111" s="28" t="str">
        <f t="shared" si="61"/>
        <v>FALSETRUE</v>
      </c>
      <c r="BM111" s="24" t="str">
        <f t="shared" si="62"/>
        <v>TRUETRUE</v>
      </c>
      <c r="BN111" s="28">
        <v>0.40920000000000001</v>
      </c>
      <c r="BO111" s="28">
        <f t="shared" si="63"/>
        <v>0.36373333333333335</v>
      </c>
      <c r="BP111" s="24">
        <v>2.85</v>
      </c>
      <c r="BQ111" s="24">
        <f t="shared" si="69"/>
        <v>522.14285714285711</v>
      </c>
      <c r="BR111" s="24">
        <v>21</v>
      </c>
      <c r="BS111" s="28">
        <v>2.4699999999999998</v>
      </c>
      <c r="BT111" s="28">
        <v>939.76089999999988</v>
      </c>
      <c r="BU111" s="24">
        <v>7.0000000000000007E-2</v>
      </c>
      <c r="BV111" s="28">
        <v>17.510000000000002</v>
      </c>
      <c r="BW111" s="28">
        <v>6662.029700000001</v>
      </c>
      <c r="BX111" s="24">
        <v>10415</v>
      </c>
      <c r="BY111" s="24">
        <v>25449</v>
      </c>
      <c r="BZ111" s="24">
        <v>2183</v>
      </c>
      <c r="CA111" s="24">
        <v>8409</v>
      </c>
      <c r="CB111" s="24">
        <v>4305</v>
      </c>
      <c r="CC111" s="24">
        <v>25333</v>
      </c>
      <c r="CD111" s="24">
        <v>49.5</v>
      </c>
      <c r="CE111" s="24">
        <v>29.34</v>
      </c>
      <c r="CF111" s="24">
        <v>99.72</v>
      </c>
      <c r="CG111" s="24">
        <v>36771</v>
      </c>
      <c r="CH111" s="24">
        <v>1276</v>
      </c>
      <c r="CI111" s="24">
        <v>3.35</v>
      </c>
      <c r="CJ111" s="24" t="s">
        <v>98</v>
      </c>
      <c r="CK111" s="24">
        <v>9846</v>
      </c>
      <c r="CL111" s="28">
        <v>1.07</v>
      </c>
      <c r="CM111" s="28">
        <v>4.13</v>
      </c>
      <c r="CN111" s="24">
        <v>3813</v>
      </c>
      <c r="CO111" s="24">
        <v>38.770000000000003</v>
      </c>
      <c r="CP111" s="24">
        <v>1927</v>
      </c>
      <c r="CQ111" s="24">
        <v>5320</v>
      </c>
      <c r="CR111" s="24">
        <v>3441</v>
      </c>
      <c r="CS111" s="24">
        <v>10965</v>
      </c>
      <c r="CT111" s="24">
        <v>2113</v>
      </c>
      <c r="CU111" s="24">
        <v>4035</v>
      </c>
      <c r="CV111" s="24">
        <v>2989</v>
      </c>
      <c r="CW111" s="24">
        <v>1835</v>
      </c>
      <c r="CX111" s="24">
        <v>71.7</v>
      </c>
      <c r="CY111" s="24">
        <v>97.35</v>
      </c>
      <c r="CZ111" s="24">
        <v>83.7</v>
      </c>
      <c r="DA111" s="24">
        <v>35.479999999999997</v>
      </c>
      <c r="DB111" s="24">
        <v>887</v>
      </c>
      <c r="DC111" s="24">
        <v>3.21</v>
      </c>
      <c r="DD111" s="24">
        <v>12.11</v>
      </c>
      <c r="DE111" s="24">
        <v>898</v>
      </c>
      <c r="DF111" s="24">
        <v>9.1300000000000008</v>
      </c>
      <c r="DG111" s="24">
        <v>17.43</v>
      </c>
      <c r="DH111" s="24">
        <v>3</v>
      </c>
    </row>
    <row r="112" spans="1:112" ht="12.3" customHeight="1">
      <c r="A112" s="24">
        <v>119</v>
      </c>
      <c r="B112" s="24" t="s">
        <v>277</v>
      </c>
      <c r="C112" s="24" t="s">
        <v>278</v>
      </c>
      <c r="D112" s="25" t="s">
        <v>1327</v>
      </c>
      <c r="E112" s="25" t="s">
        <v>1328</v>
      </c>
      <c r="F112" s="25" t="s">
        <v>1329</v>
      </c>
      <c r="G112" s="25" t="s">
        <v>1330</v>
      </c>
      <c r="H112" s="37" t="s">
        <v>2848</v>
      </c>
      <c r="I112" s="26">
        <v>12995</v>
      </c>
      <c r="J112" s="27">
        <v>15048.158417032537</v>
      </c>
      <c r="K112" s="27">
        <f t="shared" si="37"/>
        <v>3123.998</v>
      </c>
      <c r="L112" s="24">
        <v>2730</v>
      </c>
      <c r="M112" s="24">
        <v>679</v>
      </c>
      <c r="N112" s="24">
        <v>185</v>
      </c>
      <c r="O112" s="24">
        <f t="shared" si="38"/>
        <v>864</v>
      </c>
      <c r="P112" s="28">
        <v>24.04</v>
      </c>
      <c r="Q112" s="28">
        <f t="shared" si="39"/>
        <v>0.42099098536516455</v>
      </c>
      <c r="R112" s="29">
        <v>0.40763367980299636</v>
      </c>
      <c r="S112" s="29">
        <v>0.16383810307637778</v>
      </c>
      <c r="T112" s="29">
        <v>0.49194602160575557</v>
      </c>
      <c r="U112" s="28" t="s">
        <v>294</v>
      </c>
      <c r="V112" s="28" t="s">
        <v>295</v>
      </c>
      <c r="W112" s="28">
        <v>0.40154050950205411</v>
      </c>
      <c r="X112" s="27">
        <v>6042.4451978428688</v>
      </c>
      <c r="Y112" s="30">
        <f t="shared" si="40"/>
        <v>4.8389581081257097E-4</v>
      </c>
      <c r="Z112" s="27">
        <f t="shared" si="41"/>
        <v>6042.4451978428688</v>
      </c>
      <c r="AA112" s="27">
        <v>0</v>
      </c>
      <c r="AB112" s="27">
        <v>0</v>
      </c>
      <c r="AC112" s="27">
        <v>0</v>
      </c>
      <c r="AD112" s="27">
        <v>0</v>
      </c>
      <c r="AE112" s="27">
        <v>3075</v>
      </c>
      <c r="AF112" s="27">
        <f t="shared" si="42"/>
        <v>3075</v>
      </c>
      <c r="AG112" s="27">
        <f t="shared" si="43"/>
        <v>1</v>
      </c>
      <c r="AH112" s="27">
        <v>0</v>
      </c>
      <c r="AI112" s="27">
        <v>0</v>
      </c>
      <c r="AJ112" s="27">
        <v>0</v>
      </c>
      <c r="AK112" s="27">
        <v>0</v>
      </c>
      <c r="AL112" s="27">
        <v>3075</v>
      </c>
      <c r="AM112" s="27">
        <v>3075</v>
      </c>
      <c r="AN112" s="27">
        <f t="shared" si="44"/>
        <v>1</v>
      </c>
      <c r="AO112" s="27">
        <v>0</v>
      </c>
      <c r="AP112" s="30">
        <f t="shared" si="45"/>
        <v>0</v>
      </c>
      <c r="AQ112" s="30">
        <f t="shared" si="46"/>
        <v>0</v>
      </c>
      <c r="AR112" s="31">
        <f t="shared" si="47"/>
        <v>0</v>
      </c>
      <c r="AS112" s="31">
        <f t="shared" si="67"/>
        <v>0</v>
      </c>
      <c r="AT112" s="32">
        <f t="shared" si="48"/>
        <v>0</v>
      </c>
      <c r="AU112" s="24">
        <v>1509.3907752182215</v>
      </c>
      <c r="AV112" s="28">
        <f t="shared" si="49"/>
        <v>4.1916603597767971E-2</v>
      </c>
      <c r="AW112" s="30">
        <f t="shared" si="50"/>
        <v>5.3834500877229471E-4</v>
      </c>
      <c r="AX112" s="33">
        <f t="shared" si="51"/>
        <v>4.1916603597767971E-2</v>
      </c>
      <c r="AY112" s="30">
        <f t="shared" si="52"/>
        <v>5.3834500877229471E-4</v>
      </c>
      <c r="AZ112" s="31">
        <f t="shared" si="53"/>
        <v>0.89906146489183036</v>
      </c>
      <c r="BA112" s="31">
        <f t="shared" si="70"/>
        <v>1509.3907752182215</v>
      </c>
      <c r="BB112" s="33">
        <f t="shared" si="54"/>
        <v>0</v>
      </c>
      <c r="BC112" s="31">
        <f t="shared" si="55"/>
        <v>0.44953724943086487</v>
      </c>
      <c r="BD112" s="30">
        <f t="shared" si="56"/>
        <v>4.8389581081257097E-4</v>
      </c>
      <c r="BE112" s="31">
        <f t="shared" si="57"/>
        <v>0.94393390661231369</v>
      </c>
      <c r="BF112" s="31">
        <f t="shared" si="58"/>
        <v>0.44865277064172676</v>
      </c>
      <c r="BG112" s="31">
        <f t="shared" si="59"/>
        <v>0.68090353080584309</v>
      </c>
      <c r="BH112" s="24">
        <v>81.25</v>
      </c>
      <c r="BI112" s="24">
        <v>555.82691350799996</v>
      </c>
      <c r="BJ112" s="24">
        <f t="shared" si="60"/>
        <v>27.073461272428922</v>
      </c>
      <c r="BK112" s="28">
        <f t="shared" si="68"/>
        <v>1.3536730636214462E-2</v>
      </c>
      <c r="BL112" s="28" t="str">
        <f t="shared" si="61"/>
        <v>FALSETRUE</v>
      </c>
      <c r="BM112" s="24" t="str">
        <f t="shared" si="62"/>
        <v>FALSETRUE</v>
      </c>
      <c r="BN112" s="28">
        <v>0.43729999999999997</v>
      </c>
      <c r="BO112" s="28">
        <f t="shared" si="63"/>
        <v>0.38871111111111106</v>
      </c>
      <c r="BP112" s="24">
        <v>6.59</v>
      </c>
      <c r="BQ112" s="24">
        <f t="shared" si="69"/>
        <v>289.15384615384613</v>
      </c>
      <c r="BR112" s="24">
        <v>13</v>
      </c>
      <c r="BS112" s="28">
        <v>7.07</v>
      </c>
      <c r="BT112" s="28">
        <v>918.74649999999997</v>
      </c>
      <c r="BU112" s="24">
        <v>0.25</v>
      </c>
      <c r="BV112" s="28">
        <v>8.65</v>
      </c>
      <c r="BW112" s="28">
        <v>1124.0675000000001</v>
      </c>
      <c r="BX112" s="24">
        <v>3727</v>
      </c>
      <c r="BY112" s="24">
        <v>8523</v>
      </c>
      <c r="BZ112" s="24">
        <v>745</v>
      </c>
      <c r="CA112" s="24">
        <v>2896</v>
      </c>
      <c r="CB112" s="24">
        <v>1671</v>
      </c>
      <c r="CC112" s="24">
        <v>8428</v>
      </c>
      <c r="CD112" s="24">
        <v>52.47</v>
      </c>
      <c r="CE112" s="24">
        <v>29.37</v>
      </c>
      <c r="CF112" s="24">
        <v>105.1</v>
      </c>
      <c r="CG112" s="24">
        <v>10558</v>
      </c>
      <c r="CH112" s="24">
        <v>2437</v>
      </c>
      <c r="CI112" s="24">
        <v>18.75</v>
      </c>
      <c r="CJ112" s="24" t="s">
        <v>98</v>
      </c>
      <c r="CK112" s="24">
        <v>3705</v>
      </c>
      <c r="CL112" s="28">
        <v>1.02</v>
      </c>
      <c r="CM112" s="28">
        <v>3.56</v>
      </c>
      <c r="CN112" s="24">
        <v>1258</v>
      </c>
      <c r="CO112" s="24">
        <v>34.06</v>
      </c>
      <c r="CP112" s="24">
        <v>947</v>
      </c>
      <c r="CQ112" s="24">
        <v>1678</v>
      </c>
      <c r="CR112" s="24">
        <v>1115</v>
      </c>
      <c r="CS112" s="24">
        <v>3759</v>
      </c>
      <c r="CT112" s="24">
        <v>728</v>
      </c>
      <c r="CU112" s="24">
        <v>1434</v>
      </c>
      <c r="CV112" s="24">
        <v>1163</v>
      </c>
      <c r="CW112" s="24">
        <v>630</v>
      </c>
      <c r="CX112" s="24">
        <v>71.72</v>
      </c>
      <c r="CY112" s="24">
        <v>97.42</v>
      </c>
      <c r="CZ112" s="24">
        <v>82.25</v>
      </c>
      <c r="DA112" s="24">
        <v>37.909999999999997</v>
      </c>
      <c r="DB112" s="24">
        <v>700</v>
      </c>
      <c r="DC112" s="24">
        <v>3.28</v>
      </c>
      <c r="DD112" s="24">
        <v>9.1300000000000008</v>
      </c>
      <c r="DE112" s="24">
        <v>388</v>
      </c>
      <c r="DF112" s="24">
        <v>10.51</v>
      </c>
      <c r="DG112" s="24">
        <v>2.71</v>
      </c>
      <c r="DH112" s="24">
        <v>7.26</v>
      </c>
    </row>
    <row r="113" spans="1:112" ht="12.3" customHeight="1">
      <c r="A113" s="24">
        <v>120</v>
      </c>
      <c r="B113" s="24" t="s">
        <v>277</v>
      </c>
      <c r="C113" s="24" t="s">
        <v>278</v>
      </c>
      <c r="D113" s="25" t="s">
        <v>1327</v>
      </c>
      <c r="E113" s="25" t="s">
        <v>1328</v>
      </c>
      <c r="F113" s="25" t="s">
        <v>1791</v>
      </c>
      <c r="G113" s="25" t="s">
        <v>1792</v>
      </c>
      <c r="H113" s="37" t="s">
        <v>2848</v>
      </c>
      <c r="I113" s="26">
        <v>3632</v>
      </c>
      <c r="J113" s="27">
        <v>4205.8415829674623</v>
      </c>
      <c r="K113" s="27">
        <f t="shared" si="37"/>
        <v>933.78719999999998</v>
      </c>
      <c r="L113" s="24">
        <v>699</v>
      </c>
      <c r="M113" s="24">
        <v>176</v>
      </c>
      <c r="N113" s="24">
        <v>66</v>
      </c>
      <c r="O113" s="24">
        <f t="shared" si="38"/>
        <v>242</v>
      </c>
      <c r="P113" s="28">
        <v>25.71</v>
      </c>
      <c r="Q113" s="28">
        <f t="shared" si="39"/>
        <v>0.43008564072417166</v>
      </c>
      <c r="R113" s="29">
        <v>0.40763367980299636</v>
      </c>
      <c r="S113" s="29">
        <v>0.16383810307637778</v>
      </c>
      <c r="T113" s="29">
        <v>0.49194602160575557</v>
      </c>
      <c r="U113" s="28" t="s">
        <v>294</v>
      </c>
      <c r="V113" s="28" t="s">
        <v>295</v>
      </c>
      <c r="W113" s="28">
        <v>0.42943454655980917</v>
      </c>
      <c r="X113" s="27">
        <v>1806.1336730840221</v>
      </c>
      <c r="Y113" s="30">
        <f t="shared" si="40"/>
        <v>1.4464020600218067E-4</v>
      </c>
      <c r="Z113" s="27">
        <f t="shared" si="41"/>
        <v>1806.1336730840221</v>
      </c>
      <c r="AA113" s="27">
        <v>0</v>
      </c>
      <c r="AB113" s="27">
        <v>0</v>
      </c>
      <c r="AC113" s="27">
        <v>0</v>
      </c>
      <c r="AD113" s="27">
        <v>0</v>
      </c>
      <c r="AE113" s="27">
        <v>0</v>
      </c>
      <c r="AF113" s="27">
        <f t="shared" si="42"/>
        <v>0</v>
      </c>
      <c r="AG113" s="27">
        <f t="shared" si="43"/>
        <v>0</v>
      </c>
      <c r="AH113" s="27">
        <v>0</v>
      </c>
      <c r="AI113" s="27">
        <v>0</v>
      </c>
      <c r="AJ113" s="27">
        <v>0</v>
      </c>
      <c r="AK113" s="27">
        <v>0</v>
      </c>
      <c r="AL113" s="27">
        <v>0</v>
      </c>
      <c r="AM113" s="27">
        <v>0</v>
      </c>
      <c r="AN113" s="27">
        <f t="shared" si="44"/>
        <v>0</v>
      </c>
      <c r="AO113" s="27">
        <v>0</v>
      </c>
      <c r="AP113" s="30">
        <f t="shared" si="45"/>
        <v>0</v>
      </c>
      <c r="AQ113" s="30">
        <f t="shared" si="46"/>
        <v>0</v>
      </c>
      <c r="AR113" s="31">
        <f t="shared" si="47"/>
        <v>0</v>
      </c>
      <c r="AS113" s="31">
        <f t="shared" ref="AS113:AS115" si="71">AR113/1</f>
        <v>0</v>
      </c>
      <c r="AT113" s="32">
        <f t="shared" si="48"/>
        <v>0</v>
      </c>
      <c r="AU113" s="24">
        <v>454.3417502602781</v>
      </c>
      <c r="AV113" s="28">
        <f t="shared" si="49"/>
        <v>1.2617317765720941E-2</v>
      </c>
      <c r="AW113" s="30">
        <f t="shared" si="50"/>
        <v>1.6204724286467628E-4</v>
      </c>
      <c r="AX113" s="33">
        <f t="shared" si="51"/>
        <v>1.2617317765720941E-2</v>
      </c>
      <c r="AY113" s="30">
        <f t="shared" si="52"/>
        <v>1.6204724286467628E-4</v>
      </c>
      <c r="AZ113" s="31">
        <f t="shared" si="53"/>
        <v>0.89597464906482815</v>
      </c>
      <c r="BA113" s="31">
        <f t="shared" si="70"/>
        <v>454.3417502602781</v>
      </c>
      <c r="BB113" s="33">
        <f t="shared" si="54"/>
        <v>0</v>
      </c>
      <c r="BC113" s="31">
        <f t="shared" si="55"/>
        <v>0.43874188221118188</v>
      </c>
      <c r="BD113" s="30">
        <f t="shared" si="56"/>
        <v>1.4464020600218067E-4</v>
      </c>
      <c r="BE113" s="31">
        <f t="shared" si="57"/>
        <v>0.94262020617949394</v>
      </c>
      <c r="BF113" s="31">
        <f t="shared" si="58"/>
        <v>0.45739979764843514</v>
      </c>
      <c r="BG113" s="31">
        <f t="shared" si="59"/>
        <v>0.69417856656323473</v>
      </c>
      <c r="BH113" s="24">
        <v>94.77</v>
      </c>
      <c r="BI113" s="24">
        <v>360.62852368199998</v>
      </c>
      <c r="BJ113" s="24">
        <f t="shared" si="60"/>
        <v>11.662531682258576</v>
      </c>
      <c r="BK113" s="28">
        <f t="shared" si="68"/>
        <v>5.8312658411292882E-3</v>
      </c>
      <c r="BL113" s="28" t="str">
        <f t="shared" si="61"/>
        <v>FALSETRUE</v>
      </c>
      <c r="BM113" s="24" t="str">
        <f t="shared" si="62"/>
        <v>FALSETRUE</v>
      </c>
      <c r="BN113" s="28">
        <v>0.46619999999999995</v>
      </c>
      <c r="BO113" s="28">
        <f t="shared" si="63"/>
        <v>0.41439999999999994</v>
      </c>
      <c r="BP113" s="24">
        <v>8.8800000000000008</v>
      </c>
      <c r="BQ113" s="24">
        <f t="shared" si="69"/>
        <v>352.66666666666669</v>
      </c>
      <c r="BR113" s="24">
        <v>3</v>
      </c>
      <c r="BS113" s="28">
        <v>10.14</v>
      </c>
      <c r="BT113" s="28">
        <v>368.28480000000002</v>
      </c>
      <c r="BU113" s="24">
        <v>1.25</v>
      </c>
      <c r="BV113" s="28">
        <v>6.7899999999999991</v>
      </c>
      <c r="BW113" s="28">
        <v>246.61279999999996</v>
      </c>
      <c r="BX113" s="24">
        <v>1098</v>
      </c>
      <c r="BY113" s="24">
        <v>2355</v>
      </c>
      <c r="BZ113" s="24">
        <v>179</v>
      </c>
      <c r="CA113" s="24">
        <v>841</v>
      </c>
      <c r="CB113" s="24">
        <v>485</v>
      </c>
      <c r="CC113" s="24">
        <v>2306</v>
      </c>
      <c r="CD113" s="24">
        <v>54.23</v>
      </c>
      <c r="CE113" s="24">
        <v>28.1</v>
      </c>
      <c r="CF113" s="24">
        <v>100.66</v>
      </c>
      <c r="CG113" s="24">
        <v>3442</v>
      </c>
      <c r="CH113" s="24">
        <v>190</v>
      </c>
      <c r="CI113" s="24">
        <v>5.23</v>
      </c>
      <c r="CJ113" s="24" t="s">
        <v>98</v>
      </c>
      <c r="CK113" s="24">
        <v>980</v>
      </c>
      <c r="CL113" s="28">
        <v>1.02</v>
      </c>
      <c r="CM113" s="28">
        <v>3.79</v>
      </c>
      <c r="CN113" s="24">
        <v>405</v>
      </c>
      <c r="CO113" s="24">
        <v>41.37</v>
      </c>
      <c r="CP113" s="24">
        <v>114</v>
      </c>
      <c r="CQ113" s="24">
        <v>505</v>
      </c>
      <c r="CR113" s="24">
        <v>439</v>
      </c>
      <c r="CS113" s="24">
        <v>1058</v>
      </c>
      <c r="CT113" s="24">
        <v>161</v>
      </c>
      <c r="CU113" s="24">
        <v>452</v>
      </c>
      <c r="CV113" s="24">
        <v>327</v>
      </c>
      <c r="CW113" s="24">
        <v>205</v>
      </c>
      <c r="CX113" s="24">
        <v>58.97</v>
      </c>
      <c r="CY113" s="24">
        <v>97</v>
      </c>
      <c r="CZ113" s="24">
        <v>81.95</v>
      </c>
      <c r="DA113" s="24">
        <v>41.33</v>
      </c>
      <c r="DB113" s="24">
        <v>263</v>
      </c>
      <c r="DC113" s="24">
        <v>3.31</v>
      </c>
      <c r="DD113" s="24">
        <v>9.4</v>
      </c>
      <c r="DE113" s="24">
        <v>117</v>
      </c>
      <c r="DF113" s="24">
        <v>11.95</v>
      </c>
      <c r="DG113" s="24">
        <v>5.72</v>
      </c>
      <c r="DH113" s="24">
        <v>6.8</v>
      </c>
    </row>
    <row r="114" spans="1:112" ht="12.3" customHeight="1">
      <c r="A114" s="24">
        <v>121</v>
      </c>
      <c r="B114" s="24" t="s">
        <v>277</v>
      </c>
      <c r="C114" s="24" t="s">
        <v>278</v>
      </c>
      <c r="D114" s="25" t="s">
        <v>279</v>
      </c>
      <c r="E114" s="25" t="s">
        <v>280</v>
      </c>
      <c r="F114" s="25" t="s">
        <v>302</v>
      </c>
      <c r="G114" s="25" t="s">
        <v>303</v>
      </c>
      <c r="H114" s="37" t="s">
        <v>2848</v>
      </c>
      <c r="I114" s="26">
        <v>5815</v>
      </c>
      <c r="J114" s="27">
        <v>6733.7096944552932</v>
      </c>
      <c r="K114" s="27">
        <f t="shared" si="37"/>
        <v>2444.0445</v>
      </c>
      <c r="L114" s="24">
        <v>1196</v>
      </c>
      <c r="M114" s="24">
        <v>707</v>
      </c>
      <c r="N114" s="24">
        <v>160</v>
      </c>
      <c r="O114" s="24">
        <f t="shared" si="38"/>
        <v>867</v>
      </c>
      <c r="P114" s="28">
        <v>42.03</v>
      </c>
      <c r="Q114" s="28">
        <f t="shared" si="39"/>
        <v>0.84283431289780752</v>
      </c>
      <c r="R114" s="29">
        <v>0.31627402191353299</v>
      </c>
      <c r="S114" s="29">
        <v>0.55632975061573198</v>
      </c>
      <c r="T114" s="29">
        <v>0.50256608458435881</v>
      </c>
      <c r="U114" s="28" t="s">
        <v>105</v>
      </c>
      <c r="V114" s="28" t="s">
        <v>97</v>
      </c>
      <c r="W114" s="28">
        <v>0.95022268029166401</v>
      </c>
      <c r="X114" s="27">
        <v>6398.5236741712706</v>
      </c>
      <c r="Y114" s="30">
        <f t="shared" si="40"/>
        <v>5.1241156517594505E-4</v>
      </c>
      <c r="Z114" s="27">
        <f t="shared" si="41"/>
        <v>6398.5236741712706</v>
      </c>
      <c r="AA114" s="27">
        <v>0</v>
      </c>
      <c r="AB114" s="27">
        <v>0</v>
      </c>
      <c r="AC114" s="27">
        <v>0</v>
      </c>
      <c r="AD114" s="27">
        <v>0</v>
      </c>
      <c r="AE114" s="27">
        <v>0</v>
      </c>
      <c r="AF114" s="27">
        <f t="shared" si="42"/>
        <v>0</v>
      </c>
      <c r="AG114" s="27">
        <f t="shared" si="43"/>
        <v>0</v>
      </c>
      <c r="AH114" s="27">
        <v>0</v>
      </c>
      <c r="AI114" s="27">
        <v>0</v>
      </c>
      <c r="AJ114" s="27">
        <v>0</v>
      </c>
      <c r="AK114" s="27">
        <v>0</v>
      </c>
      <c r="AL114" s="27">
        <v>0</v>
      </c>
      <c r="AM114" s="27">
        <v>0</v>
      </c>
      <c r="AN114" s="27">
        <f t="shared" si="44"/>
        <v>0</v>
      </c>
      <c r="AO114" s="27">
        <v>0</v>
      </c>
      <c r="AP114" s="30">
        <f t="shared" si="45"/>
        <v>0</v>
      </c>
      <c r="AQ114" s="30">
        <f t="shared" si="46"/>
        <v>0</v>
      </c>
      <c r="AR114" s="31">
        <f t="shared" si="47"/>
        <v>0</v>
      </c>
      <c r="AS114" s="31">
        <f t="shared" si="71"/>
        <v>0</v>
      </c>
      <c r="AT114" s="32">
        <f t="shared" si="48"/>
        <v>0</v>
      </c>
      <c r="AU114" s="24">
        <v>9634.3077554771808</v>
      </c>
      <c r="AV114" s="28">
        <f t="shared" si="49"/>
        <v>0.26754997165452632</v>
      </c>
      <c r="AW114" s="30">
        <f t="shared" si="50"/>
        <v>3.4362085540025214E-3</v>
      </c>
      <c r="AX114" s="33">
        <f t="shared" si="51"/>
        <v>0.26754997165452632</v>
      </c>
      <c r="AY114" s="30">
        <f t="shared" si="52"/>
        <v>3.4362085540025214E-3</v>
      </c>
      <c r="AZ114" s="31">
        <f t="shared" si="53"/>
        <v>0.92283298804805669</v>
      </c>
      <c r="BA114" s="31">
        <f t="shared" si="70"/>
        <v>9634.3077554771808</v>
      </c>
      <c r="BB114" s="33">
        <f t="shared" si="54"/>
        <v>0</v>
      </c>
      <c r="BC114" s="31">
        <f t="shared" si="55"/>
        <v>0.50221899387203861</v>
      </c>
      <c r="BD114" s="30">
        <f t="shared" si="56"/>
        <v>5.1241156517594505E-4</v>
      </c>
      <c r="BE114" s="31">
        <f t="shared" si="57"/>
        <v>0.94404432824814866</v>
      </c>
      <c r="BF114" s="31">
        <f t="shared" si="58"/>
        <v>0.63159314003499623</v>
      </c>
      <c r="BG114" s="31">
        <f t="shared" si="59"/>
        <v>0.95854528763402935</v>
      </c>
      <c r="BH114" s="24">
        <v>97.04</v>
      </c>
      <c r="BI114" s="24">
        <v>128.730185791</v>
      </c>
      <c r="BJ114" s="24">
        <f t="shared" si="60"/>
        <v>52.308707962154372</v>
      </c>
      <c r="BK114" s="28">
        <f t="shared" si="68"/>
        <v>2.6154353981077186E-2</v>
      </c>
      <c r="BL114" s="28" t="str">
        <f t="shared" si="61"/>
        <v>TRUETRUE</v>
      </c>
      <c r="BM114" s="24" t="str">
        <f t="shared" si="62"/>
        <v>TRUETRUE</v>
      </c>
      <c r="BN114" s="28">
        <v>0.42130000000000001</v>
      </c>
      <c r="BO114" s="28">
        <f t="shared" si="63"/>
        <v>0.37448888888888887</v>
      </c>
      <c r="BP114" s="24">
        <v>5.03</v>
      </c>
      <c r="BQ114" s="24">
        <f t="shared" si="69"/>
        <v>274.02702702702703</v>
      </c>
      <c r="BR114" s="24">
        <v>37</v>
      </c>
      <c r="BS114" s="28">
        <v>5.83</v>
      </c>
      <c r="BT114" s="28">
        <v>339.0145</v>
      </c>
      <c r="BU114" s="24">
        <v>0.28000000000000003</v>
      </c>
      <c r="BV114" s="28">
        <v>6.4399999999999995</v>
      </c>
      <c r="BW114" s="28">
        <v>374.48599999999999</v>
      </c>
      <c r="BX114" s="24">
        <v>1604</v>
      </c>
      <c r="BY114" s="24">
        <v>3807</v>
      </c>
      <c r="BZ114" s="24">
        <v>404</v>
      </c>
      <c r="CA114" s="24">
        <v>1268</v>
      </c>
      <c r="CB114" s="24">
        <v>630</v>
      </c>
      <c r="CC114" s="24">
        <v>3917</v>
      </c>
      <c r="CD114" s="24">
        <v>52.74</v>
      </c>
      <c r="CE114" s="24">
        <v>30.6</v>
      </c>
      <c r="CF114" s="24">
        <v>105.19</v>
      </c>
      <c r="CG114" s="24">
        <v>5643</v>
      </c>
      <c r="CH114" s="24">
        <v>172</v>
      </c>
      <c r="CI114" s="24">
        <v>2.96</v>
      </c>
      <c r="CJ114" s="24" t="s">
        <v>98</v>
      </c>
      <c r="CK114" s="24">
        <v>2156</v>
      </c>
      <c r="CL114" s="28">
        <v>1.01</v>
      </c>
      <c r="CM114" s="28">
        <v>2.7</v>
      </c>
      <c r="CN114" s="24">
        <v>857</v>
      </c>
      <c r="CO114" s="24">
        <v>39.79</v>
      </c>
      <c r="CP114" s="24">
        <v>2197</v>
      </c>
      <c r="CQ114" s="24">
        <v>4439</v>
      </c>
      <c r="CR114" s="24">
        <v>3359</v>
      </c>
      <c r="CS114" s="24">
        <v>10139</v>
      </c>
      <c r="CT114" s="24">
        <v>275</v>
      </c>
      <c r="CU114" s="24">
        <v>627</v>
      </c>
      <c r="CV114" s="24">
        <v>426</v>
      </c>
      <c r="CW114" s="24">
        <v>202</v>
      </c>
      <c r="CX114" s="24">
        <v>62.36</v>
      </c>
      <c r="CY114" s="24">
        <v>94.86</v>
      </c>
      <c r="CZ114" s="24">
        <v>82.56</v>
      </c>
      <c r="DA114" s="24">
        <v>27.79</v>
      </c>
      <c r="DB114" s="24">
        <v>240</v>
      </c>
      <c r="DC114" s="24">
        <v>6.2</v>
      </c>
      <c r="DD114" s="24">
        <v>5.66</v>
      </c>
      <c r="DE114" s="24">
        <v>732</v>
      </c>
      <c r="DF114" s="24">
        <v>33.979999999999997</v>
      </c>
      <c r="DG114" s="24">
        <v>5.9</v>
      </c>
      <c r="DH114" s="24">
        <v>3.49</v>
      </c>
    </row>
    <row r="115" spans="1:112" ht="12.3" customHeight="1">
      <c r="A115" s="24">
        <v>122</v>
      </c>
      <c r="B115" s="24" t="s">
        <v>277</v>
      </c>
      <c r="C115" s="24" t="s">
        <v>278</v>
      </c>
      <c r="D115" s="25" t="s">
        <v>279</v>
      </c>
      <c r="E115" s="25" t="s">
        <v>280</v>
      </c>
      <c r="F115" s="25" t="s">
        <v>281</v>
      </c>
      <c r="G115" s="25" t="s">
        <v>282</v>
      </c>
      <c r="H115" s="37" t="s">
        <v>2848</v>
      </c>
      <c r="I115" s="26">
        <v>45326</v>
      </c>
      <c r="J115" s="27">
        <v>52487.037938242582</v>
      </c>
      <c r="K115" s="27">
        <f t="shared" si="37"/>
        <v>9187.5802000000022</v>
      </c>
      <c r="L115" s="24">
        <v>8578</v>
      </c>
      <c r="M115" s="24">
        <v>1850</v>
      </c>
      <c r="N115" s="24">
        <v>331</v>
      </c>
      <c r="O115" s="24">
        <f t="shared" si="38"/>
        <v>2181</v>
      </c>
      <c r="P115" s="28">
        <v>20.270000000000003</v>
      </c>
      <c r="Q115" s="28">
        <f t="shared" si="39"/>
        <v>0.44038430032239795</v>
      </c>
      <c r="R115" s="29">
        <v>0.31627402191353299</v>
      </c>
      <c r="S115" s="29">
        <v>0.55632975061573198</v>
      </c>
      <c r="T115" s="29">
        <v>0.50256608458435881</v>
      </c>
      <c r="U115" s="28" t="s">
        <v>105</v>
      </c>
      <c r="V115" s="28" t="s">
        <v>97</v>
      </c>
      <c r="W115" s="28">
        <v>0.45826823053799742</v>
      </c>
      <c r="X115" s="27">
        <v>24053.142002139168</v>
      </c>
      <c r="Y115" s="30">
        <f t="shared" si="40"/>
        <v>1.926242484726249E-3</v>
      </c>
      <c r="Z115" s="27">
        <f t="shared" si="41"/>
        <v>24053.142002139168</v>
      </c>
      <c r="AA115" s="27">
        <v>0</v>
      </c>
      <c r="AB115" s="27">
        <v>0</v>
      </c>
      <c r="AC115" s="27">
        <v>80</v>
      </c>
      <c r="AD115" s="27">
        <v>0</v>
      </c>
      <c r="AE115" s="27">
        <v>0</v>
      </c>
      <c r="AF115" s="27">
        <f t="shared" si="42"/>
        <v>80</v>
      </c>
      <c r="AG115" s="27">
        <f t="shared" si="43"/>
        <v>1</v>
      </c>
      <c r="AH115" s="27">
        <v>0</v>
      </c>
      <c r="AI115" s="27">
        <v>0</v>
      </c>
      <c r="AJ115" s="27">
        <v>80</v>
      </c>
      <c r="AK115" s="27">
        <v>0</v>
      </c>
      <c r="AL115" s="27">
        <v>0</v>
      </c>
      <c r="AM115" s="27">
        <v>80</v>
      </c>
      <c r="AN115" s="27">
        <f t="shared" si="44"/>
        <v>1</v>
      </c>
      <c r="AO115" s="27">
        <v>0</v>
      </c>
      <c r="AP115" s="30">
        <f t="shared" si="45"/>
        <v>0</v>
      </c>
      <c r="AQ115" s="30">
        <f t="shared" si="46"/>
        <v>0</v>
      </c>
      <c r="AR115" s="31">
        <f t="shared" si="47"/>
        <v>0</v>
      </c>
      <c r="AS115" s="31">
        <f t="shared" si="71"/>
        <v>0</v>
      </c>
      <c r="AT115" s="32">
        <f t="shared" si="48"/>
        <v>0</v>
      </c>
      <c r="AU115" s="24">
        <v>10286.288702655891</v>
      </c>
      <c r="AV115" s="28">
        <f t="shared" si="49"/>
        <v>0.28565583752099566</v>
      </c>
      <c r="AW115" s="30">
        <f t="shared" si="50"/>
        <v>3.6687465385264739E-3</v>
      </c>
      <c r="AX115" s="33">
        <f t="shared" si="51"/>
        <v>0.28565583752099566</v>
      </c>
      <c r="AY115" s="30">
        <f t="shared" si="52"/>
        <v>3.6687465385264739E-3</v>
      </c>
      <c r="AZ115" s="31">
        <f t="shared" si="53"/>
        <v>0.92474052509993476</v>
      </c>
      <c r="BA115" s="31">
        <f t="shared" si="70"/>
        <v>10286.288702655891</v>
      </c>
      <c r="BB115" s="33">
        <f t="shared" si="54"/>
        <v>0</v>
      </c>
      <c r="BC115" s="31">
        <f t="shared" si="55"/>
        <v>0.50889012817815449</v>
      </c>
      <c r="BD115" s="30">
        <f t="shared" si="56"/>
        <v>1.926242484726249E-3</v>
      </c>
      <c r="BE115" s="31">
        <f t="shared" si="57"/>
        <v>0.94951910969497333</v>
      </c>
      <c r="BF115" s="31">
        <f t="shared" si="58"/>
        <v>0.46990452757256568</v>
      </c>
      <c r="BG115" s="31">
        <f t="shared" si="59"/>
        <v>0.71315652750379754</v>
      </c>
      <c r="BH115" s="24">
        <v>100</v>
      </c>
      <c r="BI115" s="24">
        <v>79.981440297999995</v>
      </c>
      <c r="BJ115" s="24">
        <f t="shared" si="60"/>
        <v>656.2402195144648</v>
      </c>
      <c r="BK115" s="28">
        <f t="shared" si="68"/>
        <v>0.32812010975723238</v>
      </c>
      <c r="BL115" s="28" t="str">
        <f t="shared" si="61"/>
        <v>FALSETRUE</v>
      </c>
      <c r="BM115" s="24" t="str">
        <f t="shared" si="62"/>
        <v>TRUETRUE</v>
      </c>
      <c r="BN115" s="28">
        <v>0.32119999999999999</v>
      </c>
      <c r="BO115" s="28">
        <f t="shared" si="63"/>
        <v>0.2855111111111111</v>
      </c>
      <c r="BP115" s="24">
        <v>1.75</v>
      </c>
      <c r="BQ115" s="24">
        <f t="shared" si="69"/>
        <v>374.1</v>
      </c>
      <c r="BR115" s="24">
        <v>60</v>
      </c>
      <c r="BS115" s="28">
        <v>1.27</v>
      </c>
      <c r="BT115" s="28">
        <v>575.64019999999994</v>
      </c>
      <c r="BU115" s="24">
        <v>0.09</v>
      </c>
      <c r="BV115" s="28">
        <v>10.91</v>
      </c>
      <c r="BW115" s="28">
        <v>4945.0666000000001</v>
      </c>
      <c r="BX115" s="24">
        <v>10051</v>
      </c>
      <c r="BY115" s="24">
        <v>31294</v>
      </c>
      <c r="BZ115" s="24">
        <v>3981</v>
      </c>
      <c r="CA115" s="24">
        <v>8035</v>
      </c>
      <c r="CB115" s="24">
        <v>4238</v>
      </c>
      <c r="CC115" s="24">
        <v>33053</v>
      </c>
      <c r="CD115" s="24">
        <v>44.84</v>
      </c>
      <c r="CE115" s="24">
        <v>33.03</v>
      </c>
      <c r="CF115" s="24">
        <v>95.38</v>
      </c>
      <c r="CG115" s="24">
        <v>45326</v>
      </c>
      <c r="CH115" s="24">
        <v>0</v>
      </c>
      <c r="CI115" s="24">
        <v>0</v>
      </c>
      <c r="CJ115" s="24" t="s">
        <v>98</v>
      </c>
      <c r="CK115" s="24">
        <v>11400</v>
      </c>
      <c r="CL115" s="28">
        <v>1.07</v>
      </c>
      <c r="CM115" s="28">
        <v>4.24</v>
      </c>
      <c r="CN115" s="24">
        <v>4696</v>
      </c>
      <c r="CO115" s="24">
        <v>41.57</v>
      </c>
      <c r="CP115" s="24">
        <v>4586</v>
      </c>
      <c r="CQ115" s="24">
        <v>7952</v>
      </c>
      <c r="CR115" s="24">
        <v>8315</v>
      </c>
      <c r="CS115" s="24">
        <v>22446</v>
      </c>
      <c r="CT115" s="24">
        <v>2088</v>
      </c>
      <c r="CU115" s="24">
        <v>3887</v>
      </c>
      <c r="CV115" s="24">
        <v>3058</v>
      </c>
      <c r="CW115" s="24">
        <v>2717</v>
      </c>
      <c r="CX115" s="24">
        <v>76.569999999999993</v>
      </c>
      <c r="CY115" s="24">
        <v>97.03</v>
      </c>
      <c r="CZ115" s="24">
        <v>86.46</v>
      </c>
      <c r="DA115" s="24">
        <v>47.94</v>
      </c>
      <c r="DB115" s="24">
        <v>677</v>
      </c>
      <c r="DC115" s="24">
        <v>3.45</v>
      </c>
      <c r="DD115" s="24">
        <v>8.82</v>
      </c>
      <c r="DE115" s="24">
        <v>358</v>
      </c>
      <c r="DF115" s="24">
        <v>3.17</v>
      </c>
      <c r="DG115" s="24">
        <v>8.92</v>
      </c>
      <c r="DH115" s="24">
        <v>1.66</v>
      </c>
    </row>
    <row r="116" spans="1:112" ht="12.3" customHeight="1">
      <c r="A116" s="24">
        <v>123</v>
      </c>
      <c r="B116" s="24" t="s">
        <v>277</v>
      </c>
      <c r="C116" s="24" t="s">
        <v>278</v>
      </c>
      <c r="D116" s="25" t="s">
        <v>279</v>
      </c>
      <c r="E116" s="25" t="s">
        <v>280</v>
      </c>
      <c r="F116" s="25" t="s">
        <v>1267</v>
      </c>
      <c r="G116" s="25" t="s">
        <v>1268</v>
      </c>
      <c r="H116" s="37" t="s">
        <v>2848</v>
      </c>
      <c r="I116" s="26">
        <v>59776</v>
      </c>
      <c r="J116" s="27">
        <v>69219.988081815929</v>
      </c>
      <c r="K116" s="27">
        <f t="shared" si="37"/>
        <v>3395.2768000000001</v>
      </c>
      <c r="L116" s="24">
        <v>16917</v>
      </c>
      <c r="M116" s="24">
        <v>953</v>
      </c>
      <c r="N116" s="24">
        <v>66</v>
      </c>
      <c r="O116" s="24">
        <f t="shared" si="38"/>
        <v>1019</v>
      </c>
      <c r="P116" s="28">
        <v>5.68</v>
      </c>
      <c r="Q116" s="28">
        <f t="shared" si="39"/>
        <v>0.29285522652982204</v>
      </c>
      <c r="R116" s="29">
        <v>0.31627402191353299</v>
      </c>
      <c r="S116" s="29">
        <v>0.55632975061573198</v>
      </c>
      <c r="T116" s="29">
        <v>0.50256608458435881</v>
      </c>
      <c r="U116" s="28" t="s">
        <v>105</v>
      </c>
      <c r="V116" s="28" t="s">
        <v>97</v>
      </c>
      <c r="W116" s="28">
        <v>0.12841458063422914</v>
      </c>
      <c r="X116" s="27">
        <v>8888.8557410327321</v>
      </c>
      <c r="Y116" s="30">
        <f t="shared" si="40"/>
        <v>7.1184428077867407E-4</v>
      </c>
      <c r="Z116" s="27">
        <f t="shared" si="41"/>
        <v>-2757.1442589672679</v>
      </c>
      <c r="AA116" s="27">
        <v>0</v>
      </c>
      <c r="AB116" s="27">
        <v>0</v>
      </c>
      <c r="AC116" s="27">
        <v>103</v>
      </c>
      <c r="AD116" s="27">
        <v>11640</v>
      </c>
      <c r="AE116" s="27">
        <v>71704</v>
      </c>
      <c r="AF116" s="27">
        <f t="shared" si="42"/>
        <v>71704</v>
      </c>
      <c r="AG116" s="27">
        <f t="shared" si="43"/>
        <v>3</v>
      </c>
      <c r="AH116" s="27">
        <v>0</v>
      </c>
      <c r="AI116" s="27">
        <v>0</v>
      </c>
      <c r="AJ116" s="27">
        <v>0</v>
      </c>
      <c r="AK116" s="27">
        <v>11646</v>
      </c>
      <c r="AL116" s="27">
        <v>71704</v>
      </c>
      <c r="AM116" s="27">
        <v>71704</v>
      </c>
      <c r="AN116" s="27">
        <f t="shared" si="44"/>
        <v>2</v>
      </c>
      <c r="AO116" s="27">
        <v>11646</v>
      </c>
      <c r="AP116" s="30">
        <f t="shared" si="45"/>
        <v>6.7349990128247198E-3</v>
      </c>
      <c r="AQ116" s="30">
        <f t="shared" si="46"/>
        <v>0</v>
      </c>
      <c r="AR116" s="31">
        <f t="shared" si="47"/>
        <v>1.3101798858361196</v>
      </c>
      <c r="AS116" s="31">
        <v>1</v>
      </c>
      <c r="AT116" s="32">
        <f t="shared" si="48"/>
        <v>0.1682462005950475</v>
      </c>
      <c r="AU116" s="24">
        <v>1733.9820823039961</v>
      </c>
      <c r="AV116" s="28">
        <f t="shared" si="49"/>
        <v>4.8153626471621122E-2</v>
      </c>
      <c r="AW116" s="30">
        <f t="shared" si="50"/>
        <v>6.1844859173330229E-4</v>
      </c>
      <c r="AX116" s="33">
        <f t="shared" si="51"/>
        <v>4.8153626471621122E-2</v>
      </c>
      <c r="AY116" s="30">
        <f t="shared" si="52"/>
        <v>6.1844859173330229E-4</v>
      </c>
      <c r="AZ116" s="31">
        <f t="shared" si="53"/>
        <v>0.89971856421605101</v>
      </c>
      <c r="BA116" s="31">
        <f t="shared" si="70"/>
        <v>1733.9820823039961</v>
      </c>
      <c r="BB116" s="33">
        <f t="shared" si="54"/>
        <v>0</v>
      </c>
      <c r="BC116" s="31">
        <f t="shared" si="55"/>
        <v>0.42138207086706836</v>
      </c>
      <c r="BD116" s="30">
        <f t="shared" si="56"/>
        <v>-6.0231547320460455E-3</v>
      </c>
      <c r="BE116" s="31">
        <f t="shared" si="57"/>
        <v>0.91873663649112836</v>
      </c>
      <c r="BF116" s="31">
        <f t="shared" si="58"/>
        <v>0.34928768713537872</v>
      </c>
      <c r="BG116" s="31">
        <f t="shared" si="59"/>
        <v>0.5301008597301341</v>
      </c>
      <c r="BH116" s="24">
        <v>100</v>
      </c>
      <c r="BI116" s="24">
        <v>8.5504698746599992</v>
      </c>
      <c r="BJ116" s="24">
        <f t="shared" si="60"/>
        <v>8095.460143886934</v>
      </c>
      <c r="BK116" s="28">
        <v>1</v>
      </c>
      <c r="BL116" s="28" t="str">
        <f t="shared" si="61"/>
        <v>FALSETRUE</v>
      </c>
      <c r="BM116" s="24" t="str">
        <f t="shared" si="62"/>
        <v>FALSETRUE</v>
      </c>
      <c r="BN116" s="28">
        <v>0.2535</v>
      </c>
      <c r="BO116" s="28">
        <f t="shared" si="63"/>
        <v>0.22533333333333333</v>
      </c>
      <c r="BP116" s="24">
        <v>1.0900000000000001</v>
      </c>
      <c r="BQ116" s="24">
        <f t="shared" si="69"/>
        <v>375.08333333333331</v>
      </c>
      <c r="BR116" s="24">
        <v>36</v>
      </c>
      <c r="BS116" s="28">
        <v>0.27</v>
      </c>
      <c r="BT116" s="28">
        <v>161.39520000000002</v>
      </c>
      <c r="BU116" s="24">
        <v>0.02</v>
      </c>
      <c r="BV116" s="28">
        <v>2.5399999999999991</v>
      </c>
      <c r="BW116" s="28">
        <v>1518.3103999999994</v>
      </c>
      <c r="BX116" s="24">
        <v>10910</v>
      </c>
      <c r="BY116" s="24">
        <v>43037</v>
      </c>
      <c r="BZ116" s="24">
        <v>5829</v>
      </c>
      <c r="CA116" s="24">
        <v>8653</v>
      </c>
      <c r="CB116" s="24">
        <v>4778</v>
      </c>
      <c r="CC116" s="24">
        <v>46345</v>
      </c>
      <c r="CD116" s="24">
        <v>38.89</v>
      </c>
      <c r="CE116" s="24">
        <v>35.22</v>
      </c>
      <c r="CF116" s="24">
        <v>89.3</v>
      </c>
      <c r="CG116" s="24">
        <v>59776</v>
      </c>
      <c r="CH116" s="24">
        <v>0</v>
      </c>
      <c r="CI116" s="24">
        <v>0</v>
      </c>
      <c r="CJ116" s="24" t="s">
        <v>98</v>
      </c>
      <c r="CK116" s="24">
        <v>18306</v>
      </c>
      <c r="CL116" s="28">
        <v>1.08</v>
      </c>
      <c r="CM116" s="28">
        <v>3.5</v>
      </c>
      <c r="CN116" s="24">
        <v>7852</v>
      </c>
      <c r="CO116" s="24">
        <v>42.94</v>
      </c>
      <c r="CP116" s="24">
        <v>2495</v>
      </c>
      <c r="CQ116" s="24">
        <v>4320</v>
      </c>
      <c r="CR116" s="24">
        <v>2917</v>
      </c>
      <c r="CS116" s="24">
        <v>13503</v>
      </c>
      <c r="CT116" s="24">
        <v>2226</v>
      </c>
      <c r="CU116" s="24">
        <v>4260</v>
      </c>
      <c r="CV116" s="24">
        <v>3563</v>
      </c>
      <c r="CW116" s="24">
        <v>4636</v>
      </c>
      <c r="CX116" s="24">
        <v>76.569999999999993</v>
      </c>
      <c r="CY116" s="24">
        <v>97.15</v>
      </c>
      <c r="CZ116" s="24">
        <v>89.32</v>
      </c>
      <c r="DA116" s="24">
        <v>62.78</v>
      </c>
      <c r="DB116" s="24">
        <v>576</v>
      </c>
      <c r="DC116" s="24">
        <v>3.19</v>
      </c>
      <c r="DD116" s="24">
        <v>3.24</v>
      </c>
      <c r="DE116" s="24">
        <v>104</v>
      </c>
      <c r="DF116" s="24">
        <v>0.56999999999999995</v>
      </c>
      <c r="DG116" s="24">
        <v>0.38</v>
      </c>
      <c r="DH116" s="24">
        <v>1.32</v>
      </c>
    </row>
    <row r="117" spans="1:112" ht="12.3" customHeight="1">
      <c r="A117" s="24">
        <v>124</v>
      </c>
      <c r="B117" s="24" t="s">
        <v>277</v>
      </c>
      <c r="C117" s="24" t="s">
        <v>278</v>
      </c>
      <c r="D117" s="25" t="s">
        <v>279</v>
      </c>
      <c r="E117" s="25" t="s">
        <v>280</v>
      </c>
      <c r="F117" s="25" t="s">
        <v>1220</v>
      </c>
      <c r="G117" s="25" t="s">
        <v>1221</v>
      </c>
      <c r="H117" s="37" t="s">
        <v>2848</v>
      </c>
      <c r="I117" s="26">
        <v>45808</v>
      </c>
      <c r="J117" s="27">
        <v>53045.188939571468</v>
      </c>
      <c r="K117" s="27">
        <f t="shared" si="37"/>
        <v>3779.16</v>
      </c>
      <c r="L117" s="24">
        <v>11521</v>
      </c>
      <c r="M117" s="24">
        <v>1000</v>
      </c>
      <c r="N117" s="24">
        <v>37</v>
      </c>
      <c r="O117" s="24">
        <f t="shared" si="38"/>
        <v>1037</v>
      </c>
      <c r="P117" s="28">
        <v>8.25</v>
      </c>
      <c r="Q117" s="28">
        <f t="shared" si="39"/>
        <v>0.33818933228727432</v>
      </c>
      <c r="R117" s="29">
        <v>0.31627402191353299</v>
      </c>
      <c r="S117" s="29">
        <v>0.55632975061573198</v>
      </c>
      <c r="T117" s="29">
        <v>0.50256608458435881</v>
      </c>
      <c r="U117" s="28" t="s">
        <v>105</v>
      </c>
      <c r="V117" s="28" t="s">
        <v>97</v>
      </c>
      <c r="W117" s="28">
        <v>0.18651765673105469</v>
      </c>
      <c r="X117" s="27">
        <v>9893.8643418649299</v>
      </c>
      <c r="Y117" s="30">
        <f t="shared" si="40"/>
        <v>7.9232816368536856E-4</v>
      </c>
      <c r="Z117" s="27">
        <f t="shared" si="41"/>
        <v>9893.8643418649299</v>
      </c>
      <c r="AA117" s="27">
        <v>0</v>
      </c>
      <c r="AB117" s="27">
        <v>0</v>
      </c>
      <c r="AC117" s="27">
        <v>20</v>
      </c>
      <c r="AD117" s="27">
        <v>0</v>
      </c>
      <c r="AE117" s="27">
        <v>0</v>
      </c>
      <c r="AF117" s="27">
        <f t="shared" si="42"/>
        <v>20</v>
      </c>
      <c r="AG117" s="27">
        <f t="shared" si="43"/>
        <v>1</v>
      </c>
      <c r="AH117" s="27">
        <v>0</v>
      </c>
      <c r="AI117" s="27">
        <v>0</v>
      </c>
      <c r="AJ117" s="27">
        <v>0</v>
      </c>
      <c r="AK117" s="27">
        <v>0</v>
      </c>
      <c r="AL117" s="27">
        <v>0</v>
      </c>
      <c r="AM117" s="27">
        <v>0</v>
      </c>
      <c r="AN117" s="27">
        <f t="shared" si="44"/>
        <v>0</v>
      </c>
      <c r="AO117" s="27">
        <v>0</v>
      </c>
      <c r="AP117" s="30">
        <f t="shared" si="45"/>
        <v>0</v>
      </c>
      <c r="AQ117" s="30">
        <f t="shared" si="46"/>
        <v>0</v>
      </c>
      <c r="AR117" s="31">
        <f t="shared" si="47"/>
        <v>0</v>
      </c>
      <c r="AS117" s="31">
        <f t="shared" ref="AS117:AS148" si="72">AR117/1</f>
        <v>0</v>
      </c>
      <c r="AT117" s="32">
        <f t="shared" si="48"/>
        <v>0</v>
      </c>
      <c r="AU117" s="24">
        <v>1871.7046852961339</v>
      </c>
      <c r="AV117" s="28">
        <f t="shared" si="49"/>
        <v>5.1978258138155327E-2</v>
      </c>
      <c r="AW117" s="30">
        <f t="shared" si="50"/>
        <v>6.6756925493944024E-4</v>
      </c>
      <c r="AX117" s="33">
        <f t="shared" si="51"/>
        <v>5.1978258138155327E-2</v>
      </c>
      <c r="AY117" s="30">
        <f t="shared" si="52"/>
        <v>6.6756925493944024E-4</v>
      </c>
      <c r="AZ117" s="31">
        <f t="shared" si="53"/>
        <v>0.90012150692354176</v>
      </c>
      <c r="BA117" s="31">
        <f t="shared" si="70"/>
        <v>1871.7046852961339</v>
      </c>
      <c r="BB117" s="33">
        <f t="shared" si="54"/>
        <v>0</v>
      </c>
      <c r="BC117" s="31">
        <f t="shared" si="55"/>
        <v>0.42279126232507669</v>
      </c>
      <c r="BD117" s="30">
        <f t="shared" si="56"/>
        <v>7.9232816368536856E-4</v>
      </c>
      <c r="BE117" s="31">
        <f t="shared" si="57"/>
        <v>0.94512825007995094</v>
      </c>
      <c r="BF117" s="31">
        <f t="shared" si="58"/>
        <v>0.37747941165823029</v>
      </c>
      <c r="BG117" s="31">
        <f t="shared" si="59"/>
        <v>0.57288638569414108</v>
      </c>
      <c r="BH117" s="24">
        <v>100</v>
      </c>
      <c r="BI117" s="24">
        <v>6.05693586711</v>
      </c>
      <c r="BJ117" s="24">
        <f t="shared" si="60"/>
        <v>8757.759716033017</v>
      </c>
      <c r="BK117" s="28">
        <v>1</v>
      </c>
      <c r="BL117" s="28" t="str">
        <f t="shared" si="61"/>
        <v>FALSETRUE</v>
      </c>
      <c r="BM117" s="24" t="str">
        <f t="shared" si="62"/>
        <v>FALSETRUE</v>
      </c>
      <c r="BN117" s="28">
        <v>0.27039999999999997</v>
      </c>
      <c r="BO117" s="28">
        <f t="shared" si="63"/>
        <v>0.24035555555555554</v>
      </c>
      <c r="BP117" s="24">
        <v>1.35</v>
      </c>
      <c r="BQ117" s="24">
        <f t="shared" si="69"/>
        <v>304.09090909090907</v>
      </c>
      <c r="BR117" s="24">
        <v>33</v>
      </c>
      <c r="BS117" s="28">
        <v>0.42000000000000004</v>
      </c>
      <c r="BT117" s="28">
        <v>192.39360000000002</v>
      </c>
      <c r="BU117" s="24">
        <v>0.03</v>
      </c>
      <c r="BV117" s="28">
        <v>0.86</v>
      </c>
      <c r="BW117" s="28">
        <v>393.94879999999995</v>
      </c>
      <c r="BX117" s="24">
        <v>8686</v>
      </c>
      <c r="BY117" s="24">
        <v>32121</v>
      </c>
      <c r="BZ117" s="24">
        <v>5001</v>
      </c>
      <c r="CA117" s="24">
        <v>6922</v>
      </c>
      <c r="CB117" s="24">
        <v>3878</v>
      </c>
      <c r="CC117" s="24">
        <v>35008</v>
      </c>
      <c r="CD117" s="24">
        <v>42.61</v>
      </c>
      <c r="CE117" s="24">
        <v>35.4</v>
      </c>
      <c r="CF117" s="24">
        <v>93.74</v>
      </c>
      <c r="CG117" s="24">
        <v>45808</v>
      </c>
      <c r="CH117" s="24">
        <v>0</v>
      </c>
      <c r="CI117" s="24">
        <v>0</v>
      </c>
      <c r="CJ117" s="24" t="s">
        <v>98</v>
      </c>
      <c r="CK117" s="24">
        <v>12908</v>
      </c>
      <c r="CL117" s="28">
        <v>1.1000000000000001</v>
      </c>
      <c r="CM117" s="28">
        <v>3.88</v>
      </c>
      <c r="CN117" s="24">
        <v>5915</v>
      </c>
      <c r="CO117" s="24">
        <v>46.22</v>
      </c>
      <c r="CP117" s="24">
        <v>1731</v>
      </c>
      <c r="CQ117" s="24">
        <v>4926</v>
      </c>
      <c r="CR117" s="24">
        <v>3181</v>
      </c>
      <c r="CS117" s="24">
        <v>10035</v>
      </c>
      <c r="CT117" s="24">
        <v>1772</v>
      </c>
      <c r="CU117" s="24">
        <v>3426</v>
      </c>
      <c r="CV117" s="24">
        <v>2808</v>
      </c>
      <c r="CW117" s="24">
        <v>3037</v>
      </c>
      <c r="CX117" s="24">
        <v>76.150000000000006</v>
      </c>
      <c r="CY117" s="24">
        <v>98.08</v>
      </c>
      <c r="CZ117" s="24">
        <v>86.93</v>
      </c>
      <c r="DA117" s="24">
        <v>54.23</v>
      </c>
      <c r="DB117" s="24">
        <v>541</v>
      </c>
      <c r="DC117" s="24">
        <v>2.2799999999999998</v>
      </c>
      <c r="DD117" s="24">
        <v>5.82</v>
      </c>
      <c r="DE117" s="24">
        <v>65</v>
      </c>
      <c r="DF117" s="24">
        <v>0.51</v>
      </c>
      <c r="DG117" s="24">
        <v>0.48</v>
      </c>
      <c r="DH117" s="24">
        <v>1.27</v>
      </c>
    </row>
    <row r="118" spans="1:112" ht="12.3" customHeight="1">
      <c r="A118" s="24">
        <v>125</v>
      </c>
      <c r="B118" s="24" t="s">
        <v>277</v>
      </c>
      <c r="C118" s="24" t="s">
        <v>278</v>
      </c>
      <c r="D118" s="25" t="s">
        <v>279</v>
      </c>
      <c r="E118" s="25" t="s">
        <v>280</v>
      </c>
      <c r="F118" s="25" t="s">
        <v>596</v>
      </c>
      <c r="G118" s="25" t="s">
        <v>597</v>
      </c>
      <c r="H118" s="37" t="s">
        <v>2848</v>
      </c>
      <c r="I118" s="26">
        <v>60173</v>
      </c>
      <c r="J118" s="27">
        <v>69679.709964653201</v>
      </c>
      <c r="K118" s="27">
        <f t="shared" si="37"/>
        <v>10024.8218</v>
      </c>
      <c r="L118" s="24">
        <v>12636</v>
      </c>
      <c r="M118" s="24">
        <v>2116</v>
      </c>
      <c r="N118" s="24">
        <v>409</v>
      </c>
      <c r="O118" s="24">
        <f t="shared" si="38"/>
        <v>2525</v>
      </c>
      <c r="P118" s="28">
        <v>16.66</v>
      </c>
      <c r="Q118" s="28">
        <f t="shared" si="39"/>
        <v>0.41214905673718849</v>
      </c>
      <c r="R118" s="29">
        <v>0.31627402191353299</v>
      </c>
      <c r="S118" s="29">
        <v>0.55632975061573198</v>
      </c>
      <c r="T118" s="29">
        <v>0.50256608458435881</v>
      </c>
      <c r="U118" s="28" t="s">
        <v>105</v>
      </c>
      <c r="V118" s="28" t="s">
        <v>97</v>
      </c>
      <c r="W118" s="28">
        <v>0.37665262559265095</v>
      </c>
      <c r="X118" s="27">
        <v>26245.045708721031</v>
      </c>
      <c r="Y118" s="30">
        <f t="shared" si="40"/>
        <v>2.1017762275392015E-3</v>
      </c>
      <c r="Z118" s="27">
        <f t="shared" si="41"/>
        <v>26173.045708721031</v>
      </c>
      <c r="AA118" s="27">
        <v>0</v>
      </c>
      <c r="AB118" s="27">
        <v>0</v>
      </c>
      <c r="AC118" s="27">
        <v>245</v>
      </c>
      <c r="AD118" s="27">
        <v>0</v>
      </c>
      <c r="AE118" s="27">
        <v>0</v>
      </c>
      <c r="AF118" s="27">
        <f t="shared" si="42"/>
        <v>245</v>
      </c>
      <c r="AG118" s="27">
        <f t="shared" si="43"/>
        <v>1</v>
      </c>
      <c r="AH118" s="27">
        <v>0</v>
      </c>
      <c r="AI118" s="27">
        <v>0</v>
      </c>
      <c r="AJ118" s="27">
        <v>72</v>
      </c>
      <c r="AK118" s="27">
        <v>0</v>
      </c>
      <c r="AL118" s="27">
        <v>0</v>
      </c>
      <c r="AM118" s="27">
        <v>72</v>
      </c>
      <c r="AN118" s="27">
        <f t="shared" si="44"/>
        <v>1</v>
      </c>
      <c r="AO118" s="27">
        <v>72</v>
      </c>
      <c r="AP118" s="30">
        <f t="shared" si="45"/>
        <v>4.1638324654248651E-5</v>
      </c>
      <c r="AQ118" s="30">
        <f t="shared" si="46"/>
        <v>0</v>
      </c>
      <c r="AR118" s="31">
        <f t="shared" si="47"/>
        <v>2.743374913463189E-3</v>
      </c>
      <c r="AS118" s="31">
        <f t="shared" si="72"/>
        <v>2.743374913463189E-3</v>
      </c>
      <c r="AT118" s="32">
        <f t="shared" si="48"/>
        <v>1.0332993641409217E-3</v>
      </c>
      <c r="AU118" s="24">
        <v>4667.4793363441304</v>
      </c>
      <c r="AV118" s="28">
        <f t="shared" si="49"/>
        <v>0.12961844232420494</v>
      </c>
      <c r="AW118" s="30">
        <f t="shared" si="50"/>
        <v>1.6647207903502704E-3</v>
      </c>
      <c r="AX118" s="33">
        <f t="shared" si="51"/>
        <v>0.12961844232420494</v>
      </c>
      <c r="AY118" s="30">
        <f t="shared" si="52"/>
        <v>1.6647207903502704E-3</v>
      </c>
      <c r="AZ118" s="31">
        <f t="shared" si="53"/>
        <v>0.90830126088514584</v>
      </c>
      <c r="BA118" s="31">
        <f t="shared" si="70"/>
        <v>4667.4793363441304</v>
      </c>
      <c r="BB118" s="33">
        <f t="shared" si="54"/>
        <v>0</v>
      </c>
      <c r="BC118" s="31">
        <f t="shared" si="55"/>
        <v>0.45139790837429455</v>
      </c>
      <c r="BD118" s="30">
        <f t="shared" si="56"/>
        <v>2.0601379028849531E-3</v>
      </c>
      <c r="BE118" s="31">
        <f t="shared" si="57"/>
        <v>0.95003759329935178</v>
      </c>
      <c r="BF118" s="31">
        <f t="shared" si="58"/>
        <v>0.44293066503984729</v>
      </c>
      <c r="BG118" s="31">
        <f t="shared" si="59"/>
        <v>0.67221930513530781</v>
      </c>
      <c r="BH118" s="24">
        <v>100</v>
      </c>
      <c r="BI118" s="24">
        <v>5.5785659902700004</v>
      </c>
      <c r="BJ118" s="24">
        <f t="shared" si="60"/>
        <v>12490.613194535452</v>
      </c>
      <c r="BK118" s="28">
        <v>1</v>
      </c>
      <c r="BL118" s="28" t="str">
        <f t="shared" si="61"/>
        <v>FALSETRUE</v>
      </c>
      <c r="BM118" s="24" t="str">
        <f t="shared" si="62"/>
        <v>FALSETRUE</v>
      </c>
      <c r="BN118" s="28">
        <v>0.36270000000000002</v>
      </c>
      <c r="BO118" s="28">
        <f t="shared" si="63"/>
        <v>0.32240000000000002</v>
      </c>
      <c r="BP118" s="24">
        <v>2.2400000000000002</v>
      </c>
      <c r="BQ118" s="24">
        <f t="shared" si="69"/>
        <v>317.74358974358972</v>
      </c>
      <c r="BR118" s="24">
        <v>39</v>
      </c>
      <c r="BS118" s="28">
        <v>0.22</v>
      </c>
      <c r="BT118" s="28">
        <v>132.38060000000002</v>
      </c>
      <c r="BU118" s="24">
        <v>0.02</v>
      </c>
      <c r="BV118" s="28">
        <v>1.77</v>
      </c>
      <c r="BW118" s="28">
        <v>1065.0621000000001</v>
      </c>
      <c r="BX118" s="24">
        <v>15034</v>
      </c>
      <c r="BY118" s="24">
        <v>41449</v>
      </c>
      <c r="BZ118" s="24">
        <v>3690</v>
      </c>
      <c r="CA118" s="24">
        <v>12226</v>
      </c>
      <c r="CB118" s="24">
        <v>5830</v>
      </c>
      <c r="CC118" s="24">
        <v>42117</v>
      </c>
      <c r="CD118" s="24">
        <v>45.17</v>
      </c>
      <c r="CE118" s="24">
        <v>30.57</v>
      </c>
      <c r="CF118" s="24">
        <v>97.48</v>
      </c>
      <c r="CG118" s="24">
        <v>60173</v>
      </c>
      <c r="CH118" s="24">
        <v>0</v>
      </c>
      <c r="CI118" s="24">
        <v>0</v>
      </c>
      <c r="CJ118" s="24" t="s">
        <v>98</v>
      </c>
      <c r="CK118" s="24">
        <v>15789</v>
      </c>
      <c r="CL118" s="28">
        <v>1.05</v>
      </c>
      <c r="CM118" s="28">
        <v>3.96</v>
      </c>
      <c r="CN118" s="24">
        <v>6326</v>
      </c>
      <c r="CO118" s="24">
        <v>40.49</v>
      </c>
      <c r="CP118" s="24">
        <v>2399</v>
      </c>
      <c r="CQ118" s="24">
        <v>5340</v>
      </c>
      <c r="CR118" s="24">
        <v>4653</v>
      </c>
      <c r="CS118" s="24">
        <v>12392</v>
      </c>
      <c r="CT118" s="24">
        <v>2833</v>
      </c>
      <c r="CU118" s="24">
        <v>5717</v>
      </c>
      <c r="CV118" s="24">
        <v>4097</v>
      </c>
      <c r="CW118" s="24">
        <v>3478</v>
      </c>
      <c r="CX118" s="24">
        <v>69.06</v>
      </c>
      <c r="CY118" s="24">
        <v>96.93</v>
      </c>
      <c r="CZ118" s="24">
        <v>84.46</v>
      </c>
      <c r="DA118" s="24">
        <v>44.38</v>
      </c>
      <c r="DB118" s="24">
        <v>1121</v>
      </c>
      <c r="DC118" s="24">
        <v>3.46</v>
      </c>
      <c r="DD118" s="24">
        <v>10.82</v>
      </c>
      <c r="DE118" s="24">
        <v>750</v>
      </c>
      <c r="DF118" s="24">
        <v>4.8</v>
      </c>
      <c r="DG118" s="24">
        <v>1.39</v>
      </c>
      <c r="DH118" s="24">
        <v>1.6</v>
      </c>
    </row>
    <row r="119" spans="1:112" ht="12.3" customHeight="1">
      <c r="A119" s="24">
        <v>126</v>
      </c>
      <c r="B119" s="24" t="s">
        <v>277</v>
      </c>
      <c r="C119" s="24" t="s">
        <v>278</v>
      </c>
      <c r="D119" s="25" t="s">
        <v>279</v>
      </c>
      <c r="E119" s="25" t="s">
        <v>280</v>
      </c>
      <c r="F119" s="25" t="s">
        <v>647</v>
      </c>
      <c r="G119" s="25" t="s">
        <v>648</v>
      </c>
      <c r="H119" s="37" t="s">
        <v>2848</v>
      </c>
      <c r="I119" s="26">
        <v>65847</v>
      </c>
      <c r="J119" s="27">
        <v>76250.143121375353</v>
      </c>
      <c r="K119" s="27">
        <f t="shared" si="37"/>
        <v>7407.7875000000004</v>
      </c>
      <c r="L119" s="24">
        <v>16047</v>
      </c>
      <c r="M119" s="24">
        <v>1850</v>
      </c>
      <c r="N119" s="24">
        <v>185</v>
      </c>
      <c r="O119" s="24">
        <f t="shared" si="38"/>
        <v>2035</v>
      </c>
      <c r="P119" s="28">
        <v>11.25</v>
      </c>
      <c r="Q119" s="28">
        <f t="shared" si="39"/>
        <v>0.36914024903906045</v>
      </c>
      <c r="R119" s="29">
        <v>0.31627402191353299</v>
      </c>
      <c r="S119" s="29">
        <v>0.55632975061573198</v>
      </c>
      <c r="T119" s="29">
        <v>0.50256608458435881</v>
      </c>
      <c r="U119" s="28" t="s">
        <v>105</v>
      </c>
      <c r="V119" s="28" t="s">
        <v>97</v>
      </c>
      <c r="W119" s="28">
        <v>0.25434225917871089</v>
      </c>
      <c r="X119" s="27">
        <v>19393.633664190649</v>
      </c>
      <c r="Y119" s="30">
        <f t="shared" si="40"/>
        <v>1.5530961025324215E-3</v>
      </c>
      <c r="Z119" s="27">
        <f t="shared" si="41"/>
        <v>19393.633664190649</v>
      </c>
      <c r="AA119" s="27">
        <v>0</v>
      </c>
      <c r="AB119" s="27">
        <v>0</v>
      </c>
      <c r="AC119" s="27">
        <v>86</v>
      </c>
      <c r="AD119" s="27">
        <v>0</v>
      </c>
      <c r="AE119" s="27">
        <v>0</v>
      </c>
      <c r="AF119" s="27">
        <f t="shared" si="42"/>
        <v>86</v>
      </c>
      <c r="AG119" s="27">
        <f t="shared" si="43"/>
        <v>1</v>
      </c>
      <c r="AH119" s="27">
        <v>0</v>
      </c>
      <c r="AI119" s="27">
        <v>0</v>
      </c>
      <c r="AJ119" s="27">
        <v>0</v>
      </c>
      <c r="AK119" s="27">
        <v>0</v>
      </c>
      <c r="AL119" s="27">
        <v>0</v>
      </c>
      <c r="AM119" s="27">
        <v>0</v>
      </c>
      <c r="AN119" s="27">
        <f t="shared" si="44"/>
        <v>0</v>
      </c>
      <c r="AO119" s="27">
        <v>0</v>
      </c>
      <c r="AP119" s="30">
        <f t="shared" si="45"/>
        <v>0</v>
      </c>
      <c r="AQ119" s="30">
        <f t="shared" si="46"/>
        <v>0</v>
      </c>
      <c r="AR119" s="31">
        <f t="shared" si="47"/>
        <v>0</v>
      </c>
      <c r="AS119" s="31">
        <f t="shared" si="72"/>
        <v>0</v>
      </c>
      <c r="AT119" s="32">
        <f t="shared" si="48"/>
        <v>0</v>
      </c>
      <c r="AU119" s="24">
        <v>4118.0555183625083</v>
      </c>
      <c r="AV119" s="28">
        <f t="shared" si="49"/>
        <v>0.11436064377155493</v>
      </c>
      <c r="AW119" s="30">
        <f t="shared" si="50"/>
        <v>1.4687612184705089E-3</v>
      </c>
      <c r="AX119" s="33">
        <f t="shared" si="51"/>
        <v>0.11436064377155493</v>
      </c>
      <c r="AY119" s="30">
        <f t="shared" si="52"/>
        <v>1.4687612184705089E-3</v>
      </c>
      <c r="AZ119" s="31">
        <f t="shared" si="53"/>
        <v>0.90669378095107811</v>
      </c>
      <c r="BA119" s="31">
        <f t="shared" si="70"/>
        <v>4118.0555183625083</v>
      </c>
      <c r="BB119" s="33">
        <f t="shared" si="54"/>
        <v>0</v>
      </c>
      <c r="BC119" s="31">
        <f t="shared" si="55"/>
        <v>0.44577614887872197</v>
      </c>
      <c r="BD119" s="30">
        <f t="shared" si="56"/>
        <v>1.5530961025324215E-3</v>
      </c>
      <c r="BE119" s="31">
        <f t="shared" si="57"/>
        <v>0.94807417390955828</v>
      </c>
      <c r="BF119" s="31">
        <f t="shared" si="58"/>
        <v>0.40132317639693388</v>
      </c>
      <c r="BG119" s="31">
        <f t="shared" si="59"/>
        <v>0.60907317570340624</v>
      </c>
      <c r="BH119" s="24">
        <v>100</v>
      </c>
      <c r="BI119" s="24">
        <v>9.2523629843599995</v>
      </c>
      <c r="BJ119" s="24">
        <f t="shared" si="60"/>
        <v>8241.1534491531511</v>
      </c>
      <c r="BK119" s="28">
        <v>1</v>
      </c>
      <c r="BL119" s="28" t="str">
        <f t="shared" si="61"/>
        <v>FALSETRUE</v>
      </c>
      <c r="BM119" s="24" t="str">
        <f t="shared" si="62"/>
        <v>FALSETRUE</v>
      </c>
      <c r="BN119" s="28">
        <v>0.308</v>
      </c>
      <c r="BO119" s="28">
        <f t="shared" si="63"/>
        <v>0.27377777777777779</v>
      </c>
      <c r="BP119" s="24">
        <v>1.62</v>
      </c>
      <c r="BQ119" s="24">
        <f t="shared" si="69"/>
        <v>394.90243902439022</v>
      </c>
      <c r="BR119" s="24">
        <v>41</v>
      </c>
      <c r="BS119" s="28">
        <v>0.26</v>
      </c>
      <c r="BT119" s="28">
        <v>171.2022</v>
      </c>
      <c r="BU119" s="24">
        <v>0.01</v>
      </c>
      <c r="BV119" s="28">
        <v>2.0999999999999996</v>
      </c>
      <c r="BW119" s="28">
        <v>1382.7869999999998</v>
      </c>
      <c r="BX119" s="24">
        <v>14312</v>
      </c>
      <c r="BY119" s="24">
        <v>46472</v>
      </c>
      <c r="BZ119" s="24">
        <v>5063</v>
      </c>
      <c r="CA119" s="24">
        <v>11520</v>
      </c>
      <c r="CB119" s="24">
        <v>6063</v>
      </c>
      <c r="CC119" s="24">
        <v>48264</v>
      </c>
      <c r="CD119" s="24">
        <v>41.69</v>
      </c>
      <c r="CE119" s="24">
        <v>32.64</v>
      </c>
      <c r="CF119" s="24">
        <v>94.39</v>
      </c>
      <c r="CG119" s="24">
        <v>65847</v>
      </c>
      <c r="CH119" s="24">
        <v>0</v>
      </c>
      <c r="CI119" s="24">
        <v>0</v>
      </c>
      <c r="CJ119" s="24" t="s">
        <v>98</v>
      </c>
      <c r="CK119" s="24">
        <v>18598</v>
      </c>
      <c r="CL119" s="28">
        <v>1.04</v>
      </c>
      <c r="CM119" s="28">
        <v>3.69</v>
      </c>
      <c r="CN119" s="24">
        <v>7882</v>
      </c>
      <c r="CO119" s="24">
        <v>42.48</v>
      </c>
      <c r="CP119" s="24">
        <v>2343</v>
      </c>
      <c r="CQ119" s="24">
        <v>5999</v>
      </c>
      <c r="CR119" s="24">
        <v>7280</v>
      </c>
      <c r="CS119" s="24">
        <v>16191</v>
      </c>
      <c r="CT119" s="24">
        <v>2792</v>
      </c>
      <c r="CU119" s="24">
        <v>5531</v>
      </c>
      <c r="CV119" s="24">
        <v>4447</v>
      </c>
      <c r="CW119" s="24">
        <v>4531</v>
      </c>
      <c r="CX119" s="24">
        <v>71.7</v>
      </c>
      <c r="CY119" s="24">
        <v>97.69</v>
      </c>
      <c r="CZ119" s="24">
        <v>87.06</v>
      </c>
      <c r="DA119" s="24">
        <v>53.75</v>
      </c>
      <c r="DB119" s="24">
        <v>911</v>
      </c>
      <c r="DC119" s="24">
        <v>2.66</v>
      </c>
      <c r="DD119" s="24">
        <v>7.14</v>
      </c>
      <c r="DE119" s="24">
        <v>416</v>
      </c>
      <c r="DF119" s="24">
        <v>2.2400000000000002</v>
      </c>
      <c r="DG119" s="24">
        <v>1.1200000000000001</v>
      </c>
      <c r="DH119" s="24">
        <v>1.22</v>
      </c>
    </row>
    <row r="120" spans="1:112" ht="12.3" customHeight="1">
      <c r="A120" s="24">
        <v>127</v>
      </c>
      <c r="B120" s="24" t="s">
        <v>277</v>
      </c>
      <c r="C120" s="24" t="s">
        <v>278</v>
      </c>
      <c r="D120" s="25" t="s">
        <v>279</v>
      </c>
      <c r="E120" s="25" t="s">
        <v>280</v>
      </c>
      <c r="F120" s="25" t="s">
        <v>841</v>
      </c>
      <c r="G120" s="25" t="s">
        <v>842</v>
      </c>
      <c r="H120" s="37" t="s">
        <v>2848</v>
      </c>
      <c r="I120" s="26">
        <v>47263</v>
      </c>
      <c r="J120" s="27">
        <v>54730.06385022193</v>
      </c>
      <c r="K120" s="27">
        <f t="shared" si="37"/>
        <v>4182.7754999999997</v>
      </c>
      <c r="L120" s="24">
        <v>12124</v>
      </c>
      <c r="M120" s="24">
        <v>1102</v>
      </c>
      <c r="N120" s="24">
        <v>75</v>
      </c>
      <c r="O120" s="24">
        <f t="shared" si="38"/>
        <v>1177</v>
      </c>
      <c r="P120" s="28">
        <v>8.85</v>
      </c>
      <c r="Q120" s="28">
        <f t="shared" si="39"/>
        <v>0.34421523148794725</v>
      </c>
      <c r="R120" s="29">
        <v>0.31627402191353299</v>
      </c>
      <c r="S120" s="29">
        <v>0.55632975061573198</v>
      </c>
      <c r="T120" s="29">
        <v>0.50256608458435881</v>
      </c>
      <c r="U120" s="28" t="s">
        <v>105</v>
      </c>
      <c r="V120" s="28" t="s">
        <v>97</v>
      </c>
      <c r="W120" s="28">
        <v>0.20008257722058589</v>
      </c>
      <c r="X120" s="27">
        <v>10950.532226599626</v>
      </c>
      <c r="Y120" s="30">
        <f t="shared" si="40"/>
        <v>8.7694906567151122E-4</v>
      </c>
      <c r="Z120" s="27">
        <f t="shared" si="41"/>
        <v>10950.532226599626</v>
      </c>
      <c r="AA120" s="27">
        <v>0</v>
      </c>
      <c r="AB120" s="27">
        <v>0</v>
      </c>
      <c r="AC120" s="27">
        <v>0</v>
      </c>
      <c r="AD120" s="27">
        <v>0</v>
      </c>
      <c r="AE120" s="27">
        <v>0</v>
      </c>
      <c r="AF120" s="27">
        <f t="shared" si="42"/>
        <v>0</v>
      </c>
      <c r="AG120" s="27">
        <f t="shared" si="43"/>
        <v>0</v>
      </c>
      <c r="AH120" s="27">
        <v>0</v>
      </c>
      <c r="AI120" s="27">
        <v>0</v>
      </c>
      <c r="AJ120" s="27">
        <v>0</v>
      </c>
      <c r="AK120" s="27">
        <v>0</v>
      </c>
      <c r="AL120" s="27">
        <v>0</v>
      </c>
      <c r="AM120" s="27">
        <v>0</v>
      </c>
      <c r="AN120" s="27">
        <f t="shared" si="44"/>
        <v>0</v>
      </c>
      <c r="AO120" s="27">
        <v>0</v>
      </c>
      <c r="AP120" s="30">
        <f t="shared" si="45"/>
        <v>0</v>
      </c>
      <c r="AQ120" s="30">
        <f t="shared" si="46"/>
        <v>0</v>
      </c>
      <c r="AR120" s="31">
        <f t="shared" si="47"/>
        <v>0</v>
      </c>
      <c r="AS120" s="31">
        <f t="shared" si="72"/>
        <v>0</v>
      </c>
      <c r="AT120" s="32">
        <f t="shared" si="48"/>
        <v>0</v>
      </c>
      <c r="AU120" s="24">
        <v>3250.3414669484177</v>
      </c>
      <c r="AV120" s="28">
        <f t="shared" si="49"/>
        <v>9.0263752147131671E-2</v>
      </c>
      <c r="AW120" s="30">
        <f t="shared" si="50"/>
        <v>1.1592790510358852E-3</v>
      </c>
      <c r="AX120" s="33">
        <f t="shared" si="51"/>
        <v>9.0263752147131671E-2</v>
      </c>
      <c r="AY120" s="30">
        <f t="shared" si="52"/>
        <v>1.1592790510358852E-3</v>
      </c>
      <c r="AZ120" s="31">
        <f t="shared" si="53"/>
        <v>0.9041550615135393</v>
      </c>
      <c r="BA120" s="31">
        <f t="shared" si="70"/>
        <v>3250.3414669484177</v>
      </c>
      <c r="BB120" s="33">
        <f t="shared" si="54"/>
        <v>0</v>
      </c>
      <c r="BC120" s="31">
        <f t="shared" si="55"/>
        <v>0.43689761185806802</v>
      </c>
      <c r="BD120" s="30">
        <f t="shared" si="56"/>
        <v>8.7694906567151122E-4</v>
      </c>
      <c r="BE120" s="31">
        <f t="shared" si="57"/>
        <v>0.94545592783674715</v>
      </c>
      <c r="BF120" s="31">
        <f t="shared" si="58"/>
        <v>0.38213848470766815</v>
      </c>
      <c r="BG120" s="31">
        <f t="shared" si="59"/>
        <v>0.57995728661626622</v>
      </c>
      <c r="BH120" s="24">
        <v>100</v>
      </c>
      <c r="BI120" s="24">
        <v>16.4294603363</v>
      </c>
      <c r="BJ120" s="24">
        <f t="shared" si="60"/>
        <v>3331.2149474136304</v>
      </c>
      <c r="BK120" s="28">
        <v>1</v>
      </c>
      <c r="BL120" s="28" t="str">
        <f t="shared" si="61"/>
        <v>FALSETRUE</v>
      </c>
      <c r="BM120" s="24" t="str">
        <f t="shared" si="62"/>
        <v>FALSETRUE</v>
      </c>
      <c r="BN120" s="28">
        <v>0.28850000000000003</v>
      </c>
      <c r="BO120" s="28">
        <f t="shared" si="63"/>
        <v>0.25644444444444447</v>
      </c>
      <c r="BP120" s="24">
        <v>1.83</v>
      </c>
      <c r="BQ120" s="24">
        <f t="shared" si="69"/>
        <v>361</v>
      </c>
      <c r="BR120" s="24">
        <v>45</v>
      </c>
      <c r="BS120" s="28">
        <v>0.7</v>
      </c>
      <c r="BT120" s="28">
        <v>330.84099999999995</v>
      </c>
      <c r="BU120" s="24">
        <v>0.03</v>
      </c>
      <c r="BV120" s="28">
        <v>0.35</v>
      </c>
      <c r="BW120" s="28">
        <v>165.4205</v>
      </c>
      <c r="BX120" s="24">
        <v>9661</v>
      </c>
      <c r="BY120" s="24">
        <v>33487</v>
      </c>
      <c r="BZ120" s="24">
        <v>4115</v>
      </c>
      <c r="CA120" s="24">
        <v>7752</v>
      </c>
      <c r="CB120" s="24">
        <v>3969</v>
      </c>
      <c r="CC120" s="24">
        <v>35542</v>
      </c>
      <c r="CD120" s="24">
        <v>41.14</v>
      </c>
      <c r="CE120" s="24">
        <v>33.96</v>
      </c>
      <c r="CF120" s="24">
        <v>93.46</v>
      </c>
      <c r="CG120" s="24">
        <v>47263</v>
      </c>
      <c r="CH120" s="24">
        <v>0</v>
      </c>
      <c r="CI120" s="24">
        <v>0</v>
      </c>
      <c r="CJ120" s="24" t="s">
        <v>98</v>
      </c>
      <c r="CK120" s="24">
        <v>13914</v>
      </c>
      <c r="CL120" s="28">
        <v>1.06</v>
      </c>
      <c r="CM120" s="28">
        <v>3.58</v>
      </c>
      <c r="CN120" s="24">
        <v>5930</v>
      </c>
      <c r="CO120" s="24">
        <v>42.72</v>
      </c>
      <c r="CP120" s="24">
        <v>2970</v>
      </c>
      <c r="CQ120" s="24">
        <v>7588</v>
      </c>
      <c r="CR120" s="24">
        <v>5392</v>
      </c>
      <c r="CS120" s="24">
        <v>16245</v>
      </c>
      <c r="CT120" s="24">
        <v>1857</v>
      </c>
      <c r="CU120" s="24">
        <v>3695</v>
      </c>
      <c r="CV120" s="24">
        <v>2851</v>
      </c>
      <c r="CW120" s="24">
        <v>3098</v>
      </c>
      <c r="CX120" s="24">
        <v>70.55</v>
      </c>
      <c r="CY120" s="24">
        <v>96.17</v>
      </c>
      <c r="CZ120" s="24">
        <v>87.11</v>
      </c>
      <c r="DA120" s="24">
        <v>52.98</v>
      </c>
      <c r="DB120" s="24">
        <v>748</v>
      </c>
      <c r="DC120" s="24">
        <v>4.41</v>
      </c>
      <c r="DD120" s="24">
        <v>5.79</v>
      </c>
      <c r="DE120" s="24">
        <v>178</v>
      </c>
      <c r="DF120" s="24">
        <v>1.28</v>
      </c>
      <c r="DG120" s="24">
        <v>0.43</v>
      </c>
      <c r="DH120" s="24">
        <v>1.17</v>
      </c>
    </row>
    <row r="121" spans="1:112" ht="12.3" customHeight="1">
      <c r="A121" s="24">
        <v>128</v>
      </c>
      <c r="B121" s="24" t="s">
        <v>277</v>
      </c>
      <c r="C121" s="24" t="s">
        <v>278</v>
      </c>
      <c r="D121" s="25" t="s">
        <v>279</v>
      </c>
      <c r="E121" s="25" t="s">
        <v>280</v>
      </c>
      <c r="F121" s="25" t="s">
        <v>373</v>
      </c>
      <c r="G121" s="25" t="s">
        <v>374</v>
      </c>
      <c r="H121" s="37" t="s">
        <v>2848</v>
      </c>
      <c r="I121" s="26">
        <v>77101</v>
      </c>
      <c r="J121" s="27">
        <v>89282.158409664247</v>
      </c>
      <c r="K121" s="27">
        <f t="shared" si="37"/>
        <v>16530.454400000002</v>
      </c>
      <c r="L121" s="24">
        <v>15867</v>
      </c>
      <c r="M121" s="24">
        <v>3578</v>
      </c>
      <c r="N121" s="24">
        <v>754</v>
      </c>
      <c r="O121" s="24">
        <f t="shared" si="38"/>
        <v>4332</v>
      </c>
      <c r="P121" s="28">
        <v>21.44</v>
      </c>
      <c r="Q121" s="28">
        <f t="shared" si="39"/>
        <v>0.44998149303803298</v>
      </c>
      <c r="R121" s="29">
        <v>0.31627402191353299</v>
      </c>
      <c r="S121" s="29">
        <v>0.55632975061573198</v>
      </c>
      <c r="T121" s="29">
        <v>0.50256608458435881</v>
      </c>
      <c r="U121" s="28" t="s">
        <v>105</v>
      </c>
      <c r="V121" s="28" t="s">
        <v>97</v>
      </c>
      <c r="W121" s="28">
        <v>0.48471982549258325</v>
      </c>
      <c r="X121" s="27">
        <v>43276.832243933626</v>
      </c>
      <c r="Y121" s="30">
        <f t="shared" si="40"/>
        <v>3.4657290455118914E-3</v>
      </c>
      <c r="Z121" s="27">
        <f t="shared" si="41"/>
        <v>43276.832243933626</v>
      </c>
      <c r="AA121" s="27">
        <v>0</v>
      </c>
      <c r="AB121" s="27">
        <v>0</v>
      </c>
      <c r="AC121" s="27">
        <v>122</v>
      </c>
      <c r="AD121" s="27">
        <v>0</v>
      </c>
      <c r="AE121" s="27">
        <v>0</v>
      </c>
      <c r="AF121" s="27">
        <f t="shared" si="42"/>
        <v>122</v>
      </c>
      <c r="AG121" s="27">
        <f t="shared" si="43"/>
        <v>1</v>
      </c>
      <c r="AH121" s="27">
        <v>0</v>
      </c>
      <c r="AI121" s="27">
        <v>0</v>
      </c>
      <c r="AJ121" s="27">
        <v>122</v>
      </c>
      <c r="AK121" s="27">
        <v>0</v>
      </c>
      <c r="AL121" s="27">
        <v>0</v>
      </c>
      <c r="AM121" s="27">
        <v>122</v>
      </c>
      <c r="AN121" s="27">
        <f t="shared" si="44"/>
        <v>1</v>
      </c>
      <c r="AO121" s="27">
        <v>0</v>
      </c>
      <c r="AP121" s="30">
        <f t="shared" si="45"/>
        <v>0</v>
      </c>
      <c r="AQ121" s="30">
        <f t="shared" si="46"/>
        <v>0</v>
      </c>
      <c r="AR121" s="31">
        <f t="shared" si="47"/>
        <v>0</v>
      </c>
      <c r="AS121" s="31">
        <f t="shared" si="72"/>
        <v>0</v>
      </c>
      <c r="AT121" s="32">
        <f t="shared" si="48"/>
        <v>0</v>
      </c>
      <c r="AU121" s="24">
        <f>W121*CS121</f>
        <v>8318.2769252782218</v>
      </c>
      <c r="AV121" s="28">
        <f t="shared" si="49"/>
        <v>0.23100307900247871</v>
      </c>
      <c r="AW121" s="30">
        <f t="shared" si="50"/>
        <v>2.9668280327616653E-3</v>
      </c>
      <c r="AX121" s="33">
        <f t="shared" si="51"/>
        <v>0.23100307900247871</v>
      </c>
      <c r="AY121" s="30">
        <f t="shared" si="52"/>
        <v>2.9668280327616653E-3</v>
      </c>
      <c r="AZ121" s="31">
        <f t="shared" si="53"/>
        <v>0.9189826031849998</v>
      </c>
      <c r="BA121" s="31">
        <f t="shared" si="70"/>
        <v>8318.2769252782218</v>
      </c>
      <c r="BB121" s="33">
        <f t="shared" si="54"/>
        <v>0</v>
      </c>
      <c r="BC121" s="31">
        <f t="shared" si="55"/>
        <v>0.48875323470033716</v>
      </c>
      <c r="BD121" s="30">
        <f t="shared" si="56"/>
        <v>3.4657290455118914E-3</v>
      </c>
      <c r="BE121" s="31">
        <f t="shared" si="57"/>
        <v>0.95548046783481799</v>
      </c>
      <c r="BF121" s="31">
        <f t="shared" si="58"/>
        <v>0.48122200745763771</v>
      </c>
      <c r="BG121" s="31">
        <f t="shared" si="59"/>
        <v>0.73033264346213056</v>
      </c>
      <c r="BH121" s="24">
        <v>100</v>
      </c>
      <c r="BI121" s="24">
        <v>35.288673827300002</v>
      </c>
      <c r="BJ121" s="24">
        <f t="shared" si="60"/>
        <v>2530.0513940139581</v>
      </c>
      <c r="BK121" s="28">
        <v>1</v>
      </c>
      <c r="BL121" s="28" t="str">
        <f t="shared" si="61"/>
        <v>TRUETRUE</v>
      </c>
      <c r="BM121" s="24" t="str">
        <f t="shared" si="62"/>
        <v>TRUETRUE</v>
      </c>
      <c r="BN121" s="28">
        <v>0.379</v>
      </c>
      <c r="BO121" s="28">
        <f t="shared" si="63"/>
        <v>0.3368888888888889</v>
      </c>
      <c r="BP121" s="24">
        <v>2.0099999999999998</v>
      </c>
      <c r="BQ121" s="24"/>
      <c r="BS121" s="28">
        <v>0.54</v>
      </c>
      <c r="BT121" s="28">
        <v>416.34540000000004</v>
      </c>
      <c r="BU121" s="24">
        <v>0.06</v>
      </c>
      <c r="BV121" s="28">
        <v>1.6500000000000001</v>
      </c>
      <c r="BW121" s="28">
        <v>1272.1665</v>
      </c>
      <c r="BX121" s="24">
        <v>19885</v>
      </c>
      <c r="BY121" s="24">
        <v>52465</v>
      </c>
      <c r="BZ121" s="24">
        <v>4751</v>
      </c>
      <c r="CA121" s="24">
        <v>15964</v>
      </c>
      <c r="CB121" s="24">
        <v>7909</v>
      </c>
      <c r="CC121" s="24">
        <v>53228</v>
      </c>
      <c r="CD121" s="24">
        <v>46.96</v>
      </c>
      <c r="CE121" s="24">
        <v>30.59</v>
      </c>
      <c r="CF121" s="24">
        <v>97.17</v>
      </c>
      <c r="CG121" s="24">
        <v>77101</v>
      </c>
      <c r="CH121" s="24">
        <v>0</v>
      </c>
      <c r="CI121" s="24">
        <v>0</v>
      </c>
      <c r="CJ121" s="24" t="s">
        <v>98</v>
      </c>
      <c r="CK121" s="24">
        <v>20755</v>
      </c>
      <c r="CL121" s="28">
        <v>1.07</v>
      </c>
      <c r="CM121" s="28">
        <v>3.96</v>
      </c>
      <c r="CN121" s="24">
        <v>9865</v>
      </c>
      <c r="CO121" s="24">
        <v>47.59</v>
      </c>
      <c r="CP121" s="24"/>
      <c r="CQ121" s="24"/>
      <c r="CR121" s="24"/>
      <c r="CS121" s="40">
        <v>17161</v>
      </c>
      <c r="CT121" s="24">
        <v>3762</v>
      </c>
      <c r="CU121" s="24">
        <v>7915</v>
      </c>
      <c r="CV121" s="24">
        <v>5484</v>
      </c>
      <c r="CW121" s="24">
        <v>4265</v>
      </c>
      <c r="CX121" s="24">
        <v>71.17</v>
      </c>
      <c r="CY121" s="24">
        <v>97.45</v>
      </c>
      <c r="CZ121" s="24">
        <v>84.28</v>
      </c>
      <c r="DA121" s="24">
        <v>44.03</v>
      </c>
      <c r="DB121" s="24">
        <v>1287</v>
      </c>
      <c r="DC121" s="24">
        <v>3.18</v>
      </c>
      <c r="DD121" s="24">
        <v>9.5500000000000007</v>
      </c>
      <c r="DE121" s="24">
        <v>2587</v>
      </c>
      <c r="DF121" s="24">
        <v>12.48</v>
      </c>
      <c r="DG121" s="24">
        <v>0.79</v>
      </c>
      <c r="DH121" s="24">
        <v>1.65</v>
      </c>
    </row>
    <row r="122" spans="1:112" ht="12.3" customHeight="1">
      <c r="A122" s="24">
        <v>129</v>
      </c>
      <c r="B122" s="24" t="s">
        <v>277</v>
      </c>
      <c r="C122" s="24" t="s">
        <v>278</v>
      </c>
      <c r="D122" s="25" t="s">
        <v>1095</v>
      </c>
      <c r="E122" s="25" t="s">
        <v>1096</v>
      </c>
      <c r="F122" s="25" t="s">
        <v>1097</v>
      </c>
      <c r="G122" s="25" t="s">
        <v>1098</v>
      </c>
      <c r="H122" s="37" t="s">
        <v>2848</v>
      </c>
      <c r="I122" s="26">
        <v>32981</v>
      </c>
      <c r="J122" s="27">
        <v>36435</v>
      </c>
      <c r="K122" s="27">
        <f t="shared" si="37"/>
        <v>3974.2105000000006</v>
      </c>
      <c r="L122" s="24">
        <v>7701</v>
      </c>
      <c r="M122" s="24">
        <v>771</v>
      </c>
      <c r="N122" s="24">
        <v>284</v>
      </c>
      <c r="O122" s="24">
        <f t="shared" si="38"/>
        <v>1055</v>
      </c>
      <c r="P122" s="28">
        <v>12.05</v>
      </c>
      <c r="Q122" s="28">
        <f t="shared" si="39"/>
        <v>0.3976562483247974</v>
      </c>
      <c r="R122" s="29">
        <v>0.33571495742572594</v>
      </c>
      <c r="S122" s="29">
        <v>4.4585498055907682E-2</v>
      </c>
      <c r="T122" s="29">
        <v>0.54773433380546821</v>
      </c>
      <c r="U122" s="28" t="s">
        <v>194</v>
      </c>
      <c r="V122" s="28" t="s">
        <v>129</v>
      </c>
      <c r="W122" s="28">
        <v>0.33571495742572594</v>
      </c>
      <c r="X122" s="27">
        <v>12231.774473806325</v>
      </c>
      <c r="Y122" s="30">
        <f t="shared" si="40"/>
        <v>9.7955450697211912E-4</v>
      </c>
      <c r="Z122" s="27">
        <f t="shared" si="41"/>
        <v>12231.774473806325</v>
      </c>
      <c r="AA122" s="27">
        <v>0</v>
      </c>
      <c r="AB122" s="27">
        <v>0</v>
      </c>
      <c r="AC122" s="27">
        <v>0</v>
      </c>
      <c r="AD122" s="27">
        <v>0</v>
      </c>
      <c r="AE122" s="27">
        <v>4962</v>
      </c>
      <c r="AF122" s="27">
        <f t="shared" si="42"/>
        <v>4962</v>
      </c>
      <c r="AG122" s="27">
        <f t="shared" si="43"/>
        <v>1</v>
      </c>
      <c r="AH122" s="27">
        <v>0</v>
      </c>
      <c r="AI122" s="27">
        <v>0</v>
      </c>
      <c r="AJ122" s="27">
        <v>0</v>
      </c>
      <c r="AK122" s="27">
        <v>0</v>
      </c>
      <c r="AL122" s="27">
        <v>4962</v>
      </c>
      <c r="AM122" s="27">
        <v>4962</v>
      </c>
      <c r="AN122" s="27">
        <f t="shared" si="44"/>
        <v>1</v>
      </c>
      <c r="AO122" s="27">
        <v>0</v>
      </c>
      <c r="AP122" s="30">
        <f t="shared" si="45"/>
        <v>0</v>
      </c>
      <c r="AQ122" s="30">
        <f t="shared" si="46"/>
        <v>0</v>
      </c>
      <c r="AR122" s="31">
        <f t="shared" si="47"/>
        <v>0</v>
      </c>
      <c r="AS122" s="31">
        <f t="shared" si="72"/>
        <v>0</v>
      </c>
      <c r="AT122" s="32">
        <f t="shared" si="48"/>
        <v>0</v>
      </c>
      <c r="AU122" s="24">
        <v>2286.5545750266192</v>
      </c>
      <c r="AV122" s="28">
        <f t="shared" si="49"/>
        <v>6.3498865436087473E-2</v>
      </c>
      <c r="AW122" s="30">
        <f t="shared" si="50"/>
        <v>8.1553118182603793E-4</v>
      </c>
      <c r="AX122" s="33">
        <f t="shared" si="51"/>
        <v>6.3498865436087473E-2</v>
      </c>
      <c r="AY122" s="30">
        <f t="shared" si="52"/>
        <v>8.1553118182603793E-4</v>
      </c>
      <c r="AZ122" s="31">
        <f t="shared" si="53"/>
        <v>0.90133525640357293</v>
      </c>
      <c r="BA122" s="31">
        <f t="shared" si="70"/>
        <v>2286.5545750266192</v>
      </c>
      <c r="BB122" s="33">
        <f t="shared" si="54"/>
        <v>0</v>
      </c>
      <c r="BC122" s="31">
        <f t="shared" si="55"/>
        <v>0.43351635975512881</v>
      </c>
      <c r="BD122" s="30">
        <f t="shared" si="56"/>
        <v>9.7955450697211912E-4</v>
      </c>
      <c r="BE122" s="31">
        <f t="shared" si="57"/>
        <v>0.9458532471757205</v>
      </c>
      <c r="BF122" s="31">
        <f t="shared" si="58"/>
        <v>0.42751591970280617</v>
      </c>
      <c r="BG122" s="31">
        <f t="shared" si="59"/>
        <v>0.64882492263444558</v>
      </c>
      <c r="BH122" s="24">
        <v>97.46</v>
      </c>
      <c r="BI122" s="24">
        <v>27.0766571795</v>
      </c>
      <c r="BJ122" s="24">
        <f t="shared" si="60"/>
        <v>1345.6240095836235</v>
      </c>
      <c r="BK122" s="28">
        <f t="shared" ref="BK122:BK128" si="73">BJ122/(2000)</f>
        <v>0.6728120047918118</v>
      </c>
      <c r="BL122" s="28" t="str">
        <f t="shared" si="61"/>
        <v>FALSETRUE</v>
      </c>
      <c r="BM122" s="24" t="str">
        <f t="shared" si="62"/>
        <v>FALSETRUE</v>
      </c>
      <c r="BN122" s="28">
        <v>0.33689999999999998</v>
      </c>
      <c r="BO122" s="28">
        <f t="shared" si="63"/>
        <v>0.29946666666666666</v>
      </c>
      <c r="BP122" s="24">
        <v>2.21</v>
      </c>
      <c r="BQ122" s="24">
        <f t="shared" ref="BQ122:BQ153" si="74">CS122/BR122</f>
        <v>252.25925925925927</v>
      </c>
      <c r="BR122" s="24">
        <v>27</v>
      </c>
      <c r="BS122" s="28">
        <v>0.89</v>
      </c>
      <c r="BT122" s="28">
        <v>293.53089999999997</v>
      </c>
      <c r="BU122" s="24">
        <v>0.25</v>
      </c>
      <c r="BV122" s="28">
        <v>6.6099999999999994</v>
      </c>
      <c r="BW122" s="28">
        <v>2180.0440999999996</v>
      </c>
      <c r="BX122" s="24">
        <v>7864</v>
      </c>
      <c r="BY122" s="24">
        <v>23340</v>
      </c>
      <c r="BZ122" s="24">
        <v>1777</v>
      </c>
      <c r="CA122" s="24">
        <v>6297</v>
      </c>
      <c r="CB122" s="24">
        <v>3408</v>
      </c>
      <c r="CC122" s="24">
        <v>23276</v>
      </c>
      <c r="CD122" s="24">
        <v>41.31</v>
      </c>
      <c r="CE122" s="24">
        <v>30.81</v>
      </c>
      <c r="CF122" s="24">
        <v>101.69</v>
      </c>
      <c r="CG122" s="24">
        <v>32142</v>
      </c>
      <c r="CH122" s="24">
        <v>839</v>
      </c>
      <c r="CI122" s="24">
        <v>2.54</v>
      </c>
      <c r="CJ122" s="24" t="s">
        <v>98</v>
      </c>
      <c r="CK122" s="24">
        <v>9213</v>
      </c>
      <c r="CL122" s="28">
        <v>1.02</v>
      </c>
      <c r="CM122" s="28">
        <v>3.66</v>
      </c>
      <c r="CN122" s="24">
        <v>3422</v>
      </c>
      <c r="CO122" s="24">
        <v>37.549999999999997</v>
      </c>
      <c r="CP122" s="24">
        <v>1843</v>
      </c>
      <c r="CQ122" s="24">
        <v>2570</v>
      </c>
      <c r="CR122" s="24">
        <v>1952</v>
      </c>
      <c r="CS122" s="24">
        <v>6811</v>
      </c>
      <c r="CT122" s="24">
        <v>1391</v>
      </c>
      <c r="CU122" s="24">
        <v>3009</v>
      </c>
      <c r="CV122" s="24">
        <v>2421</v>
      </c>
      <c r="CW122" s="24">
        <v>2038</v>
      </c>
      <c r="CX122" s="24">
        <v>67.69</v>
      </c>
      <c r="CY122" s="24">
        <v>95.8</v>
      </c>
      <c r="CZ122" s="24">
        <v>84.86</v>
      </c>
      <c r="DA122" s="24">
        <v>46.63</v>
      </c>
      <c r="DB122" s="24">
        <v>615</v>
      </c>
      <c r="DC122" s="24">
        <v>4.87</v>
      </c>
      <c r="DD122" s="24">
        <v>5.1100000000000003</v>
      </c>
      <c r="DE122" s="24">
        <v>365</v>
      </c>
      <c r="DF122" s="24">
        <v>4.01</v>
      </c>
      <c r="DG122" s="24">
        <v>3.02</v>
      </c>
      <c r="DH122" s="24">
        <v>2.73</v>
      </c>
    </row>
    <row r="123" spans="1:112" ht="12.3" customHeight="1">
      <c r="A123" s="24">
        <v>130</v>
      </c>
      <c r="B123" s="24" t="s">
        <v>277</v>
      </c>
      <c r="C123" s="24" t="s">
        <v>278</v>
      </c>
      <c r="D123" s="25" t="s">
        <v>377</v>
      </c>
      <c r="E123" s="25" t="s">
        <v>378</v>
      </c>
      <c r="F123" s="25" t="s">
        <v>379</v>
      </c>
      <c r="G123" s="25" t="s">
        <v>380</v>
      </c>
      <c r="H123" s="37" t="s">
        <v>2848</v>
      </c>
      <c r="I123" s="26">
        <v>53622</v>
      </c>
      <c r="J123" s="27">
        <v>62213.791318527394</v>
      </c>
      <c r="K123" s="27">
        <f t="shared" si="37"/>
        <v>17083.9692</v>
      </c>
      <c r="L123" s="24">
        <v>9676</v>
      </c>
      <c r="M123" s="24">
        <v>3051</v>
      </c>
      <c r="N123" s="24">
        <v>1474</v>
      </c>
      <c r="O123" s="24">
        <f t="shared" si="38"/>
        <v>4525</v>
      </c>
      <c r="P123" s="28">
        <v>31.86</v>
      </c>
      <c r="Q123" s="28">
        <f t="shared" si="39"/>
        <v>0.4432648236829051</v>
      </c>
      <c r="R123" s="29">
        <v>0.40009277838107116</v>
      </c>
      <c r="S123" s="29">
        <v>0.12711709354887635</v>
      </c>
      <c r="T123" s="29">
        <v>0.42626473995434855</v>
      </c>
      <c r="U123" s="28" t="s">
        <v>381</v>
      </c>
      <c r="V123" s="28" t="s">
        <v>119</v>
      </c>
      <c r="W123" s="28">
        <v>0.46342558934948458</v>
      </c>
      <c r="X123" s="27">
        <v>28831.462907454406</v>
      </c>
      <c r="Y123" s="30">
        <f t="shared" si="40"/>
        <v>2.3089037076407118E-3</v>
      </c>
      <c r="Z123" s="27">
        <f t="shared" si="41"/>
        <v>28831.462907454406</v>
      </c>
      <c r="AA123" s="27">
        <v>0</v>
      </c>
      <c r="AB123" s="27">
        <v>0</v>
      </c>
      <c r="AC123" s="27">
        <v>0</v>
      </c>
      <c r="AD123" s="27">
        <v>0</v>
      </c>
      <c r="AE123" s="27">
        <v>14457</v>
      </c>
      <c r="AF123" s="27">
        <f t="shared" si="42"/>
        <v>14457</v>
      </c>
      <c r="AG123" s="27">
        <f t="shared" si="43"/>
        <v>1</v>
      </c>
      <c r="AH123" s="27">
        <v>0</v>
      </c>
      <c r="AI123" s="27">
        <v>0</v>
      </c>
      <c r="AJ123" s="27">
        <v>0</v>
      </c>
      <c r="AK123" s="27">
        <v>0</v>
      </c>
      <c r="AL123" s="27">
        <v>14457</v>
      </c>
      <c r="AM123" s="27">
        <v>14457</v>
      </c>
      <c r="AN123" s="27">
        <f t="shared" si="44"/>
        <v>1</v>
      </c>
      <c r="AO123" s="27">
        <v>0</v>
      </c>
      <c r="AP123" s="30">
        <f t="shared" si="45"/>
        <v>0</v>
      </c>
      <c r="AQ123" s="30">
        <f t="shared" si="46"/>
        <v>0</v>
      </c>
      <c r="AR123" s="31">
        <f t="shared" si="47"/>
        <v>0</v>
      </c>
      <c r="AS123" s="31">
        <f t="shared" si="72"/>
        <v>0</v>
      </c>
      <c r="AT123" s="32">
        <f t="shared" si="48"/>
        <v>0</v>
      </c>
      <c r="AU123" s="24">
        <v>8093.7279179887482</v>
      </c>
      <c r="AV123" s="28">
        <f t="shared" si="49"/>
        <v>0.22476723081699845</v>
      </c>
      <c r="AW123" s="30">
        <f t="shared" si="50"/>
        <v>2.8867395366056017E-3</v>
      </c>
      <c r="AX123" s="33">
        <f t="shared" si="51"/>
        <v>0.22476723081699845</v>
      </c>
      <c r="AY123" s="30">
        <f t="shared" si="52"/>
        <v>2.8867395366056017E-3</v>
      </c>
      <c r="AZ123" s="31">
        <f t="shared" si="53"/>
        <v>0.91832562761965464</v>
      </c>
      <c r="BA123" s="31">
        <f t="shared" si="70"/>
        <v>8093.7279179887482</v>
      </c>
      <c r="BB123" s="33">
        <f t="shared" si="54"/>
        <v>0</v>
      </c>
      <c r="BC123" s="31">
        <f t="shared" si="55"/>
        <v>0.51439521227257468</v>
      </c>
      <c r="BD123" s="30">
        <f t="shared" si="56"/>
        <v>2.3089037076407118E-3</v>
      </c>
      <c r="BE123" s="31">
        <f t="shared" si="57"/>
        <v>0.95100088982487585</v>
      </c>
      <c r="BF123" s="31">
        <f t="shared" si="58"/>
        <v>0.47224512762733367</v>
      </c>
      <c r="BG123" s="31">
        <f t="shared" si="59"/>
        <v>0.71670876867064981</v>
      </c>
      <c r="BH123" s="24">
        <v>96.22</v>
      </c>
      <c r="BI123" s="24">
        <v>124.397323429</v>
      </c>
      <c r="BJ123" s="24">
        <f t="shared" si="60"/>
        <v>500.12162322797911</v>
      </c>
      <c r="BK123" s="28">
        <f t="shared" si="73"/>
        <v>0.25006081161398958</v>
      </c>
      <c r="BL123" s="28" t="str">
        <f t="shared" si="61"/>
        <v>FALSETRUE</v>
      </c>
      <c r="BM123" s="24" t="str">
        <f t="shared" si="62"/>
        <v>TRUETRUE</v>
      </c>
      <c r="BN123" s="28">
        <v>0.3957</v>
      </c>
      <c r="BO123" s="28">
        <f t="shared" si="63"/>
        <v>0.35173333333333334</v>
      </c>
      <c r="BP123" s="24">
        <v>2.73</v>
      </c>
      <c r="BQ123" s="24">
        <f t="shared" si="74"/>
        <v>406.16279069767444</v>
      </c>
      <c r="BR123" s="24">
        <v>43</v>
      </c>
      <c r="BS123" s="28">
        <v>3.13</v>
      </c>
      <c r="BT123" s="28">
        <v>1678.3686</v>
      </c>
      <c r="BU123" s="24">
        <v>0.28000000000000003</v>
      </c>
      <c r="BV123" s="28">
        <v>14.819999999999999</v>
      </c>
      <c r="BW123" s="28">
        <v>7946.7803999999996</v>
      </c>
      <c r="BX123" s="24">
        <v>14240</v>
      </c>
      <c r="BY123" s="24">
        <v>35988</v>
      </c>
      <c r="BZ123" s="24">
        <v>3394</v>
      </c>
      <c r="CA123" s="24">
        <v>11427</v>
      </c>
      <c r="CB123" s="24">
        <v>5903</v>
      </c>
      <c r="CC123" s="24">
        <v>36292</v>
      </c>
      <c r="CD123" s="24">
        <v>49</v>
      </c>
      <c r="CE123" s="24">
        <v>30.27</v>
      </c>
      <c r="CF123" s="24">
        <v>98.13</v>
      </c>
      <c r="CG123" s="24">
        <v>51595</v>
      </c>
      <c r="CH123" s="24">
        <v>2027</v>
      </c>
      <c r="CI123" s="24">
        <v>3.78</v>
      </c>
      <c r="CJ123" s="24" t="s">
        <v>98</v>
      </c>
      <c r="CK123" s="24">
        <v>14480</v>
      </c>
      <c r="CL123" s="28">
        <v>1.07</v>
      </c>
      <c r="CM123" s="28">
        <v>3.91</v>
      </c>
      <c r="CN123" s="24">
        <v>6297</v>
      </c>
      <c r="CO123" s="24">
        <v>43.57</v>
      </c>
      <c r="CP123" s="24">
        <v>2531</v>
      </c>
      <c r="CQ123" s="24">
        <v>7307</v>
      </c>
      <c r="CR123" s="24">
        <v>7477</v>
      </c>
      <c r="CS123" s="24">
        <v>17465</v>
      </c>
      <c r="CT123" s="24">
        <v>2766</v>
      </c>
      <c r="CU123" s="24">
        <v>5729</v>
      </c>
      <c r="CV123" s="24">
        <v>4182</v>
      </c>
      <c r="CW123" s="24">
        <v>2945</v>
      </c>
      <c r="CX123" s="24">
        <v>72.260000000000005</v>
      </c>
      <c r="CY123" s="24">
        <v>98.23</v>
      </c>
      <c r="CZ123" s="24">
        <v>84.57</v>
      </c>
      <c r="DA123" s="24">
        <v>42.86</v>
      </c>
      <c r="DB123" s="24">
        <v>1209</v>
      </c>
      <c r="DC123" s="24">
        <v>2.25</v>
      </c>
      <c r="DD123" s="24">
        <v>10.94</v>
      </c>
      <c r="DE123" s="24">
        <v>2389</v>
      </c>
      <c r="DF123" s="24">
        <v>16.53</v>
      </c>
      <c r="DG123" s="24">
        <v>13.28</v>
      </c>
      <c r="DH123" s="24">
        <v>2.92</v>
      </c>
    </row>
    <row r="124" spans="1:112" ht="12.3" customHeight="1">
      <c r="A124" s="24">
        <v>131</v>
      </c>
      <c r="B124" s="24" t="s">
        <v>277</v>
      </c>
      <c r="C124" s="24" t="s">
        <v>278</v>
      </c>
      <c r="D124" s="25" t="s">
        <v>377</v>
      </c>
      <c r="E124" s="25" t="s">
        <v>378</v>
      </c>
      <c r="F124" s="25" t="s">
        <v>1353</v>
      </c>
      <c r="G124" s="25" t="s">
        <v>1354</v>
      </c>
      <c r="H124" s="37" t="s">
        <v>2848</v>
      </c>
      <c r="I124" s="26">
        <v>45710</v>
      </c>
      <c r="J124" s="27">
        <v>53034.060668566774</v>
      </c>
      <c r="K124" s="27">
        <f t="shared" si="37"/>
        <v>3519.67</v>
      </c>
      <c r="L124" s="24">
        <v>11132</v>
      </c>
      <c r="M124" s="24">
        <v>797</v>
      </c>
      <c r="N124" s="24">
        <v>132</v>
      </c>
      <c r="O124" s="24">
        <f t="shared" si="38"/>
        <v>929</v>
      </c>
      <c r="P124" s="28">
        <v>7.7</v>
      </c>
      <c r="Q124" s="28">
        <f t="shared" si="39"/>
        <v>0.28164530321770953</v>
      </c>
      <c r="R124" s="29">
        <v>0.40009277838107116</v>
      </c>
      <c r="S124" s="29">
        <v>0.12711709354887635</v>
      </c>
      <c r="T124" s="29">
        <v>0.42626473995434855</v>
      </c>
      <c r="U124" s="28" t="s">
        <v>381</v>
      </c>
      <c r="V124" s="28" t="s">
        <v>119</v>
      </c>
      <c r="W124" s="28">
        <v>0.11200179026964945</v>
      </c>
      <c r="X124" s="27">
        <v>5939.9097401486806</v>
      </c>
      <c r="Y124" s="30">
        <f t="shared" si="40"/>
        <v>4.7568448628857195E-4</v>
      </c>
      <c r="Z124" s="27">
        <f t="shared" si="41"/>
        <v>5939.9097401486806</v>
      </c>
      <c r="AA124" s="27">
        <v>0</v>
      </c>
      <c r="AB124" s="27">
        <v>0</v>
      </c>
      <c r="AC124" s="27">
        <v>742</v>
      </c>
      <c r="AD124" s="27">
        <v>0</v>
      </c>
      <c r="AE124" s="27">
        <v>0</v>
      </c>
      <c r="AF124" s="27">
        <f t="shared" si="42"/>
        <v>742</v>
      </c>
      <c r="AG124" s="27">
        <f t="shared" si="43"/>
        <v>1</v>
      </c>
      <c r="AH124" s="27">
        <v>0</v>
      </c>
      <c r="AI124" s="27">
        <v>0</v>
      </c>
      <c r="AJ124" s="27">
        <v>0</v>
      </c>
      <c r="AK124" s="27">
        <v>0</v>
      </c>
      <c r="AL124" s="27">
        <v>0</v>
      </c>
      <c r="AM124" s="27">
        <v>0</v>
      </c>
      <c r="AN124" s="27">
        <f t="shared" si="44"/>
        <v>0</v>
      </c>
      <c r="AO124" s="27">
        <v>0</v>
      </c>
      <c r="AP124" s="30">
        <f t="shared" si="45"/>
        <v>0</v>
      </c>
      <c r="AQ124" s="30">
        <f t="shared" si="46"/>
        <v>0</v>
      </c>
      <c r="AR124" s="31">
        <f t="shared" si="47"/>
        <v>0</v>
      </c>
      <c r="AS124" s="31">
        <f t="shared" si="72"/>
        <v>0</v>
      </c>
      <c r="AT124" s="32">
        <f t="shared" si="48"/>
        <v>0</v>
      </c>
      <c r="AU124" s="24">
        <v>1443.0310658341634</v>
      </c>
      <c r="AV124" s="28">
        <f t="shared" si="49"/>
        <v>4.0073758339413658E-2</v>
      </c>
      <c r="AW124" s="30">
        <f t="shared" si="50"/>
        <v>5.146769044503223E-4</v>
      </c>
      <c r="AX124" s="33">
        <f t="shared" si="51"/>
        <v>4.0073758339413658E-2</v>
      </c>
      <c r="AY124" s="30">
        <f t="shared" si="52"/>
        <v>5.146769044503223E-4</v>
      </c>
      <c r="AZ124" s="31">
        <f t="shared" si="53"/>
        <v>0.89886731258577035</v>
      </c>
      <c r="BA124" s="31">
        <f t="shared" si="70"/>
        <v>1443.0310658341634</v>
      </c>
      <c r="BB124" s="33">
        <f t="shared" si="54"/>
        <v>0</v>
      </c>
      <c r="BC124" s="31">
        <f t="shared" si="55"/>
        <v>0.4463446164354184</v>
      </c>
      <c r="BD124" s="30">
        <f t="shared" si="56"/>
        <v>4.7568448628857195E-4</v>
      </c>
      <c r="BE124" s="31">
        <f t="shared" si="57"/>
        <v>0.94390210987726131</v>
      </c>
      <c r="BF124" s="31">
        <f t="shared" si="58"/>
        <v>0.35212652821106644</v>
      </c>
      <c r="BG124" s="31">
        <f t="shared" si="59"/>
        <v>0.53440926266068456</v>
      </c>
      <c r="BH124" s="24">
        <v>100</v>
      </c>
      <c r="BI124" s="24">
        <v>31.396436368900002</v>
      </c>
      <c r="BJ124" s="24">
        <f t="shared" si="60"/>
        <v>1689.1745306833643</v>
      </c>
      <c r="BK124" s="28">
        <f t="shared" si="73"/>
        <v>0.84458726534168216</v>
      </c>
      <c r="BL124" s="28" t="str">
        <f t="shared" si="61"/>
        <v>FALSETRUE</v>
      </c>
      <c r="BM124" s="24" t="str">
        <f t="shared" si="62"/>
        <v>FALSETRUE</v>
      </c>
      <c r="BN124" s="28">
        <v>0.29199999999999998</v>
      </c>
      <c r="BO124" s="28">
        <f t="shared" si="63"/>
        <v>0.25955555555555554</v>
      </c>
      <c r="BP124" s="24">
        <v>1.37</v>
      </c>
      <c r="BQ124" s="24">
        <f t="shared" si="74"/>
        <v>330.35897435897436</v>
      </c>
      <c r="BR124" s="24">
        <v>39</v>
      </c>
      <c r="BS124" s="28">
        <v>0.4</v>
      </c>
      <c r="BT124" s="28">
        <v>182.84</v>
      </c>
      <c r="BU124" s="24">
        <v>0.02</v>
      </c>
      <c r="BV124" s="28">
        <v>2.46</v>
      </c>
      <c r="BW124" s="28">
        <v>1124.4659999999999</v>
      </c>
      <c r="BX124" s="24">
        <v>9464</v>
      </c>
      <c r="BY124" s="24">
        <v>32408</v>
      </c>
      <c r="BZ124" s="24">
        <v>3838</v>
      </c>
      <c r="CA124" s="24">
        <v>7507</v>
      </c>
      <c r="CB124" s="24">
        <v>4194</v>
      </c>
      <c r="CC124" s="24">
        <v>34009</v>
      </c>
      <c r="CD124" s="24">
        <v>41.05</v>
      </c>
      <c r="CE124" s="24">
        <v>33.61</v>
      </c>
      <c r="CF124" s="24">
        <v>91.95</v>
      </c>
      <c r="CG124" s="24">
        <v>45710</v>
      </c>
      <c r="CH124" s="24">
        <v>0</v>
      </c>
      <c r="CI124" s="24">
        <v>0</v>
      </c>
      <c r="CJ124" s="24" t="s">
        <v>98</v>
      </c>
      <c r="CK124" s="24">
        <v>12337</v>
      </c>
      <c r="CL124" s="28">
        <v>1.05</v>
      </c>
      <c r="CM124" s="28">
        <v>3.88</v>
      </c>
      <c r="CN124" s="24">
        <v>5567</v>
      </c>
      <c r="CO124" s="24">
        <v>45.34</v>
      </c>
      <c r="CP124" s="24">
        <v>2733</v>
      </c>
      <c r="CQ124" s="24">
        <v>4556</v>
      </c>
      <c r="CR124" s="24">
        <v>4288</v>
      </c>
      <c r="CS124" s="24">
        <v>12884</v>
      </c>
      <c r="CT124" s="24">
        <v>1901</v>
      </c>
      <c r="CU124" s="24">
        <v>3817</v>
      </c>
      <c r="CV124" s="24">
        <v>3237</v>
      </c>
      <c r="CW124" s="24">
        <v>3271</v>
      </c>
      <c r="CX124" s="24">
        <v>79.34</v>
      </c>
      <c r="CY124" s="24">
        <v>98.15</v>
      </c>
      <c r="CZ124" s="24">
        <v>91.41</v>
      </c>
      <c r="DA124" s="24">
        <v>57.92</v>
      </c>
      <c r="DB124" s="24">
        <v>544</v>
      </c>
      <c r="DC124" s="24">
        <v>2.2799999999999998</v>
      </c>
      <c r="DD124" s="24">
        <v>4.5199999999999996</v>
      </c>
      <c r="DE124" s="24">
        <v>154</v>
      </c>
      <c r="DF124" s="24">
        <v>1.25</v>
      </c>
      <c r="DG124" s="24">
        <v>1.56</v>
      </c>
      <c r="DH124" s="24">
        <v>1.21</v>
      </c>
    </row>
    <row r="125" spans="1:112" ht="12.3" customHeight="1">
      <c r="A125" s="24">
        <v>132</v>
      </c>
      <c r="B125" s="24" t="s">
        <v>277</v>
      </c>
      <c r="C125" s="24" t="s">
        <v>278</v>
      </c>
      <c r="D125" s="25" t="s">
        <v>377</v>
      </c>
      <c r="E125" s="25" t="s">
        <v>378</v>
      </c>
      <c r="F125" s="25" t="s">
        <v>1847</v>
      </c>
      <c r="G125" s="25" t="s">
        <v>1848</v>
      </c>
      <c r="H125" s="37" t="s">
        <v>2848</v>
      </c>
      <c r="I125" s="26">
        <v>7663</v>
      </c>
      <c r="J125" s="27">
        <v>8890.8336666643427</v>
      </c>
      <c r="K125" s="27">
        <f t="shared" si="37"/>
        <v>2567.105</v>
      </c>
      <c r="L125" s="24">
        <v>1352</v>
      </c>
      <c r="M125" s="24">
        <v>527</v>
      </c>
      <c r="N125" s="24">
        <v>154</v>
      </c>
      <c r="O125" s="24">
        <f t="shared" si="38"/>
        <v>681</v>
      </c>
      <c r="P125" s="28">
        <v>33.5</v>
      </c>
      <c r="Q125" s="28">
        <f t="shared" si="39"/>
        <v>0.45073487211770868</v>
      </c>
      <c r="R125" s="29">
        <v>0.40009277838107116</v>
      </c>
      <c r="S125" s="29">
        <v>0.12711709354887635</v>
      </c>
      <c r="T125" s="29">
        <v>0.42626473995434855</v>
      </c>
      <c r="U125" s="28" t="s">
        <v>381</v>
      </c>
      <c r="V125" s="28" t="s">
        <v>119</v>
      </c>
      <c r="W125" s="28">
        <v>0.48728051610821521</v>
      </c>
      <c r="X125" s="27">
        <v>4332.3300177244964</v>
      </c>
      <c r="Y125" s="30">
        <f t="shared" si="40"/>
        <v>3.4694503268028662E-4</v>
      </c>
      <c r="Z125" s="27">
        <f t="shared" si="41"/>
        <v>4332.3300177244964</v>
      </c>
      <c r="AA125" s="27">
        <v>0</v>
      </c>
      <c r="AB125" s="27">
        <v>0</v>
      </c>
      <c r="AC125" s="27">
        <v>138</v>
      </c>
      <c r="AD125" s="27">
        <v>0</v>
      </c>
      <c r="AE125" s="27">
        <v>0</v>
      </c>
      <c r="AF125" s="27">
        <f t="shared" si="42"/>
        <v>138</v>
      </c>
      <c r="AG125" s="27">
        <f t="shared" si="43"/>
        <v>1</v>
      </c>
      <c r="AH125" s="27">
        <v>0</v>
      </c>
      <c r="AI125" s="27">
        <v>0</v>
      </c>
      <c r="AJ125" s="27">
        <v>138</v>
      </c>
      <c r="AK125" s="27">
        <v>0</v>
      </c>
      <c r="AL125" s="27">
        <v>0</v>
      </c>
      <c r="AM125" s="27">
        <v>138</v>
      </c>
      <c r="AN125" s="27">
        <f t="shared" si="44"/>
        <v>1</v>
      </c>
      <c r="AO125" s="27">
        <v>0</v>
      </c>
      <c r="AP125" s="30">
        <f t="shared" si="45"/>
        <v>0</v>
      </c>
      <c r="AQ125" s="30">
        <f t="shared" si="46"/>
        <v>0</v>
      </c>
      <c r="AR125" s="31">
        <f t="shared" si="47"/>
        <v>0</v>
      </c>
      <c r="AS125" s="31">
        <f t="shared" si="72"/>
        <v>0</v>
      </c>
      <c r="AT125" s="32">
        <f t="shared" si="48"/>
        <v>0</v>
      </c>
      <c r="AU125" s="24">
        <v>250.94946579573084</v>
      </c>
      <c r="AV125" s="28">
        <f t="shared" si="49"/>
        <v>6.9690032916164442E-3</v>
      </c>
      <c r="AW125" s="30">
        <f t="shared" si="50"/>
        <v>8.9504583294987712E-5</v>
      </c>
      <c r="AX125" s="33">
        <f t="shared" si="51"/>
        <v>6.9690032916164442E-3</v>
      </c>
      <c r="AY125" s="30">
        <f t="shared" si="52"/>
        <v>8.9504583294987712E-5</v>
      </c>
      <c r="AZ125" s="31">
        <f t="shared" si="53"/>
        <v>0.89537957290445702</v>
      </c>
      <c r="BA125" s="31">
        <f t="shared" si="70"/>
        <v>250.94946579573084</v>
      </c>
      <c r="BB125" s="33">
        <f t="shared" si="54"/>
        <v>0</v>
      </c>
      <c r="BC125" s="31">
        <f t="shared" si="55"/>
        <v>0.4341471181923815</v>
      </c>
      <c r="BD125" s="30">
        <f t="shared" si="56"/>
        <v>3.4694503268028662E-4</v>
      </c>
      <c r="BE125" s="31">
        <f t="shared" si="57"/>
        <v>0.94340359172891497</v>
      </c>
      <c r="BF125" s="31">
        <f t="shared" si="58"/>
        <v>0.47701035095660349</v>
      </c>
      <c r="BG125" s="31">
        <f t="shared" si="59"/>
        <v>0.72394076990255407</v>
      </c>
      <c r="BH125" s="24">
        <v>99.57</v>
      </c>
      <c r="BI125" s="24">
        <v>26.3819839929</v>
      </c>
      <c r="BJ125" s="24">
        <f t="shared" si="60"/>
        <v>337.00398230311527</v>
      </c>
      <c r="BK125" s="28">
        <f t="shared" si="73"/>
        <v>0.16850199115155765</v>
      </c>
      <c r="BL125" s="28" t="str">
        <f t="shared" si="61"/>
        <v>TRUETRUE</v>
      </c>
      <c r="BM125" s="24" t="str">
        <f t="shared" si="62"/>
        <v>FALSETRUE</v>
      </c>
      <c r="BN125" s="28">
        <v>0.40880000000000005</v>
      </c>
      <c r="BO125" s="28">
        <f t="shared" si="63"/>
        <v>0.3633777777777778</v>
      </c>
      <c r="BP125" s="24">
        <v>3.19</v>
      </c>
      <c r="BQ125" s="24">
        <f t="shared" si="74"/>
        <v>257.5</v>
      </c>
      <c r="BR125" s="24">
        <v>2</v>
      </c>
      <c r="BS125" s="28">
        <v>2.13</v>
      </c>
      <c r="BT125" s="28">
        <v>163.22190000000001</v>
      </c>
      <c r="BU125" s="24">
        <v>0.4</v>
      </c>
      <c r="BV125" s="28">
        <v>8.129999999999999</v>
      </c>
      <c r="BW125" s="28">
        <v>623.00189999999998</v>
      </c>
      <c r="BX125" s="24">
        <v>2116</v>
      </c>
      <c r="BY125" s="24">
        <v>5176</v>
      </c>
      <c r="BZ125" s="24">
        <v>371</v>
      </c>
      <c r="CA125" s="24">
        <v>1710</v>
      </c>
      <c r="CB125" s="24">
        <v>872</v>
      </c>
      <c r="CC125" s="24">
        <v>5081</v>
      </c>
      <c r="CD125" s="24">
        <v>48.05</v>
      </c>
      <c r="CE125" s="24">
        <v>28.89</v>
      </c>
      <c r="CF125" s="24">
        <v>97.91</v>
      </c>
      <c r="CG125" s="24">
        <v>7630</v>
      </c>
      <c r="CH125" s="24">
        <v>33</v>
      </c>
      <c r="CI125" s="24">
        <v>0.43</v>
      </c>
      <c r="CJ125" s="24" t="s">
        <v>98</v>
      </c>
      <c r="CK125" s="24">
        <v>2095</v>
      </c>
      <c r="CL125" s="28">
        <v>1.04</v>
      </c>
      <c r="CM125" s="28">
        <v>3.79</v>
      </c>
      <c r="CN125" s="24">
        <v>806</v>
      </c>
      <c r="CO125" s="24">
        <v>38.58</v>
      </c>
      <c r="CP125" s="24">
        <v>107</v>
      </c>
      <c r="CQ125" s="24">
        <v>0</v>
      </c>
      <c r="CR125" s="24">
        <v>408</v>
      </c>
      <c r="CS125" s="24">
        <v>515</v>
      </c>
      <c r="CT125" s="24">
        <v>406</v>
      </c>
      <c r="CU125" s="24">
        <v>858</v>
      </c>
      <c r="CV125" s="24">
        <v>615</v>
      </c>
      <c r="CW125" s="24">
        <v>419</v>
      </c>
      <c r="CX125" s="24">
        <v>71.989999999999995</v>
      </c>
      <c r="CY125" s="24">
        <v>97.17</v>
      </c>
      <c r="CZ125" s="24">
        <v>85.06</v>
      </c>
      <c r="DA125" s="24">
        <v>40.72</v>
      </c>
      <c r="DB125" s="24">
        <v>200</v>
      </c>
      <c r="DC125" s="24">
        <v>3.4</v>
      </c>
      <c r="DD125" s="24">
        <v>10.53</v>
      </c>
      <c r="DE125" s="24">
        <v>414</v>
      </c>
      <c r="DF125" s="24">
        <v>19.82</v>
      </c>
      <c r="DG125" s="24">
        <v>7.71</v>
      </c>
      <c r="DH125" s="24">
        <v>3.59</v>
      </c>
    </row>
    <row r="126" spans="1:112" ht="12.3" customHeight="1">
      <c r="A126" s="24">
        <v>133</v>
      </c>
      <c r="B126" s="24" t="s">
        <v>277</v>
      </c>
      <c r="C126" s="24" t="s">
        <v>278</v>
      </c>
      <c r="D126" s="25" t="s">
        <v>377</v>
      </c>
      <c r="E126" s="25" t="s">
        <v>378</v>
      </c>
      <c r="F126" s="25" t="s">
        <v>1598</v>
      </c>
      <c r="G126" s="25" t="s">
        <v>1599</v>
      </c>
      <c r="H126" s="37" t="s">
        <v>2848</v>
      </c>
      <c r="I126" s="26">
        <v>3833</v>
      </c>
      <c r="J126" s="27">
        <v>4447.1571766050411</v>
      </c>
      <c r="K126" s="27">
        <f t="shared" si="37"/>
        <v>2100.8672999999999</v>
      </c>
      <c r="L126" s="24">
        <v>498</v>
      </c>
      <c r="M126" s="24">
        <v>393</v>
      </c>
      <c r="N126" s="24">
        <v>211</v>
      </c>
      <c r="O126" s="24">
        <f t="shared" si="38"/>
        <v>604</v>
      </c>
      <c r="P126" s="28">
        <v>54.809999999999995</v>
      </c>
      <c r="Q126" s="28">
        <f t="shared" si="39"/>
        <v>0.60395496754440836</v>
      </c>
      <c r="R126" s="29">
        <v>0.40009277838107116</v>
      </c>
      <c r="S126" s="29">
        <v>0.12711709354887635</v>
      </c>
      <c r="T126" s="29">
        <v>0.42626473995434855</v>
      </c>
      <c r="U126" s="28" t="s">
        <v>381</v>
      </c>
      <c r="V126" s="28" t="s">
        <v>119</v>
      </c>
      <c r="W126" s="28">
        <v>0.79724910710123187</v>
      </c>
      <c r="X126" s="27">
        <v>3545.4920881872044</v>
      </c>
      <c r="Y126" s="30">
        <f t="shared" si="40"/>
        <v>2.8393286369488019E-4</v>
      </c>
      <c r="Z126" s="27">
        <f t="shared" si="41"/>
        <v>3545.4920881872044</v>
      </c>
      <c r="AA126" s="27">
        <v>0</v>
      </c>
      <c r="AB126" s="27">
        <v>0</v>
      </c>
      <c r="AC126" s="27">
        <v>0</v>
      </c>
      <c r="AD126" s="27">
        <v>0</v>
      </c>
      <c r="AE126" s="27">
        <v>0</v>
      </c>
      <c r="AF126" s="27">
        <f t="shared" si="42"/>
        <v>0</v>
      </c>
      <c r="AG126" s="27">
        <f t="shared" si="43"/>
        <v>0</v>
      </c>
      <c r="AH126" s="27">
        <v>0</v>
      </c>
      <c r="AI126" s="27">
        <v>0</v>
      </c>
      <c r="AJ126" s="27">
        <v>0</v>
      </c>
      <c r="AK126" s="27">
        <v>0</v>
      </c>
      <c r="AL126" s="27">
        <v>0</v>
      </c>
      <c r="AM126" s="27">
        <v>0</v>
      </c>
      <c r="AN126" s="27">
        <f t="shared" si="44"/>
        <v>0</v>
      </c>
      <c r="AO126" s="27">
        <v>0</v>
      </c>
      <c r="AP126" s="30">
        <f t="shared" si="45"/>
        <v>0</v>
      </c>
      <c r="AQ126" s="30">
        <f t="shared" si="46"/>
        <v>0</v>
      </c>
      <c r="AR126" s="31">
        <f t="shared" si="47"/>
        <v>0</v>
      </c>
      <c r="AS126" s="31">
        <f t="shared" si="72"/>
        <v>0</v>
      </c>
      <c r="AT126" s="32">
        <f t="shared" si="48"/>
        <v>0</v>
      </c>
      <c r="AU126" s="24">
        <v>877.77126691845626</v>
      </c>
      <c r="AV126" s="28">
        <f t="shared" si="49"/>
        <v>2.4376185974511543E-2</v>
      </c>
      <c r="AW126" s="30">
        <f t="shared" si="50"/>
        <v>3.1306921186196208E-4</v>
      </c>
      <c r="AX126" s="33">
        <f t="shared" si="51"/>
        <v>2.4376185974511543E-2</v>
      </c>
      <c r="AY126" s="30">
        <f t="shared" si="52"/>
        <v>3.1306921186196208E-4</v>
      </c>
      <c r="AZ126" s="31">
        <f t="shared" si="53"/>
        <v>0.89721350043829151</v>
      </c>
      <c r="BA126" s="31">
        <f t="shared" si="70"/>
        <v>877.77126691845626</v>
      </c>
      <c r="BB126" s="33">
        <f t="shared" si="54"/>
        <v>0</v>
      </c>
      <c r="BC126" s="31">
        <f t="shared" si="55"/>
        <v>0.44056082159795801</v>
      </c>
      <c r="BD126" s="30">
        <f t="shared" si="56"/>
        <v>2.8393286369488019E-4</v>
      </c>
      <c r="BE126" s="31">
        <f t="shared" si="57"/>
        <v>0.94315958952970202</v>
      </c>
      <c r="BF126" s="31">
        <f t="shared" si="58"/>
        <v>0.58023087649820959</v>
      </c>
      <c r="BG126" s="31">
        <f t="shared" si="59"/>
        <v>0.88059470116522132</v>
      </c>
      <c r="BH126" s="24">
        <v>71.2</v>
      </c>
      <c r="BI126" s="24">
        <v>142.29758143800001</v>
      </c>
      <c r="BJ126" s="24">
        <f t="shared" si="60"/>
        <v>31.252514144400244</v>
      </c>
      <c r="BK126" s="28">
        <f t="shared" si="73"/>
        <v>1.5626257072200122E-2</v>
      </c>
      <c r="BL126" s="28" t="str">
        <f t="shared" si="61"/>
        <v>TRUETRUE</v>
      </c>
      <c r="BM126" s="24" t="str">
        <f t="shared" si="62"/>
        <v>FALSETRUE</v>
      </c>
      <c r="BN126" s="28">
        <v>0.45640000000000003</v>
      </c>
      <c r="BO126" s="28">
        <f t="shared" si="63"/>
        <v>0.40568888888888893</v>
      </c>
      <c r="BP126" s="24">
        <v>9.02</v>
      </c>
      <c r="BQ126" s="24">
        <f t="shared" si="74"/>
        <v>157.28571428571428</v>
      </c>
      <c r="BR126" s="24">
        <v>7</v>
      </c>
      <c r="BS126" s="28">
        <v>18.52</v>
      </c>
      <c r="BT126" s="28">
        <v>709.87160000000006</v>
      </c>
      <c r="BU126" s="24">
        <v>1.0900000000000001</v>
      </c>
      <c r="BV126" s="28">
        <v>52.46</v>
      </c>
      <c r="BW126" s="28">
        <v>2010.7918</v>
      </c>
      <c r="BX126" s="24">
        <v>1130</v>
      </c>
      <c r="BY126" s="24">
        <v>2476</v>
      </c>
      <c r="BZ126" s="24">
        <v>227</v>
      </c>
      <c r="CA126" s="24">
        <v>920</v>
      </c>
      <c r="CB126" s="24">
        <v>441</v>
      </c>
      <c r="CC126" s="24">
        <v>2472</v>
      </c>
      <c r="CD126" s="24">
        <v>54.81</v>
      </c>
      <c r="CE126" s="24">
        <v>28.56</v>
      </c>
      <c r="CF126" s="24">
        <v>111.53</v>
      </c>
      <c r="CG126" s="24">
        <v>2729</v>
      </c>
      <c r="CH126" s="24">
        <v>1104</v>
      </c>
      <c r="CI126" s="24">
        <v>28.8</v>
      </c>
      <c r="CJ126" s="24" t="s">
        <v>98</v>
      </c>
      <c r="CK126" s="24">
        <v>1119</v>
      </c>
      <c r="CL126" s="28">
        <v>1.02</v>
      </c>
      <c r="CM126" s="28">
        <v>3.49</v>
      </c>
      <c r="CN126" s="24">
        <v>299</v>
      </c>
      <c r="CO126" s="24">
        <v>26.77</v>
      </c>
      <c r="CP126" s="24">
        <v>220</v>
      </c>
      <c r="CQ126" s="24">
        <v>520</v>
      </c>
      <c r="CR126" s="24">
        <v>361</v>
      </c>
      <c r="CS126" s="24">
        <v>1101</v>
      </c>
      <c r="CT126" s="24">
        <v>205</v>
      </c>
      <c r="CU126" s="24">
        <v>434</v>
      </c>
      <c r="CV126" s="24">
        <v>273</v>
      </c>
      <c r="CW126" s="24">
        <v>114</v>
      </c>
      <c r="CX126" s="24">
        <v>63.08</v>
      </c>
      <c r="CY126" s="24">
        <v>95.59</v>
      </c>
      <c r="CZ126" s="24">
        <v>74.180000000000007</v>
      </c>
      <c r="DA126" s="24">
        <v>21.84</v>
      </c>
      <c r="DB126" s="24">
        <v>277</v>
      </c>
      <c r="DC126" s="24">
        <v>6.03</v>
      </c>
      <c r="DD126" s="24">
        <v>10.92</v>
      </c>
      <c r="DE126" s="24">
        <v>251</v>
      </c>
      <c r="DF126" s="24">
        <v>22.47</v>
      </c>
      <c r="DG126" s="24">
        <v>35.270000000000003</v>
      </c>
      <c r="DH126" s="24">
        <v>9.44</v>
      </c>
    </row>
    <row r="127" spans="1:112" ht="12.3" customHeight="1">
      <c r="A127" s="24">
        <v>134</v>
      </c>
      <c r="B127" s="24" t="s">
        <v>277</v>
      </c>
      <c r="C127" s="24" t="s">
        <v>278</v>
      </c>
      <c r="D127" s="25" t="s">
        <v>377</v>
      </c>
      <c r="E127" s="25" t="s">
        <v>378</v>
      </c>
      <c r="F127" s="25" t="s">
        <v>624</v>
      </c>
      <c r="G127" s="25" t="s">
        <v>625</v>
      </c>
      <c r="H127" s="37" t="s">
        <v>2848</v>
      </c>
      <c r="I127" s="26">
        <v>32673</v>
      </c>
      <c r="J127" s="27">
        <v>37908.157169636448</v>
      </c>
      <c r="K127" s="27">
        <f t="shared" si="37"/>
        <v>14199.685800000001</v>
      </c>
      <c r="L127" s="24">
        <v>4759</v>
      </c>
      <c r="M127" s="24">
        <v>1921</v>
      </c>
      <c r="N127" s="24">
        <v>1737</v>
      </c>
      <c r="O127" s="24">
        <f t="shared" si="38"/>
        <v>3658</v>
      </c>
      <c r="P127" s="28">
        <v>43.46</v>
      </c>
      <c r="Q127" s="28">
        <f t="shared" si="39"/>
        <v>0.50714466834073857</v>
      </c>
      <c r="R127" s="29">
        <v>0.40009277838107116</v>
      </c>
      <c r="S127" s="29">
        <v>0.12711709354887635</v>
      </c>
      <c r="T127" s="29">
        <v>0.42626473995434855</v>
      </c>
      <c r="U127" s="28" t="s">
        <v>381</v>
      </c>
      <c r="V127" s="28" t="s">
        <v>119</v>
      </c>
      <c r="W127" s="28">
        <v>0.63215555910635912</v>
      </c>
      <c r="X127" s="27">
        <v>23963.852290263265</v>
      </c>
      <c r="Y127" s="30">
        <f t="shared" si="40"/>
        <v>1.9190919163535585E-3</v>
      </c>
      <c r="Z127" s="27">
        <f t="shared" si="41"/>
        <v>23963.852290263265</v>
      </c>
      <c r="AA127" s="27">
        <v>0</v>
      </c>
      <c r="AB127" s="27">
        <v>0</v>
      </c>
      <c r="AC127" s="27">
        <v>0</v>
      </c>
      <c r="AD127" s="27">
        <v>0</v>
      </c>
      <c r="AE127" s="27">
        <v>0</v>
      </c>
      <c r="AF127" s="27">
        <f t="shared" si="42"/>
        <v>0</v>
      </c>
      <c r="AG127" s="27">
        <f t="shared" si="43"/>
        <v>0</v>
      </c>
      <c r="AH127" s="27">
        <v>0</v>
      </c>
      <c r="AI127" s="27">
        <v>0</v>
      </c>
      <c r="AJ127" s="27">
        <v>0</v>
      </c>
      <c r="AK127" s="27">
        <v>0</v>
      </c>
      <c r="AL127" s="27">
        <v>0</v>
      </c>
      <c r="AM127" s="27">
        <v>0</v>
      </c>
      <c r="AN127" s="27">
        <f t="shared" si="44"/>
        <v>0</v>
      </c>
      <c r="AO127" s="27">
        <v>0</v>
      </c>
      <c r="AP127" s="30">
        <f t="shared" si="45"/>
        <v>0</v>
      </c>
      <c r="AQ127" s="30">
        <f t="shared" si="46"/>
        <v>0</v>
      </c>
      <c r="AR127" s="31">
        <f t="shared" si="47"/>
        <v>0</v>
      </c>
      <c r="AS127" s="31">
        <f t="shared" si="72"/>
        <v>0</v>
      </c>
      <c r="AT127" s="32">
        <f t="shared" si="48"/>
        <v>0</v>
      </c>
      <c r="AU127" s="24">
        <v>4319.5189353737514</v>
      </c>
      <c r="AV127" s="28">
        <f t="shared" si="49"/>
        <v>0.1199553925463321</v>
      </c>
      <c r="AW127" s="30">
        <f t="shared" si="50"/>
        <v>1.540615920896747E-3</v>
      </c>
      <c r="AX127" s="33">
        <f t="shared" si="51"/>
        <v>0.1199553925463321</v>
      </c>
      <c r="AY127" s="30">
        <f t="shared" si="52"/>
        <v>1.540615920896747E-3</v>
      </c>
      <c r="AZ127" s="31">
        <f t="shared" si="53"/>
        <v>0.90728321371626841</v>
      </c>
      <c r="BA127" s="31">
        <f t="shared" si="70"/>
        <v>4319.5189353737514</v>
      </c>
      <c r="BB127" s="33">
        <f t="shared" si="54"/>
        <v>0</v>
      </c>
      <c r="BC127" s="31">
        <f t="shared" si="55"/>
        <v>0.47577712821455725</v>
      </c>
      <c r="BD127" s="30">
        <f t="shared" si="56"/>
        <v>1.9190919163535585E-3</v>
      </c>
      <c r="BE127" s="31">
        <f t="shared" si="57"/>
        <v>0.94949142052894953</v>
      </c>
      <c r="BF127" s="31">
        <f t="shared" si="58"/>
        <v>0.52785535718388743</v>
      </c>
      <c r="BG127" s="31">
        <f t="shared" si="59"/>
        <v>0.80110633429767297</v>
      </c>
      <c r="BH127" s="24">
        <v>93.39</v>
      </c>
      <c r="BI127" s="24">
        <v>66.890389442499995</v>
      </c>
      <c r="BJ127" s="24">
        <f t="shared" si="60"/>
        <v>566.72053318246685</v>
      </c>
      <c r="BK127" s="28">
        <f t="shared" si="73"/>
        <v>0.28336026659123342</v>
      </c>
      <c r="BL127" s="28" t="str">
        <f t="shared" si="61"/>
        <v>TRUETRUE</v>
      </c>
      <c r="BM127" s="24" t="str">
        <f t="shared" si="62"/>
        <v>FALSETRUE</v>
      </c>
      <c r="BN127" s="28">
        <v>0.45079999999999998</v>
      </c>
      <c r="BO127" s="28">
        <f t="shared" si="63"/>
        <v>0.40071111111111107</v>
      </c>
      <c r="BP127" s="24">
        <v>3.25</v>
      </c>
      <c r="BQ127" s="24">
        <f t="shared" si="74"/>
        <v>427.0625</v>
      </c>
      <c r="BR127" s="24">
        <v>16</v>
      </c>
      <c r="BS127" s="28">
        <v>3.19</v>
      </c>
      <c r="BT127" s="28">
        <v>1042.2686999999999</v>
      </c>
      <c r="BU127" s="24">
        <v>0.04</v>
      </c>
      <c r="BV127" s="28">
        <v>37.42</v>
      </c>
      <c r="BW127" s="28">
        <v>12226.236600000002</v>
      </c>
      <c r="BX127" s="24">
        <v>9787</v>
      </c>
      <c r="BY127" s="24">
        <v>21708</v>
      </c>
      <c r="BZ127" s="24">
        <v>1178</v>
      </c>
      <c r="CA127" s="24">
        <v>7831</v>
      </c>
      <c r="CB127" s="24">
        <v>4138</v>
      </c>
      <c r="CC127" s="24">
        <v>20704</v>
      </c>
      <c r="CD127" s="24">
        <v>50.51</v>
      </c>
      <c r="CE127" s="24">
        <v>27.31</v>
      </c>
      <c r="CF127" s="24">
        <v>98.84</v>
      </c>
      <c r="CG127" s="24">
        <v>30514</v>
      </c>
      <c r="CH127" s="24">
        <v>2159</v>
      </c>
      <c r="CI127" s="24">
        <v>6.61</v>
      </c>
      <c r="CJ127" s="24" t="s">
        <v>98</v>
      </c>
      <c r="CK127" s="24">
        <v>8552</v>
      </c>
      <c r="CL127" s="28">
        <v>1.03</v>
      </c>
      <c r="CM127" s="28">
        <v>3.91</v>
      </c>
      <c r="CN127" s="24">
        <v>3855</v>
      </c>
      <c r="CO127" s="24">
        <v>45.12</v>
      </c>
      <c r="CP127" s="24">
        <v>1071</v>
      </c>
      <c r="CQ127" s="24">
        <v>3926</v>
      </c>
      <c r="CR127" s="24">
        <v>1806</v>
      </c>
      <c r="CS127" s="24">
        <v>6833</v>
      </c>
      <c r="CT127" s="24">
        <v>1715</v>
      </c>
      <c r="CU127" s="24">
        <v>3825</v>
      </c>
      <c r="CV127" s="24">
        <v>2768</v>
      </c>
      <c r="CW127" s="24">
        <v>1648</v>
      </c>
      <c r="CX127" s="24">
        <v>64.739999999999995</v>
      </c>
      <c r="CY127" s="24">
        <v>96.35</v>
      </c>
      <c r="CZ127" s="24">
        <v>80.58</v>
      </c>
      <c r="DA127" s="24">
        <v>35.17</v>
      </c>
      <c r="DB127" s="24">
        <v>852</v>
      </c>
      <c r="DC127" s="24">
        <v>4.5599999999999996</v>
      </c>
      <c r="DD127" s="24">
        <v>12.89</v>
      </c>
      <c r="DE127" s="24">
        <v>1870</v>
      </c>
      <c r="DF127" s="24">
        <v>21.89</v>
      </c>
      <c r="DG127" s="24">
        <v>29.94</v>
      </c>
      <c r="DH127" s="24">
        <v>3.62</v>
      </c>
    </row>
    <row r="128" spans="1:112" ht="12.3" customHeight="1">
      <c r="A128" s="24">
        <v>135</v>
      </c>
      <c r="B128" s="24" t="s">
        <v>277</v>
      </c>
      <c r="C128" s="24" t="s">
        <v>278</v>
      </c>
      <c r="D128" s="25" t="s">
        <v>684</v>
      </c>
      <c r="E128" s="25" t="s">
        <v>685</v>
      </c>
      <c r="F128" s="25" t="s">
        <v>686</v>
      </c>
      <c r="G128" s="25" t="s">
        <v>687</v>
      </c>
      <c r="H128" s="37" t="s">
        <v>2848</v>
      </c>
      <c r="I128" s="26">
        <v>48800</v>
      </c>
      <c r="J128" s="27">
        <v>56114</v>
      </c>
      <c r="K128" s="27">
        <f t="shared" si="37"/>
        <v>13117.44</v>
      </c>
      <c r="L128" s="24">
        <v>8952</v>
      </c>
      <c r="M128" s="24">
        <v>2290</v>
      </c>
      <c r="N128" s="24">
        <v>1001</v>
      </c>
      <c r="O128" s="24">
        <f t="shared" si="38"/>
        <v>3291</v>
      </c>
      <c r="P128" s="28">
        <v>26.88</v>
      </c>
      <c r="Q128" s="28">
        <f t="shared" si="39"/>
        <v>0.41606628128879275</v>
      </c>
      <c r="R128" s="29">
        <v>0.38797279718584821</v>
      </c>
      <c r="S128" s="29">
        <v>5.4267490660749353E-2</v>
      </c>
      <c r="T128" s="29">
        <v>0.55882363446226213</v>
      </c>
      <c r="U128" s="28" t="s">
        <v>105</v>
      </c>
      <c r="V128" s="28" t="s">
        <v>119</v>
      </c>
      <c r="W128" s="28">
        <v>0.38797279718584821</v>
      </c>
      <c r="X128" s="27">
        <v>21770.705541286687</v>
      </c>
      <c r="Y128" s="30">
        <f t="shared" si="40"/>
        <v>1.7434586272496971E-3</v>
      </c>
      <c r="Z128" s="27">
        <f t="shared" si="41"/>
        <v>21205.705541286687</v>
      </c>
      <c r="AA128" s="27">
        <v>0</v>
      </c>
      <c r="AB128" s="27">
        <v>0</v>
      </c>
      <c r="AC128" s="27">
        <v>60</v>
      </c>
      <c r="AD128" s="27">
        <v>0</v>
      </c>
      <c r="AE128" s="27">
        <v>6812</v>
      </c>
      <c r="AF128" s="27">
        <f t="shared" si="42"/>
        <v>6812</v>
      </c>
      <c r="AG128" s="27">
        <f t="shared" si="43"/>
        <v>2</v>
      </c>
      <c r="AH128" s="27">
        <v>0</v>
      </c>
      <c r="AI128" s="27">
        <v>565</v>
      </c>
      <c r="AJ128" s="27">
        <v>0</v>
      </c>
      <c r="AK128" s="27">
        <v>0</v>
      </c>
      <c r="AL128" s="27">
        <v>6812</v>
      </c>
      <c r="AM128" s="27">
        <v>7377</v>
      </c>
      <c r="AN128" s="27">
        <f t="shared" si="44"/>
        <v>2</v>
      </c>
      <c r="AO128" s="27">
        <v>565</v>
      </c>
      <c r="AP128" s="30">
        <f t="shared" si="45"/>
        <v>3.2674518652292349E-4</v>
      </c>
      <c r="AQ128" s="30">
        <f t="shared" si="46"/>
        <v>1.7816543212212372E-3</v>
      </c>
      <c r="AR128" s="31">
        <f t="shared" si="47"/>
        <v>2.5952305446808571E-2</v>
      </c>
      <c r="AS128" s="31">
        <f t="shared" si="72"/>
        <v>2.5952305446808571E-2</v>
      </c>
      <c r="AT128" s="32">
        <f t="shared" si="48"/>
        <v>1.0068788537619845E-2</v>
      </c>
      <c r="AU128" s="24">
        <v>4296.7987288332688</v>
      </c>
      <c r="AV128" s="28">
        <f t="shared" si="49"/>
        <v>0.11932444004095512</v>
      </c>
      <c r="AW128" s="30">
        <f t="shared" si="50"/>
        <v>1.5325124463094082E-3</v>
      </c>
      <c r="AX128" s="33">
        <f t="shared" si="51"/>
        <v>0.11932444004095512</v>
      </c>
      <c r="AY128" s="30">
        <f t="shared" si="52"/>
        <v>-2.49141874911829E-4</v>
      </c>
      <c r="AZ128" s="31">
        <f t="shared" si="53"/>
        <v>0.89260161528244009</v>
      </c>
      <c r="BA128" s="31">
        <f t="shared" si="70"/>
        <v>3731.7987288332688</v>
      </c>
      <c r="BB128" s="33">
        <f t="shared" si="54"/>
        <v>0.13149324314602404</v>
      </c>
      <c r="BC128" s="31">
        <f t="shared" si="55"/>
        <v>0.46663295083641448</v>
      </c>
      <c r="BD128" s="30">
        <f t="shared" si="56"/>
        <v>1.4167134407267737E-3</v>
      </c>
      <c r="BE128" s="31">
        <f t="shared" si="57"/>
        <v>0.9475460589446093</v>
      </c>
      <c r="BF128" s="31">
        <f t="shared" si="58"/>
        <v>0.44575410491923573</v>
      </c>
      <c r="BG128" s="31">
        <f t="shared" si="59"/>
        <v>0.67650433424622536</v>
      </c>
      <c r="BH128" s="24">
        <v>89.59</v>
      </c>
      <c r="BI128" s="24">
        <v>180.192171234</v>
      </c>
      <c r="BJ128" s="24">
        <f t="shared" si="60"/>
        <v>311.41197542444615</v>
      </c>
      <c r="BK128" s="28">
        <f t="shared" si="73"/>
        <v>0.15570598771222308</v>
      </c>
      <c r="BL128" s="28" t="str">
        <f t="shared" si="61"/>
        <v>FALSETRUE</v>
      </c>
      <c r="BM128" s="24" t="str">
        <f t="shared" si="62"/>
        <v>FALSETRUE</v>
      </c>
      <c r="BN128" s="28">
        <v>0.41689999999999999</v>
      </c>
      <c r="BO128" s="28">
        <f t="shared" si="63"/>
        <v>0.37057777777777778</v>
      </c>
      <c r="BP128" s="24">
        <v>3.67</v>
      </c>
      <c r="BQ128" s="24">
        <f t="shared" si="74"/>
        <v>276.875</v>
      </c>
      <c r="BR128" s="24">
        <v>40</v>
      </c>
      <c r="BS128" s="28">
        <v>3.45</v>
      </c>
      <c r="BT128" s="28">
        <v>1683.6000000000001</v>
      </c>
      <c r="BU128" s="24">
        <v>0.37</v>
      </c>
      <c r="BV128" s="28">
        <v>14.99</v>
      </c>
      <c r="BW128" s="28">
        <v>7315.12</v>
      </c>
      <c r="BX128" s="24">
        <v>13589</v>
      </c>
      <c r="BY128" s="24">
        <v>32592</v>
      </c>
      <c r="BZ128" s="24">
        <v>2619</v>
      </c>
      <c r="CA128" s="24">
        <v>10761</v>
      </c>
      <c r="CB128" s="24">
        <v>5746</v>
      </c>
      <c r="CC128" s="24">
        <v>32293</v>
      </c>
      <c r="CD128" s="24">
        <v>49.73</v>
      </c>
      <c r="CE128" s="24">
        <v>29.19</v>
      </c>
      <c r="CF128" s="24">
        <v>100.08</v>
      </c>
      <c r="CG128" s="24">
        <v>43720</v>
      </c>
      <c r="CH128" s="24">
        <v>5080</v>
      </c>
      <c r="CI128" s="24">
        <v>10.41</v>
      </c>
      <c r="CJ128" s="24" t="s">
        <v>98</v>
      </c>
      <c r="CK128" s="24">
        <v>12602</v>
      </c>
      <c r="CL128" s="28">
        <v>1.04</v>
      </c>
      <c r="CM128" s="28">
        <v>4.0199999999999996</v>
      </c>
      <c r="CN128" s="24">
        <v>5319</v>
      </c>
      <c r="CO128" s="24">
        <v>42.28</v>
      </c>
      <c r="CP128" s="24">
        <v>2143</v>
      </c>
      <c r="CQ128" s="24">
        <v>5314</v>
      </c>
      <c r="CR128" s="24">
        <v>3529</v>
      </c>
      <c r="CS128" s="24">
        <v>11075</v>
      </c>
      <c r="CT128" s="24">
        <v>2527</v>
      </c>
      <c r="CU128" s="24">
        <v>5265</v>
      </c>
      <c r="CV128" s="24">
        <v>3916</v>
      </c>
      <c r="CW128" s="24">
        <v>2504</v>
      </c>
      <c r="CX128" s="24">
        <v>70.06</v>
      </c>
      <c r="CY128" s="24">
        <v>96.5</v>
      </c>
      <c r="CZ128" s="24">
        <v>81.3</v>
      </c>
      <c r="DA128" s="24">
        <v>38.11</v>
      </c>
      <c r="DB128" s="24">
        <v>1469</v>
      </c>
      <c r="DC128" s="24">
        <v>4.41</v>
      </c>
      <c r="DD128" s="24">
        <v>10.84</v>
      </c>
      <c r="DE128" s="24">
        <v>1848</v>
      </c>
      <c r="DF128" s="24">
        <v>14.69</v>
      </c>
      <c r="DG128" s="24">
        <v>6.26</v>
      </c>
      <c r="DH128" s="24">
        <v>3.51</v>
      </c>
    </row>
    <row r="129" spans="1:112" ht="12.3" customHeight="1">
      <c r="A129" s="24">
        <v>136</v>
      </c>
      <c r="B129" s="24" t="s">
        <v>277</v>
      </c>
      <c r="C129" s="24" t="s">
        <v>278</v>
      </c>
      <c r="D129" s="25" t="s">
        <v>201</v>
      </c>
      <c r="E129" s="25" t="s">
        <v>524</v>
      </c>
      <c r="F129" s="25" t="s">
        <v>616</v>
      </c>
      <c r="G129" s="25" t="s">
        <v>617</v>
      </c>
      <c r="H129" s="37" t="s">
        <v>2848</v>
      </c>
      <c r="I129" s="26">
        <v>57475</v>
      </c>
      <c r="J129" s="27">
        <v>65033.62467753925</v>
      </c>
      <c r="K129" s="27">
        <f t="shared" si="37"/>
        <v>20167.977500000001</v>
      </c>
      <c r="L129" s="24">
        <v>10525</v>
      </c>
      <c r="M129" s="24">
        <v>4003</v>
      </c>
      <c r="N129" s="24">
        <v>1687</v>
      </c>
      <c r="O129" s="24">
        <f t="shared" si="38"/>
        <v>5690</v>
      </c>
      <c r="P129" s="28">
        <v>35.090000000000003</v>
      </c>
      <c r="Q129" s="28">
        <f t="shared" si="39"/>
        <v>0.44278013582998377</v>
      </c>
      <c r="R129" s="29">
        <v>0.38427549630390917</v>
      </c>
      <c r="S129" s="29">
        <v>0.15984726244200612</v>
      </c>
      <c r="T129" s="29">
        <v>0.54282008106071078</v>
      </c>
      <c r="U129" s="28" t="s">
        <v>105</v>
      </c>
      <c r="V129" s="28" t="s">
        <v>97</v>
      </c>
      <c r="W129" s="28">
        <v>0.46201200694286215</v>
      </c>
      <c r="X129" s="27">
        <v>30046.315456038756</v>
      </c>
      <c r="Y129" s="30">
        <f t="shared" si="40"/>
        <v>2.4061924772972088E-3</v>
      </c>
      <c r="Z129" s="27">
        <f t="shared" si="41"/>
        <v>30046.315456038756</v>
      </c>
      <c r="AA129" s="27">
        <v>0</v>
      </c>
      <c r="AB129" s="27">
        <v>0</v>
      </c>
      <c r="AC129" s="27">
        <v>0</v>
      </c>
      <c r="AD129" s="27">
        <v>0</v>
      </c>
      <c r="AE129" s="27">
        <v>12404</v>
      </c>
      <c r="AF129" s="27">
        <f t="shared" si="42"/>
        <v>12404</v>
      </c>
      <c r="AG129" s="27">
        <f t="shared" si="43"/>
        <v>1</v>
      </c>
      <c r="AH129" s="27">
        <v>0</v>
      </c>
      <c r="AI129" s="27">
        <v>0</v>
      </c>
      <c r="AJ129" s="27">
        <v>0</v>
      </c>
      <c r="AK129" s="27">
        <v>0</v>
      </c>
      <c r="AL129" s="27">
        <v>12404</v>
      </c>
      <c r="AM129" s="27">
        <v>12404</v>
      </c>
      <c r="AN129" s="27">
        <f t="shared" si="44"/>
        <v>1</v>
      </c>
      <c r="AO129" s="27">
        <v>0</v>
      </c>
      <c r="AP129" s="30">
        <f t="shared" si="45"/>
        <v>0</v>
      </c>
      <c r="AQ129" s="30">
        <f t="shared" si="46"/>
        <v>0</v>
      </c>
      <c r="AR129" s="31">
        <f t="shared" si="47"/>
        <v>0</v>
      </c>
      <c r="AS129" s="31">
        <f t="shared" si="72"/>
        <v>0</v>
      </c>
      <c r="AT129" s="32">
        <f t="shared" si="48"/>
        <v>0</v>
      </c>
      <c r="AU129" s="24">
        <v>4449.1756268597628</v>
      </c>
      <c r="AV129" s="28">
        <f t="shared" si="49"/>
        <v>0.12355602945895103</v>
      </c>
      <c r="AW129" s="30">
        <f t="shared" si="50"/>
        <v>1.5868597656726845E-3</v>
      </c>
      <c r="AX129" s="33">
        <f t="shared" si="51"/>
        <v>0.12355602945895103</v>
      </c>
      <c r="AY129" s="30">
        <f t="shared" si="52"/>
        <v>1.5868597656726845E-3</v>
      </c>
      <c r="AZ129" s="31">
        <f t="shared" si="53"/>
        <v>0.9076625575362125</v>
      </c>
      <c r="BA129" s="31">
        <f t="shared" si="70"/>
        <v>4449.1756268597628</v>
      </c>
      <c r="BB129" s="33">
        <f t="shared" si="54"/>
        <v>0</v>
      </c>
      <c r="BC129" s="31">
        <f t="shared" si="55"/>
        <v>0.47183136109969093</v>
      </c>
      <c r="BD129" s="30">
        <f t="shared" si="56"/>
        <v>2.4061924772972088E-3</v>
      </c>
      <c r="BE129" s="31">
        <f t="shared" si="57"/>
        <v>0.95137762140128601</v>
      </c>
      <c r="BF129" s="31">
        <f t="shared" si="58"/>
        <v>0.47193194027381513</v>
      </c>
      <c r="BG129" s="31">
        <f t="shared" si="59"/>
        <v>0.71623345593713106</v>
      </c>
      <c r="BH129" s="24">
        <v>99.56</v>
      </c>
      <c r="BI129" s="24">
        <v>21.646918363899999</v>
      </c>
      <c r="BJ129" s="24">
        <f t="shared" si="60"/>
        <v>3004.2901989224538</v>
      </c>
      <c r="BK129" s="28">
        <v>1</v>
      </c>
      <c r="BL129" s="28" t="str">
        <f t="shared" si="61"/>
        <v>FALSETRUE</v>
      </c>
      <c r="BM129" s="24" t="str">
        <f t="shared" si="62"/>
        <v>FALSETRUE</v>
      </c>
      <c r="BN129" s="28">
        <v>0.42719999999999997</v>
      </c>
      <c r="BO129" s="28">
        <f t="shared" si="63"/>
        <v>0.37973333333333331</v>
      </c>
      <c r="BP129" s="24">
        <v>2.0699999999999998</v>
      </c>
      <c r="BQ129" s="24">
        <f t="shared" si="74"/>
        <v>370.38461538461536</v>
      </c>
      <c r="BR129" s="24">
        <v>26</v>
      </c>
      <c r="BS129" s="28">
        <v>2.14</v>
      </c>
      <c r="BT129" s="28">
        <v>1229.9650000000001</v>
      </c>
      <c r="BU129" s="24">
        <v>0.28999999999999998</v>
      </c>
      <c r="BV129" s="28">
        <v>19.510000000000002</v>
      </c>
      <c r="BW129" s="28">
        <v>11213.372499999999</v>
      </c>
      <c r="BX129" s="24">
        <v>16480</v>
      </c>
      <c r="BY129" s="24">
        <v>38580</v>
      </c>
      <c r="BZ129" s="24">
        <v>2415</v>
      </c>
      <c r="CA129" s="24">
        <v>13350</v>
      </c>
      <c r="CB129" s="24">
        <v>6285</v>
      </c>
      <c r="CC129" s="24">
        <v>37840</v>
      </c>
      <c r="CD129" s="24">
        <v>48.98</v>
      </c>
      <c r="CE129" s="24">
        <v>28.34</v>
      </c>
      <c r="CF129" s="24">
        <v>94.5</v>
      </c>
      <c r="CG129" s="24">
        <v>57221</v>
      </c>
      <c r="CH129" s="24">
        <v>254</v>
      </c>
      <c r="CI129" s="24">
        <v>0.44</v>
      </c>
      <c r="CJ129" s="24" t="s">
        <v>98</v>
      </c>
      <c r="CK129" s="24">
        <v>16404</v>
      </c>
      <c r="CL129" s="28">
        <v>1.03</v>
      </c>
      <c r="CM129" s="28">
        <v>3.59</v>
      </c>
      <c r="CN129" s="24">
        <v>6558</v>
      </c>
      <c r="CO129" s="24">
        <v>40.049999999999997</v>
      </c>
      <c r="CP129" s="24">
        <v>1352</v>
      </c>
      <c r="CQ129" s="24">
        <v>3736</v>
      </c>
      <c r="CR129" s="24">
        <v>4080</v>
      </c>
      <c r="CS129" s="24">
        <v>9630</v>
      </c>
      <c r="CT129" s="24">
        <v>2970</v>
      </c>
      <c r="CU129" s="24">
        <v>6418</v>
      </c>
      <c r="CV129" s="24">
        <v>4575</v>
      </c>
      <c r="CW129" s="24">
        <v>3019</v>
      </c>
      <c r="CX129" s="24">
        <v>64.58</v>
      </c>
      <c r="CY129" s="24">
        <v>96.99</v>
      </c>
      <c r="CZ129" s="24">
        <v>87.88</v>
      </c>
      <c r="DA129" s="24">
        <v>42.79</v>
      </c>
      <c r="DB129" s="24">
        <v>959</v>
      </c>
      <c r="DC129" s="24">
        <v>3.55</v>
      </c>
      <c r="DD129" s="24">
        <v>11.14</v>
      </c>
      <c r="DE129" s="24">
        <v>4704</v>
      </c>
      <c r="DF129" s="24">
        <v>28.73</v>
      </c>
      <c r="DG129" s="24">
        <v>4.53</v>
      </c>
      <c r="DH129" s="24">
        <v>1.71</v>
      </c>
    </row>
    <row r="130" spans="1:112" ht="12.3" customHeight="1">
      <c r="A130" s="24">
        <v>137</v>
      </c>
      <c r="B130" s="24" t="s">
        <v>277</v>
      </c>
      <c r="C130" s="24" t="s">
        <v>278</v>
      </c>
      <c r="D130" s="25" t="s">
        <v>201</v>
      </c>
      <c r="E130" s="25" t="s">
        <v>524</v>
      </c>
      <c r="F130" s="25" t="s">
        <v>525</v>
      </c>
      <c r="G130" s="25" t="s">
        <v>526</v>
      </c>
      <c r="H130" s="37" t="s">
        <v>2848</v>
      </c>
      <c r="I130" s="26">
        <v>56880</v>
      </c>
      <c r="J130" s="27">
        <v>64360.375322460757</v>
      </c>
      <c r="K130" s="27">
        <f t="shared" ref="K130:K193" si="75">P130*I130/100</f>
        <v>13207.535999999998</v>
      </c>
      <c r="L130" s="24">
        <v>11109</v>
      </c>
      <c r="M130" s="24">
        <v>2184</v>
      </c>
      <c r="N130" s="24">
        <v>1174</v>
      </c>
      <c r="O130" s="24">
        <f t="shared" ref="O130:O193" si="76">M130+N130</f>
        <v>3358</v>
      </c>
      <c r="P130" s="28">
        <v>23.22</v>
      </c>
      <c r="Q130" s="28">
        <f t="shared" ref="Q130:Q193" si="77">_xlfn.PERCENTILE.EXC(W:W,W130)</f>
        <v>0.38812793341518731</v>
      </c>
      <c r="R130" s="29">
        <v>0.38427549630390917</v>
      </c>
      <c r="S130" s="29">
        <v>0.15984726244200612</v>
      </c>
      <c r="T130" s="29">
        <v>0.54282008106071078</v>
      </c>
      <c r="U130" s="28" t="s">
        <v>105</v>
      </c>
      <c r="V130" s="28" t="s">
        <v>97</v>
      </c>
      <c r="W130" s="28">
        <v>0.30572581365669016</v>
      </c>
      <c r="X130" s="27">
        <v>19676.628112709277</v>
      </c>
      <c r="Y130" s="30">
        <f t="shared" ref="Y130:Y193" si="78">X130/(SUM(X:X))</f>
        <v>1.5757590847586011E-3</v>
      </c>
      <c r="Z130" s="27">
        <f t="shared" ref="Z130:Z193" si="79">X130-AO130</f>
        <v>19676.628112709277</v>
      </c>
      <c r="AA130" s="27">
        <v>0</v>
      </c>
      <c r="AB130" s="27">
        <v>0</v>
      </c>
      <c r="AC130" s="27">
        <v>0</v>
      </c>
      <c r="AD130" s="27">
        <v>0</v>
      </c>
      <c r="AE130" s="27">
        <v>0</v>
      </c>
      <c r="AF130" s="27">
        <f t="shared" ref="AF130:AF193" si="80">MAX(AA130:AE130)</f>
        <v>0</v>
      </c>
      <c r="AG130" s="27">
        <f t="shared" ref="AG130:AG193" si="81">COUNTIF(AA130:AE130,"&gt;0")</f>
        <v>0</v>
      </c>
      <c r="AH130" s="27">
        <v>0</v>
      </c>
      <c r="AI130" s="27">
        <v>0</v>
      </c>
      <c r="AJ130" s="27">
        <v>0</v>
      </c>
      <c r="AK130" s="27">
        <v>0</v>
      </c>
      <c r="AL130" s="27">
        <v>0</v>
      </c>
      <c r="AM130" s="27">
        <v>0</v>
      </c>
      <c r="AN130" s="27">
        <f t="shared" ref="AN130:AN193" si="82">COUNTIF(AH130:AL130,"&gt;0")</f>
        <v>0</v>
      </c>
      <c r="AO130" s="27">
        <v>0</v>
      </c>
      <c r="AP130" s="30">
        <f t="shared" ref="AP130:AP193" si="83">AO130/(SUM(AO:AO))</f>
        <v>0</v>
      </c>
      <c r="AQ130" s="30">
        <f t="shared" ref="AQ130:AQ193" si="84">AI130/(SUM(AI:AI))</f>
        <v>0</v>
      </c>
      <c r="AR130" s="31">
        <f t="shared" ref="AR130:AR193" si="85">AO130/X130</f>
        <v>0</v>
      </c>
      <c r="AS130" s="31">
        <f t="shared" si="72"/>
        <v>0</v>
      </c>
      <c r="AT130" s="32">
        <f t="shared" ref="AT130:AT193" si="86">AO130/J130</f>
        <v>0</v>
      </c>
      <c r="AU130" s="24">
        <v>5520.491017198854</v>
      </c>
      <c r="AV130" s="28">
        <f t="shared" ref="AV130:AV193" si="87">AU130/(MAX(AU:AU))</f>
        <v>0.15330704111366281</v>
      </c>
      <c r="AW130" s="30">
        <f t="shared" ref="AW130:AW193" si="88">AU130/(SUM(AU:AU))</f>
        <v>1.9689591548296176E-3</v>
      </c>
      <c r="AX130" s="33">
        <f t="shared" ref="AX130:AX193" si="89">AU130/(MAX(AU:AU))</f>
        <v>0.15330704111366281</v>
      </c>
      <c r="AY130" s="30">
        <f t="shared" ref="AY130:AY193" si="90">AW130-AQ130</f>
        <v>1.9689591548296176E-3</v>
      </c>
      <c r="AZ130" s="31">
        <f t="shared" ref="AZ130:AZ193" si="91">(AY130-MIN($AY:$AY))/(MAX($AY:$AY)-MIN($AY:$AY))</f>
        <v>0.91079696477642713</v>
      </c>
      <c r="BA130" s="31">
        <f t="shared" si="70"/>
        <v>5520.491017198854</v>
      </c>
      <c r="BB130" s="33">
        <f t="shared" ref="BB130:BB193" si="92">AI130/AU130</f>
        <v>0</v>
      </c>
      <c r="BC130" s="31">
        <f t="shared" ref="BC130:BC193" si="93">AVERAGE(AZ130,AX130,R130)</f>
        <v>0.48279316739799971</v>
      </c>
      <c r="BD130" s="30">
        <f t="shared" ref="BD130:BD193" si="94">Y130-AP130</f>
        <v>1.5757590847586011E-3</v>
      </c>
      <c r="BE130" s="31">
        <f t="shared" ref="BE130:BE193" si="95">(BD130-MIN($BD:$BD))/(MAX($BD:$BD)-MIN($BD:$BD))</f>
        <v>0.9481619318393828</v>
      </c>
      <c r="BF130" s="31">
        <f t="shared" ref="BF130:BF193" si="96">AVERAGE(BE130,Y130,W130)</f>
        <v>0.41848783486027719</v>
      </c>
      <c r="BG130" s="31">
        <f t="shared" ref="BG130:BG193" si="97">BF130/(MAX(BF:BF))</f>
        <v>0.63512333591093095</v>
      </c>
      <c r="BH130" s="24">
        <v>99.38</v>
      </c>
      <c r="BI130" s="24">
        <v>34.594678612800003</v>
      </c>
      <c r="BJ130" s="24">
        <f t="shared" ref="BJ130:BJ193" si="98">J130/BI130</f>
        <v>1860.412580871541</v>
      </c>
      <c r="BK130" s="28">
        <f>BJ130/(2000)</f>
        <v>0.93020629043577052</v>
      </c>
      <c r="BL130" s="28" t="str">
        <f t="shared" ref="BL130:BL193" si="99">(BG130&gt;0.7191)&amp;(BH130&gt;59)</f>
        <v>FALSETRUE</v>
      </c>
      <c r="BM130" s="24" t="str">
        <f t="shared" ref="BM130:BM193" si="100">(BC130&gt;0.48)&amp;(BH130&gt;50)</f>
        <v>TRUETRUE</v>
      </c>
      <c r="BN130" s="28">
        <v>0.40350000000000003</v>
      </c>
      <c r="BO130" s="28">
        <f t="shared" ref="BO130:BO193" si="101">BN130/(MAX(BN:BN))</f>
        <v>0.35866666666666669</v>
      </c>
      <c r="BP130" s="24">
        <v>2.4900000000000002</v>
      </c>
      <c r="BQ130" s="24">
        <f t="shared" si="74"/>
        <v>401.26666666666665</v>
      </c>
      <c r="BR130" s="24">
        <v>45</v>
      </c>
      <c r="BS130" s="28">
        <v>3.41</v>
      </c>
      <c r="BT130" s="28">
        <v>1939.6079999999999</v>
      </c>
      <c r="BU130" s="24">
        <v>3.73</v>
      </c>
      <c r="BV130" s="28">
        <v>33.620000000000005</v>
      </c>
      <c r="BW130" s="28">
        <v>19123.056000000004</v>
      </c>
      <c r="BX130" s="24">
        <v>15685</v>
      </c>
      <c r="BY130" s="24">
        <v>38868</v>
      </c>
      <c r="BZ130" s="24">
        <v>2327</v>
      </c>
      <c r="CA130" s="24">
        <v>12597</v>
      </c>
      <c r="CB130" s="24">
        <v>6605</v>
      </c>
      <c r="CC130" s="24">
        <v>37678</v>
      </c>
      <c r="CD130" s="24">
        <v>46.34</v>
      </c>
      <c r="CE130" s="24">
        <v>28.5</v>
      </c>
      <c r="CF130" s="24">
        <v>96.43</v>
      </c>
      <c r="CG130" s="24">
        <v>56526</v>
      </c>
      <c r="CH130" s="24">
        <v>354</v>
      </c>
      <c r="CI130" s="24">
        <v>0.62</v>
      </c>
      <c r="CJ130" s="24" t="s">
        <v>98</v>
      </c>
      <c r="CK130" s="24">
        <v>14827</v>
      </c>
      <c r="CL130" s="28">
        <v>1.07</v>
      </c>
      <c r="CM130" s="28">
        <v>4.09</v>
      </c>
      <c r="CN130" s="24">
        <v>5881</v>
      </c>
      <c r="CO130" s="24">
        <v>39.9</v>
      </c>
      <c r="CP130" s="24">
        <v>4095</v>
      </c>
      <c r="CQ130" s="24">
        <v>8427</v>
      </c>
      <c r="CR130" s="24">
        <v>5270</v>
      </c>
      <c r="CS130" s="24">
        <v>18057</v>
      </c>
      <c r="CT130" s="24">
        <v>2801</v>
      </c>
      <c r="CU130" s="24">
        <v>5939</v>
      </c>
      <c r="CV130" s="24">
        <v>4591</v>
      </c>
      <c r="CW130" s="24">
        <v>3288</v>
      </c>
      <c r="CX130" s="24">
        <v>66.88</v>
      </c>
      <c r="CY130" s="24">
        <v>96.66</v>
      </c>
      <c r="CZ130" s="24">
        <v>83.11</v>
      </c>
      <c r="DA130" s="24">
        <v>40.22</v>
      </c>
      <c r="DB130" s="24">
        <v>1153</v>
      </c>
      <c r="DC130" s="24">
        <v>4.04</v>
      </c>
      <c r="DD130" s="24">
        <v>11.51</v>
      </c>
      <c r="DE130" s="24">
        <v>1613</v>
      </c>
      <c r="DF130" s="24">
        <v>10.94</v>
      </c>
      <c r="DG130" s="24">
        <v>7.6</v>
      </c>
      <c r="DH130" s="24">
        <v>2.27</v>
      </c>
    </row>
    <row r="131" spans="1:112" ht="12.3" customHeight="1">
      <c r="A131" s="24">
        <v>138</v>
      </c>
      <c r="B131" s="24" t="s">
        <v>277</v>
      </c>
      <c r="C131" s="24" t="s">
        <v>278</v>
      </c>
      <c r="D131" t="s">
        <v>765</v>
      </c>
      <c r="E131" s="25" t="s">
        <v>766</v>
      </c>
      <c r="F131" s="25" t="s">
        <v>1033</v>
      </c>
      <c r="G131" s="25" t="s">
        <v>1034</v>
      </c>
      <c r="H131" s="37" t="s">
        <v>2848</v>
      </c>
      <c r="I131" s="26">
        <v>35873</v>
      </c>
      <c r="J131" s="27">
        <v>41285.996144293553</v>
      </c>
      <c r="K131" s="27">
        <f t="shared" si="75"/>
        <v>3662.6332999999995</v>
      </c>
      <c r="L131" s="24">
        <v>8654</v>
      </c>
      <c r="M131" s="24">
        <v>920</v>
      </c>
      <c r="N131" s="24">
        <v>65</v>
      </c>
      <c r="O131" s="24">
        <f t="shared" si="76"/>
        <v>985</v>
      </c>
      <c r="P131" s="28">
        <v>10.209999999999999</v>
      </c>
      <c r="Q131" s="28">
        <f t="shared" si="77"/>
        <v>0.41193476033912568</v>
      </c>
      <c r="R131" s="29">
        <v>0.31784549919282817</v>
      </c>
      <c r="S131" s="29">
        <v>1.3210522360844634E-2</v>
      </c>
      <c r="T131" s="29">
        <v>0.17920135783452903</v>
      </c>
      <c r="U131" s="28" t="s">
        <v>105</v>
      </c>
      <c r="V131" s="28" t="s">
        <v>129</v>
      </c>
      <c r="W131" s="28">
        <v>0.37531550956528503</v>
      </c>
      <c r="X131" s="27">
        <v>15495.274680805927</v>
      </c>
      <c r="Y131" s="30">
        <f t="shared" si="78"/>
        <v>1.2409046768200528E-3</v>
      </c>
      <c r="Z131" s="27">
        <f t="shared" si="79"/>
        <v>15495.274680805927</v>
      </c>
      <c r="AA131" s="27">
        <v>0</v>
      </c>
      <c r="AB131" s="27">
        <v>0</v>
      </c>
      <c r="AC131" s="27">
        <v>0</v>
      </c>
      <c r="AD131" s="27">
        <v>0</v>
      </c>
      <c r="AE131" s="27">
        <v>8212</v>
      </c>
      <c r="AF131" s="27">
        <f t="shared" si="80"/>
        <v>8212</v>
      </c>
      <c r="AG131" s="27">
        <f t="shared" si="81"/>
        <v>1</v>
      </c>
      <c r="AH131" s="27">
        <v>0</v>
      </c>
      <c r="AI131" s="27">
        <v>0</v>
      </c>
      <c r="AJ131" s="27">
        <v>0</v>
      </c>
      <c r="AK131" s="27">
        <v>0</v>
      </c>
      <c r="AL131" s="27">
        <v>8212</v>
      </c>
      <c r="AM131" s="27">
        <v>8212</v>
      </c>
      <c r="AN131" s="27">
        <f t="shared" si="82"/>
        <v>1</v>
      </c>
      <c r="AO131" s="27">
        <v>0</v>
      </c>
      <c r="AP131" s="30">
        <f t="shared" si="83"/>
        <v>0</v>
      </c>
      <c r="AQ131" s="30">
        <f t="shared" si="84"/>
        <v>0</v>
      </c>
      <c r="AR131" s="31">
        <f t="shared" si="85"/>
        <v>0</v>
      </c>
      <c r="AS131" s="31">
        <f t="shared" si="72"/>
        <v>0</v>
      </c>
      <c r="AT131" s="32">
        <f t="shared" si="86"/>
        <v>0</v>
      </c>
      <c r="AU131" s="24">
        <v>2457.1906411239211</v>
      </c>
      <c r="AV131" s="28">
        <f t="shared" si="87"/>
        <v>6.8237521892397845E-2</v>
      </c>
      <c r="AW131" s="30">
        <f t="shared" si="88"/>
        <v>8.7639088496470395E-4</v>
      </c>
      <c r="AX131" s="33">
        <f t="shared" si="89"/>
        <v>6.8237521892397845E-2</v>
      </c>
      <c r="AY131" s="30">
        <f t="shared" si="90"/>
        <v>8.7639088496470395E-4</v>
      </c>
      <c r="AZ131" s="31">
        <f t="shared" si="91"/>
        <v>0.90183449586735764</v>
      </c>
      <c r="BA131" s="31">
        <f t="shared" si="70"/>
        <v>2457.1906411239211</v>
      </c>
      <c r="BB131" s="33">
        <f t="shared" si="92"/>
        <v>0</v>
      </c>
      <c r="BC131" s="31">
        <f t="shared" si="93"/>
        <v>0.42930583898419455</v>
      </c>
      <c r="BD131" s="30">
        <f t="shared" si="94"/>
        <v>1.2409046768200528E-3</v>
      </c>
      <c r="BE131" s="31">
        <f t="shared" si="95"/>
        <v>0.94686527417359023</v>
      </c>
      <c r="BF131" s="31">
        <f t="shared" si="96"/>
        <v>0.44114056280523178</v>
      </c>
      <c r="BG131" s="31">
        <f t="shared" si="97"/>
        <v>0.66950253392199355</v>
      </c>
      <c r="BH131" s="24">
        <v>99.99</v>
      </c>
      <c r="BI131" s="24">
        <v>47.558072298100001</v>
      </c>
      <c r="BJ131" s="24">
        <f t="shared" si="98"/>
        <v>868.11752767243627</v>
      </c>
      <c r="BK131" s="28">
        <f>BJ131/(2000)</f>
        <v>0.43405876383621811</v>
      </c>
      <c r="BL131" s="28" t="str">
        <f t="shared" si="99"/>
        <v>FALSETRUE</v>
      </c>
      <c r="BM131" s="24" t="str">
        <f t="shared" si="100"/>
        <v>FALSETRUE</v>
      </c>
      <c r="BN131" s="28">
        <v>0.27149999999999996</v>
      </c>
      <c r="BO131" s="28">
        <f t="shared" si="101"/>
        <v>0.24133333333333329</v>
      </c>
      <c r="BP131" s="24">
        <v>1.47</v>
      </c>
      <c r="BQ131" s="24">
        <f t="shared" si="74"/>
        <v>297.59090909090907</v>
      </c>
      <c r="BR131" s="24">
        <v>22</v>
      </c>
      <c r="BS131" s="28">
        <v>0.35</v>
      </c>
      <c r="BT131" s="28">
        <v>125.55549999999998</v>
      </c>
      <c r="BU131" s="24">
        <v>0.06</v>
      </c>
      <c r="BV131" s="28">
        <v>4.4400000000000004</v>
      </c>
      <c r="BW131" s="28">
        <v>1592.7612000000001</v>
      </c>
      <c r="BX131" s="24">
        <v>6935</v>
      </c>
      <c r="BY131" s="24">
        <v>25541</v>
      </c>
      <c r="BZ131" s="24">
        <v>3397</v>
      </c>
      <c r="CA131" s="24">
        <v>5611</v>
      </c>
      <c r="CB131" s="24">
        <v>2962</v>
      </c>
      <c r="CC131" s="24">
        <v>27300</v>
      </c>
      <c r="CD131" s="24">
        <v>40.450000000000003</v>
      </c>
      <c r="CE131" s="24">
        <v>34.53</v>
      </c>
      <c r="CF131" s="24">
        <v>93.66</v>
      </c>
      <c r="CG131" s="24">
        <v>35868</v>
      </c>
      <c r="CH131" s="24">
        <v>5</v>
      </c>
      <c r="CI131" s="24">
        <v>0.01</v>
      </c>
      <c r="CJ131" s="24" t="s">
        <v>98</v>
      </c>
      <c r="CK131" s="24">
        <v>9858</v>
      </c>
      <c r="CL131" s="28">
        <v>1.05</v>
      </c>
      <c r="CM131" s="28">
        <v>3.81</v>
      </c>
      <c r="CN131" s="24">
        <v>4119</v>
      </c>
      <c r="CO131" s="24">
        <v>42.19</v>
      </c>
      <c r="CP131" s="24">
        <v>1651</v>
      </c>
      <c r="CQ131" s="24">
        <v>2421</v>
      </c>
      <c r="CR131" s="24">
        <v>2327</v>
      </c>
      <c r="CS131" s="24">
        <v>6547</v>
      </c>
      <c r="CT131" s="24">
        <v>1585</v>
      </c>
      <c r="CU131" s="24">
        <v>2647</v>
      </c>
      <c r="CV131" s="24">
        <v>2263</v>
      </c>
      <c r="CW131" s="24">
        <v>2601</v>
      </c>
      <c r="CX131" s="24">
        <v>82.81</v>
      </c>
      <c r="CY131" s="24">
        <v>98.55</v>
      </c>
      <c r="CZ131" s="24">
        <v>89.98</v>
      </c>
      <c r="DA131" s="24">
        <v>58.55</v>
      </c>
      <c r="DB131" s="24">
        <v>459</v>
      </c>
      <c r="DC131" s="24">
        <v>1.72</v>
      </c>
      <c r="DD131" s="24">
        <v>6.01</v>
      </c>
      <c r="DE131" s="24">
        <v>80</v>
      </c>
      <c r="DF131" s="24">
        <v>0.82</v>
      </c>
      <c r="DG131" s="24">
        <v>2.52</v>
      </c>
      <c r="DH131" s="24">
        <v>1.1599999999999999</v>
      </c>
    </row>
    <row r="132" spans="1:112" ht="12.3" customHeight="1">
      <c r="A132" s="24">
        <v>139</v>
      </c>
      <c r="B132" s="24" t="s">
        <v>277</v>
      </c>
      <c r="C132" s="24" t="s">
        <v>278</v>
      </c>
      <c r="D132" t="s">
        <v>765</v>
      </c>
      <c r="E132" s="25" t="s">
        <v>766</v>
      </c>
      <c r="F132" s="25" t="s">
        <v>767</v>
      </c>
      <c r="G132" s="25" t="s">
        <v>768</v>
      </c>
      <c r="H132" s="37" t="s">
        <v>2848</v>
      </c>
      <c r="I132" s="26">
        <v>63979</v>
      </c>
      <c r="J132" s="27">
        <v>73633.003855706454</v>
      </c>
      <c r="K132" s="27">
        <f t="shared" si="75"/>
        <v>4971.1682999999994</v>
      </c>
      <c r="L132" s="24">
        <v>14676</v>
      </c>
      <c r="M132" s="24">
        <v>1195</v>
      </c>
      <c r="N132" s="24">
        <v>42</v>
      </c>
      <c r="O132" s="24">
        <f t="shared" si="76"/>
        <v>1237</v>
      </c>
      <c r="P132" s="28">
        <v>7.77</v>
      </c>
      <c r="Q132" s="28">
        <f t="shared" si="77"/>
        <v>0.38049184052546819</v>
      </c>
      <c r="R132" s="29">
        <v>0.31784549919282817</v>
      </c>
      <c r="S132" s="29">
        <v>1.3210522360844634E-2</v>
      </c>
      <c r="T132" s="29">
        <v>0.17920135783452903</v>
      </c>
      <c r="U132" s="28" t="s">
        <v>105</v>
      </c>
      <c r="V132" s="28" t="s">
        <v>129</v>
      </c>
      <c r="W132" s="28">
        <v>0.28562208710306214</v>
      </c>
      <c r="X132" s="27">
        <v>21031.212240934699</v>
      </c>
      <c r="Y132" s="30">
        <f t="shared" si="78"/>
        <v>1.6842379477982664E-3</v>
      </c>
      <c r="Z132" s="27">
        <f t="shared" si="79"/>
        <v>21031.212240934699</v>
      </c>
      <c r="AA132" s="27">
        <v>0</v>
      </c>
      <c r="AB132" s="27">
        <v>0</v>
      </c>
      <c r="AC132" s="27">
        <v>140</v>
      </c>
      <c r="AD132" s="27">
        <v>0</v>
      </c>
      <c r="AE132" s="27">
        <v>0</v>
      </c>
      <c r="AF132" s="27">
        <f t="shared" si="80"/>
        <v>140</v>
      </c>
      <c r="AG132" s="27">
        <f t="shared" si="81"/>
        <v>1</v>
      </c>
      <c r="AH132" s="27">
        <v>0</v>
      </c>
      <c r="AI132" s="27">
        <v>0</v>
      </c>
      <c r="AJ132" s="27">
        <v>0</v>
      </c>
      <c r="AK132" s="27">
        <v>0</v>
      </c>
      <c r="AL132" s="27">
        <v>0</v>
      </c>
      <c r="AM132" s="27">
        <v>0</v>
      </c>
      <c r="AN132" s="27">
        <f t="shared" si="82"/>
        <v>0</v>
      </c>
      <c r="AO132" s="27">
        <v>0</v>
      </c>
      <c r="AP132" s="30">
        <f t="shared" si="83"/>
        <v>0</v>
      </c>
      <c r="AQ132" s="30">
        <f t="shared" si="84"/>
        <v>0</v>
      </c>
      <c r="AR132" s="31">
        <f t="shared" si="85"/>
        <v>0</v>
      </c>
      <c r="AS132" s="31">
        <f t="shared" si="72"/>
        <v>0</v>
      </c>
      <c r="AT132" s="32">
        <f t="shared" si="86"/>
        <v>0</v>
      </c>
      <c r="AU132" s="24">
        <v>3627.9717503830952</v>
      </c>
      <c r="AV132" s="28">
        <f t="shared" si="87"/>
        <v>0.10075075071445473</v>
      </c>
      <c r="AW132" s="30">
        <f t="shared" si="88"/>
        <v>1.29396609271264E-3</v>
      </c>
      <c r="AX132" s="33">
        <f t="shared" si="89"/>
        <v>0.10075075071445473</v>
      </c>
      <c r="AY132" s="30">
        <f t="shared" si="90"/>
        <v>1.29396609271264E-3</v>
      </c>
      <c r="AZ132" s="31">
        <f t="shared" si="91"/>
        <v>0.90525991551376728</v>
      </c>
      <c r="BA132" s="31">
        <f t="shared" si="70"/>
        <v>3627.9717503830952</v>
      </c>
      <c r="BB132" s="33">
        <f t="shared" si="92"/>
        <v>0</v>
      </c>
      <c r="BC132" s="31">
        <f t="shared" si="93"/>
        <v>0.44128538847368337</v>
      </c>
      <c r="BD132" s="30">
        <f t="shared" si="94"/>
        <v>1.6842379477982664E-3</v>
      </c>
      <c r="BE132" s="31">
        <f t="shared" si="95"/>
        <v>0.94858199484587802</v>
      </c>
      <c r="BF132" s="31">
        <f t="shared" si="96"/>
        <v>0.41196277329891284</v>
      </c>
      <c r="BG132" s="31">
        <f t="shared" si="97"/>
        <v>0.62522049401049307</v>
      </c>
      <c r="BH132" s="24">
        <v>100</v>
      </c>
      <c r="BI132" s="24">
        <v>10.522294650499999</v>
      </c>
      <c r="BJ132" s="24">
        <f t="shared" si="98"/>
        <v>6997.8085865717094</v>
      </c>
      <c r="BK132" s="28">
        <v>1</v>
      </c>
      <c r="BL132" s="28" t="str">
        <f t="shared" si="99"/>
        <v>FALSETRUE</v>
      </c>
      <c r="BM132" s="24" t="str">
        <f t="shared" si="100"/>
        <v>FALSETRUE</v>
      </c>
      <c r="BN132" s="28">
        <v>0.30219999999999997</v>
      </c>
      <c r="BO132" s="28">
        <f t="shared" si="101"/>
        <v>0.26862222222222221</v>
      </c>
      <c r="BP132" s="24">
        <v>1.03</v>
      </c>
      <c r="BQ132" s="24">
        <f t="shared" si="74"/>
        <v>259.22448979591837</v>
      </c>
      <c r="BR132" s="24">
        <v>49</v>
      </c>
      <c r="BS132" s="28">
        <v>0.11000000000000001</v>
      </c>
      <c r="BT132" s="28">
        <v>70.376900000000006</v>
      </c>
      <c r="BU132" s="24">
        <v>0.02</v>
      </c>
      <c r="BV132" s="28">
        <v>3.2099999999999991</v>
      </c>
      <c r="BW132" s="28">
        <v>2053.7258999999995</v>
      </c>
      <c r="BX132" s="24">
        <v>13721</v>
      </c>
      <c r="BY132" s="24">
        <v>45408</v>
      </c>
      <c r="BZ132" s="24">
        <v>4850</v>
      </c>
      <c r="CA132" s="24">
        <v>11089</v>
      </c>
      <c r="CB132" s="24">
        <v>5616</v>
      </c>
      <c r="CC132" s="24">
        <v>47274</v>
      </c>
      <c r="CD132" s="24">
        <v>40.9</v>
      </c>
      <c r="CE132" s="24">
        <v>33.17</v>
      </c>
      <c r="CF132" s="24">
        <v>88.97</v>
      </c>
      <c r="CG132" s="24">
        <v>63979</v>
      </c>
      <c r="CH132" s="24">
        <v>0</v>
      </c>
      <c r="CI132" s="24">
        <v>0</v>
      </c>
      <c r="CJ132" s="24" t="s">
        <v>98</v>
      </c>
      <c r="CK132" s="24">
        <v>16158</v>
      </c>
      <c r="CL132" s="28">
        <v>1.08</v>
      </c>
      <c r="CM132" s="28">
        <v>4.26</v>
      </c>
      <c r="CN132" s="24">
        <v>8194</v>
      </c>
      <c r="CO132" s="24">
        <v>50.97</v>
      </c>
      <c r="CP132" s="24">
        <v>4192</v>
      </c>
      <c r="CQ132" s="24">
        <v>4163</v>
      </c>
      <c r="CR132" s="24">
        <v>2831</v>
      </c>
      <c r="CS132" s="24">
        <v>12702</v>
      </c>
      <c r="CT132" s="24">
        <v>2993</v>
      </c>
      <c r="CU132" s="24">
        <v>5472</v>
      </c>
      <c r="CV132" s="24">
        <v>4247</v>
      </c>
      <c r="CW132" s="24">
        <v>4296</v>
      </c>
      <c r="CX132" s="24">
        <v>81.16</v>
      </c>
      <c r="CY132" s="24">
        <v>98.42</v>
      </c>
      <c r="CZ132" s="24">
        <v>90.38</v>
      </c>
      <c r="DA132" s="24">
        <v>57.55</v>
      </c>
      <c r="DB132" s="24">
        <v>564</v>
      </c>
      <c r="DC132" s="24">
        <v>1.95</v>
      </c>
      <c r="DD132" s="24">
        <v>6.46</v>
      </c>
      <c r="DE132" s="24">
        <v>25</v>
      </c>
      <c r="DF132" s="24">
        <v>0.16</v>
      </c>
      <c r="DG132" s="24">
        <v>0.26</v>
      </c>
      <c r="DH132" s="24">
        <v>0.68</v>
      </c>
    </row>
    <row r="133" spans="1:112" ht="12.3" customHeight="1">
      <c r="A133" s="24">
        <v>140</v>
      </c>
      <c r="B133" s="24" t="s">
        <v>277</v>
      </c>
      <c r="C133" s="24" t="s">
        <v>278</v>
      </c>
      <c r="D133" s="25" t="s">
        <v>1103</v>
      </c>
      <c r="E133" s="25" t="s">
        <v>1104</v>
      </c>
      <c r="F133" s="25" t="s">
        <v>1105</v>
      </c>
      <c r="G133" s="25" t="s">
        <v>1106</v>
      </c>
      <c r="H133" s="37" t="s">
        <v>2848</v>
      </c>
      <c r="I133" s="26">
        <v>20803</v>
      </c>
      <c r="J133" s="27">
        <v>23041.318089271732</v>
      </c>
      <c r="K133" s="27">
        <f t="shared" si="75"/>
        <v>5666.7371999999996</v>
      </c>
      <c r="L133" s="24">
        <v>4169</v>
      </c>
      <c r="M133" s="24">
        <v>1185</v>
      </c>
      <c r="N133" s="24">
        <v>376</v>
      </c>
      <c r="O133" s="24">
        <f t="shared" si="76"/>
        <v>1561</v>
      </c>
      <c r="P133" s="28">
        <v>27.24</v>
      </c>
      <c r="Q133" s="28">
        <f t="shared" si="77"/>
        <v>0.42799495048138664</v>
      </c>
      <c r="R133" s="29">
        <v>0.42288367749181238</v>
      </c>
      <c r="S133" s="29">
        <v>6.3774725991874393E-2</v>
      </c>
      <c r="T133" s="29">
        <v>0.56718895792649238</v>
      </c>
      <c r="U133" s="28" t="s">
        <v>194</v>
      </c>
      <c r="V133" s="28" t="s">
        <v>129</v>
      </c>
      <c r="W133" s="28">
        <v>0.4222661104465148</v>
      </c>
      <c r="X133" s="27">
        <v>9729.567769117697</v>
      </c>
      <c r="Y133" s="30">
        <f t="shared" si="78"/>
        <v>7.7917083735800188E-4</v>
      </c>
      <c r="Z133" s="27">
        <f t="shared" si="79"/>
        <v>9729.567769117697</v>
      </c>
      <c r="AA133" s="27">
        <v>0</v>
      </c>
      <c r="AB133" s="27">
        <v>0</v>
      </c>
      <c r="AC133" s="27">
        <v>0</v>
      </c>
      <c r="AD133" s="27">
        <v>0</v>
      </c>
      <c r="AE133" s="27">
        <v>4810</v>
      </c>
      <c r="AF133" s="27">
        <f t="shared" si="80"/>
        <v>4810</v>
      </c>
      <c r="AG133" s="27">
        <f t="shared" si="81"/>
        <v>1</v>
      </c>
      <c r="AH133" s="27">
        <v>0</v>
      </c>
      <c r="AI133" s="27">
        <v>0</v>
      </c>
      <c r="AJ133" s="27">
        <v>0</v>
      </c>
      <c r="AK133" s="27">
        <v>0</v>
      </c>
      <c r="AL133" s="27">
        <v>4810</v>
      </c>
      <c r="AM133" s="27">
        <v>4810</v>
      </c>
      <c r="AN133" s="27">
        <f t="shared" si="82"/>
        <v>1</v>
      </c>
      <c r="AO133" s="27">
        <v>0</v>
      </c>
      <c r="AP133" s="30">
        <f t="shared" si="83"/>
        <v>0</v>
      </c>
      <c r="AQ133" s="30">
        <f t="shared" si="84"/>
        <v>0</v>
      </c>
      <c r="AR133" s="31">
        <f t="shared" si="85"/>
        <v>0</v>
      </c>
      <c r="AS133" s="31">
        <f t="shared" si="72"/>
        <v>0</v>
      </c>
      <c r="AT133" s="32">
        <f t="shared" si="86"/>
        <v>0</v>
      </c>
      <c r="AU133" s="24">
        <v>2283.1928591843057</v>
      </c>
      <c r="AV133" s="28">
        <f t="shared" si="87"/>
        <v>6.3405508756899986E-2</v>
      </c>
      <c r="AW133" s="30">
        <f t="shared" si="88"/>
        <v>8.1433217957007243E-4</v>
      </c>
      <c r="AX133" s="33">
        <f t="shared" si="89"/>
        <v>6.3405508756899986E-2</v>
      </c>
      <c r="AY133" s="30">
        <f t="shared" si="90"/>
        <v>8.1433217957007243E-4</v>
      </c>
      <c r="AZ133" s="31">
        <f t="shared" si="91"/>
        <v>0.90132542084387623</v>
      </c>
      <c r="BA133" s="31">
        <f t="shared" si="70"/>
        <v>2283.1928591843057</v>
      </c>
      <c r="BB133" s="33">
        <f t="shared" si="92"/>
        <v>0</v>
      </c>
      <c r="BC133" s="31">
        <f t="shared" si="93"/>
        <v>0.46253820236419618</v>
      </c>
      <c r="BD133" s="30">
        <f t="shared" si="94"/>
        <v>7.7917083735800188E-4</v>
      </c>
      <c r="BE133" s="31">
        <f t="shared" si="95"/>
        <v>0.94507730092820252</v>
      </c>
      <c r="BF133" s="31">
        <f t="shared" si="96"/>
        <v>0.45604086073735844</v>
      </c>
      <c r="BG133" s="31">
        <f t="shared" si="97"/>
        <v>0.69211615883627253</v>
      </c>
      <c r="BH133" s="24">
        <v>90.76</v>
      </c>
      <c r="BI133" s="24">
        <v>207.58141098799999</v>
      </c>
      <c r="BJ133" s="24">
        <f t="shared" si="98"/>
        <v>110.99894725450017</v>
      </c>
      <c r="BK133" s="28">
        <f>BJ133/(2000)</f>
        <v>5.5499473627250086E-2</v>
      </c>
      <c r="BL133" s="28" t="str">
        <f t="shared" si="99"/>
        <v>FALSETRUE</v>
      </c>
      <c r="BM133" s="24" t="str">
        <f t="shared" si="100"/>
        <v>FALSETRUE</v>
      </c>
      <c r="BN133" s="28">
        <v>0.41759999999999997</v>
      </c>
      <c r="BO133" s="28">
        <f t="shared" si="101"/>
        <v>0.37119999999999997</v>
      </c>
      <c r="BP133" s="24">
        <v>4.71</v>
      </c>
      <c r="BQ133" s="24">
        <f t="shared" si="74"/>
        <v>168.96875</v>
      </c>
      <c r="BR133" s="24">
        <v>32</v>
      </c>
      <c r="BS133" s="28">
        <v>6.1899999999999995</v>
      </c>
      <c r="BT133" s="28">
        <v>1287.7057</v>
      </c>
      <c r="BU133" s="24">
        <v>0.36</v>
      </c>
      <c r="BV133" s="28">
        <v>9.25</v>
      </c>
      <c r="BW133" s="28">
        <v>1924.2774999999999</v>
      </c>
      <c r="BX133" s="24">
        <v>5746</v>
      </c>
      <c r="BY133" s="24">
        <v>13758</v>
      </c>
      <c r="BZ133" s="24">
        <v>1299</v>
      </c>
      <c r="CA133" s="24">
        <v>4447</v>
      </c>
      <c r="CB133" s="24">
        <v>2550</v>
      </c>
      <c r="CC133" s="24">
        <v>13806</v>
      </c>
      <c r="CD133" s="24">
        <v>51.21</v>
      </c>
      <c r="CE133" s="24">
        <v>29.67</v>
      </c>
      <c r="CF133" s="24">
        <v>102.96</v>
      </c>
      <c r="CG133" s="24">
        <v>18881</v>
      </c>
      <c r="CH133" s="24">
        <v>1922</v>
      </c>
      <c r="CI133" s="24">
        <v>9.24</v>
      </c>
      <c r="CJ133" s="24" t="s">
        <v>98</v>
      </c>
      <c r="CK133" s="24">
        <v>5910</v>
      </c>
      <c r="CL133" s="28">
        <v>1.02</v>
      </c>
      <c r="CM133" s="28">
        <v>3.59</v>
      </c>
      <c r="CN133" s="24">
        <v>2475</v>
      </c>
      <c r="CO133" s="24">
        <v>42.01</v>
      </c>
      <c r="CP133" s="24">
        <v>1259</v>
      </c>
      <c r="CQ133" s="24">
        <v>2370</v>
      </c>
      <c r="CR133" s="24">
        <v>1743</v>
      </c>
      <c r="CS133" s="24">
        <v>5407</v>
      </c>
      <c r="CT133" s="24">
        <v>835</v>
      </c>
      <c r="CU133" s="24">
        <v>2230</v>
      </c>
      <c r="CV133" s="24">
        <v>1722</v>
      </c>
      <c r="CW133" s="24">
        <v>1261</v>
      </c>
      <c r="CX133" s="24">
        <v>57.79</v>
      </c>
      <c r="CY133" s="24">
        <v>97.51</v>
      </c>
      <c r="CZ133" s="24">
        <v>82.08</v>
      </c>
      <c r="DA133" s="24">
        <v>43.51</v>
      </c>
      <c r="DB133" s="24">
        <v>810</v>
      </c>
      <c r="DC133" s="24">
        <v>3.02</v>
      </c>
      <c r="DD133" s="24">
        <v>8.94</v>
      </c>
      <c r="DE133" s="24">
        <v>685</v>
      </c>
      <c r="DF133" s="24">
        <v>11.63</v>
      </c>
      <c r="DG133" s="24">
        <v>8.57</v>
      </c>
      <c r="DH133" s="24">
        <v>5.04</v>
      </c>
    </row>
    <row r="134" spans="1:112" ht="12.3" customHeight="1">
      <c r="A134" s="24">
        <v>141</v>
      </c>
      <c r="B134" s="24" t="s">
        <v>277</v>
      </c>
      <c r="C134" s="24" t="s">
        <v>278</v>
      </c>
      <c r="D134" s="25" t="s">
        <v>1103</v>
      </c>
      <c r="E134" s="25" t="s">
        <v>1104</v>
      </c>
      <c r="F134" s="25" t="s">
        <v>2470</v>
      </c>
      <c r="G134" s="25" t="s">
        <v>2471</v>
      </c>
      <c r="H134" s="37" t="s">
        <v>2848</v>
      </c>
      <c r="I134" s="26">
        <v>2122</v>
      </c>
      <c r="J134" s="27">
        <v>2350.3185591229444</v>
      </c>
      <c r="K134" s="27">
        <f t="shared" si="75"/>
        <v>654.21259999999995</v>
      </c>
      <c r="L134" s="24">
        <v>424</v>
      </c>
      <c r="M134" s="24">
        <v>141</v>
      </c>
      <c r="N134" s="24">
        <v>48</v>
      </c>
      <c r="O134" s="24">
        <f t="shared" si="76"/>
        <v>189</v>
      </c>
      <c r="P134" s="28">
        <v>30.83</v>
      </c>
      <c r="Q134" s="28">
        <f t="shared" si="77"/>
        <v>0.44822383399674354</v>
      </c>
      <c r="R134" s="29">
        <v>0.42288367749181238</v>
      </c>
      <c r="S134" s="29">
        <v>6.3774725991874393E-2</v>
      </c>
      <c r="T134" s="29">
        <v>0.56718895792649238</v>
      </c>
      <c r="U134" s="28" t="s">
        <v>194</v>
      </c>
      <c r="V134" s="28" t="s">
        <v>129</v>
      </c>
      <c r="W134" s="28">
        <v>0.47791718741064798</v>
      </c>
      <c r="X134" s="27">
        <v>1123.2576352950844</v>
      </c>
      <c r="Y134" s="30">
        <f t="shared" si="78"/>
        <v>8.9953594345641344E-5</v>
      </c>
      <c r="Z134" s="27">
        <f t="shared" si="79"/>
        <v>1123.2576352950844</v>
      </c>
      <c r="AA134" s="27">
        <v>0</v>
      </c>
      <c r="AB134" s="27">
        <v>0</v>
      </c>
      <c r="AC134" s="27">
        <v>0</v>
      </c>
      <c r="AD134" s="27">
        <v>0</v>
      </c>
      <c r="AE134" s="27">
        <v>0</v>
      </c>
      <c r="AF134" s="27">
        <f t="shared" si="80"/>
        <v>0</v>
      </c>
      <c r="AG134" s="27">
        <f t="shared" si="81"/>
        <v>0</v>
      </c>
      <c r="AH134" s="27">
        <v>0</v>
      </c>
      <c r="AI134" s="27">
        <v>0</v>
      </c>
      <c r="AJ134" s="27">
        <v>0</v>
      </c>
      <c r="AK134" s="27">
        <v>0</v>
      </c>
      <c r="AL134" s="27">
        <v>0</v>
      </c>
      <c r="AM134" s="27">
        <v>0</v>
      </c>
      <c r="AN134" s="27">
        <f t="shared" si="82"/>
        <v>0</v>
      </c>
      <c r="AO134" s="27">
        <v>0</v>
      </c>
      <c r="AP134" s="30">
        <f t="shared" si="83"/>
        <v>0</v>
      </c>
      <c r="AQ134" s="30">
        <f t="shared" si="84"/>
        <v>0</v>
      </c>
      <c r="AR134" s="31">
        <f t="shared" si="85"/>
        <v>0</v>
      </c>
      <c r="AS134" s="31">
        <f t="shared" si="72"/>
        <v>0</v>
      </c>
      <c r="AT134" s="32">
        <f t="shared" si="86"/>
        <v>0</v>
      </c>
      <c r="AU134" s="24">
        <v>367.04039993137764</v>
      </c>
      <c r="AV134" s="28">
        <f t="shared" si="87"/>
        <v>1.0192911736899589E-2</v>
      </c>
      <c r="AW134" s="30">
        <f t="shared" si="88"/>
        <v>1.3091001387117703E-4</v>
      </c>
      <c r="AX134" s="33">
        <f t="shared" si="89"/>
        <v>1.0192911736899589E-2</v>
      </c>
      <c r="AY134" s="30">
        <f t="shared" si="90"/>
        <v>1.3091001387117703E-4</v>
      </c>
      <c r="AZ134" s="31">
        <f t="shared" si="91"/>
        <v>0.89571922663085679</v>
      </c>
      <c r="BA134" s="31">
        <f t="shared" si="70"/>
        <v>367.04039993137764</v>
      </c>
      <c r="BB134" s="33">
        <f t="shared" si="92"/>
        <v>0</v>
      </c>
      <c r="BC134" s="31">
        <f t="shared" si="93"/>
        <v>0.44293193861985625</v>
      </c>
      <c r="BD134" s="30">
        <f t="shared" si="94"/>
        <v>8.9953594345641344E-5</v>
      </c>
      <c r="BE134" s="31">
        <f t="shared" si="95"/>
        <v>0.94240844305934501</v>
      </c>
      <c r="BF134" s="31">
        <f t="shared" si="96"/>
        <v>0.47347186135477953</v>
      </c>
      <c r="BG134" s="31">
        <f t="shared" si="97"/>
        <v>0.71857053657009184</v>
      </c>
      <c r="BH134" s="24">
        <v>0</v>
      </c>
      <c r="BI134" s="24">
        <v>39.7814170487</v>
      </c>
      <c r="BJ134" s="24">
        <f t="shared" si="98"/>
        <v>59.08081545324815</v>
      </c>
      <c r="BK134" s="28">
        <f>BJ134/(2000)</f>
        <v>2.9540407726624075E-2</v>
      </c>
      <c r="BL134" s="28" t="str">
        <f t="shared" si="99"/>
        <v>FALSEFALSE</v>
      </c>
      <c r="BM134" s="24" t="str">
        <f t="shared" si="100"/>
        <v>FALSEFALSE</v>
      </c>
      <c r="BN134" s="28">
        <v>0.45079999999999998</v>
      </c>
      <c r="BO134" s="28">
        <f t="shared" si="101"/>
        <v>0.40071111111111107</v>
      </c>
      <c r="BP134" s="24">
        <v>6.45</v>
      </c>
      <c r="BQ134" s="24">
        <f t="shared" si="74"/>
        <v>153.6</v>
      </c>
      <c r="BR134" s="24">
        <v>5</v>
      </c>
      <c r="BS134" s="28">
        <v>8.59</v>
      </c>
      <c r="BT134" s="28">
        <v>182.27980000000002</v>
      </c>
      <c r="BU134" s="24">
        <v>0.32</v>
      </c>
      <c r="BV134" s="28">
        <v>31.13</v>
      </c>
      <c r="BW134" s="28">
        <v>660.57860000000005</v>
      </c>
      <c r="BX134" s="24">
        <v>627</v>
      </c>
      <c r="BY134" s="24">
        <v>1391</v>
      </c>
      <c r="BZ134" s="24">
        <v>104</v>
      </c>
      <c r="CA134" s="24">
        <v>521</v>
      </c>
      <c r="CB134" s="24">
        <v>266</v>
      </c>
      <c r="CC134" s="24">
        <v>1335</v>
      </c>
      <c r="CD134" s="24">
        <v>52.55</v>
      </c>
      <c r="CE134" s="24">
        <v>27.6</v>
      </c>
      <c r="CF134" s="24">
        <v>108.24</v>
      </c>
      <c r="CG134" s="24">
        <v>0</v>
      </c>
      <c r="CH134" s="24">
        <v>2122</v>
      </c>
      <c r="CI134" s="24">
        <v>100</v>
      </c>
      <c r="CJ134" s="24" t="s">
        <v>1980</v>
      </c>
      <c r="CK134" s="24">
        <v>632</v>
      </c>
      <c r="CL134" s="28">
        <v>1.02</v>
      </c>
      <c r="CM134" s="28">
        <v>3.42</v>
      </c>
      <c r="CN134" s="24">
        <v>239</v>
      </c>
      <c r="CO134" s="24">
        <v>38.06</v>
      </c>
      <c r="CP134" s="24">
        <v>174</v>
      </c>
      <c r="CQ134" s="24">
        <v>266</v>
      </c>
      <c r="CR134" s="24">
        <v>328</v>
      </c>
      <c r="CS134" s="24">
        <v>768</v>
      </c>
      <c r="CT134" s="24">
        <v>128</v>
      </c>
      <c r="CU134" s="24">
        <v>231</v>
      </c>
      <c r="CV134" s="24">
        <v>165</v>
      </c>
      <c r="CW134" s="24">
        <v>86</v>
      </c>
      <c r="CX134" s="24">
        <v>68.819999999999993</v>
      </c>
      <c r="CY134" s="24">
        <v>95.85</v>
      </c>
      <c r="CZ134" s="24">
        <v>71.739999999999995</v>
      </c>
      <c r="DA134" s="24">
        <v>30.07</v>
      </c>
      <c r="DB134" s="24">
        <v>109</v>
      </c>
      <c r="DC134" s="24">
        <v>3.66</v>
      </c>
      <c r="DD134" s="24">
        <v>7.48</v>
      </c>
      <c r="DE134" s="24">
        <v>134</v>
      </c>
      <c r="DF134" s="24">
        <v>21.34</v>
      </c>
      <c r="DG134" s="24">
        <v>3.34</v>
      </c>
      <c r="DH134" s="24">
        <v>7.83</v>
      </c>
    </row>
    <row r="135" spans="1:112" ht="12.3" customHeight="1">
      <c r="A135" s="24">
        <v>142</v>
      </c>
      <c r="B135" s="24" t="s">
        <v>277</v>
      </c>
      <c r="C135" s="24" t="s">
        <v>278</v>
      </c>
      <c r="D135" s="25" t="s">
        <v>1103</v>
      </c>
      <c r="E135" s="25" t="s">
        <v>1104</v>
      </c>
      <c r="F135" s="25" t="s">
        <v>2683</v>
      </c>
      <c r="G135" s="25" t="s">
        <v>2684</v>
      </c>
      <c r="H135" s="37" t="s">
        <v>2848</v>
      </c>
      <c r="I135" s="26">
        <v>1200</v>
      </c>
      <c r="J135" s="27">
        <v>1329.1151135473767</v>
      </c>
      <c r="K135" s="27">
        <f t="shared" si="75"/>
        <v>457.56</v>
      </c>
      <c r="L135" s="24">
        <v>258</v>
      </c>
      <c r="M135" s="24">
        <v>120</v>
      </c>
      <c r="N135" s="24">
        <v>39</v>
      </c>
      <c r="O135" s="24">
        <f t="shared" si="76"/>
        <v>159</v>
      </c>
      <c r="P135" s="28">
        <v>38.130000000000003</v>
      </c>
      <c r="Q135" s="28">
        <f t="shared" si="77"/>
        <v>0.4911968235549421</v>
      </c>
      <c r="R135" s="29">
        <v>0.42288367749181238</v>
      </c>
      <c r="S135" s="29">
        <v>6.3774725991874393E-2</v>
      </c>
      <c r="T135" s="29">
        <v>0.56718895792649238</v>
      </c>
      <c r="U135" s="28" t="s">
        <v>194</v>
      </c>
      <c r="V135" s="28" t="s">
        <v>129</v>
      </c>
      <c r="W135" s="28">
        <v>0.59107954446863487</v>
      </c>
      <c r="X135" s="27">
        <v>785.61275586196132</v>
      </c>
      <c r="Y135" s="30">
        <f t="shared" si="78"/>
        <v>6.2914053671225017E-5</v>
      </c>
      <c r="Z135" s="27">
        <f t="shared" si="79"/>
        <v>785.61275586196132</v>
      </c>
      <c r="AA135" s="27">
        <v>0</v>
      </c>
      <c r="AB135" s="27">
        <v>0</v>
      </c>
      <c r="AC135" s="27">
        <v>0</v>
      </c>
      <c r="AD135" s="27">
        <v>0</v>
      </c>
      <c r="AE135" s="27">
        <v>0</v>
      </c>
      <c r="AF135" s="27">
        <f t="shared" si="80"/>
        <v>0</v>
      </c>
      <c r="AG135" s="27">
        <f t="shared" si="81"/>
        <v>0</v>
      </c>
      <c r="AH135" s="27">
        <v>0</v>
      </c>
      <c r="AI135" s="27">
        <v>0</v>
      </c>
      <c r="AJ135" s="27">
        <v>0</v>
      </c>
      <c r="AK135" s="27">
        <v>0</v>
      </c>
      <c r="AL135" s="27">
        <v>0</v>
      </c>
      <c r="AM135" s="27">
        <v>0</v>
      </c>
      <c r="AN135" s="27">
        <f t="shared" si="82"/>
        <v>0</v>
      </c>
      <c r="AO135" s="27">
        <v>0</v>
      </c>
      <c r="AP135" s="30">
        <f t="shared" si="83"/>
        <v>0</v>
      </c>
      <c r="AQ135" s="30">
        <f t="shared" si="84"/>
        <v>0</v>
      </c>
      <c r="AR135" s="31">
        <f t="shared" si="85"/>
        <v>0</v>
      </c>
      <c r="AS135" s="31">
        <f t="shared" si="72"/>
        <v>0</v>
      </c>
      <c r="AT135" s="32">
        <f t="shared" si="86"/>
        <v>0</v>
      </c>
      <c r="AU135" s="24">
        <v>117.62482934925833</v>
      </c>
      <c r="AV135" s="28">
        <f t="shared" si="87"/>
        <v>3.2665055504762469E-3</v>
      </c>
      <c r="AW135" s="30">
        <f t="shared" si="88"/>
        <v>4.1952515430413439E-5</v>
      </c>
      <c r="AX135" s="33">
        <f t="shared" si="89"/>
        <v>3.2665055504762469E-3</v>
      </c>
      <c r="AY135" s="30">
        <f t="shared" si="90"/>
        <v>4.1952515430413439E-5</v>
      </c>
      <c r="AZ135" s="31">
        <f t="shared" si="91"/>
        <v>0.89498949757319113</v>
      </c>
      <c r="BA135" s="31">
        <f t="shared" si="70"/>
        <v>117.62482934925833</v>
      </c>
      <c r="BB135" s="33">
        <f t="shared" si="92"/>
        <v>0</v>
      </c>
      <c r="BC135" s="31">
        <f t="shared" si="93"/>
        <v>0.44037989353849327</v>
      </c>
      <c r="BD135" s="30">
        <f t="shared" si="94"/>
        <v>6.2914053671225017E-5</v>
      </c>
      <c r="BE135" s="31">
        <f t="shared" si="95"/>
        <v>0.94230373776993037</v>
      </c>
      <c r="BF135" s="31">
        <f t="shared" si="96"/>
        <v>0.51114873209741207</v>
      </c>
      <c r="BG135" s="31">
        <f t="shared" si="97"/>
        <v>0.7757513142161977</v>
      </c>
      <c r="BH135" s="24">
        <v>0</v>
      </c>
      <c r="BI135" s="24">
        <v>95.594576106199995</v>
      </c>
      <c r="BJ135" s="24">
        <f t="shared" si="98"/>
        <v>13.903666585338559</v>
      </c>
      <c r="BK135" s="28">
        <f>BJ135/(2000)</f>
        <v>6.9518332926692796E-3</v>
      </c>
      <c r="BL135" s="28" t="str">
        <f t="shared" si="99"/>
        <v>TRUEFALSE</v>
      </c>
      <c r="BM135" s="24" t="str">
        <f t="shared" si="100"/>
        <v>FALSEFALSE</v>
      </c>
      <c r="BN135" s="28">
        <v>0.39850000000000002</v>
      </c>
      <c r="BO135" s="28">
        <f t="shared" si="101"/>
        <v>0.35422222222222222</v>
      </c>
      <c r="BP135" s="24">
        <v>15.63</v>
      </c>
      <c r="BQ135" s="24">
        <f t="shared" si="74"/>
        <v>66.333333333333329</v>
      </c>
      <c r="BR135" s="24">
        <v>3</v>
      </c>
      <c r="BS135" s="28">
        <v>11.05</v>
      </c>
      <c r="BT135" s="28">
        <v>132.6</v>
      </c>
      <c r="BU135" s="24">
        <v>0.47</v>
      </c>
      <c r="BV135" s="28">
        <v>0.47</v>
      </c>
      <c r="BW135" s="28">
        <v>5.64</v>
      </c>
      <c r="BX135" s="24">
        <v>310</v>
      </c>
      <c r="BY135" s="24">
        <v>778</v>
      </c>
      <c r="BZ135" s="24">
        <v>112</v>
      </c>
      <c r="CA135" s="24">
        <v>233</v>
      </c>
      <c r="CB135" s="24">
        <v>177</v>
      </c>
      <c r="CC135" s="24">
        <v>790</v>
      </c>
      <c r="CD135" s="24">
        <v>54.24</v>
      </c>
      <c r="CE135" s="24">
        <v>31.82</v>
      </c>
      <c r="CF135" s="24">
        <v>116.61</v>
      </c>
      <c r="CG135" s="24">
        <v>0</v>
      </c>
      <c r="CH135" s="24">
        <v>1200</v>
      </c>
      <c r="CI135" s="24">
        <v>100</v>
      </c>
      <c r="CJ135" s="24" t="s">
        <v>1980</v>
      </c>
      <c r="CK135" s="24">
        <v>425</v>
      </c>
      <c r="CL135" s="28">
        <v>1</v>
      </c>
      <c r="CM135" s="28">
        <v>2.82</v>
      </c>
      <c r="CN135" s="24">
        <v>126</v>
      </c>
      <c r="CO135" s="24">
        <v>29.65</v>
      </c>
      <c r="CP135" s="24">
        <v>29</v>
      </c>
      <c r="CQ135" s="24">
        <v>57</v>
      </c>
      <c r="CR135" s="24">
        <v>113</v>
      </c>
      <c r="CS135" s="24">
        <v>199</v>
      </c>
      <c r="CT135" s="24">
        <v>59</v>
      </c>
      <c r="CU135" s="24">
        <v>112</v>
      </c>
      <c r="CV135" s="24">
        <v>122</v>
      </c>
      <c r="CW135" s="24">
        <v>37</v>
      </c>
      <c r="CX135" s="24">
        <v>65.56</v>
      </c>
      <c r="CY135" s="24">
        <v>97.39</v>
      </c>
      <c r="CZ135" s="24">
        <v>79.739999999999995</v>
      </c>
      <c r="DA135" s="24">
        <v>28.03</v>
      </c>
      <c r="DB135" s="24">
        <v>158</v>
      </c>
      <c r="DC135" s="24">
        <v>3.23</v>
      </c>
      <c r="DD135" s="24">
        <v>6.12</v>
      </c>
      <c r="DE135" s="24">
        <v>117</v>
      </c>
      <c r="DF135" s="24">
        <v>27.53</v>
      </c>
      <c r="DG135" s="24">
        <v>0</v>
      </c>
      <c r="DH135" s="24">
        <v>13.91</v>
      </c>
    </row>
    <row r="136" spans="1:112" ht="12.3" customHeight="1">
      <c r="A136" s="24">
        <v>143</v>
      </c>
      <c r="B136" s="24" t="s">
        <v>277</v>
      </c>
      <c r="C136" s="24" t="s">
        <v>278</v>
      </c>
      <c r="D136" s="25" t="s">
        <v>1103</v>
      </c>
      <c r="E136" s="25" t="s">
        <v>1104</v>
      </c>
      <c r="F136" s="25" t="s">
        <v>2720</v>
      </c>
      <c r="G136" s="25" t="s">
        <v>2721</v>
      </c>
      <c r="H136" s="37" t="s">
        <v>2848</v>
      </c>
      <c r="I136" s="26">
        <v>1415</v>
      </c>
      <c r="J136" s="27">
        <v>1567.2482380579484</v>
      </c>
      <c r="K136" s="27">
        <f t="shared" si="75"/>
        <v>188.761</v>
      </c>
      <c r="L136" s="24">
        <v>403</v>
      </c>
      <c r="M136" s="24">
        <v>57</v>
      </c>
      <c r="N136" s="24">
        <v>5</v>
      </c>
      <c r="O136" s="24">
        <f t="shared" si="76"/>
        <v>62</v>
      </c>
      <c r="P136" s="28">
        <v>13.34</v>
      </c>
      <c r="Q136" s="28">
        <f t="shared" si="77"/>
        <v>0.3490100687581747</v>
      </c>
      <c r="R136" s="29">
        <v>0.42288367749181238</v>
      </c>
      <c r="S136" s="29">
        <v>6.3774725991874393E-2</v>
      </c>
      <c r="T136" s="29">
        <v>0.56718895792649238</v>
      </c>
      <c r="U136" s="28" t="s">
        <v>194</v>
      </c>
      <c r="V136" s="28" t="s">
        <v>129</v>
      </c>
      <c r="W136" s="28">
        <v>0.20679258125390995</v>
      </c>
      <c r="X136" s="27">
        <v>324.0953086136455</v>
      </c>
      <c r="Y136" s="30">
        <f t="shared" si="78"/>
        <v>2.5954453372309868E-5</v>
      </c>
      <c r="Z136" s="27">
        <f t="shared" si="79"/>
        <v>324.0953086136455</v>
      </c>
      <c r="AA136" s="27">
        <v>0</v>
      </c>
      <c r="AB136" s="27">
        <v>0</v>
      </c>
      <c r="AC136" s="27">
        <v>0</v>
      </c>
      <c r="AD136" s="27">
        <v>0</v>
      </c>
      <c r="AE136" s="27">
        <v>0</v>
      </c>
      <c r="AF136" s="27">
        <f t="shared" si="80"/>
        <v>0</v>
      </c>
      <c r="AG136" s="27">
        <f t="shared" si="81"/>
        <v>0</v>
      </c>
      <c r="AH136" s="27">
        <v>0</v>
      </c>
      <c r="AI136" s="27">
        <v>0</v>
      </c>
      <c r="AJ136" s="27">
        <v>0</v>
      </c>
      <c r="AK136" s="27">
        <v>0</v>
      </c>
      <c r="AL136" s="27">
        <v>0</v>
      </c>
      <c r="AM136" s="27">
        <v>0</v>
      </c>
      <c r="AN136" s="27">
        <f t="shared" si="82"/>
        <v>0</v>
      </c>
      <c r="AO136" s="27">
        <v>0</v>
      </c>
      <c r="AP136" s="30">
        <f t="shared" si="83"/>
        <v>0</v>
      </c>
      <c r="AQ136" s="30">
        <f t="shared" si="84"/>
        <v>0</v>
      </c>
      <c r="AR136" s="31">
        <f t="shared" si="85"/>
        <v>0</v>
      </c>
      <c r="AS136" s="31">
        <f t="shared" si="72"/>
        <v>0</v>
      </c>
      <c r="AT136" s="32">
        <f t="shared" si="86"/>
        <v>0</v>
      </c>
      <c r="AU136" s="24">
        <v>68.034759232536373</v>
      </c>
      <c r="AV136" s="28">
        <f t="shared" si="87"/>
        <v>1.8893623046076404E-3</v>
      </c>
      <c r="AW136" s="30">
        <f t="shared" si="88"/>
        <v>2.4265533920840007E-5</v>
      </c>
      <c r="AX136" s="33">
        <f t="shared" si="89"/>
        <v>1.8893623046076404E-3</v>
      </c>
      <c r="AY136" s="30">
        <f t="shared" si="90"/>
        <v>2.4265533920840007E-5</v>
      </c>
      <c r="AZ136" s="31">
        <f t="shared" si="91"/>
        <v>0.89484440913684604</v>
      </c>
      <c r="BA136" s="31">
        <f t="shared" si="70"/>
        <v>68.034759232536373</v>
      </c>
      <c r="BB136" s="33">
        <f t="shared" si="92"/>
        <v>0</v>
      </c>
      <c r="BC136" s="31">
        <f t="shared" si="93"/>
        <v>0.43987248297775539</v>
      </c>
      <c r="BD136" s="30">
        <f t="shared" si="94"/>
        <v>2.5954453372309868E-5</v>
      </c>
      <c r="BE136" s="31">
        <f t="shared" si="95"/>
        <v>0.94216061900572701</v>
      </c>
      <c r="BF136" s="31">
        <f t="shared" si="96"/>
        <v>0.38299305157100311</v>
      </c>
      <c r="BG136" s="31">
        <f t="shared" si="97"/>
        <v>0.58125423078474237</v>
      </c>
      <c r="BH136" s="24">
        <v>0</v>
      </c>
      <c r="BI136" s="24">
        <v>145.70022944999999</v>
      </c>
      <c r="BJ136" s="24">
        <f t="shared" si="98"/>
        <v>10.756662799874187</v>
      </c>
      <c r="BK136" s="28">
        <f>BJ136/(2000)</f>
        <v>5.3783313999370931E-3</v>
      </c>
      <c r="BL136" s="28" t="str">
        <f t="shared" si="99"/>
        <v>FALSEFALSE</v>
      </c>
      <c r="BM136" s="24" t="str">
        <f t="shared" si="100"/>
        <v>FALSEFALSE</v>
      </c>
      <c r="BN136" s="28">
        <v>0.37209999999999999</v>
      </c>
      <c r="BO136" s="28">
        <f t="shared" si="101"/>
        <v>0.33075555555555552</v>
      </c>
      <c r="BP136" s="24">
        <v>6.8</v>
      </c>
      <c r="BQ136" s="24">
        <f t="shared" si="74"/>
        <v>109.66666666666667</v>
      </c>
      <c r="BR136" s="24">
        <v>3</v>
      </c>
      <c r="BS136" s="28">
        <v>1.24</v>
      </c>
      <c r="BT136" s="28">
        <v>17.545999999999999</v>
      </c>
      <c r="BU136" s="24">
        <v>0.82</v>
      </c>
      <c r="BV136" s="28">
        <v>5.16</v>
      </c>
      <c r="BW136" s="28">
        <v>73.01400000000001</v>
      </c>
      <c r="BX136" s="24">
        <v>349</v>
      </c>
      <c r="BY136" s="24">
        <v>938</v>
      </c>
      <c r="BZ136" s="24">
        <v>128</v>
      </c>
      <c r="CA136" s="24">
        <v>264</v>
      </c>
      <c r="CB136" s="24">
        <v>178</v>
      </c>
      <c r="CC136" s="24">
        <v>973</v>
      </c>
      <c r="CD136" s="24">
        <v>50.85</v>
      </c>
      <c r="CE136" s="24">
        <v>32.71</v>
      </c>
      <c r="CF136" s="24">
        <v>104.18</v>
      </c>
      <c r="CG136" s="24">
        <v>0</v>
      </c>
      <c r="CH136" s="24">
        <v>1415</v>
      </c>
      <c r="CI136" s="24">
        <v>100</v>
      </c>
      <c r="CJ136" s="24" t="s">
        <v>1980</v>
      </c>
      <c r="CK136" s="24">
        <v>485</v>
      </c>
      <c r="CL136" s="28">
        <v>1</v>
      </c>
      <c r="CM136" s="28">
        <v>2.92</v>
      </c>
      <c r="CN136" s="24">
        <v>196</v>
      </c>
      <c r="CO136" s="24">
        <v>40.409999999999997</v>
      </c>
      <c r="CP136" s="24">
        <v>154</v>
      </c>
      <c r="CQ136" s="24">
        <v>32</v>
      </c>
      <c r="CR136" s="24">
        <v>143</v>
      </c>
      <c r="CS136" s="24">
        <v>329</v>
      </c>
      <c r="CT136" s="24">
        <v>59</v>
      </c>
      <c r="CU136" s="24">
        <v>145</v>
      </c>
      <c r="CV136" s="24">
        <v>122</v>
      </c>
      <c r="CW136" s="24">
        <v>63</v>
      </c>
      <c r="CX136" s="24">
        <v>70.239999999999995</v>
      </c>
      <c r="CY136" s="24">
        <v>100</v>
      </c>
      <c r="CZ136" s="24">
        <v>81.88</v>
      </c>
      <c r="DA136" s="24">
        <v>37.950000000000003</v>
      </c>
      <c r="DB136" s="24">
        <v>82</v>
      </c>
      <c r="DC136" s="24">
        <v>0</v>
      </c>
      <c r="DD136" s="24">
        <v>3.09</v>
      </c>
      <c r="DE136" s="24">
        <v>20</v>
      </c>
      <c r="DF136" s="24">
        <v>4.12</v>
      </c>
      <c r="DG136" s="24">
        <v>1.03</v>
      </c>
      <c r="DH136" s="24">
        <v>6.24</v>
      </c>
    </row>
    <row r="137" spans="1:112" ht="12.3" customHeight="1">
      <c r="A137" s="24">
        <v>144</v>
      </c>
      <c r="B137" s="24" t="s">
        <v>277</v>
      </c>
      <c r="C137" s="24" t="s">
        <v>278</v>
      </c>
      <c r="D137" s="25" t="s">
        <v>629</v>
      </c>
      <c r="E137" s="25" t="s">
        <v>1050</v>
      </c>
      <c r="F137" s="25" t="s">
        <v>1051</v>
      </c>
      <c r="G137" s="37" t="s">
        <v>2791</v>
      </c>
      <c r="H137" s="37" t="s">
        <v>2848</v>
      </c>
      <c r="I137" s="26">
        <v>23279</v>
      </c>
      <c r="J137" s="27">
        <v>26363</v>
      </c>
      <c r="K137" s="27">
        <f t="shared" si="75"/>
        <v>5321.5793999999996</v>
      </c>
      <c r="L137" s="24">
        <v>4901</v>
      </c>
      <c r="M137" s="24">
        <v>1106</v>
      </c>
      <c r="N137" s="24">
        <v>346</v>
      </c>
      <c r="O137" s="24">
        <f t="shared" si="76"/>
        <v>1452</v>
      </c>
      <c r="P137" s="28">
        <v>22.86</v>
      </c>
      <c r="Q137" s="28">
        <f t="shared" si="77"/>
        <v>0.42290731118025621</v>
      </c>
      <c r="R137" s="29">
        <v>0.40703653834157955</v>
      </c>
      <c r="S137" s="29">
        <v>5.1923105347305445E-2</v>
      </c>
      <c r="T137" s="29">
        <v>0.40345948896189887</v>
      </c>
      <c r="U137" s="28" t="s">
        <v>194</v>
      </c>
      <c r="V137" s="28" t="s">
        <v>129</v>
      </c>
      <c r="W137" s="28">
        <v>0.4070365383415796</v>
      </c>
      <c r="X137" s="27">
        <v>10730.704260299062</v>
      </c>
      <c r="Y137" s="30">
        <f t="shared" si="78"/>
        <v>8.5934463095851379E-4</v>
      </c>
      <c r="Z137" s="27">
        <f t="shared" si="79"/>
        <v>10730.704260299062</v>
      </c>
      <c r="AA137" s="27">
        <v>0</v>
      </c>
      <c r="AB137" s="27">
        <v>0</v>
      </c>
      <c r="AC137" s="27">
        <v>0</v>
      </c>
      <c r="AD137" s="27">
        <v>0</v>
      </c>
      <c r="AE137" s="27">
        <v>3405</v>
      </c>
      <c r="AF137" s="27">
        <f t="shared" si="80"/>
        <v>3405</v>
      </c>
      <c r="AG137" s="27">
        <f t="shared" si="81"/>
        <v>1</v>
      </c>
      <c r="AH137" s="27">
        <v>0</v>
      </c>
      <c r="AI137" s="27">
        <v>0</v>
      </c>
      <c r="AJ137" s="27">
        <v>0</v>
      </c>
      <c r="AK137" s="27">
        <v>0</v>
      </c>
      <c r="AL137" s="27">
        <v>3405</v>
      </c>
      <c r="AM137" s="27">
        <v>3405</v>
      </c>
      <c r="AN137" s="27">
        <f t="shared" si="82"/>
        <v>1</v>
      </c>
      <c r="AO137" s="27">
        <v>0</v>
      </c>
      <c r="AP137" s="30">
        <f t="shared" si="83"/>
        <v>0</v>
      </c>
      <c r="AQ137" s="30">
        <f t="shared" si="84"/>
        <v>0</v>
      </c>
      <c r="AR137" s="31">
        <f t="shared" si="85"/>
        <v>0</v>
      </c>
      <c r="AS137" s="31">
        <f t="shared" si="72"/>
        <v>0</v>
      </c>
      <c r="AT137" s="32">
        <f t="shared" si="86"/>
        <v>0</v>
      </c>
      <c r="AU137" s="24">
        <v>2406.8070512137601</v>
      </c>
      <c r="AV137" s="28">
        <f t="shared" si="87"/>
        <v>6.6838342169842968E-2</v>
      </c>
      <c r="AW137" s="30">
        <f t="shared" si="88"/>
        <v>8.5842088369167781E-4</v>
      </c>
      <c r="AX137" s="33">
        <f t="shared" si="89"/>
        <v>6.6838342169842968E-2</v>
      </c>
      <c r="AY137" s="30">
        <f t="shared" si="90"/>
        <v>8.5842088369167781E-4</v>
      </c>
      <c r="AZ137" s="31">
        <f t="shared" si="91"/>
        <v>0.90168708578585732</v>
      </c>
      <c r="BA137" s="31">
        <f t="shared" si="70"/>
        <v>2406.8070512137601</v>
      </c>
      <c r="BB137" s="33">
        <f t="shared" si="92"/>
        <v>0</v>
      </c>
      <c r="BC137" s="31">
        <f t="shared" si="93"/>
        <v>0.45852065543242659</v>
      </c>
      <c r="BD137" s="30">
        <f t="shared" si="94"/>
        <v>8.5934463095851379E-4</v>
      </c>
      <c r="BE137" s="31">
        <f t="shared" si="95"/>
        <v>0.94538775813468745</v>
      </c>
      <c r="BF137" s="31">
        <f t="shared" si="96"/>
        <v>0.45109454703574187</v>
      </c>
      <c r="BG137" s="31">
        <f t="shared" si="97"/>
        <v>0.68460932351886949</v>
      </c>
      <c r="BH137" s="24">
        <v>90.41</v>
      </c>
      <c r="BI137" s="24">
        <v>506.71583979500002</v>
      </c>
      <c r="BJ137" s="24">
        <f t="shared" si="98"/>
        <v>52.027187487696402</v>
      </c>
      <c r="BK137" s="28">
        <f>BJ137/(2000)</f>
        <v>2.60135937438482E-2</v>
      </c>
      <c r="BL137" s="28" t="str">
        <f t="shared" si="99"/>
        <v>FALSETRUE</v>
      </c>
      <c r="BM137" s="24" t="str">
        <f t="shared" si="100"/>
        <v>FALSETRUE</v>
      </c>
      <c r="BN137" s="28">
        <v>0.3921</v>
      </c>
      <c r="BO137" s="28">
        <f t="shared" si="101"/>
        <v>0.34853333333333336</v>
      </c>
      <c r="BP137" s="24">
        <v>4.08</v>
      </c>
      <c r="BQ137" s="24">
        <f t="shared" si="74"/>
        <v>211.17857142857142</v>
      </c>
      <c r="BR137" s="24">
        <v>28</v>
      </c>
      <c r="BS137" s="28">
        <v>4.38</v>
      </c>
      <c r="BT137" s="28">
        <v>1019.6202</v>
      </c>
      <c r="BU137" s="24">
        <v>1.47</v>
      </c>
      <c r="BV137" s="28">
        <v>8.6</v>
      </c>
      <c r="BW137" s="28">
        <v>2001.9939999999999</v>
      </c>
      <c r="BX137" s="24">
        <v>6160</v>
      </c>
      <c r="BY137" s="24">
        <v>15710</v>
      </c>
      <c r="BZ137" s="24">
        <v>1409</v>
      </c>
      <c r="CA137" s="24">
        <v>4868</v>
      </c>
      <c r="CB137" s="24">
        <v>2740</v>
      </c>
      <c r="CC137" s="24">
        <v>15671</v>
      </c>
      <c r="CD137" s="24">
        <v>48.18</v>
      </c>
      <c r="CE137" s="24">
        <v>29.75</v>
      </c>
      <c r="CF137" s="24">
        <v>100.32</v>
      </c>
      <c r="CG137" s="24">
        <v>21046</v>
      </c>
      <c r="CH137" s="24">
        <v>2233</v>
      </c>
      <c r="CI137" s="24">
        <v>9.59</v>
      </c>
      <c r="CJ137" s="24" t="s">
        <v>98</v>
      </c>
      <c r="CK137" s="24">
        <v>6456</v>
      </c>
      <c r="CL137" s="28">
        <v>1.02</v>
      </c>
      <c r="CM137" s="28">
        <v>3.67</v>
      </c>
      <c r="CN137" s="24">
        <v>2782</v>
      </c>
      <c r="CO137" s="24">
        <v>43.17</v>
      </c>
      <c r="CP137" s="24">
        <v>1173</v>
      </c>
      <c r="CQ137" s="24">
        <v>2519</v>
      </c>
      <c r="CR137" s="24">
        <v>2099</v>
      </c>
      <c r="CS137" s="24">
        <v>5913</v>
      </c>
      <c r="CT137" s="24">
        <v>1298</v>
      </c>
      <c r="CU137" s="24">
        <v>2425</v>
      </c>
      <c r="CV137" s="24">
        <v>1971</v>
      </c>
      <c r="CW137" s="24">
        <v>1589</v>
      </c>
      <c r="CX137" s="24">
        <v>77.91</v>
      </c>
      <c r="CY137" s="24">
        <v>97.9</v>
      </c>
      <c r="CZ137" s="24">
        <v>85.58</v>
      </c>
      <c r="DA137" s="24">
        <v>50.14</v>
      </c>
      <c r="DB137" s="24">
        <v>786</v>
      </c>
      <c r="DC137" s="24">
        <v>2.5299999999999998</v>
      </c>
      <c r="DD137" s="24">
        <v>7.96</v>
      </c>
      <c r="DE137" s="24">
        <v>728</v>
      </c>
      <c r="DF137" s="24">
        <v>11.3</v>
      </c>
      <c r="DG137" s="24">
        <v>4.34</v>
      </c>
      <c r="DH137" s="24">
        <v>4.9400000000000004</v>
      </c>
    </row>
    <row r="138" spans="1:112" ht="12.3" customHeight="1">
      <c r="A138" s="24">
        <v>145</v>
      </c>
      <c r="B138" s="24" t="s">
        <v>277</v>
      </c>
      <c r="C138" s="24" t="s">
        <v>278</v>
      </c>
      <c r="D138" s="25" t="s">
        <v>360</v>
      </c>
      <c r="E138" s="25" t="s">
        <v>361</v>
      </c>
      <c r="F138" s="25" t="s">
        <v>1084</v>
      </c>
      <c r="G138" s="25" t="s">
        <v>1085</v>
      </c>
      <c r="H138" s="37" t="s">
        <v>2848</v>
      </c>
      <c r="I138" s="26">
        <v>53324</v>
      </c>
      <c r="J138" s="27">
        <v>61633.052272404151</v>
      </c>
      <c r="K138" s="27">
        <f t="shared" si="75"/>
        <v>4719.174</v>
      </c>
      <c r="L138" s="24">
        <v>12995</v>
      </c>
      <c r="M138" s="24">
        <v>1050</v>
      </c>
      <c r="N138" s="24">
        <v>211</v>
      </c>
      <c r="O138" s="24">
        <f t="shared" si="76"/>
        <v>1261</v>
      </c>
      <c r="P138" s="28">
        <v>8.85</v>
      </c>
      <c r="Q138" s="28">
        <f t="shared" si="77"/>
        <v>0.33352242642762148</v>
      </c>
      <c r="R138" s="29">
        <v>0.36064760391141543</v>
      </c>
      <c r="S138" s="29">
        <v>5.1362563148591715E-2</v>
      </c>
      <c r="T138" s="29">
        <v>0.42735163233993401</v>
      </c>
      <c r="U138" s="28" t="s">
        <v>105</v>
      </c>
      <c r="V138" s="28" t="s">
        <v>97</v>
      </c>
      <c r="W138" s="28">
        <v>0.17680596318445344</v>
      </c>
      <c r="X138" s="27">
        <v>10897.091171020182</v>
      </c>
      <c r="Y138" s="30">
        <f t="shared" si="78"/>
        <v>8.7266935736244353E-4</v>
      </c>
      <c r="Z138" s="27">
        <f t="shared" si="79"/>
        <v>10897.091171020182</v>
      </c>
      <c r="AA138" s="27">
        <v>0</v>
      </c>
      <c r="AB138" s="27">
        <v>0</v>
      </c>
      <c r="AC138" s="27">
        <v>0</v>
      </c>
      <c r="AD138" s="27">
        <v>0</v>
      </c>
      <c r="AE138" s="27">
        <v>25912</v>
      </c>
      <c r="AF138" s="27">
        <f t="shared" si="80"/>
        <v>25912</v>
      </c>
      <c r="AG138" s="27">
        <f t="shared" si="81"/>
        <v>1</v>
      </c>
      <c r="AH138" s="27">
        <v>0</v>
      </c>
      <c r="AI138" s="27">
        <v>0</v>
      </c>
      <c r="AJ138" s="27">
        <v>0</v>
      </c>
      <c r="AK138" s="27">
        <v>0</v>
      </c>
      <c r="AL138" s="27">
        <v>25912</v>
      </c>
      <c r="AM138" s="27">
        <v>25912</v>
      </c>
      <c r="AN138" s="27">
        <f t="shared" si="82"/>
        <v>1</v>
      </c>
      <c r="AO138" s="27">
        <v>0</v>
      </c>
      <c r="AP138" s="30">
        <f t="shared" si="83"/>
        <v>0</v>
      </c>
      <c r="AQ138" s="30">
        <f t="shared" si="84"/>
        <v>0</v>
      </c>
      <c r="AR138" s="31">
        <f t="shared" si="85"/>
        <v>0</v>
      </c>
      <c r="AS138" s="31">
        <f t="shared" si="72"/>
        <v>0</v>
      </c>
      <c r="AT138" s="32">
        <f t="shared" si="86"/>
        <v>0</v>
      </c>
      <c r="AU138" s="24">
        <v>2311.561162673544</v>
      </c>
      <c r="AV138" s="28">
        <f t="shared" si="87"/>
        <v>6.4193311989583501E-2</v>
      </c>
      <c r="AW138" s="30">
        <f t="shared" si="88"/>
        <v>8.2445012572524305E-4</v>
      </c>
      <c r="AX138" s="33">
        <f t="shared" si="89"/>
        <v>6.4193311989583501E-2</v>
      </c>
      <c r="AY138" s="30">
        <f t="shared" si="90"/>
        <v>8.2445012572524305E-4</v>
      </c>
      <c r="AZ138" s="31">
        <f t="shared" si="91"/>
        <v>0.90140841957296303</v>
      </c>
      <c r="BA138" s="31">
        <f t="shared" si="70"/>
        <v>2311.561162673544</v>
      </c>
      <c r="BB138" s="33">
        <f t="shared" si="92"/>
        <v>0</v>
      </c>
      <c r="BC138" s="31">
        <f t="shared" si="93"/>
        <v>0.44208311182465398</v>
      </c>
      <c r="BD138" s="30">
        <f t="shared" si="94"/>
        <v>8.7266935736244353E-4</v>
      </c>
      <c r="BE138" s="31">
        <f t="shared" si="95"/>
        <v>0.94543935551022329</v>
      </c>
      <c r="BF138" s="31">
        <f t="shared" si="96"/>
        <v>0.37437266268401309</v>
      </c>
      <c r="BG138" s="31">
        <f t="shared" si="97"/>
        <v>0.56817138896549912</v>
      </c>
      <c r="BH138" s="24">
        <v>100</v>
      </c>
      <c r="BI138" s="24">
        <v>20.338317486200001</v>
      </c>
      <c r="BJ138" s="24">
        <f t="shared" si="98"/>
        <v>3030.3909020116116</v>
      </c>
      <c r="BK138" s="28">
        <v>1</v>
      </c>
      <c r="BL138" s="28" t="str">
        <f t="shared" si="99"/>
        <v>FALSETRUE</v>
      </c>
      <c r="BM138" s="24" t="str">
        <f t="shared" si="100"/>
        <v>FALSETRUE</v>
      </c>
      <c r="BN138" s="28">
        <v>0.2888</v>
      </c>
      <c r="BO138" s="28">
        <f t="shared" si="101"/>
        <v>0.25671111111111111</v>
      </c>
      <c r="BP138" s="24">
        <v>1.37</v>
      </c>
      <c r="BQ138" s="24">
        <f t="shared" si="74"/>
        <v>421.74193548387098</v>
      </c>
      <c r="BR138" s="24">
        <v>31</v>
      </c>
      <c r="BS138" s="28">
        <v>0.13</v>
      </c>
      <c r="BT138" s="28">
        <v>69.32119999999999</v>
      </c>
      <c r="BU138" s="24">
        <v>0.01</v>
      </c>
      <c r="BV138" s="28">
        <v>13.429999999999998</v>
      </c>
      <c r="BW138" s="28">
        <v>7161.4131999999981</v>
      </c>
      <c r="BX138" s="24">
        <v>11137</v>
      </c>
      <c r="BY138" s="24">
        <v>38568</v>
      </c>
      <c r="BZ138" s="24">
        <v>3619</v>
      </c>
      <c r="CA138" s="24">
        <v>8836</v>
      </c>
      <c r="CB138" s="24">
        <v>5024</v>
      </c>
      <c r="CC138" s="24">
        <v>39464</v>
      </c>
      <c r="CD138" s="24">
        <v>38.26</v>
      </c>
      <c r="CE138" s="24">
        <v>32.82</v>
      </c>
      <c r="CF138" s="24">
        <v>93.37</v>
      </c>
      <c r="CG138" s="24">
        <v>53324</v>
      </c>
      <c r="CH138" s="24">
        <v>0</v>
      </c>
      <c r="CI138" s="24">
        <v>0</v>
      </c>
      <c r="CJ138" s="24" t="s">
        <v>98</v>
      </c>
      <c r="CK138" s="24">
        <v>14578</v>
      </c>
      <c r="CL138" s="28">
        <v>1.05</v>
      </c>
      <c r="CM138" s="28">
        <v>3.83</v>
      </c>
      <c r="CN138" s="24">
        <v>5619</v>
      </c>
      <c r="CO138" s="24">
        <v>38.69</v>
      </c>
      <c r="CP138" s="24">
        <v>1839</v>
      </c>
      <c r="CQ138" s="24">
        <v>4481</v>
      </c>
      <c r="CR138" s="24">
        <v>4593</v>
      </c>
      <c r="CS138" s="24">
        <v>13074</v>
      </c>
      <c r="CT138" s="24">
        <v>2244</v>
      </c>
      <c r="CU138" s="24">
        <v>4360</v>
      </c>
      <c r="CV138" s="24">
        <v>3751</v>
      </c>
      <c r="CW138" s="24">
        <v>3879</v>
      </c>
      <c r="CX138" s="24">
        <v>76.930000000000007</v>
      </c>
      <c r="CY138" s="24">
        <v>98.04</v>
      </c>
      <c r="CZ138" s="24">
        <v>88.22</v>
      </c>
      <c r="DA138" s="24">
        <v>56.84</v>
      </c>
      <c r="DB138" s="24">
        <v>632</v>
      </c>
      <c r="DC138" s="24">
        <v>2.23</v>
      </c>
      <c r="DD138" s="24">
        <v>4.2300000000000004</v>
      </c>
      <c r="DE138" s="24">
        <v>406</v>
      </c>
      <c r="DF138" s="24">
        <v>2.8</v>
      </c>
      <c r="DG138" s="24">
        <v>2.13</v>
      </c>
      <c r="DH138" s="24">
        <v>0.88</v>
      </c>
    </row>
    <row r="139" spans="1:112" ht="12.3" customHeight="1">
      <c r="A139" s="24">
        <v>146</v>
      </c>
      <c r="B139" s="24" t="s">
        <v>277</v>
      </c>
      <c r="C139" s="24" t="s">
        <v>278</v>
      </c>
      <c r="D139" s="25" t="s">
        <v>360</v>
      </c>
      <c r="E139" s="25" t="s">
        <v>361</v>
      </c>
      <c r="F139" s="25" t="s">
        <v>676</v>
      </c>
      <c r="G139" s="25" t="s">
        <v>677</v>
      </c>
      <c r="H139" s="37" t="s">
        <v>2848</v>
      </c>
      <c r="I139" s="26">
        <v>47765</v>
      </c>
      <c r="J139" s="27">
        <v>55207.837780199989</v>
      </c>
      <c r="K139" s="27">
        <f t="shared" si="75"/>
        <v>12552.642</v>
      </c>
      <c r="L139" s="24">
        <v>8469</v>
      </c>
      <c r="M139" s="24">
        <v>1972</v>
      </c>
      <c r="N139" s="24">
        <v>1046</v>
      </c>
      <c r="O139" s="24">
        <f t="shared" si="76"/>
        <v>3018</v>
      </c>
      <c r="P139" s="28">
        <v>26.28</v>
      </c>
      <c r="Q139" s="28">
        <f t="shared" si="77"/>
        <v>0.46397768798743882</v>
      </c>
      <c r="R139" s="29">
        <v>0.36064760391141543</v>
      </c>
      <c r="S139" s="29">
        <v>5.1362563148591715E-2</v>
      </c>
      <c r="T139" s="29">
        <v>0.42735163233993401</v>
      </c>
      <c r="U139" s="28" t="s">
        <v>105</v>
      </c>
      <c r="V139" s="28" t="s">
        <v>97</v>
      </c>
      <c r="W139" s="28">
        <v>0.52502380932061432</v>
      </c>
      <c r="X139" s="27">
        <v>28985.429295715126</v>
      </c>
      <c r="Y139" s="30">
        <f t="shared" si="78"/>
        <v>2.321233764074141E-3</v>
      </c>
      <c r="Z139" s="27">
        <f t="shared" si="79"/>
        <v>28985.429295715126</v>
      </c>
      <c r="AA139" s="27">
        <v>0</v>
      </c>
      <c r="AB139" s="27">
        <v>0</v>
      </c>
      <c r="AC139" s="27">
        <v>0</v>
      </c>
      <c r="AD139" s="27">
        <v>0</v>
      </c>
      <c r="AE139" s="27">
        <v>0</v>
      </c>
      <c r="AF139" s="27">
        <f t="shared" si="80"/>
        <v>0</v>
      </c>
      <c r="AG139" s="27">
        <f t="shared" si="81"/>
        <v>0</v>
      </c>
      <c r="AH139" s="27">
        <v>0</v>
      </c>
      <c r="AI139" s="27">
        <v>0</v>
      </c>
      <c r="AJ139" s="27">
        <v>0</v>
      </c>
      <c r="AK139" s="27">
        <v>0</v>
      </c>
      <c r="AL139" s="27">
        <v>0</v>
      </c>
      <c r="AM139" s="27">
        <v>0</v>
      </c>
      <c r="AN139" s="27">
        <f t="shared" si="82"/>
        <v>0</v>
      </c>
      <c r="AO139" s="27">
        <v>0</v>
      </c>
      <c r="AP139" s="30">
        <f t="shared" si="83"/>
        <v>0</v>
      </c>
      <c r="AQ139" s="30">
        <f t="shared" si="84"/>
        <v>0</v>
      </c>
      <c r="AR139" s="31">
        <f t="shared" si="85"/>
        <v>0</v>
      </c>
      <c r="AS139" s="31">
        <f t="shared" si="72"/>
        <v>0</v>
      </c>
      <c r="AT139" s="32">
        <f t="shared" si="86"/>
        <v>0</v>
      </c>
      <c r="AU139" s="24">
        <v>4029.0327127263945</v>
      </c>
      <c r="AV139" s="28">
        <f t="shared" si="87"/>
        <v>0.11188843199162628</v>
      </c>
      <c r="AW139" s="30">
        <f t="shared" si="88"/>
        <v>1.4370100087321433E-3</v>
      </c>
      <c r="AX139" s="33">
        <f t="shared" si="89"/>
        <v>0.11188843199162628</v>
      </c>
      <c r="AY139" s="30">
        <f t="shared" si="90"/>
        <v>1.4370100087321433E-3</v>
      </c>
      <c r="AZ139" s="31">
        <f t="shared" si="91"/>
        <v>0.90643332195921977</v>
      </c>
      <c r="BA139" s="31">
        <f t="shared" si="70"/>
        <v>4029.0327127263945</v>
      </c>
      <c r="BB139" s="33">
        <f t="shared" si="92"/>
        <v>0</v>
      </c>
      <c r="BC139" s="31">
        <f t="shared" si="93"/>
        <v>0.45965645262075383</v>
      </c>
      <c r="BD139" s="30">
        <f t="shared" si="94"/>
        <v>2.321233764074141E-3</v>
      </c>
      <c r="BE139" s="31">
        <f t="shared" si="95"/>
        <v>0.95104863553708696</v>
      </c>
      <c r="BF139" s="31">
        <f t="shared" si="96"/>
        <v>0.49279789287392511</v>
      </c>
      <c r="BG139" s="31">
        <f t="shared" si="97"/>
        <v>0.7479009318310621</v>
      </c>
      <c r="BH139" s="24">
        <v>97.68</v>
      </c>
      <c r="BI139" s="24">
        <v>180.90179575400001</v>
      </c>
      <c r="BJ139" s="24">
        <f t="shared" si="98"/>
        <v>305.18125898138999</v>
      </c>
      <c r="BK139" s="28">
        <f>BJ139/(2000)</f>
        <v>0.15259062949069499</v>
      </c>
      <c r="BL139" s="28" t="str">
        <f t="shared" si="99"/>
        <v>TRUETRUE</v>
      </c>
      <c r="BM139" s="24" t="str">
        <f t="shared" si="100"/>
        <v>FALSETRUE</v>
      </c>
      <c r="BN139" s="28">
        <v>0.46310000000000001</v>
      </c>
      <c r="BO139" s="28">
        <f t="shared" si="101"/>
        <v>0.41164444444444448</v>
      </c>
      <c r="BP139" s="24">
        <v>3.5</v>
      </c>
      <c r="BQ139" s="24">
        <f t="shared" si="74"/>
        <v>284.22222222222223</v>
      </c>
      <c r="BR139" s="24">
        <v>27</v>
      </c>
      <c r="BS139" s="28">
        <v>2.96</v>
      </c>
      <c r="BT139" s="28">
        <v>1413.8440000000001</v>
      </c>
      <c r="BU139" s="24">
        <v>1.39</v>
      </c>
      <c r="BV139" s="28">
        <v>41.930000000000007</v>
      </c>
      <c r="BW139" s="28">
        <v>20027.864500000003</v>
      </c>
      <c r="BX139" s="24">
        <v>14568</v>
      </c>
      <c r="BY139" s="24">
        <v>31455</v>
      </c>
      <c r="BZ139" s="24">
        <v>1742</v>
      </c>
      <c r="CA139" s="24">
        <v>11690</v>
      </c>
      <c r="CB139" s="24">
        <v>6027</v>
      </c>
      <c r="CC139" s="24">
        <v>30048</v>
      </c>
      <c r="CD139" s="24">
        <v>51.85</v>
      </c>
      <c r="CE139" s="24">
        <v>27.07</v>
      </c>
      <c r="CF139" s="24">
        <v>99.95</v>
      </c>
      <c r="CG139" s="24">
        <v>46657</v>
      </c>
      <c r="CH139" s="24">
        <v>1108</v>
      </c>
      <c r="CI139" s="24">
        <v>2.3199999999999998</v>
      </c>
      <c r="CJ139" s="24" t="s">
        <v>98</v>
      </c>
      <c r="CK139" s="24">
        <v>11947</v>
      </c>
      <c r="CL139" s="28">
        <v>1.04</v>
      </c>
      <c r="CM139" s="28">
        <v>4.1399999999999997</v>
      </c>
      <c r="CN139" s="24">
        <v>4853</v>
      </c>
      <c r="CO139" s="24">
        <v>40.79</v>
      </c>
      <c r="CP139" s="24">
        <v>2061</v>
      </c>
      <c r="CQ139" s="24">
        <v>3973</v>
      </c>
      <c r="CR139" s="24">
        <v>1640</v>
      </c>
      <c r="CS139" s="24">
        <v>7674</v>
      </c>
      <c r="CT139" s="24">
        <v>2524</v>
      </c>
      <c r="CU139" s="24">
        <v>5772</v>
      </c>
      <c r="CV139" s="24">
        <v>4072</v>
      </c>
      <c r="CW139" s="24">
        <v>2172</v>
      </c>
      <c r="CX139" s="24">
        <v>65.63</v>
      </c>
      <c r="CY139" s="24">
        <v>96.42</v>
      </c>
      <c r="CZ139" s="24">
        <v>81.08</v>
      </c>
      <c r="DA139" s="24">
        <v>32.04</v>
      </c>
      <c r="DB139" s="24">
        <v>1333</v>
      </c>
      <c r="DC139" s="24">
        <v>4.42</v>
      </c>
      <c r="DD139" s="24">
        <v>11.36</v>
      </c>
      <c r="DE139" s="24">
        <v>1676</v>
      </c>
      <c r="DF139" s="24">
        <v>14.09</v>
      </c>
      <c r="DG139" s="24">
        <v>7.57</v>
      </c>
      <c r="DH139" s="24">
        <v>2.46</v>
      </c>
    </row>
    <row r="140" spans="1:112" ht="12.3" customHeight="1">
      <c r="A140" s="24">
        <v>147</v>
      </c>
      <c r="B140" s="24" t="s">
        <v>277</v>
      </c>
      <c r="C140" s="24" t="s">
        <v>278</v>
      </c>
      <c r="D140" s="25" t="s">
        <v>360</v>
      </c>
      <c r="E140" s="25" t="s">
        <v>361</v>
      </c>
      <c r="F140" s="25" t="s">
        <v>2296</v>
      </c>
      <c r="G140" s="25" t="s">
        <v>2297</v>
      </c>
      <c r="H140" s="37" t="s">
        <v>2848</v>
      </c>
      <c r="I140" s="26">
        <v>1853</v>
      </c>
      <c r="J140" s="27">
        <v>2141.7381640680537</v>
      </c>
      <c r="K140" s="27">
        <f t="shared" si="75"/>
        <v>558.49419999999998</v>
      </c>
      <c r="L140" s="24">
        <v>394</v>
      </c>
      <c r="M140" s="24">
        <v>145</v>
      </c>
      <c r="N140" s="24">
        <v>25</v>
      </c>
      <c r="O140" s="24">
        <f t="shared" si="76"/>
        <v>170</v>
      </c>
      <c r="P140" s="28">
        <v>30.14</v>
      </c>
      <c r="Q140" s="28">
        <f t="shared" si="77"/>
        <v>0.49576530843208694</v>
      </c>
      <c r="R140" s="29">
        <v>0.36064760391141543</v>
      </c>
      <c r="S140" s="29">
        <v>5.1362563148591715E-2</v>
      </c>
      <c r="T140" s="29">
        <v>0.42735163233993401</v>
      </c>
      <c r="U140" s="28" t="s">
        <v>105</v>
      </c>
      <c r="V140" s="28" t="s">
        <v>97</v>
      </c>
      <c r="W140" s="28">
        <v>0.60213917857394661</v>
      </c>
      <c r="X140" s="27">
        <v>1289.6244588324103</v>
      </c>
      <c r="Y140" s="30">
        <f t="shared" si="78"/>
        <v>1.032767121120459E-4</v>
      </c>
      <c r="Z140" s="27">
        <f t="shared" si="79"/>
        <v>1289.6244588324103</v>
      </c>
      <c r="AA140" s="27">
        <v>0</v>
      </c>
      <c r="AB140" s="27">
        <v>0</v>
      </c>
      <c r="AC140" s="27">
        <v>0</v>
      </c>
      <c r="AD140" s="27">
        <v>0</v>
      </c>
      <c r="AE140" s="27">
        <v>0</v>
      </c>
      <c r="AF140" s="27">
        <f t="shared" si="80"/>
        <v>0</v>
      </c>
      <c r="AG140" s="27">
        <f t="shared" si="81"/>
        <v>0</v>
      </c>
      <c r="AH140" s="27">
        <v>0</v>
      </c>
      <c r="AI140" s="27">
        <v>0</v>
      </c>
      <c r="AJ140" s="27">
        <v>0</v>
      </c>
      <c r="AK140" s="27">
        <v>0</v>
      </c>
      <c r="AL140" s="27">
        <v>0</v>
      </c>
      <c r="AM140" s="27">
        <v>0</v>
      </c>
      <c r="AN140" s="27">
        <f t="shared" si="82"/>
        <v>0</v>
      </c>
      <c r="AO140" s="27">
        <v>0</v>
      </c>
      <c r="AP140" s="30">
        <f t="shared" si="83"/>
        <v>0</v>
      </c>
      <c r="AQ140" s="30">
        <f t="shared" si="84"/>
        <v>0</v>
      </c>
      <c r="AR140" s="31">
        <f t="shared" si="85"/>
        <v>0</v>
      </c>
      <c r="AS140" s="31">
        <f t="shared" si="72"/>
        <v>0</v>
      </c>
      <c r="AT140" s="32">
        <f t="shared" si="86"/>
        <v>0</v>
      </c>
      <c r="AU140" s="24">
        <v>669.57876657422867</v>
      </c>
      <c r="AV140" s="28">
        <f t="shared" si="87"/>
        <v>1.8594566892007551E-2</v>
      </c>
      <c r="AW140" s="30">
        <f t="shared" si="88"/>
        <v>2.3881448918556622E-4</v>
      </c>
      <c r="AX140" s="33">
        <f t="shared" si="89"/>
        <v>1.8594566892007551E-2</v>
      </c>
      <c r="AY140" s="30">
        <f t="shared" si="90"/>
        <v>2.3881448918556622E-4</v>
      </c>
      <c r="AZ140" s="31">
        <f t="shared" si="91"/>
        <v>0.89660438001836484</v>
      </c>
      <c r="BA140" s="31">
        <f t="shared" si="70"/>
        <v>669.57876657422867</v>
      </c>
      <c r="BB140" s="33">
        <f t="shared" si="92"/>
        <v>0</v>
      </c>
      <c r="BC140" s="31">
        <f t="shared" si="93"/>
        <v>0.42528218360726261</v>
      </c>
      <c r="BD140" s="30">
        <f t="shared" si="94"/>
        <v>1.032767121120459E-4</v>
      </c>
      <c r="BE140" s="31">
        <f t="shared" si="95"/>
        <v>0.94246003420574931</v>
      </c>
      <c r="BF140" s="31">
        <f t="shared" si="96"/>
        <v>0.5149008298306027</v>
      </c>
      <c r="BG140" s="31">
        <f t="shared" si="97"/>
        <v>0.78144573262088923</v>
      </c>
      <c r="BH140" s="24">
        <v>0</v>
      </c>
      <c r="BI140" s="24">
        <v>266.33030622899997</v>
      </c>
      <c r="BJ140" s="24">
        <f t="shared" si="98"/>
        <v>8.041661478159055</v>
      </c>
      <c r="BK140" s="28">
        <f>BJ140/(2000)</f>
        <v>4.0208307390795272E-3</v>
      </c>
      <c r="BL140" s="28" t="str">
        <f t="shared" si="99"/>
        <v>TRUEFALSE</v>
      </c>
      <c r="BM140" s="24" t="str">
        <f t="shared" si="100"/>
        <v>FALSEFALSE</v>
      </c>
      <c r="BN140" s="28">
        <v>0.43689999999999996</v>
      </c>
      <c r="BO140" s="28">
        <f t="shared" si="101"/>
        <v>0.38835555555555551</v>
      </c>
      <c r="BP140" s="24">
        <v>7.51</v>
      </c>
      <c r="BQ140" s="24">
        <f t="shared" si="74"/>
        <v>370.66666666666669</v>
      </c>
      <c r="BR140" s="24">
        <v>3</v>
      </c>
      <c r="BS140" s="28">
        <v>12.440000000000001</v>
      </c>
      <c r="BT140" s="28">
        <v>230.51320000000001</v>
      </c>
      <c r="BU140" s="24">
        <v>2.76</v>
      </c>
      <c r="BV140" s="28">
        <v>11.22</v>
      </c>
      <c r="BW140" s="28">
        <v>207.9066</v>
      </c>
      <c r="BX140" s="24">
        <v>537</v>
      </c>
      <c r="BY140" s="24">
        <v>1229</v>
      </c>
      <c r="BZ140" s="24">
        <v>87</v>
      </c>
      <c r="CA140" s="24">
        <v>450</v>
      </c>
      <c r="CB140" s="24">
        <v>196</v>
      </c>
      <c r="CC140" s="24">
        <v>1207</v>
      </c>
      <c r="CD140" s="24">
        <v>50.77</v>
      </c>
      <c r="CE140" s="24">
        <v>28.24</v>
      </c>
      <c r="CF140" s="24">
        <v>108.67</v>
      </c>
      <c r="CG140" s="24">
        <v>0</v>
      </c>
      <c r="CH140" s="24">
        <v>1853</v>
      </c>
      <c r="CI140" s="24">
        <v>100</v>
      </c>
      <c r="CJ140" s="24" t="s">
        <v>1980</v>
      </c>
      <c r="CK140" s="24">
        <v>597</v>
      </c>
      <c r="CL140" s="28">
        <v>1.03</v>
      </c>
      <c r="CM140" s="28">
        <v>3.19</v>
      </c>
      <c r="CN140" s="24">
        <v>195</v>
      </c>
      <c r="CO140" s="24">
        <v>32.770000000000003</v>
      </c>
      <c r="CP140" s="24">
        <v>126</v>
      </c>
      <c r="CQ140" s="24">
        <v>780</v>
      </c>
      <c r="CR140" s="24">
        <v>206</v>
      </c>
      <c r="CS140" s="24">
        <v>1112</v>
      </c>
      <c r="CT140" s="24">
        <v>92</v>
      </c>
      <c r="CU140" s="24">
        <v>222</v>
      </c>
      <c r="CV140" s="24">
        <v>122</v>
      </c>
      <c r="CW140" s="24">
        <v>65</v>
      </c>
      <c r="CX140" s="24">
        <v>57.14</v>
      </c>
      <c r="CY140" s="24">
        <v>97.8</v>
      </c>
      <c r="CZ140" s="24">
        <v>75.31</v>
      </c>
      <c r="DA140" s="24">
        <v>26.21</v>
      </c>
      <c r="DB140" s="24">
        <v>111</v>
      </c>
      <c r="DC140" s="24">
        <v>2.48</v>
      </c>
      <c r="DD140" s="24">
        <v>7.39</v>
      </c>
      <c r="DE140" s="24">
        <v>127</v>
      </c>
      <c r="DF140" s="24">
        <v>21.34</v>
      </c>
      <c r="DG140" s="24">
        <v>1.34</v>
      </c>
      <c r="DH140" s="24">
        <v>4.79</v>
      </c>
    </row>
    <row r="141" spans="1:112" ht="12.3" customHeight="1">
      <c r="A141" s="24">
        <v>148</v>
      </c>
      <c r="B141" s="24" t="s">
        <v>277</v>
      </c>
      <c r="C141" s="24" t="s">
        <v>278</v>
      </c>
      <c r="D141" s="25" t="s">
        <v>360</v>
      </c>
      <c r="E141" s="25" t="s">
        <v>361</v>
      </c>
      <c r="F141" s="25" t="s">
        <v>362</v>
      </c>
      <c r="G141" s="25" t="s">
        <v>363</v>
      </c>
      <c r="H141" s="37" t="s">
        <v>2848</v>
      </c>
      <c r="I141" s="26">
        <v>81812</v>
      </c>
      <c r="J141" s="27">
        <v>94560.109378702429</v>
      </c>
      <c r="K141" s="27">
        <f t="shared" si="75"/>
        <v>13826.227999999997</v>
      </c>
      <c r="L141" s="24">
        <v>16859</v>
      </c>
      <c r="M141" s="24">
        <v>2449</v>
      </c>
      <c r="N141" s="24">
        <v>980</v>
      </c>
      <c r="O141" s="24">
        <f t="shared" si="76"/>
        <v>3429</v>
      </c>
      <c r="P141" s="28">
        <v>16.899999999999999</v>
      </c>
      <c r="Q141" s="28">
        <f t="shared" si="77"/>
        <v>0.3981680304105108</v>
      </c>
      <c r="R141" s="29">
        <v>0.36064760391141543</v>
      </c>
      <c r="S141" s="29">
        <v>5.1362563148591715E-2</v>
      </c>
      <c r="T141" s="29">
        <v>0.42735163233993401</v>
      </c>
      <c r="U141" s="28" t="s">
        <v>105</v>
      </c>
      <c r="V141" s="28" t="s">
        <v>97</v>
      </c>
      <c r="W141" s="28">
        <v>0.33762946642002972</v>
      </c>
      <c r="X141" s="27">
        <v>31926.279274150947</v>
      </c>
      <c r="Y141" s="30">
        <f t="shared" si="78"/>
        <v>2.5567452065778083E-3</v>
      </c>
      <c r="Z141" s="27">
        <f t="shared" si="79"/>
        <v>31215.279274150947</v>
      </c>
      <c r="AA141" s="27">
        <v>0</v>
      </c>
      <c r="AB141" s="27">
        <v>0</v>
      </c>
      <c r="AC141" s="27">
        <v>0</v>
      </c>
      <c r="AD141" s="27">
        <v>700</v>
      </c>
      <c r="AE141" s="27">
        <v>0</v>
      </c>
      <c r="AF141" s="27">
        <f t="shared" si="80"/>
        <v>700</v>
      </c>
      <c r="AG141" s="27">
        <f t="shared" si="81"/>
        <v>1</v>
      </c>
      <c r="AH141" s="27">
        <v>0</v>
      </c>
      <c r="AI141" s="27">
        <v>0</v>
      </c>
      <c r="AJ141" s="27">
        <v>0</v>
      </c>
      <c r="AK141" s="27">
        <v>711</v>
      </c>
      <c r="AL141" s="27">
        <v>0</v>
      </c>
      <c r="AM141" s="27">
        <v>711</v>
      </c>
      <c r="AN141" s="27">
        <f t="shared" si="82"/>
        <v>1</v>
      </c>
      <c r="AO141" s="27">
        <v>711</v>
      </c>
      <c r="AP141" s="30">
        <f t="shared" si="83"/>
        <v>4.1117845596070544E-4</v>
      </c>
      <c r="AQ141" s="30">
        <f t="shared" si="84"/>
        <v>0</v>
      </c>
      <c r="AR141" s="31">
        <f t="shared" si="85"/>
        <v>2.2270055144686399E-2</v>
      </c>
      <c r="AS141" s="31">
        <f t="shared" si="72"/>
        <v>2.2270055144686399E-2</v>
      </c>
      <c r="AT141" s="32">
        <f t="shared" si="86"/>
        <v>7.5190268356451059E-3</v>
      </c>
      <c r="AU141" s="24">
        <v>8466.0588704822458</v>
      </c>
      <c r="AV141" s="28">
        <f t="shared" si="87"/>
        <v>0.2351070640789269</v>
      </c>
      <c r="AW141" s="30">
        <f t="shared" si="88"/>
        <v>3.0195364989146697E-3</v>
      </c>
      <c r="AX141" s="33">
        <f t="shared" si="89"/>
        <v>0.2351070640789269</v>
      </c>
      <c r="AY141" s="30">
        <f t="shared" si="90"/>
        <v>3.0195364989146697E-3</v>
      </c>
      <c r="AZ141" s="31">
        <f t="shared" si="91"/>
        <v>0.91941497707153019</v>
      </c>
      <c r="BA141" s="31">
        <f t="shared" si="70"/>
        <v>8466.0588704822458</v>
      </c>
      <c r="BB141" s="33">
        <f t="shared" si="92"/>
        <v>0</v>
      </c>
      <c r="BC141" s="31">
        <f t="shared" si="93"/>
        <v>0.50505654835395752</v>
      </c>
      <c r="BD141" s="30">
        <f t="shared" si="94"/>
        <v>2.145566750617103E-3</v>
      </c>
      <c r="BE141" s="31">
        <f t="shared" si="95"/>
        <v>0.95036839966673292</v>
      </c>
      <c r="BF141" s="31">
        <f t="shared" si="96"/>
        <v>0.43018487043111348</v>
      </c>
      <c r="BG141" s="31">
        <f t="shared" si="97"/>
        <v>0.65287548933851802</v>
      </c>
      <c r="BH141" s="24">
        <v>100</v>
      </c>
      <c r="BI141" s="24">
        <v>16.307096590899999</v>
      </c>
      <c r="BJ141" s="24">
        <f t="shared" si="98"/>
        <v>5798.7090989251083</v>
      </c>
      <c r="BK141" s="28">
        <v>1</v>
      </c>
      <c r="BL141" s="28" t="str">
        <f t="shared" si="99"/>
        <v>FALSETRUE</v>
      </c>
      <c r="BM141" s="24" t="str">
        <f t="shared" si="100"/>
        <v>TRUETRUE</v>
      </c>
      <c r="BN141" s="28">
        <v>0.37060000000000004</v>
      </c>
      <c r="BO141" s="28">
        <f t="shared" si="101"/>
        <v>0.32942222222222228</v>
      </c>
      <c r="BP141" s="24">
        <v>1.76</v>
      </c>
      <c r="BQ141" s="24">
        <f t="shared" si="74"/>
        <v>464.35185185185185</v>
      </c>
      <c r="BR141" s="24">
        <v>54</v>
      </c>
      <c r="BS141" s="28">
        <v>0.78</v>
      </c>
      <c r="BT141" s="28">
        <v>638.1336</v>
      </c>
      <c r="BU141" s="24">
        <v>1.26</v>
      </c>
      <c r="BV141" s="28">
        <v>18.550000000000004</v>
      </c>
      <c r="BW141" s="28">
        <v>15176.126000000004</v>
      </c>
      <c r="BX141" s="24">
        <v>21105</v>
      </c>
      <c r="BY141" s="24">
        <v>56945</v>
      </c>
      <c r="BZ141" s="24">
        <v>3762</v>
      </c>
      <c r="CA141" s="24">
        <v>16883</v>
      </c>
      <c r="CB141" s="24">
        <v>9181</v>
      </c>
      <c r="CC141" s="24">
        <v>55748</v>
      </c>
      <c r="CD141" s="24">
        <v>43.67</v>
      </c>
      <c r="CE141" s="24">
        <v>29.45</v>
      </c>
      <c r="CF141" s="24">
        <v>96</v>
      </c>
      <c r="CG141" s="24">
        <v>81812</v>
      </c>
      <c r="CH141" s="24">
        <v>0</v>
      </c>
      <c r="CI141" s="24">
        <v>0</v>
      </c>
      <c r="CJ141" s="24" t="s">
        <v>98</v>
      </c>
      <c r="CK141" s="24">
        <v>20942</v>
      </c>
      <c r="CL141" s="28">
        <v>1.06</v>
      </c>
      <c r="CM141" s="28">
        <v>4.1399999999999997</v>
      </c>
      <c r="CN141" s="24">
        <v>9241</v>
      </c>
      <c r="CO141" s="24">
        <v>44.62</v>
      </c>
      <c r="CP141" s="24">
        <v>4473</v>
      </c>
      <c r="CQ141" s="24">
        <v>11516</v>
      </c>
      <c r="CR141" s="24">
        <v>9032</v>
      </c>
      <c r="CS141" s="24">
        <v>25075</v>
      </c>
      <c r="CT141" s="24">
        <v>4219</v>
      </c>
      <c r="CU141" s="24">
        <v>8278</v>
      </c>
      <c r="CV141" s="24">
        <v>6808</v>
      </c>
      <c r="CW141" s="24">
        <v>5437</v>
      </c>
      <c r="CX141" s="24">
        <v>74.66</v>
      </c>
      <c r="CY141" s="24">
        <v>97.65</v>
      </c>
      <c r="CZ141" s="24">
        <v>88.2</v>
      </c>
      <c r="DA141" s="24">
        <v>46.8</v>
      </c>
      <c r="DB141" s="24">
        <v>1196</v>
      </c>
      <c r="DC141" s="24">
        <v>2.78</v>
      </c>
      <c r="DD141" s="24">
        <v>9.73</v>
      </c>
      <c r="DE141" s="24">
        <v>1310</v>
      </c>
      <c r="DF141" s="24">
        <v>6.32</v>
      </c>
      <c r="DG141" s="24">
        <v>4.83</v>
      </c>
      <c r="DH141" s="24">
        <v>1.42</v>
      </c>
    </row>
    <row r="142" spans="1:112" ht="12.3" customHeight="1">
      <c r="A142" s="24">
        <v>149</v>
      </c>
      <c r="B142" s="24" t="s">
        <v>277</v>
      </c>
      <c r="C142" s="24" t="s">
        <v>278</v>
      </c>
      <c r="D142" s="25" t="s">
        <v>360</v>
      </c>
      <c r="E142" s="25" t="s">
        <v>361</v>
      </c>
      <c r="F142" s="25" t="s">
        <v>1244</v>
      </c>
      <c r="G142" s="25" t="s">
        <v>1245</v>
      </c>
      <c r="H142" s="37" t="s">
        <v>2848</v>
      </c>
      <c r="I142" s="26">
        <v>26256</v>
      </c>
      <c r="J142" s="27">
        <v>30347.262404625373</v>
      </c>
      <c r="K142" s="27">
        <f t="shared" si="75"/>
        <v>6435.3455999999996</v>
      </c>
      <c r="L142" s="24">
        <v>4966</v>
      </c>
      <c r="M142" s="24">
        <v>1178</v>
      </c>
      <c r="N142" s="24">
        <v>434</v>
      </c>
      <c r="O142" s="24">
        <f t="shared" si="76"/>
        <v>1612</v>
      </c>
      <c r="P142" s="28">
        <v>24.509999999999998</v>
      </c>
      <c r="Q142" s="28">
        <f t="shared" si="77"/>
        <v>0.45141233725818231</v>
      </c>
      <c r="R142" s="29">
        <v>0.36064760391141543</v>
      </c>
      <c r="S142" s="29">
        <v>5.1362563148591715E-2</v>
      </c>
      <c r="T142" s="29">
        <v>0.42735163233993401</v>
      </c>
      <c r="U142" s="28" t="s">
        <v>105</v>
      </c>
      <c r="V142" s="28" t="s">
        <v>97</v>
      </c>
      <c r="W142" s="28">
        <v>0.48966261668372357</v>
      </c>
      <c r="X142" s="27">
        <v>14859.91991823645</v>
      </c>
      <c r="Y142" s="30">
        <f t="shared" si="78"/>
        <v>1.1900237010030207E-3</v>
      </c>
      <c r="Z142" s="27">
        <f t="shared" si="79"/>
        <v>14859.91991823645</v>
      </c>
      <c r="AA142" s="27">
        <v>0</v>
      </c>
      <c r="AB142" s="27">
        <v>0</v>
      </c>
      <c r="AC142" s="27">
        <v>0</v>
      </c>
      <c r="AD142" s="27">
        <v>0</v>
      </c>
      <c r="AE142" s="27">
        <v>0</v>
      </c>
      <c r="AF142" s="27">
        <f t="shared" si="80"/>
        <v>0</v>
      </c>
      <c r="AG142" s="27">
        <f t="shared" si="81"/>
        <v>0</v>
      </c>
      <c r="AH142" s="27">
        <v>0</v>
      </c>
      <c r="AI142" s="27">
        <v>0</v>
      </c>
      <c r="AJ142" s="27">
        <v>0</v>
      </c>
      <c r="AK142" s="27">
        <v>0</v>
      </c>
      <c r="AL142" s="27">
        <v>0</v>
      </c>
      <c r="AM142" s="27">
        <v>0</v>
      </c>
      <c r="AN142" s="27">
        <f t="shared" si="82"/>
        <v>0</v>
      </c>
      <c r="AO142" s="27">
        <v>0</v>
      </c>
      <c r="AP142" s="30">
        <f t="shared" si="83"/>
        <v>0</v>
      </c>
      <c r="AQ142" s="30">
        <f t="shared" si="84"/>
        <v>0</v>
      </c>
      <c r="AR142" s="31">
        <f t="shared" si="85"/>
        <v>0</v>
      </c>
      <c r="AS142" s="31">
        <f t="shared" si="72"/>
        <v>0</v>
      </c>
      <c r="AT142" s="32">
        <f t="shared" si="86"/>
        <v>0</v>
      </c>
      <c r="AU142" s="24">
        <v>1801.9584293961027</v>
      </c>
      <c r="AV142" s="28">
        <f t="shared" si="87"/>
        <v>5.0041366639287231E-2</v>
      </c>
      <c r="AW142" s="30">
        <f t="shared" si="88"/>
        <v>6.4269329215974947E-4</v>
      </c>
      <c r="AX142" s="33">
        <f t="shared" si="89"/>
        <v>5.0041366639287231E-2</v>
      </c>
      <c r="AY142" s="30">
        <f t="shared" si="90"/>
        <v>6.4269329215974947E-4</v>
      </c>
      <c r="AZ142" s="31">
        <f t="shared" si="91"/>
        <v>0.89991744640929705</v>
      </c>
      <c r="BA142" s="31">
        <f t="shared" ref="BA142:BA173" si="102">AU142-AI142</f>
        <v>1801.9584293961027</v>
      </c>
      <c r="BB142" s="33">
        <f t="shared" si="92"/>
        <v>0</v>
      </c>
      <c r="BC142" s="31">
        <f t="shared" si="93"/>
        <v>0.43686880565333325</v>
      </c>
      <c r="BD142" s="30">
        <f t="shared" si="94"/>
        <v>1.1900237010030207E-3</v>
      </c>
      <c r="BE142" s="31">
        <f t="shared" si="95"/>
        <v>0.94666824762780777</v>
      </c>
      <c r="BF142" s="31">
        <f t="shared" si="96"/>
        <v>0.47917362933751145</v>
      </c>
      <c r="BG142" s="31">
        <f t="shared" si="97"/>
        <v>0.72722389659665498</v>
      </c>
      <c r="BH142" s="24">
        <v>99.87</v>
      </c>
      <c r="BI142" s="24">
        <v>16.946154078100001</v>
      </c>
      <c r="BJ142" s="24">
        <f t="shared" si="98"/>
        <v>1790.8052921485003</v>
      </c>
      <c r="BK142" s="28">
        <f>BJ142/(2000)</f>
        <v>0.89540264607425013</v>
      </c>
      <c r="BL142" s="28" t="str">
        <f t="shared" si="99"/>
        <v>TRUETRUE</v>
      </c>
      <c r="BM142" s="24" t="str">
        <f t="shared" si="100"/>
        <v>FALSETRUE</v>
      </c>
      <c r="BN142" s="28">
        <v>0.38340000000000002</v>
      </c>
      <c r="BO142" s="28">
        <f t="shared" si="101"/>
        <v>0.34079999999999999</v>
      </c>
      <c r="BP142" s="24">
        <v>1.65</v>
      </c>
      <c r="BQ142" s="24">
        <f t="shared" si="74"/>
        <v>368</v>
      </c>
      <c r="BR142" s="24">
        <v>10</v>
      </c>
      <c r="BS142" s="28">
        <v>1.1000000000000001</v>
      </c>
      <c r="BT142" s="28">
        <v>288.81600000000003</v>
      </c>
      <c r="BU142" s="24">
        <v>2.09</v>
      </c>
      <c r="BV142" s="28">
        <v>16.790000000000003</v>
      </c>
      <c r="BW142" s="28">
        <v>4408.3824000000004</v>
      </c>
      <c r="BX142" s="24">
        <v>7004</v>
      </c>
      <c r="BY142" s="24">
        <v>18268</v>
      </c>
      <c r="BZ142" s="24">
        <v>984</v>
      </c>
      <c r="CA142" s="24">
        <v>5592</v>
      </c>
      <c r="CB142" s="24">
        <v>2966</v>
      </c>
      <c r="CC142" s="24">
        <v>17698</v>
      </c>
      <c r="CD142" s="24">
        <v>43.73</v>
      </c>
      <c r="CE142" s="24">
        <v>28.66</v>
      </c>
      <c r="CF142" s="24">
        <v>96.63</v>
      </c>
      <c r="CG142" s="24">
        <v>26221</v>
      </c>
      <c r="CH142" s="24">
        <v>35</v>
      </c>
      <c r="CI142" s="24">
        <v>0.13</v>
      </c>
      <c r="CJ142" s="24" t="s">
        <v>98</v>
      </c>
      <c r="CK142" s="24">
        <v>6721</v>
      </c>
      <c r="CL142" s="28">
        <v>1.0900000000000001</v>
      </c>
      <c r="CM142" s="28">
        <v>4.28</v>
      </c>
      <c r="CN142" s="24">
        <v>2878</v>
      </c>
      <c r="CO142" s="24">
        <v>43.17</v>
      </c>
      <c r="CP142" s="24">
        <v>794</v>
      </c>
      <c r="CQ142" s="24">
        <v>1914</v>
      </c>
      <c r="CR142" s="24">
        <v>972</v>
      </c>
      <c r="CS142" s="24">
        <v>3680</v>
      </c>
      <c r="CT142" s="24">
        <v>1255</v>
      </c>
      <c r="CU142" s="24">
        <v>2707</v>
      </c>
      <c r="CV142" s="24">
        <v>2155</v>
      </c>
      <c r="CW142" s="24">
        <v>1665</v>
      </c>
      <c r="CX142" s="24">
        <v>65.67</v>
      </c>
      <c r="CY142" s="24">
        <v>97.94</v>
      </c>
      <c r="CZ142" s="24">
        <v>86.37</v>
      </c>
      <c r="DA142" s="24">
        <v>43.34</v>
      </c>
      <c r="DB142" s="24">
        <v>356</v>
      </c>
      <c r="DC142" s="24">
        <v>2.5299999999999998</v>
      </c>
      <c r="DD142" s="24">
        <v>10.25</v>
      </c>
      <c r="DE142" s="24">
        <v>898</v>
      </c>
      <c r="DF142" s="24">
        <v>13.47</v>
      </c>
      <c r="DG142" s="24">
        <v>6.35</v>
      </c>
      <c r="DH142" s="24">
        <v>1.23</v>
      </c>
    </row>
    <row r="143" spans="1:112" ht="12.3" customHeight="1">
      <c r="A143" s="24">
        <v>150</v>
      </c>
      <c r="B143" s="24" t="s">
        <v>277</v>
      </c>
      <c r="C143" s="24" t="s">
        <v>278</v>
      </c>
      <c r="D143" s="25" t="s">
        <v>708</v>
      </c>
      <c r="E143" s="25" t="s">
        <v>709</v>
      </c>
      <c r="F143" s="25" t="s">
        <v>710</v>
      </c>
      <c r="G143" s="25" t="s">
        <v>711</v>
      </c>
      <c r="H143" s="37" t="s">
        <v>2848</v>
      </c>
      <c r="I143" s="26">
        <v>35792</v>
      </c>
      <c r="J143" s="27">
        <v>40083.439829937262</v>
      </c>
      <c r="K143" s="27">
        <f t="shared" si="75"/>
        <v>14005.409599999997</v>
      </c>
      <c r="L143" s="24">
        <v>5753</v>
      </c>
      <c r="M143" s="24">
        <v>2362</v>
      </c>
      <c r="N143" s="24">
        <v>1336</v>
      </c>
      <c r="O143" s="24">
        <f t="shared" si="76"/>
        <v>3698</v>
      </c>
      <c r="P143" s="28">
        <v>39.129999999999995</v>
      </c>
      <c r="Q143" s="28">
        <f t="shared" si="77"/>
        <v>0.43967311863138547</v>
      </c>
      <c r="R143" s="29">
        <v>0.45235957526311465</v>
      </c>
      <c r="S143" s="29">
        <v>7.1911380692026836E-2</v>
      </c>
      <c r="T143" s="29">
        <v>0.59684088136717484</v>
      </c>
      <c r="U143" s="28" t="s">
        <v>194</v>
      </c>
      <c r="V143" s="28" t="s">
        <v>129</v>
      </c>
      <c r="W143" s="28">
        <v>0.45611740212743102</v>
      </c>
      <c r="X143" s="27">
        <v>18282.754443562178</v>
      </c>
      <c r="Y143" s="30">
        <f t="shared" si="78"/>
        <v>1.4641338060480853E-3</v>
      </c>
      <c r="Z143" s="27">
        <f t="shared" si="79"/>
        <v>17325.754443562178</v>
      </c>
      <c r="AA143" s="27">
        <v>0</v>
      </c>
      <c r="AB143" s="27">
        <v>0</v>
      </c>
      <c r="AC143" s="27">
        <v>0</v>
      </c>
      <c r="AD143" s="27">
        <v>0</v>
      </c>
      <c r="AE143" s="27">
        <v>4609</v>
      </c>
      <c r="AF143" s="27">
        <f t="shared" si="80"/>
        <v>4609</v>
      </c>
      <c r="AG143" s="27">
        <f t="shared" si="81"/>
        <v>1</v>
      </c>
      <c r="AH143" s="27">
        <v>0</v>
      </c>
      <c r="AI143" s="27">
        <v>864</v>
      </c>
      <c r="AJ143" s="27">
        <v>0</v>
      </c>
      <c r="AK143" s="27">
        <v>0</v>
      </c>
      <c r="AL143" s="27">
        <v>4609</v>
      </c>
      <c r="AM143" s="27">
        <v>4609</v>
      </c>
      <c r="AN143" s="27">
        <f t="shared" si="82"/>
        <v>2</v>
      </c>
      <c r="AO143" s="27">
        <v>957</v>
      </c>
      <c r="AP143" s="30">
        <f t="shared" si="83"/>
        <v>5.534427318627217E-4</v>
      </c>
      <c r="AQ143" s="30">
        <f t="shared" si="84"/>
        <v>2.7245120947524764E-3</v>
      </c>
      <c r="AR143" s="31">
        <f t="shared" si="85"/>
        <v>5.2344410299564242E-2</v>
      </c>
      <c r="AS143" s="31">
        <f t="shared" si="72"/>
        <v>5.2344410299564242E-2</v>
      </c>
      <c r="AT143" s="32">
        <f t="shared" si="86"/>
        <v>2.3875196441729585E-2</v>
      </c>
      <c r="AU143" s="24">
        <v>4374.6220038041911</v>
      </c>
      <c r="AV143" s="28">
        <f t="shared" si="87"/>
        <v>0.12148563475685938</v>
      </c>
      <c r="AW143" s="30">
        <f t="shared" si="88"/>
        <v>1.5602691891852566E-3</v>
      </c>
      <c r="AX143" s="33">
        <f t="shared" si="89"/>
        <v>0.12148563475685938</v>
      </c>
      <c r="AY143" s="30">
        <f t="shared" si="90"/>
        <v>-1.1642429055672197E-3</v>
      </c>
      <c r="AZ143" s="31">
        <f t="shared" si="91"/>
        <v>0.88509493147867158</v>
      </c>
      <c r="BA143" s="31">
        <f t="shared" si="102"/>
        <v>3510.6220038041911</v>
      </c>
      <c r="BB143" s="33">
        <f t="shared" si="92"/>
        <v>0.1975027783540296</v>
      </c>
      <c r="BC143" s="31">
        <f t="shared" si="93"/>
        <v>0.48631338049954853</v>
      </c>
      <c r="BD143" s="30">
        <f t="shared" si="94"/>
        <v>9.1069107418536362E-4</v>
      </c>
      <c r="BE143" s="31">
        <f t="shared" si="95"/>
        <v>0.94558658711123023</v>
      </c>
      <c r="BF143" s="31">
        <f t="shared" si="96"/>
        <v>0.46772270768156976</v>
      </c>
      <c r="BG143" s="31">
        <f t="shared" si="97"/>
        <v>0.7098452610532715</v>
      </c>
      <c r="BH143" s="24">
        <v>95.69</v>
      </c>
      <c r="BI143" s="24">
        <v>94.470114970899999</v>
      </c>
      <c r="BJ143" s="24">
        <f t="shared" si="98"/>
        <v>424.29756587344389</v>
      </c>
      <c r="BK143" s="28">
        <f>BJ143/(2000)</f>
        <v>0.21214878293672193</v>
      </c>
      <c r="BL143" s="28" t="str">
        <f t="shared" si="99"/>
        <v>FALSETRUE</v>
      </c>
      <c r="BM143" s="24" t="str">
        <f t="shared" si="100"/>
        <v>TRUETRUE</v>
      </c>
      <c r="BN143" s="28">
        <v>0.44900000000000001</v>
      </c>
      <c r="BO143" s="28">
        <f t="shared" si="101"/>
        <v>0.39911111111111114</v>
      </c>
      <c r="BP143" s="24">
        <v>3.75</v>
      </c>
      <c r="BQ143" s="24">
        <f t="shared" si="74"/>
        <v>383.64</v>
      </c>
      <c r="BR143" s="24">
        <v>25</v>
      </c>
      <c r="BS143" s="28">
        <v>7</v>
      </c>
      <c r="BT143" s="28">
        <v>2505.44</v>
      </c>
      <c r="BU143" s="24">
        <v>0.38</v>
      </c>
      <c r="BV143" s="28">
        <v>21.190000000000005</v>
      </c>
      <c r="BW143" s="28">
        <v>7584.3248000000021</v>
      </c>
      <c r="BX143" s="24">
        <v>10552</v>
      </c>
      <c r="BY143" s="24">
        <v>23500</v>
      </c>
      <c r="BZ143" s="24">
        <v>1740</v>
      </c>
      <c r="CA143" s="24">
        <v>8432</v>
      </c>
      <c r="CB143" s="24">
        <v>4364</v>
      </c>
      <c r="CC143" s="24">
        <v>22996</v>
      </c>
      <c r="CD143" s="24">
        <v>52.31</v>
      </c>
      <c r="CE143" s="24">
        <v>28.21</v>
      </c>
      <c r="CF143" s="24">
        <v>99.07</v>
      </c>
      <c r="CG143" s="24">
        <v>34249</v>
      </c>
      <c r="CH143" s="24">
        <v>1543</v>
      </c>
      <c r="CI143" s="24">
        <v>4.3099999999999996</v>
      </c>
      <c r="CJ143" s="24" t="s">
        <v>98</v>
      </c>
      <c r="CK143" s="24">
        <v>9672</v>
      </c>
      <c r="CL143" s="28">
        <v>1.03</v>
      </c>
      <c r="CM143" s="28">
        <v>3.8</v>
      </c>
      <c r="CN143" s="24">
        <v>3915</v>
      </c>
      <c r="CO143" s="24">
        <v>40.57</v>
      </c>
      <c r="CP143" s="24">
        <v>1358</v>
      </c>
      <c r="CQ143" s="24">
        <v>4628</v>
      </c>
      <c r="CR143" s="24">
        <v>3409</v>
      </c>
      <c r="CS143" s="24">
        <v>9591</v>
      </c>
      <c r="CT143" s="24">
        <v>1645</v>
      </c>
      <c r="CU143" s="24">
        <v>4080</v>
      </c>
      <c r="CV143" s="24">
        <v>2766</v>
      </c>
      <c r="CW143" s="24">
        <v>1448</v>
      </c>
      <c r="CX143" s="24">
        <v>58.23</v>
      </c>
      <c r="CY143" s="24">
        <v>95.86</v>
      </c>
      <c r="CZ143" s="24">
        <v>76.239999999999995</v>
      </c>
      <c r="DA143" s="24">
        <v>29.95</v>
      </c>
      <c r="DB143" s="24">
        <v>1084</v>
      </c>
      <c r="DC143" s="24">
        <v>5.09</v>
      </c>
      <c r="DD143" s="24">
        <v>12.61</v>
      </c>
      <c r="DE143" s="24">
        <v>2013</v>
      </c>
      <c r="DF143" s="24">
        <v>20.86</v>
      </c>
      <c r="DG143" s="24">
        <v>18.350000000000001</v>
      </c>
      <c r="DH143" s="24">
        <v>3.56</v>
      </c>
    </row>
    <row r="144" spans="1:112" ht="12.3" customHeight="1">
      <c r="A144" s="24">
        <v>151</v>
      </c>
      <c r="B144" s="24" t="s">
        <v>277</v>
      </c>
      <c r="C144" s="24" t="s">
        <v>278</v>
      </c>
      <c r="D144" s="25" t="s">
        <v>708</v>
      </c>
      <c r="E144" s="25" t="s">
        <v>709</v>
      </c>
      <c r="F144" s="25" t="s">
        <v>2559</v>
      </c>
      <c r="G144" s="25" t="s">
        <v>2560</v>
      </c>
      <c r="H144" s="37" t="s">
        <v>2848</v>
      </c>
      <c r="I144" s="26">
        <v>2782</v>
      </c>
      <c r="J144" s="27">
        <v>3115.5601700627367</v>
      </c>
      <c r="K144" s="27">
        <f t="shared" si="75"/>
        <v>964.24120000000005</v>
      </c>
      <c r="L144" s="24">
        <v>639</v>
      </c>
      <c r="M144" s="24">
        <v>267</v>
      </c>
      <c r="N144" s="24">
        <v>72</v>
      </c>
      <c r="O144" s="24">
        <f t="shared" si="76"/>
        <v>339</v>
      </c>
      <c r="P144" s="28">
        <v>34.660000000000004</v>
      </c>
      <c r="Q144" s="28">
        <f t="shared" si="77"/>
        <v>0.42178044758160116</v>
      </c>
      <c r="R144" s="29">
        <v>0.45235957526311465</v>
      </c>
      <c r="S144" s="29">
        <v>7.1911380692026836E-2</v>
      </c>
      <c r="T144" s="29">
        <v>0.59684088136717484</v>
      </c>
      <c r="U144" s="28" t="s">
        <v>194</v>
      </c>
      <c r="V144" s="28" t="s">
        <v>129</v>
      </c>
      <c r="W144" s="28">
        <v>0.40401301195340555</v>
      </c>
      <c r="X144" s="27">
        <v>1258.7268482291106</v>
      </c>
      <c r="Y144" s="30">
        <f t="shared" si="78"/>
        <v>1.0080234555256229E-4</v>
      </c>
      <c r="Z144" s="27">
        <f t="shared" si="79"/>
        <v>1258.7268482291106</v>
      </c>
      <c r="AA144" s="27">
        <v>0</v>
      </c>
      <c r="AB144" s="27">
        <v>0</v>
      </c>
      <c r="AC144" s="27">
        <v>0</v>
      </c>
      <c r="AD144" s="27">
        <v>0</v>
      </c>
      <c r="AE144" s="27">
        <v>0</v>
      </c>
      <c r="AF144" s="27">
        <f t="shared" si="80"/>
        <v>0</v>
      </c>
      <c r="AG144" s="27">
        <f t="shared" si="81"/>
        <v>0</v>
      </c>
      <c r="AH144" s="27">
        <v>0</v>
      </c>
      <c r="AI144" s="27">
        <v>0</v>
      </c>
      <c r="AJ144" s="27">
        <v>0</v>
      </c>
      <c r="AK144" s="27">
        <v>0</v>
      </c>
      <c r="AL144" s="27">
        <v>0</v>
      </c>
      <c r="AM144" s="27">
        <v>0</v>
      </c>
      <c r="AN144" s="27">
        <f t="shared" si="82"/>
        <v>0</v>
      </c>
      <c r="AO144" s="27">
        <v>0</v>
      </c>
      <c r="AP144" s="30">
        <f t="shared" si="83"/>
        <v>0</v>
      </c>
      <c r="AQ144" s="30">
        <f t="shared" si="84"/>
        <v>0</v>
      </c>
      <c r="AR144" s="31">
        <f t="shared" si="85"/>
        <v>0</v>
      </c>
      <c r="AS144" s="31">
        <f t="shared" si="72"/>
        <v>0</v>
      </c>
      <c r="AT144" s="32">
        <f t="shared" si="86"/>
        <v>0</v>
      </c>
      <c r="AU144" s="24">
        <v>260.18437969799317</v>
      </c>
      <c r="AV144" s="28">
        <f t="shared" si="87"/>
        <v>7.2254618785219339E-3</v>
      </c>
      <c r="AW144" s="30">
        <f t="shared" si="88"/>
        <v>9.2798342530402427E-5</v>
      </c>
      <c r="AX144" s="33">
        <f t="shared" si="89"/>
        <v>7.2254618785219339E-3</v>
      </c>
      <c r="AY144" s="30">
        <f t="shared" si="90"/>
        <v>9.2798342530402427E-5</v>
      </c>
      <c r="AZ144" s="31">
        <f t="shared" si="91"/>
        <v>0.89540659200756989</v>
      </c>
      <c r="BA144" s="31">
        <f t="shared" si="102"/>
        <v>260.18437969799317</v>
      </c>
      <c r="BB144" s="33">
        <f t="shared" si="92"/>
        <v>0</v>
      </c>
      <c r="BC144" s="31">
        <f t="shared" si="93"/>
        <v>0.45166387638306887</v>
      </c>
      <c r="BD144" s="30">
        <f t="shared" si="94"/>
        <v>1.0080234555256229E-4</v>
      </c>
      <c r="BE144" s="31">
        <f t="shared" si="95"/>
        <v>0.94245045270916072</v>
      </c>
      <c r="BF144" s="31">
        <f t="shared" si="96"/>
        <v>0.44885475566937294</v>
      </c>
      <c r="BG144" s="31">
        <f t="shared" si="97"/>
        <v>0.68121007592824911</v>
      </c>
      <c r="BH144" s="24">
        <v>0</v>
      </c>
      <c r="BI144" s="24">
        <v>115.223299857</v>
      </c>
      <c r="BJ144" s="24">
        <f t="shared" si="98"/>
        <v>27.03932428536034</v>
      </c>
      <c r="BK144" s="28">
        <f>BJ144/(2000)</f>
        <v>1.351966214268017E-2</v>
      </c>
      <c r="BL144" s="28" t="str">
        <f t="shared" si="99"/>
        <v>FALSEFALSE</v>
      </c>
      <c r="BM144" s="24" t="str">
        <f t="shared" si="100"/>
        <v>FALSEFALSE</v>
      </c>
      <c r="BN144" s="28">
        <v>0.42159999999999997</v>
      </c>
      <c r="BO144" s="28">
        <f t="shared" si="101"/>
        <v>0.37475555555555551</v>
      </c>
      <c r="BP144" s="24">
        <v>7.38</v>
      </c>
      <c r="BQ144" s="24">
        <f t="shared" si="74"/>
        <v>92</v>
      </c>
      <c r="BR144" s="24">
        <v>7</v>
      </c>
      <c r="BS144" s="28">
        <v>5.27</v>
      </c>
      <c r="BT144" s="28">
        <v>146.6114</v>
      </c>
      <c r="BU144" s="24">
        <v>0.51</v>
      </c>
      <c r="BV144" s="28">
        <v>35.97</v>
      </c>
      <c r="BW144" s="28">
        <v>1000.6854</v>
      </c>
      <c r="BX144" s="24">
        <v>769</v>
      </c>
      <c r="BY144" s="24">
        <v>1824</v>
      </c>
      <c r="BZ144" s="24">
        <v>189</v>
      </c>
      <c r="CA144" s="24">
        <v>599</v>
      </c>
      <c r="CB144" s="24">
        <v>343</v>
      </c>
      <c r="CC144" s="24">
        <v>1840</v>
      </c>
      <c r="CD144" s="24">
        <v>52.52</v>
      </c>
      <c r="CE144" s="24">
        <v>30.05</v>
      </c>
      <c r="CF144" s="24">
        <v>117.51</v>
      </c>
      <c r="CG144" s="24">
        <v>0</v>
      </c>
      <c r="CH144" s="24">
        <v>2782</v>
      </c>
      <c r="CI144" s="24">
        <v>100</v>
      </c>
      <c r="CJ144" s="24" t="s">
        <v>1980</v>
      </c>
      <c r="CK144" s="24">
        <v>992</v>
      </c>
      <c r="CL144" s="28">
        <v>1.01</v>
      </c>
      <c r="CM144" s="28">
        <v>2.82</v>
      </c>
      <c r="CN144" s="24">
        <v>313</v>
      </c>
      <c r="CO144" s="24">
        <v>31.55</v>
      </c>
      <c r="CP144" s="24">
        <v>0</v>
      </c>
      <c r="CQ144" s="24">
        <v>644</v>
      </c>
      <c r="CR144" s="24">
        <v>0</v>
      </c>
      <c r="CS144" s="24">
        <v>644</v>
      </c>
      <c r="CT144" s="24">
        <v>135</v>
      </c>
      <c r="CU144" s="24">
        <v>266</v>
      </c>
      <c r="CV144" s="24">
        <v>228</v>
      </c>
      <c r="CW144" s="24">
        <v>74</v>
      </c>
      <c r="CX144" s="24">
        <v>63.68</v>
      </c>
      <c r="CY144" s="24">
        <v>95.68</v>
      </c>
      <c r="CZ144" s="24">
        <v>76.25</v>
      </c>
      <c r="DA144" s="24">
        <v>20.440000000000001</v>
      </c>
      <c r="DB144" s="24">
        <v>169</v>
      </c>
      <c r="DC144" s="24">
        <v>5.97</v>
      </c>
      <c r="DD144" s="24">
        <v>5.85</v>
      </c>
      <c r="DE144" s="24">
        <v>233</v>
      </c>
      <c r="DF144" s="24">
        <v>23.49</v>
      </c>
      <c r="DG144" s="24">
        <v>1.92</v>
      </c>
      <c r="DH144" s="24">
        <v>10.33</v>
      </c>
    </row>
    <row r="145" spans="1:112" ht="12.3" customHeight="1">
      <c r="A145" s="24">
        <v>152</v>
      </c>
      <c r="B145" s="24" t="s">
        <v>277</v>
      </c>
      <c r="C145" s="24" t="s">
        <v>278</v>
      </c>
      <c r="D145" s="25" t="s">
        <v>169</v>
      </c>
      <c r="E145" s="25" t="s">
        <v>424</v>
      </c>
      <c r="F145" s="25" t="s">
        <v>425</v>
      </c>
      <c r="G145" s="25" t="s">
        <v>426</v>
      </c>
      <c r="H145" s="37" t="s">
        <v>2848</v>
      </c>
      <c r="I145" s="26">
        <v>106442</v>
      </c>
      <c r="J145" s="27">
        <v>126827.06196019526</v>
      </c>
      <c r="K145" s="27">
        <f t="shared" si="75"/>
        <v>13241.3848</v>
      </c>
      <c r="L145" s="24">
        <v>24525</v>
      </c>
      <c r="M145" s="24">
        <v>2672</v>
      </c>
      <c r="N145" s="24">
        <v>811</v>
      </c>
      <c r="O145" s="24">
        <f t="shared" si="76"/>
        <v>3483</v>
      </c>
      <c r="P145" s="28">
        <v>12.44</v>
      </c>
      <c r="Q145" s="28">
        <f t="shared" si="77"/>
        <v>0.3789681207942634</v>
      </c>
      <c r="R145" s="29">
        <v>0.30555433744533239</v>
      </c>
      <c r="S145" s="29">
        <v>8.5639169048761135E-2</v>
      </c>
      <c r="T145" s="29">
        <v>0.56669573365772319</v>
      </c>
      <c r="U145" s="28" t="s">
        <v>105</v>
      </c>
      <c r="V145" s="28" t="s">
        <v>97</v>
      </c>
      <c r="W145" s="28">
        <v>0.28216110288311907</v>
      </c>
      <c r="X145" s="27">
        <v>35785.663678114375</v>
      </c>
      <c r="Y145" s="30">
        <f t="shared" si="78"/>
        <v>2.8658154396119413E-3</v>
      </c>
      <c r="Z145" s="27">
        <f t="shared" si="79"/>
        <v>35785.663678114375</v>
      </c>
      <c r="AA145" s="27">
        <v>0</v>
      </c>
      <c r="AB145" s="27">
        <v>0</v>
      </c>
      <c r="AC145" s="27">
        <v>245</v>
      </c>
      <c r="AD145" s="27">
        <v>0</v>
      </c>
      <c r="AE145" s="27">
        <v>12631</v>
      </c>
      <c r="AF145" s="27">
        <f t="shared" si="80"/>
        <v>12631</v>
      </c>
      <c r="AG145" s="27">
        <f t="shared" si="81"/>
        <v>2</v>
      </c>
      <c r="AH145" s="27">
        <v>0</v>
      </c>
      <c r="AI145" s="27">
        <v>0</v>
      </c>
      <c r="AJ145" s="27">
        <v>0</v>
      </c>
      <c r="AK145" s="27">
        <v>0</v>
      </c>
      <c r="AL145" s="27">
        <v>12631</v>
      </c>
      <c r="AM145" s="27">
        <v>12631</v>
      </c>
      <c r="AN145" s="27">
        <f t="shared" si="82"/>
        <v>1</v>
      </c>
      <c r="AO145" s="27">
        <v>0</v>
      </c>
      <c r="AP145" s="30">
        <f t="shared" si="83"/>
        <v>0</v>
      </c>
      <c r="AQ145" s="30">
        <f t="shared" si="84"/>
        <v>0</v>
      </c>
      <c r="AR145" s="31">
        <f t="shared" si="85"/>
        <v>0</v>
      </c>
      <c r="AS145" s="31">
        <f t="shared" si="72"/>
        <v>0</v>
      </c>
      <c r="AT145" s="32">
        <f t="shared" si="86"/>
        <v>0</v>
      </c>
      <c r="AU145" s="24">
        <v>7151.6553136755365</v>
      </c>
      <c r="AV145" s="28">
        <f t="shared" si="87"/>
        <v>0.19860536169493181</v>
      </c>
      <c r="AW145" s="30">
        <f t="shared" si="88"/>
        <v>2.5507363671415434E-3</v>
      </c>
      <c r="AX145" s="33">
        <f t="shared" si="89"/>
        <v>0.19860536169493181</v>
      </c>
      <c r="AY145" s="30">
        <f t="shared" si="90"/>
        <v>2.5507363671415434E-3</v>
      </c>
      <c r="AZ145" s="31">
        <f t="shared" si="91"/>
        <v>0.9155693532130742</v>
      </c>
      <c r="BA145" s="31">
        <f t="shared" si="102"/>
        <v>7151.6553136755365</v>
      </c>
      <c r="BB145" s="33">
        <f t="shared" si="92"/>
        <v>0</v>
      </c>
      <c r="BC145" s="31">
        <f t="shared" si="93"/>
        <v>0.4732430174511128</v>
      </c>
      <c r="BD145" s="30">
        <f t="shared" si="94"/>
        <v>2.8658154396119413E-3</v>
      </c>
      <c r="BE145" s="31">
        <f t="shared" si="95"/>
        <v>0.9531574206911585</v>
      </c>
      <c r="BF145" s="31">
        <f t="shared" si="96"/>
        <v>0.41272811300462986</v>
      </c>
      <c r="BG145" s="31">
        <f t="shared" si="97"/>
        <v>0.62638202145886523</v>
      </c>
      <c r="BH145" s="24">
        <v>100</v>
      </c>
      <c r="BI145" s="24">
        <v>41.476344839799999</v>
      </c>
      <c r="BJ145" s="24">
        <f t="shared" si="98"/>
        <v>3057.8167495245184</v>
      </c>
      <c r="BK145" s="28">
        <v>1</v>
      </c>
      <c r="BL145" s="28" t="str">
        <f t="shared" si="99"/>
        <v>FALSETRUE</v>
      </c>
      <c r="BM145" s="24" t="str">
        <f t="shared" si="100"/>
        <v>FALSETRUE</v>
      </c>
      <c r="BN145" s="28">
        <v>0.33799999999999997</v>
      </c>
      <c r="BO145" s="28">
        <f t="shared" si="101"/>
        <v>0.3004444444444444</v>
      </c>
      <c r="BP145" s="24">
        <v>1.63</v>
      </c>
      <c r="BQ145" s="24">
        <f t="shared" si="74"/>
        <v>309.09756097560978</v>
      </c>
      <c r="BR145" s="24">
        <v>82</v>
      </c>
      <c r="BS145" s="28">
        <v>0.49</v>
      </c>
      <c r="BT145" s="28">
        <v>521.56579999999997</v>
      </c>
      <c r="BU145" s="24">
        <v>0.09</v>
      </c>
      <c r="BV145" s="28">
        <v>24.95</v>
      </c>
      <c r="BW145" s="28">
        <v>26557.278999999999</v>
      </c>
      <c r="BX145" s="24">
        <v>25125</v>
      </c>
      <c r="BY145" s="24">
        <v>74342</v>
      </c>
      <c r="BZ145" s="24">
        <v>6975</v>
      </c>
      <c r="CA145" s="24">
        <v>20041</v>
      </c>
      <c r="CB145" s="24">
        <v>10829</v>
      </c>
      <c r="CC145" s="24">
        <v>75572</v>
      </c>
      <c r="CD145" s="24">
        <v>43.18</v>
      </c>
      <c r="CE145" s="24">
        <v>31.6</v>
      </c>
      <c r="CF145" s="24">
        <v>94</v>
      </c>
      <c r="CG145" s="24">
        <v>106442</v>
      </c>
      <c r="CH145" s="24">
        <v>0</v>
      </c>
      <c r="CI145" s="24">
        <v>0</v>
      </c>
      <c r="CJ145" s="24" t="s">
        <v>98</v>
      </c>
      <c r="CK145" s="24">
        <v>28596</v>
      </c>
      <c r="CL145" s="28">
        <v>1.04</v>
      </c>
      <c r="CM145" s="28">
        <v>3.87</v>
      </c>
      <c r="CN145" s="24">
        <v>10905</v>
      </c>
      <c r="CO145" s="24">
        <v>38.28</v>
      </c>
      <c r="CP145" s="24">
        <v>4728</v>
      </c>
      <c r="CQ145" s="24">
        <v>10841</v>
      </c>
      <c r="CR145" s="24">
        <v>7455</v>
      </c>
      <c r="CS145" s="24">
        <v>25346</v>
      </c>
      <c r="CT145" s="24">
        <v>4988</v>
      </c>
      <c r="CU145" s="24">
        <v>10036</v>
      </c>
      <c r="CV145" s="24">
        <v>7824</v>
      </c>
      <c r="CW145" s="24">
        <v>6988</v>
      </c>
      <c r="CX145" s="24">
        <v>76.06</v>
      </c>
      <c r="CY145" s="24">
        <v>97.55</v>
      </c>
      <c r="CZ145" s="24">
        <v>86.54</v>
      </c>
      <c r="DA145" s="24">
        <v>51.13</v>
      </c>
      <c r="DB145" s="24">
        <v>1469</v>
      </c>
      <c r="DC145" s="24">
        <v>2.89</v>
      </c>
      <c r="DD145" s="24">
        <v>6.47</v>
      </c>
      <c r="DE145" s="24">
        <v>896</v>
      </c>
      <c r="DF145" s="24">
        <v>3.15</v>
      </c>
      <c r="DG145" s="24">
        <v>4.3</v>
      </c>
      <c r="DH145" s="24">
        <v>1.25</v>
      </c>
    </row>
    <row r="146" spans="1:112" ht="12.3" customHeight="1">
      <c r="A146" s="24">
        <v>153</v>
      </c>
      <c r="B146" s="24" t="s">
        <v>277</v>
      </c>
      <c r="C146" s="24" t="s">
        <v>278</v>
      </c>
      <c r="D146" s="25" t="s">
        <v>169</v>
      </c>
      <c r="E146" s="25" t="s">
        <v>424</v>
      </c>
      <c r="F146" s="25" t="s">
        <v>908</v>
      </c>
      <c r="G146" s="25" t="s">
        <v>909</v>
      </c>
      <c r="H146" s="37" t="s">
        <v>2848</v>
      </c>
      <c r="I146" s="26">
        <v>8067</v>
      </c>
      <c r="J146" s="27">
        <v>9611.9380398047306</v>
      </c>
      <c r="K146" s="27">
        <f t="shared" si="75"/>
        <v>2184.5436</v>
      </c>
      <c r="L146" s="24">
        <v>1540</v>
      </c>
      <c r="M146" s="24">
        <v>417</v>
      </c>
      <c r="N146" s="24">
        <v>155</v>
      </c>
      <c r="O146" s="24">
        <f t="shared" si="76"/>
        <v>572</v>
      </c>
      <c r="P146" s="28">
        <v>27.08</v>
      </c>
      <c r="Q146" s="28">
        <f t="shared" si="77"/>
        <v>0.50173038781845547</v>
      </c>
      <c r="R146" s="29">
        <v>0.30555433744533239</v>
      </c>
      <c r="S146" s="29">
        <v>8.5639169048761135E-2</v>
      </c>
      <c r="T146" s="29">
        <v>0.56669573365772319</v>
      </c>
      <c r="U146" s="28" t="s">
        <v>105</v>
      </c>
      <c r="V146" s="28" t="s">
        <v>97</v>
      </c>
      <c r="W146" s="28">
        <v>0.61422207926646821</v>
      </c>
      <c r="X146" s="27">
        <v>5903.8645685893225</v>
      </c>
      <c r="Y146" s="30">
        <f t="shared" si="78"/>
        <v>4.7279788873633919E-4</v>
      </c>
      <c r="Z146" s="27">
        <f t="shared" si="79"/>
        <v>5903.8645685893225</v>
      </c>
      <c r="AA146" s="27">
        <v>0</v>
      </c>
      <c r="AB146" s="27">
        <v>0</v>
      </c>
      <c r="AC146" s="27">
        <v>155</v>
      </c>
      <c r="AD146" s="27">
        <v>0</v>
      </c>
      <c r="AE146" s="27">
        <v>0</v>
      </c>
      <c r="AF146" s="27">
        <f t="shared" si="80"/>
        <v>155</v>
      </c>
      <c r="AG146" s="27">
        <f t="shared" si="81"/>
        <v>1</v>
      </c>
      <c r="AH146" s="27">
        <v>0</v>
      </c>
      <c r="AI146" s="27">
        <v>0</v>
      </c>
      <c r="AJ146" s="27">
        <v>155</v>
      </c>
      <c r="AK146" s="27">
        <v>0</v>
      </c>
      <c r="AL146" s="27">
        <v>0</v>
      </c>
      <c r="AM146" s="27">
        <v>155</v>
      </c>
      <c r="AN146" s="27">
        <f t="shared" si="82"/>
        <v>1</v>
      </c>
      <c r="AO146" s="27">
        <v>0</v>
      </c>
      <c r="AP146" s="30">
        <f t="shared" si="83"/>
        <v>0</v>
      </c>
      <c r="AQ146" s="30">
        <f t="shared" si="84"/>
        <v>0</v>
      </c>
      <c r="AR146" s="31">
        <f t="shared" si="85"/>
        <v>0</v>
      </c>
      <c r="AS146" s="31">
        <f t="shared" si="72"/>
        <v>0</v>
      </c>
      <c r="AT146" s="32">
        <f t="shared" si="86"/>
        <v>0</v>
      </c>
      <c r="AU146" s="24">
        <v>2972.2206415704395</v>
      </c>
      <c r="AV146" s="28">
        <f t="shared" si="87"/>
        <v>8.2540185406790811E-2</v>
      </c>
      <c r="AW146" s="30">
        <f t="shared" si="88"/>
        <v>1.0600834281156253E-3</v>
      </c>
      <c r="AX146" s="33">
        <f t="shared" si="89"/>
        <v>8.2540185406790811E-2</v>
      </c>
      <c r="AY146" s="30">
        <f t="shared" si="90"/>
        <v>1.0600834281156253E-3</v>
      </c>
      <c r="AZ146" s="31">
        <f t="shared" si="91"/>
        <v>0.9033413478895399</v>
      </c>
      <c r="BA146" s="31">
        <f t="shared" si="102"/>
        <v>2972.2206415704395</v>
      </c>
      <c r="BB146" s="33">
        <f t="shared" si="92"/>
        <v>0</v>
      </c>
      <c r="BC146" s="31">
        <f t="shared" si="93"/>
        <v>0.43047862358055439</v>
      </c>
      <c r="BD146" s="30">
        <f t="shared" si="94"/>
        <v>4.7279788873633919E-4</v>
      </c>
      <c r="BE146" s="31">
        <f t="shared" si="95"/>
        <v>0.94389093209743991</v>
      </c>
      <c r="BF146" s="31">
        <f t="shared" si="96"/>
        <v>0.51952860308421478</v>
      </c>
      <c r="BG146" s="31">
        <f t="shared" si="97"/>
        <v>0.78846913101347282</v>
      </c>
      <c r="BH146" s="24">
        <v>99.21</v>
      </c>
      <c r="BI146" s="24">
        <v>24.889196210400002</v>
      </c>
      <c r="BJ146" s="24">
        <f t="shared" si="98"/>
        <v>386.18917053610443</v>
      </c>
      <c r="BK146" s="28">
        <f t="shared" ref="BK146:BK156" si="103">BJ146/(2000)</f>
        <v>0.1930945852680522</v>
      </c>
      <c r="BL146" s="28" t="str">
        <f t="shared" si="99"/>
        <v>TRUETRUE</v>
      </c>
      <c r="BM146" s="24" t="str">
        <f t="shared" si="100"/>
        <v>FALSETRUE</v>
      </c>
      <c r="BN146" s="28">
        <v>0.40310000000000001</v>
      </c>
      <c r="BO146" s="28">
        <f t="shared" si="101"/>
        <v>0.35831111111111114</v>
      </c>
      <c r="BP146" s="24">
        <v>2.91</v>
      </c>
      <c r="BQ146" s="24">
        <f t="shared" si="74"/>
        <v>537.66666666666663</v>
      </c>
      <c r="BR146" s="24">
        <v>9</v>
      </c>
      <c r="BS146" s="28">
        <v>3.4</v>
      </c>
      <c r="BT146" s="28">
        <v>274.27800000000002</v>
      </c>
      <c r="BU146" s="24">
        <v>0.05</v>
      </c>
      <c r="BV146" s="28">
        <v>9.15</v>
      </c>
      <c r="BW146" s="28">
        <v>738.13049999999998</v>
      </c>
      <c r="BX146" s="24">
        <v>2180</v>
      </c>
      <c r="BY146" s="24">
        <v>5408</v>
      </c>
      <c r="BZ146" s="24">
        <v>479</v>
      </c>
      <c r="CA146" s="24">
        <v>1707</v>
      </c>
      <c r="CB146" s="24">
        <v>1001</v>
      </c>
      <c r="CC146" s="24">
        <v>5359</v>
      </c>
      <c r="CD146" s="24">
        <v>49.17</v>
      </c>
      <c r="CE146" s="24">
        <v>29.53</v>
      </c>
      <c r="CF146" s="24">
        <v>98.65</v>
      </c>
      <c r="CG146" s="24">
        <v>8003</v>
      </c>
      <c r="CH146" s="24">
        <v>64</v>
      </c>
      <c r="CI146" s="24">
        <v>0.79</v>
      </c>
      <c r="CJ146" s="24" t="s">
        <v>98</v>
      </c>
      <c r="CK146" s="24">
        <v>2152</v>
      </c>
      <c r="CL146" s="28">
        <v>1.05</v>
      </c>
      <c r="CM146" s="28">
        <v>3.95</v>
      </c>
      <c r="CN146" s="24">
        <v>818</v>
      </c>
      <c r="CO146" s="24">
        <v>38.119999999999997</v>
      </c>
      <c r="CP146" s="24">
        <v>325</v>
      </c>
      <c r="CQ146" s="24">
        <v>2134</v>
      </c>
      <c r="CR146" s="24">
        <v>2380</v>
      </c>
      <c r="CS146" s="24">
        <v>4839</v>
      </c>
      <c r="CT146" s="24">
        <v>429</v>
      </c>
      <c r="CU146" s="24">
        <v>856</v>
      </c>
      <c r="CV146" s="24">
        <v>709</v>
      </c>
      <c r="CW146" s="24">
        <v>409</v>
      </c>
      <c r="CX146" s="24">
        <v>74.87</v>
      </c>
      <c r="CY146" s="24">
        <v>98.05</v>
      </c>
      <c r="CZ146" s="24">
        <v>83.91</v>
      </c>
      <c r="DA146" s="24">
        <v>37.94</v>
      </c>
      <c r="DB146" s="24">
        <v>194</v>
      </c>
      <c r="DC146" s="24">
        <v>2.59</v>
      </c>
      <c r="DD146" s="24">
        <v>11.88</v>
      </c>
      <c r="DE146" s="24">
        <v>246</v>
      </c>
      <c r="DF146" s="24">
        <v>11.46</v>
      </c>
      <c r="DG146" s="24">
        <v>9.3699999999999992</v>
      </c>
      <c r="DH146" s="24">
        <v>2.5099999999999998</v>
      </c>
    </row>
    <row r="147" spans="1:112" ht="12.3" customHeight="1">
      <c r="A147" s="24">
        <v>154</v>
      </c>
      <c r="B147" s="24" t="s">
        <v>277</v>
      </c>
      <c r="C147" s="24" t="s">
        <v>278</v>
      </c>
      <c r="D147" s="25" t="s">
        <v>1030</v>
      </c>
      <c r="E147" s="25" t="s">
        <v>2079</v>
      </c>
      <c r="F147" s="25" t="s">
        <v>2080</v>
      </c>
      <c r="G147" s="37" t="s">
        <v>2792</v>
      </c>
      <c r="H147" s="37" t="s">
        <v>2848</v>
      </c>
      <c r="I147" s="26">
        <v>14161</v>
      </c>
      <c r="J147" s="27">
        <v>16232</v>
      </c>
      <c r="K147" s="27">
        <f t="shared" si="75"/>
        <v>5367.0190000000002</v>
      </c>
      <c r="L147" s="24">
        <v>2512</v>
      </c>
      <c r="M147" s="24">
        <v>1234</v>
      </c>
      <c r="N147" s="24">
        <v>299</v>
      </c>
      <c r="O147" s="24">
        <f t="shared" si="76"/>
        <v>1533</v>
      </c>
      <c r="P147" s="28">
        <v>37.9</v>
      </c>
      <c r="Q147" s="28">
        <f t="shared" si="77"/>
        <v>0.44893613963001566</v>
      </c>
      <c r="R147" s="29">
        <v>0.48119056025608681</v>
      </c>
      <c r="S147" s="29">
        <v>8.0946002012471666E-2</v>
      </c>
      <c r="T147" s="29">
        <v>0.48961932231964705</v>
      </c>
      <c r="U147" s="28" t="s">
        <v>194</v>
      </c>
      <c r="V147" s="28" t="s">
        <v>129</v>
      </c>
      <c r="W147" s="28">
        <v>0.48119056025608681</v>
      </c>
      <c r="X147" s="27">
        <v>7810.6851740768006</v>
      </c>
      <c r="Y147" s="30">
        <f t="shared" si="78"/>
        <v>6.2550138421791713E-4</v>
      </c>
      <c r="Z147" s="27">
        <f t="shared" si="79"/>
        <v>7810.6851740768006</v>
      </c>
      <c r="AA147" s="27">
        <v>0</v>
      </c>
      <c r="AB147" s="27">
        <v>0</v>
      </c>
      <c r="AC147" s="27">
        <v>0</v>
      </c>
      <c r="AD147" s="27">
        <v>0</v>
      </c>
      <c r="AE147" s="27">
        <v>1860</v>
      </c>
      <c r="AF147" s="27">
        <f t="shared" si="80"/>
        <v>1860</v>
      </c>
      <c r="AG147" s="27">
        <f t="shared" si="81"/>
        <v>1</v>
      </c>
      <c r="AH147" s="27">
        <v>0</v>
      </c>
      <c r="AI147" s="27">
        <v>0</v>
      </c>
      <c r="AJ147" s="27">
        <v>0</v>
      </c>
      <c r="AK147" s="27">
        <v>0</v>
      </c>
      <c r="AL147" s="27">
        <v>1860</v>
      </c>
      <c r="AM147" s="27">
        <v>1860</v>
      </c>
      <c r="AN147" s="27">
        <f t="shared" si="82"/>
        <v>1</v>
      </c>
      <c r="AO147" s="27">
        <v>0</v>
      </c>
      <c r="AP147" s="30">
        <f t="shared" si="83"/>
        <v>0</v>
      </c>
      <c r="AQ147" s="30">
        <f t="shared" si="84"/>
        <v>0</v>
      </c>
      <c r="AR147" s="31">
        <f t="shared" si="85"/>
        <v>0</v>
      </c>
      <c r="AS147" s="31">
        <f t="shared" si="72"/>
        <v>0</v>
      </c>
      <c r="AT147" s="32">
        <f t="shared" si="86"/>
        <v>0</v>
      </c>
      <c r="AU147" s="24">
        <v>1900.2215224512868</v>
      </c>
      <c r="AV147" s="28">
        <f t="shared" si="87"/>
        <v>5.277018623160868E-2</v>
      </c>
      <c r="AW147" s="30">
        <f t="shared" si="88"/>
        <v>6.7774017767230864E-4</v>
      </c>
      <c r="AX147" s="33">
        <f t="shared" si="89"/>
        <v>5.277018623160868E-2</v>
      </c>
      <c r="AY147" s="30">
        <f t="shared" si="90"/>
        <v>6.7774017767230864E-4</v>
      </c>
      <c r="AZ147" s="31">
        <f t="shared" si="91"/>
        <v>0.90020494022586628</v>
      </c>
      <c r="BA147" s="31">
        <f t="shared" si="102"/>
        <v>1900.2215224512868</v>
      </c>
      <c r="BB147" s="33">
        <f t="shared" si="92"/>
        <v>0</v>
      </c>
      <c r="BC147" s="31">
        <f t="shared" si="93"/>
        <v>0.47805522890452057</v>
      </c>
      <c r="BD147" s="30">
        <f t="shared" si="94"/>
        <v>6.2550138421791713E-4</v>
      </c>
      <c r="BE147" s="31">
        <f t="shared" si="95"/>
        <v>0.94448224627254207</v>
      </c>
      <c r="BF147" s="31">
        <f t="shared" si="96"/>
        <v>0.4754327693042823</v>
      </c>
      <c r="BG147" s="31">
        <f t="shared" si="97"/>
        <v>0.72154653322891538</v>
      </c>
      <c r="BH147" s="24">
        <v>31.15</v>
      </c>
      <c r="BI147" s="24">
        <v>286.19463944099999</v>
      </c>
      <c r="BJ147" s="24">
        <f t="shared" si="98"/>
        <v>56.716645817352152</v>
      </c>
      <c r="BK147" s="28">
        <f t="shared" si="103"/>
        <v>2.8358322908676077E-2</v>
      </c>
      <c r="BL147" s="28" t="str">
        <f t="shared" si="99"/>
        <v>TRUEFALSE</v>
      </c>
      <c r="BM147" s="24" t="str">
        <f t="shared" si="100"/>
        <v>FALSEFALSE</v>
      </c>
      <c r="BN147" s="28">
        <v>0.38659999999999994</v>
      </c>
      <c r="BO147" s="28">
        <f t="shared" si="101"/>
        <v>0.34364444444444442</v>
      </c>
      <c r="BP147" s="24">
        <v>7.81</v>
      </c>
      <c r="BQ147" s="24">
        <f t="shared" si="74"/>
        <v>103.92105263157895</v>
      </c>
      <c r="BR147" s="24">
        <v>38</v>
      </c>
      <c r="BS147" s="28">
        <v>10.15</v>
      </c>
      <c r="BT147" s="28">
        <v>1437.3415</v>
      </c>
      <c r="BU147" s="24">
        <v>0.8</v>
      </c>
      <c r="BV147" s="28">
        <v>81.69</v>
      </c>
      <c r="BW147" s="28">
        <v>11568.120900000002</v>
      </c>
      <c r="BX147" s="24">
        <v>3737</v>
      </c>
      <c r="BY147" s="24">
        <v>9667</v>
      </c>
      <c r="BZ147" s="24">
        <v>757</v>
      </c>
      <c r="CA147" s="24">
        <v>2991</v>
      </c>
      <c r="CB147" s="24">
        <v>1582</v>
      </c>
      <c r="CC147" s="24">
        <v>9588</v>
      </c>
      <c r="CD147" s="24">
        <v>46.49</v>
      </c>
      <c r="CE147" s="24">
        <v>29.51</v>
      </c>
      <c r="CF147" s="24">
        <v>111.9</v>
      </c>
      <c r="CG147" s="24">
        <v>4411</v>
      </c>
      <c r="CH147" s="24">
        <v>9750</v>
      </c>
      <c r="CI147" s="24">
        <v>68.849999999999994</v>
      </c>
      <c r="CJ147" s="24" t="s">
        <v>1980</v>
      </c>
      <c r="CK147" s="24">
        <v>4225</v>
      </c>
      <c r="CL147" s="28">
        <v>1.02</v>
      </c>
      <c r="CM147" s="28">
        <v>3.42</v>
      </c>
      <c r="CN147" s="24">
        <v>959</v>
      </c>
      <c r="CO147" s="24">
        <v>22.7</v>
      </c>
      <c r="CP147" s="24">
        <v>448</v>
      </c>
      <c r="CQ147" s="24">
        <v>1938</v>
      </c>
      <c r="CR147" s="24">
        <v>1563</v>
      </c>
      <c r="CS147" s="24">
        <v>3949</v>
      </c>
      <c r="CT147" s="24">
        <v>647</v>
      </c>
      <c r="CU147" s="24">
        <v>1520</v>
      </c>
      <c r="CV147" s="24">
        <v>946</v>
      </c>
      <c r="CW147" s="24">
        <v>459</v>
      </c>
      <c r="CX147" s="24">
        <v>65.75</v>
      </c>
      <c r="CY147" s="24">
        <v>95.9</v>
      </c>
      <c r="CZ147" s="24">
        <v>70.180000000000007</v>
      </c>
      <c r="DA147" s="24">
        <v>24.56</v>
      </c>
      <c r="DB147" s="24">
        <v>919</v>
      </c>
      <c r="DC147" s="24">
        <v>5.13</v>
      </c>
      <c r="DD147" s="24">
        <v>5.54</v>
      </c>
      <c r="DE147" s="24">
        <v>450</v>
      </c>
      <c r="DF147" s="24">
        <v>10.65</v>
      </c>
      <c r="DG147" s="24">
        <v>24.48</v>
      </c>
      <c r="DH147" s="24">
        <v>4.9400000000000004</v>
      </c>
    </row>
    <row r="148" spans="1:112" ht="12.3" customHeight="1">
      <c r="A148" s="24">
        <v>155</v>
      </c>
      <c r="B148" s="24" t="s">
        <v>277</v>
      </c>
      <c r="C148" s="24" t="s">
        <v>278</v>
      </c>
      <c r="D148" s="25" t="s">
        <v>242</v>
      </c>
      <c r="E148" s="25" t="s">
        <v>1291</v>
      </c>
      <c r="F148" s="25" t="s">
        <v>1292</v>
      </c>
      <c r="G148" s="25" t="s">
        <v>1293</v>
      </c>
      <c r="H148" s="37" t="s">
        <v>2848</v>
      </c>
      <c r="I148" s="26">
        <v>10627</v>
      </c>
      <c r="J148" s="27">
        <v>11858.01537304311</v>
      </c>
      <c r="K148" s="27">
        <f t="shared" si="75"/>
        <v>3748.1428999999998</v>
      </c>
      <c r="L148" s="24">
        <v>1899</v>
      </c>
      <c r="M148" s="24">
        <v>547</v>
      </c>
      <c r="N148" s="24">
        <v>488</v>
      </c>
      <c r="O148" s="24">
        <f t="shared" si="76"/>
        <v>1035</v>
      </c>
      <c r="P148" s="28">
        <v>35.269999999999996</v>
      </c>
      <c r="Q148" s="28">
        <f t="shared" si="77"/>
        <v>0.46565581491885616</v>
      </c>
      <c r="R148" s="29">
        <v>0.48441313367619948</v>
      </c>
      <c r="S148" s="29">
        <v>0.11188793138146959</v>
      </c>
      <c r="T148" s="29">
        <v>0.47574008134619855</v>
      </c>
      <c r="U148" s="28" t="s">
        <v>294</v>
      </c>
      <c r="V148" s="28" t="s">
        <v>295</v>
      </c>
      <c r="W148" s="28">
        <v>0.53084219409850286</v>
      </c>
      <c r="X148" s="27">
        <v>6294.7348982799822</v>
      </c>
      <c r="Y148" s="30">
        <f t="shared" si="78"/>
        <v>5.0409987144621319E-4</v>
      </c>
      <c r="Z148" s="27">
        <f t="shared" si="79"/>
        <v>6294.7348982799822</v>
      </c>
      <c r="AA148" s="27">
        <v>0</v>
      </c>
      <c r="AB148" s="27">
        <v>0</v>
      </c>
      <c r="AC148" s="27">
        <v>20</v>
      </c>
      <c r="AD148" s="27">
        <v>0</v>
      </c>
      <c r="AE148" s="27">
        <v>3500</v>
      </c>
      <c r="AF148" s="27">
        <f t="shared" si="80"/>
        <v>3500</v>
      </c>
      <c r="AG148" s="27">
        <f t="shared" si="81"/>
        <v>2</v>
      </c>
      <c r="AH148" s="27">
        <v>0</v>
      </c>
      <c r="AI148" s="27">
        <v>0</v>
      </c>
      <c r="AJ148" s="27">
        <v>20</v>
      </c>
      <c r="AK148" s="27">
        <v>0</v>
      </c>
      <c r="AL148" s="27">
        <v>3500</v>
      </c>
      <c r="AM148" s="27">
        <v>3500</v>
      </c>
      <c r="AN148" s="27">
        <f t="shared" si="82"/>
        <v>2</v>
      </c>
      <c r="AO148" s="27">
        <v>0</v>
      </c>
      <c r="AP148" s="30">
        <f t="shared" si="83"/>
        <v>0</v>
      </c>
      <c r="AQ148" s="30">
        <f t="shared" si="84"/>
        <v>0</v>
      </c>
      <c r="AR148" s="31">
        <f t="shared" si="85"/>
        <v>0</v>
      </c>
      <c r="AS148" s="31">
        <f t="shared" si="72"/>
        <v>0</v>
      </c>
      <c r="AT148" s="32">
        <f t="shared" si="86"/>
        <v>0</v>
      </c>
      <c r="AU148" s="24">
        <v>1633.4014312410934</v>
      </c>
      <c r="AV148" s="28">
        <f t="shared" si="87"/>
        <v>4.5360447031658285E-2</v>
      </c>
      <c r="AW148" s="30">
        <f t="shared" si="88"/>
        <v>5.8257511723763822E-4</v>
      </c>
      <c r="AX148" s="33">
        <f t="shared" si="89"/>
        <v>4.5360447031658285E-2</v>
      </c>
      <c r="AY148" s="30">
        <f t="shared" si="90"/>
        <v>5.8257511723763822E-4</v>
      </c>
      <c r="AZ148" s="31">
        <f t="shared" si="91"/>
        <v>0.89942428979064826</v>
      </c>
      <c r="BA148" s="31">
        <f t="shared" si="102"/>
        <v>1633.4014312410934</v>
      </c>
      <c r="BB148" s="33">
        <f t="shared" si="92"/>
        <v>0</v>
      </c>
      <c r="BC148" s="31">
        <f t="shared" si="93"/>
        <v>0.47639929016616867</v>
      </c>
      <c r="BD148" s="30">
        <f t="shared" si="94"/>
        <v>5.0409987144621319E-4</v>
      </c>
      <c r="BE148" s="31">
        <f t="shared" si="95"/>
        <v>0.9440121428531385</v>
      </c>
      <c r="BF148" s="31">
        <f t="shared" si="96"/>
        <v>0.49178614560769579</v>
      </c>
      <c r="BG148" s="31">
        <f t="shared" si="97"/>
        <v>0.74636544084351431</v>
      </c>
      <c r="BH148" s="24">
        <v>76.75</v>
      </c>
      <c r="BI148" s="24">
        <v>783.66223893699998</v>
      </c>
      <c r="BJ148" s="24">
        <f t="shared" si="98"/>
        <v>15.131538542839497</v>
      </c>
      <c r="BK148" s="28">
        <f t="shared" si="103"/>
        <v>7.5657692714197486E-3</v>
      </c>
      <c r="BL148" s="28" t="str">
        <f t="shared" si="99"/>
        <v>TRUETRUE</v>
      </c>
      <c r="BM148" s="24" t="str">
        <f t="shared" si="100"/>
        <v>FALSETRUE</v>
      </c>
      <c r="BN148" s="28">
        <v>0.42969999999999997</v>
      </c>
      <c r="BO148" s="28">
        <f t="shared" si="101"/>
        <v>0.38195555555555555</v>
      </c>
      <c r="BP148" s="24">
        <v>9</v>
      </c>
      <c r="BQ148" s="24">
        <f t="shared" si="74"/>
        <v>118.34615384615384</v>
      </c>
      <c r="BR148" s="24">
        <v>26</v>
      </c>
      <c r="BS148" s="28">
        <v>19.399999999999999</v>
      </c>
      <c r="BT148" s="28">
        <v>2061.6379999999999</v>
      </c>
      <c r="BU148" s="24">
        <v>4.29</v>
      </c>
      <c r="BV148" s="28">
        <v>22.99</v>
      </c>
      <c r="BW148" s="28">
        <v>2443.1472999999996</v>
      </c>
      <c r="BX148" s="24">
        <v>3043</v>
      </c>
      <c r="BY148" s="24">
        <v>7081</v>
      </c>
      <c r="BZ148" s="24">
        <v>503</v>
      </c>
      <c r="CA148" s="24">
        <v>2411</v>
      </c>
      <c r="CB148" s="24">
        <v>1341</v>
      </c>
      <c r="CC148" s="24">
        <v>6875</v>
      </c>
      <c r="CD148" s="24">
        <v>50.08</v>
      </c>
      <c r="CE148" s="24">
        <v>28.46</v>
      </c>
      <c r="CF148" s="24">
        <v>106.87</v>
      </c>
      <c r="CG148" s="24">
        <v>8156</v>
      </c>
      <c r="CH148" s="24">
        <v>2471</v>
      </c>
      <c r="CI148" s="24">
        <v>23.25</v>
      </c>
      <c r="CJ148" s="24" t="s">
        <v>98</v>
      </c>
      <c r="CK148" s="24">
        <v>3009</v>
      </c>
      <c r="CL148" s="28">
        <v>1.06</v>
      </c>
      <c r="CM148" s="28">
        <v>3.72</v>
      </c>
      <c r="CN148" s="24">
        <v>1147</v>
      </c>
      <c r="CO148" s="24">
        <v>38.17</v>
      </c>
      <c r="CP148" s="24">
        <v>449</v>
      </c>
      <c r="CQ148" s="24">
        <v>1433</v>
      </c>
      <c r="CR148" s="24">
        <v>1078</v>
      </c>
      <c r="CS148" s="24">
        <v>3077</v>
      </c>
      <c r="CT148" s="24">
        <v>437</v>
      </c>
      <c r="CU148" s="24">
        <v>1216</v>
      </c>
      <c r="CV148" s="24">
        <v>855</v>
      </c>
      <c r="CW148" s="24">
        <v>576</v>
      </c>
      <c r="CX148" s="24">
        <v>54.69</v>
      </c>
      <c r="CY148" s="24">
        <v>94.63</v>
      </c>
      <c r="CZ148" s="24">
        <v>76.680000000000007</v>
      </c>
      <c r="DA148" s="24">
        <v>37.31</v>
      </c>
      <c r="DB148" s="24">
        <v>779</v>
      </c>
      <c r="DC148" s="24">
        <v>6.03</v>
      </c>
      <c r="DD148" s="24">
        <v>10.85</v>
      </c>
      <c r="DE148" s="24">
        <v>571</v>
      </c>
      <c r="DF148" s="24">
        <v>19</v>
      </c>
      <c r="DG148" s="24">
        <v>17.87</v>
      </c>
      <c r="DH148" s="24">
        <v>6.95</v>
      </c>
    </row>
    <row r="149" spans="1:112" ht="12.3" customHeight="1">
      <c r="A149" s="24">
        <v>156</v>
      </c>
      <c r="B149" s="24" t="s">
        <v>277</v>
      </c>
      <c r="C149" s="24" t="s">
        <v>278</v>
      </c>
      <c r="D149" s="25" t="s">
        <v>242</v>
      </c>
      <c r="E149" s="25" t="s">
        <v>1291</v>
      </c>
      <c r="F149" s="25" t="s">
        <v>2521</v>
      </c>
      <c r="G149" s="25" t="s">
        <v>2522</v>
      </c>
      <c r="H149" s="37" t="s">
        <v>2848</v>
      </c>
      <c r="I149" s="26">
        <v>3608</v>
      </c>
      <c r="J149" s="27">
        <v>4025.9451835832824</v>
      </c>
      <c r="K149" s="27">
        <f t="shared" si="75"/>
        <v>1388.7192000000002</v>
      </c>
      <c r="L149" s="24">
        <v>641</v>
      </c>
      <c r="M149" s="24">
        <v>264</v>
      </c>
      <c r="N149" s="24">
        <v>137</v>
      </c>
      <c r="O149" s="24">
        <f t="shared" si="76"/>
        <v>401</v>
      </c>
      <c r="P149" s="28">
        <v>38.49</v>
      </c>
      <c r="Q149" s="28">
        <f t="shared" si="77"/>
        <v>0.48704684869977721</v>
      </c>
      <c r="R149" s="29">
        <v>0.48441313367619948</v>
      </c>
      <c r="S149" s="29">
        <v>0.11188793138146959</v>
      </c>
      <c r="T149" s="29">
        <v>0.47574008134619855</v>
      </c>
      <c r="U149" s="28" t="s">
        <v>294</v>
      </c>
      <c r="V149" s="28" t="s">
        <v>295</v>
      </c>
      <c r="W149" s="28">
        <v>0.57930581374684942</v>
      </c>
      <c r="X149" s="27">
        <v>2332.2534506759225</v>
      </c>
      <c r="Y149" s="30">
        <f t="shared" si="78"/>
        <v>1.8677334052415347E-4</v>
      </c>
      <c r="Z149" s="27">
        <f t="shared" si="79"/>
        <v>2332.2534506759225</v>
      </c>
      <c r="AA149" s="27">
        <v>0</v>
      </c>
      <c r="AB149" s="27">
        <v>0</v>
      </c>
      <c r="AC149" s="27">
        <v>0</v>
      </c>
      <c r="AD149" s="27">
        <v>0</v>
      </c>
      <c r="AE149" s="27">
        <v>0</v>
      </c>
      <c r="AF149" s="27">
        <f t="shared" si="80"/>
        <v>0</v>
      </c>
      <c r="AG149" s="27">
        <f t="shared" si="81"/>
        <v>0</v>
      </c>
      <c r="AH149" s="27">
        <v>0</v>
      </c>
      <c r="AI149" s="27">
        <v>0</v>
      </c>
      <c r="AJ149" s="27">
        <v>0</v>
      </c>
      <c r="AK149" s="27">
        <v>0</v>
      </c>
      <c r="AL149" s="27">
        <v>0</v>
      </c>
      <c r="AM149" s="27">
        <v>0</v>
      </c>
      <c r="AN149" s="27">
        <f t="shared" si="82"/>
        <v>0</v>
      </c>
      <c r="AO149" s="27">
        <v>0</v>
      </c>
      <c r="AP149" s="30">
        <f t="shared" si="83"/>
        <v>0</v>
      </c>
      <c r="AQ149" s="30">
        <f t="shared" si="84"/>
        <v>0</v>
      </c>
      <c r="AR149" s="31">
        <f t="shared" si="85"/>
        <v>0</v>
      </c>
      <c r="AS149" s="31">
        <f t="shared" ref="AS149:AS169" si="104">AR149/1</f>
        <v>0</v>
      </c>
      <c r="AT149" s="32">
        <f t="shared" si="86"/>
        <v>0</v>
      </c>
      <c r="AU149" s="24">
        <v>313.40444523704554</v>
      </c>
      <c r="AV149" s="28">
        <f t="shared" si="87"/>
        <v>8.7034120735767356E-3</v>
      </c>
      <c r="AW149" s="30">
        <f t="shared" si="88"/>
        <v>1.1178001190316048E-4</v>
      </c>
      <c r="AX149" s="33">
        <f t="shared" si="89"/>
        <v>8.7034120735767356E-3</v>
      </c>
      <c r="AY149" s="30">
        <f t="shared" si="90"/>
        <v>1.1178001190316048E-4</v>
      </c>
      <c r="AZ149" s="31">
        <f t="shared" si="91"/>
        <v>0.89556230092415479</v>
      </c>
      <c r="BA149" s="31">
        <f t="shared" si="102"/>
        <v>313.40444523704554</v>
      </c>
      <c r="BB149" s="33">
        <f t="shared" si="92"/>
        <v>0</v>
      </c>
      <c r="BC149" s="31">
        <f t="shared" si="93"/>
        <v>0.46289294889131033</v>
      </c>
      <c r="BD149" s="30">
        <f t="shared" si="94"/>
        <v>1.8677334052415347E-4</v>
      </c>
      <c r="BE149" s="31">
        <f t="shared" si="95"/>
        <v>0.94278335843482219</v>
      </c>
      <c r="BF149" s="31">
        <f t="shared" si="96"/>
        <v>0.50742531517406519</v>
      </c>
      <c r="BG149" s="31">
        <f t="shared" si="97"/>
        <v>0.77010042360397035</v>
      </c>
      <c r="BH149" s="24">
        <v>0</v>
      </c>
      <c r="BI149" s="24">
        <v>647.58496579200005</v>
      </c>
      <c r="BJ149" s="24">
        <f t="shared" si="98"/>
        <v>6.2168601747255341</v>
      </c>
      <c r="BK149" s="28">
        <f t="shared" si="103"/>
        <v>3.1084300873627669E-3</v>
      </c>
      <c r="BL149" s="28" t="str">
        <f t="shared" si="99"/>
        <v>TRUEFALSE</v>
      </c>
      <c r="BM149" s="24" t="str">
        <f t="shared" si="100"/>
        <v>FALSEFALSE</v>
      </c>
      <c r="BN149" s="28">
        <v>0.43369999999999997</v>
      </c>
      <c r="BO149" s="28">
        <f t="shared" si="101"/>
        <v>0.38551111111111108</v>
      </c>
      <c r="BP149" s="24">
        <v>10.96</v>
      </c>
      <c r="BQ149" s="24">
        <f t="shared" si="74"/>
        <v>90.166666666666671</v>
      </c>
      <c r="BR149" s="24">
        <v>6</v>
      </c>
      <c r="BS149" s="28">
        <v>27.560000000000002</v>
      </c>
      <c r="BT149" s="28">
        <v>994.36480000000006</v>
      </c>
      <c r="BU149" s="24">
        <v>2.81</v>
      </c>
      <c r="BV149" s="28">
        <v>43.39</v>
      </c>
      <c r="BW149" s="28">
        <v>1565.5111999999999</v>
      </c>
      <c r="BX149" s="24">
        <v>1040</v>
      </c>
      <c r="BY149" s="24">
        <v>2398</v>
      </c>
      <c r="BZ149" s="24">
        <v>170</v>
      </c>
      <c r="CA149" s="24">
        <v>838</v>
      </c>
      <c r="CB149" s="24">
        <v>484</v>
      </c>
      <c r="CC149" s="24">
        <v>2286</v>
      </c>
      <c r="CD149" s="24">
        <v>50.46</v>
      </c>
      <c r="CE149" s="24">
        <v>27.82</v>
      </c>
      <c r="CF149" s="24">
        <v>113.24</v>
      </c>
      <c r="CG149" s="24">
        <v>0</v>
      </c>
      <c r="CH149" s="24">
        <v>3608</v>
      </c>
      <c r="CI149" s="24">
        <v>100</v>
      </c>
      <c r="CJ149" s="24" t="s">
        <v>1980</v>
      </c>
      <c r="CK149" s="24">
        <v>1072</v>
      </c>
      <c r="CL149" s="28">
        <v>1.07</v>
      </c>
      <c r="CM149" s="28">
        <v>3.62</v>
      </c>
      <c r="CN149" s="24">
        <v>369</v>
      </c>
      <c r="CO149" s="24">
        <v>34.42</v>
      </c>
      <c r="CP149" s="24">
        <v>0</v>
      </c>
      <c r="CQ149" s="24">
        <v>290</v>
      </c>
      <c r="CR149" s="24">
        <v>251</v>
      </c>
      <c r="CS149" s="24">
        <v>541</v>
      </c>
      <c r="CT149" s="24">
        <v>165</v>
      </c>
      <c r="CU149" s="24">
        <v>376</v>
      </c>
      <c r="CV149" s="24">
        <v>324</v>
      </c>
      <c r="CW149" s="24">
        <v>158</v>
      </c>
      <c r="CX149" s="24">
        <v>59.57</v>
      </c>
      <c r="CY149" s="24">
        <v>95.19</v>
      </c>
      <c r="CZ149" s="24">
        <v>77.14</v>
      </c>
      <c r="DA149" s="24">
        <v>30.74</v>
      </c>
      <c r="DB149" s="24">
        <v>318</v>
      </c>
      <c r="DC149" s="24">
        <v>5.7</v>
      </c>
      <c r="DD149" s="24">
        <v>10.35</v>
      </c>
      <c r="DE149" s="24">
        <v>238</v>
      </c>
      <c r="DF149" s="24">
        <v>22.2</v>
      </c>
      <c r="DG149" s="24">
        <v>12.41</v>
      </c>
      <c r="DH149" s="24">
        <v>7.97</v>
      </c>
    </row>
    <row r="150" spans="1:112" ht="12.3" customHeight="1">
      <c r="A150" s="24">
        <v>157</v>
      </c>
      <c r="B150" s="24" t="s">
        <v>277</v>
      </c>
      <c r="C150" s="24" t="s">
        <v>278</v>
      </c>
      <c r="D150" s="25" t="s">
        <v>242</v>
      </c>
      <c r="E150" s="25" t="s">
        <v>1291</v>
      </c>
      <c r="F150" s="25" t="s">
        <v>2612</v>
      </c>
      <c r="G150" s="25" t="s">
        <v>2613</v>
      </c>
      <c r="H150" s="37" t="s">
        <v>2848</v>
      </c>
      <c r="I150" s="26">
        <v>2539</v>
      </c>
      <c r="J150" s="27">
        <v>2833.1138639462179</v>
      </c>
      <c r="K150" s="27">
        <f t="shared" si="75"/>
        <v>467.17599999999999</v>
      </c>
      <c r="L150" s="24">
        <v>603</v>
      </c>
      <c r="M150" s="24">
        <v>113</v>
      </c>
      <c r="N150" s="24">
        <v>23</v>
      </c>
      <c r="O150" s="24">
        <f t="shared" si="76"/>
        <v>136</v>
      </c>
      <c r="P150" s="28">
        <v>18.399999999999999</v>
      </c>
      <c r="Q150" s="28">
        <f t="shared" si="77"/>
        <v>0.37734028528241265</v>
      </c>
      <c r="R150" s="29">
        <v>0.48441313367619948</v>
      </c>
      <c r="S150" s="29">
        <v>0.11188793138146959</v>
      </c>
      <c r="T150" s="29">
        <v>0.47574008134619855</v>
      </c>
      <c r="U150" s="28" t="s">
        <v>294</v>
      </c>
      <c r="V150" s="28" t="s">
        <v>295</v>
      </c>
      <c r="W150" s="28">
        <v>0.2769349694191226</v>
      </c>
      <c r="X150" s="27">
        <v>784.58830127283818</v>
      </c>
      <c r="Y150" s="30">
        <f t="shared" si="78"/>
        <v>6.2832012499511731E-5</v>
      </c>
      <c r="Z150" s="27">
        <f t="shared" si="79"/>
        <v>784.58830127283818</v>
      </c>
      <c r="AA150" s="27">
        <v>0</v>
      </c>
      <c r="AB150" s="27">
        <v>0</v>
      </c>
      <c r="AC150" s="27">
        <v>0</v>
      </c>
      <c r="AD150" s="27">
        <v>0</v>
      </c>
      <c r="AE150" s="27">
        <v>0</v>
      </c>
      <c r="AF150" s="27">
        <f t="shared" si="80"/>
        <v>0</v>
      </c>
      <c r="AG150" s="27">
        <f t="shared" si="81"/>
        <v>0</v>
      </c>
      <c r="AH150" s="27">
        <v>0</v>
      </c>
      <c r="AI150" s="27">
        <v>0</v>
      </c>
      <c r="AJ150" s="27">
        <v>0</v>
      </c>
      <c r="AK150" s="27">
        <v>0</v>
      </c>
      <c r="AL150" s="27">
        <v>0</v>
      </c>
      <c r="AM150" s="27">
        <v>0</v>
      </c>
      <c r="AN150" s="27">
        <f t="shared" si="82"/>
        <v>0</v>
      </c>
      <c r="AO150" s="27">
        <v>0</v>
      </c>
      <c r="AP150" s="30">
        <f t="shared" si="83"/>
        <v>0</v>
      </c>
      <c r="AQ150" s="30">
        <f t="shared" si="84"/>
        <v>0</v>
      </c>
      <c r="AR150" s="31">
        <f t="shared" si="85"/>
        <v>0</v>
      </c>
      <c r="AS150" s="31">
        <f t="shared" si="104"/>
        <v>0</v>
      </c>
      <c r="AT150" s="32">
        <f t="shared" si="86"/>
        <v>0</v>
      </c>
      <c r="AU150" s="24">
        <v>208.2550970031802</v>
      </c>
      <c r="AV150" s="28">
        <f t="shared" si="87"/>
        <v>5.7833574258031144E-3</v>
      </c>
      <c r="AW150" s="30">
        <f t="shared" si="88"/>
        <v>7.4277048636953061E-5</v>
      </c>
      <c r="AX150" s="33">
        <f t="shared" si="89"/>
        <v>5.7833574258031144E-3</v>
      </c>
      <c r="AY150" s="30">
        <f t="shared" si="90"/>
        <v>7.4277048636953061E-5</v>
      </c>
      <c r="AZ150" s="31">
        <f t="shared" si="91"/>
        <v>0.89525465960640638</v>
      </c>
      <c r="BA150" s="31">
        <f t="shared" si="102"/>
        <v>208.2550970031802</v>
      </c>
      <c r="BB150" s="33">
        <f t="shared" si="92"/>
        <v>0</v>
      </c>
      <c r="BC150" s="31">
        <f t="shared" si="93"/>
        <v>0.46181705023613634</v>
      </c>
      <c r="BD150" s="30">
        <f t="shared" si="94"/>
        <v>6.2832012499511731E-5</v>
      </c>
      <c r="BE150" s="31">
        <f t="shared" si="95"/>
        <v>0.94230342008167034</v>
      </c>
      <c r="BF150" s="31">
        <f t="shared" si="96"/>
        <v>0.40643374050443076</v>
      </c>
      <c r="BG150" s="31">
        <f t="shared" si="97"/>
        <v>0.61682928771900114</v>
      </c>
      <c r="BH150" s="24">
        <v>0</v>
      </c>
      <c r="BI150" s="24">
        <v>134.48921683899999</v>
      </c>
      <c r="BJ150" s="24">
        <f t="shared" si="98"/>
        <v>21.065732484246681</v>
      </c>
      <c r="BK150" s="28">
        <f t="shared" si="103"/>
        <v>1.0532866242123341E-2</v>
      </c>
      <c r="BL150" s="28" t="str">
        <f t="shared" si="99"/>
        <v>FALSEFALSE</v>
      </c>
      <c r="BM150" s="24" t="str">
        <f t="shared" si="100"/>
        <v>FALSEFALSE</v>
      </c>
      <c r="BN150" s="28">
        <v>0.41960000000000003</v>
      </c>
      <c r="BO150" s="28">
        <f t="shared" si="101"/>
        <v>0.3729777777777778</v>
      </c>
      <c r="BP150" s="24">
        <v>7.78</v>
      </c>
      <c r="BQ150" s="24">
        <f t="shared" si="74"/>
        <v>250.66666666666666</v>
      </c>
      <c r="BR150" s="24">
        <v>3</v>
      </c>
      <c r="BS150" s="28">
        <v>8.1</v>
      </c>
      <c r="BT150" s="28">
        <v>205.65900000000002</v>
      </c>
      <c r="BU150" s="24">
        <v>0.14000000000000001</v>
      </c>
      <c r="BV150" s="28">
        <v>15.030000000000001</v>
      </c>
      <c r="BW150" s="28">
        <v>381.61170000000004</v>
      </c>
      <c r="BX150" s="24">
        <v>707</v>
      </c>
      <c r="BY150" s="24">
        <v>1685</v>
      </c>
      <c r="BZ150" s="24">
        <v>147</v>
      </c>
      <c r="CA150" s="24">
        <v>545</v>
      </c>
      <c r="CB150" s="24">
        <v>351</v>
      </c>
      <c r="CC150" s="24">
        <v>1643</v>
      </c>
      <c r="CD150" s="24">
        <v>50.68</v>
      </c>
      <c r="CE150" s="24">
        <v>29.33</v>
      </c>
      <c r="CF150" s="24">
        <v>100.71</v>
      </c>
      <c r="CG150" s="24">
        <v>0</v>
      </c>
      <c r="CH150" s="24">
        <v>2539</v>
      </c>
      <c r="CI150" s="24">
        <v>100</v>
      </c>
      <c r="CJ150" s="24" t="s">
        <v>1980</v>
      </c>
      <c r="CK150" s="24">
        <v>746</v>
      </c>
      <c r="CL150" s="28">
        <v>1.08</v>
      </c>
      <c r="CM150" s="28">
        <v>3.67</v>
      </c>
      <c r="CN150" s="24">
        <v>261</v>
      </c>
      <c r="CO150" s="24">
        <v>34.99</v>
      </c>
      <c r="CP150" s="24">
        <v>103</v>
      </c>
      <c r="CQ150" s="24">
        <v>344</v>
      </c>
      <c r="CR150" s="24">
        <v>305</v>
      </c>
      <c r="CS150" s="24">
        <v>752</v>
      </c>
      <c r="CT150" s="24">
        <v>114</v>
      </c>
      <c r="CU150" s="24">
        <v>285</v>
      </c>
      <c r="CV150" s="24">
        <v>253</v>
      </c>
      <c r="CW150" s="24">
        <v>128</v>
      </c>
      <c r="CX150" s="24">
        <v>65.14</v>
      </c>
      <c r="CY150" s="24">
        <v>95.96</v>
      </c>
      <c r="CZ150" s="24">
        <v>84.62</v>
      </c>
      <c r="DA150" s="24">
        <v>36.99</v>
      </c>
      <c r="DB150" s="24">
        <v>164</v>
      </c>
      <c r="DC150" s="24">
        <v>4.74</v>
      </c>
      <c r="DD150" s="24">
        <v>7.37</v>
      </c>
      <c r="DE150" s="24">
        <v>40</v>
      </c>
      <c r="DF150" s="24">
        <v>5.36</v>
      </c>
      <c r="DG150" s="24">
        <v>2.2799999999999998</v>
      </c>
      <c r="DH150" s="24">
        <v>6.22</v>
      </c>
    </row>
    <row r="151" spans="1:112" ht="12.3" customHeight="1">
      <c r="A151" s="24">
        <v>158</v>
      </c>
      <c r="B151" s="24" t="s">
        <v>277</v>
      </c>
      <c r="C151" s="24" t="s">
        <v>278</v>
      </c>
      <c r="D151" s="25" t="s">
        <v>242</v>
      </c>
      <c r="E151" s="25" t="s">
        <v>1291</v>
      </c>
      <c r="F151" s="25" t="s">
        <v>2347</v>
      </c>
      <c r="G151" s="25" t="s">
        <v>2348</v>
      </c>
      <c r="H151" s="37" t="s">
        <v>2848</v>
      </c>
      <c r="I151" s="26">
        <v>4497</v>
      </c>
      <c r="J151" s="27">
        <v>5017.9255794273895</v>
      </c>
      <c r="K151" s="27">
        <f t="shared" si="75"/>
        <v>1242.0714</v>
      </c>
      <c r="L151" s="24">
        <v>891</v>
      </c>
      <c r="M151" s="24">
        <v>262</v>
      </c>
      <c r="N151" s="24">
        <v>78</v>
      </c>
      <c r="O151" s="24">
        <f t="shared" si="76"/>
        <v>340</v>
      </c>
      <c r="P151" s="28">
        <v>27.62</v>
      </c>
      <c r="Q151" s="28">
        <f t="shared" si="77"/>
        <v>0.42664950107527927</v>
      </c>
      <c r="R151" s="29">
        <v>0.48441313367619948</v>
      </c>
      <c r="S151" s="29">
        <v>0.11188793138146959</v>
      </c>
      <c r="T151" s="29">
        <v>0.47574008134619855</v>
      </c>
      <c r="U151" s="28" t="s">
        <v>294</v>
      </c>
      <c r="V151" s="28" t="s">
        <v>295</v>
      </c>
      <c r="W151" s="28">
        <v>0.41570347039979166</v>
      </c>
      <c r="X151" s="27">
        <v>2085.9690775758513</v>
      </c>
      <c r="Y151" s="30">
        <f t="shared" si="78"/>
        <v>1.670502031998348E-4</v>
      </c>
      <c r="Z151" s="27">
        <f t="shared" si="79"/>
        <v>2085.9690775758513</v>
      </c>
      <c r="AA151" s="27">
        <v>0</v>
      </c>
      <c r="AB151" s="27">
        <v>0</v>
      </c>
      <c r="AC151" s="27">
        <v>20</v>
      </c>
      <c r="AD151" s="27">
        <v>0</v>
      </c>
      <c r="AE151" s="27">
        <v>0</v>
      </c>
      <c r="AF151" s="27">
        <f t="shared" si="80"/>
        <v>20</v>
      </c>
      <c r="AG151" s="27">
        <f t="shared" si="81"/>
        <v>1</v>
      </c>
      <c r="AH151" s="27">
        <v>0</v>
      </c>
      <c r="AI151" s="27">
        <v>0</v>
      </c>
      <c r="AJ151" s="27">
        <v>0</v>
      </c>
      <c r="AK151" s="27">
        <v>0</v>
      </c>
      <c r="AL151" s="27">
        <v>0</v>
      </c>
      <c r="AM151" s="27">
        <v>0</v>
      </c>
      <c r="AN151" s="27">
        <f t="shared" si="82"/>
        <v>0</v>
      </c>
      <c r="AO151" s="27">
        <v>0</v>
      </c>
      <c r="AP151" s="30">
        <f t="shared" si="83"/>
        <v>0</v>
      </c>
      <c r="AQ151" s="30">
        <f t="shared" si="84"/>
        <v>0</v>
      </c>
      <c r="AR151" s="31">
        <f t="shared" si="85"/>
        <v>0</v>
      </c>
      <c r="AS151" s="31">
        <f t="shared" si="104"/>
        <v>0</v>
      </c>
      <c r="AT151" s="32">
        <f t="shared" si="86"/>
        <v>0</v>
      </c>
      <c r="AU151" s="24">
        <v>576.16500997411129</v>
      </c>
      <c r="AV151" s="28">
        <f t="shared" si="87"/>
        <v>1.6000416013207196E-2</v>
      </c>
      <c r="AW151" s="30">
        <f t="shared" si="88"/>
        <v>2.0549718630946204E-4</v>
      </c>
      <c r="AX151" s="33">
        <f t="shared" si="89"/>
        <v>1.6000416013207196E-2</v>
      </c>
      <c r="AY151" s="30">
        <f t="shared" si="90"/>
        <v>2.0549718630946204E-4</v>
      </c>
      <c r="AZ151" s="31">
        <f t="shared" si="91"/>
        <v>0.89633107417616054</v>
      </c>
      <c r="BA151" s="31">
        <f t="shared" si="102"/>
        <v>576.16500997411129</v>
      </c>
      <c r="BB151" s="33">
        <f t="shared" si="92"/>
        <v>0</v>
      </c>
      <c r="BC151" s="31">
        <f t="shared" si="93"/>
        <v>0.46558154128852242</v>
      </c>
      <c r="BD151" s="30">
        <f t="shared" si="94"/>
        <v>1.670502031998348E-4</v>
      </c>
      <c r="BE151" s="31">
        <f t="shared" si="95"/>
        <v>0.94270698447468093</v>
      </c>
      <c r="BF151" s="31">
        <f t="shared" si="96"/>
        <v>0.45285916835922418</v>
      </c>
      <c r="BG151" s="31">
        <f t="shared" si="97"/>
        <v>0.68728742330631931</v>
      </c>
      <c r="BH151" s="24">
        <v>0</v>
      </c>
      <c r="BI151" s="24">
        <v>434.07502602800002</v>
      </c>
      <c r="BJ151" s="24">
        <f t="shared" si="98"/>
        <v>11.560042109180701</v>
      </c>
      <c r="BK151" s="28">
        <f t="shared" si="103"/>
        <v>5.7800210545903502E-3</v>
      </c>
      <c r="BL151" s="28" t="str">
        <f t="shared" si="99"/>
        <v>FALSEFALSE</v>
      </c>
      <c r="BM151" s="24" t="str">
        <f t="shared" si="100"/>
        <v>FALSEFALSE</v>
      </c>
      <c r="BN151" s="28">
        <v>0.44219999999999998</v>
      </c>
      <c r="BO151" s="28">
        <f t="shared" si="101"/>
        <v>0.39306666666666668</v>
      </c>
      <c r="BP151" s="24">
        <v>8.02</v>
      </c>
      <c r="BQ151" s="24">
        <f t="shared" si="74"/>
        <v>154</v>
      </c>
      <c r="BR151" s="24">
        <v>9</v>
      </c>
      <c r="BS151" s="28">
        <v>13.55</v>
      </c>
      <c r="BT151" s="28">
        <v>609.34350000000006</v>
      </c>
      <c r="BU151" s="24">
        <v>0.57999999999999996</v>
      </c>
      <c r="BV151" s="28">
        <v>23.209999999999994</v>
      </c>
      <c r="BW151" s="28">
        <v>1043.7536999999998</v>
      </c>
      <c r="BX151" s="24">
        <v>1289</v>
      </c>
      <c r="BY151" s="24">
        <v>2915</v>
      </c>
      <c r="BZ151" s="24">
        <v>293</v>
      </c>
      <c r="CA151" s="24">
        <v>982</v>
      </c>
      <c r="CB151" s="24">
        <v>610</v>
      </c>
      <c r="CC151" s="24">
        <v>2905</v>
      </c>
      <c r="CD151" s="24">
        <v>54.27</v>
      </c>
      <c r="CE151" s="24">
        <v>29.21</v>
      </c>
      <c r="CF151" s="24">
        <v>106.95</v>
      </c>
      <c r="CG151" s="24">
        <v>0</v>
      </c>
      <c r="CH151" s="24">
        <v>4497</v>
      </c>
      <c r="CI151" s="24">
        <v>100</v>
      </c>
      <c r="CJ151" s="24" t="s">
        <v>1980</v>
      </c>
      <c r="CK151" s="24">
        <v>1258</v>
      </c>
      <c r="CL151" s="28">
        <v>1.03</v>
      </c>
      <c r="CM151" s="28">
        <v>3.7</v>
      </c>
      <c r="CN151" s="24">
        <v>413</v>
      </c>
      <c r="CO151" s="24">
        <v>33.04</v>
      </c>
      <c r="CP151" s="24">
        <v>359</v>
      </c>
      <c r="CQ151" s="24">
        <v>557</v>
      </c>
      <c r="CR151" s="24">
        <v>470</v>
      </c>
      <c r="CS151" s="24">
        <v>1386</v>
      </c>
      <c r="CT151" s="24">
        <v>188</v>
      </c>
      <c r="CU151" s="24">
        <v>491</v>
      </c>
      <c r="CV151" s="24">
        <v>410</v>
      </c>
      <c r="CW151" s="24">
        <v>232</v>
      </c>
      <c r="CX151" s="24">
        <v>57.14</v>
      </c>
      <c r="CY151" s="24">
        <v>96.84</v>
      </c>
      <c r="CZ151" s="24">
        <v>78.39</v>
      </c>
      <c r="DA151" s="24">
        <v>37.72</v>
      </c>
      <c r="DB151" s="24">
        <v>297</v>
      </c>
      <c r="DC151" s="24">
        <v>3.64</v>
      </c>
      <c r="DD151" s="24">
        <v>9.52</v>
      </c>
      <c r="DE151" s="24">
        <v>152</v>
      </c>
      <c r="DF151" s="24">
        <v>12.16</v>
      </c>
      <c r="DG151" s="24">
        <v>4.4800000000000004</v>
      </c>
      <c r="DH151" s="24">
        <v>7.64</v>
      </c>
    </row>
    <row r="152" spans="1:112" ht="12.3" customHeight="1">
      <c r="A152" s="24">
        <v>159</v>
      </c>
      <c r="B152" s="24" t="s">
        <v>277</v>
      </c>
      <c r="C152" s="24" t="s">
        <v>278</v>
      </c>
      <c r="D152" s="25" t="s">
        <v>250</v>
      </c>
      <c r="E152" s="25" t="s">
        <v>283</v>
      </c>
      <c r="F152" s="25" t="s">
        <v>284</v>
      </c>
      <c r="G152" s="25" t="s">
        <v>285</v>
      </c>
      <c r="H152" s="37" t="s">
        <v>2848</v>
      </c>
      <c r="I152" s="26">
        <v>89364</v>
      </c>
      <c r="J152" s="27">
        <v>99928.724511930588</v>
      </c>
      <c r="K152" s="27">
        <f t="shared" si="75"/>
        <v>33413.1996</v>
      </c>
      <c r="L152" s="24">
        <v>14848</v>
      </c>
      <c r="M152" s="24">
        <v>6081</v>
      </c>
      <c r="N152" s="24">
        <v>2787</v>
      </c>
      <c r="O152" s="24">
        <f t="shared" si="76"/>
        <v>8868</v>
      </c>
      <c r="P152" s="28">
        <v>37.39</v>
      </c>
      <c r="Q152" s="28">
        <f t="shared" si="77"/>
        <v>0.43918505560796284</v>
      </c>
      <c r="R152" s="29">
        <v>0.44533619644108408</v>
      </c>
      <c r="S152" s="29">
        <v>9.36098592940003E-2</v>
      </c>
      <c r="T152" s="29">
        <v>0.61554142704688919</v>
      </c>
      <c r="U152" s="28" t="s">
        <v>194</v>
      </c>
      <c r="V152" s="28" t="s">
        <v>129</v>
      </c>
      <c r="W152" s="28">
        <v>0.45357772661812618</v>
      </c>
      <c r="X152" s="27">
        <v>45325.443687970495</v>
      </c>
      <c r="Y152" s="30">
        <f t="shared" si="78"/>
        <v>3.6297875455552227E-3</v>
      </c>
      <c r="Z152" s="27">
        <f t="shared" si="79"/>
        <v>45325.443687970495</v>
      </c>
      <c r="AA152" s="27">
        <v>0</v>
      </c>
      <c r="AB152" s="27">
        <v>0</v>
      </c>
      <c r="AC152" s="27">
        <v>40</v>
      </c>
      <c r="AD152" s="27">
        <v>0</v>
      </c>
      <c r="AE152" s="27">
        <v>20887</v>
      </c>
      <c r="AF152" s="27">
        <f t="shared" si="80"/>
        <v>20887</v>
      </c>
      <c r="AG152" s="27">
        <f t="shared" si="81"/>
        <v>2</v>
      </c>
      <c r="AH152" s="27">
        <v>0</v>
      </c>
      <c r="AI152" s="27">
        <v>0</v>
      </c>
      <c r="AJ152" s="27">
        <v>40</v>
      </c>
      <c r="AK152" s="27">
        <v>0</v>
      </c>
      <c r="AL152" s="27">
        <v>20887</v>
      </c>
      <c r="AM152" s="27">
        <v>20887</v>
      </c>
      <c r="AN152" s="27">
        <f t="shared" si="82"/>
        <v>2</v>
      </c>
      <c r="AO152" s="27">
        <v>0</v>
      </c>
      <c r="AP152" s="30">
        <f t="shared" si="83"/>
        <v>0</v>
      </c>
      <c r="AQ152" s="30">
        <f t="shared" si="84"/>
        <v>0</v>
      </c>
      <c r="AR152" s="31">
        <f t="shared" si="85"/>
        <v>0</v>
      </c>
      <c r="AS152" s="31">
        <f t="shared" si="104"/>
        <v>0</v>
      </c>
      <c r="AT152" s="32">
        <f t="shared" si="86"/>
        <v>0</v>
      </c>
      <c r="AU152" s="24">
        <v>9995.0387837570288</v>
      </c>
      <c r="AV152" s="28">
        <f t="shared" si="87"/>
        <v>0.27756766870560012</v>
      </c>
      <c r="AW152" s="30">
        <f t="shared" si="88"/>
        <v>3.5648682435754069E-3</v>
      </c>
      <c r="AX152" s="33">
        <f t="shared" si="89"/>
        <v>0.27756766870560012</v>
      </c>
      <c r="AY152" s="30">
        <f t="shared" si="90"/>
        <v>3.5648682435754069E-3</v>
      </c>
      <c r="AZ152" s="31">
        <f t="shared" si="91"/>
        <v>0.92388839895413233</v>
      </c>
      <c r="BA152" s="31">
        <f t="shared" si="102"/>
        <v>9995.0387837570288</v>
      </c>
      <c r="BB152" s="33">
        <f t="shared" si="92"/>
        <v>0</v>
      </c>
      <c r="BC152" s="31">
        <f t="shared" si="93"/>
        <v>0.54893075470027208</v>
      </c>
      <c r="BD152" s="30">
        <f t="shared" si="94"/>
        <v>3.6297875455552227E-3</v>
      </c>
      <c r="BE152" s="31">
        <f t="shared" si="95"/>
        <v>0.95611575202602583</v>
      </c>
      <c r="BF152" s="31">
        <f t="shared" si="96"/>
        <v>0.47110775539656907</v>
      </c>
      <c r="BG152" s="31">
        <f t="shared" si="97"/>
        <v>0.71498262137268398</v>
      </c>
      <c r="BH152" s="24">
        <v>95.28</v>
      </c>
      <c r="BI152" s="24">
        <v>342.14201621199999</v>
      </c>
      <c r="BJ152" s="24">
        <f t="shared" si="98"/>
        <v>292.06797112580347</v>
      </c>
      <c r="BK152" s="28">
        <f t="shared" si="103"/>
        <v>0.14603398556290173</v>
      </c>
      <c r="BL152" s="28" t="str">
        <f t="shared" si="99"/>
        <v>FALSETRUE</v>
      </c>
      <c r="BM152" s="24" t="str">
        <f t="shared" si="100"/>
        <v>TRUETRUE</v>
      </c>
      <c r="BN152" s="28">
        <v>0.39750000000000002</v>
      </c>
      <c r="BO152" s="28">
        <f t="shared" si="101"/>
        <v>0.35333333333333333</v>
      </c>
      <c r="BP152" s="24">
        <v>3.61</v>
      </c>
      <c r="BQ152" s="24">
        <f t="shared" si="74"/>
        <v>314.8</v>
      </c>
      <c r="BR152" s="24">
        <v>70</v>
      </c>
      <c r="BS152" s="28">
        <v>4.01</v>
      </c>
      <c r="BT152" s="28">
        <v>3583.4963999999995</v>
      </c>
      <c r="BU152" s="24">
        <v>0.27</v>
      </c>
      <c r="BV152" s="28">
        <v>26.009999999999998</v>
      </c>
      <c r="BW152" s="28">
        <v>23243.576399999998</v>
      </c>
      <c r="BX152" s="24">
        <v>24022</v>
      </c>
      <c r="BY152" s="24">
        <v>60429</v>
      </c>
      <c r="BZ152" s="24">
        <v>4913</v>
      </c>
      <c r="CA152" s="24">
        <v>19060</v>
      </c>
      <c r="CB152" s="24">
        <v>10398</v>
      </c>
      <c r="CC152" s="24">
        <v>59906</v>
      </c>
      <c r="CD152" s="24">
        <v>47.88</v>
      </c>
      <c r="CE152" s="24">
        <v>29.54</v>
      </c>
      <c r="CF152" s="24">
        <v>99.89</v>
      </c>
      <c r="CG152" s="24">
        <v>85146</v>
      </c>
      <c r="CH152" s="24">
        <v>4218</v>
      </c>
      <c r="CI152" s="24">
        <v>4.72</v>
      </c>
      <c r="CJ152" s="24" t="s">
        <v>98</v>
      </c>
      <c r="CK152" s="24">
        <v>24219</v>
      </c>
      <c r="CL152" s="28">
        <v>1.03</v>
      </c>
      <c r="CM152" s="28">
        <v>3.8</v>
      </c>
      <c r="CN152" s="24">
        <v>9219</v>
      </c>
      <c r="CO152" s="24">
        <v>38.15</v>
      </c>
      <c r="CP152" s="24">
        <v>3103</v>
      </c>
      <c r="CQ152" s="24">
        <v>8909</v>
      </c>
      <c r="CR152" s="24">
        <v>8817</v>
      </c>
      <c r="CS152" s="24">
        <v>22036</v>
      </c>
      <c r="CT152" s="24">
        <v>3988</v>
      </c>
      <c r="CU152" s="24">
        <v>9411</v>
      </c>
      <c r="CV152" s="24">
        <v>7206</v>
      </c>
      <c r="CW152" s="24">
        <v>4691</v>
      </c>
      <c r="CX152" s="24">
        <v>63.19</v>
      </c>
      <c r="CY152" s="24">
        <v>96.81</v>
      </c>
      <c r="CZ152" s="24">
        <v>82.21</v>
      </c>
      <c r="DA152" s="24">
        <v>39.909999999999997</v>
      </c>
      <c r="DB152" s="24">
        <v>2659</v>
      </c>
      <c r="DC152" s="24">
        <v>3.93</v>
      </c>
      <c r="DD152" s="24">
        <v>9.77</v>
      </c>
      <c r="DE152" s="24">
        <v>4250</v>
      </c>
      <c r="DF152" s="24">
        <v>17.59</v>
      </c>
      <c r="DG152" s="24">
        <v>19.670000000000002</v>
      </c>
      <c r="DH152" s="24">
        <v>3.18</v>
      </c>
    </row>
    <row r="153" spans="1:112" ht="12.3" customHeight="1">
      <c r="A153" s="24">
        <v>160</v>
      </c>
      <c r="B153" s="24" t="s">
        <v>277</v>
      </c>
      <c r="C153" s="24" t="s">
        <v>278</v>
      </c>
      <c r="D153" s="25" t="s">
        <v>250</v>
      </c>
      <c r="E153" s="25" t="s">
        <v>283</v>
      </c>
      <c r="F153" s="25" t="s">
        <v>915</v>
      </c>
      <c r="G153" s="25" t="s">
        <v>916</v>
      </c>
      <c r="H153" s="37" t="s">
        <v>2848</v>
      </c>
      <c r="I153" s="26">
        <v>18068</v>
      </c>
      <c r="J153" s="27">
        <v>20204.021691973969</v>
      </c>
      <c r="K153" s="27">
        <f t="shared" si="75"/>
        <v>8450.4035999999996</v>
      </c>
      <c r="L153" s="24">
        <v>2404</v>
      </c>
      <c r="M153" s="24">
        <v>1403</v>
      </c>
      <c r="N153" s="24">
        <v>709</v>
      </c>
      <c r="O153" s="24">
        <f t="shared" si="76"/>
        <v>2112</v>
      </c>
      <c r="P153" s="28">
        <v>46.769999999999996</v>
      </c>
      <c r="Q153" s="28">
        <f t="shared" si="77"/>
        <v>0.48192721825940921</v>
      </c>
      <c r="R153" s="29">
        <v>0.44533619644108408</v>
      </c>
      <c r="S153" s="29">
        <v>9.36098592940003E-2</v>
      </c>
      <c r="T153" s="29">
        <v>0.61554142704688919</v>
      </c>
      <c r="U153" s="28" t="s">
        <v>194</v>
      </c>
      <c r="V153" s="28" t="s">
        <v>129</v>
      </c>
      <c r="W153" s="28">
        <v>0.56736641545680011</v>
      </c>
      <c r="X153" s="27">
        <v>11463.083365186705</v>
      </c>
      <c r="Y153" s="30">
        <f t="shared" si="78"/>
        <v>9.1799558585808146E-4</v>
      </c>
      <c r="Z153" s="27">
        <f t="shared" si="79"/>
        <v>11463.083365186705</v>
      </c>
      <c r="AA153" s="27">
        <v>0</v>
      </c>
      <c r="AB153" s="27">
        <v>0</v>
      </c>
      <c r="AC153" s="27">
        <v>36</v>
      </c>
      <c r="AD153" s="27">
        <v>0</v>
      </c>
      <c r="AE153" s="27">
        <v>0</v>
      </c>
      <c r="AF153" s="27">
        <f t="shared" si="80"/>
        <v>36</v>
      </c>
      <c r="AG153" s="27">
        <f t="shared" si="81"/>
        <v>1</v>
      </c>
      <c r="AH153" s="27">
        <v>0</v>
      </c>
      <c r="AI153" s="27">
        <v>0</v>
      </c>
      <c r="AJ153" s="27">
        <v>36</v>
      </c>
      <c r="AK153" s="27">
        <v>0</v>
      </c>
      <c r="AL153" s="27">
        <v>0</v>
      </c>
      <c r="AM153" s="27">
        <v>36</v>
      </c>
      <c r="AN153" s="27">
        <f t="shared" si="82"/>
        <v>1</v>
      </c>
      <c r="AO153" s="27">
        <v>0</v>
      </c>
      <c r="AP153" s="30">
        <f t="shared" si="83"/>
        <v>0</v>
      </c>
      <c r="AQ153" s="30">
        <f t="shared" si="84"/>
        <v>0</v>
      </c>
      <c r="AR153" s="31">
        <f t="shared" si="85"/>
        <v>0</v>
      </c>
      <c r="AS153" s="31">
        <f t="shared" si="104"/>
        <v>0</v>
      </c>
      <c r="AT153" s="32">
        <f t="shared" si="86"/>
        <v>0</v>
      </c>
      <c r="AU153" s="24">
        <v>2938.9580320662244</v>
      </c>
      <c r="AV153" s="28">
        <f t="shared" si="87"/>
        <v>8.1616464631424371E-2</v>
      </c>
      <c r="AW153" s="30">
        <f t="shared" si="88"/>
        <v>1.0482198603110936E-3</v>
      </c>
      <c r="AX153" s="33">
        <f t="shared" si="89"/>
        <v>8.1616464631424371E-2</v>
      </c>
      <c r="AY153" s="30">
        <f t="shared" si="90"/>
        <v>1.0482198603110936E-3</v>
      </c>
      <c r="AZ153" s="31">
        <f t="shared" si="91"/>
        <v>0.90324402961613626</v>
      </c>
      <c r="BA153" s="31">
        <f t="shared" si="102"/>
        <v>2938.9580320662244</v>
      </c>
      <c r="BB153" s="33">
        <f t="shared" si="92"/>
        <v>0</v>
      </c>
      <c r="BC153" s="31">
        <f t="shared" si="93"/>
        <v>0.47673223022954825</v>
      </c>
      <c r="BD153" s="30">
        <f t="shared" si="94"/>
        <v>9.1799558585808146E-4</v>
      </c>
      <c r="BE153" s="31">
        <f t="shared" si="95"/>
        <v>0.94561487239232778</v>
      </c>
      <c r="BF153" s="31">
        <f t="shared" si="96"/>
        <v>0.50463309447832871</v>
      </c>
      <c r="BG153" s="31">
        <f t="shared" si="97"/>
        <v>0.76586277468051289</v>
      </c>
      <c r="BH153" s="24">
        <v>94.71</v>
      </c>
      <c r="BI153" s="24">
        <v>64.472455500099997</v>
      </c>
      <c r="BJ153" s="24">
        <f t="shared" si="98"/>
        <v>313.37447186174927</v>
      </c>
      <c r="BK153" s="28">
        <f t="shared" si="103"/>
        <v>0.15668723593087464</v>
      </c>
      <c r="BL153" s="28" t="str">
        <f t="shared" si="99"/>
        <v>TRUETRUE</v>
      </c>
      <c r="BM153" s="24" t="str">
        <f t="shared" si="100"/>
        <v>FALSETRUE</v>
      </c>
      <c r="BN153" s="28">
        <v>0.45340000000000003</v>
      </c>
      <c r="BO153" s="28">
        <f t="shared" si="101"/>
        <v>0.40302222222222223</v>
      </c>
      <c r="BP153" s="24">
        <v>5.17</v>
      </c>
      <c r="BQ153" s="24">
        <f t="shared" si="74"/>
        <v>304.70588235294116</v>
      </c>
      <c r="BR153" s="24">
        <v>17</v>
      </c>
      <c r="BS153" s="28">
        <v>6.4700000000000006</v>
      </c>
      <c r="BT153" s="28">
        <v>1168.9996000000001</v>
      </c>
      <c r="BU153" s="24">
        <v>0.09</v>
      </c>
      <c r="BV153" s="28">
        <v>16.799999999999997</v>
      </c>
      <c r="BW153" s="28">
        <v>3035.4239999999995</v>
      </c>
      <c r="BX153" s="24">
        <v>5419</v>
      </c>
      <c r="BY153" s="24">
        <v>11951</v>
      </c>
      <c r="BZ153" s="24">
        <v>698</v>
      </c>
      <c r="CA153" s="24">
        <v>4302</v>
      </c>
      <c r="CB153" s="24">
        <v>2369</v>
      </c>
      <c r="CC153" s="24">
        <v>11397</v>
      </c>
      <c r="CD153" s="24">
        <v>51.18</v>
      </c>
      <c r="CE153" s="24">
        <v>27.2</v>
      </c>
      <c r="CF153" s="24">
        <v>101.07</v>
      </c>
      <c r="CG153" s="24">
        <v>17112</v>
      </c>
      <c r="CH153" s="24">
        <v>956</v>
      </c>
      <c r="CI153" s="24">
        <v>5.29</v>
      </c>
      <c r="CJ153" s="24" t="s">
        <v>98</v>
      </c>
      <c r="CK153" s="24">
        <v>4643</v>
      </c>
      <c r="CL153" s="28">
        <v>1.03</v>
      </c>
      <c r="CM153" s="28">
        <v>4.01</v>
      </c>
      <c r="CN153" s="24">
        <v>1767</v>
      </c>
      <c r="CO153" s="24">
        <v>38.1</v>
      </c>
      <c r="CP153" s="24">
        <v>936</v>
      </c>
      <c r="CQ153" s="24">
        <v>2303</v>
      </c>
      <c r="CR153" s="24">
        <v>1771</v>
      </c>
      <c r="CS153" s="24">
        <v>5180</v>
      </c>
      <c r="CT153" s="24">
        <v>904</v>
      </c>
      <c r="CU153" s="24">
        <v>2216</v>
      </c>
      <c r="CV153" s="24">
        <v>1592</v>
      </c>
      <c r="CW153" s="24">
        <v>975</v>
      </c>
      <c r="CX153" s="24">
        <v>62.65</v>
      </c>
      <c r="CY153" s="24">
        <v>97.54</v>
      </c>
      <c r="CZ153" s="24">
        <v>80.569999999999993</v>
      </c>
      <c r="DA153" s="24">
        <v>37.950000000000003</v>
      </c>
      <c r="DB153" s="24">
        <v>752</v>
      </c>
      <c r="DC153" s="24">
        <v>3.23</v>
      </c>
      <c r="DD153" s="24">
        <v>14.62</v>
      </c>
      <c r="DE153" s="24">
        <v>1264</v>
      </c>
      <c r="DF153" s="24">
        <v>27.25</v>
      </c>
      <c r="DG153" s="24">
        <v>18.71</v>
      </c>
      <c r="DH153" s="24">
        <v>4.21</v>
      </c>
    </row>
    <row r="154" spans="1:112" ht="12.3" customHeight="1">
      <c r="A154" s="24">
        <v>161</v>
      </c>
      <c r="B154" s="24" t="s">
        <v>277</v>
      </c>
      <c r="C154" s="24" t="s">
        <v>278</v>
      </c>
      <c r="D154" s="25" t="s">
        <v>250</v>
      </c>
      <c r="E154" s="25" t="s">
        <v>283</v>
      </c>
      <c r="F154" s="25" t="s">
        <v>1198</v>
      </c>
      <c r="G154" s="25" t="s">
        <v>1199</v>
      </c>
      <c r="H154" s="37" t="s">
        <v>2848</v>
      </c>
      <c r="I154" s="26">
        <v>19089</v>
      </c>
      <c r="J154" s="27">
        <v>21345.725596529282</v>
      </c>
      <c r="K154" s="27">
        <f t="shared" si="75"/>
        <v>4816.1546999999991</v>
      </c>
      <c r="L154" s="24">
        <v>3826</v>
      </c>
      <c r="M154" s="24">
        <v>988</v>
      </c>
      <c r="N154" s="24">
        <v>303</v>
      </c>
      <c r="O154" s="24">
        <f t="shared" si="76"/>
        <v>1291</v>
      </c>
      <c r="P154" s="28">
        <v>25.229999999999997</v>
      </c>
      <c r="Q154" s="28">
        <f t="shared" si="77"/>
        <v>0.38829210589838259</v>
      </c>
      <c r="R154" s="29">
        <v>0.44533619644108408</v>
      </c>
      <c r="S154" s="29">
        <v>9.36098592940003E-2</v>
      </c>
      <c r="T154" s="29">
        <v>0.61554142704688919</v>
      </c>
      <c r="U154" s="28" t="s">
        <v>194</v>
      </c>
      <c r="V154" s="28" t="s">
        <v>129</v>
      </c>
      <c r="W154" s="28">
        <v>0.30606488479741434</v>
      </c>
      <c r="X154" s="27">
        <v>6533.1770456189533</v>
      </c>
      <c r="Y154" s="30">
        <f t="shared" si="78"/>
        <v>5.2319498152841512E-4</v>
      </c>
      <c r="Z154" s="27">
        <f t="shared" si="79"/>
        <v>6533.1770456189533</v>
      </c>
      <c r="AA154" s="27">
        <v>0</v>
      </c>
      <c r="AB154" s="27">
        <v>0</v>
      </c>
      <c r="AC154" s="27">
        <v>20</v>
      </c>
      <c r="AD154" s="27">
        <v>0</v>
      </c>
      <c r="AE154" s="27">
        <v>0</v>
      </c>
      <c r="AF154" s="27">
        <f t="shared" si="80"/>
        <v>20</v>
      </c>
      <c r="AG154" s="27">
        <f t="shared" si="81"/>
        <v>1</v>
      </c>
      <c r="AH154" s="27">
        <v>0</v>
      </c>
      <c r="AI154" s="27">
        <v>0</v>
      </c>
      <c r="AJ154" s="27">
        <v>0</v>
      </c>
      <c r="AK154" s="27">
        <v>0</v>
      </c>
      <c r="AL154" s="27">
        <v>0</v>
      </c>
      <c r="AM154" s="27">
        <v>0</v>
      </c>
      <c r="AN154" s="27">
        <f t="shared" si="82"/>
        <v>0</v>
      </c>
      <c r="AO154" s="27">
        <v>0</v>
      </c>
      <c r="AP154" s="30">
        <f t="shared" si="83"/>
        <v>0</v>
      </c>
      <c r="AQ154" s="30">
        <f t="shared" si="84"/>
        <v>0</v>
      </c>
      <c r="AR154" s="31">
        <f t="shared" si="85"/>
        <v>0</v>
      </c>
      <c r="AS154" s="31">
        <f t="shared" si="104"/>
        <v>0</v>
      </c>
      <c r="AT154" s="32">
        <f t="shared" si="86"/>
        <v>0</v>
      </c>
      <c r="AU154" s="24">
        <v>1935.5543314588483</v>
      </c>
      <c r="AV154" s="28">
        <f t="shared" si="87"/>
        <v>5.3751397574278686E-2</v>
      </c>
      <c r="AW154" s="30">
        <f t="shared" si="88"/>
        <v>6.9034211064250019E-4</v>
      </c>
      <c r="AX154" s="33">
        <f t="shared" si="89"/>
        <v>5.3751397574278686E-2</v>
      </c>
      <c r="AY154" s="30">
        <f t="shared" si="90"/>
        <v>6.9034211064250019E-4</v>
      </c>
      <c r="AZ154" s="31">
        <f t="shared" si="91"/>
        <v>0.90030831539751899</v>
      </c>
      <c r="BA154" s="31">
        <f t="shared" si="102"/>
        <v>1935.5543314588483</v>
      </c>
      <c r="BB154" s="33">
        <f t="shared" si="92"/>
        <v>0</v>
      </c>
      <c r="BC154" s="31">
        <f t="shared" si="93"/>
        <v>0.4664653031376273</v>
      </c>
      <c r="BD154" s="30">
        <f t="shared" si="94"/>
        <v>5.2319498152841512E-4</v>
      </c>
      <c r="BE154" s="31">
        <f t="shared" si="95"/>
        <v>0.94408608490162371</v>
      </c>
      <c r="BF154" s="31">
        <f t="shared" si="96"/>
        <v>0.41689138822685551</v>
      </c>
      <c r="BG154" s="31">
        <f t="shared" si="97"/>
        <v>0.63270046856100892</v>
      </c>
      <c r="BH154" s="24">
        <v>95.98</v>
      </c>
      <c r="BI154" s="24">
        <v>87.636269394400003</v>
      </c>
      <c r="BJ154" s="24">
        <f t="shared" si="98"/>
        <v>243.57181956781565</v>
      </c>
      <c r="BK154" s="28">
        <f t="shared" si="103"/>
        <v>0.12178590978390783</v>
      </c>
      <c r="BL154" s="28" t="str">
        <f t="shared" si="99"/>
        <v>FALSETRUE</v>
      </c>
      <c r="BM154" s="24" t="str">
        <f t="shared" si="100"/>
        <v>FALSETRUE</v>
      </c>
      <c r="BN154" s="28">
        <v>0.37040000000000001</v>
      </c>
      <c r="BO154" s="28">
        <f t="shared" si="101"/>
        <v>0.32924444444444445</v>
      </c>
      <c r="BP154" s="24">
        <v>3.29</v>
      </c>
      <c r="BQ154" s="24">
        <f t="shared" ref="BQ154:BQ185" si="105">CS154/BR154</f>
        <v>316.2</v>
      </c>
      <c r="BR154" s="24">
        <v>20</v>
      </c>
      <c r="BS154" s="28">
        <v>2.56</v>
      </c>
      <c r="BT154" s="28">
        <v>488.67840000000001</v>
      </c>
      <c r="BU154" s="24">
        <v>0.08</v>
      </c>
      <c r="BV154" s="28">
        <v>8.1300000000000008</v>
      </c>
      <c r="BW154" s="28">
        <v>1551.9357</v>
      </c>
      <c r="BX154" s="24">
        <v>4905</v>
      </c>
      <c r="BY154" s="24">
        <v>13244</v>
      </c>
      <c r="BZ154" s="24">
        <v>940</v>
      </c>
      <c r="CA154" s="24">
        <v>3940</v>
      </c>
      <c r="CB154" s="24">
        <v>2107</v>
      </c>
      <c r="CC154" s="24">
        <v>13042</v>
      </c>
      <c r="CD154" s="24">
        <v>44.13</v>
      </c>
      <c r="CE154" s="24">
        <v>29.6</v>
      </c>
      <c r="CF154" s="24">
        <v>103.59</v>
      </c>
      <c r="CG154" s="24">
        <v>18321</v>
      </c>
      <c r="CH154" s="24">
        <v>768</v>
      </c>
      <c r="CI154" s="24">
        <v>4.0199999999999996</v>
      </c>
      <c r="CJ154" s="24" t="s">
        <v>98</v>
      </c>
      <c r="CK154" s="24">
        <v>5340</v>
      </c>
      <c r="CL154" s="28">
        <v>1.03</v>
      </c>
      <c r="CM154" s="28">
        <v>3.67</v>
      </c>
      <c r="CN154" s="24">
        <v>2096</v>
      </c>
      <c r="CO154" s="24">
        <v>39.31</v>
      </c>
      <c r="CP154" s="24">
        <v>1184</v>
      </c>
      <c r="CQ154" s="24">
        <v>3076</v>
      </c>
      <c r="CR154" s="24">
        <v>1959</v>
      </c>
      <c r="CS154" s="24">
        <v>6324</v>
      </c>
      <c r="CT154" s="24">
        <v>745</v>
      </c>
      <c r="CU154" s="24">
        <v>1960</v>
      </c>
      <c r="CV154" s="24">
        <v>1426</v>
      </c>
      <c r="CW154" s="24">
        <v>1066</v>
      </c>
      <c r="CX154" s="24">
        <v>56.35</v>
      </c>
      <c r="CY154" s="24">
        <v>94.73</v>
      </c>
      <c r="CZ154" s="24">
        <v>81.3</v>
      </c>
      <c r="DA154" s="24">
        <v>40.630000000000003</v>
      </c>
      <c r="DB154" s="24">
        <v>523</v>
      </c>
      <c r="DC154" s="24">
        <v>6.45</v>
      </c>
      <c r="DD154" s="24">
        <v>8.2899999999999991</v>
      </c>
      <c r="DE154" s="24">
        <v>883</v>
      </c>
      <c r="DF154" s="24">
        <v>16.559999999999999</v>
      </c>
      <c r="DG154" s="24">
        <v>2.38</v>
      </c>
      <c r="DH154" s="24">
        <v>3.07</v>
      </c>
    </row>
    <row r="155" spans="1:112" ht="12.3" customHeight="1">
      <c r="A155" s="24">
        <v>162</v>
      </c>
      <c r="B155" s="24" t="s">
        <v>277</v>
      </c>
      <c r="C155" s="24" t="s">
        <v>278</v>
      </c>
      <c r="D155" s="25" t="s">
        <v>250</v>
      </c>
      <c r="E155" s="25" t="s">
        <v>283</v>
      </c>
      <c r="F155" s="25" t="s">
        <v>2156</v>
      </c>
      <c r="G155" s="25" t="s">
        <v>2157</v>
      </c>
      <c r="H155" s="37" t="s">
        <v>2848</v>
      </c>
      <c r="I155" s="26">
        <v>10827</v>
      </c>
      <c r="J155" s="27">
        <v>12106.981561822126</v>
      </c>
      <c r="K155" s="27">
        <f t="shared" si="75"/>
        <v>3778.623</v>
      </c>
      <c r="L155" s="24">
        <v>1580</v>
      </c>
      <c r="M155" s="24">
        <v>647</v>
      </c>
      <c r="N155" s="24">
        <v>200</v>
      </c>
      <c r="O155" s="24">
        <f t="shared" si="76"/>
        <v>847</v>
      </c>
      <c r="P155" s="28">
        <v>34.9</v>
      </c>
      <c r="Q155" s="28">
        <f t="shared" si="77"/>
        <v>0.42852073984850425</v>
      </c>
      <c r="R155" s="29">
        <v>0.44533619644108408</v>
      </c>
      <c r="S155" s="29">
        <v>9.36098592940003E-2</v>
      </c>
      <c r="T155" s="29">
        <v>0.61554142704688919</v>
      </c>
      <c r="U155" s="28" t="s">
        <v>194</v>
      </c>
      <c r="V155" s="28" t="s">
        <v>129</v>
      </c>
      <c r="W155" s="28">
        <v>0.42337156081766791</v>
      </c>
      <c r="X155" s="27">
        <v>5125.7516806193598</v>
      </c>
      <c r="Y155" s="30">
        <f t="shared" si="78"/>
        <v>4.1048444533724063E-4</v>
      </c>
      <c r="Z155" s="27">
        <f t="shared" si="79"/>
        <v>5125.7516806193598</v>
      </c>
      <c r="AA155" s="27">
        <v>0</v>
      </c>
      <c r="AB155" s="27">
        <v>0</v>
      </c>
      <c r="AC155" s="27">
        <v>0</v>
      </c>
      <c r="AD155" s="27">
        <v>0</v>
      </c>
      <c r="AE155" s="27">
        <v>0</v>
      </c>
      <c r="AF155" s="27">
        <f t="shared" si="80"/>
        <v>0</v>
      </c>
      <c r="AG155" s="27">
        <f t="shared" si="81"/>
        <v>0</v>
      </c>
      <c r="AH155" s="27">
        <v>0</v>
      </c>
      <c r="AI155" s="27">
        <v>0</v>
      </c>
      <c r="AJ155" s="27">
        <v>0</v>
      </c>
      <c r="AK155" s="27">
        <v>0</v>
      </c>
      <c r="AL155" s="27">
        <v>0</v>
      </c>
      <c r="AM155" s="27">
        <v>0</v>
      </c>
      <c r="AN155" s="27">
        <f t="shared" si="82"/>
        <v>0</v>
      </c>
      <c r="AO155" s="27">
        <v>0</v>
      </c>
      <c r="AP155" s="30">
        <f t="shared" si="83"/>
        <v>0</v>
      </c>
      <c r="AQ155" s="30">
        <f t="shared" si="84"/>
        <v>0</v>
      </c>
      <c r="AR155" s="31">
        <f t="shared" si="85"/>
        <v>0</v>
      </c>
      <c r="AS155" s="31">
        <f t="shared" si="104"/>
        <v>0</v>
      </c>
      <c r="AT155" s="32">
        <f t="shared" si="86"/>
        <v>0</v>
      </c>
      <c r="AU155" s="24">
        <v>1130.825438943991</v>
      </c>
      <c r="AV155" s="28">
        <f t="shared" si="87"/>
        <v>3.140363810401206E-2</v>
      </c>
      <c r="AW155" s="30">
        <f t="shared" si="88"/>
        <v>4.0332446762186071E-4</v>
      </c>
      <c r="AX155" s="33">
        <f t="shared" si="89"/>
        <v>3.140363810401206E-2</v>
      </c>
      <c r="AY155" s="30">
        <f t="shared" si="90"/>
        <v>4.0332446762186071E-4</v>
      </c>
      <c r="AZ155" s="31">
        <f t="shared" si="91"/>
        <v>0.89795387515531333</v>
      </c>
      <c r="BA155" s="31">
        <f t="shared" si="102"/>
        <v>1130.825438943991</v>
      </c>
      <c r="BB155" s="33">
        <f t="shared" si="92"/>
        <v>0</v>
      </c>
      <c r="BC155" s="31">
        <f t="shared" si="93"/>
        <v>0.45823123656680315</v>
      </c>
      <c r="BD155" s="30">
        <f t="shared" si="94"/>
        <v>4.1048444533724063E-4</v>
      </c>
      <c r="BE155" s="31">
        <f t="shared" si="95"/>
        <v>0.94364963557528025</v>
      </c>
      <c r="BF155" s="31">
        <f t="shared" si="96"/>
        <v>0.45581056027942846</v>
      </c>
      <c r="BG155" s="31">
        <f t="shared" si="97"/>
        <v>0.69176664044429559</v>
      </c>
      <c r="BH155" s="24">
        <v>43.81</v>
      </c>
      <c r="BI155" s="24">
        <v>110.77663922799999</v>
      </c>
      <c r="BJ155" s="24">
        <f t="shared" si="98"/>
        <v>109.2918294524497</v>
      </c>
      <c r="BK155" s="28">
        <f t="shared" si="103"/>
        <v>5.4645914726224855E-2</v>
      </c>
      <c r="BL155" s="28" t="str">
        <f t="shared" si="99"/>
        <v>FALSEFALSE</v>
      </c>
      <c r="BM155" s="24" t="str">
        <f t="shared" si="100"/>
        <v>FALSEFALSE</v>
      </c>
      <c r="BN155" s="28">
        <v>0.38579999999999998</v>
      </c>
      <c r="BO155" s="28">
        <f t="shared" si="101"/>
        <v>0.34293333333333331</v>
      </c>
      <c r="BP155" s="24">
        <v>7</v>
      </c>
      <c r="BQ155" s="24">
        <f t="shared" si="105"/>
        <v>178.06666666666666</v>
      </c>
      <c r="BR155" s="24">
        <v>15</v>
      </c>
      <c r="BS155" s="28">
        <v>2.4299999999999997</v>
      </c>
      <c r="BT155" s="28">
        <v>263.09609999999998</v>
      </c>
      <c r="BU155" s="24">
        <v>0.25</v>
      </c>
      <c r="BV155" s="28">
        <v>24.28</v>
      </c>
      <c r="BW155" s="28">
        <v>2628.7955999999999</v>
      </c>
      <c r="BX155" s="24">
        <v>2903</v>
      </c>
      <c r="BY155" s="24">
        <v>7524</v>
      </c>
      <c r="BZ155" s="24">
        <v>400</v>
      </c>
      <c r="CA155" s="24">
        <v>2306</v>
      </c>
      <c r="CB155" s="24">
        <v>1212</v>
      </c>
      <c r="CC155" s="24">
        <v>7309</v>
      </c>
      <c r="CD155" s="24">
        <v>43.9</v>
      </c>
      <c r="CE155" s="24">
        <v>27.35</v>
      </c>
      <c r="CF155" s="24">
        <v>127.89</v>
      </c>
      <c r="CG155" s="24">
        <v>4743</v>
      </c>
      <c r="CH155" s="24">
        <v>6084</v>
      </c>
      <c r="CI155" s="24">
        <v>56.19</v>
      </c>
      <c r="CJ155" s="24" t="s">
        <v>1980</v>
      </c>
      <c r="CK155" s="24">
        <v>2482</v>
      </c>
      <c r="CL155" s="28">
        <v>1.02</v>
      </c>
      <c r="CM155" s="28">
        <v>3.91</v>
      </c>
      <c r="CN155" s="24">
        <v>806</v>
      </c>
      <c r="CO155" s="24">
        <v>32.619999999999997</v>
      </c>
      <c r="CP155" s="24">
        <v>584</v>
      </c>
      <c r="CQ155" s="24">
        <v>1266</v>
      </c>
      <c r="CR155" s="24">
        <v>821</v>
      </c>
      <c r="CS155" s="24">
        <v>2671</v>
      </c>
      <c r="CT155" s="24">
        <v>536</v>
      </c>
      <c r="CU155" s="24">
        <v>1133</v>
      </c>
      <c r="CV155" s="24">
        <v>798</v>
      </c>
      <c r="CW155" s="24">
        <v>572</v>
      </c>
      <c r="CX155" s="24">
        <v>71.66</v>
      </c>
      <c r="CY155" s="24">
        <v>97</v>
      </c>
      <c r="CZ155" s="24">
        <v>79.400000000000006</v>
      </c>
      <c r="DA155" s="24">
        <v>31.19</v>
      </c>
      <c r="DB155" s="24">
        <v>622</v>
      </c>
      <c r="DC155" s="24">
        <v>4</v>
      </c>
      <c r="DD155" s="24">
        <v>11.21</v>
      </c>
      <c r="DE155" s="24">
        <v>591</v>
      </c>
      <c r="DF155" s="24">
        <v>23.92</v>
      </c>
      <c r="DG155" s="24">
        <v>2.14</v>
      </c>
      <c r="DH155" s="24">
        <v>5.89</v>
      </c>
    </row>
    <row r="156" spans="1:112" ht="12.3" customHeight="1">
      <c r="A156" s="24">
        <v>163</v>
      </c>
      <c r="B156" s="24" t="s">
        <v>277</v>
      </c>
      <c r="C156" s="24" t="s">
        <v>278</v>
      </c>
      <c r="D156" s="25" t="s">
        <v>250</v>
      </c>
      <c r="E156" s="25" t="s">
        <v>283</v>
      </c>
      <c r="F156" s="25" t="s">
        <v>1628</v>
      </c>
      <c r="G156" s="25" t="s">
        <v>1629</v>
      </c>
      <c r="H156" s="37" t="s">
        <v>2848</v>
      </c>
      <c r="I156" s="26">
        <v>7406</v>
      </c>
      <c r="J156" s="27">
        <v>8281.5466377440353</v>
      </c>
      <c r="K156" s="27">
        <f t="shared" si="75"/>
        <v>2681.7126000000003</v>
      </c>
      <c r="L156" s="24">
        <v>1277</v>
      </c>
      <c r="M156" s="24">
        <v>551</v>
      </c>
      <c r="N156" s="24">
        <v>174</v>
      </c>
      <c r="O156" s="24">
        <f t="shared" si="76"/>
        <v>725</v>
      </c>
      <c r="P156" s="28">
        <v>36.21</v>
      </c>
      <c r="Q156" s="28">
        <f t="shared" si="77"/>
        <v>0.43345180038904962</v>
      </c>
      <c r="R156" s="29">
        <v>0.44533619644108408</v>
      </c>
      <c r="S156" s="29">
        <v>9.36098592940003E-2</v>
      </c>
      <c r="T156" s="29">
        <v>0.61554142704688919</v>
      </c>
      <c r="U156" s="28" t="s">
        <v>194</v>
      </c>
      <c r="V156" s="28" t="s">
        <v>129</v>
      </c>
      <c r="W156" s="28">
        <v>0.43926315808618216</v>
      </c>
      <c r="X156" s="27">
        <v>3637.7783299334483</v>
      </c>
      <c r="Y156" s="30">
        <f t="shared" si="78"/>
        <v>2.9132340251062088E-4</v>
      </c>
      <c r="Z156" s="27">
        <f t="shared" si="79"/>
        <v>3637.7783299334483</v>
      </c>
      <c r="AA156" s="27">
        <v>0</v>
      </c>
      <c r="AB156" s="27">
        <v>0</v>
      </c>
      <c r="AC156" s="27">
        <v>0</v>
      </c>
      <c r="AD156" s="27">
        <v>0</v>
      </c>
      <c r="AE156" s="27">
        <v>0</v>
      </c>
      <c r="AF156" s="27">
        <f t="shared" si="80"/>
        <v>0</v>
      </c>
      <c r="AG156" s="27">
        <f t="shared" si="81"/>
        <v>0</v>
      </c>
      <c r="AH156" s="27">
        <v>0</v>
      </c>
      <c r="AI156" s="27">
        <v>0</v>
      </c>
      <c r="AJ156" s="27">
        <v>0</v>
      </c>
      <c r="AK156" s="27">
        <v>0</v>
      </c>
      <c r="AL156" s="27">
        <v>0</v>
      </c>
      <c r="AM156" s="27">
        <v>0</v>
      </c>
      <c r="AN156" s="27">
        <f t="shared" si="82"/>
        <v>0</v>
      </c>
      <c r="AO156" s="27">
        <v>0</v>
      </c>
      <c r="AP156" s="30">
        <f t="shared" si="83"/>
        <v>0</v>
      </c>
      <c r="AQ156" s="30">
        <f t="shared" si="84"/>
        <v>0</v>
      </c>
      <c r="AR156" s="31">
        <f t="shared" si="85"/>
        <v>0</v>
      </c>
      <c r="AS156" s="31">
        <f t="shared" si="104"/>
        <v>0</v>
      </c>
      <c r="AT156" s="32">
        <f t="shared" si="86"/>
        <v>0</v>
      </c>
      <c r="AU156" s="24">
        <v>796.3841056102483</v>
      </c>
      <c r="AV156" s="28">
        <f t="shared" si="87"/>
        <v>2.2116020194705092E-2</v>
      </c>
      <c r="AW156" s="30">
        <f t="shared" si="88"/>
        <v>2.8404135983862842E-4</v>
      </c>
      <c r="AX156" s="33">
        <f t="shared" si="89"/>
        <v>2.2116020194705092E-2</v>
      </c>
      <c r="AY156" s="30">
        <f t="shared" si="90"/>
        <v>2.8404135983862842E-4</v>
      </c>
      <c r="AZ156" s="31">
        <f t="shared" si="91"/>
        <v>0.8969753814772784</v>
      </c>
      <c r="BA156" s="31">
        <f t="shared" si="102"/>
        <v>796.3841056102483</v>
      </c>
      <c r="BB156" s="33">
        <f t="shared" si="92"/>
        <v>0</v>
      </c>
      <c r="BC156" s="31">
        <f t="shared" si="93"/>
        <v>0.45480919937102254</v>
      </c>
      <c r="BD156" s="30">
        <f t="shared" si="94"/>
        <v>2.9132340251062088E-4</v>
      </c>
      <c r="BE156" s="31">
        <f t="shared" si="95"/>
        <v>0.94318820793394753</v>
      </c>
      <c r="BF156" s="31">
        <f t="shared" si="96"/>
        <v>0.46091422980754676</v>
      </c>
      <c r="BG156" s="31">
        <f t="shared" si="97"/>
        <v>0.69951228881461847</v>
      </c>
      <c r="BH156" s="24">
        <v>84.66</v>
      </c>
      <c r="BI156" s="24">
        <v>62.074530013</v>
      </c>
      <c r="BJ156" s="24">
        <f t="shared" si="98"/>
        <v>133.41295755295556</v>
      </c>
      <c r="BK156" s="28">
        <f t="shared" si="103"/>
        <v>6.6706478776477784E-2</v>
      </c>
      <c r="BL156" s="28" t="str">
        <f t="shared" si="99"/>
        <v>FALSETRUE</v>
      </c>
      <c r="BM156" s="24" t="str">
        <f t="shared" si="100"/>
        <v>FALSETRUE</v>
      </c>
      <c r="BN156" s="28">
        <v>0.45640000000000003</v>
      </c>
      <c r="BO156" s="28">
        <f t="shared" si="101"/>
        <v>0.40568888888888893</v>
      </c>
      <c r="BP156" s="24">
        <v>5.91</v>
      </c>
      <c r="BQ156" s="24">
        <f t="shared" si="105"/>
        <v>362.6</v>
      </c>
      <c r="BR156" s="24">
        <v>5</v>
      </c>
      <c r="BS156" s="28">
        <v>5.23</v>
      </c>
      <c r="BT156" s="28">
        <v>387.33380000000005</v>
      </c>
      <c r="BU156" s="24">
        <v>0.65</v>
      </c>
      <c r="BV156" s="28">
        <v>8.75</v>
      </c>
      <c r="BW156" s="28">
        <v>648.02499999999998</v>
      </c>
      <c r="BX156" s="24">
        <v>2222</v>
      </c>
      <c r="BY156" s="24">
        <v>4869</v>
      </c>
      <c r="BZ156" s="24">
        <v>315</v>
      </c>
      <c r="CA156" s="24">
        <v>1783</v>
      </c>
      <c r="CB156" s="24">
        <v>917</v>
      </c>
      <c r="CC156" s="24">
        <v>4706</v>
      </c>
      <c r="CD156" s="24">
        <v>52.11</v>
      </c>
      <c r="CE156" s="24">
        <v>27.59</v>
      </c>
      <c r="CF156" s="24">
        <v>104.36</v>
      </c>
      <c r="CG156" s="24">
        <v>6270</v>
      </c>
      <c r="CH156" s="24">
        <v>1136</v>
      </c>
      <c r="CI156" s="24">
        <v>15.34</v>
      </c>
      <c r="CJ156" s="24" t="s">
        <v>98</v>
      </c>
      <c r="CK156" s="24">
        <v>2059</v>
      </c>
      <c r="CL156" s="28">
        <v>1.02</v>
      </c>
      <c r="CM156" s="28">
        <v>3.68</v>
      </c>
      <c r="CN156" s="24">
        <v>681</v>
      </c>
      <c r="CO156" s="24">
        <v>33.07</v>
      </c>
      <c r="CP156" s="24">
        <v>333</v>
      </c>
      <c r="CQ156" s="24">
        <v>850</v>
      </c>
      <c r="CR156" s="24">
        <v>591</v>
      </c>
      <c r="CS156" s="24">
        <v>1813</v>
      </c>
      <c r="CT156" s="24">
        <v>390</v>
      </c>
      <c r="CU156" s="24">
        <v>926</v>
      </c>
      <c r="CV156" s="24">
        <v>614</v>
      </c>
      <c r="CW156" s="24">
        <v>407</v>
      </c>
      <c r="CX156" s="24">
        <v>65.22</v>
      </c>
      <c r="CY156" s="24">
        <v>97.27</v>
      </c>
      <c r="CZ156" s="24">
        <v>82.75</v>
      </c>
      <c r="DA156" s="24">
        <v>40.99</v>
      </c>
      <c r="DB156" s="24">
        <v>351</v>
      </c>
      <c r="DC156" s="24">
        <v>3.51</v>
      </c>
      <c r="DD156" s="24">
        <v>9.66</v>
      </c>
      <c r="DE156" s="24">
        <v>532</v>
      </c>
      <c r="DF156" s="24">
        <v>25.84</v>
      </c>
      <c r="DG156" s="24">
        <v>4.66</v>
      </c>
      <c r="DH156" s="24">
        <v>5.64</v>
      </c>
    </row>
    <row r="157" spans="1:112" ht="12.3" customHeight="1">
      <c r="A157" s="24">
        <v>164</v>
      </c>
      <c r="B157" s="24" t="s">
        <v>277</v>
      </c>
      <c r="C157" s="24" t="s">
        <v>278</v>
      </c>
      <c r="D157" t="s">
        <v>497</v>
      </c>
      <c r="E157" s="25" t="s">
        <v>498</v>
      </c>
      <c r="F157" s="25" t="s">
        <v>499</v>
      </c>
      <c r="G157" s="25" t="s">
        <v>500</v>
      </c>
      <c r="H157" s="37" t="s">
        <v>2848</v>
      </c>
      <c r="I157" s="26">
        <v>89025</v>
      </c>
      <c r="J157" s="27">
        <v>101327.92210165526</v>
      </c>
      <c r="K157" s="27">
        <f t="shared" si="75"/>
        <v>16344.99</v>
      </c>
      <c r="L157" s="24">
        <v>18450</v>
      </c>
      <c r="M157" s="24">
        <v>3435</v>
      </c>
      <c r="N157" s="24">
        <v>715</v>
      </c>
      <c r="O157" s="24">
        <f t="shared" si="76"/>
        <v>4150</v>
      </c>
      <c r="P157" s="28">
        <v>18.36</v>
      </c>
      <c r="Q157" s="28">
        <f t="shared" si="77"/>
        <v>0.36144733710306887</v>
      </c>
      <c r="R157" s="29">
        <v>0.21617917967931086</v>
      </c>
      <c r="S157" s="29">
        <v>0.13488774716633925</v>
      </c>
      <c r="T157" s="29">
        <v>0.88845785632453123</v>
      </c>
      <c r="U157" s="28" t="s">
        <v>381</v>
      </c>
      <c r="V157" s="28" t="s">
        <v>119</v>
      </c>
      <c r="W157" s="28">
        <v>0.23373650355042289</v>
      </c>
      <c r="X157" s="27">
        <v>23684.034224070518</v>
      </c>
      <c r="Y157" s="30">
        <f t="shared" si="78"/>
        <v>1.8966833076550992E-3</v>
      </c>
      <c r="Z157" s="27">
        <f t="shared" si="79"/>
        <v>23684.034224070518</v>
      </c>
      <c r="AA157" s="27">
        <v>0</v>
      </c>
      <c r="AB157" s="27">
        <v>0</v>
      </c>
      <c r="AC157" s="27">
        <v>271</v>
      </c>
      <c r="AD157" s="27">
        <v>0</v>
      </c>
      <c r="AE157" s="27">
        <v>14031</v>
      </c>
      <c r="AF157" s="27">
        <f t="shared" si="80"/>
        <v>14031</v>
      </c>
      <c r="AG157" s="27">
        <f t="shared" si="81"/>
        <v>2</v>
      </c>
      <c r="AH157" s="27">
        <v>0</v>
      </c>
      <c r="AI157" s="27">
        <v>0</v>
      </c>
      <c r="AJ157" s="27">
        <v>0</v>
      </c>
      <c r="AK157" s="27">
        <v>0</v>
      </c>
      <c r="AL157" s="27">
        <v>14031</v>
      </c>
      <c r="AM157" s="27">
        <v>14031</v>
      </c>
      <c r="AN157" s="27">
        <f t="shared" si="82"/>
        <v>1</v>
      </c>
      <c r="AO157" s="27">
        <v>0</v>
      </c>
      <c r="AP157" s="30">
        <f t="shared" si="83"/>
        <v>0</v>
      </c>
      <c r="AQ157" s="30">
        <f t="shared" si="84"/>
        <v>0</v>
      </c>
      <c r="AR157" s="31">
        <f t="shared" si="85"/>
        <v>0</v>
      </c>
      <c r="AS157" s="31">
        <f t="shared" si="104"/>
        <v>0</v>
      </c>
      <c r="AT157" s="32">
        <f t="shared" si="86"/>
        <v>0</v>
      </c>
      <c r="AU157" s="24">
        <v>6012.6378173310786</v>
      </c>
      <c r="AV157" s="28">
        <f t="shared" si="87"/>
        <v>0.16697422569684003</v>
      </c>
      <c r="AW157" s="30">
        <f t="shared" si="88"/>
        <v>2.1444900894188627E-3</v>
      </c>
      <c r="AX157" s="33">
        <f t="shared" si="89"/>
        <v>0.16697422569684003</v>
      </c>
      <c r="AY157" s="30">
        <f t="shared" si="90"/>
        <v>2.1444900894188627E-3</v>
      </c>
      <c r="AZ157" s="31">
        <f t="shared" si="91"/>
        <v>0.91223686614206956</v>
      </c>
      <c r="BA157" s="31">
        <f t="shared" si="102"/>
        <v>6012.6378173310786</v>
      </c>
      <c r="BB157" s="33">
        <f t="shared" si="92"/>
        <v>0</v>
      </c>
      <c r="BC157" s="31">
        <f t="shared" si="93"/>
        <v>0.43179675717274013</v>
      </c>
      <c r="BD157" s="30">
        <f t="shared" si="94"/>
        <v>1.8966833076550992E-3</v>
      </c>
      <c r="BE157" s="31">
        <f t="shared" si="95"/>
        <v>0.94940464761045196</v>
      </c>
      <c r="BF157" s="31">
        <f t="shared" si="96"/>
        <v>0.39501261148951</v>
      </c>
      <c r="BG157" s="31">
        <f t="shared" si="97"/>
        <v>0.59949586735267801</v>
      </c>
      <c r="BH157" s="24">
        <v>98.95</v>
      </c>
      <c r="BI157" s="24">
        <v>19.868506686</v>
      </c>
      <c r="BJ157" s="24">
        <f t="shared" si="98"/>
        <v>5099.9264163649614</v>
      </c>
      <c r="BK157" s="28">
        <v>1</v>
      </c>
      <c r="BL157" s="28" t="str">
        <f t="shared" si="99"/>
        <v>FALSETRUE</v>
      </c>
      <c r="BM157" s="24" t="str">
        <f t="shared" si="100"/>
        <v>FALSETRUE</v>
      </c>
      <c r="BN157" s="28">
        <v>0.38929999999999998</v>
      </c>
      <c r="BO157" s="28">
        <f t="shared" si="101"/>
        <v>0.34604444444444443</v>
      </c>
      <c r="BP157" s="24">
        <v>2</v>
      </c>
      <c r="BQ157" s="24">
        <f t="shared" si="105"/>
        <v>451.29824561403507</v>
      </c>
      <c r="BR157" s="24">
        <v>57</v>
      </c>
      <c r="BS157" s="28">
        <v>0.74</v>
      </c>
      <c r="BT157" s="28">
        <v>658.78500000000008</v>
      </c>
      <c r="BU157" s="24">
        <v>0.03</v>
      </c>
      <c r="BV157" s="28">
        <v>10.06</v>
      </c>
      <c r="BW157" s="28">
        <v>8955.9150000000009</v>
      </c>
      <c r="BX157" s="24">
        <v>23867</v>
      </c>
      <c r="BY157" s="24">
        <v>61306</v>
      </c>
      <c r="BZ157" s="24">
        <v>3852</v>
      </c>
      <c r="CA157" s="24">
        <v>19141</v>
      </c>
      <c r="CB157" s="24">
        <v>9773</v>
      </c>
      <c r="CC157" s="24">
        <v>60111</v>
      </c>
      <c r="CD157" s="24">
        <v>45.21</v>
      </c>
      <c r="CE157" s="24">
        <v>29.02</v>
      </c>
      <c r="CF157" s="24">
        <v>97.84</v>
      </c>
      <c r="CG157" s="24">
        <v>88090</v>
      </c>
      <c r="CH157" s="24">
        <v>935</v>
      </c>
      <c r="CI157" s="24">
        <v>1.05</v>
      </c>
      <c r="CJ157" s="24" t="s">
        <v>98</v>
      </c>
      <c r="CK157" s="24">
        <v>23212</v>
      </c>
      <c r="CL157" s="28">
        <v>1.05</v>
      </c>
      <c r="CM157" s="28">
        <v>4.0199999999999996</v>
      </c>
      <c r="CN157" s="24">
        <v>10330</v>
      </c>
      <c r="CO157" s="24">
        <v>44.87</v>
      </c>
      <c r="CP157" s="24">
        <v>3418</v>
      </c>
      <c r="CQ157" s="24">
        <v>11952</v>
      </c>
      <c r="CR157" s="24">
        <v>9129</v>
      </c>
      <c r="CS157" s="24">
        <v>25724</v>
      </c>
      <c r="CT157" s="24">
        <v>4215</v>
      </c>
      <c r="CU157" s="24">
        <v>9070</v>
      </c>
      <c r="CV157" s="24">
        <v>7054</v>
      </c>
      <c r="CW157" s="24">
        <v>5407</v>
      </c>
      <c r="CX157" s="24">
        <v>66.650000000000006</v>
      </c>
      <c r="CY157" s="24">
        <v>97.62</v>
      </c>
      <c r="CZ157" s="24">
        <v>85.71</v>
      </c>
      <c r="DA157" s="24">
        <v>42.64</v>
      </c>
      <c r="DB157" s="24">
        <v>1460</v>
      </c>
      <c r="DC157" s="24">
        <v>2.95</v>
      </c>
      <c r="DD157" s="24">
        <v>10.050000000000001</v>
      </c>
      <c r="DE157" s="24">
        <v>1896</v>
      </c>
      <c r="DF157" s="24">
        <v>8.23</v>
      </c>
      <c r="DG157" s="24">
        <v>0.8</v>
      </c>
      <c r="DH157" s="24">
        <v>1.77</v>
      </c>
    </row>
    <row r="158" spans="1:112" ht="12.3" customHeight="1">
      <c r="A158" s="24">
        <v>165</v>
      </c>
      <c r="B158" s="24" t="s">
        <v>277</v>
      </c>
      <c r="C158" s="24" t="s">
        <v>278</v>
      </c>
      <c r="D158" t="s">
        <v>497</v>
      </c>
      <c r="E158" s="25" t="s">
        <v>498</v>
      </c>
      <c r="F158" s="25" t="s">
        <v>1731</v>
      </c>
      <c r="G158" s="25" t="s">
        <v>1732</v>
      </c>
      <c r="H158" s="37" t="s">
        <v>2848</v>
      </c>
      <c r="I158" s="26">
        <v>19522</v>
      </c>
      <c r="J158" s="27">
        <v>22219.867399814819</v>
      </c>
      <c r="K158" s="27">
        <f t="shared" si="75"/>
        <v>2295.7872000000002</v>
      </c>
      <c r="L158" s="24">
        <v>4646</v>
      </c>
      <c r="M158" s="24">
        <v>576</v>
      </c>
      <c r="N158" s="24">
        <v>43</v>
      </c>
      <c r="O158" s="24">
        <f t="shared" si="76"/>
        <v>619</v>
      </c>
      <c r="P158" s="28">
        <v>11.76</v>
      </c>
      <c r="Q158" s="28">
        <f t="shared" si="77"/>
        <v>0.31263262209776105</v>
      </c>
      <c r="R158" s="29">
        <v>0.21617917967931086</v>
      </c>
      <c r="S158" s="29">
        <v>0.13488774716633925</v>
      </c>
      <c r="T158" s="29">
        <v>0.88845785632453123</v>
      </c>
      <c r="U158" s="28" t="s">
        <v>381</v>
      </c>
      <c r="V158" s="28" t="s">
        <v>119</v>
      </c>
      <c r="W158" s="28">
        <v>0.14971357743752575</v>
      </c>
      <c r="X158" s="27">
        <v>3326.6158386137299</v>
      </c>
      <c r="Y158" s="30">
        <f t="shared" si="78"/>
        <v>2.6640464510337657E-4</v>
      </c>
      <c r="Z158" s="27">
        <f t="shared" si="79"/>
        <v>3326.6158386137299</v>
      </c>
      <c r="AA158" s="27">
        <v>0</v>
      </c>
      <c r="AB158" s="27">
        <v>0</v>
      </c>
      <c r="AC158" s="27">
        <v>0</v>
      </c>
      <c r="AD158" s="27">
        <v>0</v>
      </c>
      <c r="AE158" s="27">
        <v>0</v>
      </c>
      <c r="AF158" s="27">
        <f t="shared" si="80"/>
        <v>0</v>
      </c>
      <c r="AG158" s="27">
        <f t="shared" si="81"/>
        <v>0</v>
      </c>
      <c r="AH158" s="27">
        <v>0</v>
      </c>
      <c r="AI158" s="27">
        <v>0</v>
      </c>
      <c r="AJ158" s="27">
        <v>0</v>
      </c>
      <c r="AK158" s="27">
        <v>0</v>
      </c>
      <c r="AL158" s="27">
        <v>0</v>
      </c>
      <c r="AM158" s="27">
        <v>0</v>
      </c>
      <c r="AN158" s="27">
        <f t="shared" si="82"/>
        <v>0</v>
      </c>
      <c r="AO158" s="27">
        <v>0</v>
      </c>
      <c r="AP158" s="30">
        <f t="shared" si="83"/>
        <v>0</v>
      </c>
      <c r="AQ158" s="30">
        <f t="shared" si="84"/>
        <v>0</v>
      </c>
      <c r="AR158" s="31">
        <f t="shared" si="85"/>
        <v>0</v>
      </c>
      <c r="AS158" s="31">
        <f t="shared" si="104"/>
        <v>0</v>
      </c>
      <c r="AT158" s="32">
        <f t="shared" si="86"/>
        <v>0</v>
      </c>
      <c r="AU158" s="24">
        <v>593.91376169466469</v>
      </c>
      <c r="AV158" s="28">
        <f t="shared" si="87"/>
        <v>1.6493308511584946E-2</v>
      </c>
      <c r="AW158" s="30">
        <f t="shared" si="88"/>
        <v>2.1182752306358535E-4</v>
      </c>
      <c r="AX158" s="33">
        <f t="shared" si="89"/>
        <v>1.6493308511584946E-2</v>
      </c>
      <c r="AY158" s="30">
        <f t="shared" si="90"/>
        <v>2.1182752306358535E-4</v>
      </c>
      <c r="AZ158" s="31">
        <f t="shared" si="91"/>
        <v>0.89638300268983573</v>
      </c>
      <c r="BA158" s="31">
        <f t="shared" si="102"/>
        <v>593.91376169466469</v>
      </c>
      <c r="BB158" s="33">
        <f t="shared" si="92"/>
        <v>0</v>
      </c>
      <c r="BC158" s="31">
        <f t="shared" si="93"/>
        <v>0.37635183029357716</v>
      </c>
      <c r="BD158" s="30">
        <f t="shared" si="94"/>
        <v>2.6640464510337657E-4</v>
      </c>
      <c r="BE158" s="31">
        <f t="shared" si="95"/>
        <v>0.94309171495954403</v>
      </c>
      <c r="BF158" s="31">
        <f t="shared" si="96"/>
        <v>0.36435723234739109</v>
      </c>
      <c r="BG158" s="31">
        <f t="shared" si="97"/>
        <v>0.55297134491140443</v>
      </c>
      <c r="BH158" s="24">
        <v>100</v>
      </c>
      <c r="BI158" s="24">
        <v>1.6233533863</v>
      </c>
      <c r="BJ158" s="24">
        <f t="shared" si="98"/>
        <v>13687.634243619046</v>
      </c>
      <c r="BK158" s="28">
        <v>1</v>
      </c>
      <c r="BL158" s="28" t="str">
        <f t="shared" si="99"/>
        <v>FALSETRUE</v>
      </c>
      <c r="BM158" s="24" t="str">
        <f t="shared" si="100"/>
        <v>FALSETRUE</v>
      </c>
      <c r="BN158" s="28">
        <v>0.34979999999999994</v>
      </c>
      <c r="BO158" s="28">
        <f t="shared" si="101"/>
        <v>0.31093333333333328</v>
      </c>
      <c r="BP158" s="24">
        <v>2.35</v>
      </c>
      <c r="BQ158" s="24">
        <f t="shared" si="105"/>
        <v>566.71428571428567</v>
      </c>
      <c r="BR158" s="24">
        <v>7</v>
      </c>
      <c r="BS158" s="28">
        <v>0.12</v>
      </c>
      <c r="BT158" s="28">
        <v>23.426399999999997</v>
      </c>
      <c r="BU158" s="24"/>
      <c r="BV158" s="28">
        <v>0.35000000000000003</v>
      </c>
      <c r="BW158" s="28">
        <v>68.327000000000012</v>
      </c>
      <c r="BX158" s="24">
        <v>4687</v>
      </c>
      <c r="BY158" s="24">
        <v>13401</v>
      </c>
      <c r="BZ158" s="24">
        <v>1434</v>
      </c>
      <c r="CA158" s="24">
        <v>3764</v>
      </c>
      <c r="CB158" s="24">
        <v>1957</v>
      </c>
      <c r="CC158" s="24">
        <v>13801</v>
      </c>
      <c r="CD158" s="24">
        <v>45.68</v>
      </c>
      <c r="CE158" s="24">
        <v>31.4</v>
      </c>
      <c r="CF158" s="24">
        <v>98.11</v>
      </c>
      <c r="CG158" s="24">
        <v>19522</v>
      </c>
      <c r="CH158" s="24">
        <v>0</v>
      </c>
      <c r="CI158" s="24">
        <v>0</v>
      </c>
      <c r="CJ158" s="24" t="s">
        <v>98</v>
      </c>
      <c r="CK158" s="24">
        <v>5424</v>
      </c>
      <c r="CL158" s="28">
        <v>1.03</v>
      </c>
      <c r="CM158" s="28">
        <v>3.71</v>
      </c>
      <c r="CN158" s="24">
        <v>2542</v>
      </c>
      <c r="CO158" s="24">
        <v>47.54</v>
      </c>
      <c r="CP158" s="24">
        <v>624</v>
      </c>
      <c r="CQ158" s="24">
        <v>2255</v>
      </c>
      <c r="CR158" s="24">
        <v>1088</v>
      </c>
      <c r="CS158" s="24">
        <v>3967</v>
      </c>
      <c r="CT158" s="24">
        <v>843</v>
      </c>
      <c r="CU158" s="24">
        <v>1812</v>
      </c>
      <c r="CV158" s="24">
        <v>1387</v>
      </c>
      <c r="CW158" s="24">
        <v>1026</v>
      </c>
      <c r="CX158" s="24">
        <v>67.930000000000007</v>
      </c>
      <c r="CY158" s="24">
        <v>96.54</v>
      </c>
      <c r="CZ158" s="24">
        <v>84.21</v>
      </c>
      <c r="DA158" s="24">
        <v>40.549999999999997</v>
      </c>
      <c r="DB158" s="24">
        <v>385</v>
      </c>
      <c r="DC158" s="24">
        <v>4.3</v>
      </c>
      <c r="DD158" s="24">
        <v>8.3800000000000008</v>
      </c>
      <c r="DE158" s="24">
        <v>54</v>
      </c>
      <c r="DF158" s="24">
        <v>1.01</v>
      </c>
      <c r="DG158" s="24">
        <v>0.43</v>
      </c>
      <c r="DH158" s="24">
        <v>1.77</v>
      </c>
    </row>
    <row r="159" spans="1:112" ht="12.3" customHeight="1">
      <c r="A159" s="24">
        <v>166</v>
      </c>
      <c r="B159" s="24" t="s">
        <v>277</v>
      </c>
      <c r="C159" s="24" t="s">
        <v>278</v>
      </c>
      <c r="D159" t="s">
        <v>497</v>
      </c>
      <c r="E159" s="25" t="s">
        <v>498</v>
      </c>
      <c r="F159" s="25" t="s">
        <v>1779</v>
      </c>
      <c r="G159" s="25" t="s">
        <v>1780</v>
      </c>
      <c r="H159" s="37" t="s">
        <v>2848</v>
      </c>
      <c r="I159" s="26">
        <v>14575</v>
      </c>
      <c r="J159" s="27">
        <v>16589.210498529916</v>
      </c>
      <c r="K159" s="27">
        <f t="shared" si="75"/>
        <v>2266.4124999999999</v>
      </c>
      <c r="L159" s="24">
        <v>2993</v>
      </c>
      <c r="M159" s="24">
        <v>481</v>
      </c>
      <c r="N159" s="24">
        <v>70</v>
      </c>
      <c r="O159" s="24">
        <f t="shared" si="76"/>
        <v>551</v>
      </c>
      <c r="P159" s="28">
        <v>15.55</v>
      </c>
      <c r="Q159" s="28">
        <f t="shared" si="77"/>
        <v>0.34351541897439963</v>
      </c>
      <c r="R159" s="29">
        <v>0.21617917967931086</v>
      </c>
      <c r="S159" s="29">
        <v>0.13488774716633925</v>
      </c>
      <c r="T159" s="29">
        <v>0.88845785632453123</v>
      </c>
      <c r="U159" s="28" t="s">
        <v>381</v>
      </c>
      <c r="V159" s="28" t="s">
        <v>119</v>
      </c>
      <c r="W159" s="28">
        <v>0.19796310622053789</v>
      </c>
      <c r="X159" s="27">
        <v>3284.0516400353399</v>
      </c>
      <c r="Y159" s="30">
        <f t="shared" si="78"/>
        <v>2.6299598574308479E-4</v>
      </c>
      <c r="Z159" s="27">
        <f t="shared" si="79"/>
        <v>3284.0516400353399</v>
      </c>
      <c r="AA159" s="27">
        <v>0</v>
      </c>
      <c r="AB159" s="27">
        <v>0</v>
      </c>
      <c r="AC159" s="27">
        <v>0</v>
      </c>
      <c r="AD159" s="27">
        <v>0</v>
      </c>
      <c r="AE159" s="27">
        <v>0</v>
      </c>
      <c r="AF159" s="27">
        <f t="shared" si="80"/>
        <v>0</v>
      </c>
      <c r="AG159" s="27">
        <f t="shared" si="81"/>
        <v>0</v>
      </c>
      <c r="AH159" s="27">
        <v>0</v>
      </c>
      <c r="AI159" s="27">
        <v>0</v>
      </c>
      <c r="AJ159" s="27">
        <v>0</v>
      </c>
      <c r="AK159" s="27">
        <v>0</v>
      </c>
      <c r="AL159" s="27">
        <v>0</v>
      </c>
      <c r="AM159" s="27">
        <v>0</v>
      </c>
      <c r="AN159" s="27">
        <f t="shared" si="82"/>
        <v>0</v>
      </c>
      <c r="AO159" s="27">
        <v>0</v>
      </c>
      <c r="AP159" s="30">
        <f t="shared" si="83"/>
        <v>0</v>
      </c>
      <c r="AQ159" s="30">
        <f t="shared" si="84"/>
        <v>0</v>
      </c>
      <c r="AR159" s="31">
        <f t="shared" si="85"/>
        <v>0</v>
      </c>
      <c r="AS159" s="31">
        <f t="shared" si="104"/>
        <v>0</v>
      </c>
      <c r="AT159" s="32">
        <f t="shared" si="86"/>
        <v>0</v>
      </c>
      <c r="AU159" s="24">
        <v>485.99942577142053</v>
      </c>
      <c r="AV159" s="28">
        <f t="shared" si="87"/>
        <v>1.3496468650312425E-2</v>
      </c>
      <c r="AW159" s="30">
        <f t="shared" si="88"/>
        <v>1.7333838885587424E-4</v>
      </c>
      <c r="AX159" s="33">
        <f t="shared" si="89"/>
        <v>1.3496468650312425E-2</v>
      </c>
      <c r="AY159" s="30">
        <f t="shared" si="90"/>
        <v>1.7333838885587424E-4</v>
      </c>
      <c r="AZ159" s="31">
        <f t="shared" si="91"/>
        <v>0.89606727169325795</v>
      </c>
      <c r="BA159" s="31">
        <f t="shared" si="102"/>
        <v>485.99942577142053</v>
      </c>
      <c r="BB159" s="33">
        <f t="shared" si="92"/>
        <v>0</v>
      </c>
      <c r="BC159" s="31">
        <f t="shared" si="93"/>
        <v>0.37524764000762706</v>
      </c>
      <c r="BD159" s="30">
        <f t="shared" si="94"/>
        <v>2.6299598574308479E-4</v>
      </c>
      <c r="BE159" s="31">
        <f t="shared" si="95"/>
        <v>0.94307851559831468</v>
      </c>
      <c r="BF159" s="31">
        <f t="shared" si="96"/>
        <v>0.38043487260153186</v>
      </c>
      <c r="BG159" s="31">
        <f t="shared" si="97"/>
        <v>0.57737177823629438</v>
      </c>
      <c r="BH159" s="24">
        <v>100</v>
      </c>
      <c r="BI159" s="24">
        <v>1.3488955686999999</v>
      </c>
      <c r="BJ159" s="24">
        <f t="shared" si="98"/>
        <v>12298.365331956566</v>
      </c>
      <c r="BK159" s="28">
        <v>1</v>
      </c>
      <c r="BL159" s="28" t="str">
        <f t="shared" si="99"/>
        <v>FALSETRUE</v>
      </c>
      <c r="BM159" s="24" t="str">
        <f t="shared" si="100"/>
        <v>FALSETRUE</v>
      </c>
      <c r="BN159" s="28">
        <v>0.38380000000000003</v>
      </c>
      <c r="BO159" s="28">
        <f t="shared" si="101"/>
        <v>0.3411555555555556</v>
      </c>
      <c r="BP159" s="24">
        <v>1.64</v>
      </c>
      <c r="BQ159" s="24">
        <f t="shared" si="105"/>
        <v>409.16666666666669</v>
      </c>
      <c r="BR159" s="24">
        <v>6</v>
      </c>
      <c r="BS159" s="28">
        <v>0.65</v>
      </c>
      <c r="BT159" s="28">
        <v>94.737500000000011</v>
      </c>
      <c r="BU159" s="24"/>
      <c r="BV159" s="28">
        <v>0.36</v>
      </c>
      <c r="BW159" s="28">
        <v>52.47</v>
      </c>
      <c r="BX159" s="24">
        <v>3897</v>
      </c>
      <c r="BY159" s="24">
        <v>10155</v>
      </c>
      <c r="BZ159" s="24">
        <v>523</v>
      </c>
      <c r="CA159" s="24">
        <v>3254</v>
      </c>
      <c r="CB159" s="24">
        <v>1414</v>
      </c>
      <c r="CC159" s="24">
        <v>9907</v>
      </c>
      <c r="CD159" s="24">
        <v>43.53</v>
      </c>
      <c r="CE159" s="24">
        <v>28.53</v>
      </c>
      <c r="CF159" s="24">
        <v>95.11</v>
      </c>
      <c r="CG159" s="24">
        <v>14575</v>
      </c>
      <c r="CH159" s="24">
        <v>0</v>
      </c>
      <c r="CI159" s="24">
        <v>0</v>
      </c>
      <c r="CJ159" s="24" t="s">
        <v>98</v>
      </c>
      <c r="CK159" s="24">
        <v>3629</v>
      </c>
      <c r="CL159" s="28">
        <v>1.05</v>
      </c>
      <c r="CM159" s="28">
        <v>4.24</v>
      </c>
      <c r="CN159" s="24">
        <v>1940</v>
      </c>
      <c r="CO159" s="24">
        <v>54.04</v>
      </c>
      <c r="CP159" s="24">
        <v>449</v>
      </c>
      <c r="CQ159" s="24">
        <v>1226</v>
      </c>
      <c r="CR159" s="24">
        <v>780</v>
      </c>
      <c r="CS159" s="24">
        <v>2455</v>
      </c>
      <c r="CT159" s="24">
        <v>688</v>
      </c>
      <c r="CU159" s="24">
        <v>1489</v>
      </c>
      <c r="CV159" s="24">
        <v>982</v>
      </c>
      <c r="CW159" s="24">
        <v>836</v>
      </c>
      <c r="CX159" s="24">
        <v>64.239999999999995</v>
      </c>
      <c r="CY159" s="24">
        <v>97.07</v>
      </c>
      <c r="CZ159" s="24">
        <v>83.65</v>
      </c>
      <c r="DA159" s="24">
        <v>39.979999999999997</v>
      </c>
      <c r="DB159" s="24">
        <v>193</v>
      </c>
      <c r="DC159" s="24">
        <v>3.65</v>
      </c>
      <c r="DD159" s="24">
        <v>11.31</v>
      </c>
      <c r="DE159" s="24">
        <v>120</v>
      </c>
      <c r="DF159" s="24">
        <v>3.34</v>
      </c>
      <c r="DG159" s="24">
        <v>0.78</v>
      </c>
      <c r="DH159" s="24">
        <v>1.1599999999999999</v>
      </c>
    </row>
    <row r="160" spans="1:112" ht="12.3" customHeight="1">
      <c r="A160" s="24">
        <v>167</v>
      </c>
      <c r="B160" s="24" t="s">
        <v>277</v>
      </c>
      <c r="C160" s="24" t="s">
        <v>278</v>
      </c>
      <c r="D160" s="25" t="s">
        <v>1479</v>
      </c>
      <c r="E160" s="25" t="s">
        <v>1480</v>
      </c>
      <c r="F160" s="25" t="s">
        <v>1481</v>
      </c>
      <c r="G160" s="37" t="s">
        <v>2793</v>
      </c>
      <c r="H160" s="37" t="s">
        <v>2848</v>
      </c>
      <c r="I160" s="26">
        <v>12816</v>
      </c>
      <c r="J160" s="27">
        <v>15005</v>
      </c>
      <c r="K160" s="27">
        <f t="shared" si="75"/>
        <v>3187.3391999999999</v>
      </c>
      <c r="L160" s="24">
        <v>3770</v>
      </c>
      <c r="M160" s="24">
        <v>1014</v>
      </c>
      <c r="N160" s="24">
        <v>234</v>
      </c>
      <c r="O160" s="24">
        <f t="shared" si="76"/>
        <v>1248</v>
      </c>
      <c r="P160" s="28">
        <v>24.87</v>
      </c>
      <c r="Q160" s="28">
        <f t="shared" si="77"/>
        <v>0.41226568463809882</v>
      </c>
      <c r="R160" s="29">
        <v>0.37844241946163604</v>
      </c>
      <c r="S160" s="29">
        <v>0.13608247142124477</v>
      </c>
      <c r="T160" s="29">
        <v>0.3370331238406491</v>
      </c>
      <c r="U160" s="28" t="s">
        <v>294</v>
      </c>
      <c r="V160" s="28" t="s">
        <v>295</v>
      </c>
      <c r="W160" s="28">
        <v>0.37844241946163604</v>
      </c>
      <c r="X160" s="27">
        <v>5678.5285040218487</v>
      </c>
      <c r="Y160" s="30">
        <f t="shared" si="78"/>
        <v>4.5475235020036399E-4</v>
      </c>
      <c r="Z160" s="27">
        <f t="shared" si="79"/>
        <v>5678.5285040218487</v>
      </c>
      <c r="AA160" s="27">
        <v>0</v>
      </c>
      <c r="AB160" s="27">
        <v>0</v>
      </c>
      <c r="AC160" s="27">
        <v>20</v>
      </c>
      <c r="AD160" s="27">
        <v>0</v>
      </c>
      <c r="AE160" s="27">
        <v>2106</v>
      </c>
      <c r="AF160" s="27">
        <f t="shared" si="80"/>
        <v>2106</v>
      </c>
      <c r="AG160" s="27">
        <f t="shared" si="81"/>
        <v>2</v>
      </c>
      <c r="AH160" s="27">
        <v>0</v>
      </c>
      <c r="AI160" s="27">
        <v>0</v>
      </c>
      <c r="AJ160" s="27">
        <v>0</v>
      </c>
      <c r="AK160" s="27">
        <v>0</v>
      </c>
      <c r="AL160" s="27">
        <v>2106</v>
      </c>
      <c r="AM160" s="27">
        <v>2106</v>
      </c>
      <c r="AN160" s="27">
        <f t="shared" si="82"/>
        <v>1</v>
      </c>
      <c r="AO160" s="27">
        <v>0</v>
      </c>
      <c r="AP160" s="30">
        <f t="shared" si="83"/>
        <v>0</v>
      </c>
      <c r="AQ160" s="30">
        <f t="shared" si="84"/>
        <v>0</v>
      </c>
      <c r="AR160" s="31">
        <f t="shared" si="85"/>
        <v>0</v>
      </c>
      <c r="AS160" s="31">
        <f t="shared" si="104"/>
        <v>0</v>
      </c>
      <c r="AT160" s="32">
        <f t="shared" si="86"/>
        <v>0</v>
      </c>
      <c r="AU160" s="24">
        <v>1119.4326767675193</v>
      </c>
      <c r="AV160" s="28">
        <f t="shared" si="87"/>
        <v>3.1087254895716798E-2</v>
      </c>
      <c r="AW160" s="30">
        <f t="shared" si="88"/>
        <v>3.9926108207947417E-4</v>
      </c>
      <c r="AX160" s="33">
        <f t="shared" si="89"/>
        <v>3.1087254895716798E-2</v>
      </c>
      <c r="AY160" s="30">
        <f t="shared" si="90"/>
        <v>3.9926108207947417E-4</v>
      </c>
      <c r="AZ160" s="31">
        <f t="shared" si="91"/>
        <v>0.89792054271504973</v>
      </c>
      <c r="BA160" s="31">
        <f t="shared" si="102"/>
        <v>1119.4326767675193</v>
      </c>
      <c r="BB160" s="33">
        <f t="shared" si="92"/>
        <v>0</v>
      </c>
      <c r="BC160" s="31">
        <f t="shared" si="93"/>
        <v>0.43581673902413415</v>
      </c>
      <c r="BD160" s="30">
        <f t="shared" si="94"/>
        <v>4.5475235020036399E-4</v>
      </c>
      <c r="BE160" s="31">
        <f t="shared" si="95"/>
        <v>0.94382105430780572</v>
      </c>
      <c r="BF160" s="31">
        <f t="shared" si="96"/>
        <v>0.44090607537321408</v>
      </c>
      <c r="BG160" s="31">
        <f t="shared" si="97"/>
        <v>0.6691466611160326</v>
      </c>
      <c r="BH160" s="24">
        <v>68.88</v>
      </c>
      <c r="BI160" s="24">
        <v>409.94190605400001</v>
      </c>
      <c r="BJ160" s="24">
        <f t="shared" si="98"/>
        <v>36.602747312258074</v>
      </c>
      <c r="BK160" s="28">
        <f t="shared" ref="BK160:BK169" si="106">BJ160/(2000)</f>
        <v>1.8301373656129036E-2</v>
      </c>
      <c r="BL160" s="28" t="str">
        <f t="shared" si="99"/>
        <v>FALSETRUE</v>
      </c>
      <c r="BM160" s="24" t="str">
        <f t="shared" si="100"/>
        <v>FALSETRUE</v>
      </c>
      <c r="BN160" s="28">
        <v>0.3236</v>
      </c>
      <c r="BO160" s="28">
        <f t="shared" si="101"/>
        <v>0.28764444444444442</v>
      </c>
      <c r="BP160" s="24">
        <v>3.7</v>
      </c>
      <c r="BQ160" s="24">
        <f t="shared" si="105"/>
        <v>268.90909090909093</v>
      </c>
      <c r="BR160" s="24">
        <v>11</v>
      </c>
      <c r="BS160" s="28">
        <v>4.0999999999999996</v>
      </c>
      <c r="BT160" s="28">
        <v>525.4559999999999</v>
      </c>
      <c r="BU160" s="24">
        <v>0.45</v>
      </c>
      <c r="BV160" s="28">
        <v>2.31</v>
      </c>
      <c r="BW160" s="28">
        <v>296.0496</v>
      </c>
      <c r="BX160" s="24">
        <v>2901</v>
      </c>
      <c r="BY160" s="24">
        <v>8965</v>
      </c>
      <c r="BZ160" s="24">
        <v>950</v>
      </c>
      <c r="CA160" s="24">
        <v>2384</v>
      </c>
      <c r="CB160" s="24">
        <v>1150</v>
      </c>
      <c r="CC160" s="24">
        <v>9282</v>
      </c>
      <c r="CD160" s="24">
        <v>42.96</v>
      </c>
      <c r="CE160" s="24">
        <v>32.25</v>
      </c>
      <c r="CF160" s="24">
        <v>115.9</v>
      </c>
      <c r="CG160" s="24">
        <v>8828</v>
      </c>
      <c r="CH160" s="24">
        <v>3988</v>
      </c>
      <c r="CI160" s="24">
        <v>31.12</v>
      </c>
      <c r="CJ160" s="24" t="s">
        <v>98</v>
      </c>
      <c r="CK160" s="24">
        <v>5144</v>
      </c>
      <c r="CL160" s="28">
        <v>1.01</v>
      </c>
      <c r="CM160" s="28">
        <v>2.52</v>
      </c>
      <c r="CN160" s="24">
        <v>1895</v>
      </c>
      <c r="CO160" s="24">
        <v>36.93</v>
      </c>
      <c r="CP160" s="24">
        <v>452</v>
      </c>
      <c r="CQ160" s="24">
        <v>1519</v>
      </c>
      <c r="CR160" s="24">
        <v>987</v>
      </c>
      <c r="CS160" s="24">
        <v>2958</v>
      </c>
      <c r="CT160" s="24">
        <v>588</v>
      </c>
      <c r="CU160" s="24">
        <v>1059</v>
      </c>
      <c r="CV160" s="24">
        <v>819</v>
      </c>
      <c r="CW160" s="24">
        <v>594</v>
      </c>
      <c r="CX160" s="24">
        <v>72.5</v>
      </c>
      <c r="CY160" s="24">
        <v>93.55</v>
      </c>
      <c r="CZ160" s="24">
        <v>85.58</v>
      </c>
      <c r="DA160" s="24">
        <v>39</v>
      </c>
      <c r="DB160" s="24">
        <v>401</v>
      </c>
      <c r="DC160" s="24">
        <v>7.6</v>
      </c>
      <c r="DD160" s="24">
        <v>4.3499999999999996</v>
      </c>
      <c r="DE160" s="24">
        <v>696</v>
      </c>
      <c r="DF160" s="24">
        <v>13.56</v>
      </c>
      <c r="DG160" s="24">
        <v>8.11</v>
      </c>
      <c r="DH160" s="24">
        <v>2.85</v>
      </c>
    </row>
    <row r="161" spans="1:112" ht="12.3" customHeight="1">
      <c r="A161" s="24">
        <v>168</v>
      </c>
      <c r="B161" s="24" t="s">
        <v>404</v>
      </c>
      <c r="C161" s="24" t="s">
        <v>405</v>
      </c>
      <c r="D161" t="s">
        <v>672</v>
      </c>
      <c r="E161" s="25" t="s">
        <v>673</v>
      </c>
      <c r="F161" s="25" t="s">
        <v>674</v>
      </c>
      <c r="G161" s="25" t="s">
        <v>675</v>
      </c>
      <c r="H161" s="25" t="s">
        <v>431</v>
      </c>
      <c r="I161" s="26">
        <v>34148</v>
      </c>
      <c r="J161" s="27">
        <v>39025.220896391154</v>
      </c>
      <c r="K161" s="27">
        <f t="shared" si="75"/>
        <v>7768.67</v>
      </c>
      <c r="L161" s="24">
        <v>6434</v>
      </c>
      <c r="M161" s="24">
        <v>1408</v>
      </c>
      <c r="N161" s="24">
        <v>486</v>
      </c>
      <c r="O161" s="24">
        <f t="shared" si="76"/>
        <v>1894</v>
      </c>
      <c r="P161" s="28">
        <v>22.75</v>
      </c>
      <c r="Q161" s="28">
        <f t="shared" si="77"/>
        <v>0.42529401501515685</v>
      </c>
      <c r="R161" s="29">
        <v>0.44794172368439938</v>
      </c>
      <c r="S161" s="29">
        <v>6.7092915987789589E-2</v>
      </c>
      <c r="T161" s="29">
        <v>0.23978698814992924</v>
      </c>
      <c r="U161" s="28" t="s">
        <v>215</v>
      </c>
      <c r="V161" s="28" t="s">
        <v>129</v>
      </c>
      <c r="W161" s="28">
        <v>0.41355554485785945</v>
      </c>
      <c r="X161" s="27">
        <v>16139.096491005366</v>
      </c>
      <c r="Y161" s="30">
        <f t="shared" si="78"/>
        <v>1.2924637173516069E-3</v>
      </c>
      <c r="Z161" s="27">
        <f t="shared" si="79"/>
        <v>15535.096491005366</v>
      </c>
      <c r="AA161" s="27">
        <v>0</v>
      </c>
      <c r="AB161" s="27">
        <v>0</v>
      </c>
      <c r="AC161" s="27">
        <v>404</v>
      </c>
      <c r="AD161" s="27">
        <v>0</v>
      </c>
      <c r="AE161" s="27">
        <v>7796</v>
      </c>
      <c r="AF161" s="27">
        <f t="shared" si="80"/>
        <v>7796</v>
      </c>
      <c r="AG161" s="27">
        <f t="shared" si="81"/>
        <v>2</v>
      </c>
      <c r="AH161" s="27">
        <v>0</v>
      </c>
      <c r="AI161" s="27">
        <v>0</v>
      </c>
      <c r="AJ161" s="27">
        <v>604</v>
      </c>
      <c r="AK161" s="27">
        <v>0</v>
      </c>
      <c r="AL161" s="27">
        <v>7796</v>
      </c>
      <c r="AM161" s="27">
        <v>8400</v>
      </c>
      <c r="AN161" s="27">
        <f t="shared" si="82"/>
        <v>2</v>
      </c>
      <c r="AO161" s="27">
        <v>604</v>
      </c>
      <c r="AP161" s="30">
        <f t="shared" si="83"/>
        <v>3.4929927904397485E-4</v>
      </c>
      <c r="AQ161" s="30">
        <f t="shared" si="84"/>
        <v>0</v>
      </c>
      <c r="AR161" s="31">
        <f t="shared" si="85"/>
        <v>3.74246476769391E-2</v>
      </c>
      <c r="AS161" s="31">
        <f t="shared" si="104"/>
        <v>3.74246476769391E-2</v>
      </c>
      <c r="AT161" s="32">
        <f t="shared" si="86"/>
        <v>1.5477170561149974E-2</v>
      </c>
      <c r="AU161" s="24">
        <v>4055.7392284210277</v>
      </c>
      <c r="AV161" s="28">
        <f t="shared" si="87"/>
        <v>0.11263008647251288</v>
      </c>
      <c r="AW161" s="30">
        <f t="shared" si="88"/>
        <v>1.4465352553826179E-3</v>
      </c>
      <c r="AX161" s="33">
        <f t="shared" si="89"/>
        <v>0.11263008647251288</v>
      </c>
      <c r="AY161" s="30">
        <f t="shared" si="90"/>
        <v>1.4465352553826179E-3</v>
      </c>
      <c r="AZ161" s="31">
        <f t="shared" si="91"/>
        <v>0.90651145870299199</v>
      </c>
      <c r="BA161" s="31">
        <f t="shared" si="102"/>
        <v>4055.7392284210277</v>
      </c>
      <c r="BB161" s="33">
        <f t="shared" si="92"/>
        <v>0</v>
      </c>
      <c r="BC161" s="31">
        <f t="shared" si="93"/>
        <v>0.48902775628663475</v>
      </c>
      <c r="BD161" s="30">
        <f t="shared" si="94"/>
        <v>9.4316443830763208E-4</v>
      </c>
      <c r="BE161" s="31">
        <f t="shared" si="95"/>
        <v>0.94571233381046715</v>
      </c>
      <c r="BF161" s="31">
        <f t="shared" si="96"/>
        <v>0.45352011412855942</v>
      </c>
      <c r="BG161" s="31">
        <f t="shared" si="97"/>
        <v>0.68829051598168123</v>
      </c>
      <c r="BH161" s="24">
        <v>59.8</v>
      </c>
      <c r="BI161" s="24">
        <v>407.36330556299998</v>
      </c>
      <c r="BJ161" s="24">
        <f t="shared" si="98"/>
        <v>95.799548863283135</v>
      </c>
      <c r="BK161" s="28">
        <f t="shared" si="106"/>
        <v>4.7899774431641569E-2</v>
      </c>
      <c r="BL161" s="28" t="str">
        <f t="shared" si="99"/>
        <v>FALSETRUE</v>
      </c>
      <c r="BM161" s="24" t="str">
        <f t="shared" si="100"/>
        <v>TRUETRUE</v>
      </c>
      <c r="BN161" s="28">
        <v>0.49259999999999998</v>
      </c>
      <c r="BO161" s="28">
        <f t="shared" si="101"/>
        <v>0.43786666666666663</v>
      </c>
      <c r="BP161" s="24">
        <v>8.25</v>
      </c>
      <c r="BQ161" s="24">
        <f t="shared" si="105"/>
        <v>200.14285714285714</v>
      </c>
      <c r="BR161" s="24">
        <v>49</v>
      </c>
      <c r="BS161" s="28">
        <v>8.66</v>
      </c>
      <c r="BT161" s="28">
        <v>2957.2167999999997</v>
      </c>
      <c r="BU161" s="24">
        <v>0.27</v>
      </c>
      <c r="BV161" s="28">
        <v>4.8599999999999994</v>
      </c>
      <c r="BW161" s="28">
        <v>1659.5927999999997</v>
      </c>
      <c r="BX161" s="24">
        <v>10777</v>
      </c>
      <c r="BY161" s="24">
        <v>21880</v>
      </c>
      <c r="BZ161" s="24">
        <v>1491</v>
      </c>
      <c r="CA161" s="24">
        <v>8587</v>
      </c>
      <c r="CB161" s="24">
        <v>4343</v>
      </c>
      <c r="CC161" s="24">
        <v>21218</v>
      </c>
      <c r="CD161" s="24">
        <v>56.07</v>
      </c>
      <c r="CE161" s="24">
        <v>26.87</v>
      </c>
      <c r="CF161" s="24">
        <v>102.97</v>
      </c>
      <c r="CG161" s="24">
        <v>20419</v>
      </c>
      <c r="CH161" s="24">
        <v>13729</v>
      </c>
      <c r="CI161" s="24">
        <v>40.200000000000003</v>
      </c>
      <c r="CJ161" s="24" t="s">
        <v>98</v>
      </c>
      <c r="CK161" s="24">
        <v>8782</v>
      </c>
      <c r="CL161" s="28">
        <v>1.02</v>
      </c>
      <c r="CM161" s="28">
        <v>3.92</v>
      </c>
      <c r="CN161" s="24">
        <v>3981</v>
      </c>
      <c r="CO161" s="24">
        <v>45.69</v>
      </c>
      <c r="CP161" s="24">
        <v>1883</v>
      </c>
      <c r="CQ161" s="24">
        <v>4763</v>
      </c>
      <c r="CR161" s="24">
        <v>2938</v>
      </c>
      <c r="CS161" s="24">
        <v>9807</v>
      </c>
      <c r="CT161" s="24">
        <v>1672</v>
      </c>
      <c r="CU161" s="24">
        <v>4145</v>
      </c>
      <c r="CV161" s="24">
        <v>2979</v>
      </c>
      <c r="CW161" s="24">
        <v>2361</v>
      </c>
      <c r="CX161" s="24">
        <v>58.87</v>
      </c>
      <c r="CY161" s="24">
        <v>95.62</v>
      </c>
      <c r="CZ161" s="24">
        <v>82.96</v>
      </c>
      <c r="DA161" s="24">
        <v>48.09</v>
      </c>
      <c r="DB161" s="24">
        <v>2233</v>
      </c>
      <c r="DC161" s="24">
        <v>5.52</v>
      </c>
      <c r="DD161" s="24">
        <v>9.24</v>
      </c>
      <c r="DE161" s="24">
        <v>871</v>
      </c>
      <c r="DF161" s="24">
        <v>10</v>
      </c>
      <c r="DG161" s="24">
        <v>2.93</v>
      </c>
      <c r="DH161" s="24">
        <v>5.88</v>
      </c>
    </row>
    <row r="162" spans="1:112" ht="12.3" customHeight="1">
      <c r="A162" s="24">
        <v>169</v>
      </c>
      <c r="B162" s="24" t="s">
        <v>404</v>
      </c>
      <c r="C162" s="24" t="s">
        <v>405</v>
      </c>
      <c r="D162" t="s">
        <v>672</v>
      </c>
      <c r="E162" s="25" t="s">
        <v>673</v>
      </c>
      <c r="F162" s="25" t="s">
        <v>2137</v>
      </c>
      <c r="G162" s="25" t="s">
        <v>2138</v>
      </c>
      <c r="H162" s="25" t="s">
        <v>431</v>
      </c>
      <c r="I162" s="26">
        <v>7084</v>
      </c>
      <c r="J162" s="27">
        <v>8095.7791036088474</v>
      </c>
      <c r="K162" s="27">
        <f t="shared" si="75"/>
        <v>2391.5584000000003</v>
      </c>
      <c r="L162" s="24">
        <v>1140</v>
      </c>
      <c r="M162" s="24">
        <v>317</v>
      </c>
      <c r="N162" s="24">
        <v>264</v>
      </c>
      <c r="O162" s="24">
        <f t="shared" si="76"/>
        <v>581</v>
      </c>
      <c r="P162" s="28">
        <v>33.760000000000005</v>
      </c>
      <c r="Q162" s="28">
        <f t="shared" si="77"/>
        <v>0.50127745468627016</v>
      </c>
      <c r="R162" s="29">
        <v>0.44794172368439938</v>
      </c>
      <c r="S162" s="29">
        <v>6.7092915987789589E-2</v>
      </c>
      <c r="T162" s="29">
        <v>0.23978698814992924</v>
      </c>
      <c r="U162" s="28" t="s">
        <v>215</v>
      </c>
      <c r="V162" s="28" t="s">
        <v>129</v>
      </c>
      <c r="W162" s="28">
        <v>0.61369825030335556</v>
      </c>
      <c r="X162" s="27">
        <v>4968.3654707272181</v>
      </c>
      <c r="Y162" s="30">
        <f t="shared" si="78"/>
        <v>3.9788052007968703E-4</v>
      </c>
      <c r="Z162" s="27">
        <f t="shared" si="79"/>
        <v>4968.3654707272181</v>
      </c>
      <c r="AA162" s="27">
        <v>0</v>
      </c>
      <c r="AB162" s="27">
        <v>0</v>
      </c>
      <c r="AC162" s="27">
        <v>0</v>
      </c>
      <c r="AD162" s="27">
        <v>0</v>
      </c>
      <c r="AE162" s="27">
        <v>0</v>
      </c>
      <c r="AF162" s="27">
        <f t="shared" si="80"/>
        <v>0</v>
      </c>
      <c r="AG162" s="27">
        <f t="shared" si="81"/>
        <v>0</v>
      </c>
      <c r="AH162" s="27">
        <v>0</v>
      </c>
      <c r="AI162" s="27">
        <v>0</v>
      </c>
      <c r="AJ162" s="27">
        <v>0</v>
      </c>
      <c r="AK162" s="27">
        <v>0</v>
      </c>
      <c r="AL162" s="27">
        <v>0</v>
      </c>
      <c r="AM162" s="27">
        <v>0</v>
      </c>
      <c r="AN162" s="27">
        <f t="shared" si="82"/>
        <v>0</v>
      </c>
      <c r="AO162" s="27">
        <v>0</v>
      </c>
      <c r="AP162" s="30">
        <f t="shared" si="83"/>
        <v>0</v>
      </c>
      <c r="AQ162" s="30">
        <f t="shared" si="84"/>
        <v>0</v>
      </c>
      <c r="AR162" s="31">
        <f t="shared" si="85"/>
        <v>0</v>
      </c>
      <c r="AS162" s="31">
        <f t="shared" si="104"/>
        <v>0</v>
      </c>
      <c r="AT162" s="32">
        <f t="shared" si="86"/>
        <v>0</v>
      </c>
      <c r="AU162" s="24">
        <v>1247.6485428667218</v>
      </c>
      <c r="AV162" s="28">
        <f t="shared" si="87"/>
        <v>3.4647879302903709E-2</v>
      </c>
      <c r="AW162" s="30">
        <f t="shared" si="88"/>
        <v>4.4499103663676453E-4</v>
      </c>
      <c r="AX162" s="33">
        <f t="shared" si="89"/>
        <v>3.4647879302903709E-2</v>
      </c>
      <c r="AY162" s="30">
        <f t="shared" si="90"/>
        <v>4.4499103663676453E-4</v>
      </c>
      <c r="AZ162" s="31">
        <f t="shared" si="91"/>
        <v>0.89829567103173025</v>
      </c>
      <c r="BA162" s="31">
        <f t="shared" si="102"/>
        <v>1247.6485428667218</v>
      </c>
      <c r="BB162" s="33">
        <f t="shared" si="92"/>
        <v>0</v>
      </c>
      <c r="BC162" s="31">
        <f t="shared" si="93"/>
        <v>0.46029509133967778</v>
      </c>
      <c r="BD162" s="30">
        <f t="shared" si="94"/>
        <v>3.9788052007968703E-4</v>
      </c>
      <c r="BE162" s="31">
        <f t="shared" si="95"/>
        <v>0.94360082936005119</v>
      </c>
      <c r="BF162" s="31">
        <f t="shared" si="96"/>
        <v>0.51923232006116216</v>
      </c>
      <c r="BG162" s="31">
        <f t="shared" si="97"/>
        <v>0.78801947335009592</v>
      </c>
      <c r="BH162" s="24">
        <v>44.99</v>
      </c>
      <c r="BI162" s="24">
        <v>371.33211728600003</v>
      </c>
      <c r="BJ162" s="24">
        <f t="shared" si="98"/>
        <v>21.801989988852696</v>
      </c>
      <c r="BK162" s="28">
        <f t="shared" si="106"/>
        <v>1.0900994994426347E-2</v>
      </c>
      <c r="BL162" s="28" t="str">
        <f t="shared" si="99"/>
        <v>TRUEFALSE</v>
      </c>
      <c r="BM162" s="24" t="str">
        <f t="shared" si="100"/>
        <v>FALSEFALSE</v>
      </c>
      <c r="BN162" s="28">
        <v>0.47499999999999998</v>
      </c>
      <c r="BO162" s="28">
        <f t="shared" si="101"/>
        <v>0.42222222222222222</v>
      </c>
      <c r="BP162" s="24">
        <v>11.6</v>
      </c>
      <c r="BQ162" s="24">
        <f t="shared" si="105"/>
        <v>119.58823529411765</v>
      </c>
      <c r="BR162" s="24">
        <v>17</v>
      </c>
      <c r="BS162" s="28">
        <v>18.920000000000002</v>
      </c>
      <c r="BT162" s="28">
        <v>1340.2927999999999</v>
      </c>
      <c r="BU162" s="24">
        <v>8.8000000000000007</v>
      </c>
      <c r="BV162" s="28">
        <v>30.309999999999995</v>
      </c>
      <c r="BW162" s="28">
        <v>2147.1603999999998</v>
      </c>
      <c r="BX162" s="24">
        <v>2169</v>
      </c>
      <c r="BY162" s="24">
        <v>4566</v>
      </c>
      <c r="BZ162" s="24">
        <v>349</v>
      </c>
      <c r="CA162" s="24">
        <v>1729</v>
      </c>
      <c r="CB162" s="24">
        <v>963</v>
      </c>
      <c r="CC162" s="24">
        <v>4392</v>
      </c>
      <c r="CD162" s="24">
        <v>55.15</v>
      </c>
      <c r="CE162" s="24">
        <v>26.86</v>
      </c>
      <c r="CF162" s="24">
        <v>113.82</v>
      </c>
      <c r="CG162" s="24">
        <v>3187</v>
      </c>
      <c r="CH162" s="24">
        <v>3897</v>
      </c>
      <c r="CI162" s="24">
        <v>55.01</v>
      </c>
      <c r="CJ162" s="24" t="s">
        <v>1980</v>
      </c>
      <c r="CK162" s="24">
        <v>1782</v>
      </c>
      <c r="CL162" s="28">
        <v>1.02</v>
      </c>
      <c r="CM162" s="28">
        <v>3.94</v>
      </c>
      <c r="CN162" s="24">
        <v>631</v>
      </c>
      <c r="CO162" s="24">
        <v>35.47</v>
      </c>
      <c r="CP162" s="24">
        <v>386</v>
      </c>
      <c r="CQ162" s="24">
        <v>1094</v>
      </c>
      <c r="CR162" s="24">
        <v>553</v>
      </c>
      <c r="CS162" s="24">
        <v>2033</v>
      </c>
      <c r="CT162" s="24">
        <v>299</v>
      </c>
      <c r="CU162" s="24">
        <v>796</v>
      </c>
      <c r="CV162" s="24">
        <v>628</v>
      </c>
      <c r="CW162" s="24">
        <v>482</v>
      </c>
      <c r="CX162" s="24">
        <v>52.09</v>
      </c>
      <c r="CY162" s="24">
        <v>95.1</v>
      </c>
      <c r="CZ162" s="24">
        <v>75.569999999999993</v>
      </c>
      <c r="DA162" s="24">
        <v>43.9</v>
      </c>
      <c r="DB162" s="24">
        <v>655</v>
      </c>
      <c r="DC162" s="24">
        <v>6.75</v>
      </c>
      <c r="DD162" s="24">
        <v>8.2100000000000009</v>
      </c>
      <c r="DE162" s="24">
        <v>288</v>
      </c>
      <c r="DF162" s="24">
        <v>16.190000000000001</v>
      </c>
      <c r="DG162" s="24">
        <v>15.85</v>
      </c>
      <c r="DH162" s="24">
        <v>13.77</v>
      </c>
    </row>
    <row r="163" spans="1:112" ht="12.3" customHeight="1">
      <c r="A163" s="24">
        <v>170</v>
      </c>
      <c r="B163" s="24" t="s">
        <v>404</v>
      </c>
      <c r="C163" s="24" t="s">
        <v>405</v>
      </c>
      <c r="D163" t="s">
        <v>406</v>
      </c>
      <c r="E163" s="25" t="s">
        <v>407</v>
      </c>
      <c r="F163" s="25" t="s">
        <v>408</v>
      </c>
      <c r="G163" s="25" t="s">
        <v>409</v>
      </c>
      <c r="H163" s="25" t="s">
        <v>431</v>
      </c>
      <c r="I163" s="26">
        <v>65801</v>
      </c>
      <c r="J163" s="27">
        <v>72034.227649543871</v>
      </c>
      <c r="K163" s="27">
        <f t="shared" si="75"/>
        <v>21306.363800000003</v>
      </c>
      <c r="L163" s="24">
        <v>11502</v>
      </c>
      <c r="M163" s="24">
        <v>4253</v>
      </c>
      <c r="N163" s="24">
        <v>1255</v>
      </c>
      <c r="O163" s="24">
        <f t="shared" si="76"/>
        <v>5508</v>
      </c>
      <c r="P163" s="28">
        <v>32.380000000000003</v>
      </c>
      <c r="Q163" s="28">
        <f t="shared" si="77"/>
        <v>0.44306594322621118</v>
      </c>
      <c r="R163" s="29">
        <v>0.47384771075219823</v>
      </c>
      <c r="S163" s="29">
        <v>9.9412020601862619E-2</v>
      </c>
      <c r="T163" s="29">
        <v>0.49531613758202608</v>
      </c>
      <c r="U163" s="28" t="s">
        <v>215</v>
      </c>
      <c r="V163" s="28" t="s">
        <v>129</v>
      </c>
      <c r="W163" s="28">
        <v>0.46253364431059135</v>
      </c>
      <c r="X163" s="27">
        <v>33318.253829842288</v>
      </c>
      <c r="Y163" s="30">
        <f t="shared" si="78"/>
        <v>2.6682183990028208E-3</v>
      </c>
      <c r="Z163" s="27">
        <f t="shared" si="79"/>
        <v>33074.253829842288</v>
      </c>
      <c r="AA163" s="27">
        <v>0</v>
      </c>
      <c r="AB163" s="27">
        <v>0</v>
      </c>
      <c r="AC163" s="27">
        <v>18</v>
      </c>
      <c r="AD163" s="27">
        <v>0</v>
      </c>
      <c r="AE163" s="27">
        <v>12983</v>
      </c>
      <c r="AF163" s="27">
        <f t="shared" si="80"/>
        <v>12983</v>
      </c>
      <c r="AG163" s="27">
        <f t="shared" si="81"/>
        <v>2</v>
      </c>
      <c r="AH163" s="27">
        <v>0</v>
      </c>
      <c r="AI163" s="27">
        <v>0</v>
      </c>
      <c r="AJ163" s="27">
        <v>42</v>
      </c>
      <c r="AK163" s="27">
        <v>0</v>
      </c>
      <c r="AL163" s="27">
        <v>12983</v>
      </c>
      <c r="AM163" s="27">
        <v>12983</v>
      </c>
      <c r="AN163" s="27">
        <f t="shared" si="82"/>
        <v>2</v>
      </c>
      <c r="AO163" s="27">
        <v>244</v>
      </c>
      <c r="AP163" s="30">
        <f t="shared" si="83"/>
        <v>1.4110765577273154E-4</v>
      </c>
      <c r="AQ163" s="30">
        <f t="shared" si="84"/>
        <v>0</v>
      </c>
      <c r="AR163" s="31">
        <f t="shared" si="85"/>
        <v>7.3233129576993497E-3</v>
      </c>
      <c r="AS163" s="31">
        <f t="shared" si="104"/>
        <v>7.3233129576993497E-3</v>
      </c>
      <c r="AT163" s="32">
        <f t="shared" si="86"/>
        <v>3.3872786307516554E-3</v>
      </c>
      <c r="AU163" s="24">
        <v>7409.3264482113627</v>
      </c>
      <c r="AV163" s="28">
        <f t="shared" si="87"/>
        <v>0.20576102938699378</v>
      </c>
      <c r="AW163" s="30">
        <f t="shared" si="88"/>
        <v>2.6426383261700143E-3</v>
      </c>
      <c r="AX163" s="33">
        <f t="shared" si="89"/>
        <v>0.20576102938699378</v>
      </c>
      <c r="AY163" s="30">
        <f t="shared" si="90"/>
        <v>2.6426383261700143E-3</v>
      </c>
      <c r="AZ163" s="31">
        <f t="shared" si="91"/>
        <v>0.91632323603503929</v>
      </c>
      <c r="BA163" s="31">
        <f t="shared" si="102"/>
        <v>7409.3264482113627</v>
      </c>
      <c r="BB163" s="33">
        <f t="shared" si="92"/>
        <v>0</v>
      </c>
      <c r="BC163" s="31">
        <f t="shared" si="93"/>
        <v>0.53197732539141052</v>
      </c>
      <c r="BD163" s="30">
        <f t="shared" si="94"/>
        <v>2.5271107432300894E-3</v>
      </c>
      <c r="BE163" s="31">
        <f t="shared" si="95"/>
        <v>0.95184585354259621</v>
      </c>
      <c r="BF163" s="31">
        <f t="shared" si="96"/>
        <v>0.47234923875073015</v>
      </c>
      <c r="BG163" s="31">
        <f t="shared" si="97"/>
        <v>0.71686677422896927</v>
      </c>
      <c r="BH163" s="24">
        <v>74.739999999999995</v>
      </c>
      <c r="BI163" s="24">
        <v>1902.7405871599999</v>
      </c>
      <c r="BJ163" s="24">
        <f t="shared" si="98"/>
        <v>37.858144266035239</v>
      </c>
      <c r="BK163" s="28">
        <f t="shared" si="106"/>
        <v>1.8929072133017619E-2</v>
      </c>
      <c r="BL163" s="28" t="str">
        <f t="shared" si="99"/>
        <v>FALSETRUE</v>
      </c>
      <c r="BM163" s="24" t="str">
        <f t="shared" si="100"/>
        <v>TRUETRUE</v>
      </c>
      <c r="BN163" s="28">
        <v>0.4788</v>
      </c>
      <c r="BO163" s="28">
        <f t="shared" si="101"/>
        <v>0.42559999999999998</v>
      </c>
      <c r="BP163" s="24">
        <v>8.98</v>
      </c>
      <c r="BQ163" s="24">
        <f t="shared" si="105"/>
        <v>136.91452991452991</v>
      </c>
      <c r="BR163" s="24">
        <v>117</v>
      </c>
      <c r="BS163" s="28">
        <v>9.129999999999999</v>
      </c>
      <c r="BT163" s="28">
        <v>6007.6312999999991</v>
      </c>
      <c r="BU163" s="24">
        <v>1.1000000000000001</v>
      </c>
      <c r="BV163" s="28">
        <v>65.139999999999986</v>
      </c>
      <c r="BW163" s="28">
        <v>42862.771399999991</v>
      </c>
      <c r="BX163" s="24">
        <v>20340</v>
      </c>
      <c r="BY163" s="24">
        <v>42485</v>
      </c>
      <c r="BZ163" s="24">
        <v>2976</v>
      </c>
      <c r="CA163" s="24">
        <v>16000</v>
      </c>
      <c r="CB163" s="24">
        <v>8802</v>
      </c>
      <c r="CC163" s="24">
        <v>40999</v>
      </c>
      <c r="CD163" s="24">
        <v>54.88</v>
      </c>
      <c r="CE163" s="24">
        <v>27.09</v>
      </c>
      <c r="CF163" s="24">
        <v>105.4</v>
      </c>
      <c r="CG163" s="24">
        <v>49181</v>
      </c>
      <c r="CH163" s="24">
        <v>16620</v>
      </c>
      <c r="CI163" s="24">
        <v>25.26</v>
      </c>
      <c r="CJ163" s="24" t="s">
        <v>98</v>
      </c>
      <c r="CK163" s="24">
        <v>17408</v>
      </c>
      <c r="CL163" s="28">
        <v>1.01</v>
      </c>
      <c r="CM163" s="28">
        <v>3.8</v>
      </c>
      <c r="CN163" s="24">
        <v>5341</v>
      </c>
      <c r="CO163" s="24">
        <v>30.75</v>
      </c>
      <c r="CP163" s="24">
        <v>2440</v>
      </c>
      <c r="CQ163" s="24">
        <v>7598</v>
      </c>
      <c r="CR163" s="24">
        <v>5600</v>
      </c>
      <c r="CS163" s="24">
        <v>16019</v>
      </c>
      <c r="CT163" s="24">
        <v>2497</v>
      </c>
      <c r="CU163" s="24">
        <v>8139</v>
      </c>
      <c r="CV163" s="24">
        <v>5540</v>
      </c>
      <c r="CW163" s="24">
        <v>2946</v>
      </c>
      <c r="CX163" s="24">
        <v>46.47</v>
      </c>
      <c r="CY163" s="24">
        <v>95.85</v>
      </c>
      <c r="CZ163" s="24">
        <v>75.98</v>
      </c>
      <c r="DA163" s="24">
        <v>31.68</v>
      </c>
      <c r="DB163" s="24">
        <v>4729</v>
      </c>
      <c r="DC163" s="24">
        <v>5.1100000000000003</v>
      </c>
      <c r="DD163" s="24">
        <v>8.2899999999999991</v>
      </c>
      <c r="DE163" s="24">
        <v>2368</v>
      </c>
      <c r="DF163" s="24">
        <v>13.63</v>
      </c>
      <c r="DG163" s="24">
        <v>7.42</v>
      </c>
      <c r="DH163" s="24">
        <v>10.41</v>
      </c>
    </row>
    <row r="164" spans="1:112" ht="12.3" customHeight="1">
      <c r="A164" s="24">
        <v>171</v>
      </c>
      <c r="B164" s="24" t="s">
        <v>404</v>
      </c>
      <c r="C164" s="24" t="s">
        <v>405</v>
      </c>
      <c r="D164" t="s">
        <v>406</v>
      </c>
      <c r="E164" s="25" t="s">
        <v>407</v>
      </c>
      <c r="F164" s="25" t="s">
        <v>1046</v>
      </c>
      <c r="G164" s="25" t="s">
        <v>1968</v>
      </c>
      <c r="H164" s="25" t="s">
        <v>431</v>
      </c>
      <c r="I164" s="26">
        <v>7147</v>
      </c>
      <c r="J164" s="27">
        <v>7824.0243311087979</v>
      </c>
      <c r="K164" s="27">
        <f t="shared" si="75"/>
        <v>2516.4587000000001</v>
      </c>
      <c r="L164" s="24">
        <v>1220</v>
      </c>
      <c r="M164" s="24">
        <v>508</v>
      </c>
      <c r="N164" s="24">
        <v>155</v>
      </c>
      <c r="O164" s="24">
        <f t="shared" si="76"/>
        <v>663</v>
      </c>
      <c r="P164" s="28">
        <v>35.21</v>
      </c>
      <c r="Q164" s="28">
        <f t="shared" si="77"/>
        <v>0.45807329400417857</v>
      </c>
      <c r="R164" s="29">
        <v>0.47384771075219823</v>
      </c>
      <c r="S164" s="29">
        <v>9.9412020601862619E-2</v>
      </c>
      <c r="T164" s="29">
        <v>0.49531613758202608</v>
      </c>
      <c r="U164" s="28" t="s">
        <v>215</v>
      </c>
      <c r="V164" s="28" t="s">
        <v>129</v>
      </c>
      <c r="W164" s="28">
        <v>0.5029589134087683</v>
      </c>
      <c r="X164" s="27">
        <v>3935.1627760582464</v>
      </c>
      <c r="Y164" s="30">
        <f t="shared" si="78"/>
        <v>3.1513877575256263E-4</v>
      </c>
      <c r="Z164" s="27">
        <f t="shared" si="79"/>
        <v>3935.1627760582464</v>
      </c>
      <c r="AA164" s="27">
        <v>0</v>
      </c>
      <c r="AB164" s="27">
        <v>0</v>
      </c>
      <c r="AC164" s="27">
        <v>0</v>
      </c>
      <c r="AD164" s="27">
        <v>0</v>
      </c>
      <c r="AE164" s="27">
        <v>0</v>
      </c>
      <c r="AF164" s="27">
        <f t="shared" si="80"/>
        <v>0</v>
      </c>
      <c r="AG164" s="27">
        <f t="shared" si="81"/>
        <v>0</v>
      </c>
      <c r="AH164" s="27">
        <v>0</v>
      </c>
      <c r="AI164" s="27">
        <v>0</v>
      </c>
      <c r="AJ164" s="27">
        <v>0</v>
      </c>
      <c r="AK164" s="27">
        <v>0</v>
      </c>
      <c r="AL164" s="27">
        <v>0</v>
      </c>
      <c r="AM164" s="27">
        <v>0</v>
      </c>
      <c r="AN164" s="27">
        <f t="shared" si="82"/>
        <v>0</v>
      </c>
      <c r="AO164" s="27">
        <v>0</v>
      </c>
      <c r="AP164" s="30">
        <f t="shared" si="83"/>
        <v>0</v>
      </c>
      <c r="AQ164" s="30">
        <f t="shared" si="84"/>
        <v>0</v>
      </c>
      <c r="AR164" s="31">
        <f t="shared" si="85"/>
        <v>0</v>
      </c>
      <c r="AS164" s="31">
        <f t="shared" si="104"/>
        <v>0</v>
      </c>
      <c r="AT164" s="32">
        <f t="shared" si="86"/>
        <v>0</v>
      </c>
      <c r="AU164" s="24">
        <v>812.2786451551608</v>
      </c>
      <c r="AV164" s="28">
        <f t="shared" si="87"/>
        <v>2.2557420211461406E-2</v>
      </c>
      <c r="AW164" s="30">
        <f t="shared" si="88"/>
        <v>2.8971036628230461E-4</v>
      </c>
      <c r="AX164" s="33">
        <f t="shared" si="89"/>
        <v>2.2557420211461406E-2</v>
      </c>
      <c r="AY164" s="30">
        <f t="shared" si="90"/>
        <v>2.8971036628230461E-4</v>
      </c>
      <c r="AZ164" s="31">
        <f t="shared" si="91"/>
        <v>0.89702188501888602</v>
      </c>
      <c r="BA164" s="31">
        <f t="shared" si="102"/>
        <v>812.2786451551608</v>
      </c>
      <c r="BB164" s="33">
        <f t="shared" si="92"/>
        <v>0</v>
      </c>
      <c r="BC164" s="31">
        <f t="shared" si="93"/>
        <v>0.46447567199418188</v>
      </c>
      <c r="BD164" s="30">
        <f t="shared" si="94"/>
        <v>3.1513877575256263E-4</v>
      </c>
      <c r="BE164" s="31">
        <f t="shared" si="95"/>
        <v>0.94328042827074399</v>
      </c>
      <c r="BF164" s="31">
        <f t="shared" si="96"/>
        <v>0.48218482681842162</v>
      </c>
      <c r="BG164" s="31">
        <f t="shared" si="97"/>
        <v>0.73179387839744203</v>
      </c>
      <c r="BH164" s="24">
        <v>50.8</v>
      </c>
      <c r="BI164" s="24">
        <v>604.08656175399994</v>
      </c>
      <c r="BJ164" s="24">
        <f t="shared" si="98"/>
        <v>12.951826487236026</v>
      </c>
      <c r="BK164" s="28">
        <f t="shared" si="106"/>
        <v>6.4759132436180127E-3</v>
      </c>
      <c r="BL164" s="28" t="str">
        <f t="shared" si="99"/>
        <v>TRUEFALSE</v>
      </c>
      <c r="BM164" s="24" t="str">
        <f t="shared" si="100"/>
        <v>FALSETRUE</v>
      </c>
      <c r="BN164" s="28">
        <v>0.4864</v>
      </c>
      <c r="BO164" s="28">
        <f t="shared" si="101"/>
        <v>0.43235555555555555</v>
      </c>
      <c r="BP164" s="24">
        <v>10.95</v>
      </c>
      <c r="BQ164" s="24">
        <f t="shared" si="105"/>
        <v>89.722222222222229</v>
      </c>
      <c r="BR164" s="24">
        <v>18</v>
      </c>
      <c r="BS164" s="28">
        <v>6.94</v>
      </c>
      <c r="BT164" s="28">
        <v>496.0018</v>
      </c>
      <c r="BU164" s="24">
        <v>1.1599999999999999</v>
      </c>
      <c r="BV164" s="28">
        <v>60.19</v>
      </c>
      <c r="BW164" s="28">
        <v>4301.7793000000001</v>
      </c>
      <c r="BX164" s="24">
        <v>2199</v>
      </c>
      <c r="BY164" s="24">
        <v>4521</v>
      </c>
      <c r="BZ164" s="24">
        <v>427</v>
      </c>
      <c r="CA164" s="24">
        <v>1724</v>
      </c>
      <c r="CB164" s="24">
        <v>984</v>
      </c>
      <c r="CC164" s="24">
        <v>4439</v>
      </c>
      <c r="CD164" s="24">
        <v>58.08</v>
      </c>
      <c r="CE164" s="24">
        <v>27.98</v>
      </c>
      <c r="CF164" s="24">
        <v>110.64</v>
      </c>
      <c r="CG164" s="24">
        <v>3631</v>
      </c>
      <c r="CH164" s="24">
        <v>3516</v>
      </c>
      <c r="CI164" s="24">
        <v>49.2</v>
      </c>
      <c r="CJ164" s="24" t="s">
        <v>98</v>
      </c>
      <c r="CK164" s="24">
        <v>1928</v>
      </c>
      <c r="CL164" s="28">
        <v>1.01</v>
      </c>
      <c r="CM164" s="28">
        <v>3.72</v>
      </c>
      <c r="CN164" s="24">
        <v>490</v>
      </c>
      <c r="CO164" s="24">
        <v>25.45</v>
      </c>
      <c r="CP164" s="24">
        <v>90</v>
      </c>
      <c r="CQ164" s="24">
        <v>749</v>
      </c>
      <c r="CR164" s="24">
        <v>776</v>
      </c>
      <c r="CS164" s="24">
        <v>1615</v>
      </c>
      <c r="CT164" s="24">
        <v>310</v>
      </c>
      <c r="CU164" s="24">
        <v>952</v>
      </c>
      <c r="CV164" s="24">
        <v>616</v>
      </c>
      <c r="CW164" s="24">
        <v>329</v>
      </c>
      <c r="CX164" s="24">
        <v>56.16</v>
      </c>
      <c r="CY164" s="24">
        <v>96.75</v>
      </c>
      <c r="CZ164" s="24">
        <v>76.430000000000007</v>
      </c>
      <c r="DA164" s="24">
        <v>34.159999999999997</v>
      </c>
      <c r="DB164" s="24">
        <v>629</v>
      </c>
      <c r="DC164" s="24">
        <v>4.2</v>
      </c>
      <c r="DD164" s="24">
        <v>7.12</v>
      </c>
      <c r="DE164" s="24">
        <v>264</v>
      </c>
      <c r="DF164" s="24">
        <v>13.71</v>
      </c>
      <c r="DG164" s="24">
        <v>10.39</v>
      </c>
      <c r="DH164" s="24">
        <v>12.53</v>
      </c>
    </row>
    <row r="165" spans="1:112" ht="12.3" customHeight="1">
      <c r="A165" s="24">
        <v>172</v>
      </c>
      <c r="B165" s="24" t="s">
        <v>404</v>
      </c>
      <c r="C165" s="24" t="s">
        <v>405</v>
      </c>
      <c r="D165" t="s">
        <v>406</v>
      </c>
      <c r="E165" s="25" t="s">
        <v>407</v>
      </c>
      <c r="F165" s="25" t="s">
        <v>2224</v>
      </c>
      <c r="G165" s="25" t="s">
        <v>2225</v>
      </c>
      <c r="H165" s="25" t="s">
        <v>431</v>
      </c>
      <c r="I165" s="26">
        <v>8717</v>
      </c>
      <c r="J165" s="27">
        <v>9542.748019347333</v>
      </c>
      <c r="K165" s="27">
        <f t="shared" si="75"/>
        <v>3267.1316000000002</v>
      </c>
      <c r="L165" s="24">
        <v>1449</v>
      </c>
      <c r="M165" s="24">
        <v>702</v>
      </c>
      <c r="N165" s="24">
        <v>167</v>
      </c>
      <c r="O165" s="24">
        <f t="shared" si="76"/>
        <v>869</v>
      </c>
      <c r="P165" s="28">
        <v>37.480000000000004</v>
      </c>
      <c r="Q165" s="28">
        <f t="shared" si="77"/>
        <v>0.46785455726728764</v>
      </c>
      <c r="R165" s="29">
        <v>0.47384771075219823</v>
      </c>
      <c r="S165" s="29">
        <v>9.9412020601862619E-2</v>
      </c>
      <c r="T165" s="29">
        <v>0.49531613758202608</v>
      </c>
      <c r="U165" s="28" t="s">
        <v>215</v>
      </c>
      <c r="V165" s="28" t="s">
        <v>129</v>
      </c>
      <c r="W165" s="28">
        <v>0.53538483597161712</v>
      </c>
      <c r="X165" s="27">
        <v>5109.0425830567456</v>
      </c>
      <c r="Y165" s="30">
        <f t="shared" si="78"/>
        <v>4.0914633434934226E-4</v>
      </c>
      <c r="Z165" s="27">
        <f t="shared" si="79"/>
        <v>5109.0425830567456</v>
      </c>
      <c r="AA165" s="27">
        <v>0</v>
      </c>
      <c r="AB165" s="27">
        <v>0</v>
      </c>
      <c r="AC165" s="27">
        <v>0</v>
      </c>
      <c r="AD165" s="27">
        <v>0</v>
      </c>
      <c r="AE165" s="27">
        <v>0</v>
      </c>
      <c r="AF165" s="27">
        <f t="shared" si="80"/>
        <v>0</v>
      </c>
      <c r="AG165" s="27">
        <f t="shared" si="81"/>
        <v>0</v>
      </c>
      <c r="AH165" s="27">
        <v>0</v>
      </c>
      <c r="AI165" s="27">
        <v>0</v>
      </c>
      <c r="AJ165" s="27">
        <v>0</v>
      </c>
      <c r="AK165" s="27">
        <v>0</v>
      </c>
      <c r="AL165" s="27">
        <v>0</v>
      </c>
      <c r="AM165" s="27">
        <v>0</v>
      </c>
      <c r="AN165" s="27">
        <f t="shared" si="82"/>
        <v>0</v>
      </c>
      <c r="AO165" s="27">
        <v>0</v>
      </c>
      <c r="AP165" s="30">
        <f t="shared" si="83"/>
        <v>0</v>
      </c>
      <c r="AQ165" s="30">
        <f t="shared" si="84"/>
        <v>0</v>
      </c>
      <c r="AR165" s="31">
        <f t="shared" si="85"/>
        <v>0</v>
      </c>
      <c r="AS165" s="31">
        <f t="shared" si="104"/>
        <v>0</v>
      </c>
      <c r="AT165" s="32">
        <f t="shared" si="86"/>
        <v>0</v>
      </c>
      <c r="AU165" s="24">
        <v>865.71727976610487</v>
      </c>
      <c r="AV165" s="28">
        <f t="shared" si="87"/>
        <v>2.4041440188639986E-2</v>
      </c>
      <c r="AW165" s="30">
        <f t="shared" si="88"/>
        <v>3.0876999132489768E-4</v>
      </c>
      <c r="AX165" s="33">
        <f t="shared" si="89"/>
        <v>2.4041440188639986E-2</v>
      </c>
      <c r="AY165" s="30">
        <f t="shared" si="90"/>
        <v>3.0876999132489768E-4</v>
      </c>
      <c r="AZ165" s="31">
        <f t="shared" si="91"/>
        <v>0.89717823341520531</v>
      </c>
      <c r="BA165" s="31">
        <f t="shared" si="102"/>
        <v>865.71727976610487</v>
      </c>
      <c r="BB165" s="33">
        <f t="shared" si="92"/>
        <v>0</v>
      </c>
      <c r="BC165" s="31">
        <f t="shared" si="93"/>
        <v>0.46502246145201448</v>
      </c>
      <c r="BD165" s="30">
        <f t="shared" si="94"/>
        <v>4.0914633434934226E-4</v>
      </c>
      <c r="BE165" s="31">
        <f t="shared" si="95"/>
        <v>0.94364445400433783</v>
      </c>
      <c r="BF165" s="31">
        <f t="shared" si="96"/>
        <v>0.4931461454367681</v>
      </c>
      <c r="BG165" s="31">
        <f t="shared" si="97"/>
        <v>0.74842946172136637</v>
      </c>
      <c r="BH165" s="24">
        <v>0</v>
      </c>
      <c r="BI165" s="24">
        <v>688.19095750899999</v>
      </c>
      <c r="BJ165" s="24">
        <f t="shared" si="98"/>
        <v>13.866424595127778</v>
      </c>
      <c r="BK165" s="28">
        <f t="shared" si="106"/>
        <v>6.9332122975638896E-3</v>
      </c>
      <c r="BL165" s="28" t="str">
        <f t="shared" si="99"/>
        <v>TRUEFALSE</v>
      </c>
      <c r="BM165" s="24" t="str">
        <f t="shared" si="100"/>
        <v>FALSEFALSE</v>
      </c>
      <c r="BN165" s="28">
        <v>0.50390000000000001</v>
      </c>
      <c r="BO165" s="28">
        <f t="shared" si="101"/>
        <v>0.44791111111111115</v>
      </c>
      <c r="BP165" s="24">
        <v>13.06</v>
      </c>
      <c r="BQ165" s="24">
        <f t="shared" si="105"/>
        <v>52.161290322580648</v>
      </c>
      <c r="BR165" s="24">
        <v>31</v>
      </c>
      <c r="BS165" s="28">
        <v>23.380000000000003</v>
      </c>
      <c r="BT165" s="28">
        <v>2038.0346000000004</v>
      </c>
      <c r="BU165" s="24">
        <v>1.21</v>
      </c>
      <c r="BV165" s="28">
        <v>55.29</v>
      </c>
      <c r="BW165" s="28">
        <v>4819.6292999999996</v>
      </c>
      <c r="BX165" s="24">
        <v>2761</v>
      </c>
      <c r="BY165" s="24">
        <v>5479</v>
      </c>
      <c r="BZ165" s="24">
        <v>477</v>
      </c>
      <c r="CA165" s="24">
        <v>2107</v>
      </c>
      <c r="CB165" s="24">
        <v>1278</v>
      </c>
      <c r="CC165" s="24">
        <v>5332</v>
      </c>
      <c r="CD165" s="24">
        <v>59.1</v>
      </c>
      <c r="CE165" s="24">
        <v>28.01</v>
      </c>
      <c r="CF165" s="24">
        <v>112.66</v>
      </c>
      <c r="CG165" s="24">
        <v>0</v>
      </c>
      <c r="CH165" s="24">
        <v>8717</v>
      </c>
      <c r="CI165" s="24">
        <v>100</v>
      </c>
      <c r="CJ165" s="24" t="s">
        <v>1980</v>
      </c>
      <c r="CK165" s="24">
        <v>2329</v>
      </c>
      <c r="CL165" s="28">
        <v>1.01</v>
      </c>
      <c r="CM165" s="28">
        <v>3.78</v>
      </c>
      <c r="CN165" s="24">
        <v>585</v>
      </c>
      <c r="CO165" s="24">
        <v>25.13</v>
      </c>
      <c r="CP165" s="24">
        <v>294</v>
      </c>
      <c r="CQ165" s="24">
        <v>958</v>
      </c>
      <c r="CR165" s="24">
        <v>365</v>
      </c>
      <c r="CS165" s="24">
        <v>1617</v>
      </c>
      <c r="CT165" s="24">
        <v>319</v>
      </c>
      <c r="CU165" s="24">
        <v>1170</v>
      </c>
      <c r="CV165" s="24">
        <v>826</v>
      </c>
      <c r="CW165" s="24">
        <v>327</v>
      </c>
      <c r="CX165" s="24">
        <v>46.5</v>
      </c>
      <c r="CY165" s="24">
        <v>96.85</v>
      </c>
      <c r="CZ165" s="24">
        <v>77.849999999999994</v>
      </c>
      <c r="DA165" s="24">
        <v>30.7</v>
      </c>
      <c r="DB165" s="24">
        <v>917</v>
      </c>
      <c r="DC165" s="24">
        <v>3.53</v>
      </c>
      <c r="DD165" s="24">
        <v>8.85</v>
      </c>
      <c r="DE165" s="24">
        <v>408</v>
      </c>
      <c r="DF165" s="24">
        <v>17.53</v>
      </c>
      <c r="DG165" s="24">
        <v>1.72</v>
      </c>
      <c r="DH165" s="24">
        <v>16.78</v>
      </c>
    </row>
    <row r="166" spans="1:112" ht="12.3" customHeight="1">
      <c r="A166" s="24">
        <v>173</v>
      </c>
      <c r="B166" s="24" t="s">
        <v>404</v>
      </c>
      <c r="C166" s="24" t="s">
        <v>405</v>
      </c>
      <c r="D166" s="25" t="s">
        <v>620</v>
      </c>
      <c r="E166" s="25" t="s">
        <v>1276</v>
      </c>
      <c r="F166" s="25" t="s">
        <v>620</v>
      </c>
      <c r="G166" s="25" t="s">
        <v>1277</v>
      </c>
      <c r="H166" s="25" t="s">
        <v>431</v>
      </c>
      <c r="I166" s="26">
        <v>9327</v>
      </c>
      <c r="J166" s="27">
        <v>12088.502718422051</v>
      </c>
      <c r="K166" s="27">
        <f t="shared" si="75"/>
        <v>4849.1073000000006</v>
      </c>
      <c r="L166" s="24">
        <v>1253</v>
      </c>
      <c r="M166" s="24">
        <v>901</v>
      </c>
      <c r="N166" s="24">
        <v>456</v>
      </c>
      <c r="O166" s="24">
        <f t="shared" si="76"/>
        <v>1357</v>
      </c>
      <c r="P166" s="28">
        <v>51.99</v>
      </c>
      <c r="Q166" s="28">
        <f t="shared" si="77"/>
        <v>0.47756633238207502</v>
      </c>
      <c r="R166" s="29">
        <v>0.5777164870225745</v>
      </c>
      <c r="S166" s="29">
        <v>0.1048778565904967</v>
      </c>
      <c r="T166" s="29">
        <v>0.47256635558028909</v>
      </c>
      <c r="U166" s="28" t="s">
        <v>294</v>
      </c>
      <c r="V166" s="28" t="s">
        <v>295</v>
      </c>
      <c r="W166" s="28">
        <v>0.55758740494594961</v>
      </c>
      <c r="X166" s="27">
        <v>6740.3968604470083</v>
      </c>
      <c r="Y166" s="30">
        <f t="shared" si="78"/>
        <v>5.3978972041797088E-4</v>
      </c>
      <c r="Z166" s="27">
        <f t="shared" si="79"/>
        <v>6740.3968604470083</v>
      </c>
      <c r="AA166" s="27">
        <v>0</v>
      </c>
      <c r="AB166" s="27">
        <v>0</v>
      </c>
      <c r="AC166" s="27">
        <v>0</v>
      </c>
      <c r="AD166" s="27">
        <v>0</v>
      </c>
      <c r="AE166" s="27">
        <v>5091</v>
      </c>
      <c r="AF166" s="27">
        <f t="shared" si="80"/>
        <v>5091</v>
      </c>
      <c r="AG166" s="27">
        <f t="shared" si="81"/>
        <v>1</v>
      </c>
      <c r="AH166" s="27">
        <v>0</v>
      </c>
      <c r="AI166" s="27">
        <v>0</v>
      </c>
      <c r="AJ166" s="27">
        <v>0</v>
      </c>
      <c r="AK166" s="27">
        <v>0</v>
      </c>
      <c r="AL166" s="27">
        <v>5091</v>
      </c>
      <c r="AM166" s="27">
        <v>5091</v>
      </c>
      <c r="AN166" s="27">
        <f t="shared" si="82"/>
        <v>1</v>
      </c>
      <c r="AO166" s="27">
        <v>0</v>
      </c>
      <c r="AP166" s="30">
        <f t="shared" si="83"/>
        <v>0</v>
      </c>
      <c r="AQ166" s="30">
        <f t="shared" si="84"/>
        <v>0</v>
      </c>
      <c r="AR166" s="31">
        <f t="shared" si="85"/>
        <v>0</v>
      </c>
      <c r="AS166" s="31">
        <f t="shared" si="104"/>
        <v>0</v>
      </c>
      <c r="AT166" s="32">
        <f t="shared" si="86"/>
        <v>0</v>
      </c>
      <c r="AU166" s="24">
        <v>1692.277774010957</v>
      </c>
      <c r="AV166" s="28">
        <f t="shared" si="87"/>
        <v>4.6995475124905962E-2</v>
      </c>
      <c r="AW166" s="30">
        <f t="shared" si="88"/>
        <v>6.0357417578848994E-4</v>
      </c>
      <c r="AX166" s="33">
        <f t="shared" si="89"/>
        <v>4.6995475124905962E-2</v>
      </c>
      <c r="AY166" s="30">
        <f t="shared" si="90"/>
        <v>6.0357417578848994E-4</v>
      </c>
      <c r="AZ166" s="31">
        <f t="shared" si="91"/>
        <v>0.89959654759327057</v>
      </c>
      <c r="BA166" s="31">
        <f t="shared" si="102"/>
        <v>1692.277774010957</v>
      </c>
      <c r="BB166" s="33">
        <f t="shared" si="92"/>
        <v>0</v>
      </c>
      <c r="BC166" s="31">
        <f t="shared" si="93"/>
        <v>0.50810283658025035</v>
      </c>
      <c r="BD166" s="30">
        <f t="shared" si="94"/>
        <v>5.3978972041797088E-4</v>
      </c>
      <c r="BE166" s="31">
        <f t="shared" si="95"/>
        <v>0.94415034475570603</v>
      </c>
      <c r="BF166" s="31">
        <f t="shared" si="96"/>
        <v>0.50075917980735785</v>
      </c>
      <c r="BG166" s="31">
        <f t="shared" si="97"/>
        <v>0.75998347926519261</v>
      </c>
      <c r="BH166" s="24">
        <v>60.41</v>
      </c>
      <c r="BI166" s="24">
        <v>2240.2317730599998</v>
      </c>
      <c r="BJ166" s="24">
        <f t="shared" si="98"/>
        <v>5.3960946647542647</v>
      </c>
      <c r="BK166" s="28">
        <f t="shared" si="106"/>
        <v>2.6980473323771322E-3</v>
      </c>
      <c r="BL166" s="28" t="str">
        <f t="shared" si="99"/>
        <v>TRUETRUE</v>
      </c>
      <c r="BM166" s="24" t="str">
        <f t="shared" si="100"/>
        <v>TRUETRUE</v>
      </c>
      <c r="BN166" s="28">
        <v>0.51490000000000002</v>
      </c>
      <c r="BO166" s="28">
        <f t="shared" si="101"/>
        <v>0.45768888888888892</v>
      </c>
      <c r="BP166" s="24">
        <v>11.99</v>
      </c>
      <c r="BQ166" s="24">
        <f t="shared" si="105"/>
        <v>41.013513513513516</v>
      </c>
      <c r="BR166" s="24">
        <v>74</v>
      </c>
      <c r="BS166" s="28">
        <v>51.129999999999995</v>
      </c>
      <c r="BT166" s="28">
        <v>4768.8950999999997</v>
      </c>
      <c r="BU166" s="24">
        <v>12.84</v>
      </c>
      <c r="BV166" s="28">
        <v>49.55</v>
      </c>
      <c r="BW166" s="28">
        <v>4621.5284999999994</v>
      </c>
      <c r="BX166" s="24">
        <v>3014</v>
      </c>
      <c r="BY166" s="24">
        <v>5854</v>
      </c>
      <c r="BZ166" s="24">
        <v>459</v>
      </c>
      <c r="CA166" s="24">
        <v>2401</v>
      </c>
      <c r="CB166" s="24">
        <v>1256</v>
      </c>
      <c r="CC166" s="24">
        <v>5670</v>
      </c>
      <c r="CD166" s="24">
        <v>59.33</v>
      </c>
      <c r="CE166" s="24">
        <v>26.79</v>
      </c>
      <c r="CF166" s="24">
        <v>112.36</v>
      </c>
      <c r="CG166" s="24">
        <v>5634</v>
      </c>
      <c r="CH166" s="24">
        <v>3693</v>
      </c>
      <c r="CI166" s="24">
        <v>39.590000000000003</v>
      </c>
      <c r="CJ166" s="24" t="s">
        <v>98</v>
      </c>
      <c r="CK166" s="24">
        <v>2683</v>
      </c>
      <c r="CL166" s="28">
        <v>1.01</v>
      </c>
      <c r="CM166" s="28">
        <v>3.5</v>
      </c>
      <c r="CN166" s="24">
        <v>842</v>
      </c>
      <c r="CO166" s="24">
        <v>31.43</v>
      </c>
      <c r="CP166" s="24">
        <v>371</v>
      </c>
      <c r="CQ166" s="24">
        <v>2076</v>
      </c>
      <c r="CR166" s="24">
        <v>588</v>
      </c>
      <c r="CS166" s="24">
        <v>3035</v>
      </c>
      <c r="CT166" s="24">
        <v>300</v>
      </c>
      <c r="CU166" s="24">
        <v>1117</v>
      </c>
      <c r="CV166" s="24">
        <v>657</v>
      </c>
      <c r="CW166" s="24">
        <v>334</v>
      </c>
      <c r="CX166" s="24">
        <v>37.69</v>
      </c>
      <c r="CY166" s="24">
        <v>85.59</v>
      </c>
      <c r="CZ166" s="24">
        <v>64.67</v>
      </c>
      <c r="DA166" s="24">
        <v>26.22</v>
      </c>
      <c r="DB166" s="24">
        <v>884</v>
      </c>
      <c r="DC166" s="24">
        <v>15.88</v>
      </c>
      <c r="DD166" s="24">
        <v>8.36</v>
      </c>
      <c r="DE166" s="24">
        <v>831</v>
      </c>
      <c r="DF166" s="24">
        <v>31.02</v>
      </c>
      <c r="DG166" s="24">
        <v>14.52</v>
      </c>
      <c r="DH166" s="24">
        <v>15.29</v>
      </c>
    </row>
    <row r="167" spans="1:112" ht="12.3" customHeight="1">
      <c r="A167" s="24">
        <v>174</v>
      </c>
      <c r="B167" s="24" t="s">
        <v>404</v>
      </c>
      <c r="C167" s="24" t="s">
        <v>405</v>
      </c>
      <c r="D167" s="25" t="s">
        <v>620</v>
      </c>
      <c r="E167" s="25" t="s">
        <v>1276</v>
      </c>
      <c r="F167" s="25" t="s">
        <v>2494</v>
      </c>
      <c r="G167" s="25" t="s">
        <v>2495</v>
      </c>
      <c r="H167" s="25" t="s">
        <v>431</v>
      </c>
      <c r="I167" s="26">
        <v>2165</v>
      </c>
      <c r="J167" s="27">
        <v>2806.0049732372399</v>
      </c>
      <c r="K167" s="27">
        <f t="shared" si="75"/>
        <v>1591.4915000000003</v>
      </c>
      <c r="L167" s="24">
        <v>146</v>
      </c>
      <c r="M167" s="24">
        <v>179</v>
      </c>
      <c r="N167" s="24">
        <v>226</v>
      </c>
      <c r="O167" s="24">
        <f t="shared" si="76"/>
        <v>405</v>
      </c>
      <c r="P167" s="28">
        <v>73.510000000000005</v>
      </c>
      <c r="Q167" s="28">
        <f t="shared" si="77"/>
        <v>0.59827236683404394</v>
      </c>
      <c r="R167" s="29">
        <v>0.5777164870225745</v>
      </c>
      <c r="S167" s="29">
        <v>0.1048778565904967</v>
      </c>
      <c r="T167" s="29">
        <v>0.47256635558028909</v>
      </c>
      <c r="U167" s="28" t="s">
        <v>294</v>
      </c>
      <c r="V167" s="28" t="s">
        <v>295</v>
      </c>
      <c r="W167" s="28">
        <v>0.78838719249041644</v>
      </c>
      <c r="X167" s="27">
        <v>2212.2183829646538</v>
      </c>
      <c r="Y167" s="30">
        <f t="shared" si="78"/>
        <v>1.7716059857709828E-4</v>
      </c>
      <c r="Z167" s="27">
        <f t="shared" si="79"/>
        <v>2212.2183829646538</v>
      </c>
      <c r="AA167" s="27">
        <v>0</v>
      </c>
      <c r="AB167" s="27">
        <v>0</v>
      </c>
      <c r="AC167" s="27">
        <v>0</v>
      </c>
      <c r="AD167" s="27">
        <v>0</v>
      </c>
      <c r="AE167" s="27">
        <v>0</v>
      </c>
      <c r="AF167" s="27">
        <f t="shared" si="80"/>
        <v>0</v>
      </c>
      <c r="AG167" s="27">
        <f t="shared" si="81"/>
        <v>0</v>
      </c>
      <c r="AH167" s="27">
        <v>0</v>
      </c>
      <c r="AI167" s="27">
        <v>0</v>
      </c>
      <c r="AJ167" s="27">
        <v>0</v>
      </c>
      <c r="AK167" s="27">
        <v>0</v>
      </c>
      <c r="AL167" s="27">
        <v>0</v>
      </c>
      <c r="AM167" s="27">
        <v>0</v>
      </c>
      <c r="AN167" s="27">
        <f t="shared" si="82"/>
        <v>0</v>
      </c>
      <c r="AO167" s="27">
        <v>0</v>
      </c>
      <c r="AP167" s="30">
        <f t="shared" si="83"/>
        <v>0</v>
      </c>
      <c r="AQ167" s="30">
        <f t="shared" si="84"/>
        <v>0</v>
      </c>
      <c r="AR167" s="31">
        <f t="shared" si="85"/>
        <v>0</v>
      </c>
      <c r="AS167" s="31">
        <f t="shared" si="104"/>
        <v>0</v>
      </c>
      <c r="AT167" s="32">
        <f t="shared" si="86"/>
        <v>0</v>
      </c>
      <c r="AU167" s="24">
        <v>335.06455680842697</v>
      </c>
      <c r="AV167" s="28">
        <f t="shared" si="87"/>
        <v>9.304925164505597E-3</v>
      </c>
      <c r="AW167" s="30">
        <f t="shared" si="88"/>
        <v>1.1950538901911534E-4</v>
      </c>
      <c r="AX167" s="33">
        <f t="shared" si="89"/>
        <v>9.304925164505597E-3</v>
      </c>
      <c r="AY167" s="30">
        <f t="shared" si="90"/>
        <v>1.1950538901911534E-4</v>
      </c>
      <c r="AZ167" s="31">
        <f t="shared" si="91"/>
        <v>0.89562567312168451</v>
      </c>
      <c r="BA167" s="31">
        <f t="shared" si="102"/>
        <v>335.06455680842697</v>
      </c>
      <c r="BB167" s="33">
        <f t="shared" si="92"/>
        <v>0</v>
      </c>
      <c r="BC167" s="31">
        <f t="shared" si="93"/>
        <v>0.49421569510292152</v>
      </c>
      <c r="BD167" s="30">
        <f t="shared" si="94"/>
        <v>1.7716059857709828E-4</v>
      </c>
      <c r="BE167" s="31">
        <f t="shared" si="95"/>
        <v>0.94274613498714033</v>
      </c>
      <c r="BF167" s="31">
        <f t="shared" si="96"/>
        <v>0.57710349602537792</v>
      </c>
      <c r="BG167" s="31">
        <f t="shared" si="97"/>
        <v>0.87584839278273097</v>
      </c>
      <c r="BH167" s="24">
        <v>0</v>
      </c>
      <c r="BI167" s="24">
        <v>785.16526171999999</v>
      </c>
      <c r="BJ167" s="24">
        <f t="shared" si="98"/>
        <v>3.5737762609241588</v>
      </c>
      <c r="BK167" s="28">
        <f t="shared" si="106"/>
        <v>1.7868881304620794E-3</v>
      </c>
      <c r="BL167" s="28" t="str">
        <f t="shared" si="99"/>
        <v>TRUEFALSE</v>
      </c>
      <c r="BM167" s="24" t="str">
        <f t="shared" si="100"/>
        <v>TRUEFALSE</v>
      </c>
      <c r="BN167" s="28">
        <v>0.57140000000000002</v>
      </c>
      <c r="BO167" s="28">
        <f t="shared" si="101"/>
        <v>0.50791111111111109</v>
      </c>
      <c r="BP167" s="24">
        <v>14.27</v>
      </c>
      <c r="BQ167" s="24">
        <f t="shared" si="105"/>
        <v>35.416666666666664</v>
      </c>
      <c r="BR167" s="24">
        <v>12</v>
      </c>
      <c r="BS167" s="28">
        <v>77.66</v>
      </c>
      <c r="BT167" s="28">
        <v>1681.3389999999999</v>
      </c>
      <c r="BU167" s="24">
        <v>17.38</v>
      </c>
      <c r="BV167" s="28">
        <v>67.02000000000001</v>
      </c>
      <c r="BW167" s="28">
        <v>1450.9830000000002</v>
      </c>
      <c r="BX167" s="24">
        <v>744</v>
      </c>
      <c r="BY167" s="24">
        <v>1302</v>
      </c>
      <c r="BZ167" s="24">
        <v>119</v>
      </c>
      <c r="CA167" s="24">
        <v>580</v>
      </c>
      <c r="CB167" s="24">
        <v>314</v>
      </c>
      <c r="CC167" s="24">
        <v>1271</v>
      </c>
      <c r="CD167" s="24">
        <v>66.28</v>
      </c>
      <c r="CE167" s="24">
        <v>26.77</v>
      </c>
      <c r="CF167" s="24">
        <v>120.24</v>
      </c>
      <c r="CG167" s="24">
        <v>0</v>
      </c>
      <c r="CH167" s="24">
        <v>2165</v>
      </c>
      <c r="CI167" s="24">
        <v>100</v>
      </c>
      <c r="CJ167" s="24" t="s">
        <v>1980</v>
      </c>
      <c r="CK167" s="24">
        <v>566</v>
      </c>
      <c r="CL167" s="28">
        <v>1</v>
      </c>
      <c r="CM167" s="28">
        <v>3.84</v>
      </c>
      <c r="CN167" s="24">
        <v>111</v>
      </c>
      <c r="CO167" s="24">
        <v>19.61</v>
      </c>
      <c r="CP167" s="24">
        <v>96</v>
      </c>
      <c r="CQ167" s="24">
        <v>329</v>
      </c>
      <c r="CR167" s="24">
        <v>0</v>
      </c>
      <c r="CS167" s="24">
        <v>425</v>
      </c>
      <c r="CT167" s="24">
        <v>85</v>
      </c>
      <c r="CU167" s="24">
        <v>281</v>
      </c>
      <c r="CV167" s="24">
        <v>164</v>
      </c>
      <c r="CW167" s="24">
        <v>53</v>
      </c>
      <c r="CX167" s="24">
        <v>45.7</v>
      </c>
      <c r="CY167" s="24">
        <v>88.36</v>
      </c>
      <c r="CZ167" s="24">
        <v>64.569999999999993</v>
      </c>
      <c r="DA167" s="24">
        <v>20.079999999999998</v>
      </c>
      <c r="DB167" s="24">
        <v>241</v>
      </c>
      <c r="DC167" s="24">
        <v>13.95</v>
      </c>
      <c r="DD167" s="24">
        <v>15.37</v>
      </c>
      <c r="DE167" s="24">
        <v>307</v>
      </c>
      <c r="DF167" s="24">
        <v>54.24</v>
      </c>
      <c r="DG167" s="24">
        <v>36.22</v>
      </c>
      <c r="DH167" s="24">
        <v>17.420000000000002</v>
      </c>
    </row>
    <row r="168" spans="1:112" ht="12.3" customHeight="1">
      <c r="A168" s="24">
        <v>175</v>
      </c>
      <c r="B168" s="24" t="s">
        <v>404</v>
      </c>
      <c r="C168" s="24" t="s">
        <v>405</v>
      </c>
      <c r="D168" s="25" t="s">
        <v>620</v>
      </c>
      <c r="E168" s="25" t="s">
        <v>1276</v>
      </c>
      <c r="F168" s="25" t="s">
        <v>1859</v>
      </c>
      <c r="G168" s="25" t="s">
        <v>2380</v>
      </c>
      <c r="H168" s="25" t="s">
        <v>431</v>
      </c>
      <c r="I168" s="26">
        <v>7280</v>
      </c>
      <c r="J168" s="27">
        <v>9435.4347367977407</v>
      </c>
      <c r="K168" s="27">
        <f t="shared" si="75"/>
        <v>3856.9439999999995</v>
      </c>
      <c r="L168" s="24">
        <v>1130</v>
      </c>
      <c r="M168" s="24">
        <v>964</v>
      </c>
      <c r="N168" s="24">
        <v>309</v>
      </c>
      <c r="O168" s="24">
        <f t="shared" si="76"/>
        <v>1273</v>
      </c>
      <c r="P168" s="28">
        <v>52.98</v>
      </c>
      <c r="Q168" s="28">
        <f t="shared" si="77"/>
        <v>0.4821982463833242</v>
      </c>
      <c r="R168" s="29">
        <v>0.5777164870225745</v>
      </c>
      <c r="S168" s="29">
        <v>0.1048778565904967</v>
      </c>
      <c r="T168" s="29">
        <v>0.47256635558028909</v>
      </c>
      <c r="U168" s="28" t="s">
        <v>294</v>
      </c>
      <c r="V168" s="28" t="s">
        <v>295</v>
      </c>
      <c r="W168" s="28">
        <v>0.5682050531647701</v>
      </c>
      <c r="X168" s="27">
        <v>5361.2616962548791</v>
      </c>
      <c r="Y168" s="30">
        <f t="shared" si="78"/>
        <v>4.2934474216063841E-4</v>
      </c>
      <c r="Z168" s="27">
        <f t="shared" si="79"/>
        <v>5361.2616962548791</v>
      </c>
      <c r="AA168" s="27">
        <v>0</v>
      </c>
      <c r="AB168" s="27">
        <v>0</v>
      </c>
      <c r="AC168" s="27">
        <v>0</v>
      </c>
      <c r="AD168" s="27">
        <v>0</v>
      </c>
      <c r="AE168" s="27">
        <v>0</v>
      </c>
      <c r="AF168" s="27">
        <f t="shared" si="80"/>
        <v>0</v>
      </c>
      <c r="AG168" s="27">
        <f t="shared" si="81"/>
        <v>0</v>
      </c>
      <c r="AH168" s="27">
        <v>0</v>
      </c>
      <c r="AI168" s="27">
        <v>0</v>
      </c>
      <c r="AJ168" s="27">
        <v>0</v>
      </c>
      <c r="AK168" s="27">
        <v>0</v>
      </c>
      <c r="AL168" s="27">
        <v>0</v>
      </c>
      <c r="AM168" s="27">
        <v>0</v>
      </c>
      <c r="AN168" s="27">
        <f t="shared" si="82"/>
        <v>0</v>
      </c>
      <c r="AO168" s="27">
        <v>0</v>
      </c>
      <c r="AP168" s="30">
        <f t="shared" si="83"/>
        <v>0</v>
      </c>
      <c r="AQ168" s="30">
        <f t="shared" si="84"/>
        <v>0</v>
      </c>
      <c r="AR168" s="31">
        <f t="shared" si="85"/>
        <v>0</v>
      </c>
      <c r="AS168" s="31">
        <f t="shared" si="104"/>
        <v>0</v>
      </c>
      <c r="AT168" s="32">
        <f t="shared" si="86"/>
        <v>0</v>
      </c>
      <c r="AU168" s="24">
        <v>503.99788215715108</v>
      </c>
      <c r="AV168" s="28">
        <f t="shared" si="87"/>
        <v>1.3996295583190897E-2</v>
      </c>
      <c r="AW168" s="30">
        <f t="shared" si="88"/>
        <v>1.7975778621800734E-4</v>
      </c>
      <c r="AX168" s="33">
        <f t="shared" si="89"/>
        <v>1.3996295583190897E-2</v>
      </c>
      <c r="AY168" s="30">
        <f t="shared" si="90"/>
        <v>1.7975778621800734E-4</v>
      </c>
      <c r="AZ168" s="31">
        <f t="shared" si="91"/>
        <v>0.89611993078181107</v>
      </c>
      <c r="BA168" s="31">
        <f t="shared" si="102"/>
        <v>503.99788215715108</v>
      </c>
      <c r="BB168" s="33">
        <f t="shared" si="92"/>
        <v>0</v>
      </c>
      <c r="BC168" s="31">
        <f t="shared" si="93"/>
        <v>0.49594423779585889</v>
      </c>
      <c r="BD168" s="30">
        <f t="shared" si="94"/>
        <v>4.2934474216063841E-4</v>
      </c>
      <c r="BE168" s="31">
        <f t="shared" si="95"/>
        <v>0.94372266835572283</v>
      </c>
      <c r="BF168" s="31">
        <f t="shared" si="96"/>
        <v>0.50411902208755122</v>
      </c>
      <c r="BG168" s="31">
        <f t="shared" si="97"/>
        <v>0.76508258623886005</v>
      </c>
      <c r="BH168" s="24">
        <v>0</v>
      </c>
      <c r="BI168" s="24">
        <v>2176.9314080200002</v>
      </c>
      <c r="BJ168" s="24">
        <f t="shared" si="98"/>
        <v>4.3342820550233219</v>
      </c>
      <c r="BK168" s="28">
        <f t="shared" si="106"/>
        <v>2.167141027511661E-3</v>
      </c>
      <c r="BL168" s="28" t="str">
        <f t="shared" si="99"/>
        <v>TRUEFALSE</v>
      </c>
      <c r="BM168" s="24" t="str">
        <f t="shared" si="100"/>
        <v>TRUEFALSE</v>
      </c>
      <c r="BN168" s="28">
        <v>0.501</v>
      </c>
      <c r="BO168" s="28">
        <f t="shared" si="101"/>
        <v>0.44533333333333336</v>
      </c>
      <c r="BP168" s="24">
        <v>14.56</v>
      </c>
      <c r="BQ168" s="24">
        <f t="shared" si="105"/>
        <v>29.566666666666666</v>
      </c>
      <c r="BR168" s="24">
        <v>30</v>
      </c>
      <c r="BS168" s="28">
        <v>87.550000000000011</v>
      </c>
      <c r="BT168" s="28">
        <v>6373.6400000000012</v>
      </c>
      <c r="BU168" s="24">
        <v>19.170000000000002</v>
      </c>
      <c r="BV168" s="28">
        <v>91.77000000000001</v>
      </c>
      <c r="BW168" s="28">
        <v>6680.8560000000007</v>
      </c>
      <c r="BX168" s="24">
        <v>2323</v>
      </c>
      <c r="BY168" s="24">
        <v>4637</v>
      </c>
      <c r="BZ168" s="24">
        <v>320</v>
      </c>
      <c r="CA168" s="24">
        <v>1866</v>
      </c>
      <c r="CB168" s="24">
        <v>888</v>
      </c>
      <c r="CC168" s="24">
        <v>4526</v>
      </c>
      <c r="CD168" s="24">
        <v>57</v>
      </c>
      <c r="CE168" s="24">
        <v>26.75</v>
      </c>
      <c r="CF168" s="24">
        <v>116.47</v>
      </c>
      <c r="CG168" s="24">
        <v>0</v>
      </c>
      <c r="CH168" s="24">
        <v>7280</v>
      </c>
      <c r="CI168" s="24">
        <v>100</v>
      </c>
      <c r="CJ168" s="24" t="s">
        <v>1980</v>
      </c>
      <c r="CK168" s="24">
        <v>2473</v>
      </c>
      <c r="CL168" s="28">
        <v>1</v>
      </c>
      <c r="CM168" s="28">
        <v>2.95</v>
      </c>
      <c r="CN168" s="24">
        <v>522</v>
      </c>
      <c r="CO168" s="24">
        <v>21.11</v>
      </c>
      <c r="CP168" s="24">
        <v>51</v>
      </c>
      <c r="CQ168" s="24">
        <v>686</v>
      </c>
      <c r="CR168" s="24">
        <v>150</v>
      </c>
      <c r="CS168" s="24">
        <v>887</v>
      </c>
      <c r="CT168" s="24">
        <v>196</v>
      </c>
      <c r="CU168" s="24">
        <v>795</v>
      </c>
      <c r="CV168" s="24">
        <v>459</v>
      </c>
      <c r="CW168" s="24">
        <v>236</v>
      </c>
      <c r="CX168" s="24">
        <v>31.06</v>
      </c>
      <c r="CY168" s="24">
        <v>81.96</v>
      </c>
      <c r="CZ168" s="24">
        <v>63.93</v>
      </c>
      <c r="DA168" s="24">
        <v>23.18</v>
      </c>
      <c r="DB168" s="24">
        <v>838</v>
      </c>
      <c r="DC168" s="24">
        <v>19</v>
      </c>
      <c r="DD168" s="24">
        <v>7.97</v>
      </c>
      <c r="DE168" s="24">
        <v>935</v>
      </c>
      <c r="DF168" s="24">
        <v>37.81</v>
      </c>
      <c r="DG168" s="24">
        <v>4.7699999999999996</v>
      </c>
      <c r="DH168" s="24">
        <v>13.44</v>
      </c>
    </row>
    <row r="169" spans="1:112" ht="12.3" customHeight="1">
      <c r="A169" s="24">
        <v>176</v>
      </c>
      <c r="B169" s="24" t="s">
        <v>404</v>
      </c>
      <c r="C169" s="24" t="s">
        <v>405</v>
      </c>
      <c r="D169" s="25" t="s">
        <v>620</v>
      </c>
      <c r="E169" s="25" t="s">
        <v>1276</v>
      </c>
      <c r="F169" s="25" t="s">
        <v>275</v>
      </c>
      <c r="G169" s="25" t="s">
        <v>2247</v>
      </c>
      <c r="H169" s="25" t="s">
        <v>431</v>
      </c>
      <c r="I169" s="26">
        <v>4955</v>
      </c>
      <c r="J169" s="27">
        <v>6422.0575715429677</v>
      </c>
      <c r="K169" s="27">
        <f t="shared" si="75"/>
        <v>2483.4459999999999</v>
      </c>
      <c r="L169" s="24">
        <v>643</v>
      </c>
      <c r="M169" s="24">
        <v>472</v>
      </c>
      <c r="N169" s="24">
        <v>174</v>
      </c>
      <c r="O169" s="24">
        <f t="shared" si="76"/>
        <v>646</v>
      </c>
      <c r="P169" s="28">
        <v>50.12</v>
      </c>
      <c r="Q169" s="28">
        <f t="shared" si="77"/>
        <v>0.46864641706505344</v>
      </c>
      <c r="R169" s="29">
        <v>0.5777164870225745</v>
      </c>
      <c r="S169" s="29">
        <v>0.1048778565904967</v>
      </c>
      <c r="T169" s="29">
        <v>0.47256635558028909</v>
      </c>
      <c r="U169" s="28" t="s">
        <v>294</v>
      </c>
      <c r="V169" s="28" t="s">
        <v>295</v>
      </c>
      <c r="W169" s="28">
        <v>0.53753184719928815</v>
      </c>
      <c r="X169" s="27">
        <v>3452.0604692516663</v>
      </c>
      <c r="Y169" s="30">
        <f t="shared" si="78"/>
        <v>2.764505998894122E-4</v>
      </c>
      <c r="Z169" s="27">
        <f t="shared" si="79"/>
        <v>3452.0604692516663</v>
      </c>
      <c r="AA169" s="27">
        <v>0</v>
      </c>
      <c r="AB169" s="27">
        <v>0</v>
      </c>
      <c r="AC169" s="27">
        <v>0</v>
      </c>
      <c r="AD169" s="27">
        <v>0</v>
      </c>
      <c r="AE169" s="27">
        <v>0</v>
      </c>
      <c r="AF169" s="27">
        <f t="shared" si="80"/>
        <v>0</v>
      </c>
      <c r="AG169" s="27">
        <f t="shared" si="81"/>
        <v>0</v>
      </c>
      <c r="AH169" s="27">
        <v>0</v>
      </c>
      <c r="AI169" s="27">
        <v>0</v>
      </c>
      <c r="AJ169" s="27">
        <v>0</v>
      </c>
      <c r="AK169" s="27">
        <v>0</v>
      </c>
      <c r="AL169" s="27">
        <v>0</v>
      </c>
      <c r="AM169" s="27">
        <v>0</v>
      </c>
      <c r="AN169" s="27">
        <f t="shared" si="82"/>
        <v>0</v>
      </c>
      <c r="AO169" s="27">
        <v>0</v>
      </c>
      <c r="AP169" s="30">
        <f t="shared" si="83"/>
        <v>0</v>
      </c>
      <c r="AQ169" s="30">
        <f t="shared" si="84"/>
        <v>0</v>
      </c>
      <c r="AR169" s="31">
        <f t="shared" si="85"/>
        <v>0</v>
      </c>
      <c r="AS169" s="31">
        <f t="shared" si="104"/>
        <v>0</v>
      </c>
      <c r="AT169" s="32">
        <f t="shared" si="86"/>
        <v>0</v>
      </c>
      <c r="AU169" s="24">
        <v>787.48415614695716</v>
      </c>
      <c r="AV169" s="28">
        <f t="shared" si="87"/>
        <v>2.186886375263726E-2</v>
      </c>
      <c r="AW169" s="30">
        <f t="shared" si="88"/>
        <v>2.8086707028382723E-4</v>
      </c>
      <c r="AX169" s="33">
        <f t="shared" si="89"/>
        <v>2.186886375263726E-2</v>
      </c>
      <c r="AY169" s="30">
        <f t="shared" si="90"/>
        <v>2.8086707028382723E-4</v>
      </c>
      <c r="AZ169" s="31">
        <f t="shared" si="91"/>
        <v>0.89694934239832291</v>
      </c>
      <c r="BA169" s="31">
        <f t="shared" si="102"/>
        <v>787.48415614695716</v>
      </c>
      <c r="BB169" s="33">
        <f t="shared" si="92"/>
        <v>0</v>
      </c>
      <c r="BC169" s="31">
        <f t="shared" si="93"/>
        <v>0.49884489772451152</v>
      </c>
      <c r="BD169" s="30">
        <f t="shared" si="94"/>
        <v>2.764505998894122E-4</v>
      </c>
      <c r="BE169" s="31">
        <f t="shared" si="95"/>
        <v>0.94313061593852077</v>
      </c>
      <c r="BF169" s="31">
        <f t="shared" si="96"/>
        <v>0.49364630457923281</v>
      </c>
      <c r="BG169" s="31">
        <f t="shared" si="97"/>
        <v>0.74918853454639744</v>
      </c>
      <c r="BH169" s="24">
        <v>0</v>
      </c>
      <c r="BI169" s="24">
        <v>2334.3488406299998</v>
      </c>
      <c r="BJ169" s="24">
        <f t="shared" si="98"/>
        <v>2.7511130554976382</v>
      </c>
      <c r="BK169" s="28">
        <f t="shared" si="106"/>
        <v>1.375556527748819E-3</v>
      </c>
      <c r="BL169" s="28" t="str">
        <f t="shared" si="99"/>
        <v>TRUEFALSE</v>
      </c>
      <c r="BM169" s="24" t="str">
        <f t="shared" si="100"/>
        <v>TRUEFALSE</v>
      </c>
      <c r="BN169" s="28">
        <v>0.59989999999999999</v>
      </c>
      <c r="BO169" s="28">
        <f t="shared" si="101"/>
        <v>0.53324444444444441</v>
      </c>
      <c r="BP169" s="24">
        <v>13</v>
      </c>
      <c r="BQ169" s="24">
        <f t="shared" si="105"/>
        <v>30.520833333333332</v>
      </c>
      <c r="BR169" s="24">
        <v>48</v>
      </c>
      <c r="BS169" s="28">
        <v>87.45</v>
      </c>
      <c r="BT169" s="28">
        <v>4333.1475</v>
      </c>
      <c r="BU169" s="24">
        <v>13.07</v>
      </c>
      <c r="BV169" s="28">
        <v>99.339999999999989</v>
      </c>
      <c r="BW169" s="28">
        <v>4922.2969999999996</v>
      </c>
      <c r="BX169" s="24">
        <v>1783</v>
      </c>
      <c r="BY169" s="24">
        <v>2972</v>
      </c>
      <c r="BZ169" s="24">
        <v>200</v>
      </c>
      <c r="CA169" s="24">
        <v>1415</v>
      </c>
      <c r="CB169" s="24">
        <v>746</v>
      </c>
      <c r="CC169" s="24">
        <v>2794</v>
      </c>
      <c r="CD169" s="24">
        <v>66.72</v>
      </c>
      <c r="CE169" s="24">
        <v>25.19</v>
      </c>
      <c r="CF169" s="24">
        <v>126.57</v>
      </c>
      <c r="CG169" s="24">
        <v>0</v>
      </c>
      <c r="CH169" s="24">
        <v>4955</v>
      </c>
      <c r="CI169" s="24">
        <v>100</v>
      </c>
      <c r="CJ169" s="24" t="s">
        <v>1980</v>
      </c>
      <c r="CK169" s="24">
        <v>1356</v>
      </c>
      <c r="CL169" s="28">
        <v>1</v>
      </c>
      <c r="CM169" s="28">
        <v>3.66</v>
      </c>
      <c r="CN169" s="24">
        <v>244</v>
      </c>
      <c r="CO169" s="24">
        <v>18.010000000000002</v>
      </c>
      <c r="CP169" s="24">
        <v>217</v>
      </c>
      <c r="CQ169" s="24">
        <v>887</v>
      </c>
      <c r="CR169" s="24">
        <v>343</v>
      </c>
      <c r="CS169" s="24">
        <v>1465</v>
      </c>
      <c r="CT169" s="24">
        <v>202</v>
      </c>
      <c r="CU169" s="24">
        <v>693</v>
      </c>
      <c r="CV169" s="24">
        <v>432</v>
      </c>
      <c r="CW169" s="24">
        <v>177</v>
      </c>
      <c r="CX169" s="24">
        <v>44.59</v>
      </c>
      <c r="CY169" s="24">
        <v>88.06</v>
      </c>
      <c r="CZ169" s="24">
        <v>69.34</v>
      </c>
      <c r="DA169" s="24">
        <v>25.58</v>
      </c>
      <c r="DB169" s="24">
        <v>498</v>
      </c>
      <c r="DC169" s="24">
        <v>15.29</v>
      </c>
      <c r="DD169" s="24">
        <v>11.29</v>
      </c>
      <c r="DE169" s="24">
        <v>409</v>
      </c>
      <c r="DF169" s="24">
        <v>30.18</v>
      </c>
      <c r="DG169" s="24">
        <v>3.54</v>
      </c>
      <c r="DH169" s="24">
        <v>15.59</v>
      </c>
    </row>
    <row r="170" spans="1:112" ht="12.3" customHeight="1">
      <c r="A170" s="24">
        <v>177</v>
      </c>
      <c r="B170" s="24" t="s">
        <v>404</v>
      </c>
      <c r="C170" s="24" t="s">
        <v>405</v>
      </c>
      <c r="D170" s="25" t="s">
        <v>404</v>
      </c>
      <c r="E170" s="25" t="s">
        <v>447</v>
      </c>
      <c r="F170" s="25" t="s">
        <v>404</v>
      </c>
      <c r="G170" s="25" t="s">
        <v>1471</v>
      </c>
      <c r="H170" s="25" t="s">
        <v>431</v>
      </c>
      <c r="I170" s="26">
        <v>7651</v>
      </c>
      <c r="J170" s="27">
        <v>9086.4908987116032</v>
      </c>
      <c r="K170" s="27">
        <f t="shared" si="75"/>
        <v>749.03289999999993</v>
      </c>
      <c r="L170" s="24">
        <v>1860</v>
      </c>
      <c r="M170" s="24">
        <v>172</v>
      </c>
      <c r="N170" s="24">
        <v>30</v>
      </c>
      <c r="O170" s="24">
        <f t="shared" si="76"/>
        <v>202</v>
      </c>
      <c r="P170" s="28">
        <v>9.7899999999999991</v>
      </c>
      <c r="Q170" s="28">
        <f t="shared" si="77"/>
        <v>0.3482296761006361</v>
      </c>
      <c r="R170" s="29">
        <v>0.38262240969155364</v>
      </c>
      <c r="S170" s="29">
        <v>0.37680896731238195</v>
      </c>
      <c r="T170" s="29">
        <v>0.35428997659992389</v>
      </c>
      <c r="U170" s="28" t="s">
        <v>118</v>
      </c>
      <c r="V170" s="28" t="s">
        <v>119</v>
      </c>
      <c r="W170" s="28">
        <v>0.20555600075883715</v>
      </c>
      <c r="X170" s="27">
        <v>1867.7827300707293</v>
      </c>
      <c r="Y170" s="30">
        <f t="shared" si="78"/>
        <v>1.4957723388404922E-4</v>
      </c>
      <c r="Z170" s="27">
        <f t="shared" si="79"/>
        <v>-4468.2172699292705</v>
      </c>
      <c r="AA170" s="27">
        <v>0</v>
      </c>
      <c r="AB170" s="27">
        <v>0</v>
      </c>
      <c r="AC170" s="27">
        <v>134</v>
      </c>
      <c r="AD170" s="27">
        <v>6239</v>
      </c>
      <c r="AE170" s="27">
        <v>80241</v>
      </c>
      <c r="AF170" s="27">
        <f t="shared" si="80"/>
        <v>80241</v>
      </c>
      <c r="AG170" s="27">
        <f t="shared" si="81"/>
        <v>3</v>
      </c>
      <c r="AH170" s="27">
        <v>0</v>
      </c>
      <c r="AI170" s="27">
        <v>0</v>
      </c>
      <c r="AJ170" s="27">
        <v>67</v>
      </c>
      <c r="AK170" s="27">
        <v>6269</v>
      </c>
      <c r="AL170" s="27">
        <v>80241</v>
      </c>
      <c r="AM170" s="27">
        <v>80308</v>
      </c>
      <c r="AN170" s="27">
        <f t="shared" si="82"/>
        <v>3</v>
      </c>
      <c r="AO170" s="27">
        <v>6336</v>
      </c>
      <c r="AP170" s="30">
        <f t="shared" si="83"/>
        <v>3.6641725695738814E-3</v>
      </c>
      <c r="AQ170" s="30">
        <f t="shared" si="84"/>
        <v>0</v>
      </c>
      <c r="AR170" s="31">
        <f t="shared" si="85"/>
        <v>3.3922575136777651</v>
      </c>
      <c r="AS170" s="31">
        <v>1</v>
      </c>
      <c r="AT170" s="32">
        <f t="shared" si="86"/>
        <v>0.69729888805571771</v>
      </c>
      <c r="AU170" s="24">
        <v>1130.3524481728455</v>
      </c>
      <c r="AV170" s="28">
        <f t="shared" si="87"/>
        <v>3.1390502892783112E-2</v>
      </c>
      <c r="AW170" s="30">
        <f t="shared" si="88"/>
        <v>4.0315576894884496E-4</v>
      </c>
      <c r="AX170" s="33">
        <f t="shared" si="89"/>
        <v>3.1390502892783112E-2</v>
      </c>
      <c r="AY170" s="30">
        <f t="shared" si="90"/>
        <v>4.0315576894884496E-4</v>
      </c>
      <c r="AZ170" s="31">
        <f t="shared" si="91"/>
        <v>0.89795249129981114</v>
      </c>
      <c r="BA170" s="31">
        <f t="shared" si="102"/>
        <v>1130.3524481728455</v>
      </c>
      <c r="BB170" s="33">
        <f t="shared" si="92"/>
        <v>0</v>
      </c>
      <c r="BC170" s="31">
        <f t="shared" si="93"/>
        <v>0.43732180129471598</v>
      </c>
      <c r="BD170" s="30">
        <f t="shared" si="94"/>
        <v>-3.514595335689832E-3</v>
      </c>
      <c r="BE170" s="31">
        <f t="shared" si="95"/>
        <v>0.92845053809811617</v>
      </c>
      <c r="BF170" s="31">
        <f t="shared" si="96"/>
        <v>0.37805203869694576</v>
      </c>
      <c r="BG170" s="31">
        <f t="shared" si="97"/>
        <v>0.57375544033507997</v>
      </c>
      <c r="BH170" s="24">
        <v>100</v>
      </c>
      <c r="BI170" s="24">
        <v>2.3419471891299999</v>
      </c>
      <c r="BJ170" s="24">
        <f t="shared" si="98"/>
        <v>3879.8871899784835</v>
      </c>
      <c r="BK170" s="28">
        <v>1</v>
      </c>
      <c r="BL170" s="28" t="str">
        <f t="shared" si="99"/>
        <v>FALSETRUE</v>
      </c>
      <c r="BM170" s="24" t="str">
        <f t="shared" si="100"/>
        <v>FALSETRUE</v>
      </c>
      <c r="BN170" s="28">
        <v>0.2777</v>
      </c>
      <c r="BO170" s="28">
        <f t="shared" si="101"/>
        <v>0.24684444444444445</v>
      </c>
      <c r="BP170" s="24">
        <v>2.92</v>
      </c>
      <c r="BQ170" s="24">
        <f t="shared" si="105"/>
        <v>366.6</v>
      </c>
      <c r="BR170" s="24">
        <v>15</v>
      </c>
      <c r="BS170" s="28">
        <v>1.04</v>
      </c>
      <c r="BT170" s="28">
        <v>79.570399999999992</v>
      </c>
      <c r="BU170" s="24">
        <v>0.05</v>
      </c>
      <c r="BV170" s="28">
        <v>0.9</v>
      </c>
      <c r="BW170" s="28">
        <v>68.859000000000009</v>
      </c>
      <c r="BX170" s="24">
        <v>1470</v>
      </c>
      <c r="BY170" s="24">
        <v>5293</v>
      </c>
      <c r="BZ170" s="24">
        <v>888</v>
      </c>
      <c r="CA170" s="24">
        <v>1165</v>
      </c>
      <c r="CB170" s="24">
        <v>645</v>
      </c>
      <c r="CC170" s="24">
        <v>5841</v>
      </c>
      <c r="CD170" s="24">
        <v>44.55</v>
      </c>
      <c r="CE170" s="24">
        <v>35.340000000000003</v>
      </c>
      <c r="CF170" s="24">
        <v>88.45</v>
      </c>
      <c r="CG170" s="24">
        <v>7651</v>
      </c>
      <c r="CH170" s="24">
        <v>0</v>
      </c>
      <c r="CI170" s="24">
        <v>0</v>
      </c>
      <c r="CJ170" s="24" t="s">
        <v>98</v>
      </c>
      <c r="CK170" s="24">
        <v>2176</v>
      </c>
      <c r="CL170" s="28">
        <v>1.07</v>
      </c>
      <c r="CM170" s="28">
        <v>3.69</v>
      </c>
      <c r="CN170" s="24">
        <v>952</v>
      </c>
      <c r="CO170" s="24">
        <v>43.95</v>
      </c>
      <c r="CP170" s="24">
        <v>966</v>
      </c>
      <c r="CQ170" s="24">
        <v>2087</v>
      </c>
      <c r="CR170" s="24">
        <v>2446</v>
      </c>
      <c r="CS170" s="24">
        <v>5499</v>
      </c>
      <c r="CT170" s="24">
        <v>227</v>
      </c>
      <c r="CU170" s="24">
        <v>532</v>
      </c>
      <c r="CV170" s="24">
        <v>437</v>
      </c>
      <c r="CW170" s="24">
        <v>592</v>
      </c>
      <c r="CX170" s="24">
        <v>56.19</v>
      </c>
      <c r="CY170" s="24">
        <v>93.83</v>
      </c>
      <c r="CZ170" s="24">
        <v>84.2</v>
      </c>
      <c r="DA170" s="24">
        <v>58.38</v>
      </c>
      <c r="DB170" s="24">
        <v>195</v>
      </c>
      <c r="DC170" s="24">
        <v>6.05</v>
      </c>
      <c r="DD170" s="24">
        <v>4.8</v>
      </c>
      <c r="DE170" s="24">
        <v>46</v>
      </c>
      <c r="DF170" s="24">
        <v>2.12</v>
      </c>
      <c r="DG170" s="24">
        <v>1.29</v>
      </c>
      <c r="DH170" s="24">
        <v>2.1800000000000002</v>
      </c>
    </row>
    <row r="171" spans="1:112" ht="12.3" customHeight="1">
      <c r="A171" s="24">
        <v>178</v>
      </c>
      <c r="B171" s="24" t="s">
        <v>404</v>
      </c>
      <c r="C171" s="24" t="s">
        <v>405</v>
      </c>
      <c r="D171" s="25" t="s">
        <v>404</v>
      </c>
      <c r="E171" s="25" t="s">
        <v>447</v>
      </c>
      <c r="F171" s="25" t="s">
        <v>1891</v>
      </c>
      <c r="G171" s="25" t="s">
        <v>1892</v>
      </c>
      <c r="H171" s="25" t="s">
        <v>431</v>
      </c>
      <c r="I171" s="26">
        <v>9259</v>
      </c>
      <c r="J171" s="27">
        <v>10996.186018974089</v>
      </c>
      <c r="K171" s="27">
        <f t="shared" si="75"/>
        <v>3790.6345999999994</v>
      </c>
      <c r="L171" s="24">
        <v>1405</v>
      </c>
      <c r="M171" s="24">
        <v>679</v>
      </c>
      <c r="N171" s="24">
        <v>295</v>
      </c>
      <c r="O171" s="24">
        <f t="shared" si="76"/>
        <v>974</v>
      </c>
      <c r="P171" s="28">
        <v>40.94</v>
      </c>
      <c r="Q171" s="28">
        <f t="shared" si="77"/>
        <v>0.67193083284549404</v>
      </c>
      <c r="R171" s="29">
        <v>0.38262240969155364</v>
      </c>
      <c r="S171" s="29">
        <v>0.37680896731238195</v>
      </c>
      <c r="T171" s="29">
        <v>0.35428997659992389</v>
      </c>
      <c r="U171" s="28" t="s">
        <v>118</v>
      </c>
      <c r="V171" s="28" t="s">
        <v>119</v>
      </c>
      <c r="W171" s="28">
        <v>0.85959782135513718</v>
      </c>
      <c r="X171" s="27">
        <v>9452.2975451259463</v>
      </c>
      <c r="Y171" s="30">
        <f t="shared" si="78"/>
        <v>7.569662669465781E-4</v>
      </c>
      <c r="Z171" s="27">
        <f t="shared" si="79"/>
        <v>9452.2975451259463</v>
      </c>
      <c r="AA171" s="27">
        <v>0</v>
      </c>
      <c r="AB171" s="27">
        <v>0</v>
      </c>
      <c r="AC171" s="27">
        <v>0</v>
      </c>
      <c r="AD171" s="27">
        <v>0</v>
      </c>
      <c r="AE171" s="27">
        <v>0</v>
      </c>
      <c r="AF171" s="27">
        <f t="shared" si="80"/>
        <v>0</v>
      </c>
      <c r="AG171" s="27">
        <f t="shared" si="81"/>
        <v>0</v>
      </c>
      <c r="AH171" s="27">
        <v>0</v>
      </c>
      <c r="AI171" s="27">
        <v>0</v>
      </c>
      <c r="AJ171" s="27">
        <v>0</v>
      </c>
      <c r="AK171" s="27">
        <v>0</v>
      </c>
      <c r="AL171" s="27">
        <v>0</v>
      </c>
      <c r="AM171" s="27">
        <v>0</v>
      </c>
      <c r="AN171" s="27">
        <f t="shared" si="82"/>
        <v>0</v>
      </c>
      <c r="AO171" s="27">
        <v>0</v>
      </c>
      <c r="AP171" s="30">
        <f t="shared" si="83"/>
        <v>0</v>
      </c>
      <c r="AQ171" s="30">
        <f t="shared" si="84"/>
        <v>0</v>
      </c>
      <c r="AR171" s="31">
        <f t="shared" si="85"/>
        <v>0</v>
      </c>
      <c r="AS171" s="31">
        <f t="shared" ref="AS171:AS212" si="107">AR171/1</f>
        <v>0</v>
      </c>
      <c r="AT171" s="32">
        <f t="shared" si="86"/>
        <v>0</v>
      </c>
      <c r="AU171" s="24">
        <v>3073.9218091659704</v>
      </c>
      <c r="AV171" s="28">
        <f t="shared" si="87"/>
        <v>8.5364482200916719E-2</v>
      </c>
      <c r="AW171" s="30">
        <f t="shared" si="88"/>
        <v>1.0963565502654896E-3</v>
      </c>
      <c r="AX171" s="33">
        <f t="shared" si="89"/>
        <v>8.5364482200916719E-2</v>
      </c>
      <c r="AY171" s="30">
        <f t="shared" si="90"/>
        <v>1.0963565502654896E-3</v>
      </c>
      <c r="AZ171" s="31">
        <f t="shared" si="91"/>
        <v>0.90363890067271124</v>
      </c>
      <c r="BA171" s="31">
        <f t="shared" si="102"/>
        <v>3073.9218091659704</v>
      </c>
      <c r="BB171" s="33">
        <f t="shared" si="92"/>
        <v>0</v>
      </c>
      <c r="BC171" s="31">
        <f t="shared" si="93"/>
        <v>0.45720859752172721</v>
      </c>
      <c r="BD171" s="30">
        <f t="shared" si="94"/>
        <v>7.569662669465781E-4</v>
      </c>
      <c r="BE171" s="31">
        <f t="shared" si="95"/>
        <v>0.94499131810773773</v>
      </c>
      <c r="BF171" s="31">
        <f t="shared" si="96"/>
        <v>0.60178203524327378</v>
      </c>
      <c r="BG171" s="31">
        <f t="shared" si="97"/>
        <v>0.91330208879927566</v>
      </c>
      <c r="BH171" s="24">
        <v>50.41</v>
      </c>
      <c r="BI171" s="24">
        <v>62.204430326299999</v>
      </c>
      <c r="BJ171" s="24">
        <f t="shared" si="98"/>
        <v>176.77496540507514</v>
      </c>
      <c r="BK171" s="28">
        <f>BJ171/(2000)</f>
        <v>8.8387482702537573E-2</v>
      </c>
      <c r="BL171" s="28" t="str">
        <f t="shared" si="99"/>
        <v>TRUEFALSE</v>
      </c>
      <c r="BM171" s="24" t="str">
        <f t="shared" si="100"/>
        <v>FALSETRUE</v>
      </c>
      <c r="BN171" s="28">
        <v>0.51039999999999996</v>
      </c>
      <c r="BO171" s="28">
        <f t="shared" si="101"/>
        <v>0.45368888888888886</v>
      </c>
      <c r="BP171" s="24">
        <v>7.19</v>
      </c>
      <c r="BQ171" s="24">
        <f t="shared" si="105"/>
        <v>210.35294117647058</v>
      </c>
      <c r="BR171" s="24">
        <v>17</v>
      </c>
      <c r="BS171" s="28">
        <v>7.4399999999999995</v>
      </c>
      <c r="BT171" s="28">
        <v>688.86959999999999</v>
      </c>
      <c r="BU171" s="24">
        <v>0.99</v>
      </c>
      <c r="BV171" s="28">
        <v>43.43</v>
      </c>
      <c r="BW171" s="28">
        <v>4021.1837</v>
      </c>
      <c r="BX171" s="24">
        <v>2986</v>
      </c>
      <c r="BY171" s="24">
        <v>5850</v>
      </c>
      <c r="BZ171" s="24">
        <v>423</v>
      </c>
      <c r="CA171" s="24">
        <v>2394</v>
      </c>
      <c r="CB171" s="24">
        <v>1171</v>
      </c>
      <c r="CC171" s="24">
        <v>5694</v>
      </c>
      <c r="CD171" s="24">
        <v>58.27</v>
      </c>
      <c r="CE171" s="24">
        <v>26.7</v>
      </c>
      <c r="CF171" s="24">
        <v>106.77</v>
      </c>
      <c r="CG171" s="24">
        <v>4667</v>
      </c>
      <c r="CH171" s="24">
        <v>4592</v>
      </c>
      <c r="CI171" s="24">
        <v>49.59</v>
      </c>
      <c r="CJ171" s="24" t="s">
        <v>98</v>
      </c>
      <c r="CK171" s="24">
        <v>2489</v>
      </c>
      <c r="CL171" s="28">
        <v>1.03</v>
      </c>
      <c r="CM171" s="28">
        <v>3.83</v>
      </c>
      <c r="CN171" s="24">
        <v>788</v>
      </c>
      <c r="CO171" s="24">
        <v>31.68</v>
      </c>
      <c r="CP171" s="24">
        <v>675</v>
      </c>
      <c r="CQ171" s="24">
        <v>2322</v>
      </c>
      <c r="CR171" s="24">
        <v>559</v>
      </c>
      <c r="CS171" s="24">
        <v>3576</v>
      </c>
      <c r="CT171" s="24">
        <v>508</v>
      </c>
      <c r="CU171" s="24">
        <v>1165</v>
      </c>
      <c r="CV171" s="24">
        <v>787</v>
      </c>
      <c r="CW171" s="24">
        <v>433</v>
      </c>
      <c r="CX171" s="24">
        <v>64.88</v>
      </c>
      <c r="CY171" s="24">
        <v>96.2</v>
      </c>
      <c r="CZ171" s="24">
        <v>81.64</v>
      </c>
      <c r="DA171" s="24">
        <v>33.49</v>
      </c>
      <c r="DB171" s="24">
        <v>521</v>
      </c>
      <c r="DC171" s="24">
        <v>4.3600000000000003</v>
      </c>
      <c r="DD171" s="24">
        <v>15.68</v>
      </c>
      <c r="DE171" s="24">
        <v>538</v>
      </c>
      <c r="DF171" s="24">
        <v>21.63</v>
      </c>
      <c r="DG171" s="24">
        <v>10.66</v>
      </c>
      <c r="DH171" s="24">
        <v>5.88</v>
      </c>
    </row>
    <row r="172" spans="1:112" ht="12.3" customHeight="1">
      <c r="A172" s="24">
        <v>179</v>
      </c>
      <c r="B172" s="24" t="s">
        <v>404</v>
      </c>
      <c r="C172" s="24" t="s">
        <v>405</v>
      </c>
      <c r="D172" s="25" t="s">
        <v>404</v>
      </c>
      <c r="E172" s="25" t="s">
        <v>447</v>
      </c>
      <c r="F172" s="25" t="s">
        <v>1364</v>
      </c>
      <c r="G172" s="25" t="s">
        <v>1365</v>
      </c>
      <c r="H172" s="25" t="s">
        <v>431</v>
      </c>
      <c r="I172" s="26">
        <v>6905</v>
      </c>
      <c r="J172" s="27">
        <v>8200.5253765002781</v>
      </c>
      <c r="K172" s="27">
        <f t="shared" si="75"/>
        <v>2447.8225000000002</v>
      </c>
      <c r="L172" s="24">
        <v>1626</v>
      </c>
      <c r="M172" s="24">
        <v>648</v>
      </c>
      <c r="N172" s="24">
        <v>245</v>
      </c>
      <c r="O172" s="24">
        <f t="shared" si="76"/>
        <v>893</v>
      </c>
      <c r="P172" s="28">
        <v>35.450000000000003</v>
      </c>
      <c r="Q172" s="28">
        <f t="shared" si="77"/>
        <v>0.57160937626913744</v>
      </c>
      <c r="R172" s="29">
        <v>0.38262240969155364</v>
      </c>
      <c r="S172" s="29">
        <v>0.37680896731238195</v>
      </c>
      <c r="T172" s="29">
        <v>0.35428997659992389</v>
      </c>
      <c r="U172" s="28" t="s">
        <v>118</v>
      </c>
      <c r="V172" s="28" t="s">
        <v>119</v>
      </c>
      <c r="W172" s="28">
        <v>0.7443268873238793</v>
      </c>
      <c r="X172" s="27">
        <v>6103.8715279109356</v>
      </c>
      <c r="Y172" s="30">
        <f t="shared" si="78"/>
        <v>4.8881500210356339E-4</v>
      </c>
      <c r="Z172" s="27">
        <f t="shared" si="79"/>
        <v>6103.8715279109356</v>
      </c>
      <c r="AA172" s="27">
        <v>0</v>
      </c>
      <c r="AB172" s="27">
        <v>0</v>
      </c>
      <c r="AC172" s="27">
        <v>0</v>
      </c>
      <c r="AD172" s="27">
        <v>0</v>
      </c>
      <c r="AE172" s="27">
        <v>0</v>
      </c>
      <c r="AF172" s="27">
        <f t="shared" si="80"/>
        <v>0</v>
      </c>
      <c r="AG172" s="27">
        <f t="shared" si="81"/>
        <v>0</v>
      </c>
      <c r="AH172" s="27">
        <v>0</v>
      </c>
      <c r="AI172" s="27">
        <v>0</v>
      </c>
      <c r="AJ172" s="27">
        <v>0</v>
      </c>
      <c r="AK172" s="27">
        <v>0</v>
      </c>
      <c r="AL172" s="27">
        <v>0</v>
      </c>
      <c r="AM172" s="27">
        <v>0</v>
      </c>
      <c r="AN172" s="27">
        <f t="shared" si="82"/>
        <v>0</v>
      </c>
      <c r="AO172" s="27">
        <v>0</v>
      </c>
      <c r="AP172" s="30">
        <f t="shared" si="83"/>
        <v>0</v>
      </c>
      <c r="AQ172" s="30">
        <f t="shared" si="84"/>
        <v>0</v>
      </c>
      <c r="AR172" s="31">
        <f t="shared" si="85"/>
        <v>0</v>
      </c>
      <c r="AS172" s="31">
        <f t="shared" si="107"/>
        <v>0</v>
      </c>
      <c r="AT172" s="32">
        <f t="shared" si="86"/>
        <v>0</v>
      </c>
      <c r="AU172" s="24">
        <v>1410.4994514787513</v>
      </c>
      <c r="AV172" s="28">
        <f t="shared" si="87"/>
        <v>3.9170337697311132E-2</v>
      </c>
      <c r="AW172" s="30">
        <f t="shared" si="88"/>
        <v>5.0307405613358384E-4</v>
      </c>
      <c r="AX172" s="33">
        <f t="shared" si="89"/>
        <v>3.9170337697311132E-2</v>
      </c>
      <c r="AY172" s="30">
        <f t="shared" si="90"/>
        <v>5.0307405613358384E-4</v>
      </c>
      <c r="AZ172" s="31">
        <f t="shared" si="91"/>
        <v>0.89877213302567915</v>
      </c>
      <c r="BA172" s="31">
        <f t="shared" si="102"/>
        <v>1410.4994514787513</v>
      </c>
      <c r="BB172" s="33">
        <f t="shared" si="92"/>
        <v>0</v>
      </c>
      <c r="BC172" s="31">
        <f t="shared" si="93"/>
        <v>0.44018829347151467</v>
      </c>
      <c r="BD172" s="30">
        <f t="shared" si="94"/>
        <v>4.8881500210356339E-4</v>
      </c>
      <c r="BE172" s="31">
        <f t="shared" si="95"/>
        <v>0.94395295521058731</v>
      </c>
      <c r="BF172" s="31">
        <f t="shared" si="96"/>
        <v>0.56292288584552341</v>
      </c>
      <c r="BG172" s="31">
        <f t="shared" si="97"/>
        <v>0.85432701105442166</v>
      </c>
      <c r="BH172" s="24">
        <v>62.62</v>
      </c>
      <c r="BI172" s="24">
        <v>822.45980000400004</v>
      </c>
      <c r="BJ172" s="24">
        <f t="shared" si="98"/>
        <v>9.9707309420598964</v>
      </c>
      <c r="BK172" s="28">
        <f>BJ172/(2000)</f>
        <v>4.985365471029948E-3</v>
      </c>
      <c r="BL172" s="28" t="str">
        <f t="shared" si="99"/>
        <v>TRUETRUE</v>
      </c>
      <c r="BM172" s="24" t="str">
        <f t="shared" si="100"/>
        <v>FALSETRUE</v>
      </c>
      <c r="BN172" s="28">
        <v>0.4012</v>
      </c>
      <c r="BO172" s="28">
        <f t="shared" si="101"/>
        <v>0.35662222222222223</v>
      </c>
      <c r="BP172" s="24">
        <v>12.1</v>
      </c>
      <c r="BQ172" s="24">
        <f t="shared" si="105"/>
        <v>94.75</v>
      </c>
      <c r="BR172" s="24">
        <v>20</v>
      </c>
      <c r="BS172" s="28">
        <v>21.32</v>
      </c>
      <c r="BT172" s="28">
        <v>1472.146</v>
      </c>
      <c r="BU172" s="24">
        <v>8.1999999999999993</v>
      </c>
      <c r="BV172" s="28">
        <v>50.240000000000009</v>
      </c>
      <c r="BW172" s="28">
        <v>3469.0720000000006</v>
      </c>
      <c r="BX172" s="24">
        <v>1865</v>
      </c>
      <c r="BY172" s="24">
        <v>4648</v>
      </c>
      <c r="BZ172" s="24">
        <v>392</v>
      </c>
      <c r="CA172" s="24">
        <v>1462</v>
      </c>
      <c r="CB172" s="24">
        <v>815</v>
      </c>
      <c r="CC172" s="24">
        <v>4628</v>
      </c>
      <c r="CD172" s="24">
        <v>48.56</v>
      </c>
      <c r="CE172" s="24">
        <v>29.31</v>
      </c>
      <c r="CF172" s="24">
        <v>128.63999999999999</v>
      </c>
      <c r="CG172" s="24">
        <v>4324</v>
      </c>
      <c r="CH172" s="24">
        <v>2581</v>
      </c>
      <c r="CI172" s="24">
        <v>37.380000000000003</v>
      </c>
      <c r="CJ172" s="24" t="s">
        <v>98</v>
      </c>
      <c r="CK172" s="24">
        <v>2544</v>
      </c>
      <c r="CL172" s="28">
        <v>1.07</v>
      </c>
      <c r="CM172" s="28">
        <v>2.9</v>
      </c>
      <c r="CN172" s="24">
        <v>796</v>
      </c>
      <c r="CO172" s="24">
        <v>31.31</v>
      </c>
      <c r="CP172" s="24">
        <v>292</v>
      </c>
      <c r="CQ172" s="24">
        <v>1064</v>
      </c>
      <c r="CR172" s="24">
        <v>539</v>
      </c>
      <c r="CS172" s="24">
        <v>1895</v>
      </c>
      <c r="CT172" s="24">
        <v>237</v>
      </c>
      <c r="CU172" s="24">
        <v>753</v>
      </c>
      <c r="CV172" s="24">
        <v>515</v>
      </c>
      <c r="CW172" s="24">
        <v>239</v>
      </c>
      <c r="CX172" s="24">
        <v>49.89</v>
      </c>
      <c r="CY172" s="24">
        <v>95.44</v>
      </c>
      <c r="CZ172" s="24">
        <v>75.849999999999994</v>
      </c>
      <c r="DA172" s="24">
        <v>27.41</v>
      </c>
      <c r="DB172" s="24">
        <v>695</v>
      </c>
      <c r="DC172" s="24">
        <v>6.08</v>
      </c>
      <c r="DD172" s="24">
        <v>7.4</v>
      </c>
      <c r="DE172" s="24">
        <v>564</v>
      </c>
      <c r="DF172" s="24">
        <v>22.19</v>
      </c>
      <c r="DG172" s="24">
        <v>5.51</v>
      </c>
      <c r="DH172" s="24">
        <v>10.84</v>
      </c>
    </row>
    <row r="173" spans="1:112" ht="12.3" customHeight="1">
      <c r="A173" s="24">
        <v>180</v>
      </c>
      <c r="B173" s="24" t="s">
        <v>404</v>
      </c>
      <c r="C173" s="24" t="s">
        <v>405</v>
      </c>
      <c r="D173" s="25" t="s">
        <v>404</v>
      </c>
      <c r="E173" s="25" t="s">
        <v>447</v>
      </c>
      <c r="F173" s="25" t="s">
        <v>398</v>
      </c>
      <c r="G173" s="25" t="s">
        <v>2354</v>
      </c>
      <c r="H173" s="25" t="s">
        <v>431</v>
      </c>
      <c r="I173" s="26">
        <v>3508</v>
      </c>
      <c r="J173" s="27">
        <v>4166.1756728114369</v>
      </c>
      <c r="K173" s="27">
        <f t="shared" si="75"/>
        <v>986.80040000000008</v>
      </c>
      <c r="L173" s="24">
        <v>644</v>
      </c>
      <c r="M173" s="24">
        <v>198</v>
      </c>
      <c r="N173" s="24">
        <v>54</v>
      </c>
      <c r="O173" s="24">
        <f t="shared" si="76"/>
        <v>252</v>
      </c>
      <c r="P173" s="28">
        <v>28.130000000000003</v>
      </c>
      <c r="Q173" s="28">
        <f t="shared" si="77"/>
        <v>0.49111859004125658</v>
      </c>
      <c r="R173" s="29">
        <v>0.38262240969155364</v>
      </c>
      <c r="S173" s="29">
        <v>0.37680896731238195</v>
      </c>
      <c r="T173" s="29">
        <v>0.35428997659992389</v>
      </c>
      <c r="U173" s="28" t="s">
        <v>118</v>
      </c>
      <c r="V173" s="28" t="s">
        <v>119</v>
      </c>
      <c r="W173" s="28">
        <v>0.59063230861553528</v>
      </c>
      <c r="X173" s="27">
        <v>2460.6779557304999</v>
      </c>
      <c r="Y173" s="30">
        <f t="shared" si="78"/>
        <v>1.9705793193820106E-4</v>
      </c>
      <c r="Z173" s="27">
        <f t="shared" si="79"/>
        <v>2460.6779557304999</v>
      </c>
      <c r="AA173" s="27">
        <v>0</v>
      </c>
      <c r="AB173" s="27">
        <v>0</v>
      </c>
      <c r="AC173" s="27">
        <v>0</v>
      </c>
      <c r="AD173" s="27">
        <v>0</v>
      </c>
      <c r="AE173" s="27">
        <v>0</v>
      </c>
      <c r="AF173" s="27">
        <f t="shared" si="80"/>
        <v>0</v>
      </c>
      <c r="AG173" s="27">
        <f t="shared" si="81"/>
        <v>0</v>
      </c>
      <c r="AH173" s="27">
        <v>0</v>
      </c>
      <c r="AI173" s="27">
        <v>0</v>
      </c>
      <c r="AJ173" s="27">
        <v>0</v>
      </c>
      <c r="AK173" s="27">
        <v>0</v>
      </c>
      <c r="AL173" s="27">
        <v>0</v>
      </c>
      <c r="AM173" s="27">
        <v>0</v>
      </c>
      <c r="AN173" s="27">
        <f t="shared" si="82"/>
        <v>0</v>
      </c>
      <c r="AO173" s="27">
        <v>0</v>
      </c>
      <c r="AP173" s="30">
        <f t="shared" si="83"/>
        <v>0</v>
      </c>
      <c r="AQ173" s="30">
        <f t="shared" si="84"/>
        <v>0</v>
      </c>
      <c r="AR173" s="31">
        <f t="shared" si="85"/>
        <v>0</v>
      </c>
      <c r="AS173" s="31">
        <f t="shared" si="107"/>
        <v>0</v>
      </c>
      <c r="AT173" s="32">
        <f t="shared" si="86"/>
        <v>0</v>
      </c>
      <c r="AU173" s="24">
        <v>559.32879625891189</v>
      </c>
      <c r="AV173" s="28">
        <f t="shared" si="87"/>
        <v>1.553286519205865E-2</v>
      </c>
      <c r="AW173" s="30">
        <f t="shared" si="88"/>
        <v>1.9949231880330489E-4</v>
      </c>
      <c r="AX173" s="33">
        <f t="shared" si="89"/>
        <v>1.553286519205865E-2</v>
      </c>
      <c r="AY173" s="30">
        <f t="shared" si="90"/>
        <v>1.9949231880330489E-4</v>
      </c>
      <c r="AZ173" s="31">
        <f t="shared" si="91"/>
        <v>0.89628181552586694</v>
      </c>
      <c r="BA173" s="31">
        <f t="shared" si="102"/>
        <v>559.32879625891189</v>
      </c>
      <c r="BB173" s="33">
        <f t="shared" si="92"/>
        <v>0</v>
      </c>
      <c r="BC173" s="31">
        <f t="shared" si="93"/>
        <v>0.43147903013649308</v>
      </c>
      <c r="BD173" s="30">
        <f t="shared" si="94"/>
        <v>1.9705793193820106E-4</v>
      </c>
      <c r="BE173" s="31">
        <f t="shared" si="95"/>
        <v>0.94282318348708494</v>
      </c>
      <c r="BF173" s="31">
        <f t="shared" si="96"/>
        <v>0.51121751667818616</v>
      </c>
      <c r="BG173" s="31">
        <f t="shared" si="97"/>
        <v>0.77585570600195897</v>
      </c>
      <c r="BH173" s="24">
        <v>0</v>
      </c>
      <c r="BI173" s="24">
        <v>304.24818958200001</v>
      </c>
      <c r="BJ173" s="24">
        <f t="shared" si="98"/>
        <v>13.693345812625065</v>
      </c>
      <c r="BK173" s="28">
        <f>BJ173/(2000)</f>
        <v>6.8466729063125327E-3</v>
      </c>
      <c r="BL173" s="28" t="str">
        <f t="shared" si="99"/>
        <v>TRUEFALSE</v>
      </c>
      <c r="BM173" s="24" t="str">
        <f t="shared" si="100"/>
        <v>FALSEFALSE</v>
      </c>
      <c r="BN173" s="28">
        <v>0.49909999999999999</v>
      </c>
      <c r="BO173" s="28">
        <f t="shared" si="101"/>
        <v>0.44364444444444445</v>
      </c>
      <c r="BP173" s="24">
        <v>11.72</v>
      </c>
      <c r="BQ173" s="24">
        <f t="shared" si="105"/>
        <v>72.84615384615384</v>
      </c>
      <c r="BR173" s="24">
        <v>13</v>
      </c>
      <c r="BS173" s="28">
        <v>18.28</v>
      </c>
      <c r="BT173" s="28">
        <v>641.26240000000007</v>
      </c>
      <c r="BU173" s="24">
        <v>1.82</v>
      </c>
      <c r="BV173" s="28">
        <v>63.78</v>
      </c>
      <c r="BW173" s="28">
        <v>2237.4023999999999</v>
      </c>
      <c r="BX173" s="24">
        <v>1112</v>
      </c>
      <c r="BY173" s="24">
        <v>2228</v>
      </c>
      <c r="BZ173" s="24">
        <v>168</v>
      </c>
      <c r="CA173" s="24">
        <v>868</v>
      </c>
      <c r="CB173" s="24">
        <v>462</v>
      </c>
      <c r="CC173" s="24">
        <v>2178</v>
      </c>
      <c r="CD173" s="24">
        <v>57.45</v>
      </c>
      <c r="CE173" s="24">
        <v>27.3</v>
      </c>
      <c r="CF173" s="24">
        <v>118.7</v>
      </c>
      <c r="CG173" s="24">
        <v>0</v>
      </c>
      <c r="CH173" s="24">
        <v>3508</v>
      </c>
      <c r="CI173" s="24">
        <v>100</v>
      </c>
      <c r="CJ173" s="24" t="s">
        <v>1980</v>
      </c>
      <c r="CK173" s="24">
        <v>901</v>
      </c>
      <c r="CL173" s="28">
        <v>1.02</v>
      </c>
      <c r="CM173" s="28">
        <v>3.97</v>
      </c>
      <c r="CN173" s="24">
        <v>185</v>
      </c>
      <c r="CO173" s="24">
        <v>20.6</v>
      </c>
      <c r="CP173" s="24">
        <v>141</v>
      </c>
      <c r="CQ173" s="24">
        <v>466</v>
      </c>
      <c r="CR173" s="24">
        <v>340</v>
      </c>
      <c r="CS173" s="24">
        <v>947</v>
      </c>
      <c r="CT173" s="24">
        <v>140</v>
      </c>
      <c r="CU173" s="24">
        <v>462</v>
      </c>
      <c r="CV173" s="24">
        <v>272</v>
      </c>
      <c r="CW173" s="24">
        <v>162</v>
      </c>
      <c r="CX173" s="24">
        <v>46.67</v>
      </c>
      <c r="CY173" s="24">
        <v>94.09</v>
      </c>
      <c r="CZ173" s="24">
        <v>76.84</v>
      </c>
      <c r="DA173" s="24">
        <v>35.6</v>
      </c>
      <c r="DB173" s="24">
        <v>327</v>
      </c>
      <c r="DC173" s="24">
        <v>8.0399999999999991</v>
      </c>
      <c r="DD173" s="24">
        <v>9.02</v>
      </c>
      <c r="DE173" s="24">
        <v>96</v>
      </c>
      <c r="DF173" s="24">
        <v>10.69</v>
      </c>
      <c r="DG173" s="24">
        <v>0.78</v>
      </c>
      <c r="DH173" s="24">
        <v>11.83</v>
      </c>
    </row>
    <row r="174" spans="1:112" ht="12.3" customHeight="1">
      <c r="A174" s="24">
        <v>181</v>
      </c>
      <c r="B174" s="24" t="s">
        <v>404</v>
      </c>
      <c r="C174" s="24" t="s">
        <v>405</v>
      </c>
      <c r="D174" s="25" t="s">
        <v>404</v>
      </c>
      <c r="E174" s="25" t="s">
        <v>447</v>
      </c>
      <c r="F174" s="25" t="s">
        <v>350</v>
      </c>
      <c r="G174" s="25" t="s">
        <v>2116</v>
      </c>
      <c r="H174" s="25" t="s">
        <v>431</v>
      </c>
      <c r="I174" s="26">
        <v>5780</v>
      </c>
      <c r="J174" s="27">
        <v>6864.451365122608</v>
      </c>
      <c r="K174" s="27">
        <f t="shared" si="75"/>
        <v>2844.9159999999997</v>
      </c>
      <c r="L174" s="24">
        <v>845</v>
      </c>
      <c r="M174" s="24">
        <v>576</v>
      </c>
      <c r="N174" s="24">
        <v>243</v>
      </c>
      <c r="O174" s="24">
        <f t="shared" si="76"/>
        <v>819</v>
      </c>
      <c r="P174" s="28">
        <v>49.22</v>
      </c>
      <c r="Q174" s="28">
        <f t="shared" si="77"/>
        <v>0.99909537136224502</v>
      </c>
      <c r="R174" s="29">
        <v>0.38262240969155364</v>
      </c>
      <c r="S174" s="29">
        <v>0.37680896731238195</v>
      </c>
      <c r="T174" s="29">
        <v>0.35428997659992389</v>
      </c>
      <c r="U174" s="28" t="s">
        <v>118</v>
      </c>
      <c r="V174" s="28" t="s">
        <v>119</v>
      </c>
      <c r="W174" s="28">
        <v>0.99909537136224502</v>
      </c>
      <c r="X174" s="27">
        <v>6864.451365122608</v>
      </c>
      <c r="Y174" s="30">
        <f t="shared" si="78"/>
        <v>5.4972435005207687E-4</v>
      </c>
      <c r="Z174" s="27">
        <f t="shared" si="79"/>
        <v>6864.451365122608</v>
      </c>
      <c r="AA174" s="27">
        <v>0</v>
      </c>
      <c r="AB174" s="27">
        <v>0</v>
      </c>
      <c r="AC174" s="27">
        <v>0</v>
      </c>
      <c r="AD174" s="27">
        <v>0</v>
      </c>
      <c r="AE174" s="27">
        <v>0</v>
      </c>
      <c r="AF174" s="27">
        <f t="shared" si="80"/>
        <v>0</v>
      </c>
      <c r="AG174" s="27">
        <f t="shared" si="81"/>
        <v>0</v>
      </c>
      <c r="AH174" s="27">
        <v>0</v>
      </c>
      <c r="AI174" s="27">
        <v>0</v>
      </c>
      <c r="AJ174" s="27">
        <v>0</v>
      </c>
      <c r="AK174" s="27">
        <v>0</v>
      </c>
      <c r="AL174" s="27">
        <v>0</v>
      </c>
      <c r="AM174" s="27">
        <v>0</v>
      </c>
      <c r="AN174" s="27">
        <f t="shared" si="82"/>
        <v>0</v>
      </c>
      <c r="AO174" s="27">
        <v>0</v>
      </c>
      <c r="AP174" s="30">
        <f t="shared" si="83"/>
        <v>0</v>
      </c>
      <c r="AQ174" s="30">
        <f t="shared" si="84"/>
        <v>0</v>
      </c>
      <c r="AR174" s="31">
        <f t="shared" si="85"/>
        <v>0</v>
      </c>
      <c r="AS174" s="31">
        <f t="shared" si="107"/>
        <v>0</v>
      </c>
      <c r="AT174" s="32">
        <f t="shared" si="86"/>
        <v>0</v>
      </c>
      <c r="AU174" s="24">
        <v>1595.5553080655052</v>
      </c>
      <c r="AV174" s="28">
        <f t="shared" si="87"/>
        <v>4.4309439586197992E-2</v>
      </c>
      <c r="AW174" s="30">
        <f t="shared" si="88"/>
        <v>5.6907677615362462E-4</v>
      </c>
      <c r="AX174" s="33">
        <f t="shared" si="89"/>
        <v>4.4309439586197992E-2</v>
      </c>
      <c r="AY174" s="30">
        <f t="shared" si="90"/>
        <v>5.6907677615362462E-4</v>
      </c>
      <c r="AZ174" s="31">
        <f t="shared" si="91"/>
        <v>0.89931356127543671</v>
      </c>
      <c r="BA174" s="31">
        <f t="shared" ref="BA174:BA205" si="108">AU174-AI174</f>
        <v>1595.5553080655052</v>
      </c>
      <c r="BB174" s="33">
        <f t="shared" si="92"/>
        <v>0</v>
      </c>
      <c r="BC174" s="31">
        <f t="shared" si="93"/>
        <v>0.44208180351772947</v>
      </c>
      <c r="BD174" s="30">
        <f t="shared" si="94"/>
        <v>5.4972435005207687E-4</v>
      </c>
      <c r="BE174" s="31">
        <f t="shared" si="95"/>
        <v>0.94418881464998383</v>
      </c>
      <c r="BF174" s="31">
        <f t="shared" si="96"/>
        <v>0.64794463678742698</v>
      </c>
      <c r="BG174" s="31">
        <f t="shared" si="97"/>
        <v>0.98336134272439524</v>
      </c>
      <c r="BH174" s="24">
        <v>0</v>
      </c>
      <c r="BI174" s="24">
        <v>923.51374177000002</v>
      </c>
      <c r="BJ174" s="24">
        <f t="shared" si="98"/>
        <v>7.4329715462232846</v>
      </c>
      <c r="BK174" s="28">
        <f>BJ174/(2000)</f>
        <v>3.7164857731116423E-3</v>
      </c>
      <c r="BL174" s="28" t="str">
        <f t="shared" si="99"/>
        <v>TRUEFALSE</v>
      </c>
      <c r="BM174" s="24" t="str">
        <f t="shared" si="100"/>
        <v>FALSEFALSE</v>
      </c>
      <c r="BN174" s="28">
        <v>0.54</v>
      </c>
      <c r="BO174" s="28">
        <f t="shared" si="101"/>
        <v>0.48000000000000004</v>
      </c>
      <c r="BP174" s="24">
        <v>13.48</v>
      </c>
      <c r="BQ174" s="24">
        <f t="shared" si="105"/>
        <v>72.590909090909093</v>
      </c>
      <c r="BR174" s="24">
        <v>22</v>
      </c>
      <c r="BS174" s="28">
        <v>37.980000000000004</v>
      </c>
      <c r="BT174" s="28">
        <v>2195.2440000000001</v>
      </c>
      <c r="BU174" s="24">
        <v>12.97</v>
      </c>
      <c r="BV174" s="28">
        <v>61.089999999999996</v>
      </c>
      <c r="BW174" s="28">
        <v>3531.0019999999995</v>
      </c>
      <c r="BX174" s="24">
        <v>1925</v>
      </c>
      <c r="BY174" s="24">
        <v>3565</v>
      </c>
      <c r="BZ174" s="24">
        <v>290</v>
      </c>
      <c r="CA174" s="24">
        <v>1535</v>
      </c>
      <c r="CB174" s="24">
        <v>762</v>
      </c>
      <c r="CC174" s="24">
        <v>3483</v>
      </c>
      <c r="CD174" s="24">
        <v>62.13</v>
      </c>
      <c r="CE174" s="24">
        <v>26.62</v>
      </c>
      <c r="CF174" s="24">
        <v>123.86</v>
      </c>
      <c r="CG174" s="24">
        <v>0</v>
      </c>
      <c r="CH174" s="24">
        <v>5780</v>
      </c>
      <c r="CI174" s="24">
        <v>100</v>
      </c>
      <c r="CJ174" s="24" t="s">
        <v>1980</v>
      </c>
      <c r="CK174" s="24">
        <v>1697</v>
      </c>
      <c r="CL174" s="28">
        <v>1.04</v>
      </c>
      <c r="CM174" s="28">
        <v>3.54</v>
      </c>
      <c r="CN174" s="24">
        <v>261</v>
      </c>
      <c r="CO174" s="24">
        <v>15.43</v>
      </c>
      <c r="CP174" s="24">
        <v>203</v>
      </c>
      <c r="CQ174" s="24">
        <v>910</v>
      </c>
      <c r="CR174" s="24">
        <v>484</v>
      </c>
      <c r="CS174" s="24">
        <v>1597</v>
      </c>
      <c r="CT174" s="24">
        <v>232</v>
      </c>
      <c r="CU174" s="24">
        <v>702</v>
      </c>
      <c r="CV174" s="24">
        <v>414</v>
      </c>
      <c r="CW174" s="24">
        <v>185</v>
      </c>
      <c r="CX174" s="24">
        <v>42.73</v>
      </c>
      <c r="CY174" s="24">
        <v>90.35</v>
      </c>
      <c r="CZ174" s="24">
        <v>66.56</v>
      </c>
      <c r="DA174" s="24">
        <v>24.6</v>
      </c>
      <c r="DB174" s="24">
        <v>608</v>
      </c>
      <c r="DC174" s="24">
        <v>11.32</v>
      </c>
      <c r="DD174" s="24">
        <v>14.31</v>
      </c>
      <c r="DE174" s="24">
        <v>607</v>
      </c>
      <c r="DF174" s="24">
        <v>35.9</v>
      </c>
      <c r="DG174" s="24">
        <v>1.01</v>
      </c>
      <c r="DH174" s="24">
        <v>12.92</v>
      </c>
    </row>
    <row r="175" spans="1:112" ht="12.3" customHeight="1">
      <c r="A175" s="24">
        <v>182</v>
      </c>
      <c r="B175" s="24" t="s">
        <v>404</v>
      </c>
      <c r="C175" s="24" t="s">
        <v>405</v>
      </c>
      <c r="D175" s="25" t="s">
        <v>404</v>
      </c>
      <c r="E175" s="25" t="s">
        <v>447</v>
      </c>
      <c r="F175" s="25" t="s">
        <v>1331</v>
      </c>
      <c r="G175" s="25" t="s">
        <v>1332</v>
      </c>
      <c r="H175" s="25" t="s">
        <v>431</v>
      </c>
      <c r="I175" s="26">
        <v>4882</v>
      </c>
      <c r="J175" s="27">
        <v>5797.9673987073656</v>
      </c>
      <c r="K175" s="27">
        <f t="shared" si="75"/>
        <v>1427.0086000000001</v>
      </c>
      <c r="L175" s="24">
        <v>990</v>
      </c>
      <c r="M175" s="24">
        <v>286</v>
      </c>
      <c r="N175" s="24">
        <v>123</v>
      </c>
      <c r="O175" s="24">
        <f t="shared" si="76"/>
        <v>409</v>
      </c>
      <c r="P175" s="28">
        <v>29.23</v>
      </c>
      <c r="Q175" s="28">
        <f t="shared" si="77"/>
        <v>0.5013036003774165</v>
      </c>
      <c r="R175" s="29">
        <v>0.38262240969155364</v>
      </c>
      <c r="S175" s="29">
        <v>0.37680896731238195</v>
      </c>
      <c r="T175" s="29">
        <v>0.35428997659992389</v>
      </c>
      <c r="U175" s="28" t="s">
        <v>118</v>
      </c>
      <c r="V175" s="28" t="s">
        <v>119</v>
      </c>
      <c r="W175" s="28">
        <v>0.61372848847607875</v>
      </c>
      <c r="X175" s="27">
        <v>3558.3777678422539</v>
      </c>
      <c r="Y175" s="30">
        <f t="shared" si="78"/>
        <v>2.8496478474677111E-4</v>
      </c>
      <c r="Z175" s="27">
        <f t="shared" si="79"/>
        <v>3558.3777678422539</v>
      </c>
      <c r="AA175" s="27">
        <v>0</v>
      </c>
      <c r="AB175" s="27">
        <v>0</v>
      </c>
      <c r="AC175" s="27">
        <v>0</v>
      </c>
      <c r="AD175" s="27">
        <v>0</v>
      </c>
      <c r="AE175" s="27">
        <v>0</v>
      </c>
      <c r="AF175" s="27">
        <f t="shared" si="80"/>
        <v>0</v>
      </c>
      <c r="AG175" s="27">
        <f t="shared" si="81"/>
        <v>0</v>
      </c>
      <c r="AH175" s="27">
        <v>0</v>
      </c>
      <c r="AI175" s="27">
        <v>0</v>
      </c>
      <c r="AJ175" s="27">
        <v>0</v>
      </c>
      <c r="AK175" s="27">
        <v>0</v>
      </c>
      <c r="AL175" s="27">
        <v>0</v>
      </c>
      <c r="AM175" s="27">
        <v>0</v>
      </c>
      <c r="AN175" s="27">
        <f t="shared" si="82"/>
        <v>0</v>
      </c>
      <c r="AO175" s="27">
        <v>0</v>
      </c>
      <c r="AP175" s="30">
        <f t="shared" si="83"/>
        <v>0</v>
      </c>
      <c r="AQ175" s="30">
        <f t="shared" si="84"/>
        <v>0</v>
      </c>
      <c r="AR175" s="31">
        <f t="shared" si="85"/>
        <v>0</v>
      </c>
      <c r="AS175" s="31">
        <f t="shared" si="107"/>
        <v>0</v>
      </c>
      <c r="AT175" s="32">
        <f t="shared" si="86"/>
        <v>0</v>
      </c>
      <c r="AU175" s="24">
        <v>1500.5661543240126</v>
      </c>
      <c r="AV175" s="28">
        <f t="shared" si="87"/>
        <v>4.1671539071075299E-2</v>
      </c>
      <c r="AW175" s="30">
        <f t="shared" si="88"/>
        <v>5.3519758618915468E-4</v>
      </c>
      <c r="AX175" s="33">
        <f t="shared" si="89"/>
        <v>4.1671539071075299E-2</v>
      </c>
      <c r="AY175" s="30">
        <f t="shared" si="90"/>
        <v>5.3519758618915468E-4</v>
      </c>
      <c r="AZ175" s="31">
        <f t="shared" si="91"/>
        <v>0.89903564620587439</v>
      </c>
      <c r="BA175" s="31">
        <f t="shared" si="108"/>
        <v>1500.5661543240126</v>
      </c>
      <c r="BB175" s="33">
        <f t="shared" si="92"/>
        <v>0</v>
      </c>
      <c r="BC175" s="31">
        <f t="shared" si="93"/>
        <v>0.44110986498950111</v>
      </c>
      <c r="BD175" s="30">
        <f t="shared" si="94"/>
        <v>2.8496478474677111E-4</v>
      </c>
      <c r="BE175" s="31">
        <f t="shared" si="95"/>
        <v>0.94316358544049406</v>
      </c>
      <c r="BF175" s="31">
        <f t="shared" si="96"/>
        <v>0.51905901290043988</v>
      </c>
      <c r="BG175" s="31">
        <f t="shared" si="97"/>
        <v>0.78775645155379459</v>
      </c>
      <c r="BH175" s="24">
        <v>83.67</v>
      </c>
      <c r="BI175" s="24">
        <v>454.17110853499997</v>
      </c>
      <c r="BJ175" s="24">
        <f t="shared" si="98"/>
        <v>12.766041894231488</v>
      </c>
      <c r="BK175" s="28">
        <f>BJ175/(2000)</f>
        <v>6.383020947115744E-3</v>
      </c>
      <c r="BL175" s="28" t="str">
        <f t="shared" si="99"/>
        <v>TRUETRUE</v>
      </c>
      <c r="BM175" s="24" t="str">
        <f t="shared" si="100"/>
        <v>FALSETRUE</v>
      </c>
      <c r="BN175" s="28">
        <v>0.46950000000000003</v>
      </c>
      <c r="BO175" s="28">
        <f t="shared" si="101"/>
        <v>0.41733333333333333</v>
      </c>
      <c r="BP175" s="24">
        <v>9.6199999999999992</v>
      </c>
      <c r="BQ175" s="24">
        <f t="shared" si="105"/>
        <v>128.68421052631578</v>
      </c>
      <c r="BR175" s="24">
        <v>19</v>
      </c>
      <c r="BS175" s="28">
        <v>15.64</v>
      </c>
      <c r="BT175" s="28">
        <v>763.54480000000001</v>
      </c>
      <c r="BU175" s="24">
        <v>1.82</v>
      </c>
      <c r="BV175" s="28">
        <v>38.69</v>
      </c>
      <c r="BW175" s="28">
        <v>1888.8457999999998</v>
      </c>
      <c r="BX175" s="24">
        <v>1471</v>
      </c>
      <c r="BY175" s="24">
        <v>3133</v>
      </c>
      <c r="BZ175" s="24">
        <v>278</v>
      </c>
      <c r="CA175" s="24">
        <v>1175</v>
      </c>
      <c r="CB175" s="24">
        <v>610</v>
      </c>
      <c r="CC175" s="24">
        <v>3097</v>
      </c>
      <c r="CD175" s="24">
        <v>55.83</v>
      </c>
      <c r="CE175" s="24">
        <v>27.85</v>
      </c>
      <c r="CF175" s="24">
        <v>115.92</v>
      </c>
      <c r="CG175" s="24">
        <v>4085</v>
      </c>
      <c r="CH175" s="24">
        <v>797</v>
      </c>
      <c r="CI175" s="24">
        <v>16.329999999999998</v>
      </c>
      <c r="CJ175" s="24" t="s">
        <v>98</v>
      </c>
      <c r="CK175" s="24">
        <v>1419</v>
      </c>
      <c r="CL175" s="28">
        <v>1.03</v>
      </c>
      <c r="CM175" s="28">
        <v>3.55</v>
      </c>
      <c r="CN175" s="24">
        <v>546</v>
      </c>
      <c r="CO175" s="24">
        <v>38.479999999999997</v>
      </c>
      <c r="CP175" s="24">
        <v>361</v>
      </c>
      <c r="CQ175" s="24">
        <v>643</v>
      </c>
      <c r="CR175" s="24">
        <v>483</v>
      </c>
      <c r="CS175" s="24">
        <v>2445</v>
      </c>
      <c r="CT175" s="24">
        <v>251</v>
      </c>
      <c r="CU175" s="24">
        <v>586</v>
      </c>
      <c r="CV175" s="24">
        <v>419</v>
      </c>
      <c r="CW175" s="24">
        <v>302</v>
      </c>
      <c r="CX175" s="24">
        <v>62.13</v>
      </c>
      <c r="CY175" s="24">
        <v>96.22</v>
      </c>
      <c r="CZ175" s="24">
        <v>82.97</v>
      </c>
      <c r="DA175" s="24">
        <v>43.14</v>
      </c>
      <c r="DB175" s="24">
        <v>377</v>
      </c>
      <c r="DC175" s="24">
        <v>4.5199999999999996</v>
      </c>
      <c r="DD175" s="24">
        <v>8.81</v>
      </c>
      <c r="DE175" s="24">
        <v>133</v>
      </c>
      <c r="DF175" s="24">
        <v>9.3699999999999992</v>
      </c>
      <c r="DG175" s="24">
        <v>11.06</v>
      </c>
      <c r="DH175" s="24">
        <v>10.58</v>
      </c>
    </row>
    <row r="176" spans="1:112" ht="12.3" customHeight="1">
      <c r="A176" s="24">
        <v>183</v>
      </c>
      <c r="B176" s="24" t="s">
        <v>404</v>
      </c>
      <c r="C176" s="24" t="s">
        <v>405</v>
      </c>
      <c r="D176" s="25" t="s">
        <v>404</v>
      </c>
      <c r="E176" s="25" t="s">
        <v>447</v>
      </c>
      <c r="F176" s="25" t="s">
        <v>174</v>
      </c>
      <c r="G176" s="25" t="s">
        <v>945</v>
      </c>
      <c r="H176" s="25" t="s">
        <v>431</v>
      </c>
      <c r="I176" s="26">
        <v>41527</v>
      </c>
      <c r="J176" s="27">
        <v>49318.351529316009</v>
      </c>
      <c r="K176" s="27">
        <f t="shared" si="75"/>
        <v>4700.8564000000006</v>
      </c>
      <c r="L176" s="24">
        <v>9711</v>
      </c>
      <c r="M176" s="24">
        <v>1107</v>
      </c>
      <c r="N176" s="24">
        <v>132</v>
      </c>
      <c r="O176" s="24">
        <f t="shared" si="76"/>
        <v>1239</v>
      </c>
      <c r="P176" s="28">
        <v>11.32</v>
      </c>
      <c r="Q176" s="28">
        <f t="shared" si="77"/>
        <v>0.362337868574099</v>
      </c>
      <c r="R176" s="29">
        <v>0.38262240969155364</v>
      </c>
      <c r="S176" s="29">
        <v>0.37680896731238195</v>
      </c>
      <c r="T176" s="29">
        <v>0.35428997659992389</v>
      </c>
      <c r="U176" s="28" t="s">
        <v>118</v>
      </c>
      <c r="V176" s="28" t="s">
        <v>119</v>
      </c>
      <c r="W176" s="28">
        <v>0.23768068729213859</v>
      </c>
      <c r="X176" s="27">
        <v>11722.019687603124</v>
      </c>
      <c r="Y176" s="30">
        <f t="shared" si="78"/>
        <v>9.3873192645894433E-4</v>
      </c>
      <c r="Z176" s="27">
        <f t="shared" si="79"/>
        <v>11722.019687603124</v>
      </c>
      <c r="AA176" s="27">
        <v>0</v>
      </c>
      <c r="AB176" s="27">
        <v>0</v>
      </c>
      <c r="AC176" s="27">
        <v>0</v>
      </c>
      <c r="AD176" s="27">
        <v>0</v>
      </c>
      <c r="AE176" s="27">
        <v>0</v>
      </c>
      <c r="AF176" s="27">
        <f t="shared" si="80"/>
        <v>0</v>
      </c>
      <c r="AG176" s="27">
        <f t="shared" si="81"/>
        <v>0</v>
      </c>
      <c r="AH176" s="27">
        <v>0</v>
      </c>
      <c r="AI176" s="27">
        <v>0</v>
      </c>
      <c r="AJ176" s="27">
        <v>0</v>
      </c>
      <c r="AK176" s="27">
        <v>0</v>
      </c>
      <c r="AL176" s="27">
        <v>0</v>
      </c>
      <c r="AM176" s="27">
        <v>0</v>
      </c>
      <c r="AN176" s="27">
        <f t="shared" si="82"/>
        <v>0</v>
      </c>
      <c r="AO176" s="27">
        <v>0</v>
      </c>
      <c r="AP176" s="30">
        <f t="shared" si="83"/>
        <v>0</v>
      </c>
      <c r="AQ176" s="30">
        <f t="shared" si="84"/>
        <v>0</v>
      </c>
      <c r="AR176" s="31">
        <f t="shared" si="85"/>
        <v>0</v>
      </c>
      <c r="AS176" s="31">
        <f t="shared" si="107"/>
        <v>0</v>
      </c>
      <c r="AT176" s="32">
        <f t="shared" si="86"/>
        <v>0</v>
      </c>
      <c r="AU176" s="24">
        <v>2846.4639110106518</v>
      </c>
      <c r="AV176" s="28">
        <f t="shared" si="87"/>
        <v>7.9047852532380711E-2</v>
      </c>
      <c r="AW176" s="30">
        <f t="shared" si="88"/>
        <v>1.0152305581180622E-3</v>
      </c>
      <c r="AX176" s="33">
        <f t="shared" si="89"/>
        <v>7.9047852532380711E-2</v>
      </c>
      <c r="AY176" s="30">
        <f t="shared" si="90"/>
        <v>1.0152305581180622E-3</v>
      </c>
      <c r="AZ176" s="31">
        <f t="shared" si="91"/>
        <v>0.90297341440298029</v>
      </c>
      <c r="BA176" s="31">
        <f t="shared" si="108"/>
        <v>2846.4639110106518</v>
      </c>
      <c r="BB176" s="33">
        <f t="shared" si="92"/>
        <v>0</v>
      </c>
      <c r="BC176" s="31">
        <f t="shared" si="93"/>
        <v>0.45488122554230487</v>
      </c>
      <c r="BD176" s="30">
        <f t="shared" si="94"/>
        <v>9.3873192645894433E-4</v>
      </c>
      <c r="BE176" s="31">
        <f t="shared" si="95"/>
        <v>0.94569516978236701</v>
      </c>
      <c r="BF176" s="31">
        <f t="shared" si="96"/>
        <v>0.3947715296669882</v>
      </c>
      <c r="BG176" s="31">
        <f t="shared" si="97"/>
        <v>0.59912998648687299</v>
      </c>
      <c r="BH176" s="24">
        <v>100</v>
      </c>
      <c r="BI176" s="24">
        <v>5.07357807041</v>
      </c>
      <c r="BJ176" s="24">
        <f t="shared" si="98"/>
        <v>9720.6253348005648</v>
      </c>
      <c r="BK176" s="28">
        <v>1</v>
      </c>
      <c r="BL176" s="28" t="str">
        <f t="shared" si="99"/>
        <v>FALSETRUE</v>
      </c>
      <c r="BM176" s="24" t="str">
        <f t="shared" si="100"/>
        <v>FALSETRUE</v>
      </c>
      <c r="BN176" s="28">
        <v>0.31969999999999998</v>
      </c>
      <c r="BO176" s="28">
        <f t="shared" si="101"/>
        <v>0.28417777777777775</v>
      </c>
      <c r="BP176" s="24">
        <v>3.8</v>
      </c>
      <c r="BQ176" s="24">
        <f t="shared" si="105"/>
        <v>342.17142857142858</v>
      </c>
      <c r="BR176" s="24">
        <v>35</v>
      </c>
      <c r="BS176" s="28">
        <v>0.45</v>
      </c>
      <c r="BT176" s="28">
        <v>186.87150000000003</v>
      </c>
      <c r="BU176" s="24">
        <v>0.06</v>
      </c>
      <c r="BV176" s="28">
        <v>2.9699999999999998</v>
      </c>
      <c r="BW176" s="28">
        <v>1233.3518999999999</v>
      </c>
      <c r="BX176" s="24">
        <v>9418</v>
      </c>
      <c r="BY176" s="24">
        <v>29458</v>
      </c>
      <c r="BZ176" s="24">
        <v>2651</v>
      </c>
      <c r="CA176" s="24">
        <v>7538</v>
      </c>
      <c r="CB176" s="24">
        <v>3995</v>
      </c>
      <c r="CC176" s="24">
        <v>29994</v>
      </c>
      <c r="CD176" s="24">
        <v>40.97</v>
      </c>
      <c r="CE176" s="24">
        <v>30.89</v>
      </c>
      <c r="CF176" s="24">
        <v>96.49</v>
      </c>
      <c r="CG176" s="24">
        <v>41527</v>
      </c>
      <c r="CH176" s="24">
        <v>0</v>
      </c>
      <c r="CI176" s="24">
        <v>0</v>
      </c>
      <c r="CJ176" s="24" t="s">
        <v>98</v>
      </c>
      <c r="CK176" s="24">
        <v>11306</v>
      </c>
      <c r="CL176" s="28">
        <v>1.04</v>
      </c>
      <c r="CM176" s="28">
        <v>3.77</v>
      </c>
      <c r="CN176" s="24">
        <v>5216</v>
      </c>
      <c r="CO176" s="24">
        <v>46.51</v>
      </c>
      <c r="CP176" s="24">
        <v>2051</v>
      </c>
      <c r="CQ176" s="24">
        <v>6030</v>
      </c>
      <c r="CR176" s="24">
        <v>3895</v>
      </c>
      <c r="CS176" s="24">
        <v>11976</v>
      </c>
      <c r="CT176" s="24">
        <v>1653</v>
      </c>
      <c r="CU176" s="24">
        <v>3479</v>
      </c>
      <c r="CV176" s="24">
        <v>2893</v>
      </c>
      <c r="CW176" s="24">
        <v>3815</v>
      </c>
      <c r="CX176" s="24">
        <v>66.25</v>
      </c>
      <c r="CY176" s="24">
        <v>96.45</v>
      </c>
      <c r="CZ176" s="24">
        <v>86.72</v>
      </c>
      <c r="DA176" s="24">
        <v>57.09</v>
      </c>
      <c r="DB176" s="24">
        <v>1339</v>
      </c>
      <c r="DC176" s="24">
        <v>4.28</v>
      </c>
      <c r="DD176" s="24">
        <v>5.56</v>
      </c>
      <c r="DE176" s="24">
        <v>193</v>
      </c>
      <c r="DF176" s="24">
        <v>1.72</v>
      </c>
      <c r="DG176" s="24">
        <v>1.02</v>
      </c>
      <c r="DH176" s="24">
        <v>3.24</v>
      </c>
    </row>
    <row r="177" spans="1:112" ht="12.3" customHeight="1">
      <c r="A177" s="24">
        <v>184</v>
      </c>
      <c r="B177" s="24" t="s">
        <v>404</v>
      </c>
      <c r="C177" s="24" t="s">
        <v>405</v>
      </c>
      <c r="D177" s="25" t="s">
        <v>404</v>
      </c>
      <c r="E177" s="25" t="s">
        <v>447</v>
      </c>
      <c r="F177" s="25" t="s">
        <v>906</v>
      </c>
      <c r="G177" s="25" t="s">
        <v>907</v>
      </c>
      <c r="H177" s="25" t="s">
        <v>431</v>
      </c>
      <c r="I177" s="26">
        <v>40647</v>
      </c>
      <c r="J177" s="27">
        <v>48273.244747082812</v>
      </c>
      <c r="K177" s="27">
        <f t="shared" si="75"/>
        <v>6739.2726000000011</v>
      </c>
      <c r="L177" s="24">
        <v>8308</v>
      </c>
      <c r="M177" s="24">
        <v>1416</v>
      </c>
      <c r="N177" s="24">
        <v>235</v>
      </c>
      <c r="O177" s="24">
        <f t="shared" si="76"/>
        <v>1651</v>
      </c>
      <c r="P177" s="28">
        <v>16.580000000000002</v>
      </c>
      <c r="Q177" s="28">
        <f t="shared" si="77"/>
        <v>0.40105611500279309</v>
      </c>
      <c r="R177" s="29">
        <v>0.38262240969155364</v>
      </c>
      <c r="S177" s="29">
        <v>0.37680896731238195</v>
      </c>
      <c r="T177" s="29">
        <v>0.35428997659992389</v>
      </c>
      <c r="U177" s="28" t="s">
        <v>118</v>
      </c>
      <c r="V177" s="28" t="s">
        <v>119</v>
      </c>
      <c r="W177" s="28">
        <v>0.34812242007982852</v>
      </c>
      <c r="X177" s="27">
        <v>16804.998786460339</v>
      </c>
      <c r="Y177" s="30">
        <f t="shared" si="78"/>
        <v>1.3457910245311855E-3</v>
      </c>
      <c r="Z177" s="27">
        <f t="shared" si="79"/>
        <v>16804.998786460339</v>
      </c>
      <c r="AA177" s="27">
        <v>0</v>
      </c>
      <c r="AB177" s="27">
        <v>0</v>
      </c>
      <c r="AC177" s="27">
        <v>419</v>
      </c>
      <c r="AD177" s="27">
        <v>0</v>
      </c>
      <c r="AE177" s="27">
        <v>0</v>
      </c>
      <c r="AF177" s="27">
        <f t="shared" si="80"/>
        <v>419</v>
      </c>
      <c r="AG177" s="27">
        <f t="shared" si="81"/>
        <v>1</v>
      </c>
      <c r="AH177" s="27">
        <v>0</v>
      </c>
      <c r="AI177" s="27">
        <v>0</v>
      </c>
      <c r="AJ177" s="27">
        <v>0</v>
      </c>
      <c r="AK177" s="27">
        <v>0</v>
      </c>
      <c r="AL177" s="27">
        <v>0</v>
      </c>
      <c r="AM177" s="27">
        <v>0</v>
      </c>
      <c r="AN177" s="27">
        <f t="shared" si="82"/>
        <v>0</v>
      </c>
      <c r="AO177" s="27">
        <v>0</v>
      </c>
      <c r="AP177" s="30">
        <f t="shared" si="83"/>
        <v>0</v>
      </c>
      <c r="AQ177" s="30">
        <f t="shared" si="84"/>
        <v>0</v>
      </c>
      <c r="AR177" s="31">
        <f t="shared" si="85"/>
        <v>0</v>
      </c>
      <c r="AS177" s="31">
        <f t="shared" si="107"/>
        <v>0</v>
      </c>
      <c r="AT177" s="32">
        <f t="shared" si="86"/>
        <v>0</v>
      </c>
      <c r="AU177" s="24">
        <v>2976.098569262454</v>
      </c>
      <c r="AV177" s="28">
        <f t="shared" si="87"/>
        <v>8.2647877570089928E-2</v>
      </c>
      <c r="AW177" s="30">
        <f t="shared" si="88"/>
        <v>1.0614665444375561E-3</v>
      </c>
      <c r="AX177" s="33">
        <f t="shared" si="89"/>
        <v>8.2647877570089928E-2</v>
      </c>
      <c r="AY177" s="30">
        <f t="shared" si="90"/>
        <v>1.0614665444375561E-3</v>
      </c>
      <c r="AZ177" s="31">
        <f t="shared" si="91"/>
        <v>0.90335269375906113</v>
      </c>
      <c r="BA177" s="31">
        <f t="shared" si="108"/>
        <v>2976.098569262454</v>
      </c>
      <c r="BB177" s="33">
        <f t="shared" si="92"/>
        <v>0</v>
      </c>
      <c r="BC177" s="31">
        <f t="shared" si="93"/>
        <v>0.45620766034023491</v>
      </c>
      <c r="BD177" s="30">
        <f t="shared" si="94"/>
        <v>1.3457910245311855E-3</v>
      </c>
      <c r="BE177" s="31">
        <f t="shared" si="95"/>
        <v>0.94727142587287316</v>
      </c>
      <c r="BF177" s="31">
        <f t="shared" si="96"/>
        <v>0.43224654565907761</v>
      </c>
      <c r="BG177" s="31">
        <f t="shared" si="97"/>
        <v>0.65600441672725973</v>
      </c>
      <c r="BH177" s="24">
        <v>100</v>
      </c>
      <c r="BI177" s="24">
        <v>10.0991470613</v>
      </c>
      <c r="BJ177" s="24">
        <f t="shared" si="98"/>
        <v>4779.9328452267237</v>
      </c>
      <c r="BK177" s="28">
        <v>1</v>
      </c>
      <c r="BL177" s="28" t="str">
        <f t="shared" si="99"/>
        <v>FALSETRUE</v>
      </c>
      <c r="BM177" s="24" t="str">
        <f t="shared" si="100"/>
        <v>FALSETRUE</v>
      </c>
      <c r="BN177" s="28">
        <v>0.4249</v>
      </c>
      <c r="BO177" s="28">
        <f t="shared" si="101"/>
        <v>0.37768888888888891</v>
      </c>
      <c r="BP177" s="24">
        <v>4.13</v>
      </c>
      <c r="BQ177" s="24">
        <f t="shared" si="105"/>
        <v>231.05405405405406</v>
      </c>
      <c r="BR177" s="24">
        <v>37</v>
      </c>
      <c r="BS177" s="28">
        <v>1.47</v>
      </c>
      <c r="BT177" s="28">
        <v>597.51089999999999</v>
      </c>
      <c r="BU177" s="24">
        <v>0.1</v>
      </c>
      <c r="BV177" s="28">
        <v>2.4500000000000002</v>
      </c>
      <c r="BW177" s="28">
        <v>995.8515000000001</v>
      </c>
      <c r="BX177" s="24">
        <v>11406</v>
      </c>
      <c r="BY177" s="24">
        <v>26842</v>
      </c>
      <c r="BZ177" s="24">
        <v>2399</v>
      </c>
      <c r="CA177" s="24">
        <v>9120</v>
      </c>
      <c r="CB177" s="24">
        <v>4787</v>
      </c>
      <c r="CC177" s="24">
        <v>26740</v>
      </c>
      <c r="CD177" s="24">
        <v>51.43</v>
      </c>
      <c r="CE177" s="24">
        <v>29.07</v>
      </c>
      <c r="CF177" s="24">
        <v>96.02</v>
      </c>
      <c r="CG177" s="24">
        <v>40647</v>
      </c>
      <c r="CH177" s="24">
        <v>0</v>
      </c>
      <c r="CI177" s="24">
        <v>0</v>
      </c>
      <c r="CJ177" s="24" t="s">
        <v>98</v>
      </c>
      <c r="CK177" s="24">
        <v>10341</v>
      </c>
      <c r="CL177" s="28">
        <v>1.04</v>
      </c>
      <c r="CM177" s="28">
        <v>4.07</v>
      </c>
      <c r="CN177" s="24">
        <v>4781</v>
      </c>
      <c r="CO177" s="24">
        <v>46.56</v>
      </c>
      <c r="CP177" s="24">
        <v>1844</v>
      </c>
      <c r="CQ177" s="24">
        <v>2880</v>
      </c>
      <c r="CR177" s="24">
        <v>3631</v>
      </c>
      <c r="CS177" s="24">
        <v>8549</v>
      </c>
      <c r="CT177" s="24">
        <v>1997</v>
      </c>
      <c r="CU177" s="24">
        <v>4541</v>
      </c>
      <c r="CV177" s="24">
        <v>3365</v>
      </c>
      <c r="CW177" s="24">
        <v>2722</v>
      </c>
      <c r="CX177" s="24">
        <v>67.349999999999994</v>
      </c>
      <c r="CY177" s="24">
        <v>97.74</v>
      </c>
      <c r="CZ177" s="24">
        <v>83.81</v>
      </c>
      <c r="DA177" s="24">
        <v>48.93</v>
      </c>
      <c r="DB177" s="24">
        <v>1368</v>
      </c>
      <c r="DC177" s="24">
        <v>2.87</v>
      </c>
      <c r="DD177" s="24">
        <v>9.3699999999999992</v>
      </c>
      <c r="DE177" s="24">
        <v>347</v>
      </c>
      <c r="DF177" s="24">
        <v>3.38</v>
      </c>
      <c r="DG177" s="24">
        <v>1.46</v>
      </c>
      <c r="DH177" s="24">
        <v>4.34</v>
      </c>
    </row>
    <row r="178" spans="1:112" ht="12.3" customHeight="1">
      <c r="A178" s="24">
        <v>185</v>
      </c>
      <c r="B178" s="24" t="s">
        <v>404</v>
      </c>
      <c r="C178" s="24" t="s">
        <v>405</v>
      </c>
      <c r="D178" s="25" t="s">
        <v>404</v>
      </c>
      <c r="E178" s="25" t="s">
        <v>447</v>
      </c>
      <c r="F178" s="25" t="s">
        <v>570</v>
      </c>
      <c r="G178" s="25" t="s">
        <v>571</v>
      </c>
      <c r="H178" s="25" t="s">
        <v>431</v>
      </c>
      <c r="I178" s="26">
        <v>58413</v>
      </c>
      <c r="J178" s="27">
        <v>69372.52553475897</v>
      </c>
      <c r="K178" s="27">
        <f t="shared" si="75"/>
        <v>10397.513999999997</v>
      </c>
      <c r="L178" s="24">
        <v>11452</v>
      </c>
      <c r="M178" s="24">
        <v>1885</v>
      </c>
      <c r="N178" s="24">
        <v>595</v>
      </c>
      <c r="O178" s="24">
        <f t="shared" si="76"/>
        <v>2480</v>
      </c>
      <c r="P178" s="28">
        <v>17.799999999999997</v>
      </c>
      <c r="Q178" s="28">
        <f t="shared" si="77"/>
        <v>0.41013281708850347</v>
      </c>
      <c r="R178" s="29">
        <v>0.38262240969155364</v>
      </c>
      <c r="S178" s="29">
        <v>0.37680896731238195</v>
      </c>
      <c r="T178" s="29">
        <v>0.35428997659992389</v>
      </c>
      <c r="U178" s="28" t="s">
        <v>118</v>
      </c>
      <c r="V178" s="28" t="s">
        <v>119</v>
      </c>
      <c r="W178" s="28">
        <v>0.37373818319788571</v>
      </c>
      <c r="X178" s="27">
        <v>25927.161657209752</v>
      </c>
      <c r="Y178" s="30">
        <f t="shared" si="78"/>
        <v>2.076319188904354E-3</v>
      </c>
      <c r="Z178" s="27">
        <f t="shared" si="79"/>
        <v>25927.161657209752</v>
      </c>
      <c r="AA178" s="27">
        <v>0</v>
      </c>
      <c r="AB178" s="27">
        <v>0</v>
      </c>
      <c r="AC178" s="27">
        <v>244</v>
      </c>
      <c r="AD178" s="27">
        <v>0</v>
      </c>
      <c r="AE178" s="27">
        <v>0</v>
      </c>
      <c r="AF178" s="27">
        <f t="shared" si="80"/>
        <v>244</v>
      </c>
      <c r="AG178" s="27">
        <f t="shared" si="81"/>
        <v>1</v>
      </c>
      <c r="AH178" s="27">
        <v>0</v>
      </c>
      <c r="AI178" s="27">
        <v>0</v>
      </c>
      <c r="AJ178" s="27">
        <v>0</v>
      </c>
      <c r="AK178" s="27">
        <v>0</v>
      </c>
      <c r="AL178" s="27">
        <v>0</v>
      </c>
      <c r="AM178" s="27">
        <v>0</v>
      </c>
      <c r="AN178" s="27">
        <f t="shared" si="82"/>
        <v>0</v>
      </c>
      <c r="AO178" s="27">
        <v>0</v>
      </c>
      <c r="AP178" s="30">
        <f t="shared" si="83"/>
        <v>0</v>
      </c>
      <c r="AQ178" s="30">
        <f t="shared" si="84"/>
        <v>0</v>
      </c>
      <c r="AR178" s="31">
        <f t="shared" si="85"/>
        <v>0</v>
      </c>
      <c r="AS178" s="31">
        <f t="shared" si="107"/>
        <v>0</v>
      </c>
      <c r="AT178" s="32">
        <f t="shared" si="86"/>
        <v>0</v>
      </c>
      <c r="AU178" s="24">
        <v>4997.6269857221278</v>
      </c>
      <c r="AV178" s="28">
        <f t="shared" si="87"/>
        <v>0.1387868222924154</v>
      </c>
      <c r="AW178" s="30">
        <f t="shared" si="88"/>
        <v>1.7824724966139147E-3</v>
      </c>
      <c r="AX178" s="33">
        <f t="shared" si="89"/>
        <v>0.1387868222924154</v>
      </c>
      <c r="AY178" s="30">
        <f t="shared" si="90"/>
        <v>1.7824724966139147E-3</v>
      </c>
      <c r="AZ178" s="31">
        <f t="shared" si="91"/>
        <v>0.90926719229235053</v>
      </c>
      <c r="BA178" s="31">
        <f t="shared" si="108"/>
        <v>4997.6269857221278</v>
      </c>
      <c r="BB178" s="33">
        <f t="shared" si="92"/>
        <v>0</v>
      </c>
      <c r="BC178" s="31">
        <f t="shared" si="93"/>
        <v>0.47689214142543984</v>
      </c>
      <c r="BD178" s="30">
        <f t="shared" si="94"/>
        <v>2.076319188904354E-3</v>
      </c>
      <c r="BE178" s="31">
        <f t="shared" si="95"/>
        <v>0.95010025213872207</v>
      </c>
      <c r="BF178" s="31">
        <f t="shared" si="96"/>
        <v>0.44197158484183735</v>
      </c>
      <c r="BG178" s="31">
        <f t="shared" si="97"/>
        <v>0.67076374498749713</v>
      </c>
      <c r="BH178" s="24">
        <v>99.77</v>
      </c>
      <c r="BI178" s="24">
        <v>23.965788108200002</v>
      </c>
      <c r="BJ178" s="24">
        <f t="shared" si="98"/>
        <v>2894.6482052481656</v>
      </c>
      <c r="BK178" s="28">
        <v>1</v>
      </c>
      <c r="BL178" s="28" t="str">
        <f t="shared" si="99"/>
        <v>FALSETRUE</v>
      </c>
      <c r="BM178" s="24" t="str">
        <f t="shared" si="100"/>
        <v>FALSETRUE</v>
      </c>
      <c r="BN178" s="28">
        <v>0.39350000000000002</v>
      </c>
      <c r="BO178" s="28">
        <f t="shared" si="101"/>
        <v>0.3497777777777778</v>
      </c>
      <c r="BP178" s="24">
        <v>3.96</v>
      </c>
      <c r="BQ178" s="24">
        <f t="shared" si="105"/>
        <v>382.05714285714288</v>
      </c>
      <c r="BR178" s="24">
        <v>35</v>
      </c>
      <c r="BS178" s="28">
        <v>1.84</v>
      </c>
      <c r="BT178" s="28">
        <v>1074.7991999999999</v>
      </c>
      <c r="BU178" s="24">
        <v>0.19</v>
      </c>
      <c r="BV178" s="28">
        <v>2.62</v>
      </c>
      <c r="BW178" s="28">
        <v>1530.4205999999999</v>
      </c>
      <c r="BX178" s="24">
        <v>15526</v>
      </c>
      <c r="BY178" s="24">
        <v>39457</v>
      </c>
      <c r="BZ178" s="24">
        <v>3430</v>
      </c>
      <c r="CA178" s="24">
        <v>12535</v>
      </c>
      <c r="CB178" s="24">
        <v>6239</v>
      </c>
      <c r="CC178" s="24">
        <v>39639</v>
      </c>
      <c r="CD178" s="24">
        <v>48.04</v>
      </c>
      <c r="CE178" s="24">
        <v>29.24</v>
      </c>
      <c r="CF178" s="24">
        <v>98.5</v>
      </c>
      <c r="CG178" s="24">
        <v>58280</v>
      </c>
      <c r="CH178" s="24">
        <v>133</v>
      </c>
      <c r="CI178" s="24">
        <v>0.23</v>
      </c>
      <c r="CJ178" s="24" t="s">
        <v>98</v>
      </c>
      <c r="CK178" s="24">
        <v>14275</v>
      </c>
      <c r="CL178" s="28">
        <v>1.04</v>
      </c>
      <c r="CM178" s="28">
        <v>4.13</v>
      </c>
      <c r="CN178" s="24">
        <v>6204</v>
      </c>
      <c r="CO178" s="24">
        <v>43.6</v>
      </c>
      <c r="CP178" s="24">
        <v>2571</v>
      </c>
      <c r="CQ178" s="24">
        <v>6611</v>
      </c>
      <c r="CR178" s="24">
        <v>4126</v>
      </c>
      <c r="CS178" s="24">
        <v>13372</v>
      </c>
      <c r="CT178" s="24">
        <v>2745</v>
      </c>
      <c r="CU178" s="24">
        <v>5937</v>
      </c>
      <c r="CV178" s="24">
        <v>4435</v>
      </c>
      <c r="CW178" s="24">
        <v>4460</v>
      </c>
      <c r="CX178" s="24">
        <v>64.41</v>
      </c>
      <c r="CY178" s="24">
        <v>97.87</v>
      </c>
      <c r="CZ178" s="24">
        <v>85.45</v>
      </c>
      <c r="DA178" s="24">
        <v>51.41</v>
      </c>
      <c r="DB178" s="24">
        <v>1903</v>
      </c>
      <c r="DC178" s="24">
        <v>2.67</v>
      </c>
      <c r="DD178" s="24">
        <v>9.94</v>
      </c>
      <c r="DE178" s="24">
        <v>771</v>
      </c>
      <c r="DF178" s="24">
        <v>5.42</v>
      </c>
      <c r="DG178" s="24">
        <v>2.4700000000000002</v>
      </c>
      <c r="DH178" s="24">
        <v>4.54</v>
      </c>
    </row>
    <row r="179" spans="1:112" ht="12.3" customHeight="1">
      <c r="A179" s="24">
        <v>186</v>
      </c>
      <c r="B179" s="24" t="s">
        <v>404</v>
      </c>
      <c r="C179" s="24" t="s">
        <v>405</v>
      </c>
      <c r="D179" s="25" t="s">
        <v>404</v>
      </c>
      <c r="E179" s="25" t="s">
        <v>447</v>
      </c>
      <c r="F179" s="25" t="s">
        <v>448</v>
      </c>
      <c r="G179" s="25" t="s">
        <v>449</v>
      </c>
      <c r="H179" s="25" t="s">
        <v>431</v>
      </c>
      <c r="I179" s="26">
        <v>90464</v>
      </c>
      <c r="J179" s="27">
        <v>107436.97721357294</v>
      </c>
      <c r="K179" s="27">
        <f t="shared" si="75"/>
        <v>18499.887999999999</v>
      </c>
      <c r="L179" s="24">
        <v>17700</v>
      </c>
      <c r="M179" s="24">
        <v>3249</v>
      </c>
      <c r="N179" s="24">
        <v>1301</v>
      </c>
      <c r="O179" s="24">
        <f t="shared" si="76"/>
        <v>4550</v>
      </c>
      <c r="P179" s="28">
        <v>20.45</v>
      </c>
      <c r="Q179" s="28">
        <f t="shared" si="77"/>
        <v>0.4300801026145657</v>
      </c>
      <c r="R179" s="29">
        <v>0.38262240969155364</v>
      </c>
      <c r="S179" s="29">
        <v>0.37680896731238195</v>
      </c>
      <c r="T179" s="29">
        <v>0.35428997659992389</v>
      </c>
      <c r="U179" s="28" t="s">
        <v>118</v>
      </c>
      <c r="V179" s="28" t="s">
        <v>119</v>
      </c>
      <c r="W179" s="28">
        <v>0.42937898013464959</v>
      </c>
      <c r="X179" s="27">
        <v>46131.179704713541</v>
      </c>
      <c r="Y179" s="30">
        <f t="shared" si="78"/>
        <v>3.6943131259050384E-3</v>
      </c>
      <c r="Z179" s="27">
        <f t="shared" si="79"/>
        <v>46122.179704713541</v>
      </c>
      <c r="AA179" s="27">
        <v>0</v>
      </c>
      <c r="AB179" s="27">
        <v>0</v>
      </c>
      <c r="AC179" s="27">
        <v>606</v>
      </c>
      <c r="AD179" s="27">
        <v>0</v>
      </c>
      <c r="AE179" s="27">
        <v>0</v>
      </c>
      <c r="AF179" s="27">
        <f t="shared" si="80"/>
        <v>606</v>
      </c>
      <c r="AG179" s="27">
        <f t="shared" si="81"/>
        <v>1</v>
      </c>
      <c r="AH179" s="27">
        <v>0</v>
      </c>
      <c r="AI179" s="27">
        <v>0</v>
      </c>
      <c r="AJ179" s="27">
        <v>9</v>
      </c>
      <c r="AK179" s="27">
        <v>0</v>
      </c>
      <c r="AL179" s="27">
        <v>0</v>
      </c>
      <c r="AM179" s="27">
        <v>9</v>
      </c>
      <c r="AN179" s="27">
        <f t="shared" si="82"/>
        <v>1</v>
      </c>
      <c r="AO179" s="27">
        <v>9</v>
      </c>
      <c r="AP179" s="30">
        <f t="shared" si="83"/>
        <v>5.2047905817810814E-6</v>
      </c>
      <c r="AQ179" s="30">
        <f t="shared" si="84"/>
        <v>0</v>
      </c>
      <c r="AR179" s="31">
        <f t="shared" si="85"/>
        <v>1.9509581280186528E-4</v>
      </c>
      <c r="AS179" s="31">
        <f t="shared" si="107"/>
        <v>1.9509581280186528E-4</v>
      </c>
      <c r="AT179" s="32">
        <f t="shared" si="86"/>
        <v>8.3770041129405429E-5</v>
      </c>
      <c r="AU179" s="24">
        <v>6779.0353383658476</v>
      </c>
      <c r="AV179" s="28">
        <f t="shared" si="87"/>
        <v>0.1882575021120427</v>
      </c>
      <c r="AW179" s="30">
        <f t="shared" si="88"/>
        <v>2.4178363208643789E-3</v>
      </c>
      <c r="AX179" s="33">
        <f t="shared" si="89"/>
        <v>0.1882575021120427</v>
      </c>
      <c r="AY179" s="30">
        <f t="shared" si="90"/>
        <v>2.4178363208643789E-3</v>
      </c>
      <c r="AZ179" s="31">
        <f t="shared" si="91"/>
        <v>0.91447915815101166</v>
      </c>
      <c r="BA179" s="31">
        <f t="shared" si="108"/>
        <v>6779.0353383658476</v>
      </c>
      <c r="BB179" s="33">
        <f t="shared" si="92"/>
        <v>0</v>
      </c>
      <c r="BC179" s="31">
        <f t="shared" si="93"/>
        <v>0.49511968998486933</v>
      </c>
      <c r="BD179" s="30">
        <f t="shared" si="94"/>
        <v>3.6891083353232574E-3</v>
      </c>
      <c r="BE179" s="31">
        <f t="shared" si="95"/>
        <v>0.95634546008711152</v>
      </c>
      <c r="BF179" s="31">
        <f t="shared" si="96"/>
        <v>0.46313958444922204</v>
      </c>
      <c r="BG179" s="31">
        <f t="shared" si="97"/>
        <v>0.70288962632809138</v>
      </c>
      <c r="BH179" s="24">
        <v>99.61</v>
      </c>
      <c r="BI179" s="24">
        <v>43.340709258300002</v>
      </c>
      <c r="BJ179" s="24">
        <f t="shared" si="98"/>
        <v>2478.8929173557103</v>
      </c>
      <c r="BK179" s="28">
        <v>1</v>
      </c>
      <c r="BL179" s="28" t="str">
        <f t="shared" si="99"/>
        <v>FALSETRUE</v>
      </c>
      <c r="BM179" s="24" t="str">
        <f t="shared" si="100"/>
        <v>TRUETRUE</v>
      </c>
      <c r="BN179" s="28">
        <v>0.47570000000000001</v>
      </c>
      <c r="BO179" s="28">
        <f t="shared" si="101"/>
        <v>0.42284444444444447</v>
      </c>
      <c r="BP179" s="24">
        <v>3.3</v>
      </c>
      <c r="BQ179" s="24">
        <f t="shared" si="105"/>
        <v>309.56862745098039</v>
      </c>
      <c r="BR179" s="24">
        <v>51</v>
      </c>
      <c r="BS179" s="28">
        <v>3.89</v>
      </c>
      <c r="BT179" s="28">
        <v>3519.0496000000003</v>
      </c>
      <c r="BU179" s="24">
        <v>0.23</v>
      </c>
      <c r="BV179" s="28">
        <v>16.97</v>
      </c>
      <c r="BW179" s="28">
        <v>15351.740799999998</v>
      </c>
      <c r="BX179" s="24">
        <v>28473</v>
      </c>
      <c r="BY179" s="24">
        <v>59857</v>
      </c>
      <c r="BZ179" s="24">
        <v>2134</v>
      </c>
      <c r="CA179" s="24">
        <v>22728</v>
      </c>
      <c r="CB179" s="24">
        <v>12207</v>
      </c>
      <c r="CC179" s="24">
        <v>55529</v>
      </c>
      <c r="CD179" s="24">
        <v>51.13</v>
      </c>
      <c r="CE179" s="24">
        <v>25.55</v>
      </c>
      <c r="CF179" s="24">
        <v>95.32</v>
      </c>
      <c r="CG179" s="24">
        <v>90114</v>
      </c>
      <c r="CH179" s="24">
        <v>350</v>
      </c>
      <c r="CI179" s="24">
        <v>0.39</v>
      </c>
      <c r="CJ179" s="24" t="s">
        <v>98</v>
      </c>
      <c r="CK179" s="24">
        <v>22736</v>
      </c>
      <c r="CL179" s="28">
        <v>1.02</v>
      </c>
      <c r="CM179" s="28">
        <v>4.0599999999999996</v>
      </c>
      <c r="CN179" s="24">
        <v>10360</v>
      </c>
      <c r="CO179" s="24">
        <v>45.65</v>
      </c>
      <c r="CP179" s="24">
        <v>3297</v>
      </c>
      <c r="CQ179" s="24">
        <v>8013</v>
      </c>
      <c r="CR179" s="24">
        <v>4478</v>
      </c>
      <c r="CS179" s="24">
        <v>15788</v>
      </c>
      <c r="CT179" s="24">
        <v>4779</v>
      </c>
      <c r="CU179" s="24">
        <v>11253</v>
      </c>
      <c r="CV179" s="24">
        <v>8811</v>
      </c>
      <c r="CW179" s="24">
        <v>7035</v>
      </c>
      <c r="CX179" s="24">
        <v>63.58</v>
      </c>
      <c r="CY179" s="24">
        <v>97.67</v>
      </c>
      <c r="CZ179" s="24">
        <v>85.64</v>
      </c>
      <c r="DA179" s="24">
        <v>49.12</v>
      </c>
      <c r="DB179" s="24">
        <v>2366</v>
      </c>
      <c r="DC179" s="24">
        <v>2.97</v>
      </c>
      <c r="DD179" s="24">
        <v>11.59</v>
      </c>
      <c r="DE179" s="24">
        <v>1657</v>
      </c>
      <c r="DF179" s="24">
        <v>7.3</v>
      </c>
      <c r="DG179" s="24">
        <v>4.16</v>
      </c>
      <c r="DH179" s="24">
        <v>3.46</v>
      </c>
    </row>
    <row r="180" spans="1:112" ht="12.3" customHeight="1">
      <c r="A180" s="24">
        <v>187</v>
      </c>
      <c r="B180" s="24" t="s">
        <v>404</v>
      </c>
      <c r="C180" s="24" t="s">
        <v>405</v>
      </c>
      <c r="D180" s="25" t="s">
        <v>404</v>
      </c>
      <c r="E180" s="25" t="s">
        <v>447</v>
      </c>
      <c r="F180" s="25" t="s">
        <v>786</v>
      </c>
      <c r="G180" s="25" t="s">
        <v>787</v>
      </c>
      <c r="H180" s="25" t="s">
        <v>431</v>
      </c>
      <c r="I180" s="26">
        <v>64194</v>
      </c>
      <c r="J180" s="27">
        <v>76238.164521225044</v>
      </c>
      <c r="K180" s="27">
        <f t="shared" si="75"/>
        <v>5154.7781999999997</v>
      </c>
      <c r="L180" s="24">
        <v>15787</v>
      </c>
      <c r="M180" s="24">
        <v>1052</v>
      </c>
      <c r="N180" s="24">
        <v>326</v>
      </c>
      <c r="O180" s="24">
        <f t="shared" si="76"/>
        <v>1378</v>
      </c>
      <c r="P180" s="28">
        <v>8.0299999999999994</v>
      </c>
      <c r="Q180" s="28">
        <f t="shared" si="77"/>
        <v>0.32618696723461976</v>
      </c>
      <c r="R180" s="29">
        <v>0.38262240969155364</v>
      </c>
      <c r="S180" s="29">
        <v>0.37680896731238195</v>
      </c>
      <c r="T180" s="29">
        <v>0.35428997659992389</v>
      </c>
      <c r="U180" s="28" t="s">
        <v>118</v>
      </c>
      <c r="V180" s="28" t="s">
        <v>119</v>
      </c>
      <c r="W180" s="28">
        <v>0.16860211298196756</v>
      </c>
      <c r="X180" s="27">
        <v>12853.915628145416</v>
      </c>
      <c r="Y180" s="30">
        <f t="shared" si="78"/>
        <v>1.0293773003052316E-3</v>
      </c>
      <c r="Z180" s="27">
        <f t="shared" si="79"/>
        <v>12853.915628145416</v>
      </c>
      <c r="AA180" s="27">
        <v>0</v>
      </c>
      <c r="AB180" s="27">
        <v>0</v>
      </c>
      <c r="AC180" s="27">
        <v>0</v>
      </c>
      <c r="AD180" s="27">
        <v>0</v>
      </c>
      <c r="AE180" s="27">
        <v>0</v>
      </c>
      <c r="AF180" s="27">
        <f t="shared" si="80"/>
        <v>0</v>
      </c>
      <c r="AG180" s="27">
        <f t="shared" si="81"/>
        <v>0</v>
      </c>
      <c r="AH180" s="27">
        <v>0</v>
      </c>
      <c r="AI180" s="27">
        <v>0</v>
      </c>
      <c r="AJ180" s="27">
        <v>0</v>
      </c>
      <c r="AK180" s="27">
        <v>0</v>
      </c>
      <c r="AL180" s="27">
        <v>0</v>
      </c>
      <c r="AM180" s="27">
        <v>0</v>
      </c>
      <c r="AN180" s="27">
        <f t="shared" si="82"/>
        <v>0</v>
      </c>
      <c r="AO180" s="27">
        <v>0</v>
      </c>
      <c r="AP180" s="30">
        <f t="shared" si="83"/>
        <v>0</v>
      </c>
      <c r="AQ180" s="30">
        <f t="shared" si="84"/>
        <v>0</v>
      </c>
      <c r="AR180" s="31">
        <f t="shared" si="85"/>
        <v>0</v>
      </c>
      <c r="AS180" s="31">
        <f t="shared" si="107"/>
        <v>0</v>
      </c>
      <c r="AT180" s="32">
        <f t="shared" si="86"/>
        <v>0</v>
      </c>
      <c r="AU180" s="24">
        <v>3514.6796472220958</v>
      </c>
      <c r="AV180" s="28">
        <f t="shared" si="87"/>
        <v>9.7604567329127978E-2</v>
      </c>
      <c r="AW180" s="30">
        <f t="shared" si="88"/>
        <v>1.2535589037517678E-3</v>
      </c>
      <c r="AX180" s="33">
        <f t="shared" si="89"/>
        <v>9.7604567329127978E-2</v>
      </c>
      <c r="AY180" s="30">
        <f t="shared" si="90"/>
        <v>1.2535589037517678E-3</v>
      </c>
      <c r="AZ180" s="31">
        <f t="shared" si="91"/>
        <v>0.90492845048338577</v>
      </c>
      <c r="BA180" s="31">
        <f t="shared" si="108"/>
        <v>3514.6796472220958</v>
      </c>
      <c r="BB180" s="33">
        <f t="shared" si="92"/>
        <v>0</v>
      </c>
      <c r="BC180" s="31">
        <f t="shared" si="93"/>
        <v>0.46171847583468911</v>
      </c>
      <c r="BD180" s="30">
        <f t="shared" si="94"/>
        <v>1.0293773003052316E-3</v>
      </c>
      <c r="BE180" s="31">
        <f t="shared" si="95"/>
        <v>0.94604617611849373</v>
      </c>
      <c r="BF180" s="31">
        <f t="shared" si="96"/>
        <v>0.37189255546692218</v>
      </c>
      <c r="BG180" s="31">
        <f t="shared" si="97"/>
        <v>0.56440742299582769</v>
      </c>
      <c r="BH180" s="24">
        <v>96.95</v>
      </c>
      <c r="BI180" s="24">
        <v>269.12751276300003</v>
      </c>
      <c r="BJ180" s="24">
        <f t="shared" si="98"/>
        <v>283.27896965466385</v>
      </c>
      <c r="BK180" s="28">
        <f t="shared" ref="BK180:BK212" si="109">BJ180/(2000)</f>
        <v>0.14163948482733194</v>
      </c>
      <c r="BL180" s="28" t="str">
        <f t="shared" si="99"/>
        <v>FALSETRUE</v>
      </c>
      <c r="BM180" s="24" t="str">
        <f t="shared" si="100"/>
        <v>FALSETRUE</v>
      </c>
      <c r="BN180" s="28">
        <v>0.39770000000000005</v>
      </c>
      <c r="BO180" s="28">
        <f t="shared" si="101"/>
        <v>0.35351111111111116</v>
      </c>
      <c r="BP180" s="24">
        <v>1.49</v>
      </c>
      <c r="BQ180" s="24">
        <f t="shared" si="105"/>
        <v>359.41379310344826</v>
      </c>
      <c r="BR180" s="24">
        <v>58</v>
      </c>
      <c r="BS180" s="28">
        <v>2.15</v>
      </c>
      <c r="BT180" s="28">
        <v>1380.1709999999998</v>
      </c>
      <c r="BU180" s="24">
        <v>0.56999999999999995</v>
      </c>
      <c r="BV180" s="28">
        <v>15.729999999999999</v>
      </c>
      <c r="BW180" s="28">
        <v>10097.716199999999</v>
      </c>
      <c r="BX180" s="24">
        <v>17620</v>
      </c>
      <c r="BY180" s="24">
        <v>44301</v>
      </c>
      <c r="BZ180" s="24">
        <v>2273</v>
      </c>
      <c r="CA180" s="24">
        <v>14227</v>
      </c>
      <c r="CB180" s="24">
        <v>6911</v>
      </c>
      <c r="CC180" s="24">
        <v>43056</v>
      </c>
      <c r="CD180" s="24">
        <v>44.9</v>
      </c>
      <c r="CE180" s="24">
        <v>28.29</v>
      </c>
      <c r="CF180" s="24">
        <v>91.96</v>
      </c>
      <c r="CG180" s="24">
        <v>62236</v>
      </c>
      <c r="CH180" s="24">
        <v>1958</v>
      </c>
      <c r="CI180" s="24">
        <v>3.05</v>
      </c>
      <c r="CJ180" s="24" t="s">
        <v>98</v>
      </c>
      <c r="CK180" s="24">
        <v>17419</v>
      </c>
      <c r="CL180" s="28">
        <v>1.02</v>
      </c>
      <c r="CM180" s="28">
        <v>3.72</v>
      </c>
      <c r="CN180" s="24">
        <v>6900</v>
      </c>
      <c r="CO180" s="24">
        <v>39.659999999999997</v>
      </c>
      <c r="CP180" s="24">
        <v>4379</v>
      </c>
      <c r="CQ180" s="24">
        <v>9139</v>
      </c>
      <c r="CR180" s="24">
        <v>7268</v>
      </c>
      <c r="CS180" s="24">
        <v>20846</v>
      </c>
      <c r="CT180" s="24">
        <v>3533</v>
      </c>
      <c r="CU180" s="24">
        <v>6977</v>
      </c>
      <c r="CV180" s="24">
        <v>5150</v>
      </c>
      <c r="CW180" s="24">
        <v>5094</v>
      </c>
      <c r="CX180" s="24">
        <v>72.91</v>
      </c>
      <c r="CY180" s="24">
        <v>98.88</v>
      </c>
      <c r="CZ180" s="24">
        <v>89.96</v>
      </c>
      <c r="DA180" s="24">
        <v>62.39</v>
      </c>
      <c r="DB180" s="24">
        <v>781</v>
      </c>
      <c r="DC180" s="24">
        <v>1.37</v>
      </c>
      <c r="DD180" s="24">
        <v>4.13</v>
      </c>
      <c r="DE180" s="24">
        <v>516</v>
      </c>
      <c r="DF180" s="24">
        <v>2.97</v>
      </c>
      <c r="DG180" s="24">
        <v>1.84</v>
      </c>
      <c r="DH180" s="24">
        <v>0.95</v>
      </c>
    </row>
    <row r="181" spans="1:112" ht="12.3" customHeight="1">
      <c r="A181" s="24">
        <v>188</v>
      </c>
      <c r="B181" s="24" t="s">
        <v>404</v>
      </c>
      <c r="C181" s="24" t="s">
        <v>405</v>
      </c>
      <c r="D181" s="25" t="s">
        <v>404</v>
      </c>
      <c r="E181" s="25" t="s">
        <v>447</v>
      </c>
      <c r="F181" s="25" t="s">
        <v>1151</v>
      </c>
      <c r="G181" s="25" t="s">
        <v>1152</v>
      </c>
      <c r="H181" s="25" t="s">
        <v>431</v>
      </c>
      <c r="I181" s="26">
        <v>9763</v>
      </c>
      <c r="J181" s="27">
        <v>11594.747176071285</v>
      </c>
      <c r="K181" s="27">
        <f t="shared" si="75"/>
        <v>3944.252</v>
      </c>
      <c r="L181" s="24">
        <v>1450</v>
      </c>
      <c r="M181" s="24">
        <v>657</v>
      </c>
      <c r="N181" s="24">
        <v>326</v>
      </c>
      <c r="O181" s="24">
        <f t="shared" si="76"/>
        <v>983</v>
      </c>
      <c r="P181" s="28">
        <v>40.4</v>
      </c>
      <c r="Q181" s="28">
        <f t="shared" si="77"/>
        <v>0.65454912382292896</v>
      </c>
      <c r="R181" s="29">
        <v>0.38262240969155364</v>
      </c>
      <c r="S181" s="29">
        <v>0.37680896731238195</v>
      </c>
      <c r="T181" s="29">
        <v>0.35428997659992389</v>
      </c>
      <c r="U181" s="28" t="s">
        <v>118</v>
      </c>
      <c r="V181" s="28" t="s">
        <v>119</v>
      </c>
      <c r="W181" s="28">
        <v>0.84825969669632484</v>
      </c>
      <c r="X181" s="27">
        <v>9835.3567228447973</v>
      </c>
      <c r="Y181" s="30">
        <f t="shared" si="78"/>
        <v>7.8764271088977399E-4</v>
      </c>
      <c r="Z181" s="27">
        <f t="shared" si="79"/>
        <v>9835.3567228447973</v>
      </c>
      <c r="AA181" s="27">
        <v>0</v>
      </c>
      <c r="AB181" s="27">
        <v>0</v>
      </c>
      <c r="AC181" s="27">
        <v>214</v>
      </c>
      <c r="AD181" s="27">
        <v>0</v>
      </c>
      <c r="AE181" s="27">
        <v>0</v>
      </c>
      <c r="AF181" s="27">
        <f t="shared" si="80"/>
        <v>214</v>
      </c>
      <c r="AG181" s="27">
        <f t="shared" si="81"/>
        <v>1</v>
      </c>
      <c r="AH181" s="27">
        <v>0</v>
      </c>
      <c r="AI181" s="27">
        <v>0</v>
      </c>
      <c r="AJ181" s="27">
        <v>214</v>
      </c>
      <c r="AK181" s="27">
        <v>0</v>
      </c>
      <c r="AL181" s="27">
        <v>0</v>
      </c>
      <c r="AM181" s="27">
        <v>214</v>
      </c>
      <c r="AN181" s="27">
        <f t="shared" si="82"/>
        <v>1</v>
      </c>
      <c r="AO181" s="27">
        <v>0</v>
      </c>
      <c r="AP181" s="30">
        <f t="shared" si="83"/>
        <v>0</v>
      </c>
      <c r="AQ181" s="30">
        <f t="shared" si="84"/>
        <v>0</v>
      </c>
      <c r="AR181" s="31">
        <f t="shared" si="85"/>
        <v>0</v>
      </c>
      <c r="AS181" s="31">
        <f t="shared" si="107"/>
        <v>0</v>
      </c>
      <c r="AT181" s="32">
        <f t="shared" si="86"/>
        <v>0</v>
      </c>
      <c r="AU181" s="24">
        <v>2060.4228032753731</v>
      </c>
      <c r="AV181" s="28">
        <f t="shared" si="87"/>
        <v>5.7219063019786409E-2</v>
      </c>
      <c r="AW181" s="30">
        <f t="shared" si="88"/>
        <v>7.3487817092531948E-4</v>
      </c>
      <c r="AX181" s="33">
        <f t="shared" si="89"/>
        <v>5.7219063019786409E-2</v>
      </c>
      <c r="AY181" s="30">
        <f t="shared" si="90"/>
        <v>7.3487817092531948E-4</v>
      </c>
      <c r="AZ181" s="31">
        <f t="shared" si="91"/>
        <v>0.90067365005588917</v>
      </c>
      <c r="BA181" s="31">
        <f t="shared" si="108"/>
        <v>2060.4228032753731</v>
      </c>
      <c r="BB181" s="33">
        <f t="shared" si="92"/>
        <v>0</v>
      </c>
      <c r="BC181" s="31">
        <f t="shared" si="93"/>
        <v>0.44683837425574308</v>
      </c>
      <c r="BD181" s="30">
        <f t="shared" si="94"/>
        <v>7.8764271088977399E-4</v>
      </c>
      <c r="BE181" s="31">
        <f t="shared" si="95"/>
        <v>0.9451101065879105</v>
      </c>
      <c r="BF181" s="31">
        <f t="shared" si="96"/>
        <v>0.59805248199837502</v>
      </c>
      <c r="BG181" s="31">
        <f t="shared" si="97"/>
        <v>0.90764188532132173</v>
      </c>
      <c r="BH181" s="24">
        <v>89.73</v>
      </c>
      <c r="BI181" s="24">
        <v>262.299236791</v>
      </c>
      <c r="BJ181" s="24">
        <f t="shared" si="98"/>
        <v>44.204273401336572</v>
      </c>
      <c r="BK181" s="28">
        <f t="shared" si="109"/>
        <v>2.2102136700668285E-2</v>
      </c>
      <c r="BL181" s="28" t="str">
        <f t="shared" si="99"/>
        <v>TRUETRUE</v>
      </c>
      <c r="BM181" s="24" t="str">
        <f t="shared" si="100"/>
        <v>FALSETRUE</v>
      </c>
      <c r="BN181" s="28">
        <v>0.50159999999999993</v>
      </c>
      <c r="BO181" s="28">
        <f t="shared" si="101"/>
        <v>0.44586666666666663</v>
      </c>
      <c r="BP181" s="24">
        <v>7.31</v>
      </c>
      <c r="BQ181" s="24">
        <f t="shared" si="105"/>
        <v>173.5</v>
      </c>
      <c r="BR181" s="24">
        <v>14</v>
      </c>
      <c r="BS181" s="28">
        <v>7.92</v>
      </c>
      <c r="BT181" s="28">
        <v>773.22959999999989</v>
      </c>
      <c r="BU181" s="24">
        <v>0.94</v>
      </c>
      <c r="BV181" s="28">
        <v>39.94</v>
      </c>
      <c r="BW181" s="28">
        <v>3899.3421999999996</v>
      </c>
      <c r="BX181" s="24">
        <v>3127</v>
      </c>
      <c r="BY181" s="24">
        <v>6234</v>
      </c>
      <c r="BZ181" s="24">
        <v>402</v>
      </c>
      <c r="CA181" s="24">
        <v>2493</v>
      </c>
      <c r="CB181" s="24">
        <v>1295</v>
      </c>
      <c r="CC181" s="24">
        <v>5975</v>
      </c>
      <c r="CD181" s="24">
        <v>56.61</v>
      </c>
      <c r="CE181" s="24">
        <v>26.27</v>
      </c>
      <c r="CF181" s="24">
        <v>108.26</v>
      </c>
      <c r="CG181" s="24">
        <v>8760</v>
      </c>
      <c r="CH181" s="24">
        <v>1003</v>
      </c>
      <c r="CI181" s="24">
        <v>10.27</v>
      </c>
      <c r="CJ181" s="24" t="s">
        <v>98</v>
      </c>
      <c r="CK181" s="24">
        <v>2489</v>
      </c>
      <c r="CL181" s="28">
        <v>1.01</v>
      </c>
      <c r="CM181" s="28">
        <v>3.94</v>
      </c>
      <c r="CN181" s="24">
        <v>752</v>
      </c>
      <c r="CO181" s="24">
        <v>30.24</v>
      </c>
      <c r="CP181" s="24">
        <v>507</v>
      </c>
      <c r="CQ181" s="24">
        <v>1133</v>
      </c>
      <c r="CR181" s="24">
        <v>789</v>
      </c>
      <c r="CS181" s="24">
        <v>2429</v>
      </c>
      <c r="CT181" s="24">
        <v>450</v>
      </c>
      <c r="CU181" s="24">
        <v>1232</v>
      </c>
      <c r="CV181" s="24">
        <v>902</v>
      </c>
      <c r="CW181" s="24">
        <v>615</v>
      </c>
      <c r="CX181" s="24">
        <v>55.62</v>
      </c>
      <c r="CY181" s="24">
        <v>96.48</v>
      </c>
      <c r="CZ181" s="24">
        <v>83.06</v>
      </c>
      <c r="DA181" s="24">
        <v>42.62</v>
      </c>
      <c r="DB181" s="24">
        <v>563</v>
      </c>
      <c r="DC181" s="24">
        <v>4.58</v>
      </c>
      <c r="DD181" s="24">
        <v>13.47</v>
      </c>
      <c r="DE181" s="24">
        <v>308</v>
      </c>
      <c r="DF181" s="24">
        <v>12.38</v>
      </c>
      <c r="DG181" s="24">
        <v>20.99</v>
      </c>
      <c r="DH181" s="24">
        <v>9.4499999999999993</v>
      </c>
    </row>
    <row r="182" spans="1:112" ht="12.3" customHeight="1">
      <c r="A182" s="24">
        <v>189</v>
      </c>
      <c r="B182" s="24" t="s">
        <v>404</v>
      </c>
      <c r="C182" s="24" t="s">
        <v>405</v>
      </c>
      <c r="D182" s="25" t="s">
        <v>404</v>
      </c>
      <c r="E182" s="25" t="s">
        <v>447</v>
      </c>
      <c r="F182" s="25" t="s">
        <v>1712</v>
      </c>
      <c r="G182" s="25" t="s">
        <v>1713</v>
      </c>
      <c r="H182" s="25" t="s">
        <v>431</v>
      </c>
      <c r="I182" s="26">
        <v>4110</v>
      </c>
      <c r="J182" s="27">
        <v>4881.1237215664214</v>
      </c>
      <c r="K182" s="27">
        <f t="shared" si="75"/>
        <v>1092.027</v>
      </c>
      <c r="L182" s="24">
        <v>774</v>
      </c>
      <c r="M182" s="24">
        <v>219</v>
      </c>
      <c r="N182" s="24">
        <v>61</v>
      </c>
      <c r="O182" s="24">
        <f t="shared" si="76"/>
        <v>280</v>
      </c>
      <c r="P182" s="28">
        <v>26.57</v>
      </c>
      <c r="Q182" s="28">
        <f t="shared" si="77"/>
        <v>0.47765623263446366</v>
      </c>
      <c r="R182" s="29">
        <v>0.38262240969155364</v>
      </c>
      <c r="S182" s="29">
        <v>0.37680896731238195</v>
      </c>
      <c r="T182" s="29">
        <v>0.35428997659992389</v>
      </c>
      <c r="U182" s="28" t="s">
        <v>118</v>
      </c>
      <c r="V182" s="28" t="s">
        <v>119</v>
      </c>
      <c r="W182" s="28">
        <v>0.55787772626785537</v>
      </c>
      <c r="X182" s="27">
        <v>2723.0702034195674</v>
      </c>
      <c r="Y182" s="30">
        <f t="shared" si="78"/>
        <v>2.1807103264315445E-4</v>
      </c>
      <c r="Z182" s="27">
        <f t="shared" si="79"/>
        <v>2723.0702034195674</v>
      </c>
      <c r="AA182" s="27">
        <v>0</v>
      </c>
      <c r="AB182" s="27">
        <v>0</v>
      </c>
      <c r="AC182" s="27">
        <v>0</v>
      </c>
      <c r="AD182" s="27">
        <v>0</v>
      </c>
      <c r="AE182" s="27">
        <v>0</v>
      </c>
      <c r="AF182" s="27">
        <f t="shared" si="80"/>
        <v>0</v>
      </c>
      <c r="AG182" s="27">
        <f t="shared" si="81"/>
        <v>0</v>
      </c>
      <c r="AH182" s="27">
        <v>0</v>
      </c>
      <c r="AI182" s="27">
        <v>0</v>
      </c>
      <c r="AJ182" s="27">
        <v>0</v>
      </c>
      <c r="AK182" s="27">
        <v>0</v>
      </c>
      <c r="AL182" s="27">
        <v>0</v>
      </c>
      <c r="AM182" s="27">
        <v>0</v>
      </c>
      <c r="AN182" s="27">
        <f t="shared" si="82"/>
        <v>0</v>
      </c>
      <c r="AO182" s="27">
        <v>0</v>
      </c>
      <c r="AP182" s="30">
        <f t="shared" si="83"/>
        <v>0</v>
      </c>
      <c r="AQ182" s="30">
        <f t="shared" si="84"/>
        <v>0</v>
      </c>
      <c r="AR182" s="31">
        <f t="shared" si="85"/>
        <v>0</v>
      </c>
      <c r="AS182" s="31">
        <f t="shared" si="107"/>
        <v>0</v>
      </c>
      <c r="AT182" s="32">
        <f t="shared" si="86"/>
        <v>0</v>
      </c>
      <c r="AU182" s="24">
        <v>619.2442761573194</v>
      </c>
      <c r="AV182" s="28">
        <f t="shared" si="87"/>
        <v>1.7196750689111914E-2</v>
      </c>
      <c r="AW182" s="30">
        <f t="shared" si="88"/>
        <v>2.2086199992305409E-4</v>
      </c>
      <c r="AX182" s="33">
        <f t="shared" si="89"/>
        <v>1.7196750689111914E-2</v>
      </c>
      <c r="AY182" s="30">
        <f t="shared" si="90"/>
        <v>2.2086199992305409E-4</v>
      </c>
      <c r="AZ182" s="31">
        <f t="shared" si="91"/>
        <v>0.89645711358999269</v>
      </c>
      <c r="BA182" s="31">
        <f t="shared" si="108"/>
        <v>619.2442761573194</v>
      </c>
      <c r="BB182" s="33">
        <f t="shared" si="92"/>
        <v>0</v>
      </c>
      <c r="BC182" s="31">
        <f t="shared" si="93"/>
        <v>0.4320920913235527</v>
      </c>
      <c r="BD182" s="30">
        <f t="shared" si="94"/>
        <v>2.1807103264315445E-4</v>
      </c>
      <c r="BE182" s="31">
        <f t="shared" si="95"/>
        <v>0.94290455257605377</v>
      </c>
      <c r="BF182" s="31">
        <f t="shared" si="96"/>
        <v>0.50033344995885076</v>
      </c>
      <c r="BG182" s="31">
        <f t="shared" si="97"/>
        <v>0.75933736499601456</v>
      </c>
      <c r="BH182" s="24">
        <v>67.88</v>
      </c>
      <c r="BI182" s="24">
        <v>135.026479865</v>
      </c>
      <c r="BJ182" s="24">
        <f t="shared" si="98"/>
        <v>36.149381413531536</v>
      </c>
      <c r="BK182" s="28">
        <f t="shared" si="109"/>
        <v>1.8074690706765768E-2</v>
      </c>
      <c r="BL182" s="28" t="str">
        <f t="shared" si="99"/>
        <v>TRUETRUE</v>
      </c>
      <c r="BM182" s="24" t="str">
        <f t="shared" si="100"/>
        <v>FALSETRUE</v>
      </c>
      <c r="BN182" s="28">
        <v>0.48159999999999997</v>
      </c>
      <c r="BO182" s="28">
        <f t="shared" si="101"/>
        <v>0.42808888888888885</v>
      </c>
      <c r="BP182" s="24">
        <v>8.4</v>
      </c>
      <c r="BQ182" s="24">
        <f t="shared" si="105"/>
        <v>158.57142857142858</v>
      </c>
      <c r="BR182" s="24">
        <v>7</v>
      </c>
      <c r="BS182" s="28">
        <v>5.49</v>
      </c>
      <c r="BT182" s="28">
        <v>225.63900000000001</v>
      </c>
      <c r="BU182" s="24">
        <v>0.46</v>
      </c>
      <c r="BV182" s="28">
        <v>45.140000000000008</v>
      </c>
      <c r="BW182" s="28">
        <v>1855.2540000000001</v>
      </c>
      <c r="BX182" s="24">
        <v>1271</v>
      </c>
      <c r="BY182" s="24">
        <v>2639</v>
      </c>
      <c r="BZ182" s="24">
        <v>200</v>
      </c>
      <c r="CA182" s="24">
        <v>1013</v>
      </c>
      <c r="CB182" s="24">
        <v>545</v>
      </c>
      <c r="CC182" s="24">
        <v>2552</v>
      </c>
      <c r="CD182" s="24">
        <v>55.74</v>
      </c>
      <c r="CE182" s="24">
        <v>27.01</v>
      </c>
      <c r="CF182" s="24">
        <v>109.37</v>
      </c>
      <c r="CG182" s="24">
        <v>2790</v>
      </c>
      <c r="CH182" s="24">
        <v>1320</v>
      </c>
      <c r="CI182" s="24">
        <v>32.119999999999997</v>
      </c>
      <c r="CJ182" s="24" t="s">
        <v>98</v>
      </c>
      <c r="CK182" s="24">
        <v>1118</v>
      </c>
      <c r="CL182" s="28">
        <v>1.02</v>
      </c>
      <c r="CM182" s="28">
        <v>3.74</v>
      </c>
      <c r="CN182" s="24">
        <v>364</v>
      </c>
      <c r="CO182" s="24">
        <v>32.65</v>
      </c>
      <c r="CP182" s="24">
        <v>228</v>
      </c>
      <c r="CQ182" s="24">
        <v>521</v>
      </c>
      <c r="CR182" s="24">
        <v>361</v>
      </c>
      <c r="CS182" s="24">
        <v>1110</v>
      </c>
      <c r="CT182" s="24">
        <v>281</v>
      </c>
      <c r="CU182" s="24">
        <v>485</v>
      </c>
      <c r="CV182" s="24">
        <v>361</v>
      </c>
      <c r="CW182" s="24">
        <v>223</v>
      </c>
      <c r="CX182" s="24">
        <v>80.75</v>
      </c>
      <c r="CY182" s="24">
        <v>97.19</v>
      </c>
      <c r="CZ182" s="24">
        <v>80.400000000000006</v>
      </c>
      <c r="DA182" s="24">
        <v>38.380000000000003</v>
      </c>
      <c r="DB182" s="24">
        <v>274</v>
      </c>
      <c r="DC182" s="24">
        <v>3.64</v>
      </c>
      <c r="DD182" s="24">
        <v>12.47</v>
      </c>
      <c r="DE182" s="24">
        <v>76</v>
      </c>
      <c r="DF182" s="24">
        <v>6.82</v>
      </c>
      <c r="DG182" s="24">
        <v>6.01</v>
      </c>
      <c r="DH182" s="24">
        <v>7.02</v>
      </c>
    </row>
    <row r="183" spans="1:112" ht="12.3" customHeight="1">
      <c r="A183" s="24">
        <v>190</v>
      </c>
      <c r="B183" s="24" t="s">
        <v>404</v>
      </c>
      <c r="C183" s="24" t="s">
        <v>405</v>
      </c>
      <c r="D183" s="25" t="s">
        <v>404</v>
      </c>
      <c r="E183" s="25" t="s">
        <v>447</v>
      </c>
      <c r="F183" s="25" t="s">
        <v>2150</v>
      </c>
      <c r="G183" s="25" t="s">
        <v>2151</v>
      </c>
      <c r="H183" s="25" t="s">
        <v>431</v>
      </c>
      <c r="I183" s="26">
        <v>6748</v>
      </c>
      <c r="J183" s="27">
        <v>8014.0688255791274</v>
      </c>
      <c r="K183" s="27">
        <f t="shared" si="75"/>
        <v>1707.9188000000001</v>
      </c>
      <c r="L183" s="24">
        <v>1225</v>
      </c>
      <c r="M183" s="24">
        <v>305</v>
      </c>
      <c r="N183" s="24">
        <v>110</v>
      </c>
      <c r="O183" s="24">
        <f t="shared" si="76"/>
        <v>415</v>
      </c>
      <c r="P183" s="28">
        <v>25.310000000000002</v>
      </c>
      <c r="Q183" s="28">
        <f t="shared" si="77"/>
        <v>0.46601927249369751</v>
      </c>
      <c r="R183" s="29">
        <v>0.38262240969155364</v>
      </c>
      <c r="S183" s="29">
        <v>0.37680896731238195</v>
      </c>
      <c r="T183" s="29">
        <v>0.35428997659992389</v>
      </c>
      <c r="U183" s="28" t="s">
        <v>118</v>
      </c>
      <c r="V183" s="28" t="s">
        <v>119</v>
      </c>
      <c r="W183" s="28">
        <v>0.53142210206396012</v>
      </c>
      <c r="X183" s="27">
        <v>4258.8533013745118</v>
      </c>
      <c r="Y183" s="30">
        <f t="shared" si="78"/>
        <v>3.4106081295302886E-4</v>
      </c>
      <c r="Z183" s="27">
        <f t="shared" si="79"/>
        <v>4183.8533013745118</v>
      </c>
      <c r="AA183" s="27">
        <v>0</v>
      </c>
      <c r="AB183" s="27">
        <v>0</v>
      </c>
      <c r="AC183" s="27">
        <v>65</v>
      </c>
      <c r="AD183" s="27">
        <v>0</v>
      </c>
      <c r="AE183" s="27">
        <v>0</v>
      </c>
      <c r="AF183" s="27">
        <f t="shared" si="80"/>
        <v>65</v>
      </c>
      <c r="AG183" s="27">
        <f t="shared" si="81"/>
        <v>1</v>
      </c>
      <c r="AH183" s="27">
        <v>0</v>
      </c>
      <c r="AI183" s="27">
        <v>0</v>
      </c>
      <c r="AJ183" s="27">
        <v>78</v>
      </c>
      <c r="AK183" s="27">
        <v>0</v>
      </c>
      <c r="AL183" s="27">
        <v>0</v>
      </c>
      <c r="AM183" s="27">
        <v>78</v>
      </c>
      <c r="AN183" s="27">
        <f t="shared" si="82"/>
        <v>1</v>
      </c>
      <c r="AO183" s="27">
        <v>75</v>
      </c>
      <c r="AP183" s="30">
        <f t="shared" si="83"/>
        <v>4.3373254848175684E-5</v>
      </c>
      <c r="AQ183" s="30">
        <f t="shared" si="84"/>
        <v>0</v>
      </c>
      <c r="AR183" s="31">
        <f t="shared" si="85"/>
        <v>1.7610374129532549E-2</v>
      </c>
      <c r="AS183" s="31">
        <f t="shared" si="107"/>
        <v>1.7610374129532549E-2</v>
      </c>
      <c r="AT183" s="32">
        <f t="shared" si="86"/>
        <v>9.3585420380489694E-3</v>
      </c>
      <c r="AU183" s="24">
        <v>1143.6203636416421</v>
      </c>
      <c r="AV183" s="28">
        <f t="shared" si="87"/>
        <v>3.1758960128911273E-2</v>
      </c>
      <c r="AW183" s="30">
        <f t="shared" si="88"/>
        <v>4.0788795373936532E-4</v>
      </c>
      <c r="AX183" s="33">
        <f t="shared" si="89"/>
        <v>3.1758960128911273E-2</v>
      </c>
      <c r="AY183" s="30">
        <f t="shared" si="90"/>
        <v>4.0788795373936532E-4</v>
      </c>
      <c r="AZ183" s="31">
        <f t="shared" si="91"/>
        <v>0.89799130998073629</v>
      </c>
      <c r="BA183" s="31">
        <f t="shared" si="108"/>
        <v>1143.6203636416421</v>
      </c>
      <c r="BB183" s="33">
        <f t="shared" si="92"/>
        <v>0</v>
      </c>
      <c r="BC183" s="31">
        <f t="shared" si="93"/>
        <v>0.43745755993373375</v>
      </c>
      <c r="BD183" s="30">
        <f t="shared" si="94"/>
        <v>2.9768755810485317E-4</v>
      </c>
      <c r="BE183" s="31">
        <f t="shared" si="95"/>
        <v>0.94321285187155723</v>
      </c>
      <c r="BF183" s="31">
        <f t="shared" si="96"/>
        <v>0.49165867158282345</v>
      </c>
      <c r="BG183" s="31">
        <f t="shared" si="97"/>
        <v>0.74617197828337578</v>
      </c>
      <c r="BH183" s="24">
        <v>43.76</v>
      </c>
      <c r="BI183" s="24">
        <v>132.348333349</v>
      </c>
      <c r="BJ183" s="24">
        <f t="shared" si="98"/>
        <v>60.552850366813331</v>
      </c>
      <c r="BK183" s="28">
        <f t="shared" si="109"/>
        <v>3.0276425183406664E-2</v>
      </c>
      <c r="BL183" s="28" t="str">
        <f t="shared" si="99"/>
        <v>TRUEFALSE</v>
      </c>
      <c r="BM183" s="24" t="str">
        <f t="shared" si="100"/>
        <v>FALSEFALSE</v>
      </c>
      <c r="BN183" s="28">
        <v>0.53500000000000003</v>
      </c>
      <c r="BO183" s="28">
        <f t="shared" si="101"/>
        <v>0.47555555555555556</v>
      </c>
      <c r="BP183" s="24">
        <v>9.86</v>
      </c>
      <c r="BQ183" s="24">
        <f t="shared" si="105"/>
        <v>102.47619047619048</v>
      </c>
      <c r="BR183" s="24">
        <v>21</v>
      </c>
      <c r="BS183" s="28">
        <v>6.76</v>
      </c>
      <c r="BT183" s="28">
        <v>456.16479999999996</v>
      </c>
      <c r="BU183" s="24">
        <v>0.23</v>
      </c>
      <c r="BV183" s="28">
        <v>17.3</v>
      </c>
      <c r="BW183" s="28">
        <v>1167.404</v>
      </c>
      <c r="BX183" s="24">
        <v>2229</v>
      </c>
      <c r="BY183" s="24">
        <v>4166</v>
      </c>
      <c r="BZ183" s="24">
        <v>353</v>
      </c>
      <c r="CA183" s="24">
        <v>1760</v>
      </c>
      <c r="CB183" s="24">
        <v>934</v>
      </c>
      <c r="CC183" s="24">
        <v>4054</v>
      </c>
      <c r="CD183" s="24">
        <v>61.98</v>
      </c>
      <c r="CE183" s="24">
        <v>26.77</v>
      </c>
      <c r="CF183" s="24">
        <v>105.54</v>
      </c>
      <c r="CG183" s="24">
        <v>2953</v>
      </c>
      <c r="CH183" s="24">
        <v>3795</v>
      </c>
      <c r="CI183" s="24">
        <v>56.24</v>
      </c>
      <c r="CJ183" s="24" t="s">
        <v>1980</v>
      </c>
      <c r="CK183" s="24">
        <v>1717</v>
      </c>
      <c r="CL183" s="28">
        <v>1.01</v>
      </c>
      <c r="CM183" s="28">
        <v>3.96</v>
      </c>
      <c r="CN183" s="24">
        <v>531</v>
      </c>
      <c r="CO183" s="24">
        <v>30.93</v>
      </c>
      <c r="CP183" s="24">
        <v>454</v>
      </c>
      <c r="CQ183" s="24">
        <v>990</v>
      </c>
      <c r="CR183" s="24">
        <v>693</v>
      </c>
      <c r="CS183" s="24">
        <v>2152</v>
      </c>
      <c r="CT183" s="24">
        <v>333</v>
      </c>
      <c r="CU183" s="24">
        <v>879</v>
      </c>
      <c r="CV183" s="24">
        <v>671</v>
      </c>
      <c r="CW183" s="24">
        <v>349</v>
      </c>
      <c r="CX183" s="24">
        <v>55.78</v>
      </c>
      <c r="CY183" s="24">
        <v>96.07</v>
      </c>
      <c r="CZ183" s="24">
        <v>84.83</v>
      </c>
      <c r="DA183" s="24">
        <v>39.08</v>
      </c>
      <c r="DB183" s="24">
        <v>524</v>
      </c>
      <c r="DC183" s="24">
        <v>5.46</v>
      </c>
      <c r="DD183" s="24">
        <v>11.36</v>
      </c>
      <c r="DE183" s="24">
        <v>105</v>
      </c>
      <c r="DF183" s="24">
        <v>6.12</v>
      </c>
      <c r="DG183" s="24">
        <v>4.78</v>
      </c>
      <c r="DH183" s="24">
        <v>9.51</v>
      </c>
    </row>
    <row r="184" spans="1:112" ht="12.3" customHeight="1">
      <c r="A184" s="24">
        <v>191</v>
      </c>
      <c r="B184" s="24" t="s">
        <v>404</v>
      </c>
      <c r="C184" s="24" t="s">
        <v>405</v>
      </c>
      <c r="D184" s="25" t="s">
        <v>323</v>
      </c>
      <c r="E184" s="25" t="s">
        <v>626</v>
      </c>
      <c r="F184" s="25" t="s">
        <v>627</v>
      </c>
      <c r="G184" s="25" t="s">
        <v>628</v>
      </c>
      <c r="H184" s="25" t="s">
        <v>431</v>
      </c>
      <c r="I184" s="26">
        <v>43863</v>
      </c>
      <c r="J184" s="27">
        <v>50296.605027235586</v>
      </c>
      <c r="K184" s="27">
        <f t="shared" si="75"/>
        <v>7684.7975999999999</v>
      </c>
      <c r="L184" s="24">
        <v>9651</v>
      </c>
      <c r="M184" s="24">
        <v>1462</v>
      </c>
      <c r="N184" s="24">
        <v>587</v>
      </c>
      <c r="O184" s="24">
        <f t="shared" si="76"/>
        <v>2049</v>
      </c>
      <c r="P184" s="28">
        <v>17.52</v>
      </c>
      <c r="Q184" s="28">
        <f t="shared" si="77"/>
        <v>0.40929221544979116</v>
      </c>
      <c r="R184" s="29">
        <v>0.41563836109328856</v>
      </c>
      <c r="S184" s="29">
        <v>4.811141839605209E-2</v>
      </c>
      <c r="T184" s="29">
        <v>0.23060312228220989</v>
      </c>
      <c r="U184" s="28" t="s">
        <v>215</v>
      </c>
      <c r="V184" s="28" t="s">
        <v>129</v>
      </c>
      <c r="W184" s="28">
        <v>0.37012807699861222</v>
      </c>
      <c r="X184" s="27">
        <v>18616.185698289439</v>
      </c>
      <c r="Y184" s="30">
        <f t="shared" si="78"/>
        <v>1.4908359079412229E-3</v>
      </c>
      <c r="Z184" s="27">
        <f t="shared" si="79"/>
        <v>18501.185698289439</v>
      </c>
      <c r="AA184" s="27">
        <v>0</v>
      </c>
      <c r="AB184" s="27">
        <v>0</v>
      </c>
      <c r="AC184" s="27">
        <v>0</v>
      </c>
      <c r="AD184" s="27">
        <v>0</v>
      </c>
      <c r="AE184" s="27">
        <v>9820</v>
      </c>
      <c r="AF184" s="27">
        <f t="shared" si="80"/>
        <v>9820</v>
      </c>
      <c r="AG184" s="27">
        <f t="shared" si="81"/>
        <v>1</v>
      </c>
      <c r="AH184" s="27">
        <v>0</v>
      </c>
      <c r="AI184" s="27">
        <v>0</v>
      </c>
      <c r="AJ184" s="27">
        <v>115</v>
      </c>
      <c r="AK184" s="27">
        <v>0</v>
      </c>
      <c r="AL184" s="27">
        <v>9820</v>
      </c>
      <c r="AM184" s="27">
        <v>9935</v>
      </c>
      <c r="AN184" s="27">
        <f t="shared" si="82"/>
        <v>2</v>
      </c>
      <c r="AO184" s="27">
        <v>115</v>
      </c>
      <c r="AP184" s="30">
        <f t="shared" si="83"/>
        <v>6.6505657433869376E-5</v>
      </c>
      <c r="AQ184" s="30">
        <f t="shared" si="84"/>
        <v>0</v>
      </c>
      <c r="AR184" s="31">
        <f t="shared" si="85"/>
        <v>6.1774201151510244E-3</v>
      </c>
      <c r="AS184" s="31">
        <f t="shared" si="107"/>
        <v>6.1774201151510244E-3</v>
      </c>
      <c r="AT184" s="32">
        <f t="shared" si="86"/>
        <v>2.2864366280333942E-3</v>
      </c>
      <c r="AU184" s="24">
        <v>4236.8560974031143</v>
      </c>
      <c r="AV184" s="28">
        <f t="shared" si="87"/>
        <v>0.11765980053108291</v>
      </c>
      <c r="AW184" s="30">
        <f t="shared" si="88"/>
        <v>1.5111330812219042E-3</v>
      </c>
      <c r="AX184" s="33">
        <f t="shared" si="89"/>
        <v>0.11765980053108291</v>
      </c>
      <c r="AY184" s="30">
        <f t="shared" si="90"/>
        <v>1.5111330812219042E-3</v>
      </c>
      <c r="AZ184" s="31">
        <f t="shared" si="91"/>
        <v>0.90704136243683342</v>
      </c>
      <c r="BA184" s="31">
        <f t="shared" si="108"/>
        <v>4236.8560974031143</v>
      </c>
      <c r="BB184" s="33">
        <f t="shared" si="92"/>
        <v>0</v>
      </c>
      <c r="BC184" s="31">
        <f t="shared" si="93"/>
        <v>0.48011317468706832</v>
      </c>
      <c r="BD184" s="30">
        <f t="shared" si="94"/>
        <v>1.4243302505073535E-3</v>
      </c>
      <c r="BE184" s="31">
        <f t="shared" si="95"/>
        <v>0.9475755535385485</v>
      </c>
      <c r="BF184" s="31">
        <f t="shared" si="96"/>
        <v>0.43973148881503393</v>
      </c>
      <c r="BG184" s="31">
        <f t="shared" si="97"/>
        <v>0.66736403502512942</v>
      </c>
      <c r="BH184" s="24">
        <v>90.29</v>
      </c>
      <c r="BI184" s="24">
        <v>507.01362623799997</v>
      </c>
      <c r="BJ184" s="24">
        <f t="shared" si="98"/>
        <v>99.201683000972423</v>
      </c>
      <c r="BK184" s="28">
        <f t="shared" si="109"/>
        <v>4.9600841500486215E-2</v>
      </c>
      <c r="BL184" s="28" t="str">
        <f t="shared" si="99"/>
        <v>FALSETRUE</v>
      </c>
      <c r="BM184" s="24" t="str">
        <f t="shared" si="100"/>
        <v>TRUETRUE</v>
      </c>
      <c r="BN184" s="28">
        <v>0.41220000000000001</v>
      </c>
      <c r="BO184" s="28">
        <f t="shared" si="101"/>
        <v>0.3664</v>
      </c>
      <c r="BP184" s="24">
        <v>4.6399999999999997</v>
      </c>
      <c r="BQ184" s="24">
        <f t="shared" si="105"/>
        <v>243.55319148936169</v>
      </c>
      <c r="BR184" s="24">
        <v>47</v>
      </c>
      <c r="BS184" s="28">
        <v>5.43</v>
      </c>
      <c r="BT184" s="28">
        <v>2381.7608999999998</v>
      </c>
      <c r="BU184" s="24">
        <v>0.98</v>
      </c>
      <c r="BV184" s="28">
        <v>8.3999999999999986</v>
      </c>
      <c r="BW184" s="28">
        <v>3684.4919999999997</v>
      </c>
      <c r="BX184" s="24">
        <v>12107</v>
      </c>
      <c r="BY184" s="24">
        <v>29375</v>
      </c>
      <c r="BZ184" s="24">
        <v>2381</v>
      </c>
      <c r="CA184" s="24">
        <v>9690</v>
      </c>
      <c r="CB184" s="24">
        <v>5024</v>
      </c>
      <c r="CC184" s="24">
        <v>29149</v>
      </c>
      <c r="CD184" s="24">
        <v>49.32</v>
      </c>
      <c r="CE184" s="24">
        <v>28.81</v>
      </c>
      <c r="CF184" s="24">
        <v>99.11</v>
      </c>
      <c r="CG184" s="24">
        <v>39602</v>
      </c>
      <c r="CH184" s="24">
        <v>4261</v>
      </c>
      <c r="CI184" s="24">
        <v>9.7100000000000009</v>
      </c>
      <c r="CJ184" s="24" t="s">
        <v>98</v>
      </c>
      <c r="CK184" s="24">
        <v>12086</v>
      </c>
      <c r="CL184" s="28">
        <v>1.01</v>
      </c>
      <c r="CM184" s="28">
        <v>3.67</v>
      </c>
      <c r="CN184" s="24">
        <v>4685</v>
      </c>
      <c r="CO184" s="24">
        <v>39.01</v>
      </c>
      <c r="CP184" s="24">
        <v>2171</v>
      </c>
      <c r="CQ184" s="24">
        <v>5123</v>
      </c>
      <c r="CR184" s="24">
        <v>4112</v>
      </c>
      <c r="CS184" s="24">
        <v>11447</v>
      </c>
      <c r="CT184" s="24">
        <v>1957</v>
      </c>
      <c r="CU184" s="24">
        <v>4758</v>
      </c>
      <c r="CV184" s="24">
        <v>3620</v>
      </c>
      <c r="CW184" s="24">
        <v>3199</v>
      </c>
      <c r="CX184" s="24">
        <v>61.58</v>
      </c>
      <c r="CY184" s="24">
        <v>96.94</v>
      </c>
      <c r="CZ184" s="24">
        <v>87</v>
      </c>
      <c r="DA184" s="24">
        <v>51.64</v>
      </c>
      <c r="DB184" s="24">
        <v>1663</v>
      </c>
      <c r="DC184" s="24">
        <v>3.92</v>
      </c>
      <c r="DD184" s="24">
        <v>6.44</v>
      </c>
      <c r="DE184" s="24">
        <v>953</v>
      </c>
      <c r="DF184" s="24">
        <v>7.93</v>
      </c>
      <c r="DG184" s="24">
        <v>4.42</v>
      </c>
      <c r="DH184" s="24">
        <v>4.03</v>
      </c>
    </row>
    <row r="185" spans="1:112" ht="12.3" customHeight="1">
      <c r="A185" s="24">
        <v>192</v>
      </c>
      <c r="B185" s="24" t="s">
        <v>404</v>
      </c>
      <c r="C185" s="24" t="s">
        <v>405</v>
      </c>
      <c r="D185" s="25" t="s">
        <v>323</v>
      </c>
      <c r="E185" s="25" t="s">
        <v>626</v>
      </c>
      <c r="F185" s="25" t="s">
        <v>2414</v>
      </c>
      <c r="G185" s="25" t="s">
        <v>2415</v>
      </c>
      <c r="H185" s="25" t="s">
        <v>431</v>
      </c>
      <c r="I185" s="26">
        <v>3045</v>
      </c>
      <c r="J185" s="27">
        <v>3491.625340444848</v>
      </c>
      <c r="K185" s="27">
        <f t="shared" si="75"/>
        <v>887.00850000000003</v>
      </c>
      <c r="L185" s="24">
        <v>601</v>
      </c>
      <c r="M185" s="24">
        <v>182</v>
      </c>
      <c r="N185" s="24">
        <v>65</v>
      </c>
      <c r="O185" s="24">
        <f t="shared" si="76"/>
        <v>247</v>
      </c>
      <c r="P185" s="28">
        <v>29.130000000000003</v>
      </c>
      <c r="Q185" s="28">
        <f t="shared" si="77"/>
        <v>0.50225870017136054</v>
      </c>
      <c r="R185" s="29">
        <v>0.41563836109328856</v>
      </c>
      <c r="S185" s="29">
        <v>4.811141839605209E-2</v>
      </c>
      <c r="T185" s="29">
        <v>0.23060312228220989</v>
      </c>
      <c r="U185" s="28" t="s">
        <v>215</v>
      </c>
      <c r="V185" s="28" t="s">
        <v>129</v>
      </c>
      <c r="W185" s="28">
        <v>0.61540130610556942</v>
      </c>
      <c r="X185" s="27">
        <v>2148.7507949410628</v>
      </c>
      <c r="Y185" s="30">
        <f t="shared" si="78"/>
        <v>1.7207793767386699E-4</v>
      </c>
      <c r="Z185" s="27">
        <f t="shared" si="79"/>
        <v>2148.7507949410628</v>
      </c>
      <c r="AA185" s="27">
        <v>0</v>
      </c>
      <c r="AB185" s="27">
        <v>0</v>
      </c>
      <c r="AC185" s="27">
        <v>0</v>
      </c>
      <c r="AD185" s="27">
        <v>0</v>
      </c>
      <c r="AE185" s="27">
        <v>0</v>
      </c>
      <c r="AF185" s="27">
        <f t="shared" si="80"/>
        <v>0</v>
      </c>
      <c r="AG185" s="27">
        <f t="shared" si="81"/>
        <v>0</v>
      </c>
      <c r="AH185" s="27">
        <v>0</v>
      </c>
      <c r="AI185" s="27">
        <v>0</v>
      </c>
      <c r="AJ185" s="27">
        <v>0</v>
      </c>
      <c r="AK185" s="27">
        <v>0</v>
      </c>
      <c r="AL185" s="27">
        <v>0</v>
      </c>
      <c r="AM185" s="27">
        <v>0</v>
      </c>
      <c r="AN185" s="27">
        <f t="shared" si="82"/>
        <v>0</v>
      </c>
      <c r="AO185" s="27">
        <v>0</v>
      </c>
      <c r="AP185" s="30">
        <f t="shared" si="83"/>
        <v>0</v>
      </c>
      <c r="AQ185" s="30">
        <f t="shared" si="84"/>
        <v>0</v>
      </c>
      <c r="AR185" s="31">
        <f t="shared" si="85"/>
        <v>0</v>
      </c>
      <c r="AS185" s="31">
        <f t="shared" si="107"/>
        <v>0</v>
      </c>
      <c r="AT185" s="32">
        <f t="shared" si="86"/>
        <v>0</v>
      </c>
      <c r="AU185" s="24">
        <v>460.93557827307149</v>
      </c>
      <c r="AV185" s="28">
        <f t="shared" si="87"/>
        <v>1.2800431959567898E-2</v>
      </c>
      <c r="AW185" s="30">
        <f t="shared" si="88"/>
        <v>1.6439902244202068E-4</v>
      </c>
      <c r="AX185" s="33">
        <f t="shared" si="89"/>
        <v>1.2800431959567898E-2</v>
      </c>
      <c r="AY185" s="30">
        <f t="shared" si="90"/>
        <v>1.6439902244202068E-4</v>
      </c>
      <c r="AZ185" s="31">
        <f t="shared" si="91"/>
        <v>0.89599394099552421</v>
      </c>
      <c r="BA185" s="31">
        <f t="shared" si="108"/>
        <v>460.93557827307149</v>
      </c>
      <c r="BB185" s="33">
        <f t="shared" si="92"/>
        <v>0</v>
      </c>
      <c r="BC185" s="31">
        <f t="shared" si="93"/>
        <v>0.44147757801612686</v>
      </c>
      <c r="BD185" s="30">
        <f t="shared" si="94"/>
        <v>1.7207793767386699E-4</v>
      </c>
      <c r="BE185" s="31">
        <f t="shared" si="95"/>
        <v>0.94272645338502747</v>
      </c>
      <c r="BF185" s="31">
        <f t="shared" si="96"/>
        <v>0.51943327914275683</v>
      </c>
      <c r="BG185" s="31">
        <f t="shared" si="97"/>
        <v>0.78832446143254908</v>
      </c>
      <c r="BH185" s="24">
        <v>0</v>
      </c>
      <c r="BI185" s="24">
        <v>245.18522682899999</v>
      </c>
      <c r="BJ185" s="24">
        <f t="shared" si="98"/>
        <v>14.240765586093078</v>
      </c>
      <c r="BK185" s="28">
        <f t="shared" si="109"/>
        <v>7.1203827930465388E-3</v>
      </c>
      <c r="BL185" s="28" t="str">
        <f t="shared" si="99"/>
        <v>TRUEFALSE</v>
      </c>
      <c r="BM185" s="24" t="str">
        <f t="shared" si="100"/>
        <v>FALSEFALSE</v>
      </c>
      <c r="BN185" s="28">
        <v>0.4113</v>
      </c>
      <c r="BO185" s="28">
        <f t="shared" si="101"/>
        <v>0.36559999999999998</v>
      </c>
      <c r="BP185" s="24">
        <v>11.4</v>
      </c>
      <c r="BQ185" s="24">
        <f t="shared" si="105"/>
        <v>49.93333333333333</v>
      </c>
      <c r="BR185" s="24">
        <v>15</v>
      </c>
      <c r="BS185" s="28">
        <v>46.15</v>
      </c>
      <c r="BT185" s="28">
        <v>1405.2674999999999</v>
      </c>
      <c r="BU185" s="24">
        <v>4.32</v>
      </c>
      <c r="BV185" s="28">
        <v>26.870000000000005</v>
      </c>
      <c r="BW185" s="28">
        <v>818.19150000000013</v>
      </c>
      <c r="BX185" s="24">
        <v>800</v>
      </c>
      <c r="BY185" s="24">
        <v>1945</v>
      </c>
      <c r="BZ185" s="24">
        <v>300</v>
      </c>
      <c r="CA185" s="24">
        <v>620</v>
      </c>
      <c r="CB185" s="24">
        <v>368</v>
      </c>
      <c r="CC185" s="24">
        <v>2057</v>
      </c>
      <c r="CD185" s="24">
        <v>56.56</v>
      </c>
      <c r="CE185" s="24">
        <v>32.130000000000003</v>
      </c>
      <c r="CF185" s="24">
        <v>117.81</v>
      </c>
      <c r="CG185" s="24">
        <v>0</v>
      </c>
      <c r="CH185" s="24">
        <v>3045</v>
      </c>
      <c r="CI185" s="24">
        <v>100</v>
      </c>
      <c r="CJ185" s="24" t="s">
        <v>1980</v>
      </c>
      <c r="CK185" s="24">
        <v>864</v>
      </c>
      <c r="CL185" s="28">
        <v>1.01</v>
      </c>
      <c r="CM185" s="28">
        <v>3.56</v>
      </c>
      <c r="CN185" s="24">
        <v>244</v>
      </c>
      <c r="CO185" s="24">
        <v>28.24</v>
      </c>
      <c r="CP185" s="24">
        <v>145</v>
      </c>
      <c r="CQ185" s="24">
        <v>322</v>
      </c>
      <c r="CR185" s="24">
        <v>282</v>
      </c>
      <c r="CS185" s="24">
        <v>749</v>
      </c>
      <c r="CT185" s="24">
        <v>116</v>
      </c>
      <c r="CU185" s="24">
        <v>318</v>
      </c>
      <c r="CV185" s="24">
        <v>252</v>
      </c>
      <c r="CW185" s="24">
        <v>199</v>
      </c>
      <c r="CX185" s="24">
        <v>55.77</v>
      </c>
      <c r="CY185" s="24">
        <v>95.21</v>
      </c>
      <c r="CZ185" s="24">
        <v>83.44</v>
      </c>
      <c r="DA185" s="24">
        <v>52.93</v>
      </c>
      <c r="DB185" s="24">
        <v>289</v>
      </c>
      <c r="DC185" s="24">
        <v>6.96</v>
      </c>
      <c r="DD185" s="24">
        <v>7.64</v>
      </c>
      <c r="DE185" s="24">
        <v>132</v>
      </c>
      <c r="DF185" s="24">
        <v>15.28</v>
      </c>
      <c r="DG185" s="24">
        <v>6.94</v>
      </c>
      <c r="DH185" s="24">
        <v>6.72</v>
      </c>
    </row>
    <row r="186" spans="1:112" ht="12.3" customHeight="1">
      <c r="A186" s="24">
        <v>193</v>
      </c>
      <c r="B186" s="24" t="s">
        <v>404</v>
      </c>
      <c r="C186" s="24" t="s">
        <v>405</v>
      </c>
      <c r="D186" s="25" t="s">
        <v>323</v>
      </c>
      <c r="E186" s="25" t="s">
        <v>626</v>
      </c>
      <c r="F186" s="25" t="s">
        <v>2199</v>
      </c>
      <c r="G186" s="25" t="s">
        <v>2200</v>
      </c>
      <c r="H186" s="25" t="s">
        <v>431</v>
      </c>
      <c r="I186" s="26">
        <v>5964</v>
      </c>
      <c r="J186" s="27">
        <v>6838.7696323195642</v>
      </c>
      <c r="K186" s="27">
        <f t="shared" si="75"/>
        <v>1830.3516</v>
      </c>
      <c r="L186" s="24">
        <v>1159</v>
      </c>
      <c r="M186" s="24">
        <v>385</v>
      </c>
      <c r="N186" s="24">
        <v>128</v>
      </c>
      <c r="O186" s="24">
        <f t="shared" si="76"/>
        <v>513</v>
      </c>
      <c r="P186" s="28">
        <v>30.69</v>
      </c>
      <c r="Q186" s="28">
        <f t="shared" si="77"/>
        <v>0.51506873940142561</v>
      </c>
      <c r="R186" s="29">
        <v>0.41563836109328856</v>
      </c>
      <c r="S186" s="29">
        <v>4.811141839605209E-2</v>
      </c>
      <c r="T186" s="29">
        <v>0.23060312228220989</v>
      </c>
      <c r="U186" s="28" t="s">
        <v>215</v>
      </c>
      <c r="V186" s="28" t="s">
        <v>129</v>
      </c>
      <c r="W186" s="28">
        <v>0.64835791570133616</v>
      </c>
      <c r="X186" s="27">
        <v>4433.9704247723057</v>
      </c>
      <c r="Y186" s="30">
        <f t="shared" si="78"/>
        <v>3.5508467906007963E-4</v>
      </c>
      <c r="Z186" s="27">
        <f t="shared" si="79"/>
        <v>4433.9704247723057</v>
      </c>
      <c r="AA186" s="27">
        <v>0</v>
      </c>
      <c r="AB186" s="27">
        <v>0</v>
      </c>
      <c r="AC186" s="27">
        <v>0</v>
      </c>
      <c r="AD186" s="27">
        <v>0</v>
      </c>
      <c r="AE186" s="27">
        <v>0</v>
      </c>
      <c r="AF186" s="27">
        <f t="shared" si="80"/>
        <v>0</v>
      </c>
      <c r="AG186" s="27">
        <f t="shared" si="81"/>
        <v>0</v>
      </c>
      <c r="AH186" s="27">
        <v>0</v>
      </c>
      <c r="AI186" s="27">
        <v>0</v>
      </c>
      <c r="AJ186" s="27">
        <v>0</v>
      </c>
      <c r="AK186" s="27">
        <v>0</v>
      </c>
      <c r="AL186" s="27">
        <v>0</v>
      </c>
      <c r="AM186" s="27">
        <v>0</v>
      </c>
      <c r="AN186" s="27">
        <f t="shared" si="82"/>
        <v>0</v>
      </c>
      <c r="AO186" s="27">
        <v>0</v>
      </c>
      <c r="AP186" s="30">
        <f t="shared" si="83"/>
        <v>0</v>
      </c>
      <c r="AQ186" s="30">
        <f t="shared" si="84"/>
        <v>0</v>
      </c>
      <c r="AR186" s="31">
        <f t="shared" si="85"/>
        <v>0</v>
      </c>
      <c r="AS186" s="31">
        <f t="shared" si="107"/>
        <v>0</v>
      </c>
      <c r="AT186" s="32">
        <f t="shared" si="86"/>
        <v>0</v>
      </c>
      <c r="AU186" s="24">
        <v>945.95419900824947</v>
      </c>
      <c r="AV186" s="28">
        <f t="shared" si="87"/>
        <v>2.6269663120036164E-2</v>
      </c>
      <c r="AW186" s="30">
        <f t="shared" si="88"/>
        <v>3.3738759367312273E-4</v>
      </c>
      <c r="AX186" s="33">
        <f t="shared" si="89"/>
        <v>2.6269663120036164E-2</v>
      </c>
      <c r="AY186" s="30">
        <f t="shared" si="90"/>
        <v>3.3738759367312273E-4</v>
      </c>
      <c r="AZ186" s="31">
        <f t="shared" si="91"/>
        <v>0.89741298704879724</v>
      </c>
      <c r="BA186" s="31">
        <f t="shared" si="108"/>
        <v>945.95419900824947</v>
      </c>
      <c r="BB186" s="33">
        <f t="shared" si="92"/>
        <v>0</v>
      </c>
      <c r="BC186" s="31">
        <f t="shared" si="93"/>
        <v>0.44644033708737396</v>
      </c>
      <c r="BD186" s="30">
        <f t="shared" si="94"/>
        <v>3.5508467906007963E-4</v>
      </c>
      <c r="BE186" s="31">
        <f t="shared" si="95"/>
        <v>0.94343511090448795</v>
      </c>
      <c r="BF186" s="31">
        <f t="shared" si="96"/>
        <v>0.5307160370949614</v>
      </c>
      <c r="BG186" s="31">
        <f t="shared" si="97"/>
        <v>0.80544788121193711</v>
      </c>
      <c r="BH186" s="24">
        <v>0</v>
      </c>
      <c r="BI186" s="24">
        <v>346.02246590800002</v>
      </c>
      <c r="BJ186" s="24">
        <f t="shared" si="98"/>
        <v>19.763946870830772</v>
      </c>
      <c r="BK186" s="28">
        <f t="shared" si="109"/>
        <v>9.8819734354153865E-3</v>
      </c>
      <c r="BL186" s="28" t="str">
        <f t="shared" si="99"/>
        <v>TRUEFALSE</v>
      </c>
      <c r="BM186" s="24" t="str">
        <f t="shared" si="100"/>
        <v>FALSEFALSE</v>
      </c>
      <c r="BN186" s="28">
        <v>0.47139999999999999</v>
      </c>
      <c r="BO186" s="28">
        <f t="shared" si="101"/>
        <v>0.41902222222222218</v>
      </c>
      <c r="BP186" s="24">
        <v>11.81</v>
      </c>
      <c r="BQ186" s="24">
        <f t="shared" ref="BQ186:BQ217" si="110">CS186/BR186</f>
        <v>54.037037037037038</v>
      </c>
      <c r="BR186" s="24">
        <v>27</v>
      </c>
      <c r="BS186" s="28">
        <v>40.51</v>
      </c>
      <c r="BT186" s="28">
        <v>2416.0164</v>
      </c>
      <c r="BU186" s="24">
        <v>1.1000000000000001</v>
      </c>
      <c r="BV186" s="28">
        <v>6.86</v>
      </c>
      <c r="BW186" s="28">
        <v>409.13040000000001</v>
      </c>
      <c r="BX186" s="24">
        <v>1746</v>
      </c>
      <c r="BY186" s="24">
        <v>3704</v>
      </c>
      <c r="BZ186" s="24">
        <v>514</v>
      </c>
      <c r="CA186" s="24">
        <v>1345</v>
      </c>
      <c r="CB186" s="24">
        <v>825</v>
      </c>
      <c r="CC186" s="24">
        <v>3794</v>
      </c>
      <c r="CD186" s="24">
        <v>61.02</v>
      </c>
      <c r="CE186" s="24">
        <v>30.36</v>
      </c>
      <c r="CF186" s="24">
        <v>111.79</v>
      </c>
      <c r="CG186" s="24">
        <v>0</v>
      </c>
      <c r="CH186" s="24">
        <v>5964</v>
      </c>
      <c r="CI186" s="24">
        <v>100</v>
      </c>
      <c r="CJ186" s="24" t="s">
        <v>1980</v>
      </c>
      <c r="CK186" s="24">
        <v>1736</v>
      </c>
      <c r="CL186" s="28">
        <v>1.01</v>
      </c>
      <c r="CM186" s="28">
        <v>3.46</v>
      </c>
      <c r="CN186" s="24">
        <v>547</v>
      </c>
      <c r="CO186" s="24">
        <v>31.53</v>
      </c>
      <c r="CP186" s="24">
        <v>246</v>
      </c>
      <c r="CQ186" s="24">
        <v>700</v>
      </c>
      <c r="CR186" s="24">
        <v>513</v>
      </c>
      <c r="CS186" s="24">
        <v>1459</v>
      </c>
      <c r="CT186" s="24">
        <v>248</v>
      </c>
      <c r="CU186" s="24">
        <v>706</v>
      </c>
      <c r="CV186" s="24">
        <v>545</v>
      </c>
      <c r="CW186" s="24">
        <v>280</v>
      </c>
      <c r="CX186" s="24">
        <v>55.73</v>
      </c>
      <c r="CY186" s="24">
        <v>95.41</v>
      </c>
      <c r="CZ186" s="24">
        <v>77.97</v>
      </c>
      <c r="DA186" s="24">
        <v>38.78</v>
      </c>
      <c r="DB186" s="24">
        <v>576</v>
      </c>
      <c r="DC186" s="24">
        <v>6.19</v>
      </c>
      <c r="DD186" s="24">
        <v>7.95</v>
      </c>
      <c r="DE186" s="24">
        <v>297</v>
      </c>
      <c r="DF186" s="24">
        <v>17.12</v>
      </c>
      <c r="DG186" s="24">
        <v>5.07</v>
      </c>
      <c r="DH186" s="24">
        <v>8.73</v>
      </c>
    </row>
    <row r="187" spans="1:112" ht="12.3" customHeight="1">
      <c r="A187" s="24">
        <v>194</v>
      </c>
      <c r="B187" s="24" t="s">
        <v>404</v>
      </c>
      <c r="C187" s="24" t="s">
        <v>405</v>
      </c>
      <c r="D187" s="25" t="s">
        <v>988</v>
      </c>
      <c r="E187" s="25" t="s">
        <v>989</v>
      </c>
      <c r="F187" s="25" t="s">
        <v>990</v>
      </c>
      <c r="G187" s="25" t="s">
        <v>991</v>
      </c>
      <c r="H187" s="25" t="s">
        <v>431</v>
      </c>
      <c r="I187" s="26">
        <v>21121</v>
      </c>
      <c r="J187" s="27">
        <v>23670.897242915289</v>
      </c>
      <c r="K187" s="27">
        <f t="shared" si="75"/>
        <v>6209.5740000000005</v>
      </c>
      <c r="L187" s="24">
        <v>3718</v>
      </c>
      <c r="M187" s="24">
        <v>1098</v>
      </c>
      <c r="N187" s="24">
        <v>450</v>
      </c>
      <c r="O187" s="24">
        <f t="shared" si="76"/>
        <v>1548</v>
      </c>
      <c r="P187" s="28">
        <v>29.400000000000002</v>
      </c>
      <c r="Q187" s="28">
        <f t="shared" si="77"/>
        <v>0.4339993476852928</v>
      </c>
      <c r="R187" s="29">
        <v>0.48597764430511148</v>
      </c>
      <c r="S187" s="29">
        <v>7.0884819096735413E-2</v>
      </c>
      <c r="T187" s="29">
        <v>0.40132618156232908</v>
      </c>
      <c r="U187" s="28" t="s">
        <v>215</v>
      </c>
      <c r="V187" s="28" t="s">
        <v>129</v>
      </c>
      <c r="W187" s="28">
        <v>0.43993710145867687</v>
      </c>
      <c r="X187" s="27">
        <v>10413.705921974339</v>
      </c>
      <c r="Y187" s="30">
        <f t="shared" si="78"/>
        <v>8.3395852269812934E-4</v>
      </c>
      <c r="Z187" s="27">
        <f t="shared" si="79"/>
        <v>10409.705921974339</v>
      </c>
      <c r="AA187" s="27">
        <v>0</v>
      </c>
      <c r="AB187" s="27">
        <v>0</v>
      </c>
      <c r="AC187" s="27">
        <v>136</v>
      </c>
      <c r="AD187" s="27">
        <v>0</v>
      </c>
      <c r="AE187" s="27">
        <v>5200</v>
      </c>
      <c r="AF187" s="27">
        <f t="shared" si="80"/>
        <v>5200</v>
      </c>
      <c r="AG187" s="27">
        <f t="shared" si="81"/>
        <v>2</v>
      </c>
      <c r="AH187" s="27">
        <v>0</v>
      </c>
      <c r="AI187" s="27">
        <v>0</v>
      </c>
      <c r="AJ187" s="27">
        <v>4</v>
      </c>
      <c r="AK187" s="27">
        <v>0</v>
      </c>
      <c r="AL187" s="27">
        <v>5200</v>
      </c>
      <c r="AM187" s="27">
        <v>5204</v>
      </c>
      <c r="AN187" s="27">
        <f t="shared" si="82"/>
        <v>2</v>
      </c>
      <c r="AO187" s="27">
        <v>4</v>
      </c>
      <c r="AP187" s="30">
        <f t="shared" si="83"/>
        <v>2.3132402585693695E-6</v>
      </c>
      <c r="AQ187" s="30">
        <f t="shared" si="84"/>
        <v>0</v>
      </c>
      <c r="AR187" s="31">
        <f t="shared" si="85"/>
        <v>3.8410917592357344E-4</v>
      </c>
      <c r="AS187" s="31">
        <f t="shared" si="107"/>
        <v>3.8410917592357344E-4</v>
      </c>
      <c r="AT187" s="32">
        <f t="shared" si="86"/>
        <v>1.6898387749949791E-4</v>
      </c>
      <c r="AU187" s="24">
        <v>2682.2965075935531</v>
      </c>
      <c r="AV187" s="28">
        <f t="shared" si="87"/>
        <v>7.4488834360486492E-2</v>
      </c>
      <c r="AW187" s="30">
        <f t="shared" si="88"/>
        <v>9.5667799261697425E-4</v>
      </c>
      <c r="AX187" s="33">
        <f t="shared" si="89"/>
        <v>7.4488834360486492E-2</v>
      </c>
      <c r="AY187" s="30">
        <f t="shared" si="90"/>
        <v>9.5667799261697425E-4</v>
      </c>
      <c r="AZ187" s="31">
        <f t="shared" si="91"/>
        <v>0.90249310066669119</v>
      </c>
      <c r="BA187" s="31">
        <f t="shared" si="108"/>
        <v>2682.2965075935531</v>
      </c>
      <c r="BB187" s="33">
        <f t="shared" si="92"/>
        <v>0</v>
      </c>
      <c r="BC187" s="31">
        <f t="shared" si="93"/>
        <v>0.48765319311076305</v>
      </c>
      <c r="BD187" s="30">
        <f t="shared" si="94"/>
        <v>8.3164528243956002E-4</v>
      </c>
      <c r="BE187" s="31">
        <f t="shared" si="95"/>
        <v>0.9452804978695003</v>
      </c>
      <c r="BF187" s="31">
        <f t="shared" si="96"/>
        <v>0.46201718595029173</v>
      </c>
      <c r="BG187" s="31">
        <f t="shared" si="97"/>
        <v>0.70118620410292665</v>
      </c>
      <c r="BH187" s="24">
        <v>76.38</v>
      </c>
      <c r="BI187" s="24">
        <v>278.09401841699997</v>
      </c>
      <c r="BJ187" s="24">
        <f t="shared" si="98"/>
        <v>85.118325729037977</v>
      </c>
      <c r="BK187" s="28">
        <f t="shared" si="109"/>
        <v>4.2559162864518989E-2</v>
      </c>
      <c r="BL187" s="28" t="str">
        <f t="shared" si="99"/>
        <v>FALSETRUE</v>
      </c>
      <c r="BM187" s="24" t="str">
        <f t="shared" si="100"/>
        <v>TRUETRUE</v>
      </c>
      <c r="BN187" s="28">
        <v>0.5071</v>
      </c>
      <c r="BO187" s="28">
        <f t="shared" si="101"/>
        <v>0.45075555555555558</v>
      </c>
      <c r="BP187" s="24">
        <v>8.83</v>
      </c>
      <c r="BQ187" s="24">
        <f t="shared" si="110"/>
        <v>160.44736842105263</v>
      </c>
      <c r="BR187" s="24">
        <v>38</v>
      </c>
      <c r="BS187" s="28">
        <v>11.129999999999999</v>
      </c>
      <c r="BT187" s="28">
        <v>2350.7673</v>
      </c>
      <c r="BU187" s="24">
        <v>1.1100000000000001</v>
      </c>
      <c r="BV187" s="28">
        <v>17.439999999999998</v>
      </c>
      <c r="BW187" s="28">
        <v>3683.5023999999994</v>
      </c>
      <c r="BX187" s="24">
        <v>6740</v>
      </c>
      <c r="BY187" s="24">
        <v>13290</v>
      </c>
      <c r="BZ187" s="24">
        <v>1091</v>
      </c>
      <c r="CA187" s="24">
        <v>5341</v>
      </c>
      <c r="CB187" s="24">
        <v>2857</v>
      </c>
      <c r="CC187" s="24">
        <v>12923</v>
      </c>
      <c r="CD187" s="24">
        <v>58.92</v>
      </c>
      <c r="CE187" s="24">
        <v>27.05</v>
      </c>
      <c r="CF187" s="24">
        <v>103.3</v>
      </c>
      <c r="CG187" s="24">
        <v>16132</v>
      </c>
      <c r="CH187" s="24">
        <v>4989</v>
      </c>
      <c r="CI187" s="24">
        <v>23.62</v>
      </c>
      <c r="CJ187" s="24" t="s">
        <v>98</v>
      </c>
      <c r="CK187" s="24">
        <v>5438</v>
      </c>
      <c r="CL187" s="28">
        <v>1.02</v>
      </c>
      <c r="CM187" s="28">
        <v>3.93</v>
      </c>
      <c r="CN187" s="24">
        <v>2072</v>
      </c>
      <c r="CO187" s="24">
        <v>38.19</v>
      </c>
      <c r="CP187" s="24">
        <v>1327</v>
      </c>
      <c r="CQ187" s="24">
        <v>2887</v>
      </c>
      <c r="CR187" s="24">
        <v>1862</v>
      </c>
      <c r="CS187" s="24">
        <v>6097</v>
      </c>
      <c r="CT187" s="24">
        <v>960</v>
      </c>
      <c r="CU187" s="24">
        <v>2659</v>
      </c>
      <c r="CV187" s="24">
        <v>1925</v>
      </c>
      <c r="CW187" s="24">
        <v>1330</v>
      </c>
      <c r="CX187" s="24">
        <v>53.1</v>
      </c>
      <c r="CY187" s="24">
        <v>96.8</v>
      </c>
      <c r="CZ187" s="24">
        <v>80.650000000000006</v>
      </c>
      <c r="DA187" s="24">
        <v>44.38</v>
      </c>
      <c r="DB187" s="24">
        <v>1474</v>
      </c>
      <c r="DC187" s="24">
        <v>4.25</v>
      </c>
      <c r="DD187" s="24">
        <v>10.58</v>
      </c>
      <c r="DE187" s="24">
        <v>484</v>
      </c>
      <c r="DF187" s="24">
        <v>8.92</v>
      </c>
      <c r="DG187" s="24">
        <v>9.2899999999999991</v>
      </c>
      <c r="DH187" s="24">
        <v>10.33</v>
      </c>
    </row>
    <row r="188" spans="1:112" ht="12.3" customHeight="1">
      <c r="A188" s="24">
        <v>195</v>
      </c>
      <c r="B188" s="24" t="s">
        <v>404</v>
      </c>
      <c r="C188" s="24" t="s">
        <v>405</v>
      </c>
      <c r="D188" s="25" t="s">
        <v>988</v>
      </c>
      <c r="E188" s="25" t="s">
        <v>989</v>
      </c>
      <c r="F188" s="25" t="s">
        <v>962</v>
      </c>
      <c r="G188" s="25" t="s">
        <v>2342</v>
      </c>
      <c r="H188" s="25" t="s">
        <v>431</v>
      </c>
      <c r="I188" s="26">
        <v>4345</v>
      </c>
      <c r="J188" s="27">
        <v>4869.5633975885112</v>
      </c>
      <c r="K188" s="27">
        <f t="shared" si="75"/>
        <v>1744.9519999999998</v>
      </c>
      <c r="L188" s="24">
        <v>663</v>
      </c>
      <c r="M188" s="24">
        <v>243</v>
      </c>
      <c r="N188" s="24">
        <v>202</v>
      </c>
      <c r="O188" s="24">
        <f t="shared" si="76"/>
        <v>445</v>
      </c>
      <c r="P188" s="28">
        <v>40.159999999999997</v>
      </c>
      <c r="Q188" s="28">
        <f t="shared" si="77"/>
        <v>0.49553608199939997</v>
      </c>
      <c r="R188" s="29">
        <v>0.48597764430511148</v>
      </c>
      <c r="S188" s="29">
        <v>7.0884819096735413E-2</v>
      </c>
      <c r="T188" s="29">
        <v>0.40132618156232908</v>
      </c>
      <c r="U188" s="28" t="s">
        <v>215</v>
      </c>
      <c r="V188" s="28" t="s">
        <v>129</v>
      </c>
      <c r="W188" s="28">
        <v>0.60094809505375713</v>
      </c>
      <c r="X188" s="27">
        <v>2926.3548475243169</v>
      </c>
      <c r="Y188" s="30">
        <f t="shared" si="78"/>
        <v>2.3435063212051999E-4</v>
      </c>
      <c r="Z188" s="27">
        <f t="shared" si="79"/>
        <v>2926.3548475243169</v>
      </c>
      <c r="AA188" s="27">
        <v>0</v>
      </c>
      <c r="AB188" s="27">
        <v>0</v>
      </c>
      <c r="AC188" s="27">
        <v>0</v>
      </c>
      <c r="AD188" s="27">
        <v>0</v>
      </c>
      <c r="AE188" s="27">
        <v>0</v>
      </c>
      <c r="AF188" s="27">
        <f t="shared" si="80"/>
        <v>0</v>
      </c>
      <c r="AG188" s="27">
        <f t="shared" si="81"/>
        <v>0</v>
      </c>
      <c r="AH188" s="27">
        <v>0</v>
      </c>
      <c r="AI188" s="27">
        <v>0</v>
      </c>
      <c r="AJ188" s="27">
        <v>0</v>
      </c>
      <c r="AK188" s="27">
        <v>0</v>
      </c>
      <c r="AL188" s="27">
        <v>0</v>
      </c>
      <c r="AM188" s="27">
        <v>0</v>
      </c>
      <c r="AN188" s="27">
        <f t="shared" si="82"/>
        <v>0</v>
      </c>
      <c r="AO188" s="27">
        <v>0</v>
      </c>
      <c r="AP188" s="30">
        <f t="shared" si="83"/>
        <v>0</v>
      </c>
      <c r="AQ188" s="30">
        <f t="shared" si="84"/>
        <v>0</v>
      </c>
      <c r="AR188" s="31">
        <f t="shared" si="85"/>
        <v>0</v>
      </c>
      <c r="AS188" s="31">
        <f t="shared" si="107"/>
        <v>0</v>
      </c>
      <c r="AT188" s="32">
        <f t="shared" si="86"/>
        <v>0</v>
      </c>
      <c r="AU188" s="24">
        <v>603.95283552902595</v>
      </c>
      <c r="AV188" s="28">
        <f t="shared" si="87"/>
        <v>1.6772099057620189E-2</v>
      </c>
      <c r="AW188" s="30">
        <f t="shared" si="88"/>
        <v>2.154080970144521E-4</v>
      </c>
      <c r="AX188" s="33">
        <f t="shared" si="89"/>
        <v>1.6772099057620189E-2</v>
      </c>
      <c r="AY188" s="30">
        <f t="shared" si="90"/>
        <v>2.154080970144521E-4</v>
      </c>
      <c r="AZ188" s="31">
        <f t="shared" si="91"/>
        <v>0.89641237456855161</v>
      </c>
      <c r="BA188" s="31">
        <f t="shared" si="108"/>
        <v>603.95283552902595</v>
      </c>
      <c r="BB188" s="33">
        <f t="shared" si="92"/>
        <v>0</v>
      </c>
      <c r="BC188" s="31">
        <f t="shared" si="93"/>
        <v>0.46638737264376112</v>
      </c>
      <c r="BD188" s="30">
        <f t="shared" si="94"/>
        <v>2.3435063212051999E-4</v>
      </c>
      <c r="BE188" s="31">
        <f t="shared" si="95"/>
        <v>0.94296759211490377</v>
      </c>
      <c r="BF188" s="31">
        <f t="shared" si="96"/>
        <v>0.5147166792669271</v>
      </c>
      <c r="BG188" s="31">
        <f t="shared" si="97"/>
        <v>0.78116625419745889</v>
      </c>
      <c r="BH188" s="24">
        <v>0</v>
      </c>
      <c r="BI188" s="24">
        <v>332.20241636600002</v>
      </c>
      <c r="BJ188" s="24">
        <f t="shared" si="98"/>
        <v>14.658422569158944</v>
      </c>
      <c r="BK188" s="28">
        <f t="shared" si="109"/>
        <v>7.3292112845794715E-3</v>
      </c>
      <c r="BL188" s="28" t="str">
        <f t="shared" si="99"/>
        <v>TRUEFALSE</v>
      </c>
      <c r="BM188" s="24" t="str">
        <f t="shared" si="100"/>
        <v>FALSEFALSE</v>
      </c>
      <c r="BN188" s="28">
        <v>0.51039999999999996</v>
      </c>
      <c r="BO188" s="28">
        <f t="shared" si="101"/>
        <v>0.45368888888888886</v>
      </c>
      <c r="BP188" s="24">
        <v>14.13</v>
      </c>
      <c r="BQ188" s="24">
        <f t="shared" si="110"/>
        <v>77.307692307692307</v>
      </c>
      <c r="BR188" s="24">
        <v>13</v>
      </c>
      <c r="BS188" s="28">
        <v>29.11</v>
      </c>
      <c r="BT188" s="28">
        <v>1264.8294999999998</v>
      </c>
      <c r="BU188" s="24">
        <v>2.5499999999999998</v>
      </c>
      <c r="BV188" s="28">
        <v>62.55</v>
      </c>
      <c r="BW188" s="28">
        <v>2717.7975000000001</v>
      </c>
      <c r="BX188" s="24">
        <v>1376</v>
      </c>
      <c r="BY188" s="24">
        <v>2696</v>
      </c>
      <c r="BZ188" s="24">
        <v>273</v>
      </c>
      <c r="CA188" s="24">
        <v>1062</v>
      </c>
      <c r="CB188" s="24">
        <v>639</v>
      </c>
      <c r="CC188" s="24">
        <v>2644</v>
      </c>
      <c r="CD188" s="24">
        <v>61.16</v>
      </c>
      <c r="CE188" s="24">
        <v>27.64</v>
      </c>
      <c r="CF188" s="24">
        <v>122.59</v>
      </c>
      <c r="CG188" s="24">
        <v>0</v>
      </c>
      <c r="CH188" s="24">
        <v>4345</v>
      </c>
      <c r="CI188" s="24">
        <v>100</v>
      </c>
      <c r="CJ188" s="24" t="s">
        <v>1980</v>
      </c>
      <c r="CK188" s="24">
        <v>1157</v>
      </c>
      <c r="CL188" s="28">
        <v>1.02</v>
      </c>
      <c r="CM188" s="28">
        <v>3.82</v>
      </c>
      <c r="CN188" s="24">
        <v>306</v>
      </c>
      <c r="CO188" s="24">
        <v>26.47</v>
      </c>
      <c r="CP188" s="24">
        <v>172</v>
      </c>
      <c r="CQ188" s="24">
        <v>398</v>
      </c>
      <c r="CR188" s="24">
        <v>435</v>
      </c>
      <c r="CS188" s="24">
        <v>1005</v>
      </c>
      <c r="CT188" s="24">
        <v>203</v>
      </c>
      <c r="CU188" s="24">
        <v>548</v>
      </c>
      <c r="CV188" s="24">
        <v>398</v>
      </c>
      <c r="CW188" s="24">
        <v>151</v>
      </c>
      <c r="CX188" s="24">
        <v>58.33</v>
      </c>
      <c r="CY188" s="24">
        <v>93.68</v>
      </c>
      <c r="CZ188" s="24">
        <v>74.95</v>
      </c>
      <c r="DA188" s="24">
        <v>26.82</v>
      </c>
      <c r="DB188" s="24">
        <v>494</v>
      </c>
      <c r="DC188" s="24">
        <v>8.25</v>
      </c>
      <c r="DD188" s="24">
        <v>8.82</v>
      </c>
      <c r="DE188" s="24">
        <v>233</v>
      </c>
      <c r="DF188" s="24">
        <v>20.16</v>
      </c>
      <c r="DG188" s="24">
        <v>19.46</v>
      </c>
      <c r="DH188" s="24">
        <v>13.36</v>
      </c>
    </row>
    <row r="189" spans="1:112" ht="12.3" customHeight="1">
      <c r="A189" s="24">
        <v>196</v>
      </c>
      <c r="B189" s="24" t="s">
        <v>404</v>
      </c>
      <c r="C189" s="24" t="s">
        <v>405</v>
      </c>
      <c r="D189" s="25" t="s">
        <v>988</v>
      </c>
      <c r="E189" s="25" t="s">
        <v>989</v>
      </c>
      <c r="F189" s="25" t="s">
        <v>2687</v>
      </c>
      <c r="G189" s="25" t="s">
        <v>2688</v>
      </c>
      <c r="H189" s="25" t="s">
        <v>431</v>
      </c>
      <c r="I189" s="26">
        <v>576</v>
      </c>
      <c r="J189" s="27">
        <v>645.53935949619847</v>
      </c>
      <c r="K189" s="27">
        <f t="shared" si="75"/>
        <v>503.07840000000004</v>
      </c>
      <c r="L189" s="24">
        <v>19</v>
      </c>
      <c r="M189" s="24">
        <v>31</v>
      </c>
      <c r="N189" s="24">
        <v>100</v>
      </c>
      <c r="O189" s="24">
        <f t="shared" si="76"/>
        <v>131</v>
      </c>
      <c r="P189" s="28">
        <v>87.34</v>
      </c>
      <c r="Q189" s="28">
        <f t="shared" si="77"/>
        <v>0.99909537136224502</v>
      </c>
      <c r="R189" s="29">
        <v>0.48597764430511148</v>
      </c>
      <c r="S189" s="29">
        <v>7.0884819096735413E-2</v>
      </c>
      <c r="T189" s="29">
        <v>0.40132618156232908</v>
      </c>
      <c r="U189" s="28" t="s">
        <v>215</v>
      </c>
      <c r="V189" s="28" t="s">
        <v>129</v>
      </c>
      <c r="W189" s="28">
        <v>0.99909537136224502</v>
      </c>
      <c r="X189" s="27">
        <v>645.53935949619847</v>
      </c>
      <c r="Y189" s="30">
        <f t="shared" si="78"/>
        <v>5.1696586654415504E-5</v>
      </c>
      <c r="Z189" s="27">
        <f t="shared" si="79"/>
        <v>645.53935949619847</v>
      </c>
      <c r="AA189" s="27">
        <v>0</v>
      </c>
      <c r="AB189" s="27">
        <v>0</v>
      </c>
      <c r="AC189" s="27">
        <v>0</v>
      </c>
      <c r="AD189" s="27">
        <v>0</v>
      </c>
      <c r="AE189" s="27">
        <v>0</v>
      </c>
      <c r="AF189" s="27">
        <f t="shared" si="80"/>
        <v>0</v>
      </c>
      <c r="AG189" s="27">
        <f t="shared" si="81"/>
        <v>0</v>
      </c>
      <c r="AH189" s="27">
        <v>0</v>
      </c>
      <c r="AI189" s="27">
        <v>0</v>
      </c>
      <c r="AJ189" s="27">
        <v>0</v>
      </c>
      <c r="AK189" s="27">
        <v>0</v>
      </c>
      <c r="AL189" s="27">
        <v>0</v>
      </c>
      <c r="AM189" s="27">
        <v>0</v>
      </c>
      <c r="AN189" s="27">
        <f t="shared" si="82"/>
        <v>0</v>
      </c>
      <c r="AO189" s="27">
        <v>0</v>
      </c>
      <c r="AP189" s="30">
        <f t="shared" si="83"/>
        <v>0</v>
      </c>
      <c r="AQ189" s="30">
        <f t="shared" si="84"/>
        <v>0</v>
      </c>
      <c r="AR189" s="31">
        <f t="shared" si="85"/>
        <v>0</v>
      </c>
      <c r="AS189" s="31">
        <f t="shared" si="107"/>
        <v>0</v>
      </c>
      <c r="AT189" s="32">
        <f t="shared" si="86"/>
        <v>0</v>
      </c>
      <c r="AU189" s="24">
        <v>116.89415844938267</v>
      </c>
      <c r="AV189" s="28">
        <f t="shared" si="87"/>
        <v>3.2462144217815692E-3</v>
      </c>
      <c r="AW189" s="30">
        <f t="shared" si="88"/>
        <v>4.1691911590465925E-5</v>
      </c>
      <c r="AX189" s="33">
        <f t="shared" si="89"/>
        <v>3.2462144217815692E-3</v>
      </c>
      <c r="AY189" s="30">
        <f t="shared" si="90"/>
        <v>4.1691911590465925E-5</v>
      </c>
      <c r="AZ189" s="31">
        <f t="shared" si="91"/>
        <v>0.89498735980855204</v>
      </c>
      <c r="BA189" s="31">
        <f t="shared" si="108"/>
        <v>116.89415844938267</v>
      </c>
      <c r="BB189" s="33">
        <f t="shared" si="92"/>
        <v>0</v>
      </c>
      <c r="BC189" s="31">
        <f t="shared" si="93"/>
        <v>0.46140373951181496</v>
      </c>
      <c r="BD189" s="30">
        <f t="shared" si="94"/>
        <v>5.1696586654415504E-5</v>
      </c>
      <c r="BE189" s="31">
        <f t="shared" si="95"/>
        <v>0.94226030034084685</v>
      </c>
      <c r="BF189" s="31">
        <f t="shared" si="96"/>
        <v>0.64713578942991534</v>
      </c>
      <c r="BG189" s="31">
        <f t="shared" si="97"/>
        <v>0.98213378534004014</v>
      </c>
      <c r="BH189" s="24">
        <v>0</v>
      </c>
      <c r="BI189" s="24">
        <v>202.66791856200001</v>
      </c>
      <c r="BJ189" s="24">
        <f t="shared" si="98"/>
        <v>3.1852074273842979</v>
      </c>
      <c r="BK189" s="28">
        <f t="shared" si="109"/>
        <v>1.5926037136921489E-3</v>
      </c>
      <c r="BL189" s="28" t="str">
        <f t="shared" si="99"/>
        <v>TRUEFALSE</v>
      </c>
      <c r="BM189" s="24" t="str">
        <f t="shared" si="100"/>
        <v>FALSEFALSE</v>
      </c>
      <c r="BN189" s="28">
        <v>0.59409999999999996</v>
      </c>
      <c r="BO189" s="28">
        <f t="shared" si="101"/>
        <v>0.52808888888888883</v>
      </c>
      <c r="BP189" s="24">
        <v>27.48</v>
      </c>
      <c r="BQ189" s="24">
        <f t="shared" si="110"/>
        <v>14.625</v>
      </c>
      <c r="BR189" s="24">
        <v>8</v>
      </c>
      <c r="BS189" s="28">
        <v>98.18</v>
      </c>
      <c r="BT189" s="28">
        <v>565.5168000000001</v>
      </c>
      <c r="BU189" s="24">
        <v>44.24</v>
      </c>
      <c r="BV189" s="28">
        <v>98.17</v>
      </c>
      <c r="BW189" s="28">
        <v>565.45920000000001</v>
      </c>
      <c r="BX189" s="24">
        <v>202</v>
      </c>
      <c r="BY189" s="24">
        <v>340</v>
      </c>
      <c r="BZ189" s="24">
        <v>34</v>
      </c>
      <c r="CA189" s="24">
        <v>167</v>
      </c>
      <c r="CB189" s="24">
        <v>69</v>
      </c>
      <c r="CC189" s="24">
        <v>340</v>
      </c>
      <c r="CD189" s="24">
        <v>69.41</v>
      </c>
      <c r="CE189" s="24">
        <v>26.88</v>
      </c>
      <c r="CF189" s="24">
        <v>154.87</v>
      </c>
      <c r="CG189" s="24">
        <v>0</v>
      </c>
      <c r="CH189" s="24">
        <v>576</v>
      </c>
      <c r="CI189" s="24">
        <v>100</v>
      </c>
      <c r="CJ189" s="24" t="s">
        <v>1980</v>
      </c>
      <c r="CK189" s="24">
        <v>165</v>
      </c>
      <c r="CL189" s="28">
        <v>1</v>
      </c>
      <c r="CM189" s="28">
        <v>3.49</v>
      </c>
      <c r="CN189" s="24">
        <v>14</v>
      </c>
      <c r="CO189" s="24">
        <v>8.48</v>
      </c>
      <c r="CP189" s="24">
        <v>0</v>
      </c>
      <c r="CQ189" s="24">
        <v>117</v>
      </c>
      <c r="CR189" s="24">
        <v>0</v>
      </c>
      <c r="CS189" s="24">
        <v>117</v>
      </c>
      <c r="CT189" s="24">
        <v>10</v>
      </c>
      <c r="CU189" s="24">
        <v>74</v>
      </c>
      <c r="CV189" s="24">
        <v>22</v>
      </c>
      <c r="CW189" s="24">
        <v>25</v>
      </c>
      <c r="CX189" s="24">
        <v>17.86</v>
      </c>
      <c r="CY189" s="24">
        <v>86.05</v>
      </c>
      <c r="CZ189" s="24">
        <v>37.29</v>
      </c>
      <c r="DA189" s="24">
        <v>34.72</v>
      </c>
      <c r="DB189" s="24">
        <v>119</v>
      </c>
      <c r="DC189" s="24">
        <v>21.43</v>
      </c>
      <c r="DD189" s="24">
        <v>14.55</v>
      </c>
      <c r="DE189" s="24">
        <v>122</v>
      </c>
      <c r="DF189" s="24">
        <v>73.94</v>
      </c>
      <c r="DG189" s="24">
        <v>72.12</v>
      </c>
      <c r="DH189" s="24">
        <v>18.670000000000002</v>
      </c>
    </row>
    <row r="190" spans="1:112" ht="12.3" customHeight="1">
      <c r="A190" s="24">
        <v>197</v>
      </c>
      <c r="B190" s="24" t="s">
        <v>404</v>
      </c>
      <c r="C190" s="24" t="s">
        <v>405</v>
      </c>
      <c r="D190" s="25" t="s">
        <v>501</v>
      </c>
      <c r="E190" s="25" t="s">
        <v>577</v>
      </c>
      <c r="F190" s="25" t="s">
        <v>481</v>
      </c>
      <c r="G190" s="25" t="s">
        <v>578</v>
      </c>
      <c r="H190" s="25" t="s">
        <v>431</v>
      </c>
      <c r="I190" s="26">
        <v>40370</v>
      </c>
      <c r="J190" s="27">
        <v>45837.053378126169</v>
      </c>
      <c r="K190" s="27">
        <f t="shared" si="75"/>
        <v>11291.489000000001</v>
      </c>
      <c r="L190" s="24">
        <v>7664</v>
      </c>
      <c r="M190" s="24">
        <v>2255</v>
      </c>
      <c r="N190" s="24">
        <v>721</v>
      </c>
      <c r="O190" s="24">
        <f t="shared" si="76"/>
        <v>2976</v>
      </c>
      <c r="P190" s="28">
        <v>27.970000000000002</v>
      </c>
      <c r="Q190" s="28">
        <f t="shared" si="77"/>
        <v>0.44388924563693594</v>
      </c>
      <c r="R190" s="29">
        <v>0.45161414367211272</v>
      </c>
      <c r="S190" s="29">
        <v>7.8107020641339189E-2</v>
      </c>
      <c r="T190" s="29">
        <v>0.26827856027137975</v>
      </c>
      <c r="U190" s="28" t="s">
        <v>215</v>
      </c>
      <c r="V190" s="28" t="s">
        <v>129</v>
      </c>
      <c r="W190" s="28">
        <v>0.46501141891452247</v>
      </c>
      <c r="X190" s="27">
        <v>21314.753230223156</v>
      </c>
      <c r="Y190" s="30">
        <f t="shared" si="78"/>
        <v>1.7069446985288014E-3</v>
      </c>
      <c r="Z190" s="27">
        <f t="shared" si="79"/>
        <v>21314.753230223156</v>
      </c>
      <c r="AA190" s="27">
        <v>0</v>
      </c>
      <c r="AB190" s="27">
        <v>0</v>
      </c>
      <c r="AC190" s="27">
        <v>0</v>
      </c>
      <c r="AD190" s="27">
        <v>0</v>
      </c>
      <c r="AE190" s="27">
        <v>10400</v>
      </c>
      <c r="AF190" s="27">
        <f t="shared" si="80"/>
        <v>10400</v>
      </c>
      <c r="AG190" s="27">
        <f t="shared" si="81"/>
        <v>1</v>
      </c>
      <c r="AH190" s="27">
        <v>0</v>
      </c>
      <c r="AI190" s="27">
        <v>0</v>
      </c>
      <c r="AJ190" s="27">
        <v>0</v>
      </c>
      <c r="AK190" s="27">
        <v>0</v>
      </c>
      <c r="AL190" s="27">
        <v>10400</v>
      </c>
      <c r="AM190" s="27">
        <v>10400</v>
      </c>
      <c r="AN190" s="27">
        <f t="shared" si="82"/>
        <v>1</v>
      </c>
      <c r="AO190" s="27">
        <v>0</v>
      </c>
      <c r="AP190" s="30">
        <f t="shared" si="83"/>
        <v>0</v>
      </c>
      <c r="AQ190" s="30">
        <f t="shared" si="84"/>
        <v>0</v>
      </c>
      <c r="AR190" s="31">
        <f t="shared" si="85"/>
        <v>0</v>
      </c>
      <c r="AS190" s="31">
        <f t="shared" si="107"/>
        <v>0</v>
      </c>
      <c r="AT190" s="32">
        <f t="shared" si="86"/>
        <v>0</v>
      </c>
      <c r="AU190" s="24">
        <v>4916.1007207643315</v>
      </c>
      <c r="AV190" s="28">
        <f t="shared" si="87"/>
        <v>0.13652279352852656</v>
      </c>
      <c r="AW190" s="30">
        <f t="shared" si="88"/>
        <v>1.7533950313580852E-3</v>
      </c>
      <c r="AX190" s="33">
        <f t="shared" si="89"/>
        <v>0.13652279352852656</v>
      </c>
      <c r="AY190" s="30">
        <f t="shared" si="90"/>
        <v>1.7533950313580852E-3</v>
      </c>
      <c r="AZ190" s="31">
        <f t="shared" si="91"/>
        <v>0.90902866634802482</v>
      </c>
      <c r="BA190" s="31">
        <f t="shared" si="108"/>
        <v>4916.1007207643315</v>
      </c>
      <c r="BB190" s="33">
        <f t="shared" si="92"/>
        <v>0</v>
      </c>
      <c r="BC190" s="31">
        <f t="shared" si="93"/>
        <v>0.4990552011828881</v>
      </c>
      <c r="BD190" s="30">
        <f t="shared" si="94"/>
        <v>1.7069446985288014E-3</v>
      </c>
      <c r="BE190" s="31">
        <f t="shared" si="95"/>
        <v>0.94866992226060509</v>
      </c>
      <c r="BF190" s="31">
        <f t="shared" si="96"/>
        <v>0.4717960952912188</v>
      </c>
      <c r="BG190" s="31">
        <f t="shared" si="97"/>
        <v>0.71602728908752078</v>
      </c>
      <c r="BH190" s="24">
        <v>81.13</v>
      </c>
      <c r="BI190" s="24">
        <v>2556.8668472899999</v>
      </c>
      <c r="BJ190" s="24">
        <f t="shared" si="98"/>
        <v>17.927039660555046</v>
      </c>
      <c r="BK190" s="28">
        <f t="shared" si="109"/>
        <v>8.9635198302775235E-3</v>
      </c>
      <c r="BL190" s="28" t="str">
        <f t="shared" si="99"/>
        <v>FALSETRUE</v>
      </c>
      <c r="BM190" s="24" t="str">
        <f t="shared" si="100"/>
        <v>TRUETRUE</v>
      </c>
      <c r="BN190" s="28">
        <v>0.45229999999999998</v>
      </c>
      <c r="BO190" s="28">
        <f t="shared" si="101"/>
        <v>0.40204444444444443</v>
      </c>
      <c r="BP190" s="24">
        <v>9</v>
      </c>
      <c r="BQ190" s="24">
        <f t="shared" si="110"/>
        <v>128.92682926829269</v>
      </c>
      <c r="BR190" s="24">
        <v>82</v>
      </c>
      <c r="BS190" s="28">
        <v>8.7900000000000009</v>
      </c>
      <c r="BT190" s="28">
        <v>3548.5230000000001</v>
      </c>
      <c r="BU190" s="24">
        <v>1.85</v>
      </c>
      <c r="BV190" s="28">
        <v>43.169999999999995</v>
      </c>
      <c r="BW190" s="28">
        <v>17427.728999999996</v>
      </c>
      <c r="BX190" s="24">
        <v>11912</v>
      </c>
      <c r="BY190" s="24">
        <v>26335</v>
      </c>
      <c r="BZ190" s="24">
        <v>2123</v>
      </c>
      <c r="CA190" s="24">
        <v>9530</v>
      </c>
      <c r="CB190" s="24">
        <v>4848</v>
      </c>
      <c r="CC190" s="24">
        <v>25992</v>
      </c>
      <c r="CD190" s="24">
        <v>53.29</v>
      </c>
      <c r="CE190" s="24">
        <v>28.12</v>
      </c>
      <c r="CF190" s="24">
        <v>103.49</v>
      </c>
      <c r="CG190" s="24">
        <v>32751</v>
      </c>
      <c r="CH190" s="24">
        <v>7619</v>
      </c>
      <c r="CI190" s="24">
        <v>18.87</v>
      </c>
      <c r="CJ190" s="24" t="s">
        <v>98</v>
      </c>
      <c r="CK190" s="24">
        <v>11031</v>
      </c>
      <c r="CL190" s="28">
        <v>1.01</v>
      </c>
      <c r="CM190" s="28">
        <v>3.67</v>
      </c>
      <c r="CN190" s="24">
        <v>3677</v>
      </c>
      <c r="CO190" s="24">
        <v>33.409999999999997</v>
      </c>
      <c r="CP190" s="24">
        <v>1587</v>
      </c>
      <c r="CQ190" s="24">
        <v>5467</v>
      </c>
      <c r="CR190" s="24">
        <v>3499</v>
      </c>
      <c r="CS190" s="24">
        <v>10572</v>
      </c>
      <c r="CT190" s="24">
        <v>1434</v>
      </c>
      <c r="CU190" s="24">
        <v>4540</v>
      </c>
      <c r="CV190" s="24">
        <v>3098</v>
      </c>
      <c r="CW190" s="24">
        <v>2296</v>
      </c>
      <c r="CX190" s="24">
        <v>44.85</v>
      </c>
      <c r="CY190" s="24">
        <v>92.09</v>
      </c>
      <c r="CZ190" s="24">
        <v>78.349999999999994</v>
      </c>
      <c r="DA190" s="24">
        <v>40.67</v>
      </c>
      <c r="DB190" s="24">
        <v>2926</v>
      </c>
      <c r="DC190" s="24">
        <v>9.08</v>
      </c>
      <c r="DD190" s="24">
        <v>7.44</v>
      </c>
      <c r="DE190" s="24">
        <v>705</v>
      </c>
      <c r="DF190" s="24">
        <v>6.41</v>
      </c>
      <c r="DG190" s="24">
        <v>7.43</v>
      </c>
      <c r="DH190" s="24">
        <v>12.13</v>
      </c>
    </row>
    <row r="191" spans="1:112" ht="12.3" customHeight="1">
      <c r="A191" s="24">
        <v>198</v>
      </c>
      <c r="B191" s="24" t="s">
        <v>404</v>
      </c>
      <c r="C191" s="24" t="s">
        <v>405</v>
      </c>
      <c r="D191" s="25" t="s">
        <v>501</v>
      </c>
      <c r="E191" s="25" t="s">
        <v>577</v>
      </c>
      <c r="F191" s="25" t="s">
        <v>2502</v>
      </c>
      <c r="G191" s="25" t="s">
        <v>2503</v>
      </c>
      <c r="H191" s="25" t="s">
        <v>431</v>
      </c>
      <c r="I191" s="26">
        <v>3343</v>
      </c>
      <c r="J191" s="27">
        <v>3795.7213139231058</v>
      </c>
      <c r="K191" s="27">
        <f t="shared" si="75"/>
        <v>761.86969999999997</v>
      </c>
      <c r="L191" s="24">
        <v>681</v>
      </c>
      <c r="M191" s="24">
        <v>172</v>
      </c>
      <c r="N191" s="24">
        <v>29</v>
      </c>
      <c r="O191" s="24">
        <f t="shared" si="76"/>
        <v>201</v>
      </c>
      <c r="P191" s="28">
        <v>22.79</v>
      </c>
      <c r="Q191" s="28">
        <f t="shared" si="77"/>
        <v>0.41237375131570442</v>
      </c>
      <c r="R191" s="29">
        <v>0.45161414367211272</v>
      </c>
      <c r="S191" s="29">
        <v>7.8107020641339189E-2</v>
      </c>
      <c r="T191" s="29">
        <v>0.26827856027137975</v>
      </c>
      <c r="U191" s="28" t="s">
        <v>215</v>
      </c>
      <c r="V191" s="28" t="s">
        <v>129</v>
      </c>
      <c r="W191" s="28">
        <v>0.37889203564754975</v>
      </c>
      <c r="X191" s="27">
        <v>1438.1685753831177</v>
      </c>
      <c r="Y191" s="30">
        <f t="shared" si="78"/>
        <v>1.1517253795179079E-4</v>
      </c>
      <c r="Z191" s="27">
        <f t="shared" si="79"/>
        <v>1438.1685753831177</v>
      </c>
      <c r="AA191" s="27">
        <v>0</v>
      </c>
      <c r="AB191" s="27">
        <v>0</v>
      </c>
      <c r="AC191" s="27">
        <v>0</v>
      </c>
      <c r="AD191" s="27">
        <v>0</v>
      </c>
      <c r="AE191" s="27">
        <v>0</v>
      </c>
      <c r="AF191" s="27">
        <f t="shared" si="80"/>
        <v>0</v>
      </c>
      <c r="AG191" s="27">
        <f t="shared" si="81"/>
        <v>0</v>
      </c>
      <c r="AH191" s="27">
        <v>0</v>
      </c>
      <c r="AI191" s="27">
        <v>0</v>
      </c>
      <c r="AJ191" s="27">
        <v>0</v>
      </c>
      <c r="AK191" s="27">
        <v>0</v>
      </c>
      <c r="AL191" s="27">
        <v>0</v>
      </c>
      <c r="AM191" s="27">
        <v>0</v>
      </c>
      <c r="AN191" s="27">
        <f t="shared" si="82"/>
        <v>0</v>
      </c>
      <c r="AO191" s="27">
        <v>0</v>
      </c>
      <c r="AP191" s="30">
        <f t="shared" si="83"/>
        <v>0</v>
      </c>
      <c r="AQ191" s="30">
        <f t="shared" si="84"/>
        <v>0</v>
      </c>
      <c r="AR191" s="31">
        <f t="shared" si="85"/>
        <v>0</v>
      </c>
      <c r="AS191" s="31">
        <f t="shared" si="107"/>
        <v>0</v>
      </c>
      <c r="AT191" s="32">
        <f t="shared" si="86"/>
        <v>0</v>
      </c>
      <c r="AU191" s="24">
        <v>322.43712233606482</v>
      </c>
      <c r="AV191" s="28">
        <f t="shared" si="87"/>
        <v>8.9542544343507308E-3</v>
      </c>
      <c r="AW191" s="30">
        <f t="shared" si="88"/>
        <v>1.1500164059729756E-4</v>
      </c>
      <c r="AX191" s="33">
        <f t="shared" si="89"/>
        <v>8.9542544343507308E-3</v>
      </c>
      <c r="AY191" s="30">
        <f t="shared" si="90"/>
        <v>1.1500164059729756E-4</v>
      </c>
      <c r="AZ191" s="31">
        <f t="shared" si="91"/>
        <v>0.89558872833176317</v>
      </c>
      <c r="BA191" s="31">
        <f t="shared" si="108"/>
        <v>322.43712233606482</v>
      </c>
      <c r="BB191" s="33">
        <f t="shared" si="92"/>
        <v>0</v>
      </c>
      <c r="BC191" s="31">
        <f t="shared" si="93"/>
        <v>0.45205237547940885</v>
      </c>
      <c r="BD191" s="30">
        <f t="shared" si="94"/>
        <v>1.1517253795179079E-4</v>
      </c>
      <c r="BE191" s="31">
        <f t="shared" si="95"/>
        <v>0.94250609844561106</v>
      </c>
      <c r="BF191" s="31">
        <f t="shared" si="96"/>
        <v>0.44050443554370422</v>
      </c>
      <c r="BG191" s="31">
        <f t="shared" si="97"/>
        <v>0.66853710736774219</v>
      </c>
      <c r="BH191" s="24">
        <v>0</v>
      </c>
      <c r="BI191" s="24">
        <v>430.81722334900002</v>
      </c>
      <c r="BJ191" s="24">
        <f t="shared" si="98"/>
        <v>8.810514316063534</v>
      </c>
      <c r="BK191" s="28">
        <f t="shared" si="109"/>
        <v>4.4052571580317666E-3</v>
      </c>
      <c r="BL191" s="28" t="str">
        <f t="shared" si="99"/>
        <v>FALSEFALSE</v>
      </c>
      <c r="BM191" s="24" t="str">
        <f t="shared" si="100"/>
        <v>FALSEFALSE</v>
      </c>
      <c r="BN191" s="28">
        <v>0.50409999999999999</v>
      </c>
      <c r="BO191" s="28">
        <f t="shared" si="101"/>
        <v>0.44808888888888887</v>
      </c>
      <c r="BP191" s="24">
        <v>11.78</v>
      </c>
      <c r="BQ191" s="24">
        <f t="shared" si="110"/>
        <v>47.277777777777779</v>
      </c>
      <c r="BR191" s="24">
        <v>18</v>
      </c>
      <c r="BS191" s="28">
        <v>17.73</v>
      </c>
      <c r="BT191" s="28">
        <v>592.71390000000008</v>
      </c>
      <c r="BU191" s="24">
        <v>1.1000000000000001</v>
      </c>
      <c r="BV191" s="28">
        <v>42.510000000000005</v>
      </c>
      <c r="BW191" s="28">
        <v>1421.1093000000003</v>
      </c>
      <c r="BX191" s="24">
        <v>1039</v>
      </c>
      <c r="BY191" s="24">
        <v>2061</v>
      </c>
      <c r="BZ191" s="24">
        <v>243</v>
      </c>
      <c r="CA191" s="24">
        <v>818</v>
      </c>
      <c r="CB191" s="24">
        <v>452</v>
      </c>
      <c r="CC191" s="24">
        <v>2073</v>
      </c>
      <c r="CD191" s="24">
        <v>62.2</v>
      </c>
      <c r="CE191" s="24">
        <v>28.44</v>
      </c>
      <c r="CF191" s="24">
        <v>115.4</v>
      </c>
      <c r="CG191" s="24">
        <v>0</v>
      </c>
      <c r="CH191" s="24">
        <v>3343</v>
      </c>
      <c r="CI191" s="24">
        <v>100</v>
      </c>
      <c r="CJ191" s="24" t="s">
        <v>1980</v>
      </c>
      <c r="CK191" s="24">
        <v>912</v>
      </c>
      <c r="CL191" s="28">
        <v>1</v>
      </c>
      <c r="CM191" s="28">
        <v>3.68</v>
      </c>
      <c r="CN191" s="24">
        <v>248</v>
      </c>
      <c r="CO191" s="24">
        <v>27.19</v>
      </c>
      <c r="CP191" s="24">
        <v>80</v>
      </c>
      <c r="CQ191" s="24">
        <v>484</v>
      </c>
      <c r="CR191" s="24">
        <v>287</v>
      </c>
      <c r="CS191" s="24">
        <v>851</v>
      </c>
      <c r="CT191" s="24">
        <v>130</v>
      </c>
      <c r="CU191" s="24">
        <v>439</v>
      </c>
      <c r="CV191" s="24">
        <v>269</v>
      </c>
      <c r="CW191" s="24">
        <v>133</v>
      </c>
      <c r="CX191" s="24">
        <v>46.26</v>
      </c>
      <c r="CY191" s="24">
        <v>95.23</v>
      </c>
      <c r="CZ191" s="24">
        <v>72.900000000000006</v>
      </c>
      <c r="DA191" s="24">
        <v>31.82</v>
      </c>
      <c r="DB191" s="24">
        <v>318</v>
      </c>
      <c r="DC191" s="24">
        <v>6.75</v>
      </c>
      <c r="DD191" s="24">
        <v>6.36</v>
      </c>
      <c r="DE191" s="24">
        <v>13</v>
      </c>
      <c r="DF191" s="24">
        <v>1.43</v>
      </c>
      <c r="DG191" s="24">
        <v>2.85</v>
      </c>
      <c r="DH191" s="24">
        <v>13.61</v>
      </c>
    </row>
    <row r="192" spans="1:112" ht="12.3" customHeight="1">
      <c r="A192" s="24">
        <v>199</v>
      </c>
      <c r="B192" s="24" t="s">
        <v>404</v>
      </c>
      <c r="C192" s="24" t="s">
        <v>405</v>
      </c>
      <c r="D192" s="25" t="s">
        <v>501</v>
      </c>
      <c r="E192" s="25" t="s">
        <v>577</v>
      </c>
      <c r="F192" s="25" t="s">
        <v>1725</v>
      </c>
      <c r="G192" s="25" t="s">
        <v>1726</v>
      </c>
      <c r="H192" s="25" t="s">
        <v>431</v>
      </c>
      <c r="I192" s="26">
        <v>5658</v>
      </c>
      <c r="J192" s="27">
        <v>6424.2270996640536</v>
      </c>
      <c r="K192" s="27">
        <f t="shared" si="75"/>
        <v>1355.0910000000001</v>
      </c>
      <c r="L192" s="24">
        <v>1105</v>
      </c>
      <c r="M192" s="24">
        <v>283</v>
      </c>
      <c r="N192" s="24">
        <v>65</v>
      </c>
      <c r="O192" s="24">
        <f t="shared" si="76"/>
        <v>348</v>
      </c>
      <c r="P192" s="28">
        <v>23.95</v>
      </c>
      <c r="Q192" s="28">
        <f t="shared" si="77"/>
        <v>0.42055654834313344</v>
      </c>
      <c r="R192" s="29">
        <v>0.45161414367211272</v>
      </c>
      <c r="S192" s="29">
        <v>7.8107020641339189E-2</v>
      </c>
      <c r="T192" s="29">
        <v>0.26827856027137975</v>
      </c>
      <c r="U192" s="28" t="s">
        <v>215</v>
      </c>
      <c r="V192" s="28" t="s">
        <v>129</v>
      </c>
      <c r="W192" s="28">
        <v>0.39817745738301075</v>
      </c>
      <c r="X192" s="27">
        <v>2557.9824121952665</v>
      </c>
      <c r="Y192" s="30">
        <f t="shared" si="78"/>
        <v>2.0485034334037712E-4</v>
      </c>
      <c r="Z192" s="27">
        <f t="shared" si="79"/>
        <v>2557.9824121952665</v>
      </c>
      <c r="AA192" s="27">
        <v>0</v>
      </c>
      <c r="AB192" s="27">
        <v>0</v>
      </c>
      <c r="AC192" s="27">
        <v>0</v>
      </c>
      <c r="AD192" s="27">
        <v>0</v>
      </c>
      <c r="AE192" s="27">
        <v>0</v>
      </c>
      <c r="AF192" s="27">
        <f t="shared" si="80"/>
        <v>0</v>
      </c>
      <c r="AG192" s="27">
        <f t="shared" si="81"/>
        <v>0</v>
      </c>
      <c r="AH192" s="27">
        <v>0</v>
      </c>
      <c r="AI192" s="27">
        <v>0</v>
      </c>
      <c r="AJ192" s="27">
        <v>0</v>
      </c>
      <c r="AK192" s="27">
        <v>0</v>
      </c>
      <c r="AL192" s="27">
        <v>0</v>
      </c>
      <c r="AM192" s="27">
        <v>0</v>
      </c>
      <c r="AN192" s="27">
        <f t="shared" si="82"/>
        <v>0</v>
      </c>
      <c r="AO192" s="27">
        <v>0</v>
      </c>
      <c r="AP192" s="30">
        <f t="shared" si="83"/>
        <v>0</v>
      </c>
      <c r="AQ192" s="30">
        <f t="shared" si="84"/>
        <v>0</v>
      </c>
      <c r="AR192" s="31">
        <f t="shared" si="85"/>
        <v>0</v>
      </c>
      <c r="AS192" s="31">
        <f t="shared" si="107"/>
        <v>0</v>
      </c>
      <c r="AT192" s="32">
        <f t="shared" si="86"/>
        <v>0</v>
      </c>
      <c r="AU192" s="24">
        <v>598.06254098928218</v>
      </c>
      <c r="AV192" s="28">
        <f t="shared" si="87"/>
        <v>1.6608522371350298E-2</v>
      </c>
      <c r="AW192" s="30">
        <f t="shared" si="88"/>
        <v>2.1330724234001479E-4</v>
      </c>
      <c r="AX192" s="33">
        <f t="shared" si="89"/>
        <v>1.6608522371350298E-2</v>
      </c>
      <c r="AY192" s="30">
        <f t="shared" si="90"/>
        <v>2.1330724234001479E-4</v>
      </c>
      <c r="AZ192" s="31">
        <f t="shared" si="91"/>
        <v>0.89639514100501005</v>
      </c>
      <c r="BA192" s="31">
        <f t="shared" si="108"/>
        <v>598.06254098928218</v>
      </c>
      <c r="BB192" s="33">
        <f t="shared" si="92"/>
        <v>0</v>
      </c>
      <c r="BC192" s="31">
        <f t="shared" si="93"/>
        <v>0.45487260234949095</v>
      </c>
      <c r="BD192" s="30">
        <f t="shared" si="94"/>
        <v>2.0485034334037712E-4</v>
      </c>
      <c r="BE192" s="31">
        <f t="shared" si="95"/>
        <v>0.94285335806367743</v>
      </c>
      <c r="BF192" s="31">
        <f t="shared" si="96"/>
        <v>0.44707855526334289</v>
      </c>
      <c r="BG192" s="31">
        <f t="shared" si="97"/>
        <v>0.67851440300026356</v>
      </c>
      <c r="BH192" s="24">
        <v>63.86</v>
      </c>
      <c r="BI192" s="24">
        <v>516.83504531100004</v>
      </c>
      <c r="BJ192" s="24">
        <f t="shared" si="98"/>
        <v>12.429937091046801</v>
      </c>
      <c r="BK192" s="28">
        <f t="shared" si="109"/>
        <v>6.2149685455234003E-3</v>
      </c>
      <c r="BL192" s="28" t="str">
        <f t="shared" si="99"/>
        <v>FALSETRUE</v>
      </c>
      <c r="BM192" s="24" t="str">
        <f t="shared" si="100"/>
        <v>FALSETRUE</v>
      </c>
      <c r="BN192" s="28">
        <v>0.47320000000000001</v>
      </c>
      <c r="BO192" s="28">
        <f t="shared" si="101"/>
        <v>0.42062222222222223</v>
      </c>
      <c r="BP192" s="24">
        <v>9.86</v>
      </c>
      <c r="BQ192" s="24">
        <f t="shared" si="110"/>
        <v>68.272727272727266</v>
      </c>
      <c r="BR192" s="24">
        <v>22</v>
      </c>
      <c r="BS192" s="28">
        <v>12.85</v>
      </c>
      <c r="BT192" s="28">
        <v>727.053</v>
      </c>
      <c r="BU192" s="24">
        <v>0.42</v>
      </c>
      <c r="BV192" s="28">
        <v>38.760000000000005</v>
      </c>
      <c r="BW192" s="28">
        <v>2193.0408000000002</v>
      </c>
      <c r="BX192" s="24">
        <v>1697</v>
      </c>
      <c r="BY192" s="24">
        <v>3586</v>
      </c>
      <c r="BZ192" s="24">
        <v>375</v>
      </c>
      <c r="CA192" s="24">
        <v>1332</v>
      </c>
      <c r="CB192" s="24">
        <v>750</v>
      </c>
      <c r="CC192" s="24">
        <v>3576</v>
      </c>
      <c r="CD192" s="24">
        <v>57.78</v>
      </c>
      <c r="CE192" s="24">
        <v>28.66</v>
      </c>
      <c r="CF192" s="24">
        <v>109.25</v>
      </c>
      <c r="CG192" s="24">
        <v>3613</v>
      </c>
      <c r="CH192" s="24">
        <v>2045</v>
      </c>
      <c r="CI192" s="24">
        <v>36.14</v>
      </c>
      <c r="CJ192" s="24" t="s">
        <v>98</v>
      </c>
      <c r="CK192" s="24">
        <v>1462</v>
      </c>
      <c r="CL192" s="28">
        <v>1.02</v>
      </c>
      <c r="CM192" s="28">
        <v>3.92</v>
      </c>
      <c r="CN192" s="24">
        <v>405</v>
      </c>
      <c r="CO192" s="24">
        <v>27.7</v>
      </c>
      <c r="CP192" s="24">
        <v>197</v>
      </c>
      <c r="CQ192" s="24">
        <v>785</v>
      </c>
      <c r="CR192" s="24">
        <v>520</v>
      </c>
      <c r="CS192" s="24">
        <v>1502</v>
      </c>
      <c r="CT192" s="24">
        <v>226</v>
      </c>
      <c r="CU192" s="24">
        <v>689</v>
      </c>
      <c r="CV192" s="24">
        <v>498</v>
      </c>
      <c r="CW192" s="24">
        <v>269</v>
      </c>
      <c r="CX192" s="24">
        <v>49.67</v>
      </c>
      <c r="CY192" s="24">
        <v>95.83</v>
      </c>
      <c r="CZ192" s="24">
        <v>80.709999999999994</v>
      </c>
      <c r="DA192" s="24">
        <v>35.68</v>
      </c>
      <c r="DB192" s="24">
        <v>450</v>
      </c>
      <c r="DC192" s="24">
        <v>4.99</v>
      </c>
      <c r="DD192" s="24">
        <v>6.5</v>
      </c>
      <c r="DE192" s="24">
        <v>60</v>
      </c>
      <c r="DF192" s="24">
        <v>4.0999999999999996</v>
      </c>
      <c r="DG192" s="24">
        <v>3.01</v>
      </c>
      <c r="DH192" s="24">
        <v>13.83</v>
      </c>
    </row>
    <row r="193" spans="1:112" ht="12.3" customHeight="1">
      <c r="A193" s="24">
        <v>200</v>
      </c>
      <c r="B193" s="24" t="s">
        <v>404</v>
      </c>
      <c r="C193" s="24" t="s">
        <v>405</v>
      </c>
      <c r="D193" s="25" t="s">
        <v>501</v>
      </c>
      <c r="E193" s="25" t="s">
        <v>577</v>
      </c>
      <c r="F193" s="25" t="s">
        <v>448</v>
      </c>
      <c r="G193" s="25" t="s">
        <v>1815</v>
      </c>
      <c r="H193" s="25" t="s">
        <v>431</v>
      </c>
      <c r="I193" s="26">
        <v>4209</v>
      </c>
      <c r="J193" s="27">
        <v>4778.9982082866745</v>
      </c>
      <c r="K193" s="27">
        <f t="shared" si="75"/>
        <v>1146.1107000000002</v>
      </c>
      <c r="L193" s="24">
        <v>807</v>
      </c>
      <c r="M193" s="24">
        <v>246</v>
      </c>
      <c r="N193" s="24">
        <v>56</v>
      </c>
      <c r="O193" s="24">
        <f t="shared" si="76"/>
        <v>302</v>
      </c>
      <c r="P193" s="28">
        <v>27.23</v>
      </c>
      <c r="Q193" s="28">
        <f t="shared" si="77"/>
        <v>0.43861581564673702</v>
      </c>
      <c r="R193" s="29">
        <v>0.45161414367211272</v>
      </c>
      <c r="S193" s="29">
        <v>7.8107020641339189E-2</v>
      </c>
      <c r="T193" s="29">
        <v>0.26827856027137975</v>
      </c>
      <c r="U193" s="28" t="s">
        <v>215</v>
      </c>
      <c r="V193" s="28" t="s">
        <v>129</v>
      </c>
      <c r="W193" s="28">
        <v>0.45270864987638343</v>
      </c>
      <c r="X193" s="27">
        <v>2163.493826635116</v>
      </c>
      <c r="Y193" s="30">
        <f t="shared" si="78"/>
        <v>1.732586006409016E-4</v>
      </c>
      <c r="Z193" s="27">
        <f t="shared" si="79"/>
        <v>2163.493826635116</v>
      </c>
      <c r="AA193" s="27">
        <v>0</v>
      </c>
      <c r="AB193" s="27">
        <v>0</v>
      </c>
      <c r="AC193" s="27">
        <v>0</v>
      </c>
      <c r="AD193" s="27">
        <v>0</v>
      </c>
      <c r="AE193" s="27">
        <v>0</v>
      </c>
      <c r="AF193" s="27">
        <f t="shared" si="80"/>
        <v>0</v>
      </c>
      <c r="AG193" s="27">
        <f t="shared" si="81"/>
        <v>0</v>
      </c>
      <c r="AH193" s="27">
        <v>0</v>
      </c>
      <c r="AI193" s="27">
        <v>0</v>
      </c>
      <c r="AJ193" s="27">
        <v>0</v>
      </c>
      <c r="AK193" s="27">
        <v>0</v>
      </c>
      <c r="AL193" s="27">
        <v>0</v>
      </c>
      <c r="AM193" s="27">
        <v>0</v>
      </c>
      <c r="AN193" s="27">
        <f t="shared" si="82"/>
        <v>0</v>
      </c>
      <c r="AO193" s="27">
        <v>0</v>
      </c>
      <c r="AP193" s="30">
        <f t="shared" si="83"/>
        <v>0</v>
      </c>
      <c r="AQ193" s="30">
        <f t="shared" si="84"/>
        <v>0</v>
      </c>
      <c r="AR193" s="31">
        <f t="shared" si="85"/>
        <v>0</v>
      </c>
      <c r="AS193" s="31">
        <f t="shared" si="107"/>
        <v>0</v>
      </c>
      <c r="AT193" s="32">
        <f t="shared" si="86"/>
        <v>0</v>
      </c>
      <c r="AU193" s="24">
        <v>368.05213234949974</v>
      </c>
      <c r="AV193" s="28">
        <f t="shared" si="87"/>
        <v>1.022100809697659E-2</v>
      </c>
      <c r="AW193" s="30">
        <f t="shared" si="88"/>
        <v>1.3127086217265842E-4</v>
      </c>
      <c r="AX193" s="33">
        <f t="shared" si="89"/>
        <v>1.022100809697659E-2</v>
      </c>
      <c r="AY193" s="30">
        <f t="shared" si="90"/>
        <v>1.3127086217265842E-4</v>
      </c>
      <c r="AZ193" s="31">
        <f t="shared" si="91"/>
        <v>0.89572218671286918</v>
      </c>
      <c r="BA193" s="31">
        <f t="shared" si="108"/>
        <v>368.05213234949974</v>
      </c>
      <c r="BB193" s="33">
        <f t="shared" si="92"/>
        <v>0</v>
      </c>
      <c r="BC193" s="31">
        <f t="shared" si="93"/>
        <v>0.45251911282731944</v>
      </c>
      <c r="BD193" s="30">
        <f t="shared" si="94"/>
        <v>1.732586006409016E-4</v>
      </c>
      <c r="BE193" s="31">
        <f t="shared" si="95"/>
        <v>0.94273102526955588</v>
      </c>
      <c r="BF193" s="31">
        <f t="shared" si="96"/>
        <v>0.46520431124886003</v>
      </c>
      <c r="BG193" s="31">
        <f t="shared" si="97"/>
        <v>0.70602318497303651</v>
      </c>
      <c r="BH193" s="24">
        <v>81.87</v>
      </c>
      <c r="BI193" s="24">
        <v>463.87174721999997</v>
      </c>
      <c r="BJ193" s="24">
        <f t="shared" si="98"/>
        <v>10.302412761560458</v>
      </c>
      <c r="BK193" s="28">
        <f t="shared" si="109"/>
        <v>5.1512063807802287E-3</v>
      </c>
      <c r="BL193" s="28" t="str">
        <f t="shared" si="99"/>
        <v>FALSETRUE</v>
      </c>
      <c r="BM193" s="24" t="str">
        <f t="shared" si="100"/>
        <v>FALSETRUE</v>
      </c>
      <c r="BN193" s="28">
        <v>0.44130000000000003</v>
      </c>
      <c r="BO193" s="28">
        <f t="shared" si="101"/>
        <v>0.39226666666666671</v>
      </c>
      <c r="BP193" s="24">
        <v>9.6300000000000008</v>
      </c>
      <c r="BQ193" s="24">
        <f t="shared" si="110"/>
        <v>90.333333333333329</v>
      </c>
      <c r="BR193" s="24">
        <v>9</v>
      </c>
      <c r="BS193" s="28">
        <v>7.4600000000000009</v>
      </c>
      <c r="BT193" s="28">
        <v>313.99140000000006</v>
      </c>
      <c r="BU193" s="24">
        <v>1.39</v>
      </c>
      <c r="BV193" s="28">
        <v>33.72</v>
      </c>
      <c r="BW193" s="28">
        <v>1419.2747999999999</v>
      </c>
      <c r="BX193" s="24">
        <v>1219</v>
      </c>
      <c r="BY193" s="24">
        <v>2762</v>
      </c>
      <c r="BZ193" s="24">
        <v>228</v>
      </c>
      <c r="CA193" s="24">
        <v>929</v>
      </c>
      <c r="CB193" s="24">
        <v>564</v>
      </c>
      <c r="CC193" s="24">
        <v>2716</v>
      </c>
      <c r="CD193" s="24">
        <v>52.39</v>
      </c>
      <c r="CE193" s="24">
        <v>28.71</v>
      </c>
      <c r="CF193" s="24">
        <v>112.58</v>
      </c>
      <c r="CG193" s="24">
        <v>3446</v>
      </c>
      <c r="CH193" s="24">
        <v>763</v>
      </c>
      <c r="CI193" s="24">
        <v>18.13</v>
      </c>
      <c r="CJ193" s="24" t="s">
        <v>98</v>
      </c>
      <c r="CK193" s="24">
        <v>1169</v>
      </c>
      <c r="CL193" s="28">
        <v>1.01</v>
      </c>
      <c r="CM193" s="28">
        <v>3.64</v>
      </c>
      <c r="CN193" s="24">
        <v>341</v>
      </c>
      <c r="CO193" s="24">
        <v>29.2</v>
      </c>
      <c r="CP193" s="24">
        <v>139</v>
      </c>
      <c r="CQ193" s="24">
        <v>385</v>
      </c>
      <c r="CR193" s="24">
        <v>289</v>
      </c>
      <c r="CS193" s="24">
        <v>813</v>
      </c>
      <c r="CT193" s="24">
        <v>131</v>
      </c>
      <c r="CU193" s="24">
        <v>441</v>
      </c>
      <c r="CV193" s="24">
        <v>342</v>
      </c>
      <c r="CW193" s="24">
        <v>250</v>
      </c>
      <c r="CX193" s="24">
        <v>41.59</v>
      </c>
      <c r="CY193" s="24">
        <v>87.33</v>
      </c>
      <c r="CZ193" s="24">
        <v>75</v>
      </c>
      <c r="DA193" s="24">
        <v>42.37</v>
      </c>
      <c r="DB193" s="24">
        <v>334</v>
      </c>
      <c r="DC193" s="24">
        <v>14.16</v>
      </c>
      <c r="DD193" s="24">
        <v>5.39</v>
      </c>
      <c r="DE193" s="24">
        <v>61</v>
      </c>
      <c r="DF193" s="24">
        <v>5.22</v>
      </c>
      <c r="DG193" s="24">
        <v>11.04</v>
      </c>
      <c r="DH193" s="24">
        <v>9.1999999999999993</v>
      </c>
    </row>
    <row r="194" spans="1:112" ht="12.3" customHeight="1">
      <c r="A194" s="24">
        <v>201</v>
      </c>
      <c r="B194" s="24" t="s">
        <v>404</v>
      </c>
      <c r="C194" s="24" t="s">
        <v>405</v>
      </c>
      <c r="D194" s="25" t="s">
        <v>1440</v>
      </c>
      <c r="E194" s="25" t="s">
        <v>1441</v>
      </c>
      <c r="F194" s="25" t="s">
        <v>1440</v>
      </c>
      <c r="G194" s="25" t="s">
        <v>2076</v>
      </c>
      <c r="H194" s="25" t="s">
        <v>431</v>
      </c>
      <c r="I194" s="26">
        <v>15696</v>
      </c>
      <c r="J194" s="27">
        <v>17392.321766729787</v>
      </c>
      <c r="K194" s="27">
        <f t="shared" ref="K194:K257" si="111">P194*I194/100</f>
        <v>4613.0544</v>
      </c>
      <c r="L194" s="24">
        <v>2979</v>
      </c>
      <c r="M194" s="24">
        <v>868</v>
      </c>
      <c r="N194" s="24">
        <v>372</v>
      </c>
      <c r="O194" s="24">
        <f t="shared" ref="O194:O257" si="112">M194+N194</f>
        <v>1240</v>
      </c>
      <c r="P194" s="28">
        <v>29.39</v>
      </c>
      <c r="Q194" s="28">
        <f t="shared" ref="Q194:Q257" si="113">_xlfn.PERCENTILE.EXC(W:W,W194)</f>
        <v>0.44404368921771481</v>
      </c>
      <c r="R194" s="29">
        <v>0.47878208969503899</v>
      </c>
      <c r="S194" s="29">
        <v>6.5579452051262518E-2</v>
      </c>
      <c r="T194" s="29">
        <v>0.468502127639155</v>
      </c>
      <c r="U194" s="28" t="s">
        <v>294</v>
      </c>
      <c r="V194" s="28" t="s">
        <v>295</v>
      </c>
      <c r="W194" s="28">
        <v>0.46528188415142119</v>
      </c>
      <c r="X194" s="27">
        <v>8092.3322413918095</v>
      </c>
      <c r="Y194" s="30">
        <f t="shared" ref="Y194:Y257" si="114">X194/(SUM(X:X))</f>
        <v>6.4805646441128541E-4</v>
      </c>
      <c r="Z194" s="27">
        <f t="shared" ref="Z194:Z257" si="115">X194-AO194</f>
        <v>8078.3322413918095</v>
      </c>
      <c r="AA194" s="27">
        <v>0</v>
      </c>
      <c r="AB194" s="27">
        <v>0</v>
      </c>
      <c r="AC194" s="27">
        <v>14</v>
      </c>
      <c r="AD194" s="27">
        <v>0</v>
      </c>
      <c r="AE194" s="27">
        <v>6616</v>
      </c>
      <c r="AF194" s="27">
        <f t="shared" ref="AF194:AF257" si="116">MAX(AA194:AE194)</f>
        <v>6616</v>
      </c>
      <c r="AG194" s="27">
        <f t="shared" ref="AG194:AG257" si="117">COUNTIF(AA194:AE194,"&gt;0")</f>
        <v>2</v>
      </c>
      <c r="AH194" s="27">
        <v>0</v>
      </c>
      <c r="AI194" s="27">
        <v>0</v>
      </c>
      <c r="AJ194" s="27">
        <v>14</v>
      </c>
      <c r="AK194" s="27">
        <v>0</v>
      </c>
      <c r="AL194" s="27">
        <v>6616</v>
      </c>
      <c r="AM194" s="27">
        <v>6616</v>
      </c>
      <c r="AN194" s="27">
        <f t="shared" ref="AN194:AN257" si="118">COUNTIF(AH194:AL194,"&gt;0")</f>
        <v>2</v>
      </c>
      <c r="AO194" s="27">
        <v>14</v>
      </c>
      <c r="AP194" s="30">
        <f t="shared" ref="AP194:AP257" si="119">AO194/(SUM(AO:AO))</f>
        <v>8.0963409049927946E-6</v>
      </c>
      <c r="AQ194" s="30">
        <f t="shared" ref="AQ194:AQ257" si="120">AI194/(SUM(AI:AI))</f>
        <v>0</v>
      </c>
      <c r="AR194" s="31">
        <f t="shared" ref="AR194:AR257" si="121">AO194/X194</f>
        <v>1.7300327745307853E-3</v>
      </c>
      <c r="AS194" s="31">
        <f t="shared" si="107"/>
        <v>1.7300327745307853E-3</v>
      </c>
      <c r="AT194" s="32">
        <f t="shared" ref="AT194:AT257" si="122">AO194/J194</f>
        <v>8.049529089773946E-4</v>
      </c>
      <c r="AU194" s="24">
        <v>1949.9963764786062</v>
      </c>
      <c r="AV194" s="28">
        <f t="shared" ref="AV194:AV257" si="123">AU194/(MAX(AU:AU))</f>
        <v>5.4152461027277991E-2</v>
      </c>
      <c r="AW194" s="30">
        <f t="shared" ref="AW194:AW257" si="124">AU194/(SUM(AU:AU))</f>
        <v>6.9549306490861954E-4</v>
      </c>
      <c r="AX194" s="33">
        <f t="shared" ref="AX194:AX257" si="125">AU194/(MAX(AU:AU))</f>
        <v>5.4152461027277991E-2</v>
      </c>
      <c r="AY194" s="30">
        <f t="shared" ref="AY194:AY257" si="126">AW194-AQ194</f>
        <v>6.9549306490861954E-4</v>
      </c>
      <c r="AZ194" s="31">
        <f t="shared" ref="AZ194:AZ257" si="127">(AY194-MIN($AY:$AY))/(MAX($AY:$AY)-MIN($AY:$AY))</f>
        <v>0.9003505692948135</v>
      </c>
      <c r="BA194" s="31">
        <f t="shared" si="108"/>
        <v>1949.9963764786062</v>
      </c>
      <c r="BB194" s="33">
        <f t="shared" ref="BB194:BB257" si="128">AI194/AU194</f>
        <v>0</v>
      </c>
      <c r="BC194" s="31">
        <f t="shared" ref="BC194:BC257" si="129">AVERAGE(AZ194,AX194,R194)</f>
        <v>0.47776170667237688</v>
      </c>
      <c r="BD194" s="30">
        <f t="shared" ref="BD194:BD257" si="130">Y194-AP194</f>
        <v>6.3996012350629261E-4</v>
      </c>
      <c r="BE194" s="31">
        <f t="shared" ref="BE194:BE257" si="131">(BD194-MIN($BD:$BD))/(MAX($BD:$BD)-MIN($BD:$BD))</f>
        <v>0.94453823488936028</v>
      </c>
      <c r="BF194" s="31">
        <f t="shared" ref="BF194:BF257" si="132">AVERAGE(BE194,Y194,W194)</f>
        <v>0.47015605850173087</v>
      </c>
      <c r="BG194" s="31">
        <f t="shared" ref="BG194:BG257" si="133">BF194/(MAX(BF:BF))</f>
        <v>0.71353826658796837</v>
      </c>
      <c r="BH194" s="24">
        <v>49.17</v>
      </c>
      <c r="BI194" s="24">
        <v>632.05339933899995</v>
      </c>
      <c r="BJ194" s="24">
        <f t="shared" ref="BJ194:BJ257" si="134">J194/BI194</f>
        <v>27.51717146829467</v>
      </c>
      <c r="BK194" s="28">
        <f t="shared" si="109"/>
        <v>1.3758585734147335E-2</v>
      </c>
      <c r="BL194" s="28" t="str">
        <f t="shared" ref="BL194:BL257" si="135">(BG194&gt;0.7191)&amp;(BH194&gt;59)</f>
        <v>FALSEFALSE</v>
      </c>
      <c r="BM194" s="24" t="str">
        <f t="shared" ref="BM194:BM257" si="136">(BC194&gt;0.48)&amp;(BH194&gt;50)</f>
        <v>FALSEFALSE</v>
      </c>
      <c r="BN194" s="28">
        <v>0.49369999999999997</v>
      </c>
      <c r="BO194" s="28">
        <f t="shared" ref="BO194:BO257" si="137">BN194/(MAX(BN:BN))</f>
        <v>0.43884444444444443</v>
      </c>
      <c r="BP194" s="24">
        <v>12.59</v>
      </c>
      <c r="BQ194" s="24">
        <f t="shared" si="110"/>
        <v>139.69999999999999</v>
      </c>
      <c r="BR194" s="24">
        <v>30</v>
      </c>
      <c r="BS194" s="28">
        <v>20.3</v>
      </c>
      <c r="BT194" s="28">
        <v>3186.288</v>
      </c>
      <c r="BU194" s="24">
        <v>2.88</v>
      </c>
      <c r="BV194" s="28">
        <v>35.58</v>
      </c>
      <c r="BW194" s="28">
        <v>5584.6367999999993</v>
      </c>
      <c r="BX194" s="24">
        <v>4906</v>
      </c>
      <c r="BY194" s="24">
        <v>9937</v>
      </c>
      <c r="BZ194" s="24">
        <v>853</v>
      </c>
      <c r="CA194" s="24">
        <v>3888</v>
      </c>
      <c r="CB194" s="24">
        <v>2126</v>
      </c>
      <c r="CC194" s="24">
        <v>9682</v>
      </c>
      <c r="CD194" s="24">
        <v>57.96</v>
      </c>
      <c r="CE194" s="24">
        <v>27.36</v>
      </c>
      <c r="CF194" s="24">
        <v>115.01</v>
      </c>
      <c r="CG194" s="24">
        <v>7717</v>
      </c>
      <c r="CH194" s="24">
        <v>7979</v>
      </c>
      <c r="CI194" s="24">
        <v>50.83</v>
      </c>
      <c r="CJ194" s="24" t="s">
        <v>1980</v>
      </c>
      <c r="CK194" s="24">
        <v>4339</v>
      </c>
      <c r="CL194" s="28">
        <v>1.01</v>
      </c>
      <c r="CM194" s="28">
        <v>3.65</v>
      </c>
      <c r="CN194" s="24">
        <v>1309</v>
      </c>
      <c r="CO194" s="24">
        <v>30.18</v>
      </c>
      <c r="CP194" s="24">
        <v>727</v>
      </c>
      <c r="CQ194" s="24">
        <v>2106</v>
      </c>
      <c r="CR194" s="24">
        <v>1358</v>
      </c>
      <c r="CS194" s="24">
        <v>4191</v>
      </c>
      <c r="CT194" s="24">
        <v>628</v>
      </c>
      <c r="CU194" s="24">
        <v>1923</v>
      </c>
      <c r="CV194" s="24">
        <v>1339</v>
      </c>
      <c r="CW194" s="24">
        <v>696</v>
      </c>
      <c r="CX194" s="24">
        <v>49.02</v>
      </c>
      <c r="CY194" s="24">
        <v>95.25</v>
      </c>
      <c r="CZ194" s="24">
        <v>75.099999999999994</v>
      </c>
      <c r="DA194" s="24">
        <v>32</v>
      </c>
      <c r="DB194" s="24">
        <v>1573</v>
      </c>
      <c r="DC194" s="24">
        <v>6.08</v>
      </c>
      <c r="DD194" s="24">
        <v>11.3</v>
      </c>
      <c r="DE194" s="24">
        <v>663</v>
      </c>
      <c r="DF194" s="24">
        <v>15.29</v>
      </c>
      <c r="DG194" s="24">
        <v>5</v>
      </c>
      <c r="DH194" s="24">
        <v>6.83</v>
      </c>
    </row>
    <row r="195" spans="1:112" ht="12.3" customHeight="1">
      <c r="A195" s="24">
        <v>202</v>
      </c>
      <c r="B195" s="24" t="s">
        <v>404</v>
      </c>
      <c r="C195" s="24" t="s">
        <v>405</v>
      </c>
      <c r="D195" s="25" t="s">
        <v>1440</v>
      </c>
      <c r="E195" s="25" t="s">
        <v>1441</v>
      </c>
      <c r="F195" s="25" t="s">
        <v>2438</v>
      </c>
      <c r="G195" s="25" t="s">
        <v>2439</v>
      </c>
      <c r="H195" s="25" t="s">
        <v>431</v>
      </c>
      <c r="I195" s="26">
        <v>2919</v>
      </c>
      <c r="J195" s="27">
        <v>3234.4665670925242</v>
      </c>
      <c r="K195" s="27">
        <f t="shared" si="111"/>
        <v>974.07029999999997</v>
      </c>
      <c r="L195" s="24">
        <v>509</v>
      </c>
      <c r="M195" s="24">
        <v>196</v>
      </c>
      <c r="N195" s="24">
        <v>59</v>
      </c>
      <c r="O195" s="24">
        <f t="shared" si="112"/>
        <v>255</v>
      </c>
      <c r="P195" s="28">
        <v>33.369999999999997</v>
      </c>
      <c r="Q195" s="28">
        <f t="shared" si="113"/>
        <v>0.46522901395553778</v>
      </c>
      <c r="R195" s="29">
        <v>0.47878208969503899</v>
      </c>
      <c r="S195" s="29">
        <v>6.5579452051262518E-2</v>
      </c>
      <c r="T195" s="29">
        <v>0.468502127639155</v>
      </c>
      <c r="U195" s="28" t="s">
        <v>294</v>
      </c>
      <c r="V195" s="28" t="s">
        <v>295</v>
      </c>
      <c r="W195" s="28">
        <v>0.5282904550572618</v>
      </c>
      <c r="X195" s="27">
        <v>1708.7378145968091</v>
      </c>
      <c r="Y195" s="30">
        <f t="shared" si="114"/>
        <v>1.3684047487192872E-4</v>
      </c>
      <c r="Z195" s="27">
        <f t="shared" si="115"/>
        <v>1708.7378145968091</v>
      </c>
      <c r="AA195" s="27">
        <v>0</v>
      </c>
      <c r="AB195" s="27">
        <v>0</v>
      </c>
      <c r="AC195" s="27">
        <v>0</v>
      </c>
      <c r="AD195" s="27">
        <v>0</v>
      </c>
      <c r="AE195" s="27">
        <v>0</v>
      </c>
      <c r="AF195" s="27">
        <f t="shared" si="116"/>
        <v>0</v>
      </c>
      <c r="AG195" s="27">
        <f t="shared" si="117"/>
        <v>0</v>
      </c>
      <c r="AH195" s="27">
        <v>0</v>
      </c>
      <c r="AI195" s="27">
        <v>0</v>
      </c>
      <c r="AJ195" s="27">
        <v>0</v>
      </c>
      <c r="AK195" s="27">
        <v>0</v>
      </c>
      <c r="AL195" s="27">
        <v>0</v>
      </c>
      <c r="AM195" s="27">
        <v>0</v>
      </c>
      <c r="AN195" s="27">
        <f t="shared" si="118"/>
        <v>0</v>
      </c>
      <c r="AO195" s="27">
        <v>0</v>
      </c>
      <c r="AP195" s="30">
        <f t="shared" si="119"/>
        <v>0</v>
      </c>
      <c r="AQ195" s="30">
        <f t="shared" si="120"/>
        <v>0</v>
      </c>
      <c r="AR195" s="31">
        <f t="shared" si="121"/>
        <v>0</v>
      </c>
      <c r="AS195" s="31">
        <f t="shared" si="107"/>
        <v>0</v>
      </c>
      <c r="AT195" s="32">
        <f t="shared" si="122"/>
        <v>0</v>
      </c>
      <c r="AU195" s="24">
        <v>414.7080072199505</v>
      </c>
      <c r="AV195" s="28">
        <f t="shared" si="123"/>
        <v>1.1516667143368343E-2</v>
      </c>
      <c r="AW195" s="30">
        <f t="shared" si="124"/>
        <v>1.4791132253507225E-4</v>
      </c>
      <c r="AX195" s="33">
        <f t="shared" si="125"/>
        <v>1.1516667143368343E-2</v>
      </c>
      <c r="AY195" s="30">
        <f t="shared" si="126"/>
        <v>1.4791132253507225E-4</v>
      </c>
      <c r="AZ195" s="31">
        <f t="shared" si="127"/>
        <v>0.89585869041039023</v>
      </c>
      <c r="BA195" s="31">
        <f t="shared" si="108"/>
        <v>414.7080072199505</v>
      </c>
      <c r="BB195" s="33">
        <f t="shared" si="128"/>
        <v>0</v>
      </c>
      <c r="BC195" s="31">
        <f t="shared" si="129"/>
        <v>0.46205248241626579</v>
      </c>
      <c r="BD195" s="30">
        <f t="shared" si="130"/>
        <v>1.3684047487192872E-4</v>
      </c>
      <c r="BE195" s="31">
        <f t="shared" si="131"/>
        <v>0.94259000325869791</v>
      </c>
      <c r="BF195" s="31">
        <f t="shared" si="132"/>
        <v>0.49033909959694388</v>
      </c>
      <c r="BG195" s="31">
        <f t="shared" si="133"/>
        <v>0.74416931323117352</v>
      </c>
      <c r="BH195" s="24">
        <v>0</v>
      </c>
      <c r="BI195" s="24">
        <v>117.98777454499999</v>
      </c>
      <c r="BJ195" s="24">
        <f t="shared" si="134"/>
        <v>27.413573817844267</v>
      </c>
      <c r="BK195" s="28">
        <f t="shared" si="109"/>
        <v>1.3706786908922134E-2</v>
      </c>
      <c r="BL195" s="28" t="str">
        <f t="shared" si="135"/>
        <v>TRUEFALSE</v>
      </c>
      <c r="BM195" s="24" t="str">
        <f t="shared" si="136"/>
        <v>FALSEFALSE</v>
      </c>
      <c r="BN195" s="28">
        <v>0.51200000000000001</v>
      </c>
      <c r="BO195" s="28">
        <f t="shared" si="137"/>
        <v>0.45511111111111113</v>
      </c>
      <c r="BP195" s="24">
        <v>9.57</v>
      </c>
      <c r="BQ195" s="24">
        <f t="shared" si="110"/>
        <v>65.416666666666671</v>
      </c>
      <c r="BR195" s="24">
        <v>12</v>
      </c>
      <c r="BS195" s="28">
        <v>32.619999999999997</v>
      </c>
      <c r="BT195" s="28">
        <v>952.17779999999993</v>
      </c>
      <c r="BU195" s="24">
        <v>4.8</v>
      </c>
      <c r="BV195" s="28">
        <v>44.5</v>
      </c>
      <c r="BW195" s="28">
        <v>1298.9549999999999</v>
      </c>
      <c r="BX195" s="24">
        <v>938</v>
      </c>
      <c r="BY195" s="24">
        <v>1832</v>
      </c>
      <c r="BZ195" s="24">
        <v>149</v>
      </c>
      <c r="CA195" s="24">
        <v>748</v>
      </c>
      <c r="CB195" s="24">
        <v>387</v>
      </c>
      <c r="CC195" s="24">
        <v>1784</v>
      </c>
      <c r="CD195" s="24">
        <v>59.33</v>
      </c>
      <c r="CE195" s="24">
        <v>27.36</v>
      </c>
      <c r="CF195" s="24">
        <v>116.22</v>
      </c>
      <c r="CG195" s="24">
        <v>0</v>
      </c>
      <c r="CH195" s="24">
        <v>2919</v>
      </c>
      <c r="CI195" s="24">
        <v>100</v>
      </c>
      <c r="CJ195" s="24" t="s">
        <v>1980</v>
      </c>
      <c r="CK195" s="24">
        <v>799</v>
      </c>
      <c r="CL195" s="28">
        <v>1.01</v>
      </c>
      <c r="CM195" s="28">
        <v>3.67</v>
      </c>
      <c r="CN195" s="24">
        <v>265</v>
      </c>
      <c r="CO195" s="24">
        <v>33.25</v>
      </c>
      <c r="CP195" s="24">
        <v>84</v>
      </c>
      <c r="CQ195" s="24">
        <v>465</v>
      </c>
      <c r="CR195" s="24">
        <v>236</v>
      </c>
      <c r="CS195" s="24">
        <v>785</v>
      </c>
      <c r="CT195" s="24">
        <v>118</v>
      </c>
      <c r="CU195" s="24">
        <v>361</v>
      </c>
      <c r="CV195" s="24">
        <v>247</v>
      </c>
      <c r="CW195" s="24">
        <v>112</v>
      </c>
      <c r="CX195" s="24">
        <v>48.96</v>
      </c>
      <c r="CY195" s="24">
        <v>95</v>
      </c>
      <c r="CZ195" s="24">
        <v>73.95</v>
      </c>
      <c r="DA195" s="24">
        <v>29.24</v>
      </c>
      <c r="DB195" s="24">
        <v>219</v>
      </c>
      <c r="DC195" s="24">
        <v>4.72</v>
      </c>
      <c r="DD195" s="24">
        <v>10.66</v>
      </c>
      <c r="DE195" s="24">
        <v>143</v>
      </c>
      <c r="DF195" s="24">
        <v>17.940000000000001</v>
      </c>
      <c r="DG195" s="24">
        <v>2.5099999999999998</v>
      </c>
      <c r="DH195" s="24">
        <v>9.69</v>
      </c>
    </row>
    <row r="196" spans="1:112" ht="12.3" customHeight="1">
      <c r="A196" s="24">
        <v>203</v>
      </c>
      <c r="B196" s="24" t="s">
        <v>404</v>
      </c>
      <c r="C196" s="24" t="s">
        <v>405</v>
      </c>
      <c r="D196" s="25" t="s">
        <v>1440</v>
      </c>
      <c r="E196" s="25" t="s">
        <v>1441</v>
      </c>
      <c r="F196" s="25" t="s">
        <v>2245</v>
      </c>
      <c r="G196" s="25" t="s">
        <v>2246</v>
      </c>
      <c r="H196" s="25" t="s">
        <v>431</v>
      </c>
      <c r="I196" s="26">
        <v>7581</v>
      </c>
      <c r="J196" s="27">
        <v>8400.3052569813026</v>
      </c>
      <c r="K196" s="27">
        <f t="shared" si="111"/>
        <v>2718.5465999999997</v>
      </c>
      <c r="L196" s="24">
        <v>1354</v>
      </c>
      <c r="M196" s="24">
        <v>552</v>
      </c>
      <c r="N196" s="24">
        <v>205</v>
      </c>
      <c r="O196" s="24">
        <f t="shared" si="112"/>
        <v>757</v>
      </c>
      <c r="P196" s="28">
        <v>35.86</v>
      </c>
      <c r="Q196" s="28">
        <f t="shared" si="113"/>
        <v>0.48201708363375878</v>
      </c>
      <c r="R196" s="29">
        <v>0.47878208969503899</v>
      </c>
      <c r="S196" s="29">
        <v>6.5579452051262518E-2</v>
      </c>
      <c r="T196" s="29">
        <v>0.468502127639155</v>
      </c>
      <c r="U196" s="28" t="s">
        <v>294</v>
      </c>
      <c r="V196" s="28" t="s">
        <v>295</v>
      </c>
      <c r="W196" s="28">
        <v>0.56771039012146862</v>
      </c>
      <c r="X196" s="27">
        <v>4768.9405745802787</v>
      </c>
      <c r="Y196" s="30">
        <f t="shared" si="114"/>
        <v>3.8191001994975843E-4</v>
      </c>
      <c r="Z196" s="27">
        <f t="shared" si="115"/>
        <v>4768.9405745802787</v>
      </c>
      <c r="AA196" s="27">
        <v>0</v>
      </c>
      <c r="AB196" s="27">
        <v>0</v>
      </c>
      <c r="AC196" s="27">
        <v>0</v>
      </c>
      <c r="AD196" s="27">
        <v>0</v>
      </c>
      <c r="AE196" s="27">
        <v>0</v>
      </c>
      <c r="AF196" s="27">
        <f t="shared" si="116"/>
        <v>0</v>
      </c>
      <c r="AG196" s="27">
        <f t="shared" si="117"/>
        <v>0</v>
      </c>
      <c r="AH196" s="27">
        <v>0</v>
      </c>
      <c r="AI196" s="27">
        <v>0</v>
      </c>
      <c r="AJ196" s="27">
        <v>0</v>
      </c>
      <c r="AK196" s="27">
        <v>0</v>
      </c>
      <c r="AL196" s="27">
        <v>0</v>
      </c>
      <c r="AM196" s="27">
        <v>0</v>
      </c>
      <c r="AN196" s="27">
        <f t="shared" si="118"/>
        <v>0</v>
      </c>
      <c r="AO196" s="27">
        <v>0</v>
      </c>
      <c r="AP196" s="30">
        <f t="shared" si="119"/>
        <v>0</v>
      </c>
      <c r="AQ196" s="30">
        <f t="shared" si="120"/>
        <v>0</v>
      </c>
      <c r="AR196" s="31">
        <f t="shared" si="121"/>
        <v>0</v>
      </c>
      <c r="AS196" s="31">
        <f t="shared" si="107"/>
        <v>0</v>
      </c>
      <c r="AT196" s="32">
        <f t="shared" si="122"/>
        <v>0</v>
      </c>
      <c r="AU196" s="24">
        <v>788.54973187871997</v>
      </c>
      <c r="AV196" s="28">
        <f t="shared" si="123"/>
        <v>2.1898455370848419E-2</v>
      </c>
      <c r="AW196" s="30">
        <f t="shared" si="124"/>
        <v>2.8124712254470083E-4</v>
      </c>
      <c r="AX196" s="33">
        <f t="shared" si="125"/>
        <v>2.1898455370848419E-2</v>
      </c>
      <c r="AY196" s="30">
        <f t="shared" si="126"/>
        <v>2.8124712254470083E-4</v>
      </c>
      <c r="AZ196" s="31">
        <f t="shared" si="127"/>
        <v>0.89695246001272355</v>
      </c>
      <c r="BA196" s="31">
        <f t="shared" si="108"/>
        <v>788.54973187871997</v>
      </c>
      <c r="BB196" s="33">
        <f t="shared" si="128"/>
        <v>0</v>
      </c>
      <c r="BC196" s="31">
        <f t="shared" si="129"/>
        <v>0.46587766835953698</v>
      </c>
      <c r="BD196" s="30">
        <f t="shared" si="130"/>
        <v>3.8191001994975843E-4</v>
      </c>
      <c r="BE196" s="31">
        <f t="shared" si="131"/>
        <v>0.94353898674747361</v>
      </c>
      <c r="BF196" s="31">
        <f t="shared" si="132"/>
        <v>0.50387709562963068</v>
      </c>
      <c r="BG196" s="31">
        <f t="shared" si="133"/>
        <v>0.7647154235014989</v>
      </c>
      <c r="BH196" s="24">
        <v>0</v>
      </c>
      <c r="BI196" s="24">
        <v>972.48631394699999</v>
      </c>
      <c r="BJ196" s="24">
        <f t="shared" si="134"/>
        <v>8.6379675852580835</v>
      </c>
      <c r="BK196" s="28">
        <f t="shared" si="109"/>
        <v>4.3189837926290416E-3</v>
      </c>
      <c r="BL196" s="28" t="str">
        <f t="shared" si="135"/>
        <v>TRUEFALSE</v>
      </c>
      <c r="BM196" s="24" t="str">
        <f t="shared" si="136"/>
        <v>FALSEFALSE</v>
      </c>
      <c r="BN196" s="28">
        <v>0.5071</v>
      </c>
      <c r="BO196" s="28">
        <f t="shared" si="137"/>
        <v>0.45075555555555558</v>
      </c>
      <c r="BP196" s="24">
        <v>12.63</v>
      </c>
      <c r="BQ196" s="24">
        <f t="shared" si="110"/>
        <v>60.391304347826086</v>
      </c>
      <c r="BR196" s="24">
        <v>23</v>
      </c>
      <c r="BS196" s="28">
        <v>53.28</v>
      </c>
      <c r="BT196" s="28">
        <v>4039.1568000000002</v>
      </c>
      <c r="BU196" s="24">
        <v>11.94</v>
      </c>
      <c r="BV196" s="28">
        <v>71.399999999999991</v>
      </c>
      <c r="BW196" s="28">
        <v>5412.8339999999989</v>
      </c>
      <c r="BX196" s="24">
        <v>2423</v>
      </c>
      <c r="BY196" s="24">
        <v>4778</v>
      </c>
      <c r="BZ196" s="24">
        <v>380</v>
      </c>
      <c r="CA196" s="24">
        <v>1915</v>
      </c>
      <c r="CB196" s="24">
        <v>983</v>
      </c>
      <c r="CC196" s="24">
        <v>4683</v>
      </c>
      <c r="CD196" s="24">
        <v>58.66</v>
      </c>
      <c r="CE196" s="24">
        <v>27.78</v>
      </c>
      <c r="CF196" s="24">
        <v>129.87</v>
      </c>
      <c r="CG196" s="24">
        <v>0</v>
      </c>
      <c r="CH196" s="24">
        <v>7581</v>
      </c>
      <c r="CI196" s="24">
        <v>100</v>
      </c>
      <c r="CJ196" s="24" t="s">
        <v>1980</v>
      </c>
      <c r="CK196" s="24">
        <v>2130</v>
      </c>
      <c r="CL196" s="28">
        <v>1.01</v>
      </c>
      <c r="CM196" s="28">
        <v>3.58</v>
      </c>
      <c r="CN196" s="24">
        <v>401</v>
      </c>
      <c r="CO196" s="24">
        <v>18.829999999999998</v>
      </c>
      <c r="CP196" s="24">
        <v>237</v>
      </c>
      <c r="CQ196" s="24">
        <v>771</v>
      </c>
      <c r="CR196" s="24">
        <v>381</v>
      </c>
      <c r="CS196" s="24">
        <v>1389</v>
      </c>
      <c r="CT196" s="24">
        <v>268</v>
      </c>
      <c r="CU196" s="24">
        <v>966</v>
      </c>
      <c r="CV196" s="24">
        <v>553</v>
      </c>
      <c r="CW196" s="24">
        <v>259</v>
      </c>
      <c r="CX196" s="24">
        <v>42.27</v>
      </c>
      <c r="CY196" s="24">
        <v>94.99</v>
      </c>
      <c r="CZ196" s="24">
        <v>69.3</v>
      </c>
      <c r="DA196" s="24">
        <v>27.7</v>
      </c>
      <c r="DB196" s="24">
        <v>758</v>
      </c>
      <c r="DC196" s="24">
        <v>6.96</v>
      </c>
      <c r="DD196" s="24">
        <v>11.5</v>
      </c>
      <c r="DE196" s="24">
        <v>463</v>
      </c>
      <c r="DF196" s="24">
        <v>21.74</v>
      </c>
      <c r="DG196" s="24">
        <v>0.66</v>
      </c>
      <c r="DH196" s="24">
        <v>11.42</v>
      </c>
    </row>
    <row r="197" spans="1:112" ht="12.3" customHeight="1">
      <c r="A197" s="24">
        <v>204</v>
      </c>
      <c r="B197" s="24" t="s">
        <v>404</v>
      </c>
      <c r="C197" s="24" t="s">
        <v>405</v>
      </c>
      <c r="D197" s="25" t="s">
        <v>1440</v>
      </c>
      <c r="E197" s="25" t="s">
        <v>1441</v>
      </c>
      <c r="F197" s="25" t="s">
        <v>1442</v>
      </c>
      <c r="G197" s="25" t="s">
        <v>1443</v>
      </c>
      <c r="H197" s="25" t="s">
        <v>431</v>
      </c>
      <c r="I197" s="26">
        <v>11297</v>
      </c>
      <c r="J197" s="27">
        <v>12517.906409196383</v>
      </c>
      <c r="K197" s="27">
        <f t="shared" si="111"/>
        <v>3033.2445000000002</v>
      </c>
      <c r="L197" s="24">
        <v>2266</v>
      </c>
      <c r="M197" s="24">
        <v>549</v>
      </c>
      <c r="N197" s="24">
        <v>283</v>
      </c>
      <c r="O197" s="24">
        <f t="shared" si="112"/>
        <v>832</v>
      </c>
      <c r="P197" s="28">
        <v>26.85</v>
      </c>
      <c r="Q197" s="28">
        <f t="shared" si="113"/>
        <v>0.42925163543239214</v>
      </c>
      <c r="R197" s="29">
        <v>0.47878208969503899</v>
      </c>
      <c r="S197" s="29">
        <v>6.5579452051262518E-2</v>
      </c>
      <c r="T197" s="29">
        <v>0.468502127639155</v>
      </c>
      <c r="U197" s="28" t="s">
        <v>294</v>
      </c>
      <c r="V197" s="28" t="s">
        <v>295</v>
      </c>
      <c r="W197" s="28">
        <v>0.42507038412608572</v>
      </c>
      <c r="X197" s="27">
        <v>5320.9912858114967</v>
      </c>
      <c r="Y197" s="30">
        <f t="shared" si="114"/>
        <v>4.2611977573144976E-4</v>
      </c>
      <c r="Z197" s="27">
        <f t="shared" si="115"/>
        <v>5233.9912858114967</v>
      </c>
      <c r="AA197" s="27">
        <v>0</v>
      </c>
      <c r="AB197" s="27">
        <v>0</v>
      </c>
      <c r="AC197" s="27">
        <v>0</v>
      </c>
      <c r="AD197" s="27">
        <v>0</v>
      </c>
      <c r="AE197" s="27">
        <v>0</v>
      </c>
      <c r="AF197" s="27">
        <f t="shared" si="116"/>
        <v>0</v>
      </c>
      <c r="AG197" s="27">
        <f t="shared" si="117"/>
        <v>0</v>
      </c>
      <c r="AH197" s="27">
        <v>0</v>
      </c>
      <c r="AI197" s="27">
        <v>0</v>
      </c>
      <c r="AJ197" s="27">
        <v>87</v>
      </c>
      <c r="AK197" s="27">
        <v>0</v>
      </c>
      <c r="AL197" s="27">
        <v>0</v>
      </c>
      <c r="AM197" s="27">
        <v>87</v>
      </c>
      <c r="AN197" s="27">
        <f t="shared" si="118"/>
        <v>1</v>
      </c>
      <c r="AO197" s="27">
        <v>87</v>
      </c>
      <c r="AP197" s="30">
        <f t="shared" si="119"/>
        <v>5.0312975623883794E-5</v>
      </c>
      <c r="AQ197" s="30">
        <f t="shared" si="120"/>
        <v>0</v>
      </c>
      <c r="AR197" s="31">
        <f t="shared" si="121"/>
        <v>1.6350336868994092E-2</v>
      </c>
      <c r="AS197" s="31">
        <f t="shared" si="107"/>
        <v>1.6350336868994092E-2</v>
      </c>
      <c r="AT197" s="32">
        <f t="shared" si="122"/>
        <v>6.9500439734942205E-3</v>
      </c>
      <c r="AU197" s="24">
        <v>1191.8973570895444</v>
      </c>
      <c r="AV197" s="28">
        <f t="shared" si="123"/>
        <v>3.309963852079769E-2</v>
      </c>
      <c r="AW197" s="30">
        <f t="shared" si="124"/>
        <v>4.2510660837004132E-4</v>
      </c>
      <c r="AX197" s="33">
        <f t="shared" si="125"/>
        <v>3.309963852079769E-2</v>
      </c>
      <c r="AY197" s="30">
        <f t="shared" si="126"/>
        <v>4.2510660837004132E-4</v>
      </c>
      <c r="AZ197" s="31">
        <f t="shared" si="127"/>
        <v>0.89813255667537317</v>
      </c>
      <c r="BA197" s="31">
        <f t="shared" si="108"/>
        <v>1191.8973570895444</v>
      </c>
      <c r="BB197" s="33">
        <f t="shared" si="128"/>
        <v>0</v>
      </c>
      <c r="BC197" s="31">
        <f t="shared" si="129"/>
        <v>0.47000476163040328</v>
      </c>
      <c r="BD197" s="30">
        <f t="shared" si="130"/>
        <v>3.7580680010756594E-4</v>
      </c>
      <c r="BE197" s="31">
        <f t="shared" si="131"/>
        <v>0.94351535323211067</v>
      </c>
      <c r="BF197" s="31">
        <f t="shared" si="132"/>
        <v>0.45633728571130927</v>
      </c>
      <c r="BG197" s="31">
        <f t="shared" si="133"/>
        <v>0.69256603193321886</v>
      </c>
      <c r="BH197" s="24">
        <v>68.209999999999994</v>
      </c>
      <c r="BI197" s="24">
        <v>111.054615572</v>
      </c>
      <c r="BJ197" s="24">
        <f t="shared" si="134"/>
        <v>112.71847049959533</v>
      </c>
      <c r="BK197" s="28">
        <f t="shared" si="109"/>
        <v>5.6359235249797662E-2</v>
      </c>
      <c r="BL197" s="28" t="str">
        <f t="shared" si="135"/>
        <v>FALSETRUE</v>
      </c>
      <c r="BM197" s="24" t="str">
        <f t="shared" si="136"/>
        <v>FALSETRUE</v>
      </c>
      <c r="BN197" s="28">
        <v>0.53500000000000003</v>
      </c>
      <c r="BO197" s="28">
        <f t="shared" si="137"/>
        <v>0.47555555555555556</v>
      </c>
      <c r="BP197" s="24">
        <v>7.47</v>
      </c>
      <c r="BQ197" s="24">
        <f t="shared" si="110"/>
        <v>107.84615384615384</v>
      </c>
      <c r="BR197" s="24">
        <v>26</v>
      </c>
      <c r="BS197" s="28">
        <v>8.98</v>
      </c>
      <c r="BT197" s="28">
        <v>1014.4706000000001</v>
      </c>
      <c r="BU197" s="24">
        <v>1.1200000000000001</v>
      </c>
      <c r="BV197" s="28">
        <v>28.16</v>
      </c>
      <c r="BW197" s="28">
        <v>3181.2352000000001</v>
      </c>
      <c r="BX197" s="24">
        <v>3782</v>
      </c>
      <c r="BY197" s="24">
        <v>7069</v>
      </c>
      <c r="BZ197" s="24">
        <v>446</v>
      </c>
      <c r="CA197" s="24">
        <v>3036</v>
      </c>
      <c r="CB197" s="24">
        <v>1445</v>
      </c>
      <c r="CC197" s="24">
        <v>6816</v>
      </c>
      <c r="CD197" s="24">
        <v>59.81</v>
      </c>
      <c r="CE197" s="24">
        <v>26.06</v>
      </c>
      <c r="CF197" s="24">
        <v>106.68</v>
      </c>
      <c r="CG197" s="24">
        <v>7706</v>
      </c>
      <c r="CH197" s="24">
        <v>3591</v>
      </c>
      <c r="CI197" s="24">
        <v>31.79</v>
      </c>
      <c r="CJ197" s="24" t="s">
        <v>98</v>
      </c>
      <c r="CK197" s="24">
        <v>3149</v>
      </c>
      <c r="CL197" s="28">
        <v>1.01</v>
      </c>
      <c r="CM197" s="28">
        <v>3.61</v>
      </c>
      <c r="CN197" s="24">
        <v>1101</v>
      </c>
      <c r="CO197" s="24">
        <v>35.03</v>
      </c>
      <c r="CP197" s="24">
        <v>540</v>
      </c>
      <c r="CQ197" s="24">
        <v>1436</v>
      </c>
      <c r="CR197" s="24">
        <v>811</v>
      </c>
      <c r="CS197" s="24">
        <v>2804</v>
      </c>
      <c r="CT197" s="24">
        <v>683</v>
      </c>
      <c r="CU197" s="24">
        <v>1508</v>
      </c>
      <c r="CV197" s="24">
        <v>949</v>
      </c>
      <c r="CW197" s="24">
        <v>566</v>
      </c>
      <c r="CX197" s="24">
        <v>68.23</v>
      </c>
      <c r="CY197" s="24">
        <v>98.43</v>
      </c>
      <c r="CZ197" s="24">
        <v>80.56</v>
      </c>
      <c r="DA197" s="24">
        <v>37.729999999999997</v>
      </c>
      <c r="DB197" s="24">
        <v>658</v>
      </c>
      <c r="DC197" s="24">
        <v>2.2200000000000002</v>
      </c>
      <c r="DD197" s="24">
        <v>11.36</v>
      </c>
      <c r="DE197" s="24">
        <v>423</v>
      </c>
      <c r="DF197" s="24">
        <v>13.46</v>
      </c>
      <c r="DG197" s="24">
        <v>7.6</v>
      </c>
      <c r="DH197" s="24">
        <v>4.62</v>
      </c>
    </row>
    <row r="198" spans="1:112" ht="12.3" customHeight="1">
      <c r="A198" s="24">
        <v>205</v>
      </c>
      <c r="B198" s="24" t="s">
        <v>404</v>
      </c>
      <c r="C198" s="24" t="s">
        <v>405</v>
      </c>
      <c r="D198" s="25" t="s">
        <v>556</v>
      </c>
      <c r="E198" s="25" t="s">
        <v>557</v>
      </c>
      <c r="F198" s="25" t="s">
        <v>558</v>
      </c>
      <c r="G198" s="25" t="s">
        <v>559</v>
      </c>
      <c r="H198" s="25" t="s">
        <v>431</v>
      </c>
      <c r="I198" s="26">
        <v>44975</v>
      </c>
      <c r="J198" s="27">
        <v>52041.419177244228</v>
      </c>
      <c r="K198" s="27">
        <f t="shared" si="111"/>
        <v>12386.115</v>
      </c>
      <c r="L198" s="24">
        <v>8255</v>
      </c>
      <c r="M198" s="24">
        <v>2366</v>
      </c>
      <c r="N198" s="24">
        <v>771</v>
      </c>
      <c r="O198" s="24">
        <f t="shared" si="112"/>
        <v>3137</v>
      </c>
      <c r="P198" s="28">
        <v>27.54</v>
      </c>
      <c r="Q198" s="28">
        <f t="shared" si="113"/>
        <v>0.41861720758636062</v>
      </c>
      <c r="R198" s="29">
        <v>0.48283070880344492</v>
      </c>
      <c r="S198" s="29">
        <v>8.0418432884270502E-2</v>
      </c>
      <c r="T198" s="29">
        <v>0.29674014915460722</v>
      </c>
      <c r="U198" s="28" t="s">
        <v>215</v>
      </c>
      <c r="V198" s="28" t="s">
        <v>129</v>
      </c>
      <c r="W198" s="28">
        <v>0.39735766382262427</v>
      </c>
      <c r="X198" s="27">
        <v>20679.056746283684</v>
      </c>
      <c r="Y198" s="30">
        <f t="shared" si="114"/>
        <v>1.656036356714397E-3</v>
      </c>
      <c r="Z198" s="27">
        <f t="shared" si="115"/>
        <v>20378.056746283684</v>
      </c>
      <c r="AA198" s="27">
        <v>0</v>
      </c>
      <c r="AB198" s="27">
        <v>0</v>
      </c>
      <c r="AC198" s="27">
        <v>199</v>
      </c>
      <c r="AD198" s="27">
        <v>0</v>
      </c>
      <c r="AE198" s="27">
        <v>12132</v>
      </c>
      <c r="AF198" s="27">
        <f t="shared" si="116"/>
        <v>12132</v>
      </c>
      <c r="AG198" s="27">
        <f t="shared" si="117"/>
        <v>2</v>
      </c>
      <c r="AH198" s="27">
        <v>0</v>
      </c>
      <c r="AI198" s="27">
        <v>101</v>
      </c>
      <c r="AJ198" s="27">
        <v>200</v>
      </c>
      <c r="AK198" s="27">
        <v>0</v>
      </c>
      <c r="AL198" s="27">
        <v>12132</v>
      </c>
      <c r="AM198" s="27">
        <v>12433</v>
      </c>
      <c r="AN198" s="27">
        <f t="shared" si="118"/>
        <v>3</v>
      </c>
      <c r="AO198" s="27">
        <v>301</v>
      </c>
      <c r="AP198" s="30">
        <f t="shared" si="119"/>
        <v>1.7407132945734507E-4</v>
      </c>
      <c r="AQ198" s="30">
        <f t="shared" si="120"/>
        <v>3.1849041848379638E-4</v>
      </c>
      <c r="AR198" s="31">
        <f t="shared" si="121"/>
        <v>1.4555789642295648E-2</v>
      </c>
      <c r="AS198" s="31">
        <f t="shared" si="107"/>
        <v>1.4555789642295648E-2</v>
      </c>
      <c r="AT198" s="32">
        <f t="shared" si="122"/>
        <v>5.7838545673561505E-3</v>
      </c>
      <c r="AU198" s="24">
        <v>5137.4372355627092</v>
      </c>
      <c r="AV198" s="28">
        <f t="shared" si="123"/>
        <v>0.14266942904852553</v>
      </c>
      <c r="AW198" s="30">
        <f t="shared" si="124"/>
        <v>1.8323377478216432E-3</v>
      </c>
      <c r="AX198" s="33">
        <f t="shared" si="125"/>
        <v>0.14266942904852553</v>
      </c>
      <c r="AY198" s="30">
        <f t="shared" si="126"/>
        <v>1.5138473293378469E-3</v>
      </c>
      <c r="AZ198" s="31">
        <f t="shared" si="127"/>
        <v>0.90706362774054183</v>
      </c>
      <c r="BA198" s="31">
        <f t="shared" si="108"/>
        <v>5036.4372355627092</v>
      </c>
      <c r="BB198" s="33">
        <f t="shared" si="128"/>
        <v>1.9659607576487961E-2</v>
      </c>
      <c r="BC198" s="31">
        <f t="shared" si="129"/>
        <v>0.51085458853083743</v>
      </c>
      <c r="BD198" s="30">
        <f t="shared" si="130"/>
        <v>1.4819650272570519E-3</v>
      </c>
      <c r="BE198" s="31">
        <f t="shared" si="131"/>
        <v>0.94779873284668059</v>
      </c>
      <c r="BF198" s="31">
        <f t="shared" si="132"/>
        <v>0.44893747767533981</v>
      </c>
      <c r="BG198" s="31">
        <f t="shared" si="133"/>
        <v>0.68133562002297887</v>
      </c>
      <c r="BH198" s="24">
        <v>70.25</v>
      </c>
      <c r="BI198" s="24">
        <v>2208.7222886999998</v>
      </c>
      <c r="BJ198" s="24">
        <f t="shared" si="134"/>
        <v>23.561775712361982</v>
      </c>
      <c r="BK198" s="28">
        <f t="shared" si="109"/>
        <v>1.1780887856180991E-2</v>
      </c>
      <c r="BL198" s="28" t="str">
        <f t="shared" si="135"/>
        <v>FALSETRUE</v>
      </c>
      <c r="BM198" s="24" t="str">
        <f t="shared" si="136"/>
        <v>TRUETRUE</v>
      </c>
      <c r="BN198" s="28">
        <v>0.4975</v>
      </c>
      <c r="BO198" s="28">
        <f t="shared" si="137"/>
        <v>0.44222222222222224</v>
      </c>
      <c r="BP198" s="24">
        <v>8.9600000000000009</v>
      </c>
      <c r="BQ198" s="24">
        <f t="shared" si="110"/>
        <v>145.26966292134833</v>
      </c>
      <c r="BR198" s="24">
        <v>89</v>
      </c>
      <c r="BS198" s="28">
        <v>10.6</v>
      </c>
      <c r="BT198" s="28">
        <v>4767.3499999999995</v>
      </c>
      <c r="BU198" s="24">
        <v>1.91</v>
      </c>
      <c r="BV198" s="28">
        <v>52.610000000000007</v>
      </c>
      <c r="BW198" s="28">
        <v>23661.347500000003</v>
      </c>
      <c r="BX198" s="24">
        <v>14227</v>
      </c>
      <c r="BY198" s="24">
        <v>28595</v>
      </c>
      <c r="BZ198" s="24">
        <v>2153</v>
      </c>
      <c r="CA198" s="24">
        <v>11327</v>
      </c>
      <c r="CB198" s="24">
        <v>6108</v>
      </c>
      <c r="CC198" s="24">
        <v>27540</v>
      </c>
      <c r="CD198" s="24">
        <v>57.28</v>
      </c>
      <c r="CE198" s="24">
        <v>26.98</v>
      </c>
      <c r="CF198" s="24">
        <v>103.93</v>
      </c>
      <c r="CG198" s="24">
        <v>31597</v>
      </c>
      <c r="CH198" s="24">
        <v>13378</v>
      </c>
      <c r="CI198" s="24">
        <v>29.75</v>
      </c>
      <c r="CJ198" s="24" t="s">
        <v>98</v>
      </c>
      <c r="CK198" s="24">
        <v>11629</v>
      </c>
      <c r="CL198" s="28">
        <v>1.01</v>
      </c>
      <c r="CM198" s="28">
        <v>3.92</v>
      </c>
      <c r="CN198" s="24">
        <v>3975</v>
      </c>
      <c r="CO198" s="24">
        <v>34.340000000000003</v>
      </c>
      <c r="CP198" s="24">
        <v>2425</v>
      </c>
      <c r="CQ198" s="24">
        <v>6232</v>
      </c>
      <c r="CR198" s="24">
        <v>4233</v>
      </c>
      <c r="CS198" s="24">
        <v>12929</v>
      </c>
      <c r="CT198" s="24">
        <v>2244</v>
      </c>
      <c r="CU198" s="24">
        <v>5691</v>
      </c>
      <c r="CV198" s="24">
        <v>4042</v>
      </c>
      <c r="CW198" s="24">
        <v>2517</v>
      </c>
      <c r="CX198" s="24">
        <v>58.61</v>
      </c>
      <c r="CY198" s="24">
        <v>96.03</v>
      </c>
      <c r="CZ198" s="24">
        <v>79.739999999999995</v>
      </c>
      <c r="DA198" s="24">
        <v>40.46</v>
      </c>
      <c r="DB198" s="24">
        <v>3197</v>
      </c>
      <c r="DC198" s="24">
        <v>4.83</v>
      </c>
      <c r="DD198" s="24">
        <v>10.91</v>
      </c>
      <c r="DE198" s="24">
        <v>798</v>
      </c>
      <c r="DF198" s="24">
        <v>6.89</v>
      </c>
      <c r="DG198" s="24">
        <v>5.79</v>
      </c>
      <c r="DH198" s="24">
        <v>10.54</v>
      </c>
    </row>
    <row r="199" spans="1:112" ht="12.3" customHeight="1">
      <c r="A199" s="24">
        <v>206</v>
      </c>
      <c r="B199" s="24" t="s">
        <v>404</v>
      </c>
      <c r="C199" s="24" t="s">
        <v>405</v>
      </c>
      <c r="D199" s="25" t="s">
        <v>556</v>
      </c>
      <c r="E199" s="25" t="s">
        <v>557</v>
      </c>
      <c r="F199" s="25" t="s">
        <v>2184</v>
      </c>
      <c r="G199" s="25" t="s">
        <v>2185</v>
      </c>
      <c r="H199" s="25" t="s">
        <v>431</v>
      </c>
      <c r="I199" s="26">
        <v>6274</v>
      </c>
      <c r="J199" s="27">
        <v>7259.7635112402513</v>
      </c>
      <c r="K199" s="27">
        <f t="shared" si="111"/>
        <v>4081.8643999999999</v>
      </c>
      <c r="L199" s="24">
        <v>530</v>
      </c>
      <c r="M199" s="24">
        <v>641</v>
      </c>
      <c r="N199" s="24">
        <v>346</v>
      </c>
      <c r="O199" s="24">
        <f t="shared" si="112"/>
        <v>987</v>
      </c>
      <c r="P199" s="28">
        <v>65.06</v>
      </c>
      <c r="Q199" s="28">
        <f t="shared" si="113"/>
        <v>0.80567302928158546</v>
      </c>
      <c r="R199" s="29">
        <v>0.48283070880344492</v>
      </c>
      <c r="S199" s="29">
        <v>8.0418432884270502E-2</v>
      </c>
      <c r="T199" s="29">
        <v>0.29674014915460722</v>
      </c>
      <c r="U199" s="28" t="s">
        <v>215</v>
      </c>
      <c r="V199" s="28" t="s">
        <v>129</v>
      </c>
      <c r="W199" s="28">
        <v>0.93871058853667189</v>
      </c>
      <c r="X199" s="27">
        <v>6814.8168782733919</v>
      </c>
      <c r="Y199" s="30">
        <f t="shared" si="114"/>
        <v>5.4574948235005096E-4</v>
      </c>
      <c r="Z199" s="27">
        <f t="shared" si="115"/>
        <v>6814.8168782733919</v>
      </c>
      <c r="AA199" s="27">
        <v>0</v>
      </c>
      <c r="AB199" s="27">
        <v>0</v>
      </c>
      <c r="AC199" s="27">
        <v>0</v>
      </c>
      <c r="AD199" s="27">
        <v>0</v>
      </c>
      <c r="AE199" s="27">
        <v>0</v>
      </c>
      <c r="AF199" s="27">
        <f t="shared" si="116"/>
        <v>0</v>
      </c>
      <c r="AG199" s="27">
        <f t="shared" si="117"/>
        <v>0</v>
      </c>
      <c r="AH199" s="27">
        <v>0</v>
      </c>
      <c r="AI199" s="27">
        <v>0</v>
      </c>
      <c r="AJ199" s="27">
        <v>0</v>
      </c>
      <c r="AK199" s="27">
        <v>0</v>
      </c>
      <c r="AL199" s="27">
        <v>0</v>
      </c>
      <c r="AM199" s="27">
        <v>0</v>
      </c>
      <c r="AN199" s="27">
        <f t="shared" si="118"/>
        <v>0</v>
      </c>
      <c r="AO199" s="27">
        <v>0</v>
      </c>
      <c r="AP199" s="30">
        <f t="shared" si="119"/>
        <v>0</v>
      </c>
      <c r="AQ199" s="30">
        <f t="shared" si="120"/>
        <v>0</v>
      </c>
      <c r="AR199" s="31">
        <f t="shared" si="121"/>
        <v>0</v>
      </c>
      <c r="AS199" s="31">
        <f t="shared" si="107"/>
        <v>0</v>
      </c>
      <c r="AT199" s="32">
        <f t="shared" si="122"/>
        <v>0</v>
      </c>
      <c r="AU199" s="24">
        <v>1026.0106732705824</v>
      </c>
      <c r="AV199" s="28">
        <f t="shared" si="123"/>
        <v>2.8492874996101838E-2</v>
      </c>
      <c r="AW199" s="30">
        <f t="shared" si="124"/>
        <v>3.6594083783403504E-4</v>
      </c>
      <c r="AX199" s="33">
        <f t="shared" si="125"/>
        <v>2.8492874996101838E-2</v>
      </c>
      <c r="AY199" s="30">
        <f t="shared" si="126"/>
        <v>3.6594083783403504E-4</v>
      </c>
      <c r="AZ199" s="31">
        <f t="shared" si="127"/>
        <v>0.89764721274443904</v>
      </c>
      <c r="BA199" s="31">
        <f t="shared" si="108"/>
        <v>1026.0106732705824</v>
      </c>
      <c r="BB199" s="33">
        <f t="shared" si="128"/>
        <v>0</v>
      </c>
      <c r="BC199" s="31">
        <f t="shared" si="129"/>
        <v>0.46965693218132865</v>
      </c>
      <c r="BD199" s="30">
        <f t="shared" si="130"/>
        <v>5.4574948235005096E-4</v>
      </c>
      <c r="BE199" s="31">
        <f t="shared" si="131"/>
        <v>0.94417342275860028</v>
      </c>
      <c r="BF199" s="31">
        <f t="shared" si="132"/>
        <v>0.62780992025920745</v>
      </c>
      <c r="BG199" s="31">
        <f t="shared" si="133"/>
        <v>0.95280363646922217</v>
      </c>
      <c r="BH199" s="24">
        <v>0</v>
      </c>
      <c r="BI199" s="24">
        <v>2263.87283815</v>
      </c>
      <c r="BJ199" s="24">
        <f t="shared" si="134"/>
        <v>3.2067894401581372</v>
      </c>
      <c r="BK199" s="28">
        <f t="shared" si="109"/>
        <v>1.6033947200790686E-3</v>
      </c>
      <c r="BL199" s="28" t="str">
        <f t="shared" si="135"/>
        <v>TRUEFALSE</v>
      </c>
      <c r="BM199" s="24" t="str">
        <f t="shared" si="136"/>
        <v>FALSEFALSE</v>
      </c>
      <c r="BN199" s="28">
        <v>0.66390000000000005</v>
      </c>
      <c r="BO199" s="28">
        <f t="shared" si="137"/>
        <v>0.5901333333333334</v>
      </c>
      <c r="BP199" s="24">
        <v>16.48</v>
      </c>
      <c r="BQ199" s="24">
        <f t="shared" si="110"/>
        <v>26.023809523809526</v>
      </c>
      <c r="BR199" s="24">
        <v>42</v>
      </c>
      <c r="BS199" s="28">
        <v>70.78</v>
      </c>
      <c r="BT199" s="28">
        <v>4440.7371999999996</v>
      </c>
      <c r="BU199" s="24">
        <v>22.37</v>
      </c>
      <c r="BV199" s="28">
        <v>100</v>
      </c>
      <c r="BW199" s="28">
        <v>6274</v>
      </c>
      <c r="BX199" s="24">
        <v>2439</v>
      </c>
      <c r="BY199" s="24">
        <v>3674</v>
      </c>
      <c r="BZ199" s="24">
        <v>161</v>
      </c>
      <c r="CA199" s="24">
        <v>1961</v>
      </c>
      <c r="CB199" s="24">
        <v>908</v>
      </c>
      <c r="CC199" s="24">
        <v>3405</v>
      </c>
      <c r="CD199" s="24">
        <v>70.77</v>
      </c>
      <c r="CE199" s="24">
        <v>24.07</v>
      </c>
      <c r="CF199" s="24">
        <v>125.04</v>
      </c>
      <c r="CG199" s="24">
        <v>0</v>
      </c>
      <c r="CH199" s="24">
        <v>6274</v>
      </c>
      <c r="CI199" s="24">
        <v>100</v>
      </c>
      <c r="CJ199" s="24" t="s">
        <v>1980</v>
      </c>
      <c r="CK199" s="24">
        <v>1547</v>
      </c>
      <c r="CL199" s="28">
        <v>1</v>
      </c>
      <c r="CM199" s="28">
        <v>4.0599999999999996</v>
      </c>
      <c r="CN199" s="24">
        <v>208</v>
      </c>
      <c r="CO199" s="24">
        <v>13.45</v>
      </c>
      <c r="CP199" s="24">
        <v>46</v>
      </c>
      <c r="CQ199" s="24">
        <v>814</v>
      </c>
      <c r="CR199" s="24">
        <v>233</v>
      </c>
      <c r="CS199" s="24">
        <v>1093</v>
      </c>
      <c r="CT199" s="24">
        <v>129</v>
      </c>
      <c r="CU199" s="24">
        <v>880</v>
      </c>
      <c r="CV199" s="24">
        <v>460</v>
      </c>
      <c r="CW199" s="24">
        <v>252</v>
      </c>
      <c r="CX199" s="24">
        <v>19.55</v>
      </c>
      <c r="CY199" s="24">
        <v>81.78</v>
      </c>
      <c r="CZ199" s="24">
        <v>63.1</v>
      </c>
      <c r="DA199" s="24">
        <v>33.6</v>
      </c>
      <c r="DB199" s="24">
        <v>769</v>
      </c>
      <c r="DC199" s="24">
        <v>21.35</v>
      </c>
      <c r="DD199" s="24">
        <v>22.11</v>
      </c>
      <c r="DE199" s="24">
        <v>631</v>
      </c>
      <c r="DF199" s="24">
        <v>40.79</v>
      </c>
      <c r="DG199" s="24">
        <v>0.78</v>
      </c>
      <c r="DH199" s="24">
        <v>23.47</v>
      </c>
    </row>
    <row r="200" spans="1:112" ht="12.3" customHeight="1">
      <c r="A200" s="24">
        <v>207</v>
      </c>
      <c r="B200" s="24" t="s">
        <v>404</v>
      </c>
      <c r="C200" s="24" t="s">
        <v>405</v>
      </c>
      <c r="D200" s="25" t="s">
        <v>556</v>
      </c>
      <c r="E200" s="25" t="s">
        <v>557</v>
      </c>
      <c r="F200" s="25" t="s">
        <v>377</v>
      </c>
      <c r="G200" s="25" t="s">
        <v>2144</v>
      </c>
      <c r="H200" s="25" t="s">
        <v>431</v>
      </c>
      <c r="I200" s="26">
        <v>7573</v>
      </c>
      <c r="J200" s="27">
        <v>8762.8608655757762</v>
      </c>
      <c r="K200" s="27">
        <f t="shared" si="111"/>
        <v>3089.0266999999999</v>
      </c>
      <c r="L200" s="24">
        <v>1170</v>
      </c>
      <c r="M200" s="24">
        <v>506</v>
      </c>
      <c r="N200" s="24">
        <v>300</v>
      </c>
      <c r="O200" s="24">
        <f t="shared" si="112"/>
        <v>806</v>
      </c>
      <c r="P200" s="28">
        <v>40.79</v>
      </c>
      <c r="Q200" s="28">
        <f t="shared" si="113"/>
        <v>0.49008468339390532</v>
      </c>
      <c r="R200" s="29">
        <v>0.48283070880344492</v>
      </c>
      <c r="S200" s="29">
        <v>8.0418432884270502E-2</v>
      </c>
      <c r="T200" s="29">
        <v>0.29674014915460722</v>
      </c>
      <c r="U200" s="28" t="s">
        <v>215</v>
      </c>
      <c r="V200" s="28" t="s">
        <v>129</v>
      </c>
      <c r="W200" s="28">
        <v>0.58853373664941344</v>
      </c>
      <c r="X200" s="27">
        <v>5157.2392489562253</v>
      </c>
      <c r="Y200" s="30">
        <f t="shared" si="114"/>
        <v>4.1300605735224464E-4</v>
      </c>
      <c r="Z200" s="27">
        <f t="shared" si="115"/>
        <v>5157.2392489562253</v>
      </c>
      <c r="AA200" s="27">
        <v>0</v>
      </c>
      <c r="AB200" s="27">
        <v>0</v>
      </c>
      <c r="AC200" s="27">
        <v>0</v>
      </c>
      <c r="AD200" s="27">
        <v>0</v>
      </c>
      <c r="AE200" s="27">
        <v>0</v>
      </c>
      <c r="AF200" s="27">
        <f t="shared" si="116"/>
        <v>0</v>
      </c>
      <c r="AG200" s="27">
        <f t="shared" si="117"/>
        <v>0</v>
      </c>
      <c r="AH200" s="27">
        <v>0</v>
      </c>
      <c r="AI200" s="27">
        <v>0</v>
      </c>
      <c r="AJ200" s="27">
        <v>0</v>
      </c>
      <c r="AK200" s="27">
        <v>0</v>
      </c>
      <c r="AL200" s="27">
        <v>0</v>
      </c>
      <c r="AM200" s="27">
        <v>0</v>
      </c>
      <c r="AN200" s="27">
        <f t="shared" si="118"/>
        <v>0</v>
      </c>
      <c r="AO200" s="27">
        <v>0</v>
      </c>
      <c r="AP200" s="30">
        <f t="shared" si="119"/>
        <v>0</v>
      </c>
      <c r="AQ200" s="30">
        <f t="shared" si="120"/>
        <v>0</v>
      </c>
      <c r="AR200" s="31">
        <f t="shared" si="121"/>
        <v>0</v>
      </c>
      <c r="AS200" s="31">
        <f t="shared" si="107"/>
        <v>0</v>
      </c>
      <c r="AT200" s="32">
        <f t="shared" si="122"/>
        <v>0</v>
      </c>
      <c r="AU200" s="24">
        <v>1198.8432215548553</v>
      </c>
      <c r="AV200" s="28">
        <f t="shared" si="123"/>
        <v>3.3292528958593144E-2</v>
      </c>
      <c r="AW200" s="30">
        <f t="shared" si="124"/>
        <v>4.2758394659676288E-4</v>
      </c>
      <c r="AX200" s="33">
        <f t="shared" si="125"/>
        <v>3.3292528958593144E-2</v>
      </c>
      <c r="AY200" s="30">
        <f t="shared" si="126"/>
        <v>4.2758394659676288E-4</v>
      </c>
      <c r="AZ200" s="31">
        <f t="shared" si="127"/>
        <v>0.89815287857876969</v>
      </c>
      <c r="BA200" s="31">
        <f t="shared" si="108"/>
        <v>1198.8432215548553</v>
      </c>
      <c r="BB200" s="33">
        <f t="shared" si="128"/>
        <v>0</v>
      </c>
      <c r="BC200" s="31">
        <f t="shared" si="129"/>
        <v>0.47142537211360258</v>
      </c>
      <c r="BD200" s="30">
        <f t="shared" si="130"/>
        <v>4.1300605735224464E-4</v>
      </c>
      <c r="BE200" s="31">
        <f t="shared" si="131"/>
        <v>0.94365940002057924</v>
      </c>
      <c r="BF200" s="31">
        <f t="shared" si="132"/>
        <v>0.51086871424244829</v>
      </c>
      <c r="BG200" s="31">
        <f t="shared" si="133"/>
        <v>0.77532634159012692</v>
      </c>
      <c r="BH200" s="24">
        <v>41.81</v>
      </c>
      <c r="BI200" s="24">
        <v>1101.78350482</v>
      </c>
      <c r="BJ200" s="24">
        <f t="shared" si="134"/>
        <v>7.9533418563998</v>
      </c>
      <c r="BK200" s="28">
        <f t="shared" si="109"/>
        <v>3.9766709281998996E-3</v>
      </c>
      <c r="BL200" s="28" t="str">
        <f t="shared" si="135"/>
        <v>TRUEFALSE</v>
      </c>
      <c r="BM200" s="24" t="str">
        <f t="shared" si="136"/>
        <v>FALSEFALSE</v>
      </c>
      <c r="BN200" s="28">
        <v>0.5464</v>
      </c>
      <c r="BO200" s="28">
        <f t="shared" si="137"/>
        <v>0.48568888888888889</v>
      </c>
      <c r="BP200" s="24">
        <v>11.72</v>
      </c>
      <c r="BQ200" s="24">
        <f t="shared" si="110"/>
        <v>50.924999999999997</v>
      </c>
      <c r="BR200" s="24">
        <v>40</v>
      </c>
      <c r="BS200" s="28">
        <v>25.58</v>
      </c>
      <c r="BT200" s="28">
        <v>1937.1733999999997</v>
      </c>
      <c r="BU200" s="24">
        <v>7.97</v>
      </c>
      <c r="BV200" s="28">
        <v>45.449999999999996</v>
      </c>
      <c r="BW200" s="28">
        <v>3441.9285</v>
      </c>
      <c r="BX200" s="24">
        <v>2533</v>
      </c>
      <c r="BY200" s="24">
        <v>4636</v>
      </c>
      <c r="BZ200" s="24">
        <v>404</v>
      </c>
      <c r="CA200" s="24">
        <v>1975</v>
      </c>
      <c r="CB200" s="24">
        <v>1066</v>
      </c>
      <c r="CC200" s="24">
        <v>4532</v>
      </c>
      <c r="CD200" s="24">
        <v>63.35</v>
      </c>
      <c r="CE200" s="24">
        <v>27.26</v>
      </c>
      <c r="CF200" s="24">
        <v>116.06</v>
      </c>
      <c r="CG200" s="24">
        <v>3166</v>
      </c>
      <c r="CH200" s="24">
        <v>4407</v>
      </c>
      <c r="CI200" s="24">
        <v>58.19</v>
      </c>
      <c r="CJ200" s="24" t="s">
        <v>1980</v>
      </c>
      <c r="CK200" s="24">
        <v>1998</v>
      </c>
      <c r="CL200" s="28">
        <v>1.01</v>
      </c>
      <c r="CM200" s="28">
        <v>3.82</v>
      </c>
      <c r="CN200" s="24">
        <v>518</v>
      </c>
      <c r="CO200" s="24">
        <v>25.95</v>
      </c>
      <c r="CP200" s="24">
        <v>291</v>
      </c>
      <c r="CQ200" s="24">
        <v>1052</v>
      </c>
      <c r="CR200" s="24">
        <v>694</v>
      </c>
      <c r="CS200" s="24">
        <v>2037</v>
      </c>
      <c r="CT200" s="24">
        <v>319</v>
      </c>
      <c r="CU200" s="24">
        <v>1059</v>
      </c>
      <c r="CV200" s="24">
        <v>633</v>
      </c>
      <c r="CW200" s="24">
        <v>271</v>
      </c>
      <c r="CX200" s="24">
        <v>51.12</v>
      </c>
      <c r="CY200" s="24">
        <v>96.45</v>
      </c>
      <c r="CZ200" s="24">
        <v>73.69</v>
      </c>
      <c r="DA200" s="24">
        <v>29.23</v>
      </c>
      <c r="DB200" s="24">
        <v>699</v>
      </c>
      <c r="DC200" s="24">
        <v>4.28</v>
      </c>
      <c r="DD200" s="24">
        <v>11.97</v>
      </c>
      <c r="DE200" s="24">
        <v>375</v>
      </c>
      <c r="DF200" s="24">
        <v>18.79</v>
      </c>
      <c r="DG200" s="24">
        <v>15.28</v>
      </c>
      <c r="DH200" s="24">
        <v>12.75</v>
      </c>
    </row>
    <row r="201" spans="1:112" ht="12.3" customHeight="1">
      <c r="A201" s="24">
        <v>208</v>
      </c>
      <c r="B201" s="24" t="s">
        <v>404</v>
      </c>
      <c r="C201" s="24" t="s">
        <v>405</v>
      </c>
      <c r="D201" s="25" t="s">
        <v>556</v>
      </c>
      <c r="E201" s="25" t="s">
        <v>557</v>
      </c>
      <c r="F201" s="25" t="s">
        <v>158</v>
      </c>
      <c r="G201" s="25" t="s">
        <v>2196</v>
      </c>
      <c r="H201" s="25" t="s">
        <v>431</v>
      </c>
      <c r="I201" s="26">
        <v>6568</v>
      </c>
      <c r="J201" s="27">
        <v>7599.9564459397461</v>
      </c>
      <c r="K201" s="27">
        <f t="shared" si="111"/>
        <v>2325.0719999999997</v>
      </c>
      <c r="L201" s="24">
        <v>1124</v>
      </c>
      <c r="M201" s="24">
        <v>462</v>
      </c>
      <c r="N201" s="24">
        <v>154</v>
      </c>
      <c r="O201" s="24">
        <f t="shared" si="112"/>
        <v>616</v>
      </c>
      <c r="P201" s="28">
        <v>35.4</v>
      </c>
      <c r="Q201" s="28">
        <f t="shared" si="113"/>
        <v>0.46030068030510635</v>
      </c>
      <c r="R201" s="29">
        <v>0.48283070880344492</v>
      </c>
      <c r="S201" s="29">
        <v>8.0418432884270502E-2</v>
      </c>
      <c r="T201" s="29">
        <v>0.29674014915460722</v>
      </c>
      <c r="U201" s="28" t="s">
        <v>215</v>
      </c>
      <c r="V201" s="28" t="s">
        <v>129</v>
      </c>
      <c r="W201" s="28">
        <v>0.51076475306176117</v>
      </c>
      <c r="X201" s="27">
        <v>3881.7898773905545</v>
      </c>
      <c r="Y201" s="30">
        <f t="shared" si="114"/>
        <v>3.1086452563847968E-4</v>
      </c>
      <c r="Z201" s="27">
        <f t="shared" si="115"/>
        <v>3881.7898773905545</v>
      </c>
      <c r="AA201" s="27">
        <v>0</v>
      </c>
      <c r="AB201" s="27">
        <v>0</v>
      </c>
      <c r="AC201" s="27">
        <v>219</v>
      </c>
      <c r="AD201" s="27">
        <v>0</v>
      </c>
      <c r="AE201" s="27">
        <v>0</v>
      </c>
      <c r="AF201" s="27">
        <f t="shared" si="116"/>
        <v>219</v>
      </c>
      <c r="AG201" s="27">
        <f t="shared" si="117"/>
        <v>1</v>
      </c>
      <c r="AH201" s="27">
        <v>0</v>
      </c>
      <c r="AI201" s="27">
        <v>0</v>
      </c>
      <c r="AJ201" s="27">
        <v>219</v>
      </c>
      <c r="AK201" s="27">
        <v>0</v>
      </c>
      <c r="AL201" s="27">
        <v>0</v>
      </c>
      <c r="AM201" s="27">
        <v>219</v>
      </c>
      <c r="AN201" s="27">
        <f t="shared" si="118"/>
        <v>1</v>
      </c>
      <c r="AO201" s="27">
        <v>0</v>
      </c>
      <c r="AP201" s="30">
        <f t="shared" si="119"/>
        <v>0</v>
      </c>
      <c r="AQ201" s="30">
        <f t="shared" si="120"/>
        <v>0</v>
      </c>
      <c r="AR201" s="31">
        <f t="shared" si="121"/>
        <v>0</v>
      </c>
      <c r="AS201" s="31">
        <f t="shared" si="107"/>
        <v>0</v>
      </c>
      <c r="AT201" s="32">
        <f t="shared" si="122"/>
        <v>0</v>
      </c>
      <c r="AU201" s="24">
        <v>973.00685458265502</v>
      </c>
      <c r="AV201" s="28">
        <f t="shared" si="123"/>
        <v>2.7020930093835816E-2</v>
      </c>
      <c r="AW201" s="30">
        <f t="shared" si="124"/>
        <v>3.4703629587909168E-4</v>
      </c>
      <c r="AX201" s="33">
        <f t="shared" si="125"/>
        <v>2.7020930093835816E-2</v>
      </c>
      <c r="AY201" s="30">
        <f t="shared" si="126"/>
        <v>3.4703629587909168E-4</v>
      </c>
      <c r="AZ201" s="31">
        <f t="shared" si="127"/>
        <v>0.89749213651333792</v>
      </c>
      <c r="BA201" s="31">
        <f t="shared" si="108"/>
        <v>973.00685458265502</v>
      </c>
      <c r="BB201" s="33">
        <f t="shared" si="128"/>
        <v>0</v>
      </c>
      <c r="BC201" s="31">
        <f t="shared" si="129"/>
        <v>0.46911459180353954</v>
      </c>
      <c r="BD201" s="30">
        <f t="shared" si="130"/>
        <v>3.1086452563847968E-4</v>
      </c>
      <c r="BE201" s="31">
        <f t="shared" si="131"/>
        <v>0.94326387708000392</v>
      </c>
      <c r="BF201" s="31">
        <f t="shared" si="132"/>
        <v>0.48477983155580118</v>
      </c>
      <c r="BG201" s="31">
        <f t="shared" si="133"/>
        <v>0.73573222003659489</v>
      </c>
      <c r="BH201" s="24">
        <v>42.49</v>
      </c>
      <c r="BI201" s="24">
        <v>1287.9722547199999</v>
      </c>
      <c r="BJ201" s="24">
        <f t="shared" si="134"/>
        <v>5.9007144121997772</v>
      </c>
      <c r="BK201" s="28">
        <f t="shared" si="109"/>
        <v>2.9503572060998887E-3</v>
      </c>
      <c r="BL201" s="28" t="str">
        <f t="shared" si="135"/>
        <v>TRUEFALSE</v>
      </c>
      <c r="BM201" s="24" t="str">
        <f t="shared" si="136"/>
        <v>FALSEFALSE</v>
      </c>
      <c r="BN201" s="28">
        <v>0.52290000000000003</v>
      </c>
      <c r="BO201" s="28">
        <f t="shared" si="137"/>
        <v>0.46480000000000005</v>
      </c>
      <c r="BP201" s="24">
        <v>12.54</v>
      </c>
      <c r="BQ201" s="24">
        <f t="shared" si="110"/>
        <v>63.5</v>
      </c>
      <c r="BR201" s="24">
        <v>30</v>
      </c>
      <c r="BS201" s="28">
        <v>16.54</v>
      </c>
      <c r="BT201" s="28">
        <v>1086.3471999999999</v>
      </c>
      <c r="BU201" s="24">
        <v>3.7</v>
      </c>
      <c r="BV201" s="28">
        <v>89.36999999999999</v>
      </c>
      <c r="BW201" s="28">
        <v>5869.8215999999993</v>
      </c>
      <c r="BX201" s="24">
        <v>2149</v>
      </c>
      <c r="BY201" s="24">
        <v>4110</v>
      </c>
      <c r="BZ201" s="24">
        <v>309</v>
      </c>
      <c r="CA201" s="24">
        <v>1646</v>
      </c>
      <c r="CB201" s="24">
        <v>1036</v>
      </c>
      <c r="CC201" s="24">
        <v>3886</v>
      </c>
      <c r="CD201" s="24">
        <v>59.81</v>
      </c>
      <c r="CE201" s="24">
        <v>26.71</v>
      </c>
      <c r="CF201" s="24">
        <v>118.5</v>
      </c>
      <c r="CG201" s="24">
        <v>2791</v>
      </c>
      <c r="CH201" s="24">
        <v>3777</v>
      </c>
      <c r="CI201" s="24">
        <v>57.51</v>
      </c>
      <c r="CJ201" s="24" t="s">
        <v>1980</v>
      </c>
      <c r="CK201" s="24">
        <v>1762</v>
      </c>
      <c r="CL201" s="28">
        <v>1.02</v>
      </c>
      <c r="CM201" s="28">
        <v>3.79</v>
      </c>
      <c r="CN201" s="24">
        <v>511</v>
      </c>
      <c r="CO201" s="24">
        <v>29.07</v>
      </c>
      <c r="CP201" s="24">
        <v>257</v>
      </c>
      <c r="CQ201" s="24">
        <v>1058</v>
      </c>
      <c r="CR201" s="24">
        <v>590</v>
      </c>
      <c r="CS201" s="24">
        <v>1905</v>
      </c>
      <c r="CT201" s="24">
        <v>250</v>
      </c>
      <c r="CU201" s="24">
        <v>824</v>
      </c>
      <c r="CV201" s="24">
        <v>642</v>
      </c>
      <c r="CW201" s="24">
        <v>372</v>
      </c>
      <c r="CX201" s="24">
        <v>43.03</v>
      </c>
      <c r="CY201" s="24">
        <v>92.38</v>
      </c>
      <c r="CZ201" s="24">
        <v>74.83</v>
      </c>
      <c r="DA201" s="24">
        <v>45.04</v>
      </c>
      <c r="DB201" s="24">
        <v>655</v>
      </c>
      <c r="DC201" s="24">
        <v>9.06</v>
      </c>
      <c r="DD201" s="24">
        <v>7.79</v>
      </c>
      <c r="DE201" s="24">
        <v>158</v>
      </c>
      <c r="DF201" s="24">
        <v>8.99</v>
      </c>
      <c r="DG201" s="24">
        <v>8.36</v>
      </c>
      <c r="DH201" s="24">
        <v>18.559999999999999</v>
      </c>
    </row>
    <row r="202" spans="1:112" ht="12.3" customHeight="1">
      <c r="A202" s="24">
        <v>209</v>
      </c>
      <c r="B202" s="24" t="s">
        <v>404</v>
      </c>
      <c r="C202" s="24" t="s">
        <v>405</v>
      </c>
      <c r="D202" s="25" t="s">
        <v>1338</v>
      </c>
      <c r="E202" s="25" t="s">
        <v>1339</v>
      </c>
      <c r="F202" s="25" t="s">
        <v>265</v>
      </c>
      <c r="G202" s="25" t="s">
        <v>1340</v>
      </c>
      <c r="H202" s="25" t="s">
        <v>431</v>
      </c>
      <c r="I202" s="26">
        <v>11415</v>
      </c>
      <c r="J202" s="27">
        <v>13038.236554852216</v>
      </c>
      <c r="K202" s="27">
        <f t="shared" si="111"/>
        <v>4083.1454999999992</v>
      </c>
      <c r="L202" s="24">
        <v>1785</v>
      </c>
      <c r="M202" s="24">
        <v>612</v>
      </c>
      <c r="N202" s="24">
        <v>382</v>
      </c>
      <c r="O202" s="24">
        <f t="shared" si="112"/>
        <v>994</v>
      </c>
      <c r="P202" s="28">
        <v>35.769999999999996</v>
      </c>
      <c r="Q202" s="28">
        <f t="shared" si="113"/>
        <v>0.44912747942848991</v>
      </c>
      <c r="R202" s="29">
        <v>0.48551087872943732</v>
      </c>
      <c r="S202" s="29">
        <v>9.6023488055520592E-2</v>
      </c>
      <c r="T202" s="29">
        <v>0.32151230057448882</v>
      </c>
      <c r="U202" s="28" t="s">
        <v>294</v>
      </c>
      <c r="V202" s="28" t="s">
        <v>295</v>
      </c>
      <c r="W202" s="28">
        <v>0.48229471819649444</v>
      </c>
      <c r="X202" s="27">
        <v>6288.2726250016822</v>
      </c>
      <c r="Y202" s="30">
        <f t="shared" si="114"/>
        <v>5.0358235463550025E-4</v>
      </c>
      <c r="Z202" s="27">
        <f t="shared" si="115"/>
        <v>6288.2726250016822</v>
      </c>
      <c r="AA202" s="27">
        <v>0</v>
      </c>
      <c r="AB202" s="27">
        <v>0</v>
      </c>
      <c r="AC202" s="27">
        <v>0</v>
      </c>
      <c r="AD202" s="27">
        <v>0</v>
      </c>
      <c r="AE202" s="27">
        <v>9172</v>
      </c>
      <c r="AF202" s="27">
        <f t="shared" si="116"/>
        <v>9172</v>
      </c>
      <c r="AG202" s="27">
        <f t="shared" si="117"/>
        <v>1</v>
      </c>
      <c r="AH202" s="27">
        <v>0</v>
      </c>
      <c r="AI202" s="27">
        <v>0</v>
      </c>
      <c r="AJ202" s="27">
        <v>0</v>
      </c>
      <c r="AK202" s="27">
        <v>0</v>
      </c>
      <c r="AL202" s="27">
        <v>9172</v>
      </c>
      <c r="AM202" s="27">
        <v>9172</v>
      </c>
      <c r="AN202" s="27">
        <f t="shared" si="118"/>
        <v>1</v>
      </c>
      <c r="AO202" s="27">
        <v>0</v>
      </c>
      <c r="AP202" s="30">
        <f t="shared" si="119"/>
        <v>0</v>
      </c>
      <c r="AQ202" s="30">
        <f t="shared" si="120"/>
        <v>0</v>
      </c>
      <c r="AR202" s="31">
        <f t="shared" si="121"/>
        <v>0</v>
      </c>
      <c r="AS202" s="31">
        <f t="shared" si="107"/>
        <v>0</v>
      </c>
      <c r="AT202" s="32">
        <f t="shared" si="122"/>
        <v>0</v>
      </c>
      <c r="AU202" s="24">
        <v>1491.2552686635609</v>
      </c>
      <c r="AV202" s="28">
        <f t="shared" si="123"/>
        <v>4.1412970707082969E-2</v>
      </c>
      <c r="AW202" s="30">
        <f t="shared" si="124"/>
        <v>5.3187673057982507E-4</v>
      </c>
      <c r="AX202" s="33">
        <f t="shared" si="125"/>
        <v>4.1412970707082969E-2</v>
      </c>
      <c r="AY202" s="30">
        <f t="shared" si="126"/>
        <v>5.3187673057982507E-4</v>
      </c>
      <c r="AZ202" s="31">
        <f t="shared" si="127"/>
        <v>0.89900840482794764</v>
      </c>
      <c r="BA202" s="31">
        <f t="shared" si="108"/>
        <v>1491.2552686635609</v>
      </c>
      <c r="BB202" s="33">
        <f t="shared" si="128"/>
        <v>0</v>
      </c>
      <c r="BC202" s="31">
        <f t="shared" si="129"/>
        <v>0.47531075142148932</v>
      </c>
      <c r="BD202" s="30">
        <f t="shared" si="130"/>
        <v>5.0358235463550025E-4</v>
      </c>
      <c r="BE202" s="31">
        <f t="shared" si="131"/>
        <v>0.94401013887133667</v>
      </c>
      <c r="BF202" s="31">
        <f t="shared" si="132"/>
        <v>0.47560281314082226</v>
      </c>
      <c r="BG202" s="31">
        <f t="shared" si="133"/>
        <v>0.72180460240015043</v>
      </c>
      <c r="BH202" s="24">
        <v>68.17</v>
      </c>
      <c r="BI202" s="24">
        <v>189.72696133100001</v>
      </c>
      <c r="BJ202" s="24">
        <f t="shared" si="134"/>
        <v>68.721052945688342</v>
      </c>
      <c r="BK202" s="28">
        <f t="shared" si="109"/>
        <v>3.4360526472844169E-2</v>
      </c>
      <c r="BL202" s="28" t="str">
        <f t="shared" si="135"/>
        <v>TRUETRUE</v>
      </c>
      <c r="BM202" s="24" t="str">
        <f t="shared" si="136"/>
        <v>FALSETRUE</v>
      </c>
      <c r="BN202" s="28">
        <v>0.49359999999999998</v>
      </c>
      <c r="BO202" s="28">
        <f t="shared" si="137"/>
        <v>0.43875555555555557</v>
      </c>
      <c r="BP202" s="24">
        <v>8.5399999999999991</v>
      </c>
      <c r="BQ202" s="24">
        <f t="shared" si="110"/>
        <v>206.13333333333333</v>
      </c>
      <c r="BR202" s="24">
        <v>15</v>
      </c>
      <c r="BS202" s="28">
        <v>26.650000000000002</v>
      </c>
      <c r="BT202" s="28">
        <v>3042.0975000000003</v>
      </c>
      <c r="BU202" s="24">
        <v>0.61</v>
      </c>
      <c r="BV202" s="28">
        <v>26.59</v>
      </c>
      <c r="BW202" s="28">
        <v>3035.2484999999997</v>
      </c>
      <c r="BX202" s="24">
        <v>3602</v>
      </c>
      <c r="BY202" s="24">
        <v>7298</v>
      </c>
      <c r="BZ202" s="24">
        <v>515</v>
      </c>
      <c r="CA202" s="24">
        <v>2844</v>
      </c>
      <c r="CB202" s="24">
        <v>1589</v>
      </c>
      <c r="CC202" s="24">
        <v>6982</v>
      </c>
      <c r="CD202" s="24">
        <v>56.41</v>
      </c>
      <c r="CE202" s="24">
        <v>26.9</v>
      </c>
      <c r="CF202" s="24">
        <v>104.86</v>
      </c>
      <c r="CG202" s="24">
        <v>7782</v>
      </c>
      <c r="CH202" s="24">
        <v>3633</v>
      </c>
      <c r="CI202" s="24">
        <v>31.83</v>
      </c>
      <c r="CJ202" s="24" t="s">
        <v>98</v>
      </c>
      <c r="CK202" s="24">
        <v>2839</v>
      </c>
      <c r="CL202" s="28">
        <v>1.01</v>
      </c>
      <c r="CM202" s="28">
        <v>4.07</v>
      </c>
      <c r="CN202" s="24">
        <v>1165</v>
      </c>
      <c r="CO202" s="24">
        <v>41.18</v>
      </c>
      <c r="CP202" s="24">
        <v>477</v>
      </c>
      <c r="CQ202" s="24">
        <v>1511</v>
      </c>
      <c r="CR202" s="24">
        <v>1030</v>
      </c>
      <c r="CS202" s="24">
        <v>3092</v>
      </c>
      <c r="CT202" s="24">
        <v>449</v>
      </c>
      <c r="CU202" s="24">
        <v>1430</v>
      </c>
      <c r="CV202" s="24">
        <v>1096</v>
      </c>
      <c r="CW202" s="24">
        <v>728</v>
      </c>
      <c r="CX202" s="24">
        <v>47.46</v>
      </c>
      <c r="CY202" s="24">
        <v>96.3</v>
      </c>
      <c r="CZ202" s="24">
        <v>80.59</v>
      </c>
      <c r="DA202" s="24">
        <v>44.72</v>
      </c>
      <c r="DB202" s="24">
        <v>775</v>
      </c>
      <c r="DC202" s="24">
        <v>4.53</v>
      </c>
      <c r="DD202" s="24">
        <v>11.88</v>
      </c>
      <c r="DE202" s="24">
        <v>582</v>
      </c>
      <c r="DF202" s="24">
        <v>20.57</v>
      </c>
      <c r="DG202" s="24">
        <v>9.69</v>
      </c>
      <c r="DH202" s="24">
        <v>9.32</v>
      </c>
    </row>
    <row r="203" spans="1:112" ht="12.3" customHeight="1">
      <c r="A203" s="24">
        <v>210</v>
      </c>
      <c r="B203" s="24" t="s">
        <v>404</v>
      </c>
      <c r="C203" s="24" t="s">
        <v>405</v>
      </c>
      <c r="D203" s="25" t="s">
        <v>1338</v>
      </c>
      <c r="E203" s="25" t="s">
        <v>1339</v>
      </c>
      <c r="F203" s="25" t="s">
        <v>2197</v>
      </c>
      <c r="G203" s="25" t="s">
        <v>2198</v>
      </c>
      <c r="H203" s="25" t="s">
        <v>431</v>
      </c>
      <c r="I203" s="26">
        <v>8264</v>
      </c>
      <c r="J203" s="27">
        <v>9439.1578527637939</v>
      </c>
      <c r="K203" s="27">
        <f t="shared" si="111"/>
        <v>2904.7959999999998</v>
      </c>
      <c r="L203" s="24">
        <v>1293</v>
      </c>
      <c r="M203" s="24">
        <v>480</v>
      </c>
      <c r="N203" s="24">
        <v>221</v>
      </c>
      <c r="O203" s="24">
        <f t="shared" si="112"/>
        <v>701</v>
      </c>
      <c r="P203" s="28">
        <v>35.15</v>
      </c>
      <c r="Q203" s="28">
        <f t="shared" si="113"/>
        <v>0.44699526193346967</v>
      </c>
      <c r="R203" s="29">
        <v>0.48551087872943732</v>
      </c>
      <c r="S203" s="29">
        <v>9.6023488055520592E-2</v>
      </c>
      <c r="T203" s="29">
        <v>0.32151230057448882</v>
      </c>
      <c r="U203" s="28" t="s">
        <v>294</v>
      </c>
      <c r="V203" s="28" t="s">
        <v>295</v>
      </c>
      <c r="W203" s="28">
        <v>0.47393512285733236</v>
      </c>
      <c r="X203" s="27">
        <v>4473.5484366193623</v>
      </c>
      <c r="Y203" s="30">
        <f t="shared" si="114"/>
        <v>3.5825419628464925E-4</v>
      </c>
      <c r="Z203" s="27">
        <f t="shared" si="115"/>
        <v>4473.5484366193623</v>
      </c>
      <c r="AA203" s="27">
        <v>0</v>
      </c>
      <c r="AB203" s="27">
        <v>0</v>
      </c>
      <c r="AC203" s="27">
        <v>0</v>
      </c>
      <c r="AD203" s="27">
        <v>0</v>
      </c>
      <c r="AE203" s="27">
        <v>0</v>
      </c>
      <c r="AF203" s="27">
        <f t="shared" si="116"/>
        <v>0</v>
      </c>
      <c r="AG203" s="27">
        <f t="shared" si="117"/>
        <v>0</v>
      </c>
      <c r="AH203" s="27">
        <v>0</v>
      </c>
      <c r="AI203" s="27">
        <v>0</v>
      </c>
      <c r="AJ203" s="27">
        <v>0</v>
      </c>
      <c r="AK203" s="27">
        <v>0</v>
      </c>
      <c r="AL203" s="27">
        <v>0</v>
      </c>
      <c r="AM203" s="27">
        <v>0</v>
      </c>
      <c r="AN203" s="27">
        <f t="shared" si="118"/>
        <v>0</v>
      </c>
      <c r="AO203" s="27">
        <v>0</v>
      </c>
      <c r="AP203" s="30">
        <f t="shared" si="119"/>
        <v>0</v>
      </c>
      <c r="AQ203" s="30">
        <f t="shared" si="120"/>
        <v>0</v>
      </c>
      <c r="AR203" s="31">
        <f t="shared" si="121"/>
        <v>0</v>
      </c>
      <c r="AS203" s="31">
        <f t="shared" si="107"/>
        <v>0</v>
      </c>
      <c r="AT203" s="32">
        <f t="shared" si="122"/>
        <v>0</v>
      </c>
      <c r="AU203" s="24">
        <v>949.29205108323674</v>
      </c>
      <c r="AV203" s="28">
        <f t="shared" si="123"/>
        <v>2.636235708941265E-2</v>
      </c>
      <c r="AW203" s="30">
        <f t="shared" si="124"/>
        <v>3.3857808458779648E-4</v>
      </c>
      <c r="AX203" s="33">
        <f t="shared" si="125"/>
        <v>2.636235708941265E-2</v>
      </c>
      <c r="AY203" s="30">
        <f t="shared" si="126"/>
        <v>3.3857808458779648E-4</v>
      </c>
      <c r="AZ203" s="31">
        <f t="shared" si="127"/>
        <v>0.89742275278893779</v>
      </c>
      <c r="BA203" s="31">
        <f t="shared" si="108"/>
        <v>949.29205108323674</v>
      </c>
      <c r="BB203" s="33">
        <f t="shared" si="128"/>
        <v>0</v>
      </c>
      <c r="BC203" s="31">
        <f t="shared" si="129"/>
        <v>0.46976532953592925</v>
      </c>
      <c r="BD203" s="30">
        <f t="shared" si="130"/>
        <v>3.5825419628464925E-4</v>
      </c>
      <c r="BE203" s="31">
        <f t="shared" si="131"/>
        <v>0.94344738423495245</v>
      </c>
      <c r="BF203" s="31">
        <f t="shared" si="132"/>
        <v>0.47258025376285651</v>
      </c>
      <c r="BG203" s="31">
        <f t="shared" si="133"/>
        <v>0.71721737707312649</v>
      </c>
      <c r="BH203" s="24">
        <v>41.49</v>
      </c>
      <c r="BI203" s="24">
        <v>239.24208987599999</v>
      </c>
      <c r="BJ203" s="24">
        <f t="shared" si="134"/>
        <v>39.454419820760393</v>
      </c>
      <c r="BK203" s="28">
        <f t="shared" si="109"/>
        <v>1.9727209910380197E-2</v>
      </c>
      <c r="BL203" s="28" t="str">
        <f t="shared" si="135"/>
        <v>FALSEFALSE</v>
      </c>
      <c r="BM203" s="24" t="str">
        <f t="shared" si="136"/>
        <v>FALSEFALSE</v>
      </c>
      <c r="BN203" s="28">
        <v>0.50900000000000001</v>
      </c>
      <c r="BO203" s="28">
        <f t="shared" si="137"/>
        <v>0.45244444444444443</v>
      </c>
      <c r="BP203" s="24">
        <v>10.050000000000001</v>
      </c>
      <c r="BQ203" s="24">
        <f t="shared" si="110"/>
        <v>143.07142857142858</v>
      </c>
      <c r="BR203" s="24">
        <v>14</v>
      </c>
      <c r="BS203" s="28">
        <v>21.22</v>
      </c>
      <c r="BT203" s="28">
        <v>1753.6207999999999</v>
      </c>
      <c r="BU203" s="24">
        <v>1.92</v>
      </c>
      <c r="BV203" s="28">
        <v>37.29</v>
      </c>
      <c r="BW203" s="28">
        <v>3081.6455999999998</v>
      </c>
      <c r="BX203" s="24">
        <v>2640</v>
      </c>
      <c r="BY203" s="24">
        <v>5187</v>
      </c>
      <c r="BZ203" s="24">
        <v>437</v>
      </c>
      <c r="CA203" s="24">
        <v>2054</v>
      </c>
      <c r="CB203" s="24">
        <v>1205</v>
      </c>
      <c r="CC203" s="24">
        <v>5005</v>
      </c>
      <c r="CD203" s="24">
        <v>59.32</v>
      </c>
      <c r="CE203" s="24">
        <v>27.26</v>
      </c>
      <c r="CF203" s="24">
        <v>111.52</v>
      </c>
      <c r="CG203" s="24">
        <v>3429</v>
      </c>
      <c r="CH203" s="24">
        <v>4835</v>
      </c>
      <c r="CI203" s="24">
        <v>58.51</v>
      </c>
      <c r="CJ203" s="24" t="s">
        <v>1980</v>
      </c>
      <c r="CK203" s="24">
        <v>2017</v>
      </c>
      <c r="CL203" s="28">
        <v>1.02</v>
      </c>
      <c r="CM203" s="28">
        <v>4.1500000000000004</v>
      </c>
      <c r="CN203" s="24">
        <v>727</v>
      </c>
      <c r="CO203" s="24">
        <v>36.130000000000003</v>
      </c>
      <c r="CP203" s="24">
        <v>264</v>
      </c>
      <c r="CQ203" s="24">
        <v>945</v>
      </c>
      <c r="CR203" s="24">
        <v>794</v>
      </c>
      <c r="CS203" s="24">
        <v>2003</v>
      </c>
      <c r="CT203" s="24">
        <v>374</v>
      </c>
      <c r="CU203" s="24">
        <v>1093</v>
      </c>
      <c r="CV203" s="24">
        <v>776</v>
      </c>
      <c r="CW203" s="24">
        <v>495</v>
      </c>
      <c r="CX203" s="24">
        <v>56.24</v>
      </c>
      <c r="CY203" s="24">
        <v>95.79</v>
      </c>
      <c r="CZ203" s="24">
        <v>77.06</v>
      </c>
      <c r="DA203" s="24">
        <v>43.27</v>
      </c>
      <c r="DB203" s="24">
        <v>665</v>
      </c>
      <c r="DC203" s="24">
        <v>5.81</v>
      </c>
      <c r="DD203" s="24">
        <v>11.43</v>
      </c>
      <c r="DE203" s="24">
        <v>341</v>
      </c>
      <c r="DF203" s="24">
        <v>16.95</v>
      </c>
      <c r="DG203" s="24">
        <v>6.86</v>
      </c>
      <c r="DH203" s="24">
        <v>12.59</v>
      </c>
    </row>
    <row r="204" spans="1:112" ht="12.3" customHeight="1">
      <c r="A204" s="24">
        <v>211</v>
      </c>
      <c r="B204" s="24" t="s">
        <v>404</v>
      </c>
      <c r="C204" s="24" t="s">
        <v>405</v>
      </c>
      <c r="D204" s="25" t="s">
        <v>1338</v>
      </c>
      <c r="E204" s="25" t="s">
        <v>1339</v>
      </c>
      <c r="F204" s="25" t="s">
        <v>2127</v>
      </c>
      <c r="G204" s="25" t="s">
        <v>2128</v>
      </c>
      <c r="H204" s="25" t="s">
        <v>431</v>
      </c>
      <c r="I204" s="26">
        <v>11855</v>
      </c>
      <c r="J204" s="27">
        <v>13540.805462792203</v>
      </c>
      <c r="K204" s="27">
        <f t="shared" si="111"/>
        <v>4496.6015000000007</v>
      </c>
      <c r="L204" s="24">
        <v>1846</v>
      </c>
      <c r="M204" s="24">
        <v>844</v>
      </c>
      <c r="N204" s="24">
        <v>284</v>
      </c>
      <c r="O204" s="24">
        <f t="shared" si="112"/>
        <v>1128</v>
      </c>
      <c r="P204" s="28">
        <v>37.93</v>
      </c>
      <c r="Q204" s="28">
        <f t="shared" si="113"/>
        <v>0.46043845114333898</v>
      </c>
      <c r="R204" s="29">
        <v>0.48551087872943732</v>
      </c>
      <c r="S204" s="29">
        <v>9.6023488055520592E-2</v>
      </c>
      <c r="T204" s="29">
        <v>0.32151230057448882</v>
      </c>
      <c r="U204" s="28" t="s">
        <v>294</v>
      </c>
      <c r="V204" s="28" t="s">
        <v>295</v>
      </c>
      <c r="W204" s="28">
        <v>0.51141846970067195</v>
      </c>
      <c r="X204" s="27">
        <v>6925.0180082956877</v>
      </c>
      <c r="Y204" s="30">
        <f t="shared" si="114"/>
        <v>5.5457469522639398E-4</v>
      </c>
      <c r="Z204" s="27">
        <f t="shared" si="115"/>
        <v>6925.0180082956877</v>
      </c>
      <c r="AA204" s="27">
        <v>0</v>
      </c>
      <c r="AB204" s="27">
        <v>0</v>
      </c>
      <c r="AC204" s="27">
        <v>0</v>
      </c>
      <c r="AD204" s="27">
        <v>0</v>
      </c>
      <c r="AE204" s="27">
        <v>0</v>
      </c>
      <c r="AF204" s="27">
        <f t="shared" si="116"/>
        <v>0</v>
      </c>
      <c r="AG204" s="27">
        <f t="shared" si="117"/>
        <v>0</v>
      </c>
      <c r="AH204" s="27">
        <v>0</v>
      </c>
      <c r="AI204" s="27">
        <v>0</v>
      </c>
      <c r="AJ204" s="27">
        <v>0</v>
      </c>
      <c r="AK204" s="27">
        <v>0</v>
      </c>
      <c r="AL204" s="27">
        <v>0</v>
      </c>
      <c r="AM204" s="27">
        <v>0</v>
      </c>
      <c r="AN204" s="27">
        <f t="shared" si="118"/>
        <v>0</v>
      </c>
      <c r="AO204" s="27">
        <v>0</v>
      </c>
      <c r="AP204" s="30">
        <f t="shared" si="119"/>
        <v>0</v>
      </c>
      <c r="AQ204" s="30">
        <f t="shared" si="120"/>
        <v>0</v>
      </c>
      <c r="AR204" s="31">
        <f t="shared" si="121"/>
        <v>0</v>
      </c>
      <c r="AS204" s="31">
        <f t="shared" si="107"/>
        <v>0</v>
      </c>
      <c r="AT204" s="32">
        <f t="shared" si="122"/>
        <v>0</v>
      </c>
      <c r="AU204" s="24">
        <v>1462.6568233439218</v>
      </c>
      <c r="AV204" s="28">
        <f t="shared" si="123"/>
        <v>4.0618776310471234E-2</v>
      </c>
      <c r="AW204" s="30">
        <f t="shared" si="124"/>
        <v>5.2167670117110609E-4</v>
      </c>
      <c r="AX204" s="33">
        <f t="shared" si="125"/>
        <v>4.0618776310471234E-2</v>
      </c>
      <c r="AY204" s="30">
        <f t="shared" si="126"/>
        <v>5.2167670117110609E-4</v>
      </c>
      <c r="AZ204" s="31">
        <f t="shared" si="127"/>
        <v>0.8989247327600608</v>
      </c>
      <c r="BA204" s="31">
        <f t="shared" si="108"/>
        <v>1462.6568233439218</v>
      </c>
      <c r="BB204" s="33">
        <f t="shared" si="128"/>
        <v>0</v>
      </c>
      <c r="BC204" s="31">
        <f t="shared" si="129"/>
        <v>0.47501812926665643</v>
      </c>
      <c r="BD204" s="30">
        <f t="shared" si="130"/>
        <v>5.5457469522639398E-4</v>
      </c>
      <c r="BE204" s="31">
        <f t="shared" si="131"/>
        <v>0.94420759665524623</v>
      </c>
      <c r="BF204" s="31">
        <f t="shared" si="132"/>
        <v>0.48539354701704812</v>
      </c>
      <c r="BG204" s="31">
        <f t="shared" si="133"/>
        <v>0.73666363303974092</v>
      </c>
      <c r="BH204" s="24">
        <v>0</v>
      </c>
      <c r="BI204" s="24">
        <v>659.77627532500003</v>
      </c>
      <c r="BJ204" s="24">
        <f t="shared" si="134"/>
        <v>20.523328845254582</v>
      </c>
      <c r="BK204" s="28">
        <f t="shared" si="109"/>
        <v>1.0261664422627291E-2</v>
      </c>
      <c r="BL204" s="28" t="str">
        <f t="shared" si="135"/>
        <v>TRUEFALSE</v>
      </c>
      <c r="BM204" s="24" t="str">
        <f t="shared" si="136"/>
        <v>FALSEFALSE</v>
      </c>
      <c r="BN204" s="28">
        <v>0.53979999999999995</v>
      </c>
      <c r="BO204" s="28">
        <f t="shared" si="137"/>
        <v>0.47982222222222215</v>
      </c>
      <c r="BP204" s="24">
        <v>11.89</v>
      </c>
      <c r="BQ204" s="24">
        <f t="shared" si="110"/>
        <v>119.16666666666667</v>
      </c>
      <c r="BR204" s="24">
        <v>24</v>
      </c>
      <c r="BS204" s="28">
        <v>28.169999999999998</v>
      </c>
      <c r="BT204" s="28">
        <v>3339.5535</v>
      </c>
      <c r="BU204" s="24">
        <v>1.9</v>
      </c>
      <c r="BV204" s="28">
        <v>37.26</v>
      </c>
      <c r="BW204" s="28">
        <v>4417.1729999999998</v>
      </c>
      <c r="BX204" s="24">
        <v>3957</v>
      </c>
      <c r="BY204" s="24">
        <v>7330</v>
      </c>
      <c r="BZ204" s="24">
        <v>568</v>
      </c>
      <c r="CA204" s="24">
        <v>3088</v>
      </c>
      <c r="CB204" s="24">
        <v>1731</v>
      </c>
      <c r="CC204" s="24">
        <v>7036</v>
      </c>
      <c r="CD204" s="24">
        <v>61.73</v>
      </c>
      <c r="CE204" s="24">
        <v>26.65</v>
      </c>
      <c r="CF204" s="24">
        <v>115.82</v>
      </c>
      <c r="CG204" s="24">
        <v>0</v>
      </c>
      <c r="CH204" s="24">
        <v>11855</v>
      </c>
      <c r="CI204" s="24">
        <v>100</v>
      </c>
      <c r="CJ204" s="24" t="s">
        <v>1980</v>
      </c>
      <c r="CK204" s="24">
        <v>3096</v>
      </c>
      <c r="CL204" s="28">
        <v>1</v>
      </c>
      <c r="CM204" s="28">
        <v>3.84</v>
      </c>
      <c r="CN204" s="24">
        <v>944</v>
      </c>
      <c r="CO204" s="24">
        <v>30.75</v>
      </c>
      <c r="CP204" s="24">
        <v>347</v>
      </c>
      <c r="CQ204" s="24">
        <v>1348</v>
      </c>
      <c r="CR204" s="24">
        <v>1165</v>
      </c>
      <c r="CS204" s="24">
        <v>2860</v>
      </c>
      <c r="CT204" s="24">
        <v>509</v>
      </c>
      <c r="CU204" s="24">
        <v>1600</v>
      </c>
      <c r="CV204" s="24">
        <v>1097</v>
      </c>
      <c r="CW204" s="24">
        <v>568</v>
      </c>
      <c r="CX204" s="24">
        <v>51.83</v>
      </c>
      <c r="CY204" s="24">
        <v>96.68</v>
      </c>
      <c r="CZ204" s="24">
        <v>75.34</v>
      </c>
      <c r="DA204" s="24">
        <v>35.130000000000003</v>
      </c>
      <c r="DB204" s="24">
        <v>1110</v>
      </c>
      <c r="DC204" s="24">
        <v>4.28</v>
      </c>
      <c r="DD204" s="24">
        <v>9.2799999999999994</v>
      </c>
      <c r="DE204" s="24">
        <v>750</v>
      </c>
      <c r="DF204" s="24">
        <v>24.43</v>
      </c>
      <c r="DG204" s="24">
        <v>2.2799999999999998</v>
      </c>
      <c r="DH204" s="24">
        <v>12.47</v>
      </c>
    </row>
    <row r="205" spans="1:112" ht="12.3" customHeight="1">
      <c r="A205" s="24">
        <v>212</v>
      </c>
      <c r="B205" s="24" t="s">
        <v>404</v>
      </c>
      <c r="C205" s="24" t="s">
        <v>405</v>
      </c>
      <c r="D205" s="25" t="s">
        <v>1338</v>
      </c>
      <c r="E205" s="25" t="s">
        <v>1339</v>
      </c>
      <c r="F205" s="25" t="s">
        <v>715</v>
      </c>
      <c r="G205" s="25" t="s">
        <v>1483</v>
      </c>
      <c r="H205" s="25" t="s">
        <v>431</v>
      </c>
      <c r="I205" s="26">
        <v>8592</v>
      </c>
      <c r="J205" s="27">
        <v>9813.8001295917857</v>
      </c>
      <c r="K205" s="27">
        <f t="shared" si="111"/>
        <v>2964.24</v>
      </c>
      <c r="L205" s="24">
        <v>1443</v>
      </c>
      <c r="M205" s="24">
        <v>449</v>
      </c>
      <c r="N205" s="24">
        <v>311</v>
      </c>
      <c r="O205" s="24">
        <f t="shared" si="112"/>
        <v>760</v>
      </c>
      <c r="P205" s="28">
        <v>34.5</v>
      </c>
      <c r="Q205" s="28">
        <f t="shared" si="113"/>
        <v>0.443980388800431</v>
      </c>
      <c r="R205" s="29">
        <v>0.48551087872943732</v>
      </c>
      <c r="S205" s="29">
        <v>9.6023488055520592E-2</v>
      </c>
      <c r="T205" s="29">
        <v>0.32151230057448882</v>
      </c>
      <c r="U205" s="28" t="s">
        <v>294</v>
      </c>
      <c r="V205" s="28" t="s">
        <v>295</v>
      </c>
      <c r="W205" s="28">
        <v>0.46517103096950124</v>
      </c>
      <c r="X205" s="27">
        <v>4565.095524010836</v>
      </c>
      <c r="Y205" s="30">
        <f t="shared" si="114"/>
        <v>3.6558554156464304E-4</v>
      </c>
      <c r="Z205" s="27">
        <f t="shared" si="115"/>
        <v>4565.095524010836</v>
      </c>
      <c r="AA205" s="27">
        <v>0</v>
      </c>
      <c r="AB205" s="27">
        <v>0</v>
      </c>
      <c r="AC205" s="27">
        <v>0</v>
      </c>
      <c r="AD205" s="27">
        <v>0</v>
      </c>
      <c r="AE205" s="27">
        <v>0</v>
      </c>
      <c r="AF205" s="27">
        <f t="shared" si="116"/>
        <v>0</v>
      </c>
      <c r="AG205" s="27">
        <f t="shared" si="117"/>
        <v>0</v>
      </c>
      <c r="AH205" s="27">
        <v>0</v>
      </c>
      <c r="AI205" s="27">
        <v>0</v>
      </c>
      <c r="AJ205" s="27">
        <v>0</v>
      </c>
      <c r="AK205" s="27">
        <v>0</v>
      </c>
      <c r="AL205" s="27">
        <v>0</v>
      </c>
      <c r="AM205" s="27">
        <v>0</v>
      </c>
      <c r="AN205" s="27">
        <f t="shared" si="118"/>
        <v>0</v>
      </c>
      <c r="AO205" s="27">
        <v>0</v>
      </c>
      <c r="AP205" s="30">
        <f t="shared" si="119"/>
        <v>0</v>
      </c>
      <c r="AQ205" s="30">
        <f t="shared" si="120"/>
        <v>0</v>
      </c>
      <c r="AR205" s="31">
        <f t="shared" si="121"/>
        <v>0</v>
      </c>
      <c r="AS205" s="31">
        <f t="shared" si="107"/>
        <v>0</v>
      </c>
      <c r="AT205" s="32">
        <f t="shared" si="122"/>
        <v>0</v>
      </c>
      <c r="AU205" s="24">
        <v>1119.20150051262</v>
      </c>
      <c r="AV205" s="28">
        <f t="shared" si="123"/>
        <v>3.1080835005257067E-2</v>
      </c>
      <c r="AW205" s="30">
        <f t="shared" si="124"/>
        <v>3.991786298841812E-4</v>
      </c>
      <c r="AX205" s="33">
        <f t="shared" si="125"/>
        <v>3.1080835005257067E-2</v>
      </c>
      <c r="AY205" s="30">
        <f t="shared" si="126"/>
        <v>3.991786298841812E-4</v>
      </c>
      <c r="AZ205" s="31">
        <f t="shared" si="127"/>
        <v>0.89791986634977616</v>
      </c>
      <c r="BA205" s="31">
        <f t="shared" si="108"/>
        <v>1119.20150051262</v>
      </c>
      <c r="BB205" s="33">
        <f t="shared" si="128"/>
        <v>0</v>
      </c>
      <c r="BC205" s="31">
        <f t="shared" si="129"/>
        <v>0.47150386002815686</v>
      </c>
      <c r="BD205" s="30">
        <f t="shared" si="130"/>
        <v>3.6558554156464304E-4</v>
      </c>
      <c r="BE205" s="31">
        <f t="shared" si="131"/>
        <v>0.94347577342390287</v>
      </c>
      <c r="BF205" s="31">
        <f t="shared" si="132"/>
        <v>0.46967079664498956</v>
      </c>
      <c r="BG205" s="31">
        <f t="shared" si="133"/>
        <v>0.71280180281633498</v>
      </c>
      <c r="BH205" s="24">
        <v>62.43</v>
      </c>
      <c r="BI205" s="24">
        <v>574.22346500100002</v>
      </c>
      <c r="BJ205" s="24">
        <f t="shared" si="134"/>
        <v>17.090559212126056</v>
      </c>
      <c r="BK205" s="28">
        <f t="shared" si="109"/>
        <v>8.5452796060630273E-3</v>
      </c>
      <c r="BL205" s="28" t="str">
        <f t="shared" si="135"/>
        <v>FALSETRUE</v>
      </c>
      <c r="BM205" s="24" t="str">
        <f t="shared" si="136"/>
        <v>FALSETRUE</v>
      </c>
      <c r="BN205" s="28">
        <v>0.4854</v>
      </c>
      <c r="BO205" s="28">
        <f t="shared" si="137"/>
        <v>0.43146666666666667</v>
      </c>
      <c r="BP205" s="24">
        <v>9.15</v>
      </c>
      <c r="BQ205" s="24">
        <f t="shared" si="110"/>
        <v>65.027027027027032</v>
      </c>
      <c r="BR205" s="24">
        <v>37</v>
      </c>
      <c r="BS205" s="28">
        <v>27.05</v>
      </c>
      <c r="BT205" s="28">
        <v>2324.136</v>
      </c>
      <c r="BU205" s="24">
        <v>2.84</v>
      </c>
      <c r="BV205" s="28">
        <v>33.96</v>
      </c>
      <c r="BW205" s="28">
        <v>2917.8432000000003</v>
      </c>
      <c r="BX205" s="24">
        <v>2650</v>
      </c>
      <c r="BY205" s="24">
        <v>5459</v>
      </c>
      <c r="BZ205" s="24">
        <v>483</v>
      </c>
      <c r="CA205" s="24">
        <v>2067</v>
      </c>
      <c r="CB205" s="24">
        <v>1157</v>
      </c>
      <c r="CC205" s="24">
        <v>5368</v>
      </c>
      <c r="CD205" s="24">
        <v>57.39</v>
      </c>
      <c r="CE205" s="24">
        <v>27.92</v>
      </c>
      <c r="CF205" s="24">
        <v>113.57</v>
      </c>
      <c r="CG205" s="24">
        <v>5364</v>
      </c>
      <c r="CH205" s="24">
        <v>3228</v>
      </c>
      <c r="CI205" s="24">
        <v>37.57</v>
      </c>
      <c r="CJ205" s="24" t="s">
        <v>98</v>
      </c>
      <c r="CK205" s="24">
        <v>2285</v>
      </c>
      <c r="CL205" s="28">
        <v>1.02</v>
      </c>
      <c r="CM205" s="28">
        <v>3.83</v>
      </c>
      <c r="CN205" s="24">
        <v>725</v>
      </c>
      <c r="CO205" s="24">
        <v>32.08</v>
      </c>
      <c r="CP205" s="24">
        <v>360</v>
      </c>
      <c r="CQ205" s="24">
        <v>1426</v>
      </c>
      <c r="CR205" s="24">
        <v>620</v>
      </c>
      <c r="CS205" s="24">
        <v>2406</v>
      </c>
      <c r="CT205" s="24">
        <v>317</v>
      </c>
      <c r="CU205" s="24">
        <v>1004</v>
      </c>
      <c r="CV205" s="24">
        <v>772</v>
      </c>
      <c r="CW205" s="24">
        <v>501</v>
      </c>
      <c r="CX205" s="24">
        <v>46.01</v>
      </c>
      <c r="CY205" s="24">
        <v>96.08</v>
      </c>
      <c r="CZ205" s="24">
        <v>79.59</v>
      </c>
      <c r="DA205" s="24">
        <v>41.72</v>
      </c>
      <c r="DB205" s="24">
        <v>628</v>
      </c>
      <c r="DC205" s="24">
        <v>4.9400000000000004</v>
      </c>
      <c r="DD205" s="24">
        <v>9.2899999999999991</v>
      </c>
      <c r="DE205" s="24">
        <v>503</v>
      </c>
      <c r="DF205" s="24">
        <v>22.26</v>
      </c>
      <c r="DG205" s="24">
        <v>13.67</v>
      </c>
      <c r="DH205" s="24">
        <v>6.95</v>
      </c>
    </row>
    <row r="206" spans="1:112" ht="12.3" customHeight="1">
      <c r="A206" s="24">
        <v>213</v>
      </c>
      <c r="B206" s="24" t="s">
        <v>404</v>
      </c>
      <c r="C206" s="24" t="s">
        <v>405</v>
      </c>
      <c r="D206" s="25" t="s">
        <v>2099</v>
      </c>
      <c r="E206" s="25" t="s">
        <v>2100</v>
      </c>
      <c r="F206" s="25" t="s">
        <v>2101</v>
      </c>
      <c r="G206" s="25" t="s">
        <v>2102</v>
      </c>
      <c r="H206" s="25" t="s">
        <v>431</v>
      </c>
      <c r="I206" s="26">
        <v>15168</v>
      </c>
      <c r="J206" s="27">
        <v>17191.698450832573</v>
      </c>
      <c r="K206" s="27">
        <f t="shared" si="111"/>
        <v>6133.9391999999989</v>
      </c>
      <c r="L206" s="24">
        <v>2120</v>
      </c>
      <c r="M206" s="24">
        <v>966</v>
      </c>
      <c r="N206" s="24">
        <v>474</v>
      </c>
      <c r="O206" s="24">
        <f t="shared" si="112"/>
        <v>1440</v>
      </c>
      <c r="P206" s="28">
        <v>40.44</v>
      </c>
      <c r="Q206" s="28">
        <f t="shared" si="113"/>
        <v>0.44123826368590524</v>
      </c>
      <c r="R206" s="29">
        <v>0.52089449602568982</v>
      </c>
      <c r="S206" s="29">
        <v>7.4670127591578719E-2</v>
      </c>
      <c r="T206" s="29">
        <v>0.28453547203591589</v>
      </c>
      <c r="U206" s="28" t="s">
        <v>294</v>
      </c>
      <c r="V206" s="28" t="s">
        <v>295</v>
      </c>
      <c r="W206" s="28">
        <v>0.46024757742284855</v>
      </c>
      <c r="X206" s="27">
        <v>7912.4375637798303</v>
      </c>
      <c r="Y206" s="30">
        <f t="shared" si="114"/>
        <v>6.3364999848007739E-4</v>
      </c>
      <c r="Z206" s="27">
        <f t="shared" si="115"/>
        <v>7912.4375637798303</v>
      </c>
      <c r="AA206" s="27">
        <v>0</v>
      </c>
      <c r="AB206" s="27">
        <v>0</v>
      </c>
      <c r="AC206" s="27">
        <v>0</v>
      </c>
      <c r="AD206" s="27">
        <v>0</v>
      </c>
      <c r="AE206" s="27">
        <v>5052</v>
      </c>
      <c r="AF206" s="27">
        <f t="shared" si="116"/>
        <v>5052</v>
      </c>
      <c r="AG206" s="27">
        <f t="shared" si="117"/>
        <v>1</v>
      </c>
      <c r="AH206" s="27">
        <v>0</v>
      </c>
      <c r="AI206" s="27">
        <v>0</v>
      </c>
      <c r="AJ206" s="27">
        <v>0</v>
      </c>
      <c r="AK206" s="27">
        <v>0</v>
      </c>
      <c r="AL206" s="27">
        <v>5052</v>
      </c>
      <c r="AM206" s="27">
        <v>5052</v>
      </c>
      <c r="AN206" s="27">
        <f t="shared" si="118"/>
        <v>1</v>
      </c>
      <c r="AO206" s="27">
        <v>0</v>
      </c>
      <c r="AP206" s="30">
        <f t="shared" si="119"/>
        <v>0</v>
      </c>
      <c r="AQ206" s="30">
        <f t="shared" si="120"/>
        <v>0</v>
      </c>
      <c r="AR206" s="31">
        <f t="shared" si="121"/>
        <v>0</v>
      </c>
      <c r="AS206" s="31">
        <f t="shared" si="107"/>
        <v>0</v>
      </c>
      <c r="AT206" s="32">
        <f t="shared" si="122"/>
        <v>0</v>
      </c>
      <c r="AU206" s="24">
        <v>1790.3630761748809</v>
      </c>
      <c r="AV206" s="28">
        <f t="shared" si="123"/>
        <v>4.9719357367380965E-2</v>
      </c>
      <c r="AW206" s="30">
        <f t="shared" si="124"/>
        <v>6.385576497309729E-4</v>
      </c>
      <c r="AX206" s="33">
        <f t="shared" si="125"/>
        <v>4.9719357367380965E-2</v>
      </c>
      <c r="AY206" s="30">
        <f t="shared" si="126"/>
        <v>6.385576497309729E-4</v>
      </c>
      <c r="AZ206" s="31">
        <f t="shared" si="127"/>
        <v>0.8998835212371048</v>
      </c>
      <c r="BA206" s="31">
        <f t="shared" ref="BA206:BA212" si="138">AU206-AI206</f>
        <v>1790.3630761748809</v>
      </c>
      <c r="BB206" s="33">
        <f t="shared" si="128"/>
        <v>0</v>
      </c>
      <c r="BC206" s="31">
        <f t="shared" si="129"/>
        <v>0.4901657915433919</v>
      </c>
      <c r="BD206" s="30">
        <f t="shared" si="130"/>
        <v>6.3364999848007739E-4</v>
      </c>
      <c r="BE206" s="31">
        <f t="shared" si="131"/>
        <v>0.94451380017447117</v>
      </c>
      <c r="BF206" s="31">
        <f t="shared" si="132"/>
        <v>0.46846500919859996</v>
      </c>
      <c r="BG206" s="31">
        <f t="shared" si="133"/>
        <v>0.71097182430428063</v>
      </c>
      <c r="BH206" s="24">
        <v>43.06</v>
      </c>
      <c r="BI206" s="24">
        <v>1589.2854597800001</v>
      </c>
      <c r="BJ206" s="24">
        <f t="shared" si="134"/>
        <v>10.817250195702645</v>
      </c>
      <c r="BK206" s="28">
        <f t="shared" si="109"/>
        <v>5.4086250978513228E-3</v>
      </c>
      <c r="BL206" s="28" t="str">
        <f t="shared" si="135"/>
        <v>FALSEFALSE</v>
      </c>
      <c r="BM206" s="24" t="str">
        <f t="shared" si="136"/>
        <v>TRUEFALSE</v>
      </c>
      <c r="BN206" s="28">
        <v>0.49939999999999996</v>
      </c>
      <c r="BO206" s="28">
        <f t="shared" si="137"/>
        <v>0.44391111111111109</v>
      </c>
      <c r="BP206" s="24">
        <v>12.52</v>
      </c>
      <c r="BQ206" s="24">
        <f t="shared" si="110"/>
        <v>82.765957446808514</v>
      </c>
      <c r="BR206" s="24">
        <v>47</v>
      </c>
      <c r="BS206" s="28">
        <v>35.799999999999997</v>
      </c>
      <c r="BT206" s="28">
        <v>5430.1439999999993</v>
      </c>
      <c r="BU206" s="24">
        <v>4.5599999999999996</v>
      </c>
      <c r="BV206" s="28">
        <v>51.660000000000004</v>
      </c>
      <c r="BW206" s="28">
        <v>7835.7888000000003</v>
      </c>
      <c r="BX206" s="24">
        <v>4802</v>
      </c>
      <c r="BY206" s="24">
        <v>9616</v>
      </c>
      <c r="BZ206" s="24">
        <v>750</v>
      </c>
      <c r="CA206" s="24">
        <v>3767</v>
      </c>
      <c r="CB206" s="24">
        <v>2148</v>
      </c>
      <c r="CC206" s="24">
        <v>9253</v>
      </c>
      <c r="CD206" s="24">
        <v>57.74</v>
      </c>
      <c r="CE206" s="24">
        <v>27.02</v>
      </c>
      <c r="CF206" s="24">
        <v>115.82</v>
      </c>
      <c r="CG206" s="24">
        <v>6531</v>
      </c>
      <c r="CH206" s="24">
        <v>8637</v>
      </c>
      <c r="CI206" s="24">
        <v>56.94</v>
      </c>
      <c r="CJ206" s="24" t="s">
        <v>1980</v>
      </c>
      <c r="CK206" s="24">
        <v>3896</v>
      </c>
      <c r="CL206" s="28">
        <v>1.01</v>
      </c>
      <c r="CM206" s="28">
        <v>3.95</v>
      </c>
      <c r="CN206" s="24">
        <v>1012</v>
      </c>
      <c r="CO206" s="24">
        <v>26.02</v>
      </c>
      <c r="CP206" s="24">
        <v>776</v>
      </c>
      <c r="CQ206" s="24">
        <v>1934</v>
      </c>
      <c r="CR206" s="24">
        <v>1157</v>
      </c>
      <c r="CS206" s="24">
        <v>3890</v>
      </c>
      <c r="CT206" s="24">
        <v>634</v>
      </c>
      <c r="CU206" s="24">
        <v>1827</v>
      </c>
      <c r="CV206" s="24">
        <v>1402</v>
      </c>
      <c r="CW206" s="24">
        <v>913</v>
      </c>
      <c r="CX206" s="24">
        <v>50.2</v>
      </c>
      <c r="CY206" s="24">
        <v>93.26</v>
      </c>
      <c r="CZ206" s="24">
        <v>77.290000000000006</v>
      </c>
      <c r="DA206" s="24">
        <v>42.98</v>
      </c>
      <c r="DB206" s="24">
        <v>1514</v>
      </c>
      <c r="DC206" s="24">
        <v>8.77</v>
      </c>
      <c r="DD206" s="24">
        <v>13.6</v>
      </c>
      <c r="DE206" s="24">
        <v>1000</v>
      </c>
      <c r="DF206" s="24">
        <v>25.71</v>
      </c>
      <c r="DG206" s="24">
        <v>4.1100000000000003</v>
      </c>
      <c r="DH206" s="24">
        <v>11.85</v>
      </c>
    </row>
    <row r="207" spans="1:112" ht="12.3" customHeight="1">
      <c r="A207" s="24">
        <v>214</v>
      </c>
      <c r="B207" s="24" t="s">
        <v>404</v>
      </c>
      <c r="C207" s="24" t="s">
        <v>405</v>
      </c>
      <c r="D207" s="25" t="s">
        <v>2099</v>
      </c>
      <c r="E207" s="25" t="s">
        <v>2100</v>
      </c>
      <c r="F207" s="25" t="s">
        <v>2213</v>
      </c>
      <c r="G207" s="25" t="s">
        <v>2214</v>
      </c>
      <c r="H207" s="25" t="s">
        <v>431</v>
      </c>
      <c r="I207" s="26">
        <v>5454</v>
      </c>
      <c r="J207" s="27">
        <v>6181.6668875818077</v>
      </c>
      <c r="K207" s="27">
        <f t="shared" si="111"/>
        <v>3502.5588000000002</v>
      </c>
      <c r="L207" s="24">
        <v>458</v>
      </c>
      <c r="M207" s="24">
        <v>553</v>
      </c>
      <c r="N207" s="24">
        <v>269</v>
      </c>
      <c r="O207" s="24">
        <f t="shared" si="112"/>
        <v>822</v>
      </c>
      <c r="P207" s="28">
        <v>64.22</v>
      </c>
      <c r="Q207" s="28">
        <f t="shared" si="113"/>
        <v>0.56421219380547638</v>
      </c>
      <c r="R207" s="29">
        <v>0.52089449602568982</v>
      </c>
      <c r="S207" s="29">
        <v>7.4670127591578719E-2</v>
      </c>
      <c r="T207" s="29">
        <v>0.28453547203591589</v>
      </c>
      <c r="U207" s="28" t="s">
        <v>294</v>
      </c>
      <c r="V207" s="28" t="s">
        <v>295</v>
      </c>
      <c r="W207" s="28">
        <v>0.73088772062550278</v>
      </c>
      <c r="X207" s="27">
        <v>4518.1044211308135</v>
      </c>
      <c r="Y207" s="30">
        <f t="shared" si="114"/>
        <v>3.6182236340007764E-4</v>
      </c>
      <c r="Z207" s="27">
        <f t="shared" si="115"/>
        <v>4518.1044211308135</v>
      </c>
      <c r="AA207" s="27">
        <v>0</v>
      </c>
      <c r="AB207" s="27">
        <v>0</v>
      </c>
      <c r="AC207" s="27">
        <v>0</v>
      </c>
      <c r="AD207" s="27">
        <v>0</v>
      </c>
      <c r="AE207" s="27">
        <v>0</v>
      </c>
      <c r="AF207" s="27">
        <f t="shared" si="116"/>
        <v>0</v>
      </c>
      <c r="AG207" s="27">
        <f t="shared" si="117"/>
        <v>0</v>
      </c>
      <c r="AH207" s="27">
        <v>0</v>
      </c>
      <c r="AI207" s="27">
        <v>0</v>
      </c>
      <c r="AJ207" s="27">
        <v>0</v>
      </c>
      <c r="AK207" s="27">
        <v>0</v>
      </c>
      <c r="AL207" s="27">
        <v>0</v>
      </c>
      <c r="AM207" s="27">
        <v>0</v>
      </c>
      <c r="AN207" s="27">
        <f t="shared" si="118"/>
        <v>0</v>
      </c>
      <c r="AO207" s="27">
        <v>0</v>
      </c>
      <c r="AP207" s="30">
        <f t="shared" si="119"/>
        <v>0</v>
      </c>
      <c r="AQ207" s="30">
        <f t="shared" si="120"/>
        <v>0</v>
      </c>
      <c r="AR207" s="31">
        <f t="shared" si="121"/>
        <v>0</v>
      </c>
      <c r="AS207" s="31">
        <f t="shared" si="107"/>
        <v>0</v>
      </c>
      <c r="AT207" s="32">
        <f t="shared" si="122"/>
        <v>0</v>
      </c>
      <c r="AU207" s="24">
        <v>912.14787534062748</v>
      </c>
      <c r="AV207" s="28">
        <f t="shared" si="123"/>
        <v>2.5330843106333163E-2</v>
      </c>
      <c r="AW207" s="30">
        <f t="shared" si="124"/>
        <v>3.2533010272365421E-4</v>
      </c>
      <c r="AX207" s="33">
        <f t="shared" si="125"/>
        <v>2.5330843106333163E-2</v>
      </c>
      <c r="AY207" s="30">
        <f t="shared" si="126"/>
        <v>3.2533010272365421E-4</v>
      </c>
      <c r="AZ207" s="31">
        <f t="shared" si="127"/>
        <v>0.89731407800051466</v>
      </c>
      <c r="BA207" s="31">
        <f t="shared" si="138"/>
        <v>912.14787534062748</v>
      </c>
      <c r="BB207" s="33">
        <f t="shared" si="128"/>
        <v>0</v>
      </c>
      <c r="BC207" s="31">
        <f t="shared" si="129"/>
        <v>0.4811798057108459</v>
      </c>
      <c r="BD207" s="30">
        <f t="shared" si="130"/>
        <v>3.6182236340007764E-4</v>
      </c>
      <c r="BE207" s="31">
        <f t="shared" si="131"/>
        <v>0.94346120125851052</v>
      </c>
      <c r="BF207" s="31">
        <f t="shared" si="132"/>
        <v>0.55823691474913784</v>
      </c>
      <c r="BG207" s="31">
        <f t="shared" si="133"/>
        <v>0.84721528797240597</v>
      </c>
      <c r="BH207" s="24">
        <v>0</v>
      </c>
      <c r="BI207" s="24">
        <v>983.80593291800005</v>
      </c>
      <c r="BJ207" s="24">
        <f t="shared" si="134"/>
        <v>6.2834210292336667</v>
      </c>
      <c r="BK207" s="28">
        <f t="shared" si="109"/>
        <v>3.1417105146168333E-3</v>
      </c>
      <c r="BL207" s="28" t="str">
        <f t="shared" si="135"/>
        <v>TRUEFALSE</v>
      </c>
      <c r="BM207" s="24" t="str">
        <f t="shared" si="136"/>
        <v>TRUEFALSE</v>
      </c>
      <c r="BN207" s="28">
        <v>0.55189999999999995</v>
      </c>
      <c r="BO207" s="28">
        <f t="shared" si="137"/>
        <v>0.49057777777777772</v>
      </c>
      <c r="BP207" s="24">
        <v>18.260000000000002</v>
      </c>
      <c r="BQ207" s="24">
        <f t="shared" si="110"/>
        <v>54.260869565217391</v>
      </c>
      <c r="BR207" s="24">
        <v>23</v>
      </c>
      <c r="BS207" s="28">
        <v>59.11</v>
      </c>
      <c r="BT207" s="28">
        <v>3223.8593999999998</v>
      </c>
      <c r="BU207" s="24">
        <v>7.42</v>
      </c>
      <c r="BV207" s="28">
        <v>80.05</v>
      </c>
      <c r="BW207" s="28">
        <v>4365.9269999999997</v>
      </c>
      <c r="BX207" s="24">
        <v>1857</v>
      </c>
      <c r="BY207" s="24">
        <v>3365</v>
      </c>
      <c r="BZ207" s="24">
        <v>232</v>
      </c>
      <c r="CA207" s="24">
        <v>1430</v>
      </c>
      <c r="CB207" s="24">
        <v>822</v>
      </c>
      <c r="CC207" s="24">
        <v>3202</v>
      </c>
      <c r="CD207" s="24">
        <v>62.08</v>
      </c>
      <c r="CE207" s="24">
        <v>26.13</v>
      </c>
      <c r="CF207" s="24">
        <v>124.17</v>
      </c>
      <c r="CG207" s="24">
        <v>0</v>
      </c>
      <c r="CH207" s="24">
        <v>5454</v>
      </c>
      <c r="CI207" s="24">
        <v>100</v>
      </c>
      <c r="CJ207" s="24" t="s">
        <v>1980</v>
      </c>
      <c r="CK207" s="24">
        <v>1392</v>
      </c>
      <c r="CL207" s="28">
        <v>1</v>
      </c>
      <c r="CM207" s="28">
        <v>3.92</v>
      </c>
      <c r="CN207" s="24">
        <v>254</v>
      </c>
      <c r="CO207" s="24">
        <v>18.260000000000002</v>
      </c>
      <c r="CP207" s="24">
        <v>139</v>
      </c>
      <c r="CQ207" s="24">
        <v>804</v>
      </c>
      <c r="CR207" s="24">
        <v>305</v>
      </c>
      <c r="CS207" s="24">
        <v>1248</v>
      </c>
      <c r="CT207" s="24">
        <v>142</v>
      </c>
      <c r="CU207" s="24">
        <v>689</v>
      </c>
      <c r="CV207" s="24">
        <v>471</v>
      </c>
      <c r="CW207" s="24">
        <v>195</v>
      </c>
      <c r="CX207" s="24">
        <v>31.77</v>
      </c>
      <c r="CY207" s="24">
        <v>84.02</v>
      </c>
      <c r="CZ207" s="24">
        <v>71.36</v>
      </c>
      <c r="DA207" s="24">
        <v>27.9</v>
      </c>
      <c r="DB207" s="24">
        <v>788</v>
      </c>
      <c r="DC207" s="24">
        <v>19.37</v>
      </c>
      <c r="DD207" s="24">
        <v>15.6</v>
      </c>
      <c r="DE207" s="24">
        <v>752</v>
      </c>
      <c r="DF207" s="24">
        <v>54.06</v>
      </c>
      <c r="DG207" s="24">
        <v>2.2999999999999998</v>
      </c>
      <c r="DH207" s="24">
        <v>16.48</v>
      </c>
    </row>
    <row r="208" spans="1:112" ht="12.3" customHeight="1">
      <c r="A208" s="24">
        <v>215</v>
      </c>
      <c r="B208" s="24" t="s">
        <v>404</v>
      </c>
      <c r="C208" s="24" t="s">
        <v>405</v>
      </c>
      <c r="D208" s="25" t="s">
        <v>2099</v>
      </c>
      <c r="E208" s="25" t="s">
        <v>2100</v>
      </c>
      <c r="F208" s="25" t="s">
        <v>2498</v>
      </c>
      <c r="G208" s="25" t="s">
        <v>2499</v>
      </c>
      <c r="H208" s="25" t="s">
        <v>431</v>
      </c>
      <c r="I208" s="26">
        <v>2337</v>
      </c>
      <c r="J208" s="27">
        <v>2648.8000579902246</v>
      </c>
      <c r="K208" s="27">
        <f t="shared" si="111"/>
        <v>760.45979999999997</v>
      </c>
      <c r="L208" s="24">
        <v>338</v>
      </c>
      <c r="M208" s="24">
        <v>111</v>
      </c>
      <c r="N208" s="24">
        <v>52</v>
      </c>
      <c r="O208" s="24">
        <f t="shared" si="112"/>
        <v>163</v>
      </c>
      <c r="P208" s="28">
        <v>32.54</v>
      </c>
      <c r="Q208" s="28">
        <f t="shared" si="113"/>
        <v>0.40935902505220734</v>
      </c>
      <c r="R208" s="29">
        <v>0.52089449602568982</v>
      </c>
      <c r="S208" s="29">
        <v>7.4670127591578719E-2</v>
      </c>
      <c r="T208" s="29">
        <v>0.28453547203591589</v>
      </c>
      <c r="U208" s="28" t="s">
        <v>294</v>
      </c>
      <c r="V208" s="28" t="s">
        <v>295</v>
      </c>
      <c r="W208" s="28">
        <v>0.3703376896473663</v>
      </c>
      <c r="X208" s="27">
        <v>980.95049381390959</v>
      </c>
      <c r="Y208" s="30">
        <f t="shared" si="114"/>
        <v>7.8557242809671146E-5</v>
      </c>
      <c r="Z208" s="27">
        <f t="shared" si="115"/>
        <v>980.95049381390959</v>
      </c>
      <c r="AA208" s="27">
        <v>0</v>
      </c>
      <c r="AB208" s="27">
        <v>0</v>
      </c>
      <c r="AC208" s="27">
        <v>0</v>
      </c>
      <c r="AD208" s="27">
        <v>0</v>
      </c>
      <c r="AE208" s="27">
        <v>0</v>
      </c>
      <c r="AF208" s="27">
        <f t="shared" si="116"/>
        <v>0</v>
      </c>
      <c r="AG208" s="27">
        <f t="shared" si="117"/>
        <v>0</v>
      </c>
      <c r="AH208" s="27">
        <v>0</v>
      </c>
      <c r="AI208" s="27">
        <v>0</v>
      </c>
      <c r="AJ208" s="27">
        <v>0</v>
      </c>
      <c r="AK208" s="27">
        <v>0</v>
      </c>
      <c r="AL208" s="27">
        <v>0</v>
      </c>
      <c r="AM208" s="27">
        <v>0</v>
      </c>
      <c r="AN208" s="27">
        <f t="shared" si="118"/>
        <v>0</v>
      </c>
      <c r="AO208" s="27">
        <v>0</v>
      </c>
      <c r="AP208" s="30">
        <f t="shared" si="119"/>
        <v>0</v>
      </c>
      <c r="AQ208" s="30">
        <f t="shared" si="120"/>
        <v>0</v>
      </c>
      <c r="AR208" s="31">
        <f t="shared" si="121"/>
        <v>0</v>
      </c>
      <c r="AS208" s="31">
        <f t="shared" si="107"/>
        <v>0</v>
      </c>
      <c r="AT208" s="32">
        <f t="shared" si="122"/>
        <v>0</v>
      </c>
      <c r="AU208" s="24">
        <v>325.52682920003497</v>
      </c>
      <c r="AV208" s="28">
        <f t="shared" si="123"/>
        <v>9.0400572761175461E-3</v>
      </c>
      <c r="AW208" s="30">
        <f t="shared" si="124"/>
        <v>1.1610362710476602E-4</v>
      </c>
      <c r="AX208" s="33">
        <f t="shared" si="125"/>
        <v>9.0400572761175461E-3</v>
      </c>
      <c r="AY208" s="30">
        <f t="shared" si="126"/>
        <v>1.1610362710476602E-4</v>
      </c>
      <c r="AZ208" s="31">
        <f t="shared" si="127"/>
        <v>0.89559776805960789</v>
      </c>
      <c r="BA208" s="31">
        <f t="shared" si="138"/>
        <v>325.52682920003497</v>
      </c>
      <c r="BB208" s="33">
        <f t="shared" si="128"/>
        <v>0</v>
      </c>
      <c r="BC208" s="31">
        <f t="shared" si="129"/>
        <v>0.47517744045380511</v>
      </c>
      <c r="BD208" s="30">
        <f t="shared" si="130"/>
        <v>7.8557242809671146E-5</v>
      </c>
      <c r="BE208" s="31">
        <f t="shared" si="131"/>
        <v>0.94236431293523482</v>
      </c>
      <c r="BF208" s="31">
        <f t="shared" si="132"/>
        <v>0.43759351994180357</v>
      </c>
      <c r="BG208" s="31">
        <f t="shared" si="133"/>
        <v>0.66411931962427873</v>
      </c>
      <c r="BH208" s="24">
        <v>0</v>
      </c>
      <c r="BI208" s="24">
        <v>333.21582062599998</v>
      </c>
      <c r="BJ208" s="24">
        <f t="shared" si="134"/>
        <v>7.9492025709164222</v>
      </c>
      <c r="BK208" s="28">
        <f t="shared" si="109"/>
        <v>3.9746012854582112E-3</v>
      </c>
      <c r="BL208" s="28" t="str">
        <f t="shared" si="135"/>
        <v>FALSEFALSE</v>
      </c>
      <c r="BM208" s="24" t="str">
        <f t="shared" si="136"/>
        <v>FALSEFALSE</v>
      </c>
      <c r="BN208" s="28">
        <v>0.55259999999999998</v>
      </c>
      <c r="BO208" s="28">
        <f t="shared" si="137"/>
        <v>0.49119999999999997</v>
      </c>
      <c r="BP208" s="24">
        <v>12.5</v>
      </c>
      <c r="BQ208" s="24">
        <f t="shared" si="110"/>
        <v>79.909090909090907</v>
      </c>
      <c r="BR208" s="24">
        <v>11</v>
      </c>
      <c r="BS208" s="28">
        <v>31.21</v>
      </c>
      <c r="BT208" s="28">
        <v>729.3777</v>
      </c>
      <c r="BU208" s="24">
        <v>11.52</v>
      </c>
      <c r="BV208" s="28">
        <v>16.670000000000002</v>
      </c>
      <c r="BW208" s="28">
        <v>389.5779</v>
      </c>
      <c r="BX208" s="24">
        <v>788</v>
      </c>
      <c r="BY208" s="24">
        <v>1426</v>
      </c>
      <c r="BZ208" s="24">
        <v>123</v>
      </c>
      <c r="CA208" s="24">
        <v>612</v>
      </c>
      <c r="CB208" s="24">
        <v>355</v>
      </c>
      <c r="CC208" s="24">
        <v>1370</v>
      </c>
      <c r="CD208" s="24">
        <v>63.88</v>
      </c>
      <c r="CE208" s="24">
        <v>26.53</v>
      </c>
      <c r="CF208" s="24">
        <v>106.81</v>
      </c>
      <c r="CG208" s="24">
        <v>0</v>
      </c>
      <c r="CH208" s="24">
        <v>2337</v>
      </c>
      <c r="CI208" s="24">
        <v>100</v>
      </c>
      <c r="CJ208" s="24" t="s">
        <v>1980</v>
      </c>
      <c r="CK208" s="24">
        <v>570</v>
      </c>
      <c r="CL208" s="28">
        <v>1.01</v>
      </c>
      <c r="CM208" s="28">
        <v>4.08</v>
      </c>
      <c r="CN208" s="24">
        <v>181</v>
      </c>
      <c r="CO208" s="24">
        <v>31.87</v>
      </c>
      <c r="CP208" s="24">
        <v>107</v>
      </c>
      <c r="CQ208" s="24">
        <v>418</v>
      </c>
      <c r="CR208" s="24">
        <v>354</v>
      </c>
      <c r="CS208" s="24">
        <v>879</v>
      </c>
      <c r="CT208" s="24">
        <v>93</v>
      </c>
      <c r="CU208" s="24">
        <v>316</v>
      </c>
      <c r="CV208" s="24">
        <v>247</v>
      </c>
      <c r="CW208" s="24">
        <v>166</v>
      </c>
      <c r="CX208" s="24">
        <v>44.5</v>
      </c>
      <c r="CY208" s="24">
        <v>96.05</v>
      </c>
      <c r="CZ208" s="24">
        <v>83.16</v>
      </c>
      <c r="DA208" s="24">
        <v>53.38</v>
      </c>
      <c r="DB208" s="24">
        <v>232</v>
      </c>
      <c r="DC208" s="24">
        <v>5.26</v>
      </c>
      <c r="DD208" s="24">
        <v>11.09</v>
      </c>
      <c r="DE208" s="24">
        <v>114</v>
      </c>
      <c r="DF208" s="24">
        <v>20.07</v>
      </c>
      <c r="DG208" s="24">
        <v>2.82</v>
      </c>
      <c r="DH208" s="24">
        <v>14.37</v>
      </c>
    </row>
    <row r="209" spans="1:112" ht="12.3" customHeight="1">
      <c r="A209" s="24">
        <v>216</v>
      </c>
      <c r="B209" s="24" t="s">
        <v>404</v>
      </c>
      <c r="C209" s="24" t="s">
        <v>405</v>
      </c>
      <c r="D209" s="25" t="s">
        <v>2099</v>
      </c>
      <c r="E209" s="25" t="s">
        <v>2100</v>
      </c>
      <c r="F209" s="25" t="s">
        <v>312</v>
      </c>
      <c r="G209" s="25" t="s">
        <v>2518</v>
      </c>
      <c r="H209" s="25" t="s">
        <v>431</v>
      </c>
      <c r="I209" s="26">
        <v>1183</v>
      </c>
      <c r="J209" s="27">
        <v>1340.8346035953939</v>
      </c>
      <c r="K209" s="27">
        <f t="shared" si="111"/>
        <v>652.54279999999994</v>
      </c>
      <c r="L209" s="24">
        <v>152</v>
      </c>
      <c r="M209" s="24">
        <v>135</v>
      </c>
      <c r="N209" s="24">
        <v>52</v>
      </c>
      <c r="O209" s="24">
        <f t="shared" si="112"/>
        <v>187</v>
      </c>
      <c r="P209" s="28">
        <v>55.16</v>
      </c>
      <c r="Q209" s="28">
        <f t="shared" si="113"/>
        <v>0.50592012213313609</v>
      </c>
      <c r="R209" s="29">
        <v>0.52089449602568982</v>
      </c>
      <c r="S209" s="29">
        <v>7.4670127591578719E-2</v>
      </c>
      <c r="T209" s="29">
        <v>0.28453547203591589</v>
      </c>
      <c r="U209" s="28" t="s">
        <v>294</v>
      </c>
      <c r="V209" s="28" t="s">
        <v>295</v>
      </c>
      <c r="W209" s="28">
        <v>0.62777587464501294</v>
      </c>
      <c r="X209" s="27">
        <v>841.7436160263976</v>
      </c>
      <c r="Y209" s="30">
        <f t="shared" si="114"/>
        <v>6.7409169009726303E-5</v>
      </c>
      <c r="Z209" s="27">
        <f t="shared" si="115"/>
        <v>841.7436160263976</v>
      </c>
      <c r="AA209" s="27">
        <v>0</v>
      </c>
      <c r="AB209" s="27">
        <v>0</v>
      </c>
      <c r="AC209" s="27">
        <v>0</v>
      </c>
      <c r="AD209" s="27">
        <v>0</v>
      </c>
      <c r="AE209" s="27">
        <v>0</v>
      </c>
      <c r="AF209" s="27">
        <f t="shared" si="116"/>
        <v>0</v>
      </c>
      <c r="AG209" s="27">
        <f t="shared" si="117"/>
        <v>0</v>
      </c>
      <c r="AH209" s="27">
        <v>0</v>
      </c>
      <c r="AI209" s="27">
        <v>0</v>
      </c>
      <c r="AJ209" s="27">
        <v>0</v>
      </c>
      <c r="AK209" s="27">
        <v>0</v>
      </c>
      <c r="AL209" s="27">
        <v>0</v>
      </c>
      <c r="AM209" s="27">
        <v>0</v>
      </c>
      <c r="AN209" s="27">
        <f t="shared" si="118"/>
        <v>0</v>
      </c>
      <c r="AO209" s="27">
        <v>0</v>
      </c>
      <c r="AP209" s="30">
        <f t="shared" si="119"/>
        <v>0</v>
      </c>
      <c r="AQ209" s="30">
        <f t="shared" si="120"/>
        <v>0</v>
      </c>
      <c r="AR209" s="31">
        <f t="shared" si="121"/>
        <v>0</v>
      </c>
      <c r="AS209" s="31">
        <f t="shared" si="107"/>
        <v>0</v>
      </c>
      <c r="AT209" s="32">
        <f t="shared" si="122"/>
        <v>0</v>
      </c>
      <c r="AU209" s="24">
        <v>314.51571319715151</v>
      </c>
      <c r="AV209" s="28">
        <f t="shared" si="123"/>
        <v>8.7342725898455782E-3</v>
      </c>
      <c r="AW209" s="30">
        <f t="shared" si="124"/>
        <v>1.1217636092659023E-4</v>
      </c>
      <c r="AX209" s="33">
        <f t="shared" si="125"/>
        <v>8.7342725898455782E-3</v>
      </c>
      <c r="AY209" s="30">
        <f t="shared" si="126"/>
        <v>1.1217636092659023E-4</v>
      </c>
      <c r="AZ209" s="31">
        <f t="shared" si="127"/>
        <v>0.8955655522228585</v>
      </c>
      <c r="BA209" s="31">
        <f t="shared" si="138"/>
        <v>314.51571319715151</v>
      </c>
      <c r="BB209" s="33">
        <f t="shared" si="128"/>
        <v>0</v>
      </c>
      <c r="BC209" s="31">
        <f t="shared" si="129"/>
        <v>0.47506477361279797</v>
      </c>
      <c r="BD209" s="30">
        <f t="shared" si="130"/>
        <v>6.7409169009726303E-5</v>
      </c>
      <c r="BE209" s="31">
        <f t="shared" si="131"/>
        <v>0.94232114421770019</v>
      </c>
      <c r="BF209" s="31">
        <f t="shared" si="132"/>
        <v>0.52338814267724099</v>
      </c>
      <c r="BG209" s="31">
        <f t="shared" si="133"/>
        <v>0.79432660991061099</v>
      </c>
      <c r="BH209" s="24">
        <v>0</v>
      </c>
      <c r="BI209" s="24">
        <v>762.80267019600001</v>
      </c>
      <c r="BJ209" s="24">
        <f t="shared" si="134"/>
        <v>1.7577738725676855</v>
      </c>
      <c r="BK209" s="28">
        <f t="shared" si="109"/>
        <v>8.7888693628384272E-4</v>
      </c>
      <c r="BL209" s="28" t="str">
        <f t="shared" si="135"/>
        <v>TRUEFALSE</v>
      </c>
      <c r="BM209" s="24" t="str">
        <f t="shared" si="136"/>
        <v>FALSEFALSE</v>
      </c>
      <c r="BN209" s="28">
        <v>0.52</v>
      </c>
      <c r="BO209" s="28">
        <f t="shared" si="137"/>
        <v>0.46222222222222226</v>
      </c>
      <c r="BP209" s="24">
        <v>23.59</v>
      </c>
      <c r="BQ209" s="24">
        <f t="shared" si="110"/>
        <v>62.625</v>
      </c>
      <c r="BR209" s="24">
        <v>8</v>
      </c>
      <c r="BS209" s="28">
        <v>80.289999999999992</v>
      </c>
      <c r="BT209" s="28">
        <v>949.83069999999998</v>
      </c>
      <c r="BU209" s="24">
        <v>28.53</v>
      </c>
      <c r="BV209" s="28">
        <v>67.940000000000012</v>
      </c>
      <c r="BW209" s="28">
        <v>803.7302000000002</v>
      </c>
      <c r="BX209" s="24">
        <v>377</v>
      </c>
      <c r="BY209" s="24">
        <v>725</v>
      </c>
      <c r="BZ209" s="24">
        <v>81</v>
      </c>
      <c r="CA209" s="24">
        <v>294</v>
      </c>
      <c r="CB209" s="24">
        <v>164</v>
      </c>
      <c r="CC209" s="24">
        <v>725</v>
      </c>
      <c r="CD209" s="24">
        <v>63.17</v>
      </c>
      <c r="CE209" s="24">
        <v>28.85</v>
      </c>
      <c r="CF209" s="24">
        <v>128.82</v>
      </c>
      <c r="CG209" s="24">
        <v>0</v>
      </c>
      <c r="CH209" s="24">
        <v>1183</v>
      </c>
      <c r="CI209" s="24">
        <v>100</v>
      </c>
      <c r="CJ209" s="24" t="s">
        <v>1980</v>
      </c>
      <c r="CK209" s="24">
        <v>340</v>
      </c>
      <c r="CL209" s="28">
        <v>1</v>
      </c>
      <c r="CM209" s="28">
        <v>3.48</v>
      </c>
      <c r="CN209" s="24">
        <v>67</v>
      </c>
      <c r="CO209" s="24">
        <v>19.71</v>
      </c>
      <c r="CP209" s="24">
        <v>48</v>
      </c>
      <c r="CQ209" s="24">
        <v>282</v>
      </c>
      <c r="CR209" s="24">
        <v>171</v>
      </c>
      <c r="CS209" s="24">
        <v>501</v>
      </c>
      <c r="CT209" s="24">
        <v>36</v>
      </c>
      <c r="CU209" s="24">
        <v>146</v>
      </c>
      <c r="CV209" s="24">
        <v>85</v>
      </c>
      <c r="CW209" s="24">
        <v>36</v>
      </c>
      <c r="CX209" s="24">
        <v>39.56</v>
      </c>
      <c r="CY209" s="24">
        <v>84.39</v>
      </c>
      <c r="CZ209" s="24">
        <v>61.59</v>
      </c>
      <c r="DA209" s="24">
        <v>26.47</v>
      </c>
      <c r="DB209" s="24">
        <v>226</v>
      </c>
      <c r="DC209" s="24">
        <v>19.420000000000002</v>
      </c>
      <c r="DD209" s="24">
        <v>20</v>
      </c>
      <c r="DE209" s="24">
        <v>46</v>
      </c>
      <c r="DF209" s="24">
        <v>13.53</v>
      </c>
      <c r="DG209" s="24">
        <v>2.65</v>
      </c>
      <c r="DH209" s="24">
        <v>33.33</v>
      </c>
    </row>
    <row r="210" spans="1:112" ht="12.3" customHeight="1">
      <c r="A210" s="24">
        <v>217</v>
      </c>
      <c r="B210" s="24" t="s">
        <v>404</v>
      </c>
      <c r="C210" s="24" t="s">
        <v>405</v>
      </c>
      <c r="D210" s="25" t="s">
        <v>643</v>
      </c>
      <c r="E210" s="25" t="s">
        <v>1595</v>
      </c>
      <c r="F210" s="25" t="s">
        <v>1935</v>
      </c>
      <c r="G210" s="25" t="s">
        <v>1936</v>
      </c>
      <c r="H210" s="25" t="s">
        <v>431</v>
      </c>
      <c r="I210" s="26">
        <v>6466</v>
      </c>
      <c r="J210" s="27">
        <v>7113.6413528245794</v>
      </c>
      <c r="K210" s="27">
        <f t="shared" si="111"/>
        <v>2477.1246000000001</v>
      </c>
      <c r="L210" s="24">
        <v>1071</v>
      </c>
      <c r="M210" s="24">
        <v>480</v>
      </c>
      <c r="N210" s="24">
        <v>185</v>
      </c>
      <c r="O210" s="24">
        <f t="shared" si="112"/>
        <v>665</v>
      </c>
      <c r="P210" s="28">
        <v>38.31</v>
      </c>
      <c r="Q210" s="28">
        <f t="shared" si="113"/>
        <v>0.4605396363876097</v>
      </c>
      <c r="R210" s="29">
        <v>0.46967966335150896</v>
      </c>
      <c r="S210" s="29">
        <v>8.3059575832327551E-2</v>
      </c>
      <c r="T210" s="29">
        <v>0.30990878738216954</v>
      </c>
      <c r="U210" s="28" t="s">
        <v>294</v>
      </c>
      <c r="V210" s="28" t="s">
        <v>295</v>
      </c>
      <c r="W210" s="28">
        <v>0.51202652709228147</v>
      </c>
      <c r="X210" s="27">
        <v>3642.3730768668083</v>
      </c>
      <c r="Y210" s="30">
        <f t="shared" si="114"/>
        <v>2.9169136261948382E-4</v>
      </c>
      <c r="Z210" s="27">
        <f t="shared" si="115"/>
        <v>3642.3730768668083</v>
      </c>
      <c r="AA210" s="27">
        <v>0</v>
      </c>
      <c r="AB210" s="27">
        <v>0</v>
      </c>
      <c r="AC210" s="27">
        <v>0</v>
      </c>
      <c r="AD210" s="27">
        <v>0</v>
      </c>
      <c r="AE210" s="27">
        <v>2845</v>
      </c>
      <c r="AF210" s="27">
        <f t="shared" si="116"/>
        <v>2845</v>
      </c>
      <c r="AG210" s="27">
        <f t="shared" si="117"/>
        <v>1</v>
      </c>
      <c r="AH210" s="27">
        <v>0</v>
      </c>
      <c r="AI210" s="27">
        <v>0</v>
      </c>
      <c r="AJ210" s="27">
        <v>0</v>
      </c>
      <c r="AK210" s="27">
        <v>0</v>
      </c>
      <c r="AL210" s="27">
        <v>2845</v>
      </c>
      <c r="AM210" s="27">
        <v>2845</v>
      </c>
      <c r="AN210" s="27">
        <f t="shared" si="118"/>
        <v>1</v>
      </c>
      <c r="AO210" s="27">
        <v>0</v>
      </c>
      <c r="AP210" s="30">
        <f t="shared" si="119"/>
        <v>0</v>
      </c>
      <c r="AQ210" s="30">
        <f t="shared" si="120"/>
        <v>0</v>
      </c>
      <c r="AR210" s="31">
        <f t="shared" si="121"/>
        <v>0</v>
      </c>
      <c r="AS210" s="31">
        <f t="shared" si="107"/>
        <v>0</v>
      </c>
      <c r="AT210" s="32">
        <f t="shared" si="122"/>
        <v>0</v>
      </c>
      <c r="AU210" s="24">
        <v>1225.7915058589219</v>
      </c>
      <c r="AV210" s="28">
        <f t="shared" si="123"/>
        <v>3.4040897485391783E-2</v>
      </c>
      <c r="AW210" s="30">
        <f t="shared" si="124"/>
        <v>4.3719542335166333E-4</v>
      </c>
      <c r="AX210" s="33">
        <f t="shared" si="125"/>
        <v>3.4040897485391783E-2</v>
      </c>
      <c r="AY210" s="30">
        <f t="shared" si="126"/>
        <v>4.3719542335166333E-4</v>
      </c>
      <c r="AZ210" s="31">
        <f t="shared" si="127"/>
        <v>0.89823172267845841</v>
      </c>
      <c r="BA210" s="31">
        <f t="shared" si="138"/>
        <v>1225.7915058589219</v>
      </c>
      <c r="BB210" s="33">
        <f t="shared" si="128"/>
        <v>0</v>
      </c>
      <c r="BC210" s="31">
        <f t="shared" si="129"/>
        <v>0.46731742783845304</v>
      </c>
      <c r="BD210" s="30">
        <f t="shared" si="130"/>
        <v>2.9169136261948382E-4</v>
      </c>
      <c r="BE210" s="31">
        <f t="shared" si="131"/>
        <v>0.94318963278691215</v>
      </c>
      <c r="BF210" s="31">
        <f t="shared" si="132"/>
        <v>0.48516928374727103</v>
      </c>
      <c r="BG210" s="31">
        <f t="shared" si="133"/>
        <v>0.73632327706243828</v>
      </c>
      <c r="BH210" s="24">
        <v>52.58</v>
      </c>
      <c r="BI210" s="24">
        <v>661.879244417</v>
      </c>
      <c r="BJ210" s="24">
        <f t="shared" si="134"/>
        <v>10.747642281924787</v>
      </c>
      <c r="BK210" s="28">
        <f t="shared" si="109"/>
        <v>5.3738211409623936E-3</v>
      </c>
      <c r="BL210" s="28" t="str">
        <f t="shared" si="135"/>
        <v>TRUEFALSE</v>
      </c>
      <c r="BM210" s="24" t="str">
        <f t="shared" si="136"/>
        <v>FALSETRUE</v>
      </c>
      <c r="BN210" s="28">
        <v>0.52710000000000001</v>
      </c>
      <c r="BO210" s="28">
        <f t="shared" si="137"/>
        <v>0.46853333333333336</v>
      </c>
      <c r="BP210" s="24">
        <v>12.39</v>
      </c>
      <c r="BQ210" s="24">
        <f t="shared" si="110"/>
        <v>61.384615384615387</v>
      </c>
      <c r="BR210" s="24">
        <v>39</v>
      </c>
      <c r="BS210" s="28">
        <v>35.44</v>
      </c>
      <c r="BT210" s="28">
        <v>2291.5504000000001</v>
      </c>
      <c r="BU210" s="24">
        <v>9.15</v>
      </c>
      <c r="BV210" s="28">
        <v>62.98</v>
      </c>
      <c r="BW210" s="28">
        <v>4072.2867999999999</v>
      </c>
      <c r="BX210" s="24">
        <v>2139</v>
      </c>
      <c r="BY210" s="24">
        <v>4058</v>
      </c>
      <c r="BZ210" s="24">
        <v>269</v>
      </c>
      <c r="CA210" s="24">
        <v>1681</v>
      </c>
      <c r="CB210" s="24">
        <v>869</v>
      </c>
      <c r="CC210" s="24">
        <v>3916</v>
      </c>
      <c r="CD210" s="24">
        <v>59.34</v>
      </c>
      <c r="CE210" s="24">
        <v>26.94</v>
      </c>
      <c r="CF210" s="24">
        <v>120.83</v>
      </c>
      <c r="CG210" s="24">
        <v>3400</v>
      </c>
      <c r="CH210" s="24">
        <v>3066</v>
      </c>
      <c r="CI210" s="24">
        <v>47.42</v>
      </c>
      <c r="CJ210" s="24" t="s">
        <v>98</v>
      </c>
      <c r="CK210" s="24">
        <v>1883</v>
      </c>
      <c r="CL210" s="28">
        <v>1.02</v>
      </c>
      <c r="CM210" s="28">
        <v>3.49</v>
      </c>
      <c r="CN210" s="24">
        <v>480</v>
      </c>
      <c r="CO210" s="24">
        <v>25.5</v>
      </c>
      <c r="CP210" s="24">
        <v>299</v>
      </c>
      <c r="CQ210" s="24">
        <v>1151</v>
      </c>
      <c r="CR210" s="24">
        <v>874</v>
      </c>
      <c r="CS210" s="24">
        <v>2394</v>
      </c>
      <c r="CT210" s="24">
        <v>244</v>
      </c>
      <c r="CU210" s="24">
        <v>904</v>
      </c>
      <c r="CV210" s="24">
        <v>514</v>
      </c>
      <c r="CW210" s="24">
        <v>260</v>
      </c>
      <c r="CX210" s="24">
        <v>47.2</v>
      </c>
      <c r="CY210" s="24">
        <v>93.58</v>
      </c>
      <c r="CZ210" s="24">
        <v>75.92</v>
      </c>
      <c r="DA210" s="24">
        <v>34.119999999999997</v>
      </c>
      <c r="DB210" s="24">
        <v>634</v>
      </c>
      <c r="DC210" s="24">
        <v>8.4499999999999993</v>
      </c>
      <c r="DD210" s="24">
        <v>9.51</v>
      </c>
      <c r="DE210" s="24">
        <v>531</v>
      </c>
      <c r="DF210" s="24">
        <v>28.21</v>
      </c>
      <c r="DG210" s="24">
        <v>2.34</v>
      </c>
      <c r="DH210" s="24">
        <v>10.94</v>
      </c>
    </row>
    <row r="211" spans="1:112" ht="12.3" customHeight="1">
      <c r="A211" s="24">
        <v>218</v>
      </c>
      <c r="B211" s="24" t="s">
        <v>404</v>
      </c>
      <c r="C211" s="24" t="s">
        <v>405</v>
      </c>
      <c r="D211" s="25" t="s">
        <v>643</v>
      </c>
      <c r="E211" s="25" t="s">
        <v>1595</v>
      </c>
      <c r="F211" s="25" t="s">
        <v>1596</v>
      </c>
      <c r="G211" s="25" t="s">
        <v>1597</v>
      </c>
      <c r="H211" s="25" t="s">
        <v>431</v>
      </c>
      <c r="I211" s="26">
        <v>5486</v>
      </c>
      <c r="J211" s="27">
        <v>6035.4835232903861</v>
      </c>
      <c r="K211" s="27">
        <f t="shared" si="111"/>
        <v>2076.451</v>
      </c>
      <c r="L211" s="24">
        <v>1036</v>
      </c>
      <c r="M211" s="24">
        <v>496</v>
      </c>
      <c r="N211" s="24">
        <v>135</v>
      </c>
      <c r="O211" s="24">
        <f t="shared" si="112"/>
        <v>631</v>
      </c>
      <c r="P211" s="28">
        <v>37.85</v>
      </c>
      <c r="Q211" s="28">
        <f t="shared" si="113"/>
        <v>0.45972980142549441</v>
      </c>
      <c r="R211" s="29">
        <v>0.46967966335150896</v>
      </c>
      <c r="S211" s="29">
        <v>8.3059575832327551E-2</v>
      </c>
      <c r="T211" s="29">
        <v>0.30990878738216954</v>
      </c>
      <c r="U211" s="28" t="s">
        <v>294</v>
      </c>
      <c r="V211" s="28" t="s">
        <v>295</v>
      </c>
      <c r="W211" s="28">
        <v>0.50587846646940349</v>
      </c>
      <c r="X211" s="27">
        <v>3053.221149163493</v>
      </c>
      <c r="Y211" s="30">
        <f t="shared" si="114"/>
        <v>2.4451043827290302E-4</v>
      </c>
      <c r="Z211" s="27">
        <f t="shared" si="115"/>
        <v>3053.221149163493</v>
      </c>
      <c r="AA211" s="27">
        <v>0</v>
      </c>
      <c r="AB211" s="27">
        <v>0</v>
      </c>
      <c r="AC211" s="27">
        <v>0</v>
      </c>
      <c r="AD211" s="27">
        <v>0</v>
      </c>
      <c r="AE211" s="27">
        <v>0</v>
      </c>
      <c r="AF211" s="27">
        <f t="shared" si="116"/>
        <v>0</v>
      </c>
      <c r="AG211" s="27">
        <f t="shared" si="117"/>
        <v>0</v>
      </c>
      <c r="AH211" s="27">
        <v>0</v>
      </c>
      <c r="AI211" s="27">
        <v>0</v>
      </c>
      <c r="AJ211" s="27">
        <v>0</v>
      </c>
      <c r="AK211" s="27">
        <v>0</v>
      </c>
      <c r="AL211" s="27">
        <v>0</v>
      </c>
      <c r="AM211" s="27">
        <v>0</v>
      </c>
      <c r="AN211" s="27">
        <f t="shared" si="118"/>
        <v>0</v>
      </c>
      <c r="AO211" s="27">
        <v>0</v>
      </c>
      <c r="AP211" s="30">
        <f t="shared" si="119"/>
        <v>0</v>
      </c>
      <c r="AQ211" s="30">
        <f t="shared" si="120"/>
        <v>0</v>
      </c>
      <c r="AR211" s="31">
        <f t="shared" si="121"/>
        <v>0</v>
      </c>
      <c r="AS211" s="31">
        <f t="shared" si="107"/>
        <v>0</v>
      </c>
      <c r="AT211" s="32">
        <f t="shared" si="122"/>
        <v>0</v>
      </c>
      <c r="AU211" s="24">
        <v>878.71089625735385</v>
      </c>
      <c r="AV211" s="28">
        <f t="shared" si="123"/>
        <v>2.4402279992822809E-2</v>
      </c>
      <c r="AW211" s="30">
        <f t="shared" si="124"/>
        <v>3.1340434360716462E-4</v>
      </c>
      <c r="AX211" s="33">
        <f t="shared" si="125"/>
        <v>2.4402279992822809E-2</v>
      </c>
      <c r="AY211" s="30">
        <f t="shared" si="126"/>
        <v>3.1340434360716462E-4</v>
      </c>
      <c r="AZ211" s="31">
        <f t="shared" si="127"/>
        <v>0.89721624956430013</v>
      </c>
      <c r="BA211" s="31">
        <f t="shared" si="138"/>
        <v>878.71089625735385</v>
      </c>
      <c r="BB211" s="33">
        <f t="shared" si="128"/>
        <v>0</v>
      </c>
      <c r="BC211" s="31">
        <f t="shared" si="129"/>
        <v>0.46376606430287731</v>
      </c>
      <c r="BD211" s="30">
        <f t="shared" si="130"/>
        <v>2.4451043827290302E-4</v>
      </c>
      <c r="BE211" s="31">
        <f t="shared" si="131"/>
        <v>0.94300693396084678</v>
      </c>
      <c r="BF211" s="31">
        <f t="shared" si="132"/>
        <v>0.48304330362284104</v>
      </c>
      <c r="BG211" s="31">
        <f t="shared" si="133"/>
        <v>0.73309675653727391</v>
      </c>
      <c r="BH211" s="24">
        <v>65.97</v>
      </c>
      <c r="BI211" s="24">
        <v>844.98932984500004</v>
      </c>
      <c r="BJ211" s="24">
        <f t="shared" si="134"/>
        <v>7.1426742446528886</v>
      </c>
      <c r="BK211" s="28">
        <f t="shared" si="109"/>
        <v>3.5713371223264445E-3</v>
      </c>
      <c r="BL211" s="28" t="str">
        <f t="shared" si="135"/>
        <v>TRUETRUE</v>
      </c>
      <c r="BM211" s="24" t="str">
        <f t="shared" si="136"/>
        <v>FALSETRUE</v>
      </c>
      <c r="BN211" s="28">
        <v>0.4536</v>
      </c>
      <c r="BO211" s="28">
        <f t="shared" si="137"/>
        <v>0.4032</v>
      </c>
      <c r="BP211" s="24">
        <v>11.42</v>
      </c>
      <c r="BQ211" s="24">
        <f t="shared" si="110"/>
        <v>59.896551724137929</v>
      </c>
      <c r="BR211" s="24">
        <v>29</v>
      </c>
      <c r="BS211" s="28">
        <v>15.99</v>
      </c>
      <c r="BT211" s="28">
        <v>877.21140000000003</v>
      </c>
      <c r="BU211" s="24">
        <v>5.88</v>
      </c>
      <c r="BV211" s="28">
        <v>50.750000000000007</v>
      </c>
      <c r="BW211" s="28">
        <v>2784.1450000000004</v>
      </c>
      <c r="BX211" s="24">
        <v>1627</v>
      </c>
      <c r="BY211" s="24">
        <v>3587</v>
      </c>
      <c r="BZ211" s="24">
        <v>272</v>
      </c>
      <c r="CA211" s="24">
        <v>1276</v>
      </c>
      <c r="CB211" s="24">
        <v>717</v>
      </c>
      <c r="CC211" s="24">
        <v>3493</v>
      </c>
      <c r="CD211" s="24">
        <v>52.94</v>
      </c>
      <c r="CE211" s="24">
        <v>28.28</v>
      </c>
      <c r="CF211" s="24">
        <v>114.88</v>
      </c>
      <c r="CG211" s="24">
        <v>3619</v>
      </c>
      <c r="CH211" s="24">
        <v>1867</v>
      </c>
      <c r="CI211" s="24">
        <v>34.03</v>
      </c>
      <c r="CJ211" s="24" t="s">
        <v>98</v>
      </c>
      <c r="CK211" s="24">
        <v>1713</v>
      </c>
      <c r="CL211" s="28">
        <v>1.01</v>
      </c>
      <c r="CM211" s="28">
        <v>3.22</v>
      </c>
      <c r="CN211" s="24">
        <v>495</v>
      </c>
      <c r="CO211" s="24">
        <v>28.91</v>
      </c>
      <c r="CP211" s="24">
        <v>168</v>
      </c>
      <c r="CQ211" s="24">
        <v>911</v>
      </c>
      <c r="CR211" s="24">
        <v>641</v>
      </c>
      <c r="CS211" s="24">
        <v>1737</v>
      </c>
      <c r="CT211" s="24">
        <v>188</v>
      </c>
      <c r="CU211" s="24">
        <v>627</v>
      </c>
      <c r="CV211" s="24">
        <v>453</v>
      </c>
      <c r="CW211" s="24">
        <v>283</v>
      </c>
      <c r="CX211" s="24">
        <v>42.82</v>
      </c>
      <c r="CY211" s="24">
        <v>91.13</v>
      </c>
      <c r="CZ211" s="24">
        <v>75.88</v>
      </c>
      <c r="DA211" s="24">
        <v>38.82</v>
      </c>
      <c r="DB211" s="24">
        <v>507</v>
      </c>
      <c r="DC211" s="24">
        <v>10.66</v>
      </c>
      <c r="DD211" s="24">
        <v>5.14</v>
      </c>
      <c r="DE211" s="24">
        <v>428</v>
      </c>
      <c r="DF211" s="24">
        <v>25</v>
      </c>
      <c r="DG211" s="24">
        <v>1.52</v>
      </c>
      <c r="DH211" s="24">
        <v>12.78</v>
      </c>
    </row>
    <row r="212" spans="1:112" ht="12.3" customHeight="1">
      <c r="A212" s="24">
        <v>219</v>
      </c>
      <c r="B212" s="24" t="s">
        <v>404</v>
      </c>
      <c r="C212" s="24" t="s">
        <v>405</v>
      </c>
      <c r="D212" s="25" t="s">
        <v>643</v>
      </c>
      <c r="E212" s="25" t="s">
        <v>1595</v>
      </c>
      <c r="F212" s="25" t="s">
        <v>2477</v>
      </c>
      <c r="G212" s="25" t="s">
        <v>2478</v>
      </c>
      <c r="H212" s="25" t="s">
        <v>431</v>
      </c>
      <c r="I212" s="26">
        <v>4192</v>
      </c>
      <c r="J212" s="27">
        <v>4611.8751238850346</v>
      </c>
      <c r="K212" s="27">
        <f t="shared" si="111"/>
        <v>1119.6832000000002</v>
      </c>
      <c r="L212" s="24">
        <v>878</v>
      </c>
      <c r="M212" s="24">
        <v>263</v>
      </c>
      <c r="N212" s="24">
        <v>57</v>
      </c>
      <c r="O212" s="24">
        <f t="shared" si="112"/>
        <v>320</v>
      </c>
      <c r="P212" s="28">
        <v>26.71</v>
      </c>
      <c r="Q212" s="28">
        <f t="shared" si="113"/>
        <v>0.40398990101841542</v>
      </c>
      <c r="R212" s="29">
        <v>0.46967966335150896</v>
      </c>
      <c r="S212" s="29">
        <v>8.3059575832327551E-2</v>
      </c>
      <c r="T212" s="29">
        <v>0.30990878738216954</v>
      </c>
      <c r="U212" s="28" t="s">
        <v>294</v>
      </c>
      <c r="V212" s="28" t="s">
        <v>295</v>
      </c>
      <c r="W212" s="28">
        <v>0.35698847660231886</v>
      </c>
      <c r="X212" s="27">
        <v>1646.3862747558489</v>
      </c>
      <c r="Y212" s="30">
        <f t="shared" si="114"/>
        <v>1.3184719021002979E-4</v>
      </c>
      <c r="Z212" s="27">
        <f t="shared" si="115"/>
        <v>1646.3862747558489</v>
      </c>
      <c r="AA212" s="27">
        <v>0</v>
      </c>
      <c r="AB212" s="27">
        <v>0</v>
      </c>
      <c r="AC212" s="27">
        <v>0</v>
      </c>
      <c r="AD212" s="27">
        <v>0</v>
      </c>
      <c r="AE212" s="27">
        <v>0</v>
      </c>
      <c r="AF212" s="27">
        <f t="shared" si="116"/>
        <v>0</v>
      </c>
      <c r="AG212" s="27">
        <f t="shared" si="117"/>
        <v>0</v>
      </c>
      <c r="AH212" s="27">
        <v>0</v>
      </c>
      <c r="AI212" s="27">
        <v>0</v>
      </c>
      <c r="AJ212" s="27">
        <v>0</v>
      </c>
      <c r="AK212" s="27">
        <v>0</v>
      </c>
      <c r="AL212" s="27">
        <v>0</v>
      </c>
      <c r="AM212" s="27">
        <v>0</v>
      </c>
      <c r="AN212" s="27">
        <f t="shared" si="118"/>
        <v>0</v>
      </c>
      <c r="AO212" s="27">
        <v>0</v>
      </c>
      <c r="AP212" s="30">
        <f t="shared" si="119"/>
        <v>0</v>
      </c>
      <c r="AQ212" s="30">
        <f t="shared" si="120"/>
        <v>0</v>
      </c>
      <c r="AR212" s="31">
        <f t="shared" si="121"/>
        <v>0</v>
      </c>
      <c r="AS212" s="31">
        <f t="shared" si="107"/>
        <v>0</v>
      </c>
      <c r="AT212" s="32">
        <f t="shared" si="122"/>
        <v>0</v>
      </c>
      <c r="AU212" s="24">
        <v>351.27666097668174</v>
      </c>
      <c r="AV212" s="28">
        <f t="shared" si="123"/>
        <v>9.7551441237464266E-3</v>
      </c>
      <c r="AW212" s="30">
        <f t="shared" si="124"/>
        <v>1.2528765925951392E-4</v>
      </c>
      <c r="AX212" s="33">
        <f t="shared" si="125"/>
        <v>9.7551441237464266E-3</v>
      </c>
      <c r="AY212" s="30">
        <f t="shared" si="126"/>
        <v>1.2528765925951392E-4</v>
      </c>
      <c r="AZ212" s="31">
        <f t="shared" si="127"/>
        <v>0.8956731057798375</v>
      </c>
      <c r="BA212" s="31">
        <f t="shared" si="138"/>
        <v>351.27666097668174</v>
      </c>
      <c r="BB212" s="33">
        <f t="shared" si="128"/>
        <v>0</v>
      </c>
      <c r="BC212" s="31">
        <f t="shared" si="129"/>
        <v>0.45836930441836432</v>
      </c>
      <c r="BD212" s="30">
        <f t="shared" si="130"/>
        <v>1.3184719021002979E-4</v>
      </c>
      <c r="BE212" s="31">
        <f t="shared" si="131"/>
        <v>0.94257066774845577</v>
      </c>
      <c r="BF212" s="31">
        <f t="shared" si="132"/>
        <v>0.43323033051366155</v>
      </c>
      <c r="BG212" s="31">
        <f t="shared" si="133"/>
        <v>0.65749747020842153</v>
      </c>
      <c r="BH212" s="24">
        <v>0</v>
      </c>
      <c r="BI212" s="24">
        <v>394.18932995300003</v>
      </c>
      <c r="BJ212" s="24">
        <f t="shared" si="134"/>
        <v>11.699644747956311</v>
      </c>
      <c r="BK212" s="28">
        <f t="shared" si="109"/>
        <v>5.8498223739781559E-3</v>
      </c>
      <c r="BL212" s="28" t="str">
        <f t="shared" si="135"/>
        <v>FALSEFALSE</v>
      </c>
      <c r="BM212" s="24" t="str">
        <f t="shared" si="136"/>
        <v>FALSEFALSE</v>
      </c>
      <c r="BN212" s="28">
        <v>0.4526</v>
      </c>
      <c r="BO212" s="28">
        <f t="shared" si="137"/>
        <v>0.40231111111111112</v>
      </c>
      <c r="BP212" s="24">
        <v>14</v>
      </c>
      <c r="BQ212" s="24">
        <f t="shared" si="110"/>
        <v>51.789473684210527</v>
      </c>
      <c r="BR212" s="24">
        <v>19</v>
      </c>
      <c r="BS212" s="28">
        <v>18.84</v>
      </c>
      <c r="BT212" s="28">
        <v>789.77280000000007</v>
      </c>
      <c r="BU212" s="24">
        <v>2.25</v>
      </c>
      <c r="BV212" s="28">
        <v>50.199999999999996</v>
      </c>
      <c r="BW212" s="28">
        <v>2104.384</v>
      </c>
      <c r="BX212" s="24">
        <v>1232</v>
      </c>
      <c r="BY212" s="24">
        <v>2722</v>
      </c>
      <c r="BZ212" s="24">
        <v>238</v>
      </c>
      <c r="CA212" s="24">
        <v>973</v>
      </c>
      <c r="CB212" s="24">
        <v>553</v>
      </c>
      <c r="CC212" s="24">
        <v>2666</v>
      </c>
      <c r="CD212" s="24">
        <v>54</v>
      </c>
      <c r="CE212" s="24">
        <v>28.75</v>
      </c>
      <c r="CF212" s="24">
        <v>126.96</v>
      </c>
      <c r="CG212" s="24">
        <v>0</v>
      </c>
      <c r="CH212" s="24">
        <v>4192</v>
      </c>
      <c r="CI212" s="24">
        <v>100</v>
      </c>
      <c r="CJ212" s="24" t="s">
        <v>1980</v>
      </c>
      <c r="CK212" s="24">
        <v>1249</v>
      </c>
      <c r="CL212" s="28">
        <v>1</v>
      </c>
      <c r="CM212" s="28">
        <v>3.34</v>
      </c>
      <c r="CN212" s="24">
        <v>270</v>
      </c>
      <c r="CO212" s="24">
        <v>21.62</v>
      </c>
      <c r="CP212" s="24">
        <v>206</v>
      </c>
      <c r="CQ212" s="24">
        <v>519</v>
      </c>
      <c r="CR212" s="24">
        <v>259</v>
      </c>
      <c r="CS212" s="24">
        <v>984</v>
      </c>
      <c r="CT212" s="24">
        <v>141</v>
      </c>
      <c r="CU212" s="24">
        <v>472</v>
      </c>
      <c r="CV212" s="24">
        <v>321</v>
      </c>
      <c r="CW212" s="24">
        <v>145</v>
      </c>
      <c r="CX212" s="24">
        <v>43.65</v>
      </c>
      <c r="CY212" s="24">
        <v>91.83</v>
      </c>
      <c r="CZ212" s="24">
        <v>69.63</v>
      </c>
      <c r="DA212" s="24">
        <v>26.36</v>
      </c>
      <c r="DB212" s="24">
        <v>476</v>
      </c>
      <c r="DC212" s="24">
        <v>10.39</v>
      </c>
      <c r="DD212" s="24">
        <v>4.72</v>
      </c>
      <c r="DE212" s="24">
        <v>118</v>
      </c>
      <c r="DF212" s="24">
        <v>9.4499999999999993</v>
      </c>
      <c r="DG212" s="24">
        <v>0.24</v>
      </c>
      <c r="DH212" s="24">
        <v>15.53</v>
      </c>
    </row>
    <row r="213" spans="1:112" ht="12.3" customHeight="1">
      <c r="A213" s="24">
        <v>220</v>
      </c>
      <c r="B213" s="24" t="s">
        <v>323</v>
      </c>
      <c r="C213" s="24" t="s">
        <v>324</v>
      </c>
      <c r="D213" s="25" t="s">
        <v>325</v>
      </c>
      <c r="E213" s="25" t="s">
        <v>326</v>
      </c>
      <c r="F213" s="25" t="s">
        <v>1796</v>
      </c>
      <c r="G213" s="25" t="s">
        <v>1797</v>
      </c>
      <c r="H213" s="25" t="s">
        <v>323</v>
      </c>
      <c r="I213" s="26">
        <v>42354</v>
      </c>
      <c r="J213" s="27">
        <v>55386.517887834678</v>
      </c>
      <c r="K213" s="27">
        <f t="shared" si="111"/>
        <v>3358.6722000000004</v>
      </c>
      <c r="L213" s="24">
        <v>10670</v>
      </c>
      <c r="M213" s="24">
        <v>815</v>
      </c>
      <c r="N213" s="24">
        <v>104</v>
      </c>
      <c r="O213" s="24">
        <f t="shared" si="112"/>
        <v>919</v>
      </c>
      <c r="P213" s="28">
        <v>7.9300000000000006</v>
      </c>
      <c r="Q213" s="28">
        <f t="shared" si="113"/>
        <v>0.29326475656731676</v>
      </c>
      <c r="R213" s="29">
        <v>0.37536216475649437</v>
      </c>
      <c r="S213" s="29">
        <v>0.23996742737815532</v>
      </c>
      <c r="T213" s="29">
        <v>0.47280921980989576</v>
      </c>
      <c r="U213" s="28" t="s">
        <v>96</v>
      </c>
      <c r="V213" s="28" t="s">
        <v>97</v>
      </c>
      <c r="W213" s="28">
        <v>0.1295990985683414</v>
      </c>
      <c r="X213" s="27">
        <v>7178.0427911026909</v>
      </c>
      <c r="Y213" s="30">
        <f t="shared" si="114"/>
        <v>5.748376232999129E-4</v>
      </c>
      <c r="Z213" s="27">
        <f t="shared" si="115"/>
        <v>-9075.1572088973098</v>
      </c>
      <c r="AA213" s="27">
        <v>2159</v>
      </c>
      <c r="AB213" s="27">
        <v>2394</v>
      </c>
      <c r="AC213" s="27">
        <v>60</v>
      </c>
      <c r="AD213" s="27">
        <v>164</v>
      </c>
      <c r="AE213" s="27">
        <v>108285</v>
      </c>
      <c r="AF213" s="27">
        <f t="shared" si="116"/>
        <v>108285</v>
      </c>
      <c r="AG213" s="27">
        <f t="shared" si="117"/>
        <v>5</v>
      </c>
      <c r="AH213" s="27">
        <v>13756.6</v>
      </c>
      <c r="AI213" s="27">
        <v>2540</v>
      </c>
      <c r="AJ213" s="27">
        <v>191</v>
      </c>
      <c r="AK213" s="27">
        <v>164</v>
      </c>
      <c r="AL213" s="27">
        <v>108285</v>
      </c>
      <c r="AM213" s="27">
        <v>119727.8</v>
      </c>
      <c r="AN213" s="27">
        <f t="shared" si="118"/>
        <v>5</v>
      </c>
      <c r="AO213" s="27">
        <v>16253.2</v>
      </c>
      <c r="AP213" s="30">
        <f t="shared" si="119"/>
        <v>9.3993891426449195E-3</v>
      </c>
      <c r="AQ213" s="30">
        <f t="shared" si="120"/>
        <v>8.0095610192954733E-3</v>
      </c>
      <c r="AR213" s="31">
        <f t="shared" si="121"/>
        <v>2.2642941081580239</v>
      </c>
      <c r="AS213" s="31">
        <v>1</v>
      </c>
      <c r="AT213" s="32">
        <f t="shared" si="122"/>
        <v>0.29345047531088647</v>
      </c>
      <c r="AU213" s="24">
        <v>1726.3895920288758</v>
      </c>
      <c r="AV213" s="28">
        <f t="shared" si="123"/>
        <v>4.7942778883039487E-2</v>
      </c>
      <c r="AW213" s="30">
        <f t="shared" si="124"/>
        <v>6.157406255055557E-4</v>
      </c>
      <c r="AX213" s="33">
        <f t="shared" si="125"/>
        <v>4.7942778883039487E-2</v>
      </c>
      <c r="AY213" s="30">
        <f t="shared" si="126"/>
        <v>-7.3938203937899179E-3</v>
      </c>
      <c r="AZ213" s="31">
        <f t="shared" si="127"/>
        <v>0.83399295817888064</v>
      </c>
      <c r="BA213" s="31">
        <v>0</v>
      </c>
      <c r="BB213" s="33">
        <f t="shared" si="128"/>
        <v>1.4712785640783195</v>
      </c>
      <c r="BC213" s="31">
        <f t="shared" si="129"/>
        <v>0.41909930060613815</v>
      </c>
      <c r="BD213" s="30">
        <f t="shared" si="130"/>
        <v>-8.8245515193450062E-3</v>
      </c>
      <c r="BE213" s="31">
        <f t="shared" si="131"/>
        <v>0.90788877983145311</v>
      </c>
      <c r="BF213" s="31">
        <f t="shared" si="132"/>
        <v>0.34602090534103147</v>
      </c>
      <c r="BG213" s="31">
        <f t="shared" si="133"/>
        <v>0.5251429871754596</v>
      </c>
      <c r="BH213" s="24">
        <v>100</v>
      </c>
      <c r="BI213" s="24">
        <v>25.2103472266</v>
      </c>
      <c r="BJ213" s="24">
        <f t="shared" si="134"/>
        <v>2196.9756064841158</v>
      </c>
      <c r="BK213" s="28">
        <v>1</v>
      </c>
      <c r="BL213" s="28" t="str">
        <f t="shared" si="135"/>
        <v>FALSETRUE</v>
      </c>
      <c r="BM213" s="24" t="str">
        <f t="shared" si="136"/>
        <v>FALSETRUE</v>
      </c>
      <c r="BN213" s="28">
        <v>0.29420000000000002</v>
      </c>
      <c r="BO213" s="28">
        <f t="shared" si="137"/>
        <v>0.26151111111111114</v>
      </c>
      <c r="BP213" s="24">
        <v>1.23</v>
      </c>
      <c r="BQ213" s="24">
        <f t="shared" si="110"/>
        <v>317.16666666666669</v>
      </c>
      <c r="BR213" s="24">
        <v>42</v>
      </c>
      <c r="BS213" s="28">
        <v>3.0700000000000003</v>
      </c>
      <c r="BT213" s="28">
        <v>1300.2678000000001</v>
      </c>
      <c r="BU213" s="24">
        <v>0.26</v>
      </c>
      <c r="BV213" s="28">
        <v>0.58000000000000007</v>
      </c>
      <c r="BW213" s="28">
        <v>245.65320000000003</v>
      </c>
      <c r="BX213" s="24">
        <v>8787</v>
      </c>
      <c r="BY213" s="24">
        <v>29865</v>
      </c>
      <c r="BZ213" s="24">
        <v>3702</v>
      </c>
      <c r="CA213" s="24">
        <v>6954</v>
      </c>
      <c r="CB213" s="24">
        <v>3963</v>
      </c>
      <c r="CC213" s="24">
        <v>31437</v>
      </c>
      <c r="CD213" s="24">
        <v>41.82</v>
      </c>
      <c r="CE213" s="24">
        <v>33.19</v>
      </c>
      <c r="CF213" s="24">
        <v>95.22</v>
      </c>
      <c r="CG213" s="24">
        <v>42354</v>
      </c>
      <c r="CH213" s="24">
        <v>0</v>
      </c>
      <c r="CI213" s="24">
        <v>0</v>
      </c>
      <c r="CJ213" s="24" t="s">
        <v>98</v>
      </c>
      <c r="CK213" s="24">
        <v>12160</v>
      </c>
      <c r="CL213" s="28">
        <v>1.04</v>
      </c>
      <c r="CM213" s="28">
        <v>3.62</v>
      </c>
      <c r="CN213" s="24">
        <v>4566</v>
      </c>
      <c r="CO213" s="24">
        <v>37.86</v>
      </c>
      <c r="CP213" s="24">
        <v>3520</v>
      </c>
      <c r="CQ213" s="24">
        <v>5214</v>
      </c>
      <c r="CR213" s="24">
        <v>4587</v>
      </c>
      <c r="CS213" s="24">
        <v>13321</v>
      </c>
      <c r="CT213" s="24">
        <v>1655</v>
      </c>
      <c r="CU213" s="24">
        <v>3465</v>
      </c>
      <c r="CV213" s="24">
        <v>2904</v>
      </c>
      <c r="CW213" s="24">
        <v>3103</v>
      </c>
      <c r="CX213" s="24">
        <v>72.400000000000006</v>
      </c>
      <c r="CY213" s="24">
        <v>97.19</v>
      </c>
      <c r="CZ213" s="24">
        <v>87.58</v>
      </c>
      <c r="DA213" s="24">
        <v>57.45</v>
      </c>
      <c r="DB213" s="24">
        <v>451</v>
      </c>
      <c r="DC213" s="24">
        <v>3.33</v>
      </c>
      <c r="DD213" s="24">
        <v>5.13</v>
      </c>
      <c r="DE213" s="24">
        <v>132</v>
      </c>
      <c r="DF213" s="24">
        <v>1.0900000000000001</v>
      </c>
      <c r="DG213" s="24">
        <v>1</v>
      </c>
      <c r="DH213" s="24">
        <v>1.1000000000000001</v>
      </c>
    </row>
    <row r="214" spans="1:112" ht="12.3" customHeight="1">
      <c r="A214" s="24">
        <v>221</v>
      </c>
      <c r="B214" s="24" t="s">
        <v>323</v>
      </c>
      <c r="C214" s="24" t="s">
        <v>324</v>
      </c>
      <c r="D214" s="25" t="s">
        <v>325</v>
      </c>
      <c r="E214" s="25" t="s">
        <v>326</v>
      </c>
      <c r="F214" s="25" t="s">
        <v>327</v>
      </c>
      <c r="G214" s="25" t="s">
        <v>328</v>
      </c>
      <c r="H214" s="25" t="s">
        <v>323</v>
      </c>
      <c r="I214" s="26">
        <v>96368</v>
      </c>
      <c r="J214" s="27">
        <v>126020.87065719537</v>
      </c>
      <c r="K214" s="27">
        <f t="shared" si="111"/>
        <v>29719.891200000002</v>
      </c>
      <c r="L214" s="24">
        <v>15605</v>
      </c>
      <c r="M214" s="24">
        <v>5441</v>
      </c>
      <c r="N214" s="24">
        <v>1516</v>
      </c>
      <c r="O214" s="24">
        <f t="shared" si="112"/>
        <v>6957</v>
      </c>
      <c r="P214" s="28">
        <v>30.84</v>
      </c>
      <c r="Q214" s="28">
        <f t="shared" si="113"/>
        <v>0.45879386701970187</v>
      </c>
      <c r="R214" s="29">
        <v>0.37536216475649437</v>
      </c>
      <c r="S214" s="29">
        <v>0.23996742737815532</v>
      </c>
      <c r="T214" s="29">
        <v>0.47280921980989576</v>
      </c>
      <c r="U214" s="28" t="s">
        <v>96</v>
      </c>
      <c r="V214" s="28" t="s">
        <v>97</v>
      </c>
      <c r="W214" s="28">
        <v>0.5040146531964248</v>
      </c>
      <c r="X214" s="27">
        <v>63516.365419797832</v>
      </c>
      <c r="Y214" s="30">
        <f t="shared" si="114"/>
        <v>5.0865671327317971E-3</v>
      </c>
      <c r="Z214" s="27">
        <f t="shared" si="115"/>
        <v>51659.365419797832</v>
      </c>
      <c r="AA214" s="27">
        <v>1005</v>
      </c>
      <c r="AB214" s="27">
        <v>6377</v>
      </c>
      <c r="AC214" s="27">
        <v>1324</v>
      </c>
      <c r="AD214" s="27">
        <v>1440</v>
      </c>
      <c r="AE214" s="27">
        <v>0</v>
      </c>
      <c r="AF214" s="27">
        <f t="shared" si="116"/>
        <v>6377</v>
      </c>
      <c r="AG214" s="27">
        <f t="shared" si="117"/>
        <v>4</v>
      </c>
      <c r="AH214" s="27">
        <v>1239</v>
      </c>
      <c r="AI214" s="27">
        <v>6377</v>
      </c>
      <c r="AJ214" s="27">
        <v>2899</v>
      </c>
      <c r="AK214" s="27">
        <v>1486</v>
      </c>
      <c r="AL214" s="27">
        <v>0</v>
      </c>
      <c r="AM214" s="27">
        <v>6377</v>
      </c>
      <c r="AN214" s="27">
        <f t="shared" si="118"/>
        <v>4</v>
      </c>
      <c r="AO214" s="27">
        <v>11857</v>
      </c>
      <c r="AP214" s="30">
        <f t="shared" si="119"/>
        <v>6.8570224364642544E-3</v>
      </c>
      <c r="AQ214" s="30">
        <f t="shared" si="120"/>
        <v>2.0109043551199701E-2</v>
      </c>
      <c r="AR214" s="31">
        <f t="shared" si="121"/>
        <v>0.1866762986457694</v>
      </c>
      <c r="AS214" s="31">
        <f>AR214/1</f>
        <v>0.1866762986457694</v>
      </c>
      <c r="AT214" s="32">
        <f t="shared" si="122"/>
        <v>9.4087589921939691E-2</v>
      </c>
      <c r="AU214" s="24">
        <v>12687.560864913601</v>
      </c>
      <c r="AV214" s="28">
        <f t="shared" si="123"/>
        <v>0.35234047281112429</v>
      </c>
      <c r="AW214" s="30">
        <f t="shared" si="124"/>
        <v>4.5251933278401286E-3</v>
      </c>
      <c r="AX214" s="33">
        <f t="shared" si="125"/>
        <v>0.35234047281112429</v>
      </c>
      <c r="AY214" s="30">
        <f t="shared" si="126"/>
        <v>-1.5583850223359572E-2</v>
      </c>
      <c r="AZ214" s="31">
        <f t="shared" si="127"/>
        <v>0.76680915856062348</v>
      </c>
      <c r="BA214" s="31">
        <f t="shared" ref="BA214:BA220" si="139">AU214-AI214</f>
        <v>6310.5608649136011</v>
      </c>
      <c r="BB214" s="33">
        <f t="shared" si="128"/>
        <v>0.5026182784773916</v>
      </c>
      <c r="BC214" s="31">
        <f t="shared" si="129"/>
        <v>0.49817059870941405</v>
      </c>
      <c r="BD214" s="30">
        <f t="shared" si="130"/>
        <v>-1.7704553037324574E-3</v>
      </c>
      <c r="BE214" s="31">
        <f t="shared" si="131"/>
        <v>0.93520437645006116</v>
      </c>
      <c r="BF214" s="31">
        <f t="shared" si="132"/>
        <v>0.48143519892640591</v>
      </c>
      <c r="BG214" s="31">
        <f t="shared" si="133"/>
        <v>0.73065619618111699</v>
      </c>
      <c r="BH214" s="24">
        <v>100</v>
      </c>
      <c r="BI214" s="24">
        <v>24.295450851599998</v>
      </c>
      <c r="BJ214" s="24">
        <f t="shared" si="134"/>
        <v>5187.0151094107459</v>
      </c>
      <c r="BK214" s="28">
        <v>1</v>
      </c>
      <c r="BL214" s="28" t="str">
        <f t="shared" si="135"/>
        <v>TRUETRUE</v>
      </c>
      <c r="BM214" s="24" t="str">
        <f t="shared" si="136"/>
        <v>TRUETRUE</v>
      </c>
      <c r="BN214" s="28">
        <v>0.50519999999999998</v>
      </c>
      <c r="BO214" s="28">
        <f t="shared" si="137"/>
        <v>0.44906666666666667</v>
      </c>
      <c r="BP214" s="24">
        <v>2.78</v>
      </c>
      <c r="BQ214" s="24">
        <f t="shared" si="110"/>
        <v>645.46153846153845</v>
      </c>
      <c r="BR214" s="24">
        <v>39</v>
      </c>
      <c r="BS214" s="28">
        <v>2.71</v>
      </c>
      <c r="BT214" s="28">
        <v>2611.5727999999999</v>
      </c>
      <c r="BU214" s="24">
        <v>1.51</v>
      </c>
      <c r="BV214" s="28">
        <v>11.2</v>
      </c>
      <c r="BW214" s="28">
        <v>10793.215999999999</v>
      </c>
      <c r="BX214" s="24">
        <v>31278</v>
      </c>
      <c r="BY214" s="24">
        <v>61915</v>
      </c>
      <c r="BZ214" s="24">
        <v>3175</v>
      </c>
      <c r="CA214" s="24">
        <v>25374</v>
      </c>
      <c r="CB214" s="24">
        <v>11968</v>
      </c>
      <c r="CC214" s="24">
        <v>59026</v>
      </c>
      <c r="CD214" s="24">
        <v>55.65</v>
      </c>
      <c r="CE214" s="24">
        <v>26.01</v>
      </c>
      <c r="CF214" s="24">
        <v>100.59</v>
      </c>
      <c r="CG214" s="24">
        <v>96368</v>
      </c>
      <c r="CH214" s="24">
        <v>0</v>
      </c>
      <c r="CI214" s="24">
        <v>0</v>
      </c>
      <c r="CJ214" s="24" t="s">
        <v>98</v>
      </c>
      <c r="CK214" s="24">
        <v>23284</v>
      </c>
      <c r="CL214" s="28">
        <v>1.02</v>
      </c>
      <c r="CM214" s="28">
        <v>4.22</v>
      </c>
      <c r="CN214" s="24">
        <v>8428</v>
      </c>
      <c r="CO214" s="24">
        <v>36.479999999999997</v>
      </c>
      <c r="CP214" s="24">
        <v>4071</v>
      </c>
      <c r="CQ214" s="24">
        <v>13355</v>
      </c>
      <c r="CR214" s="24">
        <v>7747</v>
      </c>
      <c r="CS214" s="24">
        <v>25173</v>
      </c>
      <c r="CT214" s="24">
        <v>4318</v>
      </c>
      <c r="CU214" s="24">
        <v>12193</v>
      </c>
      <c r="CV214" s="24">
        <v>8117</v>
      </c>
      <c r="CW214" s="24">
        <v>4371</v>
      </c>
      <c r="CX214" s="24">
        <v>51.04</v>
      </c>
      <c r="CY214" s="24">
        <v>96.79</v>
      </c>
      <c r="CZ214" s="24">
        <v>82.11</v>
      </c>
      <c r="DA214" s="24">
        <v>32.75</v>
      </c>
      <c r="DB214" s="24">
        <v>2088</v>
      </c>
      <c r="DC214" s="24">
        <v>4.1500000000000004</v>
      </c>
      <c r="DD214" s="24">
        <v>15.31</v>
      </c>
      <c r="DE214" s="24">
        <v>2188</v>
      </c>
      <c r="DF214" s="24">
        <v>9.4700000000000006</v>
      </c>
      <c r="DG214" s="24">
        <v>9.5299999999999994</v>
      </c>
      <c r="DH214" s="24">
        <v>2.98</v>
      </c>
    </row>
    <row r="215" spans="1:112" ht="12.3" customHeight="1">
      <c r="A215" s="24">
        <v>222</v>
      </c>
      <c r="B215" s="24" t="s">
        <v>323</v>
      </c>
      <c r="C215" s="24" t="s">
        <v>324</v>
      </c>
      <c r="D215" s="25" t="s">
        <v>325</v>
      </c>
      <c r="E215" s="25" t="s">
        <v>326</v>
      </c>
      <c r="F215" s="25" t="s">
        <v>954</v>
      </c>
      <c r="G215" s="25" t="s">
        <v>955</v>
      </c>
      <c r="H215" s="25" t="s">
        <v>323</v>
      </c>
      <c r="I215" s="26">
        <v>72821</v>
      </c>
      <c r="J215" s="27">
        <v>95228.351964631671</v>
      </c>
      <c r="K215" s="27">
        <f t="shared" si="111"/>
        <v>12088.285999999998</v>
      </c>
      <c r="L215" s="24">
        <v>15013</v>
      </c>
      <c r="M215" s="24">
        <v>2571</v>
      </c>
      <c r="N215" s="24">
        <v>418</v>
      </c>
      <c r="O215" s="24">
        <f t="shared" si="112"/>
        <v>2989</v>
      </c>
      <c r="P215" s="28">
        <v>16.599999999999998</v>
      </c>
      <c r="Q215" s="28">
        <f t="shared" si="113"/>
        <v>0.37601483787198209</v>
      </c>
      <c r="R215" s="29">
        <v>0.37536216475649437</v>
      </c>
      <c r="S215" s="29">
        <v>0.23996742737815532</v>
      </c>
      <c r="T215" s="29">
        <v>0.47280921980989576</v>
      </c>
      <c r="U215" s="28" t="s">
        <v>96</v>
      </c>
      <c r="V215" s="28" t="s">
        <v>97</v>
      </c>
      <c r="W215" s="28">
        <v>0.27129193395138296</v>
      </c>
      <c r="X215" s="27">
        <v>25834.683771487904</v>
      </c>
      <c r="Y215" s="30">
        <f t="shared" si="114"/>
        <v>2.0689133027062333E-3</v>
      </c>
      <c r="Z215" s="27">
        <f t="shared" si="115"/>
        <v>4781.6837714879039</v>
      </c>
      <c r="AA215" s="27">
        <v>12000</v>
      </c>
      <c r="AB215" s="27">
        <v>2719</v>
      </c>
      <c r="AC215" s="27">
        <v>1192</v>
      </c>
      <c r="AD215" s="27">
        <v>3215</v>
      </c>
      <c r="AE215" s="27">
        <v>0</v>
      </c>
      <c r="AF215" s="27">
        <f t="shared" si="116"/>
        <v>12000</v>
      </c>
      <c r="AG215" s="27">
        <f t="shared" si="117"/>
        <v>4</v>
      </c>
      <c r="AH215" s="27">
        <v>12000</v>
      </c>
      <c r="AI215" s="27">
        <v>2959</v>
      </c>
      <c r="AJ215" s="27">
        <v>1079</v>
      </c>
      <c r="AK215" s="27">
        <v>3215</v>
      </c>
      <c r="AL215" s="27">
        <v>0</v>
      </c>
      <c r="AM215" s="27">
        <v>18953</v>
      </c>
      <c r="AN215" s="27">
        <f t="shared" si="118"/>
        <v>4</v>
      </c>
      <c r="AO215" s="27">
        <v>21053</v>
      </c>
      <c r="AP215" s="30">
        <f t="shared" si="119"/>
        <v>1.2175161790915235E-2</v>
      </c>
      <c r="AQ215" s="30">
        <f t="shared" si="120"/>
        <v>9.3308232504312229E-3</v>
      </c>
      <c r="AR215" s="31">
        <f t="shared" si="121"/>
        <v>0.81491223915172739</v>
      </c>
      <c r="AS215" s="31">
        <f>AR215/1</f>
        <v>0.81491223915172739</v>
      </c>
      <c r="AT215" s="32">
        <f t="shared" si="122"/>
        <v>0.22107911736012401</v>
      </c>
      <c r="AU215" s="24">
        <v>4141.0000798339097</v>
      </c>
      <c r="AV215" s="28">
        <f t="shared" si="123"/>
        <v>0.1149978267355109</v>
      </c>
      <c r="AW215" s="30">
        <f t="shared" si="124"/>
        <v>1.4769447123339932E-3</v>
      </c>
      <c r="AX215" s="33">
        <f t="shared" si="125"/>
        <v>0.1149978267355109</v>
      </c>
      <c r="AY215" s="30">
        <f t="shared" si="126"/>
        <v>-7.8538785380972299E-3</v>
      </c>
      <c r="AZ215" s="31">
        <f t="shared" si="127"/>
        <v>0.83021904589491113</v>
      </c>
      <c r="BA215" s="31">
        <f t="shared" si="139"/>
        <v>1182.0000798339097</v>
      </c>
      <c r="BB215" s="33">
        <f t="shared" si="128"/>
        <v>0.71456168629648564</v>
      </c>
      <c r="BC215" s="31">
        <f t="shared" si="129"/>
        <v>0.44019301246230547</v>
      </c>
      <c r="BD215" s="30">
        <f t="shared" si="130"/>
        <v>-1.0106248488209001E-2</v>
      </c>
      <c r="BE215" s="31">
        <f t="shared" si="131"/>
        <v>0.90292566105355843</v>
      </c>
      <c r="BF215" s="31">
        <f t="shared" si="132"/>
        <v>0.3920955027692159</v>
      </c>
      <c r="BG215" s="31">
        <f t="shared" si="133"/>
        <v>0.59506868054504558</v>
      </c>
      <c r="BH215" s="24">
        <v>100</v>
      </c>
      <c r="BI215" s="24">
        <v>44.460293106400002</v>
      </c>
      <c r="BJ215" s="24">
        <f t="shared" si="134"/>
        <v>2141.8741378230743</v>
      </c>
      <c r="BK215" s="28">
        <v>1</v>
      </c>
      <c r="BL215" s="28" t="str">
        <f t="shared" si="135"/>
        <v>FALSETRUE</v>
      </c>
      <c r="BM215" s="24" t="str">
        <f t="shared" si="136"/>
        <v>FALSETRUE</v>
      </c>
      <c r="BN215" s="28">
        <v>0.41810000000000003</v>
      </c>
      <c r="BO215" s="28">
        <f t="shared" si="137"/>
        <v>0.37164444444444444</v>
      </c>
      <c r="BP215" s="24">
        <v>2.5299999999999998</v>
      </c>
      <c r="BQ215" s="24">
        <f t="shared" si="110"/>
        <v>448.94117647058823</v>
      </c>
      <c r="BR215" s="24">
        <v>34</v>
      </c>
      <c r="BS215" s="28">
        <v>2.7800000000000002</v>
      </c>
      <c r="BT215" s="28">
        <v>2024.4238</v>
      </c>
      <c r="BU215" s="24">
        <v>0.1</v>
      </c>
      <c r="BV215" s="28">
        <v>1.02</v>
      </c>
      <c r="BW215" s="28">
        <v>742.77419999999995</v>
      </c>
      <c r="BX215" s="24">
        <v>20375</v>
      </c>
      <c r="BY215" s="24">
        <v>48738</v>
      </c>
      <c r="BZ215" s="24">
        <v>3708</v>
      </c>
      <c r="CA215" s="24">
        <v>16400</v>
      </c>
      <c r="CB215" s="24">
        <v>8417</v>
      </c>
      <c r="CC215" s="24">
        <v>48004</v>
      </c>
      <c r="CD215" s="24">
        <v>49.41</v>
      </c>
      <c r="CE215" s="24">
        <v>28.45</v>
      </c>
      <c r="CF215" s="24">
        <v>98.15</v>
      </c>
      <c r="CG215" s="24">
        <v>72821</v>
      </c>
      <c r="CH215" s="24">
        <v>0</v>
      </c>
      <c r="CI215" s="24">
        <v>0</v>
      </c>
      <c r="CJ215" s="24" t="s">
        <v>98</v>
      </c>
      <c r="CK215" s="24">
        <v>18439</v>
      </c>
      <c r="CL215" s="28">
        <v>1.04</v>
      </c>
      <c r="CM215" s="28">
        <v>4.1100000000000003</v>
      </c>
      <c r="CN215" s="24">
        <v>6955</v>
      </c>
      <c r="CO215" s="24">
        <v>38.020000000000003</v>
      </c>
      <c r="CP215" s="24">
        <v>3438</v>
      </c>
      <c r="CQ215" s="24">
        <v>7747</v>
      </c>
      <c r="CR215" s="24">
        <v>4079</v>
      </c>
      <c r="CS215" s="24">
        <v>15264</v>
      </c>
      <c r="CT215" s="24">
        <v>3545</v>
      </c>
      <c r="CU215" s="24">
        <v>7970</v>
      </c>
      <c r="CV215" s="24">
        <v>5887</v>
      </c>
      <c r="CW215" s="24">
        <v>4042</v>
      </c>
      <c r="CX215" s="24">
        <v>65.94</v>
      </c>
      <c r="CY215" s="24">
        <v>97.31</v>
      </c>
      <c r="CZ215" s="24">
        <v>83.76</v>
      </c>
      <c r="DA215" s="24">
        <v>40.450000000000003</v>
      </c>
      <c r="DB215" s="24">
        <v>1502</v>
      </c>
      <c r="DC215" s="24">
        <v>3.32</v>
      </c>
      <c r="DD215" s="24">
        <v>9.98</v>
      </c>
      <c r="DE215" s="24">
        <v>764</v>
      </c>
      <c r="DF215" s="24">
        <v>4.18</v>
      </c>
      <c r="DG215" s="24">
        <v>1.44</v>
      </c>
      <c r="DH215" s="24">
        <v>2.59</v>
      </c>
    </row>
    <row r="216" spans="1:112" ht="12.3" customHeight="1">
      <c r="A216" s="24">
        <v>223</v>
      </c>
      <c r="B216" s="24" t="s">
        <v>323</v>
      </c>
      <c r="C216" s="24" t="s">
        <v>324</v>
      </c>
      <c r="D216" s="25" t="s">
        <v>325</v>
      </c>
      <c r="E216" s="25" t="s">
        <v>326</v>
      </c>
      <c r="F216" s="25" t="s">
        <v>450</v>
      </c>
      <c r="G216" s="25" t="s">
        <v>451</v>
      </c>
      <c r="H216" s="25" t="s">
        <v>323</v>
      </c>
      <c r="I216" s="26">
        <v>85317</v>
      </c>
      <c r="J216" s="27">
        <v>111569.4278376633</v>
      </c>
      <c r="K216" s="27">
        <f t="shared" si="111"/>
        <v>25322.085600000002</v>
      </c>
      <c r="L216" s="24">
        <v>14091</v>
      </c>
      <c r="M216" s="24">
        <v>4479</v>
      </c>
      <c r="N216" s="24">
        <v>1469</v>
      </c>
      <c r="O216" s="24">
        <f t="shared" si="112"/>
        <v>5948</v>
      </c>
      <c r="P216" s="28">
        <v>29.68</v>
      </c>
      <c r="Q216" s="28">
        <f t="shared" si="113"/>
        <v>0.45011768218881826</v>
      </c>
      <c r="R216" s="29">
        <v>0.37536216475649437</v>
      </c>
      <c r="S216" s="29">
        <v>0.23996742737815532</v>
      </c>
      <c r="T216" s="29">
        <v>0.47280921980989576</v>
      </c>
      <c r="U216" s="28" t="s">
        <v>96</v>
      </c>
      <c r="V216" s="28" t="s">
        <v>97</v>
      </c>
      <c r="W216" s="28">
        <v>0.48505690359500292</v>
      </c>
      <c r="X216" s="27">
        <v>54117.52120280308</v>
      </c>
      <c r="Y216" s="30">
        <f t="shared" si="114"/>
        <v>4.3338815569143509E-3</v>
      </c>
      <c r="Z216" s="27">
        <f t="shared" si="115"/>
        <v>-39811.47879719692</v>
      </c>
      <c r="AA216" s="27">
        <v>62657</v>
      </c>
      <c r="AB216" s="27">
        <v>6140</v>
      </c>
      <c r="AC216" s="27">
        <v>494</v>
      </c>
      <c r="AD216" s="27">
        <v>50</v>
      </c>
      <c r="AE216" s="27">
        <v>70</v>
      </c>
      <c r="AF216" s="27">
        <f t="shared" si="116"/>
        <v>62657</v>
      </c>
      <c r="AG216" s="27">
        <f t="shared" si="117"/>
        <v>5</v>
      </c>
      <c r="AH216" s="27">
        <v>62660</v>
      </c>
      <c r="AI216" s="27">
        <v>7368</v>
      </c>
      <c r="AJ216" s="27">
        <v>947</v>
      </c>
      <c r="AK216" s="27">
        <v>50</v>
      </c>
      <c r="AL216" s="27">
        <v>70</v>
      </c>
      <c r="AM216" s="27">
        <v>69786</v>
      </c>
      <c r="AN216" s="27">
        <f t="shared" si="118"/>
        <v>5</v>
      </c>
      <c r="AO216" s="27">
        <v>93929</v>
      </c>
      <c r="AP216" s="30">
        <f t="shared" si="119"/>
        <v>5.4320086061790583E-2</v>
      </c>
      <c r="AQ216" s="30">
        <f t="shared" si="120"/>
        <v>2.3234033696916949E-2</v>
      </c>
      <c r="AR216" s="31">
        <f t="shared" si="121"/>
        <v>1.7356486016424351</v>
      </c>
      <c r="AS216" s="31">
        <v>1</v>
      </c>
      <c r="AT216" s="32">
        <f t="shared" si="122"/>
        <v>0.84188833644167627</v>
      </c>
      <c r="AU216" s="24">
        <v>10673.192106704444</v>
      </c>
      <c r="AV216" s="28">
        <f t="shared" si="123"/>
        <v>0.29640035569640688</v>
      </c>
      <c r="AW216" s="30">
        <f t="shared" si="124"/>
        <v>3.8067409663885598E-3</v>
      </c>
      <c r="AX216" s="33">
        <f t="shared" si="125"/>
        <v>0.29640035569640688</v>
      </c>
      <c r="AY216" s="30">
        <f t="shared" si="126"/>
        <v>-1.942729273052839E-2</v>
      </c>
      <c r="AZ216" s="31">
        <f t="shared" si="127"/>
        <v>0.73528093746506129</v>
      </c>
      <c r="BA216" s="31">
        <f t="shared" si="139"/>
        <v>3305.1921067044441</v>
      </c>
      <c r="BB216" s="33">
        <f t="shared" si="128"/>
        <v>0.69032768513289822</v>
      </c>
      <c r="BC216" s="31">
        <f t="shared" si="129"/>
        <v>0.46901448597265422</v>
      </c>
      <c r="BD216" s="30">
        <f t="shared" si="130"/>
        <v>-4.998620450487623E-2</v>
      </c>
      <c r="BE216" s="31">
        <f t="shared" si="131"/>
        <v>0.74849839518949079</v>
      </c>
      <c r="BF216" s="31">
        <f t="shared" si="132"/>
        <v>0.41262972678046933</v>
      </c>
      <c r="BG216" s="31">
        <f t="shared" si="133"/>
        <v>0.62623270436601031</v>
      </c>
      <c r="BH216" s="24">
        <v>100</v>
      </c>
      <c r="BI216" s="24">
        <v>78.752118395500005</v>
      </c>
      <c r="BJ216" s="24">
        <f t="shared" si="134"/>
        <v>1416.7165291649922</v>
      </c>
      <c r="BK216" s="28">
        <f>BJ216/(2000)</f>
        <v>0.70835826458249607</v>
      </c>
      <c r="BL216" s="28" t="str">
        <f t="shared" si="135"/>
        <v>FALSETRUE</v>
      </c>
      <c r="BM216" s="24" t="str">
        <f t="shared" si="136"/>
        <v>FALSETRUE</v>
      </c>
      <c r="BN216" s="28">
        <v>0.49680000000000002</v>
      </c>
      <c r="BO216" s="28">
        <f t="shared" si="137"/>
        <v>0.44159999999999999</v>
      </c>
      <c r="BP216" s="24">
        <v>2.99</v>
      </c>
      <c r="BQ216" s="24">
        <f t="shared" si="110"/>
        <v>579.0526315789474</v>
      </c>
      <c r="BR216" s="24">
        <v>38</v>
      </c>
      <c r="BS216" s="28">
        <v>3.21</v>
      </c>
      <c r="BT216" s="28">
        <v>2738.6756999999998</v>
      </c>
      <c r="BU216" s="24">
        <v>0.22</v>
      </c>
      <c r="BV216" s="28">
        <v>6.38</v>
      </c>
      <c r="BW216" s="28">
        <v>5443.2245999999996</v>
      </c>
      <c r="BX216" s="24">
        <v>27156</v>
      </c>
      <c r="BY216" s="24">
        <v>54665</v>
      </c>
      <c r="BZ216" s="24">
        <v>3496</v>
      </c>
      <c r="CA216" s="24">
        <v>21722</v>
      </c>
      <c r="CB216" s="24">
        <v>11310</v>
      </c>
      <c r="CC216" s="24">
        <v>52285</v>
      </c>
      <c r="CD216" s="24">
        <v>56.07</v>
      </c>
      <c r="CE216" s="24">
        <v>26.43</v>
      </c>
      <c r="CF216" s="24">
        <v>100.13</v>
      </c>
      <c r="CG216" s="24">
        <v>85317</v>
      </c>
      <c r="CH216" s="24">
        <v>0</v>
      </c>
      <c r="CI216" s="24">
        <v>0</v>
      </c>
      <c r="CJ216" s="24" t="s">
        <v>98</v>
      </c>
      <c r="CK216" s="24">
        <v>20788</v>
      </c>
      <c r="CL216" s="28">
        <v>1.02</v>
      </c>
      <c r="CM216" s="28">
        <v>4.1900000000000004</v>
      </c>
      <c r="CN216" s="24">
        <v>8140</v>
      </c>
      <c r="CO216" s="24">
        <v>39.42</v>
      </c>
      <c r="CP216" s="24">
        <v>3642</v>
      </c>
      <c r="CQ216" s="24">
        <v>11306</v>
      </c>
      <c r="CR216" s="24">
        <v>7056</v>
      </c>
      <c r="CS216" s="24">
        <v>22004</v>
      </c>
      <c r="CT216" s="24">
        <v>3704</v>
      </c>
      <c r="CU216" s="24">
        <v>10656</v>
      </c>
      <c r="CV216" s="24">
        <v>7509</v>
      </c>
      <c r="CW216" s="24">
        <v>3989</v>
      </c>
      <c r="CX216" s="24">
        <v>51.78</v>
      </c>
      <c r="CY216" s="24">
        <v>95.64</v>
      </c>
      <c r="CZ216" s="24">
        <v>80.13</v>
      </c>
      <c r="DA216" s="24">
        <v>33.32</v>
      </c>
      <c r="DB216" s="24">
        <v>2017</v>
      </c>
      <c r="DC216" s="24">
        <v>5.5</v>
      </c>
      <c r="DD216" s="24">
        <v>13.67</v>
      </c>
      <c r="DE216" s="24">
        <v>2557</v>
      </c>
      <c r="DF216" s="24">
        <v>12.38</v>
      </c>
      <c r="DG216" s="24">
        <v>7.44</v>
      </c>
      <c r="DH216" s="24">
        <v>2.75</v>
      </c>
    </row>
    <row r="217" spans="1:112" ht="12.3" customHeight="1">
      <c r="A217" s="24">
        <v>224</v>
      </c>
      <c r="B217" s="24" t="s">
        <v>323</v>
      </c>
      <c r="C217" s="24" t="s">
        <v>324</v>
      </c>
      <c r="D217" s="25" t="s">
        <v>325</v>
      </c>
      <c r="E217" s="25" t="s">
        <v>326</v>
      </c>
      <c r="F217" s="25" t="s">
        <v>108</v>
      </c>
      <c r="G217" s="25" t="s">
        <v>496</v>
      </c>
      <c r="H217" s="25" t="s">
        <v>323</v>
      </c>
      <c r="I217" s="26">
        <v>69676</v>
      </c>
      <c r="J217" s="27">
        <v>91115.621201132584</v>
      </c>
      <c r="K217" s="27">
        <f t="shared" si="111"/>
        <v>9517.7416000000012</v>
      </c>
      <c r="L217" s="24">
        <v>15157</v>
      </c>
      <c r="M217" s="24">
        <v>2127</v>
      </c>
      <c r="N217" s="24">
        <v>273</v>
      </c>
      <c r="O217" s="24">
        <f t="shared" si="112"/>
        <v>2400</v>
      </c>
      <c r="P217" s="28">
        <v>13.66</v>
      </c>
      <c r="Q217" s="28">
        <f t="shared" si="113"/>
        <v>0.35672273411809013</v>
      </c>
      <c r="R217" s="29">
        <v>0.37536216475649437</v>
      </c>
      <c r="S217" s="29">
        <v>0.23996742737815532</v>
      </c>
      <c r="T217" s="29">
        <v>0.47280921980989576</v>
      </c>
      <c r="U217" s="28" t="s">
        <v>96</v>
      </c>
      <c r="V217" s="28" t="s">
        <v>97</v>
      </c>
      <c r="W217" s="28">
        <v>0.22324384444433079</v>
      </c>
      <c r="X217" s="27">
        <v>20341.001565874212</v>
      </c>
      <c r="Y217" s="30">
        <f t="shared" si="114"/>
        <v>1.6289639579970649E-3</v>
      </c>
      <c r="Z217" s="27">
        <f t="shared" si="115"/>
        <v>18412.001565874212</v>
      </c>
      <c r="AA217" s="27">
        <v>0</v>
      </c>
      <c r="AB217" s="27">
        <v>425</v>
      </c>
      <c r="AC217" s="27">
        <v>1020</v>
      </c>
      <c r="AD217" s="27">
        <v>0</v>
      </c>
      <c r="AE217" s="27">
        <v>0</v>
      </c>
      <c r="AF217" s="27">
        <f t="shared" si="116"/>
        <v>1020</v>
      </c>
      <c r="AG217" s="27">
        <f t="shared" si="117"/>
        <v>2</v>
      </c>
      <c r="AH217" s="27">
        <v>0</v>
      </c>
      <c r="AI217" s="27">
        <v>927</v>
      </c>
      <c r="AJ217" s="27">
        <v>1044</v>
      </c>
      <c r="AK217" s="27">
        <v>0</v>
      </c>
      <c r="AL217" s="27">
        <v>0</v>
      </c>
      <c r="AM217" s="27">
        <v>1929</v>
      </c>
      <c r="AN217" s="27">
        <f t="shared" si="118"/>
        <v>2</v>
      </c>
      <c r="AO217" s="27">
        <v>1929</v>
      </c>
      <c r="AP217" s="30">
        <f t="shared" si="119"/>
        <v>1.1155601146950786E-3</v>
      </c>
      <c r="AQ217" s="30">
        <f t="shared" si="120"/>
        <v>2.9231744349948441E-3</v>
      </c>
      <c r="AR217" s="31">
        <f t="shared" si="121"/>
        <v>9.4833088417644776E-2</v>
      </c>
      <c r="AS217" s="31">
        <f t="shared" ref="AS217:AS232" si="140">AR217/1</f>
        <v>9.4833088417644776E-2</v>
      </c>
      <c r="AT217" s="32">
        <f t="shared" si="122"/>
        <v>2.117090323888416E-2</v>
      </c>
      <c r="AU217" s="24">
        <v>6483.6709741966988</v>
      </c>
      <c r="AV217" s="28">
        <f t="shared" si="123"/>
        <v>0.18005507291143025</v>
      </c>
      <c r="AW217" s="30">
        <f t="shared" si="124"/>
        <v>2.3124905523395417E-3</v>
      </c>
      <c r="AX217" s="33">
        <f t="shared" si="125"/>
        <v>0.18005507291143025</v>
      </c>
      <c r="AY217" s="30">
        <f t="shared" si="126"/>
        <v>-6.1068388265530247E-4</v>
      </c>
      <c r="AZ217" s="31">
        <f t="shared" si="127"/>
        <v>0.88963584271417395</v>
      </c>
      <c r="BA217" s="31">
        <f t="shared" si="139"/>
        <v>5556.6709741966988</v>
      </c>
      <c r="BB217" s="33">
        <f t="shared" si="128"/>
        <v>0.14297455927193339</v>
      </c>
      <c r="BC217" s="31">
        <f t="shared" si="129"/>
        <v>0.48168436012736621</v>
      </c>
      <c r="BD217" s="30">
        <f t="shared" si="130"/>
        <v>5.1340384330198635E-4</v>
      </c>
      <c r="BE217" s="31">
        <f t="shared" si="131"/>
        <v>0.9440481706495274</v>
      </c>
      <c r="BF217" s="31">
        <f t="shared" si="132"/>
        <v>0.38964032635061846</v>
      </c>
      <c r="BG217" s="31">
        <f t="shared" si="133"/>
        <v>0.59134255111585898</v>
      </c>
      <c r="BH217" s="24">
        <v>99.86</v>
      </c>
      <c r="BI217" s="24">
        <v>90.078352060499995</v>
      </c>
      <c r="BJ217" s="24">
        <f t="shared" si="134"/>
        <v>1011.5151877993496</v>
      </c>
      <c r="BK217" s="28">
        <f>BJ217/(2000)</f>
        <v>0.50575759389967478</v>
      </c>
      <c r="BL217" s="28" t="str">
        <f t="shared" si="135"/>
        <v>FALSETRUE</v>
      </c>
      <c r="BM217" s="24" t="str">
        <f t="shared" si="136"/>
        <v>TRUETRUE</v>
      </c>
      <c r="BN217" s="28">
        <v>0.3624</v>
      </c>
      <c r="BO217" s="28">
        <f t="shared" si="137"/>
        <v>0.32213333333333333</v>
      </c>
      <c r="BP217" s="24">
        <v>1.92</v>
      </c>
      <c r="BQ217" s="24">
        <f t="shared" si="110"/>
        <v>484.05</v>
      </c>
      <c r="BR217" s="24">
        <v>60</v>
      </c>
      <c r="BS217" s="28">
        <v>1.6600000000000001</v>
      </c>
      <c r="BT217" s="28">
        <v>1156.6215999999999</v>
      </c>
      <c r="BU217" s="24">
        <v>0.28999999999999998</v>
      </c>
      <c r="BV217" s="28">
        <v>0.86</v>
      </c>
      <c r="BW217" s="28">
        <v>599.21360000000004</v>
      </c>
      <c r="BX217" s="24">
        <v>17333</v>
      </c>
      <c r="BY217" s="24">
        <v>47822</v>
      </c>
      <c r="BZ217" s="24">
        <v>4521</v>
      </c>
      <c r="CA217" s="24">
        <v>13996</v>
      </c>
      <c r="CB217" s="24">
        <v>7064</v>
      </c>
      <c r="CC217" s="24">
        <v>48616</v>
      </c>
      <c r="CD217" s="24">
        <v>45.7</v>
      </c>
      <c r="CE217" s="24">
        <v>30.46</v>
      </c>
      <c r="CF217" s="24">
        <v>97.95</v>
      </c>
      <c r="CG217" s="24">
        <v>69581</v>
      </c>
      <c r="CH217" s="24">
        <v>95</v>
      </c>
      <c r="CI217" s="24">
        <v>0.14000000000000001</v>
      </c>
      <c r="CJ217" s="24" t="s">
        <v>98</v>
      </c>
      <c r="CK217" s="24">
        <v>18562</v>
      </c>
      <c r="CL217" s="28">
        <v>1.05</v>
      </c>
      <c r="CM217" s="28">
        <v>3.93</v>
      </c>
      <c r="CN217" s="24">
        <v>6923</v>
      </c>
      <c r="CO217" s="24">
        <v>37.68</v>
      </c>
      <c r="CP217" s="24">
        <v>4875</v>
      </c>
      <c r="CQ217" s="24">
        <v>10354</v>
      </c>
      <c r="CR217" s="24">
        <v>13456</v>
      </c>
      <c r="CS217" s="24">
        <v>29043</v>
      </c>
      <c r="CT217" s="24">
        <v>2950</v>
      </c>
      <c r="CU217" s="24">
        <v>6612</v>
      </c>
      <c r="CV217" s="24">
        <v>4946</v>
      </c>
      <c r="CW217" s="24">
        <v>4124</v>
      </c>
      <c r="CX217" s="24">
        <v>62.04</v>
      </c>
      <c r="CY217" s="24">
        <v>96.24</v>
      </c>
      <c r="CZ217" s="24">
        <v>83.76</v>
      </c>
      <c r="DA217" s="24">
        <v>43.78</v>
      </c>
      <c r="DB217" s="24">
        <v>1114</v>
      </c>
      <c r="DC217" s="24">
        <v>4.68</v>
      </c>
      <c r="DD217" s="24">
        <v>9.02</v>
      </c>
      <c r="DE217" s="24">
        <v>439</v>
      </c>
      <c r="DF217" s="24">
        <v>2.39</v>
      </c>
      <c r="DG217" s="24">
        <v>1.4</v>
      </c>
      <c r="DH217" s="24">
        <v>1.46</v>
      </c>
    </row>
    <row r="218" spans="1:112" ht="12.3" customHeight="1">
      <c r="A218" s="24">
        <v>225</v>
      </c>
      <c r="B218" s="24" t="s">
        <v>323</v>
      </c>
      <c r="C218" s="24" t="s">
        <v>324</v>
      </c>
      <c r="D218" s="25" t="s">
        <v>325</v>
      </c>
      <c r="E218" s="25" t="s">
        <v>326</v>
      </c>
      <c r="F218" s="25" t="s">
        <v>437</v>
      </c>
      <c r="G218" s="25" t="s">
        <v>438</v>
      </c>
      <c r="H218" s="25" t="s">
        <v>323</v>
      </c>
      <c r="I218" s="26">
        <v>174851</v>
      </c>
      <c r="J218" s="27">
        <v>228653.44570066067</v>
      </c>
      <c r="K218" s="27">
        <f t="shared" si="111"/>
        <v>33851.153599999998</v>
      </c>
      <c r="L218" s="24">
        <v>36596</v>
      </c>
      <c r="M218" s="24">
        <v>6567</v>
      </c>
      <c r="N218" s="24">
        <v>2221</v>
      </c>
      <c r="O218" s="24">
        <f t="shared" si="112"/>
        <v>8788</v>
      </c>
      <c r="P218" s="28">
        <v>19.36</v>
      </c>
      <c r="Q218" s="28">
        <f t="shared" si="113"/>
        <v>0.39134263771950184</v>
      </c>
      <c r="R218" s="29">
        <v>0.37536216475649437</v>
      </c>
      <c r="S218" s="29">
        <v>0.23996742737815532</v>
      </c>
      <c r="T218" s="29">
        <v>0.47280921980989576</v>
      </c>
      <c r="U218" s="28" t="s">
        <v>96</v>
      </c>
      <c r="V218" s="28" t="s">
        <v>97</v>
      </c>
      <c r="W218" s="28">
        <v>0.31639830369269728</v>
      </c>
      <c r="X218" s="27">
        <v>72345.562353179295</v>
      </c>
      <c r="Y218" s="30">
        <f t="shared" si="114"/>
        <v>5.793633770328729E-3</v>
      </c>
      <c r="Z218" s="27">
        <f t="shared" si="115"/>
        <v>53909.562353179295</v>
      </c>
      <c r="AA218" s="27">
        <v>5619</v>
      </c>
      <c r="AB218" s="27">
        <v>12564</v>
      </c>
      <c r="AC218" s="27">
        <v>841</v>
      </c>
      <c r="AD218" s="27">
        <v>1726</v>
      </c>
      <c r="AE218" s="27">
        <v>0</v>
      </c>
      <c r="AF218" s="27">
        <f t="shared" si="116"/>
        <v>12564</v>
      </c>
      <c r="AG218" s="27">
        <f t="shared" si="117"/>
        <v>4</v>
      </c>
      <c r="AH218" s="27">
        <v>5619</v>
      </c>
      <c r="AI218" s="27">
        <v>12983</v>
      </c>
      <c r="AJ218" s="27">
        <v>2086</v>
      </c>
      <c r="AK218" s="27">
        <v>1726</v>
      </c>
      <c r="AL218" s="27">
        <v>0</v>
      </c>
      <c r="AM218" s="27">
        <v>18699</v>
      </c>
      <c r="AN218" s="27">
        <f t="shared" si="118"/>
        <v>4</v>
      </c>
      <c r="AO218" s="27">
        <v>18436</v>
      </c>
      <c r="AP218" s="30">
        <f t="shared" si="119"/>
        <v>1.0661724351746225E-2</v>
      </c>
      <c r="AQ218" s="30">
        <f t="shared" si="120"/>
        <v>4.0940208942328006E-2</v>
      </c>
      <c r="AR218" s="31">
        <f t="shared" si="121"/>
        <v>0.25483249283485337</v>
      </c>
      <c r="AS218" s="31">
        <f t="shared" si="140"/>
        <v>0.25483249283485337</v>
      </c>
      <c r="AT218" s="32">
        <f t="shared" si="122"/>
        <v>8.0628568458729025E-2</v>
      </c>
      <c r="AU218" s="24">
        <v>13644.044050140184</v>
      </c>
      <c r="AV218" s="28">
        <f t="shared" si="123"/>
        <v>0.3789025316108256</v>
      </c>
      <c r="AW218" s="30">
        <f t="shared" si="124"/>
        <v>4.866336229463409E-3</v>
      </c>
      <c r="AX218" s="33">
        <f t="shared" si="125"/>
        <v>0.3789025316108256</v>
      </c>
      <c r="AY218" s="30">
        <f t="shared" si="126"/>
        <v>-3.6073872712864594E-2</v>
      </c>
      <c r="AZ218" s="31">
        <f t="shared" si="127"/>
        <v>0.59872703996584653</v>
      </c>
      <c r="BA218" s="31">
        <f t="shared" si="139"/>
        <v>661.04405014018448</v>
      </c>
      <c r="BB218" s="33">
        <f t="shared" si="128"/>
        <v>0.95155072442518296</v>
      </c>
      <c r="BC218" s="31">
        <f t="shared" si="129"/>
        <v>0.45099724544438885</v>
      </c>
      <c r="BD218" s="30">
        <f t="shared" si="130"/>
        <v>-4.868090581417496E-3</v>
      </c>
      <c r="BE218" s="31">
        <f t="shared" si="131"/>
        <v>0.9232093946507568</v>
      </c>
      <c r="BF218" s="31">
        <f t="shared" si="132"/>
        <v>0.41513377737126095</v>
      </c>
      <c r="BG218" s="31">
        <f t="shared" si="133"/>
        <v>0.6300330082984873</v>
      </c>
      <c r="BH218" s="24">
        <v>99.36</v>
      </c>
      <c r="BI218" s="24">
        <v>619.30593343500004</v>
      </c>
      <c r="BJ218" s="24">
        <f t="shared" si="134"/>
        <v>369.20919590165568</v>
      </c>
      <c r="BK218" s="28">
        <f>BJ218/(2000)</f>
        <v>0.18460459795082784</v>
      </c>
      <c r="BL218" s="28" t="str">
        <f t="shared" si="135"/>
        <v>FALSETRUE</v>
      </c>
      <c r="BM218" s="24" t="str">
        <f t="shared" si="136"/>
        <v>FALSETRUE</v>
      </c>
      <c r="BN218" s="28">
        <v>0.37569999999999998</v>
      </c>
      <c r="BO218" s="28">
        <f t="shared" si="137"/>
        <v>0.33395555555555556</v>
      </c>
      <c r="BP218" s="24">
        <v>1.48</v>
      </c>
      <c r="BQ218" s="24">
        <f t="shared" ref="BQ218:BQ249" si="141">CS218/BR218</f>
        <v>399.28703703703701</v>
      </c>
      <c r="BR218" s="24">
        <v>108</v>
      </c>
      <c r="BS218" s="28">
        <v>1.43</v>
      </c>
      <c r="BT218" s="28">
        <v>2500.3692999999998</v>
      </c>
      <c r="BU218" s="24">
        <v>0.26</v>
      </c>
      <c r="BV218" s="28">
        <v>5.3199999999999994</v>
      </c>
      <c r="BW218" s="28">
        <v>9302.0731999999989</v>
      </c>
      <c r="BX218" s="24">
        <v>46382</v>
      </c>
      <c r="BY218" s="24">
        <v>123462</v>
      </c>
      <c r="BZ218" s="24">
        <v>5007</v>
      </c>
      <c r="CA218" s="24">
        <v>37267</v>
      </c>
      <c r="CB218" s="24">
        <v>19200</v>
      </c>
      <c r="CC218" s="24">
        <v>118384</v>
      </c>
      <c r="CD218" s="24">
        <v>41.62</v>
      </c>
      <c r="CE218" s="24">
        <v>28.44</v>
      </c>
      <c r="CF218" s="24">
        <v>97.44</v>
      </c>
      <c r="CG218" s="24">
        <v>173729</v>
      </c>
      <c r="CH218" s="24">
        <v>1122</v>
      </c>
      <c r="CI218" s="24">
        <v>0.64</v>
      </c>
      <c r="CJ218" s="24" t="s">
        <v>98</v>
      </c>
      <c r="CK218" s="24">
        <v>47035</v>
      </c>
      <c r="CL218" s="28">
        <v>1.02</v>
      </c>
      <c r="CM218" s="28">
        <v>3.79</v>
      </c>
      <c r="CN218" s="24">
        <v>15866</v>
      </c>
      <c r="CO218" s="24">
        <v>33.96</v>
      </c>
      <c r="CP218" s="24">
        <v>8646</v>
      </c>
      <c r="CQ218" s="24">
        <v>20421</v>
      </c>
      <c r="CR218" s="24">
        <v>13954</v>
      </c>
      <c r="CS218" s="24">
        <v>43123</v>
      </c>
      <c r="CT218" s="24">
        <v>8250</v>
      </c>
      <c r="CU218" s="24">
        <v>17819</v>
      </c>
      <c r="CV218" s="24">
        <v>13856</v>
      </c>
      <c r="CW218" s="24">
        <v>12815</v>
      </c>
      <c r="CX218" s="24">
        <v>66.47</v>
      </c>
      <c r="CY218" s="24">
        <v>95.95</v>
      </c>
      <c r="CZ218" s="24">
        <v>86.63</v>
      </c>
      <c r="DA218" s="24">
        <v>53.35</v>
      </c>
      <c r="DB218" s="24">
        <v>2139</v>
      </c>
      <c r="DC218" s="24">
        <v>4.7</v>
      </c>
      <c r="DD218" s="24">
        <v>8.83</v>
      </c>
      <c r="DE218" s="24">
        <v>4431</v>
      </c>
      <c r="DF218" s="24">
        <v>9.48</v>
      </c>
      <c r="DG218" s="24">
        <v>4.3499999999999996</v>
      </c>
      <c r="DH218" s="24">
        <v>1.0900000000000001</v>
      </c>
    </row>
    <row r="219" spans="1:112" ht="12.3" customHeight="1">
      <c r="A219" s="24">
        <v>226</v>
      </c>
      <c r="B219" s="24" t="s">
        <v>323</v>
      </c>
      <c r="C219" s="24" t="s">
        <v>324</v>
      </c>
      <c r="D219" s="25" t="s">
        <v>325</v>
      </c>
      <c r="E219" s="25" t="s">
        <v>326</v>
      </c>
      <c r="F219" s="25" t="s">
        <v>1562</v>
      </c>
      <c r="G219" s="25" t="s">
        <v>1563</v>
      </c>
      <c r="H219" s="25" t="s">
        <v>323</v>
      </c>
      <c r="I219" s="26">
        <v>44117</v>
      </c>
      <c r="J219" s="27">
        <v>57692.0009835577</v>
      </c>
      <c r="K219" s="27">
        <f t="shared" si="111"/>
        <v>2077.9106999999999</v>
      </c>
      <c r="L219" s="24">
        <v>11995</v>
      </c>
      <c r="M219" s="24">
        <v>519</v>
      </c>
      <c r="N219" s="24">
        <v>74</v>
      </c>
      <c r="O219" s="24">
        <f t="shared" si="112"/>
        <v>593</v>
      </c>
      <c r="P219" s="28">
        <v>4.71</v>
      </c>
      <c r="Q219" s="28">
        <f t="shared" si="113"/>
        <v>0.24058629177907781</v>
      </c>
      <c r="R219" s="29">
        <v>0.37536216475649437</v>
      </c>
      <c r="S219" s="29">
        <v>0.23996742737815532</v>
      </c>
      <c r="T219" s="29">
        <v>0.47280921980989576</v>
      </c>
      <c r="U219" s="28" t="s">
        <v>96</v>
      </c>
      <c r="V219" s="28" t="s">
        <v>97</v>
      </c>
      <c r="W219" s="28">
        <v>7.6975000536808086E-2</v>
      </c>
      <c r="X219" s="27">
        <v>4440.8418066788863</v>
      </c>
      <c r="Y219" s="30">
        <f t="shared" si="114"/>
        <v>3.5563495842716014E-4</v>
      </c>
      <c r="Z219" s="27">
        <f t="shared" si="115"/>
        <v>2683.8418066788863</v>
      </c>
      <c r="AA219" s="27">
        <v>1029</v>
      </c>
      <c r="AB219" s="27">
        <v>359</v>
      </c>
      <c r="AC219" s="27">
        <v>20</v>
      </c>
      <c r="AD219" s="27">
        <v>685</v>
      </c>
      <c r="AE219" s="27">
        <v>0</v>
      </c>
      <c r="AF219" s="27">
        <f t="shared" si="116"/>
        <v>1029</v>
      </c>
      <c r="AG219" s="27">
        <f t="shared" si="117"/>
        <v>4</v>
      </c>
      <c r="AH219" s="27">
        <v>1030</v>
      </c>
      <c r="AI219" s="27">
        <v>379</v>
      </c>
      <c r="AJ219" s="27">
        <v>1082</v>
      </c>
      <c r="AK219" s="27">
        <v>685</v>
      </c>
      <c r="AL219" s="27">
        <v>0</v>
      </c>
      <c r="AM219" s="27">
        <v>1757</v>
      </c>
      <c r="AN219" s="27">
        <f t="shared" si="118"/>
        <v>4</v>
      </c>
      <c r="AO219" s="27">
        <v>1757</v>
      </c>
      <c r="AP219" s="30">
        <f t="shared" si="119"/>
        <v>1.0160907835765956E-3</v>
      </c>
      <c r="AQ219" s="30">
        <f t="shared" si="120"/>
        <v>1.1951274119342459E-3</v>
      </c>
      <c r="AR219" s="31">
        <f t="shared" si="121"/>
        <v>0.39564570783798858</v>
      </c>
      <c r="AS219" s="31">
        <f t="shared" si="140"/>
        <v>0.39564570783798858</v>
      </c>
      <c r="AT219" s="32">
        <f t="shared" si="122"/>
        <v>3.0454828573214982E-2</v>
      </c>
      <c r="AU219" s="24">
        <v>1156.6263580660784</v>
      </c>
      <c r="AV219" s="28">
        <f t="shared" si="123"/>
        <v>3.2120143675037724E-2</v>
      </c>
      <c r="AW219" s="30">
        <f t="shared" si="124"/>
        <v>4.1252672078198436E-4</v>
      </c>
      <c r="AX219" s="33">
        <f t="shared" si="125"/>
        <v>3.2120143675037724E-2</v>
      </c>
      <c r="AY219" s="30">
        <f t="shared" si="126"/>
        <v>-7.8260069115226156E-4</v>
      </c>
      <c r="AZ219" s="31">
        <f t="shared" si="127"/>
        <v>0.88822558845949839</v>
      </c>
      <c r="BA219" s="31">
        <f t="shared" si="139"/>
        <v>777.62635806607841</v>
      </c>
      <c r="BB219" s="33">
        <f t="shared" si="128"/>
        <v>0.32767712525045845</v>
      </c>
      <c r="BC219" s="31">
        <f t="shared" si="129"/>
        <v>0.43190263229701015</v>
      </c>
      <c r="BD219" s="30">
        <f t="shared" si="130"/>
        <v>-6.6045582514943544E-4</v>
      </c>
      <c r="BE219" s="31">
        <f t="shared" si="131"/>
        <v>0.93950263055336247</v>
      </c>
      <c r="BF219" s="31">
        <f t="shared" si="132"/>
        <v>0.33894442201619923</v>
      </c>
      <c r="BG219" s="31">
        <f t="shared" si="133"/>
        <v>0.51440327308726841</v>
      </c>
      <c r="BH219" s="24">
        <v>100</v>
      </c>
      <c r="BI219" s="24">
        <v>38.926201503599998</v>
      </c>
      <c r="BJ219" s="24">
        <f t="shared" si="134"/>
        <v>1482.0865832034033</v>
      </c>
      <c r="BK219" s="28">
        <f>BJ219/(2000)</f>
        <v>0.74104329160170168</v>
      </c>
      <c r="BL219" s="28" t="str">
        <f t="shared" si="135"/>
        <v>FALSETRUE</v>
      </c>
      <c r="BM219" s="24" t="str">
        <f t="shared" si="136"/>
        <v>FALSETRUE</v>
      </c>
      <c r="BN219" s="28">
        <v>0.2651</v>
      </c>
      <c r="BO219" s="28">
        <f t="shared" si="137"/>
        <v>0.23564444444444443</v>
      </c>
      <c r="BP219" s="24">
        <v>0.64</v>
      </c>
      <c r="BQ219" s="24">
        <f t="shared" si="141"/>
        <v>406.10810810810813</v>
      </c>
      <c r="BR219" s="24">
        <v>37</v>
      </c>
      <c r="BS219" s="28">
        <v>0.35</v>
      </c>
      <c r="BT219" s="28">
        <v>154.40949999999998</v>
      </c>
      <c r="BU219" s="24">
        <v>0.25</v>
      </c>
      <c r="BV219" s="28">
        <v>0.33</v>
      </c>
      <c r="BW219" s="28">
        <v>145.58610000000002</v>
      </c>
      <c r="BX219" s="24">
        <v>8653</v>
      </c>
      <c r="BY219" s="24">
        <v>32635</v>
      </c>
      <c r="BZ219" s="24">
        <v>2829</v>
      </c>
      <c r="CA219" s="24">
        <v>7011</v>
      </c>
      <c r="CB219" s="24">
        <v>3462</v>
      </c>
      <c r="CC219" s="24">
        <v>33644</v>
      </c>
      <c r="CD219" s="24">
        <v>35.18</v>
      </c>
      <c r="CE219" s="24">
        <v>33.26</v>
      </c>
      <c r="CF219" s="24">
        <v>91.3</v>
      </c>
      <c r="CG219" s="24">
        <v>44117</v>
      </c>
      <c r="CH219" s="24">
        <v>0</v>
      </c>
      <c r="CI219" s="24">
        <v>0</v>
      </c>
      <c r="CJ219" s="24" t="s">
        <v>98</v>
      </c>
      <c r="CK219" s="24">
        <v>12923</v>
      </c>
      <c r="CL219" s="28">
        <v>1.02</v>
      </c>
      <c r="CM219" s="28">
        <v>3.48</v>
      </c>
      <c r="CN219" s="24">
        <v>4789</v>
      </c>
      <c r="CO219" s="24">
        <v>37.119999999999997</v>
      </c>
      <c r="CP219" s="24">
        <v>3204</v>
      </c>
      <c r="CQ219" s="24">
        <v>6354</v>
      </c>
      <c r="CR219" s="24">
        <v>5357</v>
      </c>
      <c r="CS219" s="24">
        <v>15026</v>
      </c>
      <c r="CT219" s="24">
        <v>1814</v>
      </c>
      <c r="CU219" s="24">
        <v>3310</v>
      </c>
      <c r="CV219" s="24">
        <v>2609</v>
      </c>
      <c r="CW219" s="24">
        <v>3635</v>
      </c>
      <c r="CX219" s="24">
        <v>76.12</v>
      </c>
      <c r="CY219" s="24">
        <v>97.44</v>
      </c>
      <c r="CZ219" s="24">
        <v>90.34</v>
      </c>
      <c r="DA219" s="24">
        <v>68.569999999999993</v>
      </c>
      <c r="DB219" s="24">
        <v>245</v>
      </c>
      <c r="DC219" s="24">
        <v>2.78</v>
      </c>
      <c r="DD219" s="24">
        <v>2.94</v>
      </c>
      <c r="DE219" s="24">
        <v>119</v>
      </c>
      <c r="DF219" s="24">
        <v>0.92</v>
      </c>
      <c r="DG219" s="24">
        <v>0.54</v>
      </c>
      <c r="DH219" s="24">
        <v>0.55000000000000004</v>
      </c>
    </row>
    <row r="220" spans="1:112" ht="12.3" customHeight="1">
      <c r="A220" s="24">
        <v>227</v>
      </c>
      <c r="B220" s="24" t="s">
        <v>323</v>
      </c>
      <c r="C220" s="24" t="s">
        <v>324</v>
      </c>
      <c r="D220" s="25" t="s">
        <v>325</v>
      </c>
      <c r="E220" s="25" t="s">
        <v>326</v>
      </c>
      <c r="F220" s="25" t="s">
        <v>542</v>
      </c>
      <c r="G220" s="25" t="s">
        <v>543</v>
      </c>
      <c r="H220" s="25" t="s">
        <v>323</v>
      </c>
      <c r="I220" s="26">
        <v>88364</v>
      </c>
      <c r="J220" s="27">
        <v>115554.0035567036</v>
      </c>
      <c r="K220" s="27">
        <f t="shared" si="111"/>
        <v>22753.73</v>
      </c>
      <c r="L220" s="24">
        <v>15387</v>
      </c>
      <c r="M220" s="24">
        <v>4162</v>
      </c>
      <c r="N220" s="24">
        <v>1174</v>
      </c>
      <c r="O220" s="24">
        <f t="shared" si="112"/>
        <v>5336</v>
      </c>
      <c r="P220" s="28">
        <v>25.75</v>
      </c>
      <c r="Q220" s="28">
        <f t="shared" si="113"/>
        <v>0.42760723569889925</v>
      </c>
      <c r="R220" s="29">
        <v>0.37536216475649437</v>
      </c>
      <c r="S220" s="29">
        <v>0.23996742737815532</v>
      </c>
      <c r="T220" s="29">
        <v>0.47280921980989576</v>
      </c>
      <c r="U220" s="28" t="s">
        <v>96</v>
      </c>
      <c r="V220" s="28" t="s">
        <v>97</v>
      </c>
      <c r="W220" s="28">
        <v>0.42082935537639232</v>
      </c>
      <c r="X220" s="27">
        <v>48628.516827928921</v>
      </c>
      <c r="Y220" s="30">
        <f t="shared" si="114"/>
        <v>3.8943068258962361E-3</v>
      </c>
      <c r="Z220" s="27">
        <f t="shared" si="115"/>
        <v>39054.516827928921</v>
      </c>
      <c r="AA220" s="27">
        <v>53</v>
      </c>
      <c r="AB220" s="27">
        <v>8433</v>
      </c>
      <c r="AC220" s="27">
        <v>1728</v>
      </c>
      <c r="AD220" s="27">
        <v>65</v>
      </c>
      <c r="AE220" s="27">
        <v>0</v>
      </c>
      <c r="AF220" s="27">
        <f t="shared" si="116"/>
        <v>8433</v>
      </c>
      <c r="AG220" s="27">
        <f t="shared" si="117"/>
        <v>4</v>
      </c>
      <c r="AH220" s="27">
        <v>53</v>
      </c>
      <c r="AI220" s="27">
        <v>8292</v>
      </c>
      <c r="AJ220" s="27">
        <v>879</v>
      </c>
      <c r="AK220" s="27">
        <v>65</v>
      </c>
      <c r="AL220" s="27">
        <v>0</v>
      </c>
      <c r="AM220" s="27">
        <v>9574</v>
      </c>
      <c r="AN220" s="27">
        <f t="shared" si="118"/>
        <v>4</v>
      </c>
      <c r="AO220" s="27">
        <v>9574</v>
      </c>
      <c r="AP220" s="30">
        <f t="shared" si="119"/>
        <v>5.5367405588857867E-3</v>
      </c>
      <c r="AQ220" s="30">
        <f t="shared" si="120"/>
        <v>2.6147748020471682E-2</v>
      </c>
      <c r="AR220" s="31">
        <f t="shared" si="121"/>
        <v>0.19688036206979984</v>
      </c>
      <c r="AS220" s="31">
        <f t="shared" si="140"/>
        <v>0.19688036206979984</v>
      </c>
      <c r="AT220" s="32">
        <f t="shared" si="122"/>
        <v>8.2853035856104582E-2</v>
      </c>
      <c r="AU220" s="24">
        <v>9701.7999588473485</v>
      </c>
      <c r="AV220" s="28">
        <f t="shared" si="123"/>
        <v>0.26942426688744786</v>
      </c>
      <c r="AW220" s="30">
        <f t="shared" si="124"/>
        <v>3.460280577902443E-3</v>
      </c>
      <c r="AX220" s="33">
        <f t="shared" si="125"/>
        <v>0.26942426688744786</v>
      </c>
      <c r="AY220" s="30">
        <f t="shared" si="126"/>
        <v>-2.2687467442569238E-2</v>
      </c>
      <c r="AZ220" s="31">
        <f t="shared" si="127"/>
        <v>0.70853733223624249</v>
      </c>
      <c r="BA220" s="31">
        <f t="shared" si="139"/>
        <v>1409.7999588473485</v>
      </c>
      <c r="BB220" s="33">
        <f t="shared" si="128"/>
        <v>0.85468676278346556</v>
      </c>
      <c r="BC220" s="31">
        <f t="shared" si="129"/>
        <v>0.45110792129339489</v>
      </c>
      <c r="BD220" s="30">
        <f t="shared" si="130"/>
        <v>-1.6424337329895506E-3</v>
      </c>
      <c r="BE220" s="31">
        <f t="shared" si="131"/>
        <v>0.9357001147385684</v>
      </c>
      <c r="BF220" s="31">
        <f t="shared" si="132"/>
        <v>0.45347459231361897</v>
      </c>
      <c r="BG220" s="31">
        <f t="shared" si="133"/>
        <v>0.6882214292256198</v>
      </c>
      <c r="BH220" s="24">
        <v>100</v>
      </c>
      <c r="BI220" s="24">
        <v>33.752007192599997</v>
      </c>
      <c r="BJ220" s="24">
        <f t="shared" si="134"/>
        <v>3423.6187168755519</v>
      </c>
      <c r="BK220" s="28">
        <v>1</v>
      </c>
      <c r="BL220" s="28" t="str">
        <f t="shared" si="135"/>
        <v>FALSETRUE</v>
      </c>
      <c r="BM220" s="24" t="str">
        <f t="shared" si="136"/>
        <v>FALSETRUE</v>
      </c>
      <c r="BN220" s="28">
        <v>0.48369999999999996</v>
      </c>
      <c r="BO220" s="28">
        <f t="shared" si="137"/>
        <v>0.42995555555555554</v>
      </c>
      <c r="BP220" s="24">
        <v>2.75</v>
      </c>
      <c r="BQ220" s="24">
        <f t="shared" si="141"/>
        <v>490.51063829787233</v>
      </c>
      <c r="BR220" s="24">
        <v>47</v>
      </c>
      <c r="BS220" s="28">
        <v>1.48</v>
      </c>
      <c r="BT220" s="28">
        <v>1307.7872</v>
      </c>
      <c r="BU220" s="24">
        <v>0.17</v>
      </c>
      <c r="BV220" s="28">
        <v>4.2699999999999996</v>
      </c>
      <c r="BW220" s="28">
        <v>3773.1427999999996</v>
      </c>
      <c r="BX220" s="24">
        <v>28106</v>
      </c>
      <c r="BY220" s="24">
        <v>58109</v>
      </c>
      <c r="BZ220" s="24">
        <v>2149</v>
      </c>
      <c r="CA220" s="24">
        <v>22533</v>
      </c>
      <c r="CB220" s="24">
        <v>11822</v>
      </c>
      <c r="CC220" s="24">
        <v>54009</v>
      </c>
      <c r="CD220" s="24">
        <v>52.07</v>
      </c>
      <c r="CE220" s="24">
        <v>25.66</v>
      </c>
      <c r="CF220" s="24">
        <v>102.8</v>
      </c>
      <c r="CG220" s="24">
        <v>88364</v>
      </c>
      <c r="CH220" s="24">
        <v>0</v>
      </c>
      <c r="CI220" s="24">
        <v>0</v>
      </c>
      <c r="CJ220" s="24" t="s">
        <v>98</v>
      </c>
      <c r="CK220" s="24">
        <v>21426</v>
      </c>
      <c r="CL220" s="28">
        <v>1.03</v>
      </c>
      <c r="CM220" s="28">
        <v>4.25</v>
      </c>
      <c r="CN220" s="24">
        <v>7757</v>
      </c>
      <c r="CO220" s="24">
        <v>36.31</v>
      </c>
      <c r="CP220" s="24">
        <v>3020</v>
      </c>
      <c r="CQ220" s="24">
        <v>10263</v>
      </c>
      <c r="CR220" s="24">
        <v>5994</v>
      </c>
      <c r="CS220" s="24">
        <v>23054</v>
      </c>
      <c r="CT220" s="24">
        <v>3574</v>
      </c>
      <c r="CU220" s="24">
        <v>10955</v>
      </c>
      <c r="CV220" s="24">
        <v>7845</v>
      </c>
      <c r="CW220" s="24">
        <v>4773</v>
      </c>
      <c r="CX220" s="24">
        <v>47.99</v>
      </c>
      <c r="CY220" s="24">
        <v>95.26</v>
      </c>
      <c r="CZ220" s="24">
        <v>79.94</v>
      </c>
      <c r="DA220" s="24">
        <v>35.15</v>
      </c>
      <c r="DB220" s="24">
        <v>1920</v>
      </c>
      <c r="DC220" s="24">
        <v>5.92</v>
      </c>
      <c r="DD220" s="24">
        <v>12.59</v>
      </c>
      <c r="DE220" s="24">
        <v>2251</v>
      </c>
      <c r="DF220" s="24">
        <v>10.54</v>
      </c>
      <c r="DG220" s="24">
        <v>4.46</v>
      </c>
      <c r="DH220" s="24">
        <v>2.76</v>
      </c>
    </row>
    <row r="221" spans="1:112" ht="12.3" customHeight="1">
      <c r="A221" s="24">
        <v>228</v>
      </c>
      <c r="B221" s="24" t="s">
        <v>323</v>
      </c>
      <c r="C221" s="24" t="s">
        <v>324</v>
      </c>
      <c r="D221" s="25" t="s">
        <v>325</v>
      </c>
      <c r="E221" s="25" t="s">
        <v>326</v>
      </c>
      <c r="F221" s="25" t="s">
        <v>1021</v>
      </c>
      <c r="G221" s="25" t="s">
        <v>1022</v>
      </c>
      <c r="H221" s="25" t="s">
        <v>323</v>
      </c>
      <c r="I221" s="26">
        <v>23471</v>
      </c>
      <c r="J221" s="27">
        <v>30693.133147881381</v>
      </c>
      <c r="K221" s="27">
        <f t="shared" si="111"/>
        <v>16993.004000000001</v>
      </c>
      <c r="L221" s="24">
        <v>1828</v>
      </c>
      <c r="M221" s="24">
        <v>2737</v>
      </c>
      <c r="N221" s="24">
        <v>2059</v>
      </c>
      <c r="O221" s="24">
        <f t="shared" si="112"/>
        <v>4796</v>
      </c>
      <c r="P221" s="28">
        <v>72.400000000000006</v>
      </c>
      <c r="Q221" s="28">
        <f t="shared" si="113"/>
        <v>0.99909537136224502</v>
      </c>
      <c r="R221" s="29">
        <v>0.37536216475649437</v>
      </c>
      <c r="S221" s="29">
        <v>0.23996742737815532</v>
      </c>
      <c r="T221" s="29">
        <v>0.47280921980989576</v>
      </c>
      <c r="U221" s="28" t="s">
        <v>96</v>
      </c>
      <c r="V221" s="28" t="s">
        <v>97</v>
      </c>
      <c r="W221" s="28">
        <v>0.99909537136224502</v>
      </c>
      <c r="X221" s="27">
        <v>30693.133147881381</v>
      </c>
      <c r="Y221" s="30">
        <f t="shared" si="114"/>
        <v>2.4579914363599803E-3</v>
      </c>
      <c r="Z221" s="27">
        <f t="shared" si="115"/>
        <v>23981.133147881381</v>
      </c>
      <c r="AA221" s="27">
        <v>282</v>
      </c>
      <c r="AB221" s="27">
        <v>5594</v>
      </c>
      <c r="AC221" s="27">
        <v>460</v>
      </c>
      <c r="AD221" s="27">
        <v>0</v>
      </c>
      <c r="AE221" s="27">
        <v>0</v>
      </c>
      <c r="AF221" s="27">
        <f t="shared" si="116"/>
        <v>5594</v>
      </c>
      <c r="AG221" s="27">
        <f t="shared" si="117"/>
        <v>3</v>
      </c>
      <c r="AH221" s="27">
        <v>282</v>
      </c>
      <c r="AI221" s="27">
        <v>5594</v>
      </c>
      <c r="AJ221" s="27">
        <v>714</v>
      </c>
      <c r="AK221" s="27">
        <v>0</v>
      </c>
      <c r="AL221" s="27">
        <v>0</v>
      </c>
      <c r="AM221" s="27">
        <v>5594</v>
      </c>
      <c r="AN221" s="27">
        <f t="shared" si="118"/>
        <v>3</v>
      </c>
      <c r="AO221" s="27">
        <v>6712</v>
      </c>
      <c r="AP221" s="30">
        <f t="shared" si="119"/>
        <v>3.8816171538794022E-3</v>
      </c>
      <c r="AQ221" s="30">
        <f t="shared" si="120"/>
        <v>1.7639954465330267E-2</v>
      </c>
      <c r="AR221" s="31">
        <f t="shared" si="121"/>
        <v>0.21868083547095618</v>
      </c>
      <c r="AS221" s="31">
        <f t="shared" si="140"/>
        <v>0.21868083547095618</v>
      </c>
      <c r="AT221" s="32">
        <f t="shared" si="122"/>
        <v>0.21868083547095618</v>
      </c>
      <c r="AU221" s="24">
        <v>5442.0724878101482</v>
      </c>
      <c r="AV221" s="28">
        <f t="shared" si="123"/>
        <v>0.15112931585849748</v>
      </c>
      <c r="AW221" s="30">
        <f t="shared" si="124"/>
        <v>1.9409901062672468E-3</v>
      </c>
      <c r="AX221" s="33">
        <f t="shared" si="125"/>
        <v>0.15112931585849748</v>
      </c>
      <c r="AY221" s="30">
        <f t="shared" si="126"/>
        <v>-1.5698964359063018E-2</v>
      </c>
      <c r="AZ221" s="31">
        <f t="shared" si="127"/>
        <v>0.76586486346191629</v>
      </c>
      <c r="BA221" s="31">
        <v>0</v>
      </c>
      <c r="BB221" s="33">
        <f t="shared" si="128"/>
        <v>1.0279172158272714</v>
      </c>
      <c r="BC221" s="31">
        <f t="shared" si="129"/>
        <v>0.43078544802563606</v>
      </c>
      <c r="BD221" s="30">
        <f t="shared" si="130"/>
        <v>-1.4236257175194219E-3</v>
      </c>
      <c r="BE221" s="31">
        <f t="shared" si="131"/>
        <v>0.93654740563237171</v>
      </c>
      <c r="BF221" s="31">
        <f t="shared" si="132"/>
        <v>0.64603358947699219</v>
      </c>
      <c r="BG221" s="31">
        <f t="shared" si="133"/>
        <v>0.98046101769274363</v>
      </c>
      <c r="BH221" s="24">
        <v>76.5</v>
      </c>
      <c r="BI221" s="24">
        <v>427.89478377900002</v>
      </c>
      <c r="BJ221" s="24">
        <f t="shared" si="134"/>
        <v>71.730561603980277</v>
      </c>
      <c r="BK221" s="28">
        <f t="shared" ref="BK221:BK232" si="142">BJ221/(2000)</f>
        <v>3.586528080199014E-2</v>
      </c>
      <c r="BL221" s="28" t="str">
        <f t="shared" si="135"/>
        <v>TRUETRUE</v>
      </c>
      <c r="BM221" s="24" t="str">
        <f t="shared" si="136"/>
        <v>FALSETRUE</v>
      </c>
      <c r="BN221" s="28">
        <v>0.51979999999999993</v>
      </c>
      <c r="BO221" s="28">
        <f t="shared" si="137"/>
        <v>0.46204444444444437</v>
      </c>
      <c r="BP221" s="24">
        <v>10.71</v>
      </c>
      <c r="BQ221" s="24">
        <f t="shared" si="141"/>
        <v>187.82758620689654</v>
      </c>
      <c r="BR221" s="24">
        <v>29</v>
      </c>
      <c r="BS221" s="28">
        <v>26.6</v>
      </c>
      <c r="BT221" s="28">
        <v>6243.2860000000001</v>
      </c>
      <c r="BU221" s="24">
        <v>5.08</v>
      </c>
      <c r="BV221" s="28">
        <v>90.43</v>
      </c>
      <c r="BW221" s="28">
        <v>21224.825300000004</v>
      </c>
      <c r="BX221" s="24">
        <v>7659</v>
      </c>
      <c r="BY221" s="24">
        <v>14734</v>
      </c>
      <c r="BZ221" s="24">
        <v>1078</v>
      </c>
      <c r="CA221" s="24">
        <v>6097</v>
      </c>
      <c r="CB221" s="24">
        <v>3114</v>
      </c>
      <c r="CC221" s="24">
        <v>14260</v>
      </c>
      <c r="CD221" s="24">
        <v>59.3</v>
      </c>
      <c r="CE221" s="24">
        <v>26.9</v>
      </c>
      <c r="CF221" s="24">
        <v>119.05</v>
      </c>
      <c r="CG221" s="24">
        <v>17955</v>
      </c>
      <c r="CH221" s="24">
        <v>5516</v>
      </c>
      <c r="CI221" s="24">
        <v>23.5</v>
      </c>
      <c r="CJ221" s="24" t="s">
        <v>98</v>
      </c>
      <c r="CK221" s="24">
        <v>6664</v>
      </c>
      <c r="CL221" s="28">
        <v>1</v>
      </c>
      <c r="CM221" s="28">
        <v>3.53</v>
      </c>
      <c r="CN221" s="24">
        <v>1657</v>
      </c>
      <c r="CO221" s="24">
        <v>24.89</v>
      </c>
      <c r="CP221" s="24">
        <v>907</v>
      </c>
      <c r="CQ221" s="24">
        <v>3040</v>
      </c>
      <c r="CR221" s="24">
        <v>1500</v>
      </c>
      <c r="CS221" s="24">
        <v>5447</v>
      </c>
      <c r="CT221" s="24">
        <v>904</v>
      </c>
      <c r="CU221" s="24">
        <v>2825</v>
      </c>
      <c r="CV221" s="24">
        <v>1818</v>
      </c>
      <c r="CW221" s="24">
        <v>750</v>
      </c>
      <c r="CX221" s="24">
        <v>42.92</v>
      </c>
      <c r="CY221" s="24">
        <v>89.68</v>
      </c>
      <c r="CZ221" s="24">
        <v>72.11</v>
      </c>
      <c r="DA221" s="24">
        <v>24.58</v>
      </c>
      <c r="DB221" s="24">
        <v>1985</v>
      </c>
      <c r="DC221" s="24">
        <v>11.98</v>
      </c>
      <c r="DD221" s="24">
        <v>11.64</v>
      </c>
      <c r="DE221" s="24">
        <v>2334</v>
      </c>
      <c r="DF221" s="24">
        <v>35.07</v>
      </c>
      <c r="DG221" s="24">
        <v>50.72</v>
      </c>
      <c r="DH221" s="24">
        <v>10.88</v>
      </c>
    </row>
    <row r="222" spans="1:112" ht="12.3" customHeight="1">
      <c r="A222" s="24">
        <v>229</v>
      </c>
      <c r="B222" s="24" t="s">
        <v>323</v>
      </c>
      <c r="C222" s="24" t="s">
        <v>324</v>
      </c>
      <c r="D222" s="25" t="s">
        <v>325</v>
      </c>
      <c r="E222" s="25" t="s">
        <v>326</v>
      </c>
      <c r="F222" s="25" t="s">
        <v>1184</v>
      </c>
      <c r="G222" s="25" t="s">
        <v>1185</v>
      </c>
      <c r="H222" s="25" t="s">
        <v>323</v>
      </c>
      <c r="I222" s="26">
        <v>7246</v>
      </c>
      <c r="J222" s="27">
        <v>9475.6270627390604</v>
      </c>
      <c r="K222" s="27">
        <f t="shared" si="111"/>
        <v>6146.0571999999993</v>
      </c>
      <c r="L222" s="24">
        <v>296</v>
      </c>
      <c r="M222" s="24">
        <v>1071</v>
      </c>
      <c r="N222" s="24">
        <v>583</v>
      </c>
      <c r="O222" s="24">
        <f t="shared" si="112"/>
        <v>1654</v>
      </c>
      <c r="P222" s="28">
        <v>84.82</v>
      </c>
      <c r="Q222" s="28">
        <f t="shared" si="113"/>
        <v>0.99909537136224502</v>
      </c>
      <c r="R222" s="29">
        <v>0.37536216475649437</v>
      </c>
      <c r="S222" s="29">
        <v>0.23996742737815532</v>
      </c>
      <c r="T222" s="29">
        <v>0.47280921980989576</v>
      </c>
      <c r="U222" s="28" t="s">
        <v>96</v>
      </c>
      <c r="V222" s="28" t="s">
        <v>97</v>
      </c>
      <c r="W222" s="28">
        <v>0.99909537136224502</v>
      </c>
      <c r="X222" s="27">
        <v>9475.6270627390604</v>
      </c>
      <c r="Y222" s="30">
        <f t="shared" si="114"/>
        <v>7.5883455957839112E-4</v>
      </c>
      <c r="Z222" s="27">
        <f t="shared" si="115"/>
        <v>5124.6270627390604</v>
      </c>
      <c r="AA222" s="27">
        <v>193</v>
      </c>
      <c r="AB222" s="27">
        <v>2730</v>
      </c>
      <c r="AC222" s="27">
        <v>834</v>
      </c>
      <c r="AD222" s="27">
        <v>0</v>
      </c>
      <c r="AE222" s="27">
        <v>0</v>
      </c>
      <c r="AF222" s="27">
        <f t="shared" si="116"/>
        <v>2730</v>
      </c>
      <c r="AG222" s="27">
        <f t="shared" si="117"/>
        <v>3</v>
      </c>
      <c r="AH222" s="27">
        <v>193</v>
      </c>
      <c r="AI222" s="27">
        <v>2730</v>
      </c>
      <c r="AJ222" s="27">
        <v>2466</v>
      </c>
      <c r="AK222" s="27">
        <v>0</v>
      </c>
      <c r="AL222" s="27">
        <v>0</v>
      </c>
      <c r="AM222" s="27">
        <v>2730</v>
      </c>
      <c r="AN222" s="27">
        <f t="shared" si="118"/>
        <v>3</v>
      </c>
      <c r="AO222" s="27">
        <v>4351</v>
      </c>
      <c r="AP222" s="30">
        <f t="shared" si="119"/>
        <v>2.5162270912588319E-3</v>
      </c>
      <c r="AQ222" s="30">
        <f t="shared" si="120"/>
        <v>8.6087014105026161E-3</v>
      </c>
      <c r="AR222" s="31">
        <f t="shared" si="121"/>
        <v>0.45917805451730004</v>
      </c>
      <c r="AS222" s="31">
        <f t="shared" si="140"/>
        <v>0.45917805451730004</v>
      </c>
      <c r="AT222" s="32">
        <f t="shared" si="122"/>
        <v>0.45917805451730004</v>
      </c>
      <c r="AU222" s="24">
        <v>3358.9586385198677</v>
      </c>
      <c r="AV222" s="28">
        <f t="shared" si="123"/>
        <v>9.328011013700542E-2</v>
      </c>
      <c r="AW222" s="30">
        <f t="shared" si="124"/>
        <v>1.1980188612576619E-3</v>
      </c>
      <c r="AX222" s="33">
        <f t="shared" si="125"/>
        <v>9.328011013700542E-2</v>
      </c>
      <c r="AY222" s="30">
        <f t="shared" si="126"/>
        <v>-7.4106825492449542E-3</v>
      </c>
      <c r="AZ222" s="31">
        <f t="shared" si="127"/>
        <v>0.83385463588985387</v>
      </c>
      <c r="BA222" s="31">
        <f t="shared" ref="BA222:BA236" si="143">AU222-AI222</f>
        <v>628.95863851986769</v>
      </c>
      <c r="BB222" s="33">
        <f t="shared" si="128"/>
        <v>0.81275189539189452</v>
      </c>
      <c r="BC222" s="31">
        <f t="shared" si="129"/>
        <v>0.43416563692778459</v>
      </c>
      <c r="BD222" s="30">
        <f t="shared" si="130"/>
        <v>-1.7573925316804408E-3</v>
      </c>
      <c r="BE222" s="31">
        <f t="shared" si="131"/>
        <v>0.93525495945902315</v>
      </c>
      <c r="BF222" s="31">
        <f t="shared" si="132"/>
        <v>0.64503638846028222</v>
      </c>
      <c r="BG222" s="31">
        <f t="shared" si="133"/>
        <v>0.97894760300407513</v>
      </c>
      <c r="BH222" s="24">
        <v>79.05</v>
      </c>
      <c r="BI222" s="24">
        <v>142.110499285</v>
      </c>
      <c r="BJ222" s="24">
        <f t="shared" si="134"/>
        <v>66.677881721714755</v>
      </c>
      <c r="BK222" s="28">
        <f t="shared" si="142"/>
        <v>3.3338940860857376E-2</v>
      </c>
      <c r="BL222" s="28" t="str">
        <f t="shared" si="135"/>
        <v>TRUETRUE</v>
      </c>
      <c r="BM222" s="24" t="str">
        <f t="shared" si="136"/>
        <v>FALSETRUE</v>
      </c>
      <c r="BN222" s="28">
        <v>0.56729999999999992</v>
      </c>
      <c r="BO222" s="28">
        <f t="shared" si="137"/>
        <v>0.50426666666666664</v>
      </c>
      <c r="BP222" s="24">
        <v>6.25</v>
      </c>
      <c r="BQ222" s="24">
        <f t="shared" si="141"/>
        <v>224.13333333333333</v>
      </c>
      <c r="BR222" s="24">
        <v>15</v>
      </c>
      <c r="BS222" s="28">
        <v>7.79</v>
      </c>
      <c r="BT222" s="28">
        <v>564.46339999999998</v>
      </c>
      <c r="BU222" s="24">
        <v>1.58</v>
      </c>
      <c r="BV222" s="28">
        <v>83.81</v>
      </c>
      <c r="BW222" s="28">
        <v>6072.8725999999997</v>
      </c>
      <c r="BX222" s="24">
        <v>2498</v>
      </c>
      <c r="BY222" s="24">
        <v>4403</v>
      </c>
      <c r="BZ222" s="24">
        <v>345</v>
      </c>
      <c r="CA222" s="24">
        <v>1991</v>
      </c>
      <c r="CB222" s="24">
        <v>1000</v>
      </c>
      <c r="CC222" s="24">
        <v>4255</v>
      </c>
      <c r="CD222" s="24">
        <v>64.569999999999993</v>
      </c>
      <c r="CE222" s="24">
        <v>26.31</v>
      </c>
      <c r="CF222" s="24">
        <v>110.09</v>
      </c>
      <c r="CG222" s="24">
        <v>5728</v>
      </c>
      <c r="CH222" s="24">
        <v>1518</v>
      </c>
      <c r="CI222" s="24">
        <v>20.95</v>
      </c>
      <c r="CJ222" s="24" t="s">
        <v>98</v>
      </c>
      <c r="CK222" s="24">
        <v>1976</v>
      </c>
      <c r="CL222" s="28">
        <v>1.01</v>
      </c>
      <c r="CM222" s="28">
        <v>3.69</v>
      </c>
      <c r="CN222" s="24">
        <v>471</v>
      </c>
      <c r="CO222" s="24">
        <v>23.87</v>
      </c>
      <c r="CP222" s="24">
        <v>529</v>
      </c>
      <c r="CQ222" s="24">
        <v>1777</v>
      </c>
      <c r="CR222" s="24">
        <v>1056</v>
      </c>
      <c r="CS222" s="24">
        <v>3362</v>
      </c>
      <c r="CT222" s="24">
        <v>350</v>
      </c>
      <c r="CU222" s="24">
        <v>1008</v>
      </c>
      <c r="CV222" s="24">
        <v>664</v>
      </c>
      <c r="CW222" s="24">
        <v>291</v>
      </c>
      <c r="CX222" s="24">
        <v>53.85</v>
      </c>
      <c r="CY222" s="24">
        <v>96.09</v>
      </c>
      <c r="CZ222" s="24">
        <v>79.33</v>
      </c>
      <c r="DA222" s="24">
        <v>30.44</v>
      </c>
      <c r="DB222" s="24">
        <v>353</v>
      </c>
      <c r="DC222" s="24">
        <v>5.22</v>
      </c>
      <c r="DD222" s="24">
        <v>14.45</v>
      </c>
      <c r="DE222" s="24">
        <v>556</v>
      </c>
      <c r="DF222" s="24">
        <v>28.18</v>
      </c>
      <c r="DG222" s="24">
        <v>72.930000000000007</v>
      </c>
      <c r="DH222" s="24">
        <v>6.26</v>
      </c>
    </row>
    <row r="223" spans="1:112" ht="12.3" customHeight="1">
      <c r="A223" s="24">
        <v>231</v>
      </c>
      <c r="B223" s="24" t="s">
        <v>323</v>
      </c>
      <c r="C223" s="24" t="s">
        <v>324</v>
      </c>
      <c r="D223" s="25" t="s">
        <v>410</v>
      </c>
      <c r="E223" s="25" t="s">
        <v>411</v>
      </c>
      <c r="F223" s="25" t="s">
        <v>412</v>
      </c>
      <c r="G223" s="25" t="s">
        <v>413</v>
      </c>
      <c r="H223" s="25" t="s">
        <v>323</v>
      </c>
      <c r="I223" s="26">
        <v>39054</v>
      </c>
      <c r="J223" s="27">
        <v>61967.622985074631</v>
      </c>
      <c r="K223" s="27">
        <f t="shared" si="111"/>
        <v>17129.0844</v>
      </c>
      <c r="L223" s="24">
        <v>5470</v>
      </c>
      <c r="M223" s="24">
        <v>2388</v>
      </c>
      <c r="N223" s="24">
        <v>1885</v>
      </c>
      <c r="O223" s="24">
        <f t="shared" si="112"/>
        <v>4273</v>
      </c>
      <c r="P223" s="28">
        <v>43.86</v>
      </c>
      <c r="Q223" s="28">
        <f t="shared" si="113"/>
        <v>0.45275806724382167</v>
      </c>
      <c r="R223" s="29">
        <v>0.55552471984478802</v>
      </c>
      <c r="S223" s="29">
        <v>0.23439058205212893</v>
      </c>
      <c r="T223" s="29">
        <v>0.43079520724985093</v>
      </c>
      <c r="U223" s="28" t="s">
        <v>337</v>
      </c>
      <c r="V223" s="28" t="s">
        <v>129</v>
      </c>
      <c r="W223" s="28">
        <v>0.49213476682007939</v>
      </c>
      <c r="X223" s="27">
        <v>30496.421688154296</v>
      </c>
      <c r="Y223" s="30">
        <f t="shared" si="114"/>
        <v>2.442238235762523E-3</v>
      </c>
      <c r="Z223" s="27">
        <f t="shared" si="115"/>
        <v>30112.421688154296</v>
      </c>
      <c r="AA223" s="27">
        <v>0</v>
      </c>
      <c r="AB223" s="27">
        <v>0</v>
      </c>
      <c r="AC223" s="27">
        <v>0</v>
      </c>
      <c r="AD223" s="27">
        <v>384</v>
      </c>
      <c r="AE223" s="27">
        <v>16141</v>
      </c>
      <c r="AF223" s="27">
        <f t="shared" si="116"/>
        <v>16141</v>
      </c>
      <c r="AG223" s="27">
        <f t="shared" si="117"/>
        <v>2</v>
      </c>
      <c r="AH223" s="27">
        <v>0</v>
      </c>
      <c r="AI223" s="27">
        <v>0</v>
      </c>
      <c r="AJ223" s="27">
        <v>24</v>
      </c>
      <c r="AK223" s="27">
        <v>384</v>
      </c>
      <c r="AL223" s="27">
        <v>16141</v>
      </c>
      <c r="AM223" s="27">
        <v>16141</v>
      </c>
      <c r="AN223" s="27">
        <f t="shared" si="118"/>
        <v>3</v>
      </c>
      <c r="AO223" s="27">
        <v>384</v>
      </c>
      <c r="AP223" s="30">
        <f t="shared" si="119"/>
        <v>2.2207106482265948E-4</v>
      </c>
      <c r="AQ223" s="30">
        <f t="shared" si="120"/>
        <v>0</v>
      </c>
      <c r="AR223" s="31">
        <f t="shared" si="121"/>
        <v>1.2591641207176672E-2</v>
      </c>
      <c r="AS223" s="31">
        <f t="shared" si="140"/>
        <v>1.2591641207176672E-2</v>
      </c>
      <c r="AT223" s="32">
        <f t="shared" si="122"/>
        <v>6.1967844093759944E-3</v>
      </c>
      <c r="AU223" s="24">
        <v>7330.8394865519031</v>
      </c>
      <c r="AV223" s="28">
        <f t="shared" si="123"/>
        <v>0.20358140373041247</v>
      </c>
      <c r="AW223" s="30">
        <f t="shared" si="124"/>
        <v>2.6146448702957631E-3</v>
      </c>
      <c r="AX223" s="33">
        <f t="shared" si="125"/>
        <v>0.20358140373041247</v>
      </c>
      <c r="AY223" s="30">
        <f t="shared" si="126"/>
        <v>2.6146448702957631E-3</v>
      </c>
      <c r="AZ223" s="31">
        <f t="shared" si="127"/>
        <v>0.91609360235003268</v>
      </c>
      <c r="BA223" s="31">
        <f t="shared" si="143"/>
        <v>7330.8394865519031</v>
      </c>
      <c r="BB223" s="33">
        <f t="shared" si="128"/>
        <v>0</v>
      </c>
      <c r="BC223" s="31">
        <f t="shared" si="129"/>
        <v>0.55839990864174449</v>
      </c>
      <c r="BD223" s="30">
        <f t="shared" si="130"/>
        <v>2.2201671709398637E-3</v>
      </c>
      <c r="BE223" s="31">
        <f t="shared" si="131"/>
        <v>0.95065727508419673</v>
      </c>
      <c r="BF223" s="31">
        <f t="shared" si="132"/>
        <v>0.48174476004667954</v>
      </c>
      <c r="BG223" s="31">
        <f t="shared" si="133"/>
        <v>0.73112600551605778</v>
      </c>
      <c r="BH223" s="24">
        <v>81.66</v>
      </c>
      <c r="BI223" s="24">
        <v>10492.7275715</v>
      </c>
      <c r="BJ223" s="24">
        <f t="shared" si="134"/>
        <v>5.9057687872683404</v>
      </c>
      <c r="BK223" s="28">
        <f t="shared" si="142"/>
        <v>2.9528843936341702E-3</v>
      </c>
      <c r="BL223" s="28" t="str">
        <f t="shared" si="135"/>
        <v>TRUETRUE</v>
      </c>
      <c r="BM223" s="24" t="str">
        <f t="shared" si="136"/>
        <v>TRUETRUE</v>
      </c>
      <c r="BN223" s="28">
        <v>0.5242</v>
      </c>
      <c r="BO223" s="28">
        <f t="shared" si="137"/>
        <v>0.46595555555555557</v>
      </c>
      <c r="BP223" s="24">
        <v>11.9</v>
      </c>
      <c r="BQ223" s="24">
        <f t="shared" si="141"/>
        <v>128.41379310344828</v>
      </c>
      <c r="BR223" s="24">
        <v>116</v>
      </c>
      <c r="BS223" s="28">
        <v>25.169999999999998</v>
      </c>
      <c r="BT223" s="28">
        <v>9829.8917999999994</v>
      </c>
      <c r="BU223" s="24">
        <v>11.27</v>
      </c>
      <c r="BV223" s="28">
        <v>29.09</v>
      </c>
      <c r="BW223" s="28">
        <v>11360.8086</v>
      </c>
      <c r="BX223" s="24">
        <v>12874</v>
      </c>
      <c r="BY223" s="24">
        <v>24560</v>
      </c>
      <c r="BZ223" s="24">
        <v>1620</v>
      </c>
      <c r="CA223" s="24">
        <v>10149</v>
      </c>
      <c r="CB223" s="24">
        <v>5262</v>
      </c>
      <c r="CC223" s="24">
        <v>23643</v>
      </c>
      <c r="CD223" s="24">
        <v>59.01</v>
      </c>
      <c r="CE223" s="24">
        <v>26.38</v>
      </c>
      <c r="CF223" s="24">
        <v>105.56</v>
      </c>
      <c r="CG223" s="24">
        <v>31891</v>
      </c>
      <c r="CH223" s="24">
        <v>7163</v>
      </c>
      <c r="CI223" s="24">
        <v>18.34</v>
      </c>
      <c r="CJ223" s="24" t="s">
        <v>98</v>
      </c>
      <c r="CK223" s="24">
        <v>11000</v>
      </c>
      <c r="CL223" s="28">
        <v>1.01</v>
      </c>
      <c r="CM223" s="28">
        <v>3.57</v>
      </c>
      <c r="CN223" s="24">
        <v>3979</v>
      </c>
      <c r="CO223" s="24">
        <v>38.840000000000003</v>
      </c>
      <c r="CP223" s="24">
        <v>3581</v>
      </c>
      <c r="CQ223" s="24">
        <v>8004</v>
      </c>
      <c r="CR223" s="24">
        <v>3001</v>
      </c>
      <c r="CS223" s="24">
        <v>14896</v>
      </c>
      <c r="CT223" s="24">
        <v>1529</v>
      </c>
      <c r="CU223" s="24">
        <v>4765</v>
      </c>
      <c r="CV223" s="24">
        <v>3183</v>
      </c>
      <c r="CW223" s="24">
        <v>2056</v>
      </c>
      <c r="CX223" s="24">
        <v>45.18</v>
      </c>
      <c r="CY223" s="24">
        <v>89.07</v>
      </c>
      <c r="CZ223" s="24">
        <v>75.209999999999994</v>
      </c>
      <c r="DA223" s="24">
        <v>38.01</v>
      </c>
      <c r="DB223" s="24">
        <v>3656</v>
      </c>
      <c r="DC223" s="24">
        <v>10.09</v>
      </c>
      <c r="DD223" s="24">
        <v>13.55</v>
      </c>
      <c r="DE223" s="24">
        <v>1850</v>
      </c>
      <c r="DF223" s="24">
        <v>18.059999999999999</v>
      </c>
      <c r="DG223" s="24">
        <v>24.09</v>
      </c>
      <c r="DH223" s="24">
        <v>10.91</v>
      </c>
    </row>
    <row r="224" spans="1:112" ht="12.3" customHeight="1">
      <c r="A224" s="24">
        <v>232</v>
      </c>
      <c r="B224" s="24" t="s">
        <v>323</v>
      </c>
      <c r="C224" s="24" t="s">
        <v>324</v>
      </c>
      <c r="D224" s="25" t="s">
        <v>410</v>
      </c>
      <c r="E224" s="25" t="s">
        <v>411</v>
      </c>
      <c r="F224" s="25" t="s">
        <v>172</v>
      </c>
      <c r="G224" s="25" t="s">
        <v>2481</v>
      </c>
      <c r="H224" s="25" t="s">
        <v>323</v>
      </c>
      <c r="I224" s="26">
        <v>1477</v>
      </c>
      <c r="J224" s="27">
        <v>2343.5801492537316</v>
      </c>
      <c r="K224" s="27">
        <f t="shared" si="111"/>
        <v>785.76400000000012</v>
      </c>
      <c r="L224" s="24">
        <v>139</v>
      </c>
      <c r="M224" s="24">
        <v>92</v>
      </c>
      <c r="N224" s="24">
        <v>66</v>
      </c>
      <c r="O224" s="24">
        <f t="shared" si="112"/>
        <v>158</v>
      </c>
      <c r="P224" s="28">
        <v>53.2</v>
      </c>
      <c r="Q224" s="28">
        <f t="shared" si="113"/>
        <v>0.49459145712502472</v>
      </c>
      <c r="R224" s="29">
        <v>0.55552471984478802</v>
      </c>
      <c r="S224" s="29">
        <v>0.23439058205212893</v>
      </c>
      <c r="T224" s="29">
        <v>0.43079520724985093</v>
      </c>
      <c r="U224" s="28" t="s">
        <v>337</v>
      </c>
      <c r="V224" s="28" t="s">
        <v>129</v>
      </c>
      <c r="W224" s="28">
        <v>0.59693501128199322</v>
      </c>
      <c r="X224" s="27">
        <v>1398.9650428350317</v>
      </c>
      <c r="Y224" s="30">
        <f t="shared" si="114"/>
        <v>1.1203301007062019E-4</v>
      </c>
      <c r="Z224" s="27">
        <f t="shared" si="115"/>
        <v>1398.9650428350317</v>
      </c>
      <c r="AA224" s="27">
        <v>0</v>
      </c>
      <c r="AB224" s="27">
        <v>0</v>
      </c>
      <c r="AC224" s="27">
        <v>0</v>
      </c>
      <c r="AD224" s="27">
        <v>0</v>
      </c>
      <c r="AE224" s="27">
        <v>0</v>
      </c>
      <c r="AF224" s="27">
        <f t="shared" si="116"/>
        <v>0</v>
      </c>
      <c r="AG224" s="27">
        <f t="shared" si="117"/>
        <v>0</v>
      </c>
      <c r="AH224" s="27">
        <v>0</v>
      </c>
      <c r="AI224" s="27">
        <v>0</v>
      </c>
      <c r="AJ224" s="27">
        <v>0</v>
      </c>
      <c r="AK224" s="27">
        <v>0</v>
      </c>
      <c r="AL224" s="27">
        <v>0</v>
      </c>
      <c r="AM224" s="27">
        <v>0</v>
      </c>
      <c r="AN224" s="27">
        <f t="shared" si="118"/>
        <v>0</v>
      </c>
      <c r="AO224" s="27">
        <v>0</v>
      </c>
      <c r="AP224" s="30">
        <f t="shared" si="119"/>
        <v>0</v>
      </c>
      <c r="AQ224" s="30">
        <f t="shared" si="120"/>
        <v>0</v>
      </c>
      <c r="AR224" s="31">
        <f t="shared" si="121"/>
        <v>0</v>
      </c>
      <c r="AS224" s="31">
        <f t="shared" si="140"/>
        <v>0</v>
      </c>
      <c r="AT224" s="32">
        <f t="shared" si="122"/>
        <v>0</v>
      </c>
      <c r="AU224" s="24">
        <v>348.61004658868404</v>
      </c>
      <c r="AV224" s="28">
        <f t="shared" si="123"/>
        <v>9.6810907903850628E-3</v>
      </c>
      <c r="AW224" s="30">
        <f t="shared" si="124"/>
        <v>1.2433657451084014E-4</v>
      </c>
      <c r="AX224" s="33">
        <f t="shared" si="125"/>
        <v>9.6810907903850628E-3</v>
      </c>
      <c r="AY224" s="30">
        <f t="shared" si="126"/>
        <v>1.2433657451084014E-4</v>
      </c>
      <c r="AZ224" s="31">
        <f t="shared" si="127"/>
        <v>0.89566530391726751</v>
      </c>
      <c r="BA224" s="31">
        <f t="shared" si="143"/>
        <v>348.61004658868404</v>
      </c>
      <c r="BB224" s="33">
        <f t="shared" si="128"/>
        <v>0</v>
      </c>
      <c r="BC224" s="31">
        <f t="shared" si="129"/>
        <v>0.48695703818414682</v>
      </c>
      <c r="BD224" s="30">
        <f t="shared" si="130"/>
        <v>1.1203301007062019E-4</v>
      </c>
      <c r="BE224" s="31">
        <f t="shared" si="131"/>
        <v>0.94249394124296537</v>
      </c>
      <c r="BF224" s="31">
        <f t="shared" si="132"/>
        <v>0.51318032851167639</v>
      </c>
      <c r="BG224" s="31">
        <f t="shared" si="133"/>
        <v>0.77883459211430683</v>
      </c>
      <c r="BH224" s="24">
        <v>0</v>
      </c>
      <c r="BI224" s="24">
        <v>1476.94652554</v>
      </c>
      <c r="BJ224" s="24">
        <f t="shared" si="134"/>
        <v>1.5867738667091373</v>
      </c>
      <c r="BK224" s="28">
        <f t="shared" si="142"/>
        <v>7.9338693335456864E-4</v>
      </c>
      <c r="BL224" s="28" t="str">
        <f t="shared" si="135"/>
        <v>TRUEFALSE</v>
      </c>
      <c r="BM224" s="24" t="str">
        <f t="shared" si="136"/>
        <v>TRUEFALSE</v>
      </c>
      <c r="BN224" s="28">
        <v>0.63380000000000003</v>
      </c>
      <c r="BO224" s="28">
        <f t="shared" si="137"/>
        <v>0.56337777777777776</v>
      </c>
      <c r="BP224" s="24">
        <v>16.940000000000001</v>
      </c>
      <c r="BQ224" s="24">
        <f t="shared" si="141"/>
        <v>64.888888888888886</v>
      </c>
      <c r="BR224" s="24">
        <v>9</v>
      </c>
      <c r="BS224" s="28">
        <v>44.7</v>
      </c>
      <c r="BT224" s="28">
        <v>660.21900000000005</v>
      </c>
      <c r="BU224" s="24">
        <v>13.75</v>
      </c>
      <c r="BV224" s="28">
        <v>38.75</v>
      </c>
      <c r="BW224" s="28">
        <v>572.33749999999998</v>
      </c>
      <c r="BX224" s="24">
        <v>540</v>
      </c>
      <c r="BY224" s="24">
        <v>852</v>
      </c>
      <c r="BZ224" s="24">
        <v>85</v>
      </c>
      <c r="CA224" s="24">
        <v>423</v>
      </c>
      <c r="CB224" s="24">
        <v>230</v>
      </c>
      <c r="CC224" s="24">
        <v>824</v>
      </c>
      <c r="CD224" s="24">
        <v>73.36</v>
      </c>
      <c r="CE224" s="24">
        <v>26.39</v>
      </c>
      <c r="CF224" s="24">
        <v>118.17</v>
      </c>
      <c r="CG224" s="24">
        <v>0</v>
      </c>
      <c r="CH224" s="24">
        <v>1477</v>
      </c>
      <c r="CI224" s="24">
        <v>100</v>
      </c>
      <c r="CJ224" s="24" t="s">
        <v>1980</v>
      </c>
      <c r="CK224" s="24">
        <v>324</v>
      </c>
      <c r="CL224" s="28">
        <v>1.01</v>
      </c>
      <c r="CM224" s="28">
        <v>4.5999999999999996</v>
      </c>
      <c r="CN224" s="24">
        <v>85</v>
      </c>
      <c r="CO224" s="24">
        <v>26.32</v>
      </c>
      <c r="CP224" s="24">
        <v>99</v>
      </c>
      <c r="CQ224" s="24">
        <v>312</v>
      </c>
      <c r="CR224" s="24">
        <v>173</v>
      </c>
      <c r="CS224" s="24">
        <v>584</v>
      </c>
      <c r="CT224" s="24">
        <v>68</v>
      </c>
      <c r="CU224" s="24">
        <v>225</v>
      </c>
      <c r="CV224" s="24">
        <v>154</v>
      </c>
      <c r="CW224" s="24">
        <v>63</v>
      </c>
      <c r="CX224" s="24">
        <v>51.52</v>
      </c>
      <c r="CY224" s="24">
        <v>90</v>
      </c>
      <c r="CZ224" s="24">
        <v>80.209999999999994</v>
      </c>
      <c r="DA224" s="24">
        <v>34.81</v>
      </c>
      <c r="DB224" s="24">
        <v>194</v>
      </c>
      <c r="DC224" s="24">
        <v>12.32</v>
      </c>
      <c r="DD224" s="24">
        <v>17.96</v>
      </c>
      <c r="DE224" s="24">
        <v>67</v>
      </c>
      <c r="DF224" s="24">
        <v>20.74</v>
      </c>
      <c r="DG224" s="24">
        <v>25.39</v>
      </c>
      <c r="DH224" s="24">
        <v>15.82</v>
      </c>
    </row>
    <row r="225" spans="1:112" ht="12.3" customHeight="1">
      <c r="A225" s="24">
        <v>233</v>
      </c>
      <c r="B225" s="24" t="s">
        <v>323</v>
      </c>
      <c r="C225" s="24" t="s">
        <v>324</v>
      </c>
      <c r="D225" s="25" t="s">
        <v>410</v>
      </c>
      <c r="E225" s="25" t="s">
        <v>411</v>
      </c>
      <c r="F225" s="25" t="s">
        <v>2070</v>
      </c>
      <c r="G225" s="25" t="s">
        <v>2071</v>
      </c>
      <c r="H225" s="25" t="s">
        <v>323</v>
      </c>
      <c r="I225" s="26">
        <v>7040</v>
      </c>
      <c r="J225" s="27">
        <v>11170.483582089551</v>
      </c>
      <c r="K225" s="27">
        <f t="shared" si="111"/>
        <v>4560.5119999999997</v>
      </c>
      <c r="L225" s="24">
        <v>424</v>
      </c>
      <c r="M225" s="24">
        <v>344</v>
      </c>
      <c r="N225" s="24">
        <v>436</v>
      </c>
      <c r="O225" s="24">
        <f t="shared" si="112"/>
        <v>780</v>
      </c>
      <c r="P225" s="28">
        <v>64.78</v>
      </c>
      <c r="Q225" s="28">
        <f t="shared" si="113"/>
        <v>0.56175679397534806</v>
      </c>
      <c r="R225" s="29">
        <v>0.55552471984478802</v>
      </c>
      <c r="S225" s="29">
        <v>0.23439058205212893</v>
      </c>
      <c r="T225" s="29">
        <v>0.43079520724985093</v>
      </c>
      <c r="U225" s="28" t="s">
        <v>337</v>
      </c>
      <c r="V225" s="28" t="s">
        <v>129</v>
      </c>
      <c r="W225" s="28">
        <v>0.72686936148209624</v>
      </c>
      <c r="X225" s="27">
        <v>8119.4822687596716</v>
      </c>
      <c r="Y225" s="30">
        <f t="shared" si="114"/>
        <v>6.5023071408614309E-4</v>
      </c>
      <c r="Z225" s="27">
        <f t="shared" si="115"/>
        <v>8119.4822687596716</v>
      </c>
      <c r="AA225" s="27">
        <v>0</v>
      </c>
      <c r="AB225" s="27">
        <v>0</v>
      </c>
      <c r="AC225" s="27">
        <v>0</v>
      </c>
      <c r="AD225" s="27">
        <v>0</v>
      </c>
      <c r="AE225" s="27">
        <v>0</v>
      </c>
      <c r="AF225" s="27">
        <f t="shared" si="116"/>
        <v>0</v>
      </c>
      <c r="AG225" s="27">
        <f t="shared" si="117"/>
        <v>0</v>
      </c>
      <c r="AH225" s="27">
        <v>0</v>
      </c>
      <c r="AI225" s="27">
        <v>0</v>
      </c>
      <c r="AJ225" s="27">
        <v>0</v>
      </c>
      <c r="AK225" s="27">
        <v>0</v>
      </c>
      <c r="AL225" s="27">
        <v>0</v>
      </c>
      <c r="AM225" s="27">
        <v>0</v>
      </c>
      <c r="AN225" s="27">
        <f t="shared" si="118"/>
        <v>0</v>
      </c>
      <c r="AO225" s="27">
        <v>0</v>
      </c>
      <c r="AP225" s="30">
        <f t="shared" si="119"/>
        <v>0</v>
      </c>
      <c r="AQ225" s="30">
        <f t="shared" si="120"/>
        <v>0</v>
      </c>
      <c r="AR225" s="31">
        <f t="shared" si="121"/>
        <v>0</v>
      </c>
      <c r="AS225" s="31">
        <f t="shared" si="140"/>
        <v>0</v>
      </c>
      <c r="AT225" s="32">
        <f t="shared" si="122"/>
        <v>0</v>
      </c>
      <c r="AU225" s="24">
        <v>2031.599865342459</v>
      </c>
      <c r="AV225" s="28">
        <f t="shared" si="123"/>
        <v>5.6418634341081679E-2</v>
      </c>
      <c r="AW225" s="30">
        <f t="shared" si="124"/>
        <v>7.2459807313414633E-4</v>
      </c>
      <c r="AX225" s="33">
        <f t="shared" si="125"/>
        <v>5.6418634341081679E-2</v>
      </c>
      <c r="AY225" s="30">
        <f t="shared" si="126"/>
        <v>7.2459807313414633E-4</v>
      </c>
      <c r="AZ225" s="31">
        <f t="shared" si="127"/>
        <v>0.90058932117743196</v>
      </c>
      <c r="BA225" s="31">
        <f t="shared" si="143"/>
        <v>2031.599865342459</v>
      </c>
      <c r="BB225" s="33">
        <f t="shared" si="128"/>
        <v>0</v>
      </c>
      <c r="BC225" s="31">
        <f t="shared" si="129"/>
        <v>0.50417755845443379</v>
      </c>
      <c r="BD225" s="30">
        <f t="shared" si="130"/>
        <v>6.5023071408614309E-4</v>
      </c>
      <c r="BE225" s="31">
        <f t="shared" si="131"/>
        <v>0.94457800572615347</v>
      </c>
      <c r="BF225" s="31">
        <f t="shared" si="132"/>
        <v>0.55736586597411197</v>
      </c>
      <c r="BG225" s="31">
        <f t="shared" si="133"/>
        <v>0.84589332982296472</v>
      </c>
      <c r="BH225" s="24">
        <v>0</v>
      </c>
      <c r="BI225" s="24">
        <v>16168.2274373</v>
      </c>
      <c r="BJ225" s="24">
        <f t="shared" si="134"/>
        <v>0.6908910469875823</v>
      </c>
      <c r="BK225" s="28">
        <f t="shared" si="142"/>
        <v>3.4544552349379117E-4</v>
      </c>
      <c r="BL225" s="28" t="str">
        <f t="shared" si="135"/>
        <v>TRUEFALSE</v>
      </c>
      <c r="BM225" s="24" t="str">
        <f t="shared" si="136"/>
        <v>TRUEFALSE</v>
      </c>
      <c r="BN225" s="28">
        <v>0.70730000000000004</v>
      </c>
      <c r="BO225" s="28">
        <f t="shared" si="137"/>
        <v>0.62871111111111111</v>
      </c>
      <c r="BP225" s="24">
        <v>18.28</v>
      </c>
      <c r="BQ225" s="24">
        <f t="shared" si="141"/>
        <v>59.468085106382979</v>
      </c>
      <c r="BR225" s="24">
        <v>47</v>
      </c>
      <c r="BS225" s="28">
        <v>68.38</v>
      </c>
      <c r="BT225" s="28">
        <v>4813.9519999999993</v>
      </c>
      <c r="BU225" s="24">
        <v>31.56</v>
      </c>
      <c r="BV225" s="28">
        <v>76.669999999999987</v>
      </c>
      <c r="BW225" s="28">
        <v>5397.5679999999993</v>
      </c>
      <c r="BX225" s="24">
        <v>2762</v>
      </c>
      <c r="BY225" s="24">
        <v>3905</v>
      </c>
      <c r="BZ225" s="24">
        <v>373</v>
      </c>
      <c r="CA225" s="24">
        <v>2171</v>
      </c>
      <c r="CB225" s="24">
        <v>1129</v>
      </c>
      <c r="CC225" s="24">
        <v>3740</v>
      </c>
      <c r="CD225" s="24">
        <v>80.28</v>
      </c>
      <c r="CE225" s="24">
        <v>25.12</v>
      </c>
      <c r="CF225" s="24">
        <v>106.21</v>
      </c>
      <c r="CG225" s="24">
        <v>0</v>
      </c>
      <c r="CH225" s="24">
        <v>7040</v>
      </c>
      <c r="CI225" s="24">
        <v>100</v>
      </c>
      <c r="CJ225" s="24" t="s">
        <v>1980</v>
      </c>
      <c r="CK225" s="24">
        <v>1536</v>
      </c>
      <c r="CL225" s="28">
        <v>1.01</v>
      </c>
      <c r="CM225" s="28">
        <v>4.62</v>
      </c>
      <c r="CN225" s="24">
        <v>371</v>
      </c>
      <c r="CO225" s="24">
        <v>28.43</v>
      </c>
      <c r="CP225" s="24">
        <v>453</v>
      </c>
      <c r="CQ225" s="24">
        <v>1660</v>
      </c>
      <c r="CR225" s="24">
        <v>682</v>
      </c>
      <c r="CS225" s="24">
        <v>2795</v>
      </c>
      <c r="CT225" s="24">
        <v>313</v>
      </c>
      <c r="CU225" s="24">
        <v>975</v>
      </c>
      <c r="CV225" s="24">
        <v>656</v>
      </c>
      <c r="CW225" s="24">
        <v>215</v>
      </c>
      <c r="CX225" s="24">
        <v>43.23</v>
      </c>
      <c r="CY225" s="24">
        <v>84.49</v>
      </c>
      <c r="CZ225" s="24">
        <v>70.239999999999995</v>
      </c>
      <c r="DA225" s="24">
        <v>28.03</v>
      </c>
      <c r="DB225" s="24">
        <v>962</v>
      </c>
      <c r="DC225" s="24">
        <v>12.52</v>
      </c>
      <c r="DD225" s="24">
        <v>16.02</v>
      </c>
      <c r="DE225" s="24">
        <v>398</v>
      </c>
      <c r="DF225" s="24">
        <v>30.5</v>
      </c>
      <c r="DG225" s="24">
        <v>50.27</v>
      </c>
      <c r="DH225" s="24">
        <v>17.52</v>
      </c>
    </row>
    <row r="226" spans="1:112" ht="12.3" customHeight="1">
      <c r="A226" s="24">
        <v>234</v>
      </c>
      <c r="B226" s="24" t="s">
        <v>323</v>
      </c>
      <c r="C226" s="24" t="s">
        <v>324</v>
      </c>
      <c r="D226" s="25" t="s">
        <v>410</v>
      </c>
      <c r="E226" s="25" t="s">
        <v>411</v>
      </c>
      <c r="F226" s="25" t="s">
        <v>2581</v>
      </c>
      <c r="G226" s="25" t="s">
        <v>2582</v>
      </c>
      <c r="H226" s="25" t="s">
        <v>323</v>
      </c>
      <c r="I226" s="26">
        <v>946</v>
      </c>
      <c r="J226" s="27">
        <v>1501.0337313432835</v>
      </c>
      <c r="K226" s="27">
        <f t="shared" si="111"/>
        <v>890.65900000000011</v>
      </c>
      <c r="L226" s="24">
        <v>15</v>
      </c>
      <c r="M226" s="24">
        <v>89</v>
      </c>
      <c r="N226" s="24">
        <v>152</v>
      </c>
      <c r="O226" s="24">
        <f t="shared" si="112"/>
        <v>241</v>
      </c>
      <c r="P226" s="28">
        <v>94.15</v>
      </c>
      <c r="Q226" s="28">
        <f t="shared" si="113"/>
        <v>0.99909537136224502</v>
      </c>
      <c r="R226" s="29">
        <v>0.55552471984478802</v>
      </c>
      <c r="S226" s="29">
        <v>0.23439058205212893</v>
      </c>
      <c r="T226" s="29">
        <v>0.43079520724985093</v>
      </c>
      <c r="U226" s="28" t="s">
        <v>337</v>
      </c>
      <c r="V226" s="28" t="s">
        <v>129</v>
      </c>
      <c r="W226" s="28">
        <v>0.99909537136224502</v>
      </c>
      <c r="X226" s="27">
        <v>1501.0337313432835</v>
      </c>
      <c r="Y226" s="30">
        <f t="shared" si="114"/>
        <v>1.2020695442048513E-4</v>
      </c>
      <c r="Z226" s="27">
        <f t="shared" si="115"/>
        <v>1501.0337313432835</v>
      </c>
      <c r="AA226" s="27">
        <v>0</v>
      </c>
      <c r="AB226" s="27">
        <v>0</v>
      </c>
      <c r="AC226" s="27">
        <v>0</v>
      </c>
      <c r="AD226" s="27">
        <v>0</v>
      </c>
      <c r="AE226" s="27">
        <v>0</v>
      </c>
      <c r="AF226" s="27">
        <f t="shared" si="116"/>
        <v>0</v>
      </c>
      <c r="AG226" s="27">
        <f t="shared" si="117"/>
        <v>0</v>
      </c>
      <c r="AH226" s="27">
        <v>0</v>
      </c>
      <c r="AI226" s="27">
        <v>0</v>
      </c>
      <c r="AJ226" s="27">
        <v>0</v>
      </c>
      <c r="AK226" s="27">
        <v>0</v>
      </c>
      <c r="AL226" s="27">
        <v>0</v>
      </c>
      <c r="AM226" s="27">
        <v>0</v>
      </c>
      <c r="AN226" s="27">
        <f t="shared" si="118"/>
        <v>0</v>
      </c>
      <c r="AO226" s="27">
        <v>0</v>
      </c>
      <c r="AP226" s="30">
        <f t="shared" si="119"/>
        <v>0</v>
      </c>
      <c r="AQ226" s="30">
        <f t="shared" si="120"/>
        <v>0</v>
      </c>
      <c r="AR226" s="31">
        <f t="shared" si="121"/>
        <v>0</v>
      </c>
      <c r="AS226" s="31">
        <f t="shared" si="140"/>
        <v>0</v>
      </c>
      <c r="AT226" s="32">
        <f t="shared" si="122"/>
        <v>0</v>
      </c>
      <c r="AU226" s="24">
        <v>245.77746135511228</v>
      </c>
      <c r="AV226" s="28">
        <f t="shared" si="123"/>
        <v>6.8253739124638111E-3</v>
      </c>
      <c r="AW226" s="30">
        <f t="shared" si="124"/>
        <v>8.7659916677389888E-5</v>
      </c>
      <c r="AX226" s="33">
        <f t="shared" si="125"/>
        <v>6.8253739124638111E-3</v>
      </c>
      <c r="AY226" s="30">
        <f t="shared" si="126"/>
        <v>8.7659916677389888E-5</v>
      </c>
      <c r="AZ226" s="31">
        <f t="shared" si="127"/>
        <v>0.89536444088235478</v>
      </c>
      <c r="BA226" s="31">
        <f t="shared" si="143"/>
        <v>245.77746135511228</v>
      </c>
      <c r="BB226" s="33">
        <f t="shared" si="128"/>
        <v>0</v>
      </c>
      <c r="BC226" s="31">
        <f t="shared" si="129"/>
        <v>0.48590484487986885</v>
      </c>
      <c r="BD226" s="30">
        <f t="shared" si="130"/>
        <v>1.2020695442048513E-4</v>
      </c>
      <c r="BE226" s="31">
        <f t="shared" si="131"/>
        <v>0.94252559323066443</v>
      </c>
      <c r="BF226" s="31">
        <f t="shared" si="132"/>
        <v>0.64724705718244335</v>
      </c>
      <c r="BG226" s="31">
        <f t="shared" si="133"/>
        <v>0.98230265224674118</v>
      </c>
      <c r="BH226" s="24">
        <v>0</v>
      </c>
      <c r="BI226" s="24">
        <v>4814.4815780099998</v>
      </c>
      <c r="BJ226" s="24">
        <f t="shared" si="134"/>
        <v>0.31177473774107062</v>
      </c>
      <c r="BK226" s="28">
        <f t="shared" si="142"/>
        <v>1.5588736887053531E-4</v>
      </c>
      <c r="BL226" s="28" t="str">
        <f t="shared" si="135"/>
        <v>TRUEFALSE</v>
      </c>
      <c r="BM226" s="24" t="str">
        <f t="shared" si="136"/>
        <v>TRUEFALSE</v>
      </c>
      <c r="BN226" s="28">
        <v>0.64790000000000003</v>
      </c>
      <c r="BO226" s="28">
        <f t="shared" si="137"/>
        <v>0.57591111111111115</v>
      </c>
      <c r="BP226" s="24">
        <v>36.450000000000003</v>
      </c>
      <c r="BQ226" s="24">
        <f t="shared" si="141"/>
        <v>35.142857142857146</v>
      </c>
      <c r="BR226" s="24">
        <v>7</v>
      </c>
      <c r="BS226" s="28">
        <v>75.52000000000001</v>
      </c>
      <c r="BT226" s="28">
        <v>714.41920000000005</v>
      </c>
      <c r="BU226" s="24">
        <v>59.1</v>
      </c>
      <c r="BV226" s="28">
        <v>99.110000000000014</v>
      </c>
      <c r="BW226" s="28">
        <v>937.58060000000012</v>
      </c>
      <c r="BX226" s="24">
        <v>333</v>
      </c>
      <c r="BY226" s="24">
        <v>514</v>
      </c>
      <c r="BZ226" s="24">
        <v>99</v>
      </c>
      <c r="CA226" s="24">
        <v>272</v>
      </c>
      <c r="CB226" s="24">
        <v>110</v>
      </c>
      <c r="CC226" s="24">
        <v>564</v>
      </c>
      <c r="CD226" s="24">
        <v>84.05</v>
      </c>
      <c r="CE226" s="24">
        <v>30.78</v>
      </c>
      <c r="CF226" s="24">
        <v>133.58000000000001</v>
      </c>
      <c r="CG226" s="24">
        <v>0</v>
      </c>
      <c r="CH226" s="24">
        <v>946</v>
      </c>
      <c r="CI226" s="24">
        <v>100</v>
      </c>
      <c r="CJ226" s="24" t="s">
        <v>1980</v>
      </c>
      <c r="CK226" s="24">
        <v>335</v>
      </c>
      <c r="CL226" s="28">
        <v>1</v>
      </c>
      <c r="CM226" s="28">
        <v>2.82</v>
      </c>
      <c r="CN226" s="24">
        <v>39</v>
      </c>
      <c r="CO226" s="24">
        <v>14.29</v>
      </c>
      <c r="CP226" s="24">
        <v>45</v>
      </c>
      <c r="CQ226" s="24">
        <v>201</v>
      </c>
      <c r="CR226" s="24">
        <v>0</v>
      </c>
      <c r="CS226" s="24">
        <v>246</v>
      </c>
      <c r="CT226" s="24">
        <v>26</v>
      </c>
      <c r="CU226" s="24">
        <v>92</v>
      </c>
      <c r="CV226" s="24">
        <v>33</v>
      </c>
      <c r="CW226" s="24">
        <v>11</v>
      </c>
      <c r="CX226" s="24">
        <v>26.53</v>
      </c>
      <c r="CY226" s="24">
        <v>65.25</v>
      </c>
      <c r="CZ226" s="24">
        <v>37.93</v>
      </c>
      <c r="DA226" s="24">
        <v>14.47</v>
      </c>
      <c r="DB226" s="24">
        <v>261</v>
      </c>
      <c r="DC226" s="24">
        <v>32.14</v>
      </c>
      <c r="DD226" s="24">
        <v>9.52</v>
      </c>
      <c r="DE226" s="24">
        <v>190</v>
      </c>
      <c r="DF226" s="24">
        <v>69.599999999999994</v>
      </c>
      <c r="DG226" s="24">
        <v>67.400000000000006</v>
      </c>
      <c r="DH226" s="24">
        <v>16.41</v>
      </c>
    </row>
    <row r="227" spans="1:112" ht="12.3" customHeight="1">
      <c r="A227" s="24">
        <v>235</v>
      </c>
      <c r="B227" s="24" t="s">
        <v>323</v>
      </c>
      <c r="C227" s="24" t="s">
        <v>324</v>
      </c>
      <c r="D227" s="25" t="s">
        <v>410</v>
      </c>
      <c r="E227" s="25" t="s">
        <v>411</v>
      </c>
      <c r="F227" s="25" t="s">
        <v>2252</v>
      </c>
      <c r="G227" s="25" t="s">
        <v>2253</v>
      </c>
      <c r="H227" s="25" t="s">
        <v>323</v>
      </c>
      <c r="I227" s="26">
        <v>4710</v>
      </c>
      <c r="J227" s="27">
        <v>7473.4343283582084</v>
      </c>
      <c r="K227" s="27">
        <f t="shared" si="111"/>
        <v>2973.8940000000002</v>
      </c>
      <c r="L227" s="24">
        <v>313</v>
      </c>
      <c r="M227" s="24">
        <v>246</v>
      </c>
      <c r="N227" s="24">
        <v>290</v>
      </c>
      <c r="O227" s="24">
        <f t="shared" si="112"/>
        <v>536</v>
      </c>
      <c r="P227" s="28">
        <v>63.14</v>
      </c>
      <c r="Q227" s="28">
        <f t="shared" si="113"/>
        <v>0.55010290665082318</v>
      </c>
      <c r="R227" s="29">
        <v>0.55552471984478802</v>
      </c>
      <c r="S227" s="29">
        <v>0.23439058205212893</v>
      </c>
      <c r="T227" s="29">
        <v>0.43079520724985093</v>
      </c>
      <c r="U227" s="28" t="s">
        <v>337</v>
      </c>
      <c r="V227" s="28" t="s">
        <v>129</v>
      </c>
      <c r="W227" s="28">
        <v>0.70846760549520782</v>
      </c>
      <c r="X227" s="27">
        <v>5294.6861234376265</v>
      </c>
      <c r="Y227" s="30">
        <f t="shared" si="114"/>
        <v>4.2401318519422741E-4</v>
      </c>
      <c r="Z227" s="27">
        <f t="shared" si="115"/>
        <v>5294.6861234376265</v>
      </c>
      <c r="AA227" s="27">
        <v>0</v>
      </c>
      <c r="AB227" s="27">
        <v>0</v>
      </c>
      <c r="AC227" s="27">
        <v>0</v>
      </c>
      <c r="AD227" s="27">
        <v>0</v>
      </c>
      <c r="AE227" s="27">
        <v>0</v>
      </c>
      <c r="AF227" s="27">
        <f t="shared" si="116"/>
        <v>0</v>
      </c>
      <c r="AG227" s="27">
        <f t="shared" si="117"/>
        <v>0</v>
      </c>
      <c r="AH227" s="27">
        <v>0</v>
      </c>
      <c r="AI227" s="27">
        <v>0</v>
      </c>
      <c r="AJ227" s="27">
        <v>390</v>
      </c>
      <c r="AK227" s="27">
        <v>0</v>
      </c>
      <c r="AL227" s="27">
        <v>0</v>
      </c>
      <c r="AM227" s="27">
        <v>390</v>
      </c>
      <c r="AN227" s="27">
        <f t="shared" si="118"/>
        <v>1</v>
      </c>
      <c r="AO227" s="27">
        <v>0</v>
      </c>
      <c r="AP227" s="30">
        <f t="shared" si="119"/>
        <v>0</v>
      </c>
      <c r="AQ227" s="30">
        <f t="shared" si="120"/>
        <v>0</v>
      </c>
      <c r="AR227" s="31">
        <f t="shared" si="121"/>
        <v>0</v>
      </c>
      <c r="AS227" s="31">
        <f t="shared" si="140"/>
        <v>0</v>
      </c>
      <c r="AT227" s="32">
        <f t="shared" si="122"/>
        <v>0</v>
      </c>
      <c r="AU227" s="24">
        <v>778.60589843923344</v>
      </c>
      <c r="AV227" s="28">
        <f t="shared" si="123"/>
        <v>2.1622309702431355E-2</v>
      </c>
      <c r="AW227" s="30">
        <f t="shared" si="124"/>
        <v>2.7770051739240905E-4</v>
      </c>
      <c r="AX227" s="33">
        <f t="shared" si="125"/>
        <v>2.1622309702431355E-2</v>
      </c>
      <c r="AY227" s="30">
        <f t="shared" si="126"/>
        <v>2.7770051739240905E-4</v>
      </c>
      <c r="AZ227" s="31">
        <f t="shared" si="127"/>
        <v>0.89692336678414752</v>
      </c>
      <c r="BA227" s="31">
        <f t="shared" si="143"/>
        <v>778.60589843923344</v>
      </c>
      <c r="BB227" s="33">
        <f t="shared" si="128"/>
        <v>0</v>
      </c>
      <c r="BC227" s="31">
        <f t="shared" si="129"/>
        <v>0.49135679877712235</v>
      </c>
      <c r="BD227" s="30">
        <f t="shared" si="130"/>
        <v>4.2401318519422741E-4</v>
      </c>
      <c r="BE227" s="31">
        <f t="shared" si="131"/>
        <v>0.94370202295268435</v>
      </c>
      <c r="BF227" s="31">
        <f t="shared" si="132"/>
        <v>0.55086454721102884</v>
      </c>
      <c r="BG227" s="31">
        <f t="shared" si="133"/>
        <v>0.83602652147951961</v>
      </c>
      <c r="BH227" s="24">
        <v>0</v>
      </c>
      <c r="BI227" s="24">
        <v>6063.7300369499999</v>
      </c>
      <c r="BJ227" s="24">
        <f t="shared" si="134"/>
        <v>1.2324813741406728</v>
      </c>
      <c r="BK227" s="28">
        <f t="shared" si="142"/>
        <v>6.1624068707033638E-4</v>
      </c>
      <c r="BL227" s="28" t="str">
        <f t="shared" si="135"/>
        <v>TRUEFALSE</v>
      </c>
      <c r="BM227" s="24" t="str">
        <f t="shared" si="136"/>
        <v>TRUEFALSE</v>
      </c>
      <c r="BN227" s="28">
        <v>0.67799999999999994</v>
      </c>
      <c r="BO227" s="28">
        <f t="shared" si="137"/>
        <v>0.60266666666666657</v>
      </c>
      <c r="BP227" s="24">
        <v>28.73</v>
      </c>
      <c r="BQ227" s="24">
        <f t="shared" si="141"/>
        <v>47.782608695652172</v>
      </c>
      <c r="BR227" s="24">
        <v>23</v>
      </c>
      <c r="BS227" s="28">
        <v>65.540000000000006</v>
      </c>
      <c r="BT227" s="28">
        <v>3086.9340000000007</v>
      </c>
      <c r="BU227" s="24">
        <v>14.04</v>
      </c>
      <c r="BV227" s="28">
        <v>76.210000000000008</v>
      </c>
      <c r="BW227" s="28">
        <v>3589.4910000000004</v>
      </c>
      <c r="BX227" s="24">
        <v>1821</v>
      </c>
      <c r="BY227" s="24">
        <v>2686</v>
      </c>
      <c r="BZ227" s="24">
        <v>203</v>
      </c>
      <c r="CA227" s="24">
        <v>1444</v>
      </c>
      <c r="CB227" s="24">
        <v>698</v>
      </c>
      <c r="CC227" s="24">
        <v>2568</v>
      </c>
      <c r="CD227" s="24">
        <v>75.349999999999994</v>
      </c>
      <c r="CE227" s="24">
        <v>25.06</v>
      </c>
      <c r="CF227" s="24">
        <v>111.5</v>
      </c>
      <c r="CG227" s="24">
        <v>0</v>
      </c>
      <c r="CH227" s="24">
        <v>4710</v>
      </c>
      <c r="CI227" s="24">
        <v>100</v>
      </c>
      <c r="CJ227" s="24" t="s">
        <v>1980</v>
      </c>
      <c r="CK227" s="24">
        <v>1078</v>
      </c>
      <c r="CL227" s="28">
        <v>1.01</v>
      </c>
      <c r="CM227" s="28">
        <v>4.3899999999999997</v>
      </c>
      <c r="CN227" s="24">
        <v>193</v>
      </c>
      <c r="CO227" s="24">
        <v>21.66</v>
      </c>
      <c r="CP227" s="24">
        <v>133</v>
      </c>
      <c r="CQ227" s="24">
        <v>691</v>
      </c>
      <c r="CR227" s="24">
        <v>275</v>
      </c>
      <c r="CS227" s="24">
        <v>1099</v>
      </c>
      <c r="CT227" s="24">
        <v>209</v>
      </c>
      <c r="CU227" s="24">
        <v>668</v>
      </c>
      <c r="CV227" s="24">
        <v>370</v>
      </c>
      <c r="CW227" s="24">
        <v>149</v>
      </c>
      <c r="CX227" s="24">
        <v>43.63</v>
      </c>
      <c r="CY227" s="24">
        <v>80.39</v>
      </c>
      <c r="CZ227" s="24">
        <v>66.67</v>
      </c>
      <c r="DA227" s="24">
        <v>26.33</v>
      </c>
      <c r="DB227" s="24">
        <v>1020</v>
      </c>
      <c r="DC227" s="24">
        <v>17.98</v>
      </c>
      <c r="DD227" s="24">
        <v>25.93</v>
      </c>
      <c r="DE227" s="24">
        <v>184</v>
      </c>
      <c r="DF227" s="24">
        <v>20.65</v>
      </c>
      <c r="DG227" s="24">
        <v>40.630000000000003</v>
      </c>
      <c r="DH227" s="24">
        <v>19.2</v>
      </c>
    </row>
    <row r="228" spans="1:112" ht="12.3" customHeight="1">
      <c r="A228" s="24">
        <v>236</v>
      </c>
      <c r="B228" s="24" t="s">
        <v>323</v>
      </c>
      <c r="C228" s="24" t="s">
        <v>324</v>
      </c>
      <c r="D228" s="25" t="s">
        <v>410</v>
      </c>
      <c r="E228" s="25" t="s">
        <v>411</v>
      </c>
      <c r="F228" s="25" t="s">
        <v>2010</v>
      </c>
      <c r="G228" s="25" t="s">
        <v>2011</v>
      </c>
      <c r="H228" s="25" t="s">
        <v>323</v>
      </c>
      <c r="I228" s="26">
        <v>13773</v>
      </c>
      <c r="J228" s="27">
        <v>21853.845223880598</v>
      </c>
      <c r="K228" s="27">
        <f t="shared" si="111"/>
        <v>6831.4080000000004</v>
      </c>
      <c r="L228" s="24">
        <v>1338</v>
      </c>
      <c r="M228" s="24">
        <v>668</v>
      </c>
      <c r="N228" s="24">
        <v>649</v>
      </c>
      <c r="O228" s="24">
        <f t="shared" si="112"/>
        <v>1317</v>
      </c>
      <c r="P228" s="28">
        <v>49.6</v>
      </c>
      <c r="Q228" s="28">
        <f t="shared" si="113"/>
        <v>0.47733519706079847</v>
      </c>
      <c r="R228" s="29">
        <v>0.55552471984478802</v>
      </c>
      <c r="S228" s="29">
        <v>0.23439058205212893</v>
      </c>
      <c r="T228" s="29">
        <v>0.43079520724985093</v>
      </c>
      <c r="U228" s="28" t="s">
        <v>337</v>
      </c>
      <c r="V228" s="28" t="s">
        <v>129</v>
      </c>
      <c r="W228" s="28">
        <v>0.55654091277418916</v>
      </c>
      <c r="X228" s="27">
        <v>12162.558968524363</v>
      </c>
      <c r="Y228" s="30">
        <f t="shared" si="114"/>
        <v>9.7401153687432266E-4</v>
      </c>
      <c r="Z228" s="27">
        <f t="shared" si="115"/>
        <v>10762.558968524363</v>
      </c>
      <c r="AA228" s="27">
        <v>0</v>
      </c>
      <c r="AB228" s="27">
        <v>0</v>
      </c>
      <c r="AC228" s="27">
        <v>0</v>
      </c>
      <c r="AD228" s="27">
        <v>0</v>
      </c>
      <c r="AE228" s="27">
        <v>0</v>
      </c>
      <c r="AF228" s="27">
        <f t="shared" si="116"/>
        <v>0</v>
      </c>
      <c r="AG228" s="27">
        <f t="shared" si="117"/>
        <v>0</v>
      </c>
      <c r="AH228" s="27">
        <v>1020</v>
      </c>
      <c r="AI228" s="27">
        <v>0</v>
      </c>
      <c r="AJ228" s="27">
        <v>0</v>
      </c>
      <c r="AK228" s="27">
        <v>0</v>
      </c>
      <c r="AL228" s="27">
        <v>0</v>
      </c>
      <c r="AM228" s="27">
        <v>1020</v>
      </c>
      <c r="AN228" s="27">
        <f t="shared" si="118"/>
        <v>1</v>
      </c>
      <c r="AO228" s="27">
        <v>1400</v>
      </c>
      <c r="AP228" s="30">
        <f t="shared" si="119"/>
        <v>8.0963409049927934E-4</v>
      </c>
      <c r="AQ228" s="30">
        <f t="shared" si="120"/>
        <v>0</v>
      </c>
      <c r="AR228" s="31">
        <f t="shared" si="121"/>
        <v>0.11510735558389294</v>
      </c>
      <c r="AS228" s="31">
        <f t="shared" si="140"/>
        <v>0.11510735558389294</v>
      </c>
      <c r="AT228" s="32">
        <f t="shared" si="122"/>
        <v>6.406195274368294E-2</v>
      </c>
      <c r="AU228" s="24">
        <v>2675.8487086183013</v>
      </c>
      <c r="AV228" s="28">
        <f t="shared" si="123"/>
        <v>7.430977547251584E-2</v>
      </c>
      <c r="AW228" s="30">
        <f t="shared" si="124"/>
        <v>9.5437829630712226E-4</v>
      </c>
      <c r="AX228" s="33">
        <f t="shared" si="125"/>
        <v>7.430977547251584E-2</v>
      </c>
      <c r="AY228" s="30">
        <f t="shared" si="126"/>
        <v>9.5437829630712226E-4</v>
      </c>
      <c r="AZ228" s="31">
        <f t="shared" si="127"/>
        <v>0.90247423598130183</v>
      </c>
      <c r="BA228" s="31">
        <f t="shared" si="143"/>
        <v>2675.8487086183013</v>
      </c>
      <c r="BB228" s="33">
        <f t="shared" si="128"/>
        <v>0</v>
      </c>
      <c r="BC228" s="31">
        <f t="shared" si="129"/>
        <v>0.51076957709953519</v>
      </c>
      <c r="BD228" s="30">
        <f t="shared" si="130"/>
        <v>1.6437744637504332E-4</v>
      </c>
      <c r="BE228" s="31">
        <f t="shared" si="131"/>
        <v>0.94269663475090981</v>
      </c>
      <c r="BF228" s="31">
        <f t="shared" si="132"/>
        <v>0.50007051968732441</v>
      </c>
      <c r="BG228" s="31">
        <f t="shared" si="133"/>
        <v>0.75893832555626706</v>
      </c>
      <c r="BH228" s="24">
        <v>41.53</v>
      </c>
      <c r="BI228" s="24">
        <v>8819.4901320000008</v>
      </c>
      <c r="BJ228" s="24">
        <f t="shared" si="134"/>
        <v>2.477903472513415</v>
      </c>
      <c r="BK228" s="28">
        <f t="shared" si="142"/>
        <v>1.2389517362567076E-3</v>
      </c>
      <c r="BL228" s="28" t="str">
        <f t="shared" si="135"/>
        <v>TRUEFALSE</v>
      </c>
      <c r="BM228" s="24" t="str">
        <f t="shared" si="136"/>
        <v>TRUEFALSE</v>
      </c>
      <c r="BN228" s="28">
        <v>0.70940000000000003</v>
      </c>
      <c r="BO228" s="28">
        <f t="shared" si="137"/>
        <v>0.63057777777777779</v>
      </c>
      <c r="BP228" s="24">
        <v>12.84</v>
      </c>
      <c r="BQ228" s="24">
        <f t="shared" si="141"/>
        <v>104.52173913043478</v>
      </c>
      <c r="BR228" s="24">
        <v>46</v>
      </c>
      <c r="BS228" s="28">
        <v>40.94</v>
      </c>
      <c r="BT228" s="28">
        <v>5638.6661999999997</v>
      </c>
      <c r="BU228" s="24">
        <v>10.18</v>
      </c>
      <c r="BV228" s="28">
        <v>85.809999999999988</v>
      </c>
      <c r="BW228" s="28">
        <v>11818.611299999999</v>
      </c>
      <c r="BX228" s="24">
        <v>5561</v>
      </c>
      <c r="BY228" s="24">
        <v>7839</v>
      </c>
      <c r="BZ228" s="24">
        <v>373</v>
      </c>
      <c r="CA228" s="24">
        <v>4442</v>
      </c>
      <c r="CB228" s="24">
        <v>2182</v>
      </c>
      <c r="CC228" s="24">
        <v>7149</v>
      </c>
      <c r="CD228" s="24">
        <v>75.7</v>
      </c>
      <c r="CE228" s="24">
        <v>23.35</v>
      </c>
      <c r="CF228" s="24">
        <v>104.92</v>
      </c>
      <c r="CG228" s="24">
        <v>5720</v>
      </c>
      <c r="CH228" s="24">
        <v>8053</v>
      </c>
      <c r="CI228" s="24">
        <v>58.47</v>
      </c>
      <c r="CJ228" s="24" t="s">
        <v>1980</v>
      </c>
      <c r="CK228" s="24">
        <v>3101</v>
      </c>
      <c r="CL228" s="28">
        <v>1.02</v>
      </c>
      <c r="CM228" s="28">
        <v>4.5199999999999996</v>
      </c>
      <c r="CN228" s="24">
        <v>632</v>
      </c>
      <c r="CO228" s="24">
        <v>23.14</v>
      </c>
      <c r="CP228" s="24">
        <v>1091</v>
      </c>
      <c r="CQ228" s="24">
        <v>2625</v>
      </c>
      <c r="CR228" s="24">
        <v>1092</v>
      </c>
      <c r="CS228" s="24">
        <v>4808</v>
      </c>
      <c r="CT228" s="24">
        <v>890</v>
      </c>
      <c r="CU228" s="24">
        <v>2171</v>
      </c>
      <c r="CV228" s="24">
        <v>1463</v>
      </c>
      <c r="CW228" s="24">
        <v>676</v>
      </c>
      <c r="CX228" s="24">
        <v>61</v>
      </c>
      <c r="CY228" s="24">
        <v>92.82</v>
      </c>
      <c r="CZ228" s="24">
        <v>81.05</v>
      </c>
      <c r="DA228" s="24">
        <v>40.799999999999997</v>
      </c>
      <c r="DB228" s="24">
        <v>1298</v>
      </c>
      <c r="DC228" s="24">
        <v>7.7</v>
      </c>
      <c r="DD228" s="24">
        <v>25.81</v>
      </c>
      <c r="DE228" s="24">
        <v>316</v>
      </c>
      <c r="DF228" s="24">
        <v>11.57</v>
      </c>
      <c r="DG228" s="24">
        <v>34.380000000000003</v>
      </c>
      <c r="DH228" s="24">
        <v>10.92</v>
      </c>
    </row>
    <row r="229" spans="1:112" ht="12.3" customHeight="1">
      <c r="A229" s="24">
        <v>237</v>
      </c>
      <c r="B229" s="24" t="s">
        <v>323</v>
      </c>
      <c r="C229" s="24" t="s">
        <v>324</v>
      </c>
      <c r="D229" s="25" t="s">
        <v>680</v>
      </c>
      <c r="E229" s="25" t="s">
        <v>681</v>
      </c>
      <c r="F229" s="25" t="s">
        <v>682</v>
      </c>
      <c r="G229" s="36" t="s">
        <v>683</v>
      </c>
      <c r="H229" s="25" t="s">
        <v>323</v>
      </c>
      <c r="I229" s="26">
        <v>21769</v>
      </c>
      <c r="J229" s="27">
        <v>26490</v>
      </c>
      <c r="K229" s="27">
        <f t="shared" si="111"/>
        <v>10740.8246</v>
      </c>
      <c r="L229" s="24">
        <v>2936</v>
      </c>
      <c r="M229" s="24">
        <v>1907</v>
      </c>
      <c r="N229" s="24">
        <v>953</v>
      </c>
      <c r="O229" s="24">
        <f t="shared" si="112"/>
        <v>2860</v>
      </c>
      <c r="P229" s="28">
        <v>49.34</v>
      </c>
      <c r="Q229" s="28">
        <f t="shared" si="113"/>
        <v>0.45958576375010257</v>
      </c>
      <c r="R229" s="29">
        <v>0.50521953266349884</v>
      </c>
      <c r="S229" s="29">
        <v>0.18506946317942316</v>
      </c>
      <c r="T229" s="29">
        <v>0.5879088747005291</v>
      </c>
      <c r="U229" s="28" t="s">
        <v>337</v>
      </c>
      <c r="V229" s="28" t="s">
        <v>129</v>
      </c>
      <c r="W229" s="28">
        <v>0.50521953266349884</v>
      </c>
      <c r="X229" s="27">
        <v>13383.265420256084</v>
      </c>
      <c r="Y229" s="30">
        <f t="shared" si="114"/>
        <v>1.071769103370041E-3</v>
      </c>
      <c r="Z229" s="27">
        <f t="shared" si="115"/>
        <v>13374.265420256084</v>
      </c>
      <c r="AA229" s="27">
        <v>0</v>
      </c>
      <c r="AB229" s="27">
        <v>0</v>
      </c>
      <c r="AC229" s="27">
        <v>0</v>
      </c>
      <c r="AD229" s="27">
        <v>0</v>
      </c>
      <c r="AE229" s="27">
        <v>0</v>
      </c>
      <c r="AF229" s="27">
        <f t="shared" si="116"/>
        <v>0</v>
      </c>
      <c r="AG229" s="27">
        <f t="shared" si="117"/>
        <v>0</v>
      </c>
      <c r="AH229" s="27">
        <v>0</v>
      </c>
      <c r="AI229" s="27">
        <v>0</v>
      </c>
      <c r="AJ229" s="27">
        <v>0</v>
      </c>
      <c r="AK229" s="27">
        <v>0</v>
      </c>
      <c r="AL229" s="27">
        <v>0</v>
      </c>
      <c r="AM229" s="27">
        <v>0</v>
      </c>
      <c r="AN229" s="27">
        <f t="shared" si="118"/>
        <v>0</v>
      </c>
      <c r="AO229" s="27">
        <v>9</v>
      </c>
      <c r="AP229" s="30">
        <f t="shared" si="119"/>
        <v>5.2047905817810814E-6</v>
      </c>
      <c r="AQ229" s="30">
        <f t="shared" si="120"/>
        <v>0</v>
      </c>
      <c r="AR229" s="31">
        <f t="shared" si="121"/>
        <v>6.7248161920021069E-4</v>
      </c>
      <c r="AS229" s="31">
        <f t="shared" si="140"/>
        <v>6.7248161920021069E-4</v>
      </c>
      <c r="AT229" s="32">
        <f t="shared" si="122"/>
        <v>3.3975084937712342E-4</v>
      </c>
      <c r="AU229" s="24">
        <v>4020.537040936124</v>
      </c>
      <c r="AV229" s="28">
        <f t="shared" si="123"/>
        <v>0.11165250256064242</v>
      </c>
      <c r="AW229" s="30">
        <f t="shared" si="124"/>
        <v>1.4339799103775283E-3</v>
      </c>
      <c r="AX229" s="33">
        <f t="shared" si="125"/>
        <v>0.11165250256064242</v>
      </c>
      <c r="AY229" s="30">
        <f t="shared" si="126"/>
        <v>1.4339799103775283E-3</v>
      </c>
      <c r="AZ229" s="31">
        <f t="shared" si="127"/>
        <v>0.90640846569801969</v>
      </c>
      <c r="BA229" s="31">
        <f t="shared" si="143"/>
        <v>4020.537040936124</v>
      </c>
      <c r="BB229" s="33">
        <f t="shared" si="128"/>
        <v>0</v>
      </c>
      <c r="BC229" s="31">
        <f t="shared" si="129"/>
        <v>0.50776016697405357</v>
      </c>
      <c r="BD229" s="30">
        <f t="shared" si="130"/>
        <v>1.06656431278826E-3</v>
      </c>
      <c r="BE229" s="31">
        <f t="shared" si="131"/>
        <v>0.94619017549153739</v>
      </c>
      <c r="BF229" s="31">
        <f t="shared" si="132"/>
        <v>0.48416049241946874</v>
      </c>
      <c r="BG229" s="31">
        <f t="shared" si="133"/>
        <v>0.73479227219209187</v>
      </c>
      <c r="BH229" s="24">
        <v>95.96</v>
      </c>
      <c r="BI229" s="24">
        <v>2658.6274487599999</v>
      </c>
      <c r="BJ229" s="24">
        <f t="shared" si="134"/>
        <v>9.9637878982837922</v>
      </c>
      <c r="BK229" s="28">
        <f t="shared" si="142"/>
        <v>4.9818939491418964E-3</v>
      </c>
      <c r="BL229" s="28" t="str">
        <f t="shared" si="135"/>
        <v>TRUETRUE</v>
      </c>
      <c r="BM229" s="24" t="str">
        <f t="shared" si="136"/>
        <v>TRUETRUE</v>
      </c>
      <c r="BN229" s="28">
        <v>0.47110000000000002</v>
      </c>
      <c r="BO229" s="28">
        <f t="shared" si="137"/>
        <v>0.41875555555555555</v>
      </c>
      <c r="BP229" s="24">
        <v>3.92</v>
      </c>
      <c r="BQ229" s="24">
        <f t="shared" si="141"/>
        <v>331.58333333333331</v>
      </c>
      <c r="BR229" s="24">
        <v>24</v>
      </c>
      <c r="BS229" s="28">
        <v>13.350000000000001</v>
      </c>
      <c r="BT229" s="28">
        <v>2906.1615000000002</v>
      </c>
      <c r="BU229" s="24">
        <v>2.14</v>
      </c>
      <c r="BV229" s="28">
        <v>33.85</v>
      </c>
      <c r="BW229" s="28">
        <v>7368.8065000000006</v>
      </c>
      <c r="BX229" s="24">
        <v>6760</v>
      </c>
      <c r="BY229" s="24">
        <v>14349</v>
      </c>
      <c r="BZ229" s="24">
        <v>660</v>
      </c>
      <c r="CA229" s="24">
        <v>5480</v>
      </c>
      <c r="CB229" s="24">
        <v>2634</v>
      </c>
      <c r="CC229" s="24">
        <v>13655</v>
      </c>
      <c r="CD229" s="24">
        <v>51.71</v>
      </c>
      <c r="CE229" s="24">
        <v>26.23</v>
      </c>
      <c r="CF229" s="24">
        <v>111.86</v>
      </c>
      <c r="CG229" s="24">
        <v>20889</v>
      </c>
      <c r="CH229" s="24">
        <v>880</v>
      </c>
      <c r="CI229" s="24">
        <v>4.04</v>
      </c>
      <c r="CJ229" s="24" t="s">
        <v>98</v>
      </c>
      <c r="CK229" s="24">
        <v>5935</v>
      </c>
      <c r="CL229" s="28">
        <v>1.01</v>
      </c>
      <c r="CM229" s="28">
        <v>3.7</v>
      </c>
      <c r="CN229" s="24">
        <v>2190</v>
      </c>
      <c r="CO229" s="24">
        <v>37.17</v>
      </c>
      <c r="CP229" s="24">
        <v>1325</v>
      </c>
      <c r="CQ229" s="24">
        <v>3939</v>
      </c>
      <c r="CR229" s="24">
        <v>2488</v>
      </c>
      <c r="CS229" s="24">
        <v>7958</v>
      </c>
      <c r="CT229" s="24">
        <v>1030</v>
      </c>
      <c r="CU229" s="24">
        <v>2578</v>
      </c>
      <c r="CV229" s="24">
        <v>1703</v>
      </c>
      <c r="CW229" s="24">
        <v>1189</v>
      </c>
      <c r="CX229" s="24">
        <v>55.35</v>
      </c>
      <c r="CY229" s="24">
        <v>94.88</v>
      </c>
      <c r="CZ229" s="24">
        <v>79.62</v>
      </c>
      <c r="DA229" s="24">
        <v>38.1</v>
      </c>
      <c r="DB229" s="24">
        <v>674</v>
      </c>
      <c r="DC229" s="24">
        <v>6.16</v>
      </c>
      <c r="DD229" s="24">
        <v>11.52</v>
      </c>
      <c r="DE229" s="24">
        <v>1230</v>
      </c>
      <c r="DF229" s="24">
        <v>20.88</v>
      </c>
      <c r="DG229" s="24">
        <v>33.590000000000003</v>
      </c>
      <c r="DH229" s="24">
        <v>2.4500000000000002</v>
      </c>
    </row>
    <row r="230" spans="1:112" ht="12.3" customHeight="1">
      <c r="A230" s="24">
        <v>238</v>
      </c>
      <c r="B230" s="24" t="s">
        <v>323</v>
      </c>
      <c r="C230" s="24" t="s">
        <v>324</v>
      </c>
      <c r="D230" s="25" t="s">
        <v>1884</v>
      </c>
      <c r="E230" s="25" t="s">
        <v>1885</v>
      </c>
      <c r="F230" s="25" t="s">
        <v>1886</v>
      </c>
      <c r="G230" s="25" t="s">
        <v>1887</v>
      </c>
      <c r="H230" s="25" t="s">
        <v>323</v>
      </c>
      <c r="I230" s="26">
        <v>26622</v>
      </c>
      <c r="J230" s="27">
        <v>37139.795430579965</v>
      </c>
      <c r="K230" s="27">
        <f t="shared" si="111"/>
        <v>11151.955800000002</v>
      </c>
      <c r="L230" s="24">
        <v>3151</v>
      </c>
      <c r="M230" s="24">
        <v>1473</v>
      </c>
      <c r="N230" s="24">
        <v>799</v>
      </c>
      <c r="O230" s="24">
        <f t="shared" si="112"/>
        <v>2272</v>
      </c>
      <c r="P230" s="28">
        <v>41.89</v>
      </c>
      <c r="Q230" s="28">
        <f t="shared" si="113"/>
        <v>0.45767098870073436</v>
      </c>
      <c r="R230" s="29">
        <v>0.52120998576447164</v>
      </c>
      <c r="S230" s="29">
        <v>0.13295552523430251</v>
      </c>
      <c r="T230" s="29">
        <v>0.34646884890944207</v>
      </c>
      <c r="U230" s="28" t="s">
        <v>294</v>
      </c>
      <c r="V230" s="28" t="s">
        <v>295</v>
      </c>
      <c r="W230" s="28">
        <v>0.50111772046241998</v>
      </c>
      <c r="X230" s="27">
        <v>18611.409624612832</v>
      </c>
      <c r="Y230" s="30">
        <f t="shared" si="114"/>
        <v>1.4904534266826312E-3</v>
      </c>
      <c r="Z230" s="27">
        <f t="shared" si="115"/>
        <v>14244.409624612832</v>
      </c>
      <c r="AA230" s="27">
        <v>0</v>
      </c>
      <c r="AB230" s="27">
        <v>1467</v>
      </c>
      <c r="AC230" s="27">
        <v>126</v>
      </c>
      <c r="AD230" s="27">
        <v>2922</v>
      </c>
      <c r="AE230" s="27">
        <v>6479</v>
      </c>
      <c r="AF230" s="27">
        <f t="shared" si="116"/>
        <v>6479</v>
      </c>
      <c r="AG230" s="27">
        <f t="shared" si="117"/>
        <v>4</v>
      </c>
      <c r="AH230" s="27">
        <v>492.8</v>
      </c>
      <c r="AI230" s="27">
        <v>1467</v>
      </c>
      <c r="AJ230" s="27">
        <v>126</v>
      </c>
      <c r="AK230" s="27">
        <v>2922</v>
      </c>
      <c r="AL230" s="27">
        <v>6479</v>
      </c>
      <c r="AM230" s="27">
        <v>6479</v>
      </c>
      <c r="AN230" s="27">
        <f t="shared" si="118"/>
        <v>5</v>
      </c>
      <c r="AO230" s="27">
        <v>4367</v>
      </c>
      <c r="AP230" s="30">
        <f t="shared" si="119"/>
        <v>2.5254800522931092E-3</v>
      </c>
      <c r="AQ230" s="30">
        <f t="shared" si="120"/>
        <v>4.6259944942151415E-3</v>
      </c>
      <c r="AR230" s="31">
        <f t="shared" si="121"/>
        <v>0.23464101258750547</v>
      </c>
      <c r="AS230" s="31">
        <f t="shared" si="140"/>
        <v>0.23464101258750547</v>
      </c>
      <c r="AT230" s="32">
        <f t="shared" si="122"/>
        <v>0.11758276935484473</v>
      </c>
      <c r="AU230" s="24">
        <v>5743.3101942197954</v>
      </c>
      <c r="AV230" s="28">
        <f t="shared" si="123"/>
        <v>0.15949485097080029</v>
      </c>
      <c r="AW230" s="30">
        <f t="shared" si="124"/>
        <v>2.0484306831955123E-3</v>
      </c>
      <c r="AX230" s="33">
        <f t="shared" si="125"/>
        <v>0.15949485097080029</v>
      </c>
      <c r="AY230" s="30">
        <f t="shared" si="126"/>
        <v>-2.5775638110196292E-3</v>
      </c>
      <c r="AZ230" s="31">
        <f t="shared" si="127"/>
        <v>0.87350129012642774</v>
      </c>
      <c r="BA230" s="31">
        <f t="shared" si="143"/>
        <v>4276.3101942197954</v>
      </c>
      <c r="BB230" s="33">
        <f t="shared" si="128"/>
        <v>0.25542761062712993</v>
      </c>
      <c r="BC230" s="31">
        <f t="shared" si="129"/>
        <v>0.51806870895389989</v>
      </c>
      <c r="BD230" s="30">
        <f t="shared" si="130"/>
        <v>-1.035026625610478E-3</v>
      </c>
      <c r="BE230" s="31">
        <f t="shared" si="131"/>
        <v>0.93805217898908444</v>
      </c>
      <c r="BF230" s="31">
        <f t="shared" si="132"/>
        <v>0.48022011762606231</v>
      </c>
      <c r="BG230" s="31">
        <f t="shared" si="133"/>
        <v>0.72881211273449809</v>
      </c>
      <c r="BH230" s="24">
        <v>52.91</v>
      </c>
      <c r="BI230" s="24">
        <v>28825.4959284</v>
      </c>
      <c r="BJ230" s="24">
        <f t="shared" si="134"/>
        <v>1.2884356100180185</v>
      </c>
      <c r="BK230" s="28">
        <f t="shared" si="142"/>
        <v>6.4421780500900931E-4</v>
      </c>
      <c r="BL230" s="28" t="str">
        <f t="shared" si="135"/>
        <v>TRUEFALSE</v>
      </c>
      <c r="BM230" s="24" t="str">
        <f t="shared" si="136"/>
        <v>TRUETRUE</v>
      </c>
      <c r="BN230" s="28">
        <v>0.62130000000000007</v>
      </c>
      <c r="BO230" s="28">
        <f t="shared" si="137"/>
        <v>0.55226666666666668</v>
      </c>
      <c r="BP230" s="24">
        <v>6.66</v>
      </c>
      <c r="BQ230" s="24">
        <f t="shared" si="141"/>
        <v>105.14678899082568</v>
      </c>
      <c r="BR230" s="24">
        <v>109</v>
      </c>
      <c r="BS230" s="28">
        <v>29.92</v>
      </c>
      <c r="BT230" s="28">
        <v>7965.3024000000005</v>
      </c>
      <c r="BU230" s="24">
        <v>12.56</v>
      </c>
      <c r="BV230" s="28">
        <v>28.31</v>
      </c>
      <c r="BW230" s="28">
        <v>7536.6881999999996</v>
      </c>
      <c r="BX230" s="24">
        <v>9891</v>
      </c>
      <c r="BY230" s="24">
        <v>15919</v>
      </c>
      <c r="BZ230" s="24">
        <v>812</v>
      </c>
      <c r="CA230" s="24">
        <v>7977</v>
      </c>
      <c r="CB230" s="24">
        <v>3856</v>
      </c>
      <c r="CC230" s="24">
        <v>14789</v>
      </c>
      <c r="CD230" s="24">
        <v>67.23</v>
      </c>
      <c r="CE230" s="24">
        <v>24.33</v>
      </c>
      <c r="CF230" s="24">
        <v>103.89</v>
      </c>
      <c r="CG230" s="24">
        <v>14087</v>
      </c>
      <c r="CH230" s="24">
        <v>12535</v>
      </c>
      <c r="CI230" s="24">
        <v>47.09</v>
      </c>
      <c r="CJ230" s="24" t="s">
        <v>98</v>
      </c>
      <c r="CK230" s="24">
        <v>5931</v>
      </c>
      <c r="CL230" s="28">
        <v>1.02</v>
      </c>
      <c r="CM230" s="28">
        <v>4.58</v>
      </c>
      <c r="CN230" s="24">
        <v>1862</v>
      </c>
      <c r="CO230" s="24">
        <v>33.229999999999997</v>
      </c>
      <c r="CP230" s="24">
        <v>1790</v>
      </c>
      <c r="CQ230" s="24">
        <v>6148</v>
      </c>
      <c r="CR230" s="24">
        <v>3284</v>
      </c>
      <c r="CS230" s="24">
        <v>11461</v>
      </c>
      <c r="CT230" s="24">
        <v>1567</v>
      </c>
      <c r="CU230" s="24">
        <v>3509</v>
      </c>
      <c r="CV230" s="24">
        <v>2530</v>
      </c>
      <c r="CW230" s="24">
        <v>1282</v>
      </c>
      <c r="CX230" s="24">
        <v>57.02</v>
      </c>
      <c r="CY230" s="24">
        <v>89.02</v>
      </c>
      <c r="CZ230" s="24">
        <v>78.739999999999995</v>
      </c>
      <c r="DA230" s="24">
        <v>36.36</v>
      </c>
      <c r="DB230" s="24">
        <v>1329</v>
      </c>
      <c r="DC230" s="24">
        <v>11.97</v>
      </c>
      <c r="DD230" s="24">
        <v>20.9</v>
      </c>
      <c r="DE230" s="24">
        <v>644</v>
      </c>
      <c r="DF230" s="24">
        <v>11.49</v>
      </c>
      <c r="DG230" s="24">
        <v>18.399999999999999</v>
      </c>
      <c r="DH230" s="24">
        <v>5.31</v>
      </c>
    </row>
    <row r="231" spans="1:112" ht="12.3" customHeight="1">
      <c r="A231" s="24">
        <v>239</v>
      </c>
      <c r="B231" s="24" t="s">
        <v>323</v>
      </c>
      <c r="C231" s="24" t="s">
        <v>324</v>
      </c>
      <c r="D231" s="25" t="s">
        <v>1884</v>
      </c>
      <c r="E231" s="25" t="s">
        <v>1885</v>
      </c>
      <c r="F231" s="25" t="s">
        <v>2269</v>
      </c>
      <c r="G231" s="25" t="s">
        <v>2270</v>
      </c>
      <c r="H231" s="25" t="s">
        <v>323</v>
      </c>
      <c r="I231" s="26">
        <v>1828</v>
      </c>
      <c r="J231" s="27">
        <v>2550.2045694200351</v>
      </c>
      <c r="K231" s="27">
        <f t="shared" si="111"/>
        <v>1243.5883999999999</v>
      </c>
      <c r="L231" s="24">
        <v>133</v>
      </c>
      <c r="M231" s="24">
        <v>170</v>
      </c>
      <c r="N231" s="24">
        <v>113</v>
      </c>
      <c r="O231" s="24">
        <f t="shared" si="112"/>
        <v>283</v>
      </c>
      <c r="P231" s="28">
        <v>68.03</v>
      </c>
      <c r="Q231" s="28">
        <f t="shared" si="113"/>
        <v>0.62092427506510073</v>
      </c>
      <c r="R231" s="29">
        <v>0.52120998576447164</v>
      </c>
      <c r="S231" s="29">
        <v>0.13295552523430251</v>
      </c>
      <c r="T231" s="29">
        <v>0.34646884890944207</v>
      </c>
      <c r="U231" s="28" t="s">
        <v>294</v>
      </c>
      <c r="V231" s="28" t="s">
        <v>295</v>
      </c>
      <c r="W231" s="28">
        <v>0.81382283416229251</v>
      </c>
      <c r="X231" s="27">
        <v>2075.4147103790419</v>
      </c>
      <c r="Y231" s="30">
        <f t="shared" si="114"/>
        <v>1.6620498013117762E-4</v>
      </c>
      <c r="Z231" s="27">
        <f t="shared" si="115"/>
        <v>2075.4147103790419</v>
      </c>
      <c r="AA231" s="27">
        <v>0</v>
      </c>
      <c r="AB231" s="27">
        <v>0</v>
      </c>
      <c r="AC231" s="27">
        <v>0</v>
      </c>
      <c r="AD231" s="27">
        <v>0</v>
      </c>
      <c r="AE231" s="27">
        <v>0</v>
      </c>
      <c r="AF231" s="27">
        <f t="shared" si="116"/>
        <v>0</v>
      </c>
      <c r="AG231" s="27">
        <f t="shared" si="117"/>
        <v>0</v>
      </c>
      <c r="AH231" s="27">
        <v>0</v>
      </c>
      <c r="AI231" s="27">
        <v>0</v>
      </c>
      <c r="AJ231" s="27">
        <v>0</v>
      </c>
      <c r="AK231" s="27">
        <v>0</v>
      </c>
      <c r="AL231" s="27">
        <v>0</v>
      </c>
      <c r="AM231" s="27">
        <v>0</v>
      </c>
      <c r="AN231" s="27">
        <f t="shared" si="118"/>
        <v>0</v>
      </c>
      <c r="AO231" s="27">
        <v>0</v>
      </c>
      <c r="AP231" s="30">
        <f t="shared" si="119"/>
        <v>0</v>
      </c>
      <c r="AQ231" s="30">
        <f t="shared" si="120"/>
        <v>0</v>
      </c>
      <c r="AR231" s="31">
        <f t="shared" si="121"/>
        <v>0</v>
      </c>
      <c r="AS231" s="31">
        <f t="shared" si="140"/>
        <v>0</v>
      </c>
      <c r="AT231" s="32">
        <f t="shared" si="122"/>
        <v>0</v>
      </c>
      <c r="AU231" s="24">
        <v>727.55761374108954</v>
      </c>
      <c r="AV231" s="28">
        <f t="shared" si="123"/>
        <v>2.0204671043728979E-2</v>
      </c>
      <c r="AW231" s="30">
        <f t="shared" si="124"/>
        <v>2.5949344356842886E-4</v>
      </c>
      <c r="AX231" s="33">
        <f t="shared" si="125"/>
        <v>2.0204671043728979E-2</v>
      </c>
      <c r="AY231" s="30">
        <f t="shared" si="126"/>
        <v>2.5949344356842886E-4</v>
      </c>
      <c r="AZ231" s="31">
        <f t="shared" si="127"/>
        <v>0.89677401196800166</v>
      </c>
      <c r="BA231" s="31">
        <f t="shared" si="143"/>
        <v>727.55761374108954</v>
      </c>
      <c r="BB231" s="33">
        <f t="shared" si="128"/>
        <v>0</v>
      </c>
      <c r="BC231" s="31">
        <f t="shared" si="129"/>
        <v>0.47939622292540074</v>
      </c>
      <c r="BD231" s="30">
        <f t="shared" si="130"/>
        <v>1.6620498013117762E-4</v>
      </c>
      <c r="BE231" s="31">
        <f t="shared" si="131"/>
        <v>0.94270371151501442</v>
      </c>
      <c r="BF231" s="31">
        <f t="shared" si="132"/>
        <v>0.58556425021914604</v>
      </c>
      <c r="BG231" s="31">
        <f t="shared" si="133"/>
        <v>0.88868896299826072</v>
      </c>
      <c r="BH231" s="24">
        <v>0</v>
      </c>
      <c r="BI231" s="24">
        <v>5428.4466951100003</v>
      </c>
      <c r="BJ231" s="24">
        <f t="shared" si="134"/>
        <v>0.46978532030484615</v>
      </c>
      <c r="BK231" s="28">
        <f t="shared" si="142"/>
        <v>2.3489266015242307E-4</v>
      </c>
      <c r="BL231" s="28" t="str">
        <f t="shared" si="135"/>
        <v>TRUEFALSE</v>
      </c>
      <c r="BM231" s="24" t="str">
        <f t="shared" si="136"/>
        <v>FALSEFALSE</v>
      </c>
      <c r="BN231" s="28">
        <v>0.64349999999999996</v>
      </c>
      <c r="BO231" s="28">
        <f t="shared" si="137"/>
        <v>0.57199999999999995</v>
      </c>
      <c r="BP231" s="24">
        <v>12.54</v>
      </c>
      <c r="BQ231" s="24">
        <f t="shared" si="141"/>
        <v>59.6</v>
      </c>
      <c r="BR231" s="24">
        <v>15</v>
      </c>
      <c r="BS231" s="28">
        <v>68</v>
      </c>
      <c r="BT231" s="28">
        <v>1243.0400000000002</v>
      </c>
      <c r="BU231" s="24">
        <v>18</v>
      </c>
      <c r="BV231" s="28">
        <v>64.45</v>
      </c>
      <c r="BW231" s="28">
        <v>1178.146</v>
      </c>
      <c r="BX231" s="24">
        <v>695</v>
      </c>
      <c r="BY231" s="24">
        <v>1080</v>
      </c>
      <c r="BZ231" s="24">
        <v>53</v>
      </c>
      <c r="CA231" s="24">
        <v>568</v>
      </c>
      <c r="CB231" s="24">
        <v>238</v>
      </c>
      <c r="CC231" s="24">
        <v>1022</v>
      </c>
      <c r="CD231" s="24">
        <v>69.260000000000005</v>
      </c>
      <c r="CE231" s="24">
        <v>25.09</v>
      </c>
      <c r="CF231" s="24">
        <v>115.57</v>
      </c>
      <c r="CG231" s="24">
        <v>0</v>
      </c>
      <c r="CH231" s="24">
        <v>1828</v>
      </c>
      <c r="CI231" s="24">
        <v>100</v>
      </c>
      <c r="CJ231" s="24" t="s">
        <v>1980</v>
      </c>
      <c r="CK231" s="24">
        <v>456</v>
      </c>
      <c r="CL231" s="28">
        <v>1.01</v>
      </c>
      <c r="CM231" s="28">
        <v>4.04</v>
      </c>
      <c r="CN231" s="24">
        <v>112</v>
      </c>
      <c r="CO231" s="24">
        <v>25.17</v>
      </c>
      <c r="CP231" s="24">
        <v>212</v>
      </c>
      <c r="CQ231" s="24">
        <v>488</v>
      </c>
      <c r="CR231" s="24">
        <v>194</v>
      </c>
      <c r="CS231" s="24">
        <v>894</v>
      </c>
      <c r="CT231" s="24">
        <v>112</v>
      </c>
      <c r="CU231" s="24">
        <v>236</v>
      </c>
      <c r="CV231" s="24">
        <v>110</v>
      </c>
      <c r="CW231" s="24">
        <v>49</v>
      </c>
      <c r="CX231" s="24">
        <v>62.57</v>
      </c>
      <c r="CY231" s="24">
        <v>84.29</v>
      </c>
      <c r="CZ231" s="24">
        <v>57.89</v>
      </c>
      <c r="DA231" s="24">
        <v>21.68</v>
      </c>
      <c r="DB231" s="24">
        <v>170</v>
      </c>
      <c r="DC231" s="24">
        <v>20.51</v>
      </c>
      <c r="DD231" s="24">
        <v>24.94</v>
      </c>
      <c r="DE231" s="24">
        <v>115</v>
      </c>
      <c r="DF231" s="24">
        <v>25.84</v>
      </c>
      <c r="DG231" s="24">
        <v>40.450000000000003</v>
      </c>
      <c r="DH231" s="24">
        <v>6.97</v>
      </c>
    </row>
    <row r="232" spans="1:112" ht="12.3" customHeight="1">
      <c r="A232" s="24">
        <v>240</v>
      </c>
      <c r="B232" s="24" t="s">
        <v>323</v>
      </c>
      <c r="C232" s="24" t="s">
        <v>324</v>
      </c>
      <c r="D232" s="25" t="s">
        <v>572</v>
      </c>
      <c r="E232" s="25" t="s">
        <v>573</v>
      </c>
      <c r="F232" s="25" t="s">
        <v>594</v>
      </c>
      <c r="G232" s="25" t="s">
        <v>595</v>
      </c>
      <c r="H232" s="25" t="s">
        <v>323</v>
      </c>
      <c r="I232" s="26">
        <v>79847</v>
      </c>
      <c r="J232" s="27">
        <v>101229.19052530092</v>
      </c>
      <c r="K232" s="27">
        <f t="shared" si="111"/>
        <v>19051.494200000001</v>
      </c>
      <c r="L232" s="24">
        <v>15236</v>
      </c>
      <c r="M232" s="24">
        <v>3464</v>
      </c>
      <c r="N232" s="24">
        <v>1310</v>
      </c>
      <c r="O232" s="24">
        <f t="shared" si="112"/>
        <v>4774</v>
      </c>
      <c r="P232" s="28">
        <v>23.86</v>
      </c>
      <c r="Q232" s="28">
        <f t="shared" si="113"/>
        <v>0.42460743179218091</v>
      </c>
      <c r="R232" s="29">
        <v>0.39866361981674697</v>
      </c>
      <c r="S232" s="29">
        <v>0.29879248427493488</v>
      </c>
      <c r="T232" s="29">
        <v>0.36981229902799539</v>
      </c>
      <c r="U232" s="28" t="s">
        <v>576</v>
      </c>
      <c r="V232" s="28" t="s">
        <v>119</v>
      </c>
      <c r="W232" s="28">
        <v>0.4098205960480244</v>
      </c>
      <c r="X232" s="27">
        <v>41485.807198537848</v>
      </c>
      <c r="Y232" s="30">
        <f t="shared" si="114"/>
        <v>3.3222987804203997E-3</v>
      </c>
      <c r="Z232" s="27">
        <f t="shared" si="115"/>
        <v>24962.807198537848</v>
      </c>
      <c r="AA232" s="27">
        <v>81</v>
      </c>
      <c r="AB232" s="27">
        <v>2979</v>
      </c>
      <c r="AC232" s="27">
        <v>342</v>
      </c>
      <c r="AD232" s="27">
        <v>12898</v>
      </c>
      <c r="AE232" s="27">
        <v>48638</v>
      </c>
      <c r="AF232" s="27">
        <f t="shared" si="116"/>
        <v>48638</v>
      </c>
      <c r="AG232" s="27">
        <f t="shared" si="117"/>
        <v>5</v>
      </c>
      <c r="AH232" s="27">
        <v>81</v>
      </c>
      <c r="AI232" s="27">
        <v>3035</v>
      </c>
      <c r="AJ232" s="27">
        <v>572</v>
      </c>
      <c r="AK232" s="27">
        <v>12916</v>
      </c>
      <c r="AL232" s="27">
        <v>48638</v>
      </c>
      <c r="AM232" s="27">
        <v>52245</v>
      </c>
      <c r="AN232" s="27">
        <f t="shared" si="118"/>
        <v>5</v>
      </c>
      <c r="AO232" s="27">
        <v>16523</v>
      </c>
      <c r="AP232" s="30">
        <f t="shared" si="119"/>
        <v>9.5554171980854231E-3</v>
      </c>
      <c r="AQ232" s="30">
        <f t="shared" si="120"/>
        <v>9.5704794069140803E-3</v>
      </c>
      <c r="AR232" s="31">
        <f t="shared" si="121"/>
        <v>0.39828078843750558</v>
      </c>
      <c r="AS232" s="31">
        <f t="shared" si="140"/>
        <v>0.39828078843750558</v>
      </c>
      <c r="AT232" s="32">
        <f t="shared" si="122"/>
        <v>0.16322367011193567</v>
      </c>
      <c r="AU232" s="24">
        <v>6207.5525683394253</v>
      </c>
      <c r="AV232" s="28">
        <f t="shared" si="123"/>
        <v>0.172387114451373</v>
      </c>
      <c r="AW232" s="30">
        <f t="shared" si="124"/>
        <v>2.2140091199206011E-3</v>
      </c>
      <c r="AX232" s="33">
        <f t="shared" si="125"/>
        <v>0.172387114451373</v>
      </c>
      <c r="AY232" s="30">
        <f t="shared" si="126"/>
        <v>-7.3564702869934797E-3</v>
      </c>
      <c r="AZ232" s="31">
        <f t="shared" si="127"/>
        <v>0.83429934559662522</v>
      </c>
      <c r="BA232" s="31">
        <f t="shared" si="143"/>
        <v>3172.5525683394253</v>
      </c>
      <c r="BB232" s="33">
        <f t="shared" si="128"/>
        <v>0.48892054744401287</v>
      </c>
      <c r="BC232" s="31">
        <f t="shared" si="129"/>
        <v>0.46845002662158169</v>
      </c>
      <c r="BD232" s="30">
        <f t="shared" si="130"/>
        <v>-6.2331184176650234E-3</v>
      </c>
      <c r="BE232" s="31">
        <f t="shared" si="131"/>
        <v>0.91792359352068653</v>
      </c>
      <c r="BF232" s="31">
        <f t="shared" si="132"/>
        <v>0.4436888294497105</v>
      </c>
      <c r="BG232" s="31">
        <f t="shared" si="133"/>
        <v>0.67336994290551211</v>
      </c>
      <c r="BH232" s="24">
        <v>99.95</v>
      </c>
      <c r="BI232" s="24">
        <v>85.548761085999999</v>
      </c>
      <c r="BJ232" s="24">
        <f t="shared" si="134"/>
        <v>1183.2923030122877</v>
      </c>
      <c r="BK232" s="28">
        <f t="shared" si="142"/>
        <v>0.59164615150614386</v>
      </c>
      <c r="BL232" s="28" t="str">
        <f t="shared" si="135"/>
        <v>FALSETRUE</v>
      </c>
      <c r="BM232" s="24" t="str">
        <f t="shared" si="136"/>
        <v>FALSETRUE</v>
      </c>
      <c r="BN232" s="28">
        <v>0.4289</v>
      </c>
      <c r="BO232" s="28">
        <f t="shared" si="137"/>
        <v>0.38124444444444444</v>
      </c>
      <c r="BP232" s="24">
        <v>2.46</v>
      </c>
      <c r="BQ232" s="24">
        <f t="shared" si="141"/>
        <v>369.4390243902439</v>
      </c>
      <c r="BR232" s="24">
        <v>41</v>
      </c>
      <c r="BS232" s="28">
        <v>3.86</v>
      </c>
      <c r="BT232" s="28">
        <v>3082.0941999999995</v>
      </c>
      <c r="BU232" s="24">
        <v>0.18</v>
      </c>
      <c r="BV232" s="28">
        <v>3.2899999999999991</v>
      </c>
      <c r="BW232" s="28">
        <v>2626.9662999999996</v>
      </c>
      <c r="BX232" s="24">
        <v>23145</v>
      </c>
      <c r="BY232" s="24">
        <v>53966</v>
      </c>
      <c r="BZ232" s="24">
        <v>2736</v>
      </c>
      <c r="CA232" s="24">
        <v>18575</v>
      </c>
      <c r="CB232" s="24">
        <v>9621</v>
      </c>
      <c r="CC232" s="24">
        <v>51651</v>
      </c>
      <c r="CD232" s="24">
        <v>47.96</v>
      </c>
      <c r="CE232" s="24">
        <v>27.48</v>
      </c>
      <c r="CF232" s="24">
        <v>96.4</v>
      </c>
      <c r="CG232" s="24">
        <v>79806</v>
      </c>
      <c r="CH232" s="24">
        <v>41</v>
      </c>
      <c r="CI232" s="24">
        <v>0.05</v>
      </c>
      <c r="CJ232" s="24" t="s">
        <v>98</v>
      </c>
      <c r="CK232" s="24">
        <v>20277</v>
      </c>
      <c r="CL232" s="28">
        <v>1.01</v>
      </c>
      <c r="CM232" s="28">
        <v>3.99</v>
      </c>
      <c r="CN232" s="24">
        <v>8822</v>
      </c>
      <c r="CO232" s="24">
        <v>43.63</v>
      </c>
      <c r="CP232" s="24">
        <v>3079</v>
      </c>
      <c r="CQ232" s="24">
        <v>7728</v>
      </c>
      <c r="CR232" s="24">
        <v>4340</v>
      </c>
      <c r="CS232" s="24">
        <v>15147</v>
      </c>
      <c r="CT232" s="24">
        <v>4209</v>
      </c>
      <c r="CU232" s="24">
        <v>9068</v>
      </c>
      <c r="CV232" s="24">
        <v>6840</v>
      </c>
      <c r="CW232" s="24">
        <v>5895</v>
      </c>
      <c r="CX232" s="24">
        <v>67.3</v>
      </c>
      <c r="CY232" s="24">
        <v>97.3</v>
      </c>
      <c r="CZ232" s="24">
        <v>84.47</v>
      </c>
      <c r="DA232" s="24">
        <v>51.48</v>
      </c>
      <c r="DB232" s="24">
        <v>1586</v>
      </c>
      <c r="DC232" s="24">
        <v>3.28</v>
      </c>
      <c r="DD232" s="24">
        <v>11.89</v>
      </c>
      <c r="DE232" s="24">
        <v>2158</v>
      </c>
      <c r="DF232" s="24">
        <v>10.67</v>
      </c>
      <c r="DG232" s="24">
        <v>5.66</v>
      </c>
      <c r="DH232" s="24">
        <v>2.52</v>
      </c>
    </row>
    <row r="233" spans="1:112" ht="12.3" customHeight="1">
      <c r="A233" s="24">
        <v>241</v>
      </c>
      <c r="B233" s="24" t="s">
        <v>323</v>
      </c>
      <c r="C233" s="24" t="s">
        <v>324</v>
      </c>
      <c r="D233" s="25" t="s">
        <v>572</v>
      </c>
      <c r="E233" s="25" t="s">
        <v>573</v>
      </c>
      <c r="F233" s="25" t="s">
        <v>367</v>
      </c>
      <c r="G233" s="25" t="s">
        <v>694</v>
      </c>
      <c r="H233" s="25" t="s">
        <v>323</v>
      </c>
      <c r="I233" s="26">
        <v>55841</v>
      </c>
      <c r="J233" s="27">
        <v>70794.635091153439</v>
      </c>
      <c r="K233" s="27">
        <f t="shared" si="111"/>
        <v>6583.6538999999993</v>
      </c>
      <c r="L233" s="24">
        <v>12832</v>
      </c>
      <c r="M233" s="24">
        <v>1457</v>
      </c>
      <c r="N233" s="24">
        <v>257</v>
      </c>
      <c r="O233" s="24">
        <f t="shared" si="112"/>
        <v>1714</v>
      </c>
      <c r="P233" s="28">
        <v>11.79</v>
      </c>
      <c r="Q233" s="28">
        <f t="shared" si="113"/>
        <v>0.34514919979169767</v>
      </c>
      <c r="R233" s="29">
        <v>0.39866361981674697</v>
      </c>
      <c r="S233" s="29">
        <v>0.29879248427493488</v>
      </c>
      <c r="T233" s="29">
        <v>0.36981229902799539</v>
      </c>
      <c r="U233" s="28" t="s">
        <v>576</v>
      </c>
      <c r="V233" s="28" t="s">
        <v>119</v>
      </c>
      <c r="W233" s="28">
        <v>0.20250565077142529</v>
      </c>
      <c r="X233" s="27">
        <v>14336.313650259608</v>
      </c>
      <c r="Y233" s="30">
        <f t="shared" si="114"/>
        <v>1.148091855319149E-3</v>
      </c>
      <c r="Z233" s="27">
        <f t="shared" si="115"/>
        <v>-31337.286349740389</v>
      </c>
      <c r="AA233" s="27">
        <v>30293</v>
      </c>
      <c r="AB233" s="27">
        <v>90</v>
      </c>
      <c r="AC233" s="27">
        <v>80</v>
      </c>
      <c r="AD233" s="27">
        <v>3066</v>
      </c>
      <c r="AE233" s="27">
        <v>83347</v>
      </c>
      <c r="AF233" s="27">
        <f t="shared" si="116"/>
        <v>83347</v>
      </c>
      <c r="AG233" s="27">
        <f t="shared" si="117"/>
        <v>5</v>
      </c>
      <c r="AH233" s="27">
        <v>35521.199999999997</v>
      </c>
      <c r="AI233" s="27">
        <v>118</v>
      </c>
      <c r="AJ233" s="27">
        <v>1041</v>
      </c>
      <c r="AK233" s="27">
        <v>3066</v>
      </c>
      <c r="AL233" s="27">
        <v>83347</v>
      </c>
      <c r="AM233" s="27">
        <v>96960.799999999988</v>
      </c>
      <c r="AN233" s="27">
        <f t="shared" si="118"/>
        <v>5</v>
      </c>
      <c r="AO233" s="27">
        <v>45673.599999999999</v>
      </c>
      <c r="AP233" s="30">
        <f t="shared" si="119"/>
        <v>2.6413502568448492E-2</v>
      </c>
      <c r="AQ233" s="30">
        <f t="shared" si="120"/>
        <v>3.7209771664443542E-4</v>
      </c>
      <c r="AR233" s="31">
        <f t="shared" si="121"/>
        <v>3.1858677979728021</v>
      </c>
      <c r="AS233" s="31">
        <v>1</v>
      </c>
      <c r="AT233" s="32">
        <f t="shared" si="122"/>
        <v>0.64515623170020986</v>
      </c>
      <c r="AU233" s="24">
        <v>4051.7330606346773</v>
      </c>
      <c r="AV233" s="28">
        <f t="shared" si="123"/>
        <v>0.11251883301197525</v>
      </c>
      <c r="AW233" s="30">
        <f t="shared" si="124"/>
        <v>1.4451064004647957E-3</v>
      </c>
      <c r="AX233" s="33">
        <f t="shared" si="125"/>
        <v>0.11251883301197525</v>
      </c>
      <c r="AY233" s="30">
        <f t="shared" si="126"/>
        <v>1.0730086838203602E-3</v>
      </c>
      <c r="AZ233" s="31">
        <f t="shared" si="127"/>
        <v>0.90344737531646646</v>
      </c>
      <c r="BA233" s="31">
        <f t="shared" si="143"/>
        <v>3933.7330606346773</v>
      </c>
      <c r="BB233" s="33">
        <f t="shared" si="128"/>
        <v>2.9123340119922923E-2</v>
      </c>
      <c r="BC233" s="31">
        <f t="shared" si="129"/>
        <v>0.47154327604839624</v>
      </c>
      <c r="BD233" s="30">
        <f t="shared" si="130"/>
        <v>-2.5265410713129342E-2</v>
      </c>
      <c r="BE233" s="31">
        <f t="shared" si="131"/>
        <v>0.84422479452788013</v>
      </c>
      <c r="BF233" s="31">
        <f t="shared" si="132"/>
        <v>0.34929284571820823</v>
      </c>
      <c r="BG233" s="31">
        <f t="shared" si="133"/>
        <v>0.53010868871836825</v>
      </c>
      <c r="BH233" s="24">
        <v>100</v>
      </c>
      <c r="BI233" s="24">
        <v>28.248311464499999</v>
      </c>
      <c r="BJ233" s="24">
        <f t="shared" si="134"/>
        <v>2506.1545777743895</v>
      </c>
      <c r="BK233" s="28">
        <v>1</v>
      </c>
      <c r="BL233" s="28" t="str">
        <f t="shared" si="135"/>
        <v>FALSETRUE</v>
      </c>
      <c r="BM233" s="24" t="str">
        <f t="shared" si="136"/>
        <v>FALSETRUE</v>
      </c>
      <c r="BN233" s="28">
        <v>0.3468</v>
      </c>
      <c r="BO233" s="28">
        <f t="shared" si="137"/>
        <v>0.30826666666666669</v>
      </c>
      <c r="BP233" s="24">
        <v>1.96</v>
      </c>
      <c r="BQ233" s="24">
        <f t="shared" si="141"/>
        <v>333.46666666666664</v>
      </c>
      <c r="BR233" s="24">
        <v>60</v>
      </c>
      <c r="BS233" s="28">
        <v>2.08</v>
      </c>
      <c r="BT233" s="28">
        <v>1161.4928</v>
      </c>
      <c r="BU233" s="24">
        <v>0.11</v>
      </c>
      <c r="BV233" s="28">
        <v>0.72</v>
      </c>
      <c r="BW233" s="28">
        <v>402.05519999999996</v>
      </c>
      <c r="BX233" s="24">
        <v>13334</v>
      </c>
      <c r="BY233" s="24">
        <v>38453</v>
      </c>
      <c r="BZ233" s="24">
        <v>4054</v>
      </c>
      <c r="CA233" s="24">
        <v>10558</v>
      </c>
      <c r="CB233" s="24">
        <v>5721</v>
      </c>
      <c r="CC233" s="24">
        <v>39562</v>
      </c>
      <c r="CD233" s="24">
        <v>45.22</v>
      </c>
      <c r="CE233" s="24">
        <v>31.21</v>
      </c>
      <c r="CF233" s="24">
        <v>94.65</v>
      </c>
      <c r="CG233" s="24">
        <v>55841</v>
      </c>
      <c r="CH233" s="24">
        <v>0</v>
      </c>
      <c r="CI233" s="24">
        <v>0</v>
      </c>
      <c r="CJ233" s="24" t="s">
        <v>98</v>
      </c>
      <c r="CK233" s="24">
        <v>14775</v>
      </c>
      <c r="CL233" s="28">
        <v>1.02</v>
      </c>
      <c r="CM233" s="28">
        <v>3.83</v>
      </c>
      <c r="CN233" s="24">
        <v>6701</v>
      </c>
      <c r="CO233" s="24">
        <v>45.55</v>
      </c>
      <c r="CP233" s="24">
        <v>3886</v>
      </c>
      <c r="CQ233" s="24">
        <v>7241</v>
      </c>
      <c r="CR233" s="24">
        <v>8881</v>
      </c>
      <c r="CS233" s="24">
        <v>20008</v>
      </c>
      <c r="CT233" s="24">
        <v>2630</v>
      </c>
      <c r="CU233" s="24">
        <v>5220</v>
      </c>
      <c r="CV233" s="24">
        <v>4148</v>
      </c>
      <c r="CW233" s="24">
        <v>4731</v>
      </c>
      <c r="CX233" s="24">
        <v>73.38</v>
      </c>
      <c r="CY233" s="24">
        <v>97.04</v>
      </c>
      <c r="CZ233" s="24">
        <v>87.11</v>
      </c>
      <c r="DA233" s="24">
        <v>59.6</v>
      </c>
      <c r="DB233" s="24">
        <v>925</v>
      </c>
      <c r="DC233" s="24">
        <v>3.63</v>
      </c>
      <c r="DD233" s="24">
        <v>7.04</v>
      </c>
      <c r="DE233" s="24">
        <v>407</v>
      </c>
      <c r="DF233" s="24">
        <v>2.77</v>
      </c>
      <c r="DG233" s="24">
        <v>1.43</v>
      </c>
      <c r="DH233" s="24">
        <v>1.76</v>
      </c>
    </row>
    <row r="234" spans="1:112" ht="12.3" customHeight="1">
      <c r="A234" s="24">
        <v>242</v>
      </c>
      <c r="B234" s="24" t="s">
        <v>323</v>
      </c>
      <c r="C234" s="24" t="s">
        <v>324</v>
      </c>
      <c r="D234" s="25" t="s">
        <v>572</v>
      </c>
      <c r="E234" s="25" t="s">
        <v>573</v>
      </c>
      <c r="F234" s="25" t="s">
        <v>574</v>
      </c>
      <c r="G234" s="25" t="s">
        <v>575</v>
      </c>
      <c r="H234" s="25" t="s">
        <v>323</v>
      </c>
      <c r="I234" s="26">
        <v>32166</v>
      </c>
      <c r="J234" s="27">
        <v>40779.717991118385</v>
      </c>
      <c r="K234" s="27">
        <f t="shared" si="111"/>
        <v>19917.1872</v>
      </c>
      <c r="L234" s="24">
        <v>2937</v>
      </c>
      <c r="M234" s="24">
        <v>3214</v>
      </c>
      <c r="N234" s="24">
        <v>1563</v>
      </c>
      <c r="O234" s="24">
        <f t="shared" si="112"/>
        <v>4777</v>
      </c>
      <c r="P234" s="28">
        <v>61.92</v>
      </c>
      <c r="Q234" s="28">
        <f t="shared" si="113"/>
        <v>0.99909537136224502</v>
      </c>
      <c r="R234" s="29">
        <v>0.39866361981674697</v>
      </c>
      <c r="S234" s="29">
        <v>0.29879248427493488</v>
      </c>
      <c r="T234" s="29">
        <v>0.36981229902799539</v>
      </c>
      <c r="U234" s="28" t="s">
        <v>576</v>
      </c>
      <c r="V234" s="28" t="s">
        <v>119</v>
      </c>
      <c r="W234" s="28">
        <v>0.99909537136224502</v>
      </c>
      <c r="X234" s="27">
        <v>40779.717991118385</v>
      </c>
      <c r="Y234" s="30">
        <f t="shared" si="114"/>
        <v>3.2657531936019671E-3</v>
      </c>
      <c r="Z234" s="27">
        <f t="shared" si="115"/>
        <v>31070.717991118385</v>
      </c>
      <c r="AA234" s="27">
        <v>3196</v>
      </c>
      <c r="AB234" s="27">
        <v>4813</v>
      </c>
      <c r="AC234" s="27">
        <v>615</v>
      </c>
      <c r="AD234" s="27">
        <v>1729</v>
      </c>
      <c r="AE234" s="27">
        <v>0</v>
      </c>
      <c r="AF234" s="27">
        <f t="shared" si="116"/>
        <v>4813</v>
      </c>
      <c r="AG234" s="27">
        <f t="shared" si="117"/>
        <v>4</v>
      </c>
      <c r="AH234" s="27">
        <v>3196</v>
      </c>
      <c r="AI234" s="27">
        <v>4813</v>
      </c>
      <c r="AJ234" s="27">
        <v>2372</v>
      </c>
      <c r="AK234" s="27">
        <v>1729</v>
      </c>
      <c r="AL234" s="27">
        <v>0</v>
      </c>
      <c r="AM234" s="27">
        <v>4813</v>
      </c>
      <c r="AN234" s="27">
        <f t="shared" si="118"/>
        <v>4</v>
      </c>
      <c r="AO234" s="27">
        <v>9709</v>
      </c>
      <c r="AP234" s="30">
        <f t="shared" si="119"/>
        <v>5.6148124176125021E-3</v>
      </c>
      <c r="AQ234" s="30">
        <f t="shared" si="120"/>
        <v>1.5177172120420912E-2</v>
      </c>
      <c r="AR234" s="31">
        <f t="shared" si="121"/>
        <v>0.23808403976983292</v>
      </c>
      <c r="AS234" s="31">
        <f>AR234/1</f>
        <v>0.23808403976983292</v>
      </c>
      <c r="AT234" s="32">
        <f t="shared" si="122"/>
        <v>0.23808403976983292</v>
      </c>
      <c r="AU234" s="24">
        <v>7479.2279500177665</v>
      </c>
      <c r="AV234" s="28">
        <f t="shared" si="123"/>
        <v>0.20770223214920364</v>
      </c>
      <c r="AW234" s="30">
        <f t="shared" si="124"/>
        <v>2.6675696595404095E-3</v>
      </c>
      <c r="AX234" s="33">
        <f t="shared" si="125"/>
        <v>0.20770223214920364</v>
      </c>
      <c r="AY234" s="30">
        <f t="shared" si="126"/>
        <v>-1.2509602460880502E-2</v>
      </c>
      <c r="AZ234" s="31">
        <f t="shared" si="127"/>
        <v>0.79202758266276396</v>
      </c>
      <c r="BA234" s="31">
        <f t="shared" si="143"/>
        <v>2666.2279500177665</v>
      </c>
      <c r="BB234" s="33">
        <f t="shared" si="128"/>
        <v>0.64351561847885208</v>
      </c>
      <c r="BC234" s="31">
        <f t="shared" si="129"/>
        <v>0.46613114487623819</v>
      </c>
      <c r="BD234" s="30">
        <f t="shared" si="130"/>
        <v>-2.3490592240105351E-3</v>
      </c>
      <c r="BE234" s="31">
        <f t="shared" si="131"/>
        <v>0.93296384686197853</v>
      </c>
      <c r="BF234" s="31">
        <f t="shared" si="132"/>
        <v>0.64510832380594185</v>
      </c>
      <c r="BG234" s="31">
        <f t="shared" si="133"/>
        <v>0.97905677658786761</v>
      </c>
      <c r="BH234" s="24">
        <v>99.02</v>
      </c>
      <c r="BI234" s="24">
        <v>1668.6666007700001</v>
      </c>
      <c r="BJ234" s="24">
        <f t="shared" si="134"/>
        <v>24.438505554255556</v>
      </c>
      <c r="BK234" s="28">
        <f>BJ234/(2000)</f>
        <v>1.2219252777127779E-2</v>
      </c>
      <c r="BL234" s="28" t="str">
        <f t="shared" si="135"/>
        <v>TRUETRUE</v>
      </c>
      <c r="BM234" s="24" t="str">
        <f t="shared" si="136"/>
        <v>FALSETRUE</v>
      </c>
      <c r="BN234" s="28">
        <v>0.53180000000000005</v>
      </c>
      <c r="BO234" s="28">
        <f t="shared" si="137"/>
        <v>0.47271111111111114</v>
      </c>
      <c r="BP234" s="24">
        <v>4.91</v>
      </c>
      <c r="BQ234" s="24">
        <f t="shared" si="141"/>
        <v>277.25925925925924</v>
      </c>
      <c r="BR234" s="24">
        <v>27</v>
      </c>
      <c r="BS234" s="28">
        <v>11.95</v>
      </c>
      <c r="BT234" s="28">
        <v>3843.837</v>
      </c>
      <c r="BU234" s="24">
        <v>1.76</v>
      </c>
      <c r="BV234" s="28">
        <v>40.75</v>
      </c>
      <c r="BW234" s="28">
        <v>13107.645</v>
      </c>
      <c r="BX234" s="24">
        <v>10756</v>
      </c>
      <c r="BY234" s="24">
        <v>20225</v>
      </c>
      <c r="BZ234" s="24">
        <v>1185</v>
      </c>
      <c r="CA234" s="24">
        <v>8523</v>
      </c>
      <c r="CB234" s="24">
        <v>4487</v>
      </c>
      <c r="CC234" s="24">
        <v>19156</v>
      </c>
      <c r="CD234" s="24">
        <v>59.04</v>
      </c>
      <c r="CE234" s="24">
        <v>25.81</v>
      </c>
      <c r="CF234" s="24">
        <v>99.12</v>
      </c>
      <c r="CG234" s="24">
        <v>31850</v>
      </c>
      <c r="CH234" s="24">
        <v>316</v>
      </c>
      <c r="CI234" s="24">
        <v>0.98</v>
      </c>
      <c r="CJ234" s="24" t="s">
        <v>98</v>
      </c>
      <c r="CK234" s="24">
        <v>8152</v>
      </c>
      <c r="CL234" s="28">
        <v>1.02</v>
      </c>
      <c r="CM234" s="28">
        <v>4.01</v>
      </c>
      <c r="CN234" s="24">
        <v>3692</v>
      </c>
      <c r="CO234" s="24">
        <v>45.4</v>
      </c>
      <c r="CP234" s="24">
        <v>1851</v>
      </c>
      <c r="CQ234" s="24">
        <v>4777</v>
      </c>
      <c r="CR234" s="24">
        <v>618</v>
      </c>
      <c r="CS234" s="24">
        <v>7486</v>
      </c>
      <c r="CT234" s="24">
        <v>1467</v>
      </c>
      <c r="CU234" s="24">
        <v>4072</v>
      </c>
      <c r="CV234" s="24">
        <v>2823</v>
      </c>
      <c r="CW234" s="24">
        <v>1631</v>
      </c>
      <c r="CX234" s="24">
        <v>51.73</v>
      </c>
      <c r="CY234" s="24">
        <v>92.06</v>
      </c>
      <c r="CZ234" s="24">
        <v>76.569999999999993</v>
      </c>
      <c r="DA234" s="24">
        <v>35</v>
      </c>
      <c r="DB234" s="24">
        <v>1237</v>
      </c>
      <c r="DC234" s="24">
        <v>9.51</v>
      </c>
      <c r="DD234" s="24">
        <v>16.940000000000001</v>
      </c>
      <c r="DE234" s="24">
        <v>1312</v>
      </c>
      <c r="DF234" s="24">
        <v>16.13</v>
      </c>
      <c r="DG234" s="24">
        <v>41.9</v>
      </c>
      <c r="DH234" s="24">
        <v>7.97</v>
      </c>
    </row>
    <row r="235" spans="1:112" ht="12.3" customHeight="1">
      <c r="A235" s="24">
        <v>243</v>
      </c>
      <c r="B235" s="24" t="s">
        <v>323</v>
      </c>
      <c r="C235" s="24" t="s">
        <v>324</v>
      </c>
      <c r="D235" s="25" t="s">
        <v>572</v>
      </c>
      <c r="E235" s="25" t="s">
        <v>573</v>
      </c>
      <c r="F235" s="25" t="s">
        <v>665</v>
      </c>
      <c r="G235" s="25" t="s">
        <v>666</v>
      </c>
      <c r="H235" s="25" t="s">
        <v>323</v>
      </c>
      <c r="I235" s="26">
        <v>74800</v>
      </c>
      <c r="J235" s="27">
        <v>94830.656772233255</v>
      </c>
      <c r="K235" s="27">
        <f t="shared" si="111"/>
        <v>14324.2</v>
      </c>
      <c r="L235" s="24">
        <v>15090</v>
      </c>
      <c r="M235" s="24">
        <v>2956</v>
      </c>
      <c r="N235" s="24">
        <v>617</v>
      </c>
      <c r="O235" s="24">
        <f t="shared" si="112"/>
        <v>3573</v>
      </c>
      <c r="P235" s="28">
        <v>19.149999999999999</v>
      </c>
      <c r="Q235" s="28">
        <f t="shared" si="113"/>
        <v>0.3954348427474893</v>
      </c>
      <c r="R235" s="29">
        <v>0.39866361981674697</v>
      </c>
      <c r="S235" s="29">
        <v>0.29879248427493488</v>
      </c>
      <c r="T235" s="29">
        <v>0.36981229902799539</v>
      </c>
      <c r="U235" s="28" t="s">
        <v>576</v>
      </c>
      <c r="V235" s="28" t="s">
        <v>119</v>
      </c>
      <c r="W235" s="28">
        <v>0.32892139205027943</v>
      </c>
      <c r="X235" s="27">
        <v>31191.83163456522</v>
      </c>
      <c r="Y235" s="30">
        <f t="shared" si="114"/>
        <v>2.497928597668622E-3</v>
      </c>
      <c r="Z235" s="27">
        <f t="shared" si="115"/>
        <v>21566.83163456522</v>
      </c>
      <c r="AA235" s="27">
        <v>5181</v>
      </c>
      <c r="AB235" s="27">
        <v>4536</v>
      </c>
      <c r="AC235" s="27">
        <v>314</v>
      </c>
      <c r="AD235" s="27">
        <v>60</v>
      </c>
      <c r="AE235" s="27">
        <v>0</v>
      </c>
      <c r="AF235" s="27">
        <f t="shared" si="116"/>
        <v>5181</v>
      </c>
      <c r="AG235" s="27">
        <f t="shared" si="117"/>
        <v>4</v>
      </c>
      <c r="AH235" s="27">
        <v>5181</v>
      </c>
      <c r="AI235" s="27">
        <v>4664</v>
      </c>
      <c r="AJ235" s="27">
        <v>96</v>
      </c>
      <c r="AK235" s="27">
        <v>60</v>
      </c>
      <c r="AL235" s="27">
        <v>0</v>
      </c>
      <c r="AM235" s="27">
        <v>9814</v>
      </c>
      <c r="AN235" s="27">
        <f t="shared" si="118"/>
        <v>4</v>
      </c>
      <c r="AO235" s="27">
        <v>9625</v>
      </c>
      <c r="AP235" s="30">
        <f t="shared" si="119"/>
        <v>5.5662343721825458E-3</v>
      </c>
      <c r="AQ235" s="30">
        <f t="shared" si="120"/>
        <v>1.470731991889531E-2</v>
      </c>
      <c r="AR235" s="31">
        <f t="shared" si="121"/>
        <v>0.30857437654716174</v>
      </c>
      <c r="AS235" s="31">
        <f>AR235/1</f>
        <v>0.30857437654716174</v>
      </c>
      <c r="AT235" s="32">
        <f t="shared" si="122"/>
        <v>0.10149671348493954</v>
      </c>
      <c r="AU235" s="24">
        <v>6467.581331884644</v>
      </c>
      <c r="AV235" s="28">
        <f t="shared" si="123"/>
        <v>0.17960825478460901</v>
      </c>
      <c r="AW235" s="30">
        <f t="shared" si="124"/>
        <v>2.3067519598068201E-3</v>
      </c>
      <c r="AX235" s="33">
        <f t="shared" si="125"/>
        <v>0.17960825478460901</v>
      </c>
      <c r="AY235" s="30">
        <f t="shared" si="126"/>
        <v>-1.240056795908849E-2</v>
      </c>
      <c r="AZ235" s="31">
        <f t="shared" si="127"/>
        <v>0.79292200579336403</v>
      </c>
      <c r="BA235" s="31">
        <f t="shared" si="143"/>
        <v>1803.581331884644</v>
      </c>
      <c r="BB235" s="33">
        <f t="shared" si="128"/>
        <v>0.72113511383411033</v>
      </c>
      <c r="BC235" s="31">
        <f t="shared" si="129"/>
        <v>0.45706462679824006</v>
      </c>
      <c r="BD235" s="30">
        <f t="shared" si="130"/>
        <v>-3.0683057745139238E-3</v>
      </c>
      <c r="BE235" s="31">
        <f t="shared" si="131"/>
        <v>0.93017870642125244</v>
      </c>
      <c r="BF235" s="31">
        <f t="shared" si="132"/>
        <v>0.42053267568973346</v>
      </c>
      <c r="BG235" s="31">
        <f t="shared" si="133"/>
        <v>0.63822671436264811</v>
      </c>
      <c r="BH235" s="24">
        <v>100</v>
      </c>
      <c r="BI235" s="24">
        <v>17.598642049199999</v>
      </c>
      <c r="BJ235" s="24">
        <f t="shared" si="134"/>
        <v>5388.521256760494</v>
      </c>
      <c r="BK235" s="28">
        <v>1</v>
      </c>
      <c r="BL235" s="28" t="str">
        <f t="shared" si="135"/>
        <v>FALSETRUE</v>
      </c>
      <c r="BM235" s="24" t="str">
        <f t="shared" si="136"/>
        <v>FALSETRUE</v>
      </c>
      <c r="BN235" s="28">
        <v>0.39049999999999996</v>
      </c>
      <c r="BO235" s="28">
        <f t="shared" si="137"/>
        <v>0.34711111111111109</v>
      </c>
      <c r="BP235" s="24">
        <v>2.5</v>
      </c>
      <c r="BQ235" s="24">
        <f t="shared" si="141"/>
        <v>364.12962962962962</v>
      </c>
      <c r="BR235" s="24">
        <v>54</v>
      </c>
      <c r="BS235" s="28">
        <v>2.67</v>
      </c>
      <c r="BT235" s="28">
        <v>1997.1599999999999</v>
      </c>
      <c r="BU235" s="24">
        <v>0.14000000000000001</v>
      </c>
      <c r="BV235" s="28">
        <v>5.4699999999999989</v>
      </c>
      <c r="BW235" s="28">
        <v>4091.5599999999995</v>
      </c>
      <c r="BX235" s="24">
        <v>19907</v>
      </c>
      <c r="BY235" s="24">
        <v>50978</v>
      </c>
      <c r="BZ235" s="24">
        <v>3915</v>
      </c>
      <c r="CA235" s="24">
        <v>15821</v>
      </c>
      <c r="CB235" s="24">
        <v>8758</v>
      </c>
      <c r="CC235" s="24">
        <v>50221</v>
      </c>
      <c r="CD235" s="24">
        <v>46.73</v>
      </c>
      <c r="CE235" s="24">
        <v>28.93</v>
      </c>
      <c r="CF235" s="24">
        <v>95.51</v>
      </c>
      <c r="CG235" s="24">
        <v>74800</v>
      </c>
      <c r="CH235" s="24">
        <v>0</v>
      </c>
      <c r="CI235" s="24">
        <v>0</v>
      </c>
      <c r="CJ235" s="24" t="s">
        <v>98</v>
      </c>
      <c r="CK235" s="24">
        <v>19016</v>
      </c>
      <c r="CL235" s="28">
        <v>1.02</v>
      </c>
      <c r="CM235" s="28">
        <v>4.01</v>
      </c>
      <c r="CN235" s="24">
        <v>8631</v>
      </c>
      <c r="CO235" s="24">
        <v>45.58</v>
      </c>
      <c r="CP235" s="24">
        <v>4590</v>
      </c>
      <c r="CQ235" s="24">
        <v>8691</v>
      </c>
      <c r="CR235" s="24">
        <v>6293</v>
      </c>
      <c r="CS235" s="24">
        <v>19663</v>
      </c>
      <c r="CT235" s="24">
        <v>3536</v>
      </c>
      <c r="CU235" s="24">
        <v>7912</v>
      </c>
      <c r="CV235" s="24">
        <v>6215</v>
      </c>
      <c r="CW235" s="24">
        <v>5953</v>
      </c>
      <c r="CX235" s="24">
        <v>66.81</v>
      </c>
      <c r="CY235" s="24">
        <v>96.89</v>
      </c>
      <c r="CZ235" s="24">
        <v>85.01</v>
      </c>
      <c r="DA235" s="24">
        <v>53.78</v>
      </c>
      <c r="DB235" s="24">
        <v>1548</v>
      </c>
      <c r="DC235" s="24">
        <v>3.91</v>
      </c>
      <c r="DD235" s="24">
        <v>9.1199999999999992</v>
      </c>
      <c r="DE235" s="24">
        <v>649</v>
      </c>
      <c r="DF235" s="24">
        <v>3.43</v>
      </c>
      <c r="DG235" s="24">
        <v>6.28</v>
      </c>
      <c r="DH235" s="24">
        <v>2.97</v>
      </c>
    </row>
    <row r="236" spans="1:112" ht="12.3" customHeight="1">
      <c r="A236" s="24">
        <v>244</v>
      </c>
      <c r="B236" s="24" t="s">
        <v>323</v>
      </c>
      <c r="C236" s="24" t="s">
        <v>324</v>
      </c>
      <c r="D236" s="25" t="s">
        <v>572</v>
      </c>
      <c r="E236" s="25" t="s">
        <v>573</v>
      </c>
      <c r="F236" s="25" t="s">
        <v>807</v>
      </c>
      <c r="G236" s="25" t="s">
        <v>808</v>
      </c>
      <c r="H236" s="25" t="s">
        <v>323</v>
      </c>
      <c r="I236" s="26">
        <v>36646</v>
      </c>
      <c r="J236" s="27">
        <v>46459.415081220053</v>
      </c>
      <c r="K236" s="27">
        <f t="shared" si="111"/>
        <v>10051.997800000001</v>
      </c>
      <c r="L236" s="24">
        <v>6859</v>
      </c>
      <c r="M236" s="24">
        <v>1848</v>
      </c>
      <c r="N236" s="24">
        <v>745</v>
      </c>
      <c r="O236" s="24">
        <f t="shared" si="112"/>
        <v>2593</v>
      </c>
      <c r="P236" s="28">
        <v>27.43</v>
      </c>
      <c r="Q236" s="28">
        <f t="shared" si="113"/>
        <v>0.44635565365402857</v>
      </c>
      <c r="R236" s="29">
        <v>0.39866361981674697</v>
      </c>
      <c r="S236" s="29">
        <v>0.29879248427493488</v>
      </c>
      <c r="T236" s="29">
        <v>0.36981229902799539</v>
      </c>
      <c r="U236" s="28" t="s">
        <v>576</v>
      </c>
      <c r="V236" s="28" t="s">
        <v>119</v>
      </c>
      <c r="W236" s="28">
        <v>0.47113910098899037</v>
      </c>
      <c r="X236" s="27">
        <v>21888.847053840356</v>
      </c>
      <c r="Y236" s="30">
        <f t="shared" si="114"/>
        <v>1.7529197280352186E-3</v>
      </c>
      <c r="Z236" s="27">
        <f t="shared" si="115"/>
        <v>20341.847053840356</v>
      </c>
      <c r="AA236" s="27">
        <v>749</v>
      </c>
      <c r="AB236" s="27">
        <v>620</v>
      </c>
      <c r="AC236" s="27">
        <v>0</v>
      </c>
      <c r="AD236" s="27">
        <v>0</v>
      </c>
      <c r="AE236" s="27">
        <v>0</v>
      </c>
      <c r="AF236" s="27">
        <f t="shared" si="116"/>
        <v>749</v>
      </c>
      <c r="AG236" s="27">
        <f t="shared" si="117"/>
        <v>2</v>
      </c>
      <c r="AH236" s="27">
        <v>749</v>
      </c>
      <c r="AI236" s="27">
        <v>620</v>
      </c>
      <c r="AJ236" s="27">
        <v>323</v>
      </c>
      <c r="AK236" s="27">
        <v>0</v>
      </c>
      <c r="AL236" s="27">
        <v>0</v>
      </c>
      <c r="AM236" s="27">
        <v>749</v>
      </c>
      <c r="AN236" s="27">
        <f t="shared" si="118"/>
        <v>3</v>
      </c>
      <c r="AO236" s="27">
        <v>1547</v>
      </c>
      <c r="AP236" s="30">
        <f t="shared" si="119"/>
        <v>8.9464567000170376E-4</v>
      </c>
      <c r="AQ236" s="30">
        <f t="shared" si="120"/>
        <v>1.9550896976233047E-3</v>
      </c>
      <c r="AR236" s="31">
        <f t="shared" si="121"/>
        <v>7.0675261981356013E-2</v>
      </c>
      <c r="AS236" s="31">
        <f>AR236/1</f>
        <v>7.0675261981356013E-2</v>
      </c>
      <c r="AT236" s="32">
        <f t="shared" si="122"/>
        <v>3.3297879392057445E-2</v>
      </c>
      <c r="AU236" s="24">
        <v>3718.700924106101</v>
      </c>
      <c r="AV236" s="28">
        <f t="shared" si="123"/>
        <v>0.1032703492651683</v>
      </c>
      <c r="AW236" s="30">
        <f t="shared" si="124"/>
        <v>1.3263259021309484E-3</v>
      </c>
      <c r="AX236" s="33">
        <f t="shared" si="125"/>
        <v>0.1032703492651683</v>
      </c>
      <c r="AY236" s="30">
        <f t="shared" si="126"/>
        <v>-6.287637954923563E-4</v>
      </c>
      <c r="AZ236" s="31">
        <f t="shared" si="127"/>
        <v>0.88948753101489597</v>
      </c>
      <c r="BA236" s="31">
        <f t="shared" si="143"/>
        <v>3098.700924106101</v>
      </c>
      <c r="BB236" s="33">
        <f t="shared" si="128"/>
        <v>0.16672488932382623</v>
      </c>
      <c r="BC236" s="31">
        <f t="shared" si="129"/>
        <v>0.46380716669893712</v>
      </c>
      <c r="BD236" s="30">
        <f t="shared" si="130"/>
        <v>8.5827405803351486E-4</v>
      </c>
      <c r="BE236" s="31">
        <f t="shared" si="131"/>
        <v>0.94538361255213843</v>
      </c>
      <c r="BF236" s="31">
        <f t="shared" si="132"/>
        <v>0.47275854442305471</v>
      </c>
      <c r="BG236" s="31">
        <f t="shared" si="133"/>
        <v>0.71748796214020416</v>
      </c>
      <c r="BH236" s="24">
        <v>98.9</v>
      </c>
      <c r="BI236" s="24">
        <v>351.78929541100001</v>
      </c>
      <c r="BJ236" s="24">
        <f t="shared" si="134"/>
        <v>132.06602840754695</v>
      </c>
      <c r="BK236" s="28">
        <f>BJ236/(2000)</f>
        <v>6.6033014203773471E-2</v>
      </c>
      <c r="BL236" s="28" t="str">
        <f t="shared" si="135"/>
        <v>FALSETRUE</v>
      </c>
      <c r="BM236" s="24" t="str">
        <f t="shared" si="136"/>
        <v>FALSETRUE</v>
      </c>
      <c r="BN236" s="28">
        <v>0.45850000000000002</v>
      </c>
      <c r="BO236" s="28">
        <f t="shared" si="137"/>
        <v>0.40755555555555556</v>
      </c>
      <c r="BP236" s="24">
        <v>2.5299999999999998</v>
      </c>
      <c r="BQ236" s="24">
        <f t="shared" si="141"/>
        <v>328.875</v>
      </c>
      <c r="BR236" s="24">
        <v>24</v>
      </c>
      <c r="BS236" s="28">
        <v>4.68</v>
      </c>
      <c r="BT236" s="28">
        <v>1715.0327999999997</v>
      </c>
      <c r="BU236" s="24">
        <v>0.53</v>
      </c>
      <c r="BV236" s="28">
        <v>8.08</v>
      </c>
      <c r="BW236" s="28">
        <v>2960.9967999999999</v>
      </c>
      <c r="BX236" s="24">
        <v>11090</v>
      </c>
      <c r="BY236" s="24">
        <v>24185</v>
      </c>
      <c r="BZ236" s="24">
        <v>1371</v>
      </c>
      <c r="CA236" s="24">
        <v>8827</v>
      </c>
      <c r="CB236" s="24">
        <v>4675</v>
      </c>
      <c r="CC236" s="24">
        <v>23144</v>
      </c>
      <c r="CD236" s="24">
        <v>51.52</v>
      </c>
      <c r="CE236" s="24">
        <v>27</v>
      </c>
      <c r="CF236" s="24">
        <v>101</v>
      </c>
      <c r="CG236" s="24">
        <v>36243</v>
      </c>
      <c r="CH236" s="24">
        <v>403</v>
      </c>
      <c r="CI236" s="24">
        <v>1.1000000000000001</v>
      </c>
      <c r="CJ236" s="24" t="s">
        <v>98</v>
      </c>
      <c r="CK236" s="24">
        <v>9706</v>
      </c>
      <c r="CL236" s="28">
        <v>1.01</v>
      </c>
      <c r="CM236" s="28">
        <v>3.79</v>
      </c>
      <c r="CN236" s="24">
        <v>3736</v>
      </c>
      <c r="CO236" s="24">
        <v>38.61</v>
      </c>
      <c r="CP236" s="24">
        <v>2018</v>
      </c>
      <c r="CQ236" s="24">
        <v>3619</v>
      </c>
      <c r="CR236" s="24">
        <v>2055</v>
      </c>
      <c r="CS236" s="24">
        <v>7893</v>
      </c>
      <c r="CT236" s="24">
        <v>1919</v>
      </c>
      <c r="CU236" s="24">
        <v>4318</v>
      </c>
      <c r="CV236" s="24">
        <v>3170</v>
      </c>
      <c r="CW236" s="24">
        <v>2332</v>
      </c>
      <c r="CX236" s="24">
        <v>66.33</v>
      </c>
      <c r="CY236" s="24">
        <v>93.32</v>
      </c>
      <c r="CZ236" s="24">
        <v>82.06</v>
      </c>
      <c r="DA236" s="24">
        <v>45.18</v>
      </c>
      <c r="DB236" s="24">
        <v>744</v>
      </c>
      <c r="DC236" s="24">
        <v>7.82</v>
      </c>
      <c r="DD236" s="24">
        <v>10.88</v>
      </c>
      <c r="DE236" s="24">
        <v>1256</v>
      </c>
      <c r="DF236" s="24">
        <v>12.98</v>
      </c>
      <c r="DG236" s="24">
        <v>8</v>
      </c>
      <c r="DH236" s="24">
        <v>2.81</v>
      </c>
    </row>
    <row r="237" spans="1:112" ht="12.3" customHeight="1">
      <c r="A237" s="24">
        <v>245</v>
      </c>
      <c r="B237" s="24" t="s">
        <v>323</v>
      </c>
      <c r="C237" s="24" t="s">
        <v>324</v>
      </c>
      <c r="D237" s="25" t="s">
        <v>572</v>
      </c>
      <c r="E237" s="25" t="s">
        <v>573</v>
      </c>
      <c r="F237" s="25" t="s">
        <v>1645</v>
      </c>
      <c r="G237" s="25" t="s">
        <v>1646</v>
      </c>
      <c r="H237" s="25" t="s">
        <v>323</v>
      </c>
      <c r="I237" s="26">
        <v>56668</v>
      </c>
      <c r="J237" s="27">
        <v>71843.097031669982</v>
      </c>
      <c r="K237" s="27">
        <f t="shared" si="111"/>
        <v>6392.1504000000004</v>
      </c>
      <c r="L237" s="24">
        <v>13454</v>
      </c>
      <c r="M237" s="24">
        <v>1410</v>
      </c>
      <c r="N237" s="24">
        <v>301</v>
      </c>
      <c r="O237" s="24">
        <f t="shared" si="112"/>
        <v>1711</v>
      </c>
      <c r="P237" s="28">
        <v>11.280000000000001</v>
      </c>
      <c r="Q237" s="28">
        <f t="shared" si="113"/>
        <v>0.34105032682657649</v>
      </c>
      <c r="R237" s="29">
        <v>0.39866361981674697</v>
      </c>
      <c r="S237" s="29">
        <v>0.29879248427493488</v>
      </c>
      <c r="T237" s="29">
        <v>0.36981229902799539</v>
      </c>
      <c r="U237" s="28" t="s">
        <v>576</v>
      </c>
      <c r="V237" s="28" t="s">
        <v>119</v>
      </c>
      <c r="W237" s="28">
        <v>0.19374586435128732</v>
      </c>
      <c r="X237" s="27">
        <v>13919.302932074306</v>
      </c>
      <c r="Y237" s="30">
        <f t="shared" si="114"/>
        <v>1.11469647762241E-3</v>
      </c>
      <c r="Z237" s="27">
        <f t="shared" si="115"/>
        <v>-9794.6970679256938</v>
      </c>
      <c r="AA237" s="27">
        <v>12733</v>
      </c>
      <c r="AB237" s="27">
        <v>5245</v>
      </c>
      <c r="AC237" s="27">
        <v>74</v>
      </c>
      <c r="AD237" s="27">
        <v>96</v>
      </c>
      <c r="AE237" s="27">
        <v>0</v>
      </c>
      <c r="AF237" s="27">
        <f t="shared" si="116"/>
        <v>12733</v>
      </c>
      <c r="AG237" s="27">
        <f t="shared" si="117"/>
        <v>4</v>
      </c>
      <c r="AH237" s="27">
        <v>12747</v>
      </c>
      <c r="AI237" s="27">
        <v>5404</v>
      </c>
      <c r="AJ237" s="27">
        <v>1312</v>
      </c>
      <c r="AK237" s="27">
        <v>96</v>
      </c>
      <c r="AL237" s="27">
        <v>0</v>
      </c>
      <c r="AM237" s="27">
        <v>19524</v>
      </c>
      <c r="AN237" s="27">
        <f t="shared" si="118"/>
        <v>4</v>
      </c>
      <c r="AO237" s="27">
        <v>23714</v>
      </c>
      <c r="AP237" s="30">
        <f t="shared" si="119"/>
        <v>1.3714044872928509E-2</v>
      </c>
      <c r="AQ237" s="30">
        <f t="shared" si="120"/>
        <v>1.7040814074123126E-2</v>
      </c>
      <c r="AR237" s="31">
        <f t="shared" si="121"/>
        <v>1.7036772685904933</v>
      </c>
      <c r="AS237" s="31">
        <v>1</v>
      </c>
      <c r="AT237" s="32">
        <f t="shared" si="122"/>
        <v>0.33008042497870543</v>
      </c>
      <c r="AU237" s="24">
        <v>3514.3562334680009</v>
      </c>
      <c r="AV237" s="28">
        <f t="shared" si="123"/>
        <v>9.759558595309796E-2</v>
      </c>
      <c r="AW237" s="30">
        <f t="shared" si="124"/>
        <v>1.2534435537820026E-3</v>
      </c>
      <c r="AX237" s="33">
        <f t="shared" si="125"/>
        <v>9.759558595309796E-2</v>
      </c>
      <c r="AY237" s="30">
        <f t="shared" si="126"/>
        <v>-1.5787370520341123E-2</v>
      </c>
      <c r="AZ237" s="31">
        <f t="shared" si="127"/>
        <v>0.7651396570892991</v>
      </c>
      <c r="BA237" s="31">
        <v>0</v>
      </c>
      <c r="BB237" s="33">
        <f t="shared" si="128"/>
        <v>1.5376927212262941</v>
      </c>
      <c r="BC237" s="31">
        <f t="shared" si="129"/>
        <v>0.42046628761971466</v>
      </c>
      <c r="BD237" s="30">
        <f t="shared" si="130"/>
        <v>-1.2599348395306098E-2</v>
      </c>
      <c r="BE237" s="31">
        <f t="shared" si="131"/>
        <v>0.89327162327031573</v>
      </c>
      <c r="BF237" s="31">
        <f t="shared" si="132"/>
        <v>0.36271072803307519</v>
      </c>
      <c r="BG237" s="31">
        <f t="shared" si="133"/>
        <v>0.55047250689130001</v>
      </c>
      <c r="BH237" s="24">
        <v>100</v>
      </c>
      <c r="BI237" s="24">
        <v>28.073376175500002</v>
      </c>
      <c r="BJ237" s="24">
        <f t="shared" si="134"/>
        <v>2559.1185250589269</v>
      </c>
      <c r="BK237" s="28">
        <v>1</v>
      </c>
      <c r="BL237" s="28" t="str">
        <f t="shared" si="135"/>
        <v>FALSETRUE</v>
      </c>
      <c r="BM237" s="24" t="str">
        <f t="shared" si="136"/>
        <v>FALSETRUE</v>
      </c>
      <c r="BN237" s="28">
        <v>0.317</v>
      </c>
      <c r="BO237" s="28">
        <f t="shared" si="137"/>
        <v>0.28177777777777779</v>
      </c>
      <c r="BP237" s="24">
        <v>1.86</v>
      </c>
      <c r="BQ237" s="24">
        <f t="shared" si="141"/>
        <v>312.74137931034483</v>
      </c>
      <c r="BR237" s="24">
        <v>58</v>
      </c>
      <c r="BS237" s="28">
        <v>1.49</v>
      </c>
      <c r="BT237" s="28">
        <v>844.35320000000002</v>
      </c>
      <c r="BU237" s="24">
        <v>0.36</v>
      </c>
      <c r="BV237" s="28">
        <v>2.33</v>
      </c>
      <c r="BW237" s="28">
        <v>1320.3643999999999</v>
      </c>
      <c r="BX237" s="24">
        <v>12619</v>
      </c>
      <c r="BY237" s="24">
        <v>39804</v>
      </c>
      <c r="BZ237" s="24">
        <v>4245</v>
      </c>
      <c r="CA237" s="24">
        <v>9943</v>
      </c>
      <c r="CB237" s="24">
        <v>5630</v>
      </c>
      <c r="CC237" s="24">
        <v>41095</v>
      </c>
      <c r="CD237" s="24">
        <v>42.37</v>
      </c>
      <c r="CE237" s="24">
        <v>32</v>
      </c>
      <c r="CF237" s="24">
        <v>93.16</v>
      </c>
      <c r="CG237" s="24">
        <v>56668</v>
      </c>
      <c r="CH237" s="24">
        <v>0</v>
      </c>
      <c r="CI237" s="24">
        <v>0</v>
      </c>
      <c r="CJ237" s="24" t="s">
        <v>98</v>
      </c>
      <c r="CK237" s="24">
        <v>15445</v>
      </c>
      <c r="CL237" s="28">
        <v>1.02</v>
      </c>
      <c r="CM237" s="28">
        <v>3.67</v>
      </c>
      <c r="CN237" s="24">
        <v>6870</v>
      </c>
      <c r="CO237" s="24">
        <v>44.69</v>
      </c>
      <c r="CP237" s="24">
        <v>3566</v>
      </c>
      <c r="CQ237" s="24">
        <v>6293</v>
      </c>
      <c r="CR237" s="24">
        <v>8178</v>
      </c>
      <c r="CS237" s="24">
        <v>18139</v>
      </c>
      <c r="CT237" s="24">
        <v>2555</v>
      </c>
      <c r="CU237" s="24">
        <v>4940</v>
      </c>
      <c r="CV237" s="24">
        <v>4224</v>
      </c>
      <c r="CW237" s="24">
        <v>4814</v>
      </c>
      <c r="CX237" s="24">
        <v>78.11</v>
      </c>
      <c r="CY237" s="24">
        <v>97.46</v>
      </c>
      <c r="CZ237" s="24">
        <v>88.91</v>
      </c>
      <c r="DA237" s="24">
        <v>60.91</v>
      </c>
      <c r="DB237" s="24">
        <v>902</v>
      </c>
      <c r="DC237" s="24">
        <v>3.21</v>
      </c>
      <c r="DD237" s="24">
        <v>4.6500000000000004</v>
      </c>
      <c r="DE237" s="24">
        <v>552</v>
      </c>
      <c r="DF237" s="24">
        <v>3.59</v>
      </c>
      <c r="DG237" s="24">
        <v>2.88</v>
      </c>
      <c r="DH237" s="24">
        <v>1.69</v>
      </c>
    </row>
    <row r="238" spans="1:112" ht="12.3" customHeight="1">
      <c r="A238" s="24">
        <v>246</v>
      </c>
      <c r="B238" s="24" t="s">
        <v>323</v>
      </c>
      <c r="C238" s="24" t="s">
        <v>324</v>
      </c>
      <c r="D238" s="25" t="s">
        <v>572</v>
      </c>
      <c r="E238" s="25" t="s">
        <v>573</v>
      </c>
      <c r="F238" s="25" t="s">
        <v>2553</v>
      </c>
      <c r="G238" s="25" t="s">
        <v>2554</v>
      </c>
      <c r="H238" s="25" t="s">
        <v>323</v>
      </c>
      <c r="I238" s="26">
        <v>1657</v>
      </c>
      <c r="J238" s="27">
        <v>2100.727249620194</v>
      </c>
      <c r="K238" s="27">
        <f t="shared" si="111"/>
        <v>801.3252</v>
      </c>
      <c r="L238" s="24">
        <v>220</v>
      </c>
      <c r="M238" s="24">
        <v>130</v>
      </c>
      <c r="N238" s="24">
        <v>76</v>
      </c>
      <c r="O238" s="24">
        <f t="shared" si="112"/>
        <v>206</v>
      </c>
      <c r="P238" s="28">
        <v>48.36</v>
      </c>
      <c r="Q238" s="28">
        <f t="shared" si="113"/>
        <v>0.63520776675837887</v>
      </c>
      <c r="R238" s="29">
        <v>0.39866361981674697</v>
      </c>
      <c r="S238" s="29">
        <v>0.29879248427493488</v>
      </c>
      <c r="T238" s="29">
        <v>0.36981229902799539</v>
      </c>
      <c r="U238" s="28" t="s">
        <v>576</v>
      </c>
      <c r="V238" s="28" t="s">
        <v>119</v>
      </c>
      <c r="W238" s="28">
        <v>0.83063386525073191</v>
      </c>
      <c r="X238" s="27">
        <v>1744.9351951895608</v>
      </c>
      <c r="Y238" s="30">
        <f t="shared" si="114"/>
        <v>1.397392617467313E-4</v>
      </c>
      <c r="Z238" s="27">
        <f t="shared" si="115"/>
        <v>1512.9351951895608</v>
      </c>
      <c r="AA238" s="27">
        <v>0</v>
      </c>
      <c r="AB238" s="27">
        <v>232</v>
      </c>
      <c r="AC238" s="27">
        <v>0</v>
      </c>
      <c r="AD238" s="27">
        <v>0</v>
      </c>
      <c r="AE238" s="27">
        <v>0</v>
      </c>
      <c r="AF238" s="27">
        <f t="shared" si="116"/>
        <v>232</v>
      </c>
      <c r="AG238" s="27">
        <f t="shared" si="117"/>
        <v>1</v>
      </c>
      <c r="AH238" s="27">
        <v>0</v>
      </c>
      <c r="AI238" s="27">
        <v>232</v>
      </c>
      <c r="AJ238" s="27">
        <v>0</v>
      </c>
      <c r="AK238" s="27">
        <v>0</v>
      </c>
      <c r="AL238" s="27">
        <v>0</v>
      </c>
      <c r="AM238" s="27">
        <v>232</v>
      </c>
      <c r="AN238" s="27">
        <f t="shared" si="118"/>
        <v>1</v>
      </c>
      <c r="AO238" s="27">
        <v>232</v>
      </c>
      <c r="AP238" s="30">
        <f t="shared" si="119"/>
        <v>1.3416793499702344E-4</v>
      </c>
      <c r="AQ238" s="30">
        <f t="shared" si="120"/>
        <v>7.3158195136872048E-4</v>
      </c>
      <c r="AR238" s="31">
        <f t="shared" si="121"/>
        <v>0.1329562270504818</v>
      </c>
      <c r="AS238" s="31">
        <f t="shared" ref="AS238:AS281" si="144">AR238/1</f>
        <v>0.1329562270504818</v>
      </c>
      <c r="AT238" s="32">
        <f t="shared" si="122"/>
        <v>0.1104379447840956</v>
      </c>
      <c r="AU238" s="24">
        <v>391.22855053309473</v>
      </c>
      <c r="AV238" s="28">
        <f t="shared" si="123"/>
        <v>1.0864629848061826E-2</v>
      </c>
      <c r="AW238" s="30">
        <f t="shared" si="124"/>
        <v>1.3953705092590156E-4</v>
      </c>
      <c r="AX238" s="33">
        <f t="shared" si="125"/>
        <v>1.0864629848061826E-2</v>
      </c>
      <c r="AY238" s="30">
        <f t="shared" si="126"/>
        <v>-5.9204490044281895E-4</v>
      </c>
      <c r="AZ238" s="31">
        <f t="shared" si="127"/>
        <v>0.8897887405267717</v>
      </c>
      <c r="BA238" s="31">
        <f t="shared" ref="BA238:BA269" si="145">AU238-AI238</f>
        <v>159.22855053309473</v>
      </c>
      <c r="BB238" s="33">
        <f t="shared" si="128"/>
        <v>0.59300375620305013</v>
      </c>
      <c r="BC238" s="31">
        <f t="shared" si="129"/>
        <v>0.43310566339719347</v>
      </c>
      <c r="BD238" s="30">
        <f t="shared" si="130"/>
        <v>5.5713267497078619E-6</v>
      </c>
      <c r="BE238" s="31">
        <f t="shared" si="131"/>
        <v>0.94208168936716941</v>
      </c>
      <c r="BF238" s="31">
        <f t="shared" si="132"/>
        <v>0.5909517646265493</v>
      </c>
      <c r="BG238" s="31">
        <f t="shared" si="133"/>
        <v>0.89686539212633942</v>
      </c>
      <c r="BH238" s="24">
        <v>0</v>
      </c>
      <c r="BI238" s="24">
        <v>1339.0367668599999</v>
      </c>
      <c r="BJ238" s="24">
        <f t="shared" si="134"/>
        <v>1.5688346291986701</v>
      </c>
      <c r="BK238" s="28">
        <f t="shared" ref="BK238:BK272" si="146">BJ238/(2000)</f>
        <v>7.8441731459933501E-4</v>
      </c>
      <c r="BL238" s="28" t="str">
        <f t="shared" si="135"/>
        <v>TRUEFALSE</v>
      </c>
      <c r="BM238" s="24" t="str">
        <f t="shared" si="136"/>
        <v>FALSEFALSE</v>
      </c>
      <c r="BN238" s="28">
        <v>0.5867</v>
      </c>
      <c r="BO238" s="28">
        <f t="shared" si="137"/>
        <v>0.52151111111111115</v>
      </c>
      <c r="BP238" s="24">
        <v>13.96</v>
      </c>
      <c r="BQ238" s="24">
        <f t="shared" si="141"/>
        <v>78.5</v>
      </c>
      <c r="BR238" s="24">
        <v>6</v>
      </c>
      <c r="BS238" s="28">
        <v>41.86</v>
      </c>
      <c r="BT238" s="28">
        <v>693.62019999999995</v>
      </c>
      <c r="BU238" s="24">
        <v>5.71</v>
      </c>
      <c r="BV238" s="28">
        <v>39.32</v>
      </c>
      <c r="BW238" s="28">
        <v>651.53239999999994</v>
      </c>
      <c r="BX238" s="24">
        <v>572</v>
      </c>
      <c r="BY238" s="24">
        <v>975</v>
      </c>
      <c r="BZ238" s="24">
        <v>110</v>
      </c>
      <c r="CA238" s="24">
        <v>447</v>
      </c>
      <c r="CB238" s="24">
        <v>228</v>
      </c>
      <c r="CC238" s="24">
        <v>982</v>
      </c>
      <c r="CD238" s="24">
        <v>69.95</v>
      </c>
      <c r="CE238" s="24">
        <v>27.73</v>
      </c>
      <c r="CF238" s="24">
        <v>122.72</v>
      </c>
      <c r="CG238" s="24">
        <v>0</v>
      </c>
      <c r="CH238" s="24">
        <v>1657</v>
      </c>
      <c r="CI238" s="24">
        <v>100</v>
      </c>
      <c r="CJ238" s="24" t="s">
        <v>1980</v>
      </c>
      <c r="CK238" s="24">
        <v>484</v>
      </c>
      <c r="CL238" s="28">
        <v>1.02</v>
      </c>
      <c r="CM238" s="28">
        <v>3.5</v>
      </c>
      <c r="CN238" s="24">
        <v>174</v>
      </c>
      <c r="CO238" s="24">
        <v>36.020000000000003</v>
      </c>
      <c r="CP238" s="24">
        <v>56</v>
      </c>
      <c r="CQ238" s="24">
        <v>273</v>
      </c>
      <c r="CR238" s="24">
        <v>142</v>
      </c>
      <c r="CS238" s="24">
        <v>471</v>
      </c>
      <c r="CT238" s="24">
        <v>93</v>
      </c>
      <c r="CU238" s="24">
        <v>213</v>
      </c>
      <c r="CV238" s="24">
        <v>126</v>
      </c>
      <c r="CW238" s="24">
        <v>55</v>
      </c>
      <c r="CX238" s="24">
        <v>59.62</v>
      </c>
      <c r="CY238" s="24">
        <v>85.89</v>
      </c>
      <c r="CZ238" s="24">
        <v>68.48</v>
      </c>
      <c r="DA238" s="24">
        <v>30.56</v>
      </c>
      <c r="DB238" s="24">
        <v>180</v>
      </c>
      <c r="DC238" s="24">
        <v>14.09</v>
      </c>
      <c r="DD238" s="24">
        <v>15.73</v>
      </c>
      <c r="DE238" s="24">
        <v>130</v>
      </c>
      <c r="DF238" s="24">
        <v>26.92</v>
      </c>
      <c r="DG238" s="24">
        <v>13.87</v>
      </c>
      <c r="DH238" s="24">
        <v>11.03</v>
      </c>
    </row>
    <row r="239" spans="1:112" ht="12.3" customHeight="1">
      <c r="A239" s="24">
        <v>247</v>
      </c>
      <c r="B239" s="24" t="s">
        <v>323</v>
      </c>
      <c r="C239" s="24" t="s">
        <v>324</v>
      </c>
      <c r="D239" s="25" t="s">
        <v>572</v>
      </c>
      <c r="E239" s="25" t="s">
        <v>573</v>
      </c>
      <c r="F239" s="25" t="s">
        <v>2536</v>
      </c>
      <c r="G239" s="25" t="s">
        <v>2537</v>
      </c>
      <c r="H239" s="25" t="s">
        <v>323</v>
      </c>
      <c r="I239" s="26">
        <v>2341</v>
      </c>
      <c r="J239" s="27">
        <v>2967.895287483931</v>
      </c>
      <c r="K239" s="27">
        <f t="shared" si="111"/>
        <v>1252.9032</v>
      </c>
      <c r="L239" s="24">
        <v>331</v>
      </c>
      <c r="M239" s="24">
        <v>258</v>
      </c>
      <c r="N239" s="24">
        <v>123</v>
      </c>
      <c r="O239" s="24">
        <f t="shared" si="112"/>
        <v>381</v>
      </c>
      <c r="P239" s="28">
        <v>53.52</v>
      </c>
      <c r="Q239" s="28">
        <f t="shared" si="113"/>
        <v>0.75128704682798531</v>
      </c>
      <c r="R239" s="29">
        <v>0.39866361981674697</v>
      </c>
      <c r="S239" s="29">
        <v>0.29879248427493488</v>
      </c>
      <c r="T239" s="29">
        <v>0.36981229902799539</v>
      </c>
      <c r="U239" s="28" t="s">
        <v>576</v>
      </c>
      <c r="V239" s="28" t="s">
        <v>119</v>
      </c>
      <c r="W239" s="28">
        <v>0.91926229256036318</v>
      </c>
      <c r="X239" s="27">
        <v>2728.2742260515765</v>
      </c>
      <c r="Y239" s="30">
        <f t="shared" si="114"/>
        <v>2.1848778524389E-4</v>
      </c>
      <c r="Z239" s="27">
        <f t="shared" si="115"/>
        <v>2420.2742260515765</v>
      </c>
      <c r="AA239" s="27">
        <v>0</v>
      </c>
      <c r="AB239" s="27">
        <v>308</v>
      </c>
      <c r="AC239" s="27">
        <v>0</v>
      </c>
      <c r="AD239" s="27">
        <v>0</v>
      </c>
      <c r="AE239" s="27">
        <v>0</v>
      </c>
      <c r="AF239" s="27">
        <f t="shared" si="116"/>
        <v>308</v>
      </c>
      <c r="AG239" s="27">
        <f t="shared" si="117"/>
        <v>1</v>
      </c>
      <c r="AH239" s="27">
        <v>0</v>
      </c>
      <c r="AI239" s="27">
        <v>308</v>
      </c>
      <c r="AJ239" s="27">
        <v>0</v>
      </c>
      <c r="AK239" s="27">
        <v>0</v>
      </c>
      <c r="AL239" s="27">
        <v>0</v>
      </c>
      <c r="AM239" s="27">
        <v>308</v>
      </c>
      <c r="AN239" s="27">
        <f t="shared" si="118"/>
        <v>1</v>
      </c>
      <c r="AO239" s="27">
        <v>308</v>
      </c>
      <c r="AP239" s="30">
        <f t="shared" si="119"/>
        <v>1.7811949990984146E-4</v>
      </c>
      <c r="AQ239" s="30">
        <f t="shared" si="120"/>
        <v>9.712381078515772E-4</v>
      </c>
      <c r="AR239" s="31">
        <f t="shared" si="121"/>
        <v>0.11289187760489346</v>
      </c>
      <c r="AS239" s="31">
        <f t="shared" si="144"/>
        <v>0.11289187760489346</v>
      </c>
      <c r="AT239" s="32">
        <f t="shared" si="122"/>
        <v>0.10377724621851828</v>
      </c>
      <c r="AU239" s="24">
        <v>451.35778564713831</v>
      </c>
      <c r="AV239" s="28">
        <f t="shared" si="123"/>
        <v>1.2534451443829803E-2</v>
      </c>
      <c r="AW239" s="30">
        <f t="shared" si="124"/>
        <v>1.6098297078735109E-4</v>
      </c>
      <c r="AX239" s="33">
        <f t="shared" si="125"/>
        <v>1.2534451443829803E-2</v>
      </c>
      <c r="AY239" s="30">
        <f t="shared" si="126"/>
        <v>-8.1025513706422614E-4</v>
      </c>
      <c r="AZ239" s="31">
        <f t="shared" si="127"/>
        <v>0.88799873571398136</v>
      </c>
      <c r="BA239" s="31">
        <f t="shared" si="145"/>
        <v>143.35778564713831</v>
      </c>
      <c r="BB239" s="33">
        <f t="shared" si="128"/>
        <v>0.68238548174903468</v>
      </c>
      <c r="BC239" s="31">
        <f t="shared" si="129"/>
        <v>0.43306560232485269</v>
      </c>
      <c r="BD239" s="30">
        <f t="shared" si="130"/>
        <v>4.0368285334048534E-5</v>
      </c>
      <c r="BE239" s="31">
        <f t="shared" si="131"/>
        <v>0.94221643372777797</v>
      </c>
      <c r="BF239" s="31">
        <f t="shared" si="132"/>
        <v>0.62056573802446169</v>
      </c>
      <c r="BG239" s="31">
        <f t="shared" si="133"/>
        <v>0.94180941201723878</v>
      </c>
      <c r="BH239" s="24">
        <v>0</v>
      </c>
      <c r="BI239" s="24">
        <v>1570.4295393499999</v>
      </c>
      <c r="BJ239" s="24">
        <f t="shared" si="134"/>
        <v>1.8898621129556323</v>
      </c>
      <c r="BK239" s="28">
        <f t="shared" si="146"/>
        <v>9.4493105647781611E-4</v>
      </c>
      <c r="BL239" s="28" t="str">
        <f t="shared" si="135"/>
        <v>TRUEFALSE</v>
      </c>
      <c r="BM239" s="24" t="str">
        <f t="shared" si="136"/>
        <v>FALSEFALSE</v>
      </c>
      <c r="BN239" s="28">
        <v>0.45530000000000004</v>
      </c>
      <c r="BO239" s="28">
        <f t="shared" si="137"/>
        <v>0.40471111111111113</v>
      </c>
      <c r="BP239" s="24">
        <v>7.26</v>
      </c>
      <c r="BQ239" s="24">
        <f t="shared" si="141"/>
        <v>61.375</v>
      </c>
      <c r="BR239" s="24">
        <v>8</v>
      </c>
      <c r="BS239" s="28">
        <v>31.259999999999998</v>
      </c>
      <c r="BT239" s="28">
        <v>731.79660000000001</v>
      </c>
      <c r="BU239" s="24">
        <v>2.84</v>
      </c>
      <c r="BV239" s="28">
        <v>54.53</v>
      </c>
      <c r="BW239" s="28">
        <v>1276.5473</v>
      </c>
      <c r="BX239" s="24">
        <v>683</v>
      </c>
      <c r="BY239" s="24">
        <v>1500</v>
      </c>
      <c r="BZ239" s="24">
        <v>158</v>
      </c>
      <c r="CA239" s="24">
        <v>551</v>
      </c>
      <c r="CB239" s="24">
        <v>269</v>
      </c>
      <c r="CC239" s="24">
        <v>1521</v>
      </c>
      <c r="CD239" s="24">
        <v>56.07</v>
      </c>
      <c r="CE239" s="24">
        <v>29.47</v>
      </c>
      <c r="CF239" s="24">
        <v>125.97</v>
      </c>
      <c r="CG239" s="24">
        <v>0</v>
      </c>
      <c r="CH239" s="24">
        <v>2341</v>
      </c>
      <c r="CI239" s="24">
        <v>100</v>
      </c>
      <c r="CJ239" s="24" t="s">
        <v>1980</v>
      </c>
      <c r="CK239" s="24">
        <v>742</v>
      </c>
      <c r="CL239" s="28">
        <v>1</v>
      </c>
      <c r="CM239" s="28">
        <v>3.16</v>
      </c>
      <c r="CN239" s="24">
        <v>166</v>
      </c>
      <c r="CO239" s="24">
        <v>22.4</v>
      </c>
      <c r="CP239" s="24">
        <v>87</v>
      </c>
      <c r="CQ239" s="24">
        <v>305</v>
      </c>
      <c r="CR239" s="24">
        <v>99</v>
      </c>
      <c r="CS239" s="24">
        <v>491</v>
      </c>
      <c r="CT239" s="24">
        <v>119</v>
      </c>
      <c r="CU239" s="24">
        <v>251</v>
      </c>
      <c r="CV239" s="24">
        <v>143</v>
      </c>
      <c r="CW239" s="24">
        <v>64</v>
      </c>
      <c r="CX239" s="24">
        <v>61.98</v>
      </c>
      <c r="CY239" s="24">
        <v>85.96</v>
      </c>
      <c r="CZ239" s="24">
        <v>64.709999999999994</v>
      </c>
      <c r="DA239" s="24">
        <v>22.7</v>
      </c>
      <c r="DB239" s="24">
        <v>137</v>
      </c>
      <c r="DC239" s="24">
        <v>15.17</v>
      </c>
      <c r="DD239" s="24">
        <v>13.36</v>
      </c>
      <c r="DE239" s="24">
        <v>254</v>
      </c>
      <c r="DF239" s="24">
        <v>34.28</v>
      </c>
      <c r="DG239" s="24">
        <v>14.17</v>
      </c>
      <c r="DH239" s="24">
        <v>7.58</v>
      </c>
    </row>
    <row r="240" spans="1:112" ht="12.3" customHeight="1">
      <c r="A240" s="24">
        <v>248</v>
      </c>
      <c r="B240" s="24" t="s">
        <v>323</v>
      </c>
      <c r="C240" s="24" t="s">
        <v>324</v>
      </c>
      <c r="D240" s="25" t="s">
        <v>572</v>
      </c>
      <c r="E240" s="25" t="s">
        <v>573</v>
      </c>
      <c r="F240" s="25" t="s">
        <v>1608</v>
      </c>
      <c r="G240" s="25" t="s">
        <v>1981</v>
      </c>
      <c r="H240" s="25" t="s">
        <v>323</v>
      </c>
      <c r="I240" s="26">
        <v>2314</v>
      </c>
      <c r="J240" s="27">
        <v>2933.6649701998363</v>
      </c>
      <c r="K240" s="27">
        <f t="shared" si="111"/>
        <v>1069.7622000000001</v>
      </c>
      <c r="L240" s="24">
        <v>349</v>
      </c>
      <c r="M240" s="24">
        <v>188</v>
      </c>
      <c r="N240" s="24">
        <v>112</v>
      </c>
      <c r="O240" s="24">
        <f t="shared" si="112"/>
        <v>300</v>
      </c>
      <c r="P240" s="28">
        <v>46.230000000000004</v>
      </c>
      <c r="Q240" s="28">
        <f t="shared" si="113"/>
        <v>0.60127640026381679</v>
      </c>
      <c r="R240" s="29">
        <v>0.39866361981674697</v>
      </c>
      <c r="S240" s="29">
        <v>0.29879248427493488</v>
      </c>
      <c r="T240" s="29">
        <v>0.36981229902799539</v>
      </c>
      <c r="U240" s="28" t="s">
        <v>576</v>
      </c>
      <c r="V240" s="28" t="s">
        <v>119</v>
      </c>
      <c r="W240" s="28">
        <v>0.79404887490780274</v>
      </c>
      <c r="X240" s="27">
        <v>2329.4733689436125</v>
      </c>
      <c r="Y240" s="30">
        <f t="shared" si="114"/>
        <v>1.8655070384977177E-4</v>
      </c>
      <c r="Z240" s="27">
        <f t="shared" si="115"/>
        <v>2106.4733689436125</v>
      </c>
      <c r="AA240" s="27">
        <v>0</v>
      </c>
      <c r="AB240" s="27">
        <v>223</v>
      </c>
      <c r="AC240" s="27">
        <v>0</v>
      </c>
      <c r="AD240" s="27">
        <v>0</v>
      </c>
      <c r="AE240" s="27">
        <v>0</v>
      </c>
      <c r="AF240" s="27">
        <f t="shared" si="116"/>
        <v>223</v>
      </c>
      <c r="AG240" s="27">
        <f t="shared" si="117"/>
        <v>1</v>
      </c>
      <c r="AH240" s="27">
        <v>0</v>
      </c>
      <c r="AI240" s="27">
        <v>223</v>
      </c>
      <c r="AJ240" s="27">
        <v>0</v>
      </c>
      <c r="AK240" s="27">
        <v>0</v>
      </c>
      <c r="AL240" s="27">
        <v>0</v>
      </c>
      <c r="AM240" s="27">
        <v>223</v>
      </c>
      <c r="AN240" s="27">
        <f t="shared" si="118"/>
        <v>1</v>
      </c>
      <c r="AO240" s="27">
        <v>223</v>
      </c>
      <c r="AP240" s="30">
        <f t="shared" si="119"/>
        <v>1.2896314441524236E-4</v>
      </c>
      <c r="AQ240" s="30">
        <f t="shared" si="120"/>
        <v>7.032016170483822E-4</v>
      </c>
      <c r="AR240" s="31">
        <f t="shared" si="121"/>
        <v>9.5729791537014969E-2</v>
      </c>
      <c r="AS240" s="31">
        <f t="shared" si="144"/>
        <v>9.5729791537014969E-2</v>
      </c>
      <c r="AT240" s="32">
        <f t="shared" si="122"/>
        <v>7.6014133265125239E-2</v>
      </c>
      <c r="AU240" s="24">
        <v>5588.5159816011155</v>
      </c>
      <c r="AV240" s="28">
        <f t="shared" si="123"/>
        <v>0.15519613141050104</v>
      </c>
      <c r="AW240" s="30">
        <f t="shared" si="124"/>
        <v>1.9932211952893362E-3</v>
      </c>
      <c r="AX240" s="33">
        <f t="shared" si="125"/>
        <v>0.15519613141050104</v>
      </c>
      <c r="AY240" s="30">
        <f t="shared" si="126"/>
        <v>1.2900195782409541E-3</v>
      </c>
      <c r="AZ240" s="31">
        <f t="shared" si="127"/>
        <v>0.90522754178095155</v>
      </c>
      <c r="BA240" s="31">
        <f t="shared" si="145"/>
        <v>5365.5159816011155</v>
      </c>
      <c r="BB240" s="33">
        <f t="shared" si="128"/>
        <v>3.9903258885574534E-2</v>
      </c>
      <c r="BC240" s="31">
        <f t="shared" si="129"/>
        <v>0.48636243100273319</v>
      </c>
      <c r="BD240" s="30">
        <f t="shared" si="130"/>
        <v>5.7587559434529412E-5</v>
      </c>
      <c r="BE240" s="31">
        <f t="shared" si="131"/>
        <v>0.94228311197131431</v>
      </c>
      <c r="BF240" s="31">
        <f t="shared" si="132"/>
        <v>0.57883951252765564</v>
      </c>
      <c r="BG240" s="31">
        <f t="shared" si="133"/>
        <v>0.87848308010283238</v>
      </c>
      <c r="BH240" s="24">
        <v>0</v>
      </c>
      <c r="BI240" s="24">
        <v>1983.57887536</v>
      </c>
      <c r="BJ240" s="24">
        <f t="shared" si="134"/>
        <v>1.4789757073145906</v>
      </c>
      <c r="BK240" s="28">
        <f t="shared" si="146"/>
        <v>7.3948785365729529E-4</v>
      </c>
      <c r="BL240" s="28" t="str">
        <f t="shared" si="135"/>
        <v>TRUEFALSE</v>
      </c>
      <c r="BM240" s="24" t="str">
        <f t="shared" si="136"/>
        <v>TRUEFALSE</v>
      </c>
      <c r="BN240" s="28">
        <v>0.55880000000000007</v>
      </c>
      <c r="BO240" s="28">
        <f t="shared" si="137"/>
        <v>0.49671111111111116</v>
      </c>
      <c r="BP240" s="24">
        <v>23.43</v>
      </c>
      <c r="BQ240" s="24">
        <f t="shared" si="141"/>
        <v>251.35714285714286</v>
      </c>
      <c r="BR240" s="24">
        <v>28</v>
      </c>
      <c r="BS240" s="28">
        <v>48.32</v>
      </c>
      <c r="BT240" s="28">
        <v>1118.1248000000001</v>
      </c>
      <c r="BU240" s="24">
        <v>4.67</v>
      </c>
      <c r="BV240" s="28">
        <v>40.870000000000005</v>
      </c>
      <c r="BW240" s="28">
        <v>945.73180000000002</v>
      </c>
      <c r="BX240" s="24">
        <v>770</v>
      </c>
      <c r="BY240" s="24">
        <v>1378</v>
      </c>
      <c r="BZ240" s="24">
        <v>166</v>
      </c>
      <c r="CA240" s="24">
        <v>630</v>
      </c>
      <c r="CB240" s="24">
        <v>277</v>
      </c>
      <c r="CC240" s="24">
        <v>1407</v>
      </c>
      <c r="CD240" s="24">
        <v>67.92</v>
      </c>
      <c r="CE240" s="24">
        <v>28.67</v>
      </c>
      <c r="CF240" s="24">
        <v>124.44</v>
      </c>
      <c r="CG240" s="24">
        <v>0</v>
      </c>
      <c r="CH240" s="24">
        <v>2314</v>
      </c>
      <c r="CI240" s="24">
        <v>100</v>
      </c>
      <c r="CJ240" s="24" t="s">
        <v>1980</v>
      </c>
      <c r="CK240" s="24">
        <v>700</v>
      </c>
      <c r="CL240" s="28">
        <v>1.01</v>
      </c>
      <c r="CM240" s="28">
        <v>3.34</v>
      </c>
      <c r="CN240" s="24">
        <v>250</v>
      </c>
      <c r="CO240" s="24">
        <v>36.229999999999997</v>
      </c>
      <c r="CP240" s="24">
        <v>92</v>
      </c>
      <c r="CQ240" s="24">
        <v>409</v>
      </c>
      <c r="CR240" s="24">
        <v>135</v>
      </c>
      <c r="CS240" s="24">
        <v>7038</v>
      </c>
      <c r="CT240" s="24">
        <v>98</v>
      </c>
      <c r="CU240" s="24">
        <v>273</v>
      </c>
      <c r="CV240" s="24">
        <v>136</v>
      </c>
      <c r="CW240" s="24">
        <v>50</v>
      </c>
      <c r="CX240" s="24">
        <v>44.34</v>
      </c>
      <c r="CY240" s="24">
        <v>80.77</v>
      </c>
      <c r="CZ240" s="24">
        <v>61.54</v>
      </c>
      <c r="DA240" s="24">
        <v>19.760000000000002</v>
      </c>
      <c r="DB240" s="24">
        <v>425</v>
      </c>
      <c r="DC240" s="24">
        <v>22.22</v>
      </c>
      <c r="DD240" s="24">
        <v>12.03</v>
      </c>
      <c r="DE240" s="24">
        <v>147</v>
      </c>
      <c r="DF240" s="24">
        <v>21.3</v>
      </c>
      <c r="DG240" s="24">
        <v>14.93</v>
      </c>
      <c r="DH240" s="24">
        <v>15.1</v>
      </c>
    </row>
    <row r="241" spans="1:112" ht="12.3" customHeight="1">
      <c r="A241" s="24">
        <v>249</v>
      </c>
      <c r="B241" s="24" t="s">
        <v>323</v>
      </c>
      <c r="C241" s="24" t="s">
        <v>324</v>
      </c>
      <c r="D241" s="25" t="s">
        <v>333</v>
      </c>
      <c r="E241" s="25" t="s">
        <v>334</v>
      </c>
      <c r="F241" s="25" t="s">
        <v>335</v>
      </c>
      <c r="G241" s="25" t="s">
        <v>336</v>
      </c>
      <c r="H241" s="25" t="s">
        <v>323</v>
      </c>
      <c r="I241" s="26">
        <v>83748</v>
      </c>
      <c r="J241" s="27">
        <v>110967.76176811771</v>
      </c>
      <c r="K241" s="27">
        <f t="shared" si="111"/>
        <v>17980.695599999999</v>
      </c>
      <c r="L241" s="24">
        <v>15399</v>
      </c>
      <c r="M241" s="24">
        <v>3138</v>
      </c>
      <c r="N241" s="24">
        <v>1072</v>
      </c>
      <c r="O241" s="24">
        <f t="shared" si="112"/>
        <v>4210</v>
      </c>
      <c r="P241" s="28">
        <v>21.47</v>
      </c>
      <c r="Q241" s="28">
        <f t="shared" si="113"/>
        <v>0.40152799198914452</v>
      </c>
      <c r="R241" s="29">
        <v>0.41896443903338004</v>
      </c>
      <c r="S241" s="29">
        <v>8.1303210276357868E-2</v>
      </c>
      <c r="T241" s="29">
        <v>0.38963571697916299</v>
      </c>
      <c r="U241" s="28" t="s">
        <v>337</v>
      </c>
      <c r="V241" s="28" t="s">
        <v>129</v>
      </c>
      <c r="W241" s="28">
        <v>0.35039374797291989</v>
      </c>
      <c r="X241" s="27">
        <v>38882.409950096851</v>
      </c>
      <c r="Y241" s="30">
        <f t="shared" si="114"/>
        <v>3.1138114907299104E-3</v>
      </c>
      <c r="Z241" s="27">
        <f t="shared" si="115"/>
        <v>37138.00995009685</v>
      </c>
      <c r="AA241" s="27">
        <v>0</v>
      </c>
      <c r="AB241" s="27">
        <v>0</v>
      </c>
      <c r="AC241" s="27">
        <v>20</v>
      </c>
      <c r="AD241" s="27">
        <v>5</v>
      </c>
      <c r="AE241" s="27">
        <v>18973</v>
      </c>
      <c r="AF241" s="27">
        <f t="shared" si="116"/>
        <v>18973</v>
      </c>
      <c r="AG241" s="27">
        <f t="shared" si="117"/>
        <v>3</v>
      </c>
      <c r="AH241" s="27">
        <v>1615.2</v>
      </c>
      <c r="AI241" s="27">
        <v>0</v>
      </c>
      <c r="AJ241" s="27">
        <v>101</v>
      </c>
      <c r="AK241" s="27">
        <v>5</v>
      </c>
      <c r="AL241" s="27">
        <v>19536</v>
      </c>
      <c r="AM241" s="27">
        <v>20554.8</v>
      </c>
      <c r="AN241" s="27">
        <f t="shared" si="118"/>
        <v>4</v>
      </c>
      <c r="AO241" s="27">
        <v>1744.4000000000003</v>
      </c>
      <c r="AP241" s="30">
        <f t="shared" si="119"/>
        <v>1.0088040767621024E-3</v>
      </c>
      <c r="AQ241" s="30">
        <f t="shared" si="120"/>
        <v>0</v>
      </c>
      <c r="AR241" s="31">
        <f t="shared" si="121"/>
        <v>4.4863474312390329E-2</v>
      </c>
      <c r="AS241" s="31">
        <f t="shared" si="144"/>
        <v>4.4863474312390329E-2</v>
      </c>
      <c r="AT241" s="32">
        <f t="shared" si="122"/>
        <v>1.5719880911405262E-2</v>
      </c>
      <c r="AU241" s="24">
        <v>9305.4067649168337</v>
      </c>
      <c r="AV241" s="28">
        <f t="shared" si="123"/>
        <v>0.25841621208041066</v>
      </c>
      <c r="AW241" s="30">
        <f t="shared" si="124"/>
        <v>3.3189014857763839E-3</v>
      </c>
      <c r="AX241" s="33">
        <f t="shared" si="125"/>
        <v>0.25841621208041066</v>
      </c>
      <c r="AY241" s="30">
        <f t="shared" si="126"/>
        <v>3.3189014857763839E-3</v>
      </c>
      <c r="AZ241" s="31">
        <f t="shared" si="127"/>
        <v>0.9218707040601456</v>
      </c>
      <c r="BA241" s="31">
        <f t="shared" si="145"/>
        <v>9305.4067649168337</v>
      </c>
      <c r="BB241" s="33">
        <f t="shared" si="128"/>
        <v>0</v>
      </c>
      <c r="BC241" s="31">
        <f t="shared" si="129"/>
        <v>0.53308378505797871</v>
      </c>
      <c r="BD241" s="30">
        <f t="shared" si="130"/>
        <v>2.1050074139678078E-3</v>
      </c>
      <c r="BE241" s="31">
        <f t="shared" si="131"/>
        <v>0.95021134163333398</v>
      </c>
      <c r="BF241" s="31">
        <f t="shared" si="132"/>
        <v>0.43457296703232789</v>
      </c>
      <c r="BG241" s="31">
        <f t="shared" si="133"/>
        <v>0.65953513943944209</v>
      </c>
      <c r="BH241" s="24">
        <v>86.15</v>
      </c>
      <c r="BI241" s="24">
        <v>3783.9836892899998</v>
      </c>
      <c r="BJ241" s="24">
        <f t="shared" si="134"/>
        <v>29.325644844134864</v>
      </c>
      <c r="BK241" s="28">
        <f t="shared" si="146"/>
        <v>1.4662822422067432E-2</v>
      </c>
      <c r="BL241" s="28" t="str">
        <f t="shared" si="135"/>
        <v>FALSETRUE</v>
      </c>
      <c r="BM241" s="24" t="str">
        <f t="shared" si="136"/>
        <v>TRUETRUE</v>
      </c>
      <c r="BN241" s="28">
        <v>0.43939999999999996</v>
      </c>
      <c r="BO241" s="28">
        <f t="shared" si="137"/>
        <v>0.39057777777777775</v>
      </c>
      <c r="BP241" s="24">
        <v>3.36</v>
      </c>
      <c r="BQ241" s="24">
        <f t="shared" si="141"/>
        <v>295.07777777777778</v>
      </c>
      <c r="BR241" s="24">
        <v>90</v>
      </c>
      <c r="BS241" s="28">
        <v>9.0500000000000007</v>
      </c>
      <c r="BT241" s="28">
        <v>7579.1940000000013</v>
      </c>
      <c r="BU241" s="24">
        <v>0.88</v>
      </c>
      <c r="BV241" s="28">
        <v>16.389999999999997</v>
      </c>
      <c r="BW241" s="28">
        <v>13726.297199999997</v>
      </c>
      <c r="BX241" s="24">
        <v>24251</v>
      </c>
      <c r="BY241" s="24">
        <v>55193</v>
      </c>
      <c r="BZ241" s="24">
        <v>4304</v>
      </c>
      <c r="CA241" s="24">
        <v>19234</v>
      </c>
      <c r="CB241" s="24">
        <v>10525</v>
      </c>
      <c r="CC241" s="24">
        <v>53989</v>
      </c>
      <c r="CD241" s="24">
        <v>51.74</v>
      </c>
      <c r="CE241" s="24">
        <v>28.3</v>
      </c>
      <c r="CF241" s="24">
        <v>102.47</v>
      </c>
      <c r="CG241" s="24">
        <v>72152</v>
      </c>
      <c r="CH241" s="24">
        <v>11596</v>
      </c>
      <c r="CI241" s="24">
        <v>13.85</v>
      </c>
      <c r="CJ241" s="24" t="s">
        <v>98</v>
      </c>
      <c r="CK241" s="24">
        <v>19990</v>
      </c>
      <c r="CL241" s="28">
        <v>1.04</v>
      </c>
      <c r="CM241" s="28">
        <v>4.34</v>
      </c>
      <c r="CN241" s="24">
        <v>8743</v>
      </c>
      <c r="CO241" s="24">
        <v>43.79</v>
      </c>
      <c r="CP241" s="24">
        <v>6348</v>
      </c>
      <c r="CQ241" s="24">
        <v>11623</v>
      </c>
      <c r="CR241" s="24">
        <v>8497</v>
      </c>
      <c r="CS241" s="24">
        <v>26557</v>
      </c>
      <c r="CT241" s="24">
        <v>4219</v>
      </c>
      <c r="CU241" s="24">
        <v>9574</v>
      </c>
      <c r="CV241" s="24">
        <v>7158</v>
      </c>
      <c r="CW241" s="24">
        <v>4736</v>
      </c>
      <c r="CX241" s="24">
        <v>68.16</v>
      </c>
      <c r="CY241" s="24">
        <v>96.21</v>
      </c>
      <c r="CZ241" s="24">
        <v>80.819999999999993</v>
      </c>
      <c r="DA241" s="24">
        <v>40.93</v>
      </c>
      <c r="DB241" s="24">
        <v>2282</v>
      </c>
      <c r="DC241" s="24">
        <v>4.74</v>
      </c>
      <c r="DD241" s="24">
        <v>9.15</v>
      </c>
      <c r="DE241" s="24">
        <v>1543</v>
      </c>
      <c r="DF241" s="24">
        <v>7.73</v>
      </c>
      <c r="DG241" s="24">
        <v>7.27</v>
      </c>
      <c r="DH241" s="24">
        <v>2.77</v>
      </c>
    </row>
    <row r="242" spans="1:112" ht="12.3" customHeight="1">
      <c r="A242" s="24">
        <v>250</v>
      </c>
      <c r="B242" s="24" t="s">
        <v>323</v>
      </c>
      <c r="C242" s="24" t="s">
        <v>324</v>
      </c>
      <c r="D242" s="25" t="s">
        <v>333</v>
      </c>
      <c r="E242" s="25" t="s">
        <v>334</v>
      </c>
      <c r="F242" s="25" t="s">
        <v>643</v>
      </c>
      <c r="G242" s="25" t="s">
        <v>1902</v>
      </c>
      <c r="H242" s="25" t="s">
        <v>323</v>
      </c>
      <c r="I242" s="26">
        <v>5634</v>
      </c>
      <c r="J242" s="27">
        <v>7465.1617925392275</v>
      </c>
      <c r="K242" s="27">
        <f t="shared" si="111"/>
        <v>2500.3692000000001</v>
      </c>
      <c r="L242" s="24">
        <v>837</v>
      </c>
      <c r="M242" s="24">
        <v>430</v>
      </c>
      <c r="N242" s="24">
        <v>238</v>
      </c>
      <c r="O242" s="24">
        <f t="shared" si="112"/>
        <v>668</v>
      </c>
      <c r="P242" s="28">
        <v>44.38</v>
      </c>
      <c r="Q242" s="28">
        <f t="shared" si="113"/>
        <v>0.55930294899570643</v>
      </c>
      <c r="R242" s="29">
        <v>0.41896443903338004</v>
      </c>
      <c r="S242" s="29">
        <v>8.1303210276357868E-2</v>
      </c>
      <c r="T242" s="29">
        <v>0.38963571697916299</v>
      </c>
      <c r="U242" s="28" t="s">
        <v>337</v>
      </c>
      <c r="V242" s="28" t="s">
        <v>129</v>
      </c>
      <c r="W242" s="28">
        <v>0.72428852049549075</v>
      </c>
      <c r="X242" s="27">
        <v>5406.9309899777027</v>
      </c>
      <c r="Y242" s="30">
        <f t="shared" si="114"/>
        <v>4.330020661729658E-4</v>
      </c>
      <c r="Z242" s="27">
        <f t="shared" si="115"/>
        <v>5406.9309899777027</v>
      </c>
      <c r="AA242" s="27">
        <v>0</v>
      </c>
      <c r="AB242" s="27">
        <v>0</v>
      </c>
      <c r="AC242" s="27">
        <v>0</v>
      </c>
      <c r="AD242" s="27">
        <v>0</v>
      </c>
      <c r="AE242" s="27">
        <v>0</v>
      </c>
      <c r="AF242" s="27">
        <f t="shared" si="116"/>
        <v>0</v>
      </c>
      <c r="AG242" s="27">
        <f t="shared" si="117"/>
        <v>0</v>
      </c>
      <c r="AH242" s="27">
        <v>0</v>
      </c>
      <c r="AI242" s="27">
        <v>0</v>
      </c>
      <c r="AJ242" s="27">
        <v>0</v>
      </c>
      <c r="AK242" s="27">
        <v>0</v>
      </c>
      <c r="AL242" s="27">
        <v>0</v>
      </c>
      <c r="AM242" s="27">
        <v>0</v>
      </c>
      <c r="AN242" s="27">
        <f t="shared" si="118"/>
        <v>0</v>
      </c>
      <c r="AO242" s="27">
        <v>0</v>
      </c>
      <c r="AP242" s="30">
        <f t="shared" si="119"/>
        <v>0</v>
      </c>
      <c r="AQ242" s="30">
        <f t="shared" si="120"/>
        <v>0</v>
      </c>
      <c r="AR242" s="31">
        <f t="shared" si="121"/>
        <v>0</v>
      </c>
      <c r="AS242" s="31">
        <f t="shared" si="144"/>
        <v>0</v>
      </c>
      <c r="AT242" s="32">
        <f t="shared" si="122"/>
        <v>0</v>
      </c>
      <c r="AU242" s="24">
        <v>2295.2703214502103</v>
      </c>
      <c r="AV242" s="28">
        <f t="shared" si="123"/>
        <v>6.3740906459455668E-2</v>
      </c>
      <c r="AW242" s="30">
        <f t="shared" si="124"/>
        <v>8.1863977282970758E-4</v>
      </c>
      <c r="AX242" s="33">
        <f t="shared" si="125"/>
        <v>6.3740906459455668E-2</v>
      </c>
      <c r="AY242" s="30">
        <f t="shared" si="126"/>
        <v>8.1863977282970758E-4</v>
      </c>
      <c r="AZ242" s="31">
        <f t="shared" si="127"/>
        <v>0.90136075654941272</v>
      </c>
      <c r="BA242" s="31">
        <f t="shared" si="145"/>
        <v>2295.2703214502103</v>
      </c>
      <c r="BB242" s="33">
        <f t="shared" si="128"/>
        <v>0</v>
      </c>
      <c r="BC242" s="31">
        <f t="shared" si="129"/>
        <v>0.46135536734741617</v>
      </c>
      <c r="BD242" s="30">
        <f t="shared" si="130"/>
        <v>4.330020661729658E-4</v>
      </c>
      <c r="BE242" s="31">
        <f t="shared" si="131"/>
        <v>0.94373683062178371</v>
      </c>
      <c r="BF242" s="31">
        <f t="shared" si="132"/>
        <v>0.55615278439448246</v>
      </c>
      <c r="BG242" s="31">
        <f t="shared" si="133"/>
        <v>0.84405228127768595</v>
      </c>
      <c r="BH242" s="24">
        <v>50.51</v>
      </c>
      <c r="BI242" s="24">
        <v>804.426985511</v>
      </c>
      <c r="BJ242" s="24">
        <f t="shared" si="134"/>
        <v>9.280098662773101</v>
      </c>
      <c r="BK242" s="28">
        <f t="shared" si="146"/>
        <v>4.6400493313865504E-3</v>
      </c>
      <c r="BL242" s="28" t="str">
        <f t="shared" si="135"/>
        <v>TRUEFALSE</v>
      </c>
      <c r="BM242" s="24" t="str">
        <f t="shared" si="136"/>
        <v>FALSETRUE</v>
      </c>
      <c r="BN242" s="28">
        <v>0.46850000000000003</v>
      </c>
      <c r="BO242" s="28">
        <f t="shared" si="137"/>
        <v>0.41644444444444445</v>
      </c>
      <c r="BP242" s="24">
        <v>7.34</v>
      </c>
      <c r="BQ242" s="24">
        <f t="shared" si="141"/>
        <v>121.88461538461539</v>
      </c>
      <c r="BR242" s="24">
        <v>26</v>
      </c>
      <c r="BS242" s="28">
        <v>22.22</v>
      </c>
      <c r="BT242" s="28">
        <v>1251.8747999999998</v>
      </c>
      <c r="BU242" s="24">
        <v>3.97</v>
      </c>
      <c r="BV242" s="28">
        <v>47.809999999999995</v>
      </c>
      <c r="BW242" s="28">
        <v>2693.6153999999997</v>
      </c>
      <c r="BX242" s="24">
        <v>1701</v>
      </c>
      <c r="BY242" s="24">
        <v>3631</v>
      </c>
      <c r="BZ242" s="24">
        <v>302</v>
      </c>
      <c r="CA242" s="24">
        <v>1353</v>
      </c>
      <c r="CB242" s="24">
        <v>716</v>
      </c>
      <c r="CC242" s="24">
        <v>3565</v>
      </c>
      <c r="CD242" s="24">
        <v>55.16</v>
      </c>
      <c r="CE242" s="24">
        <v>28.12</v>
      </c>
      <c r="CF242" s="24">
        <v>112.36</v>
      </c>
      <c r="CG242" s="24">
        <v>2846</v>
      </c>
      <c r="CH242" s="24">
        <v>2788</v>
      </c>
      <c r="CI242" s="24">
        <v>49.49</v>
      </c>
      <c r="CJ242" s="24" t="s">
        <v>98</v>
      </c>
      <c r="CK242" s="24">
        <v>1565</v>
      </c>
      <c r="CL242" s="28">
        <v>1</v>
      </c>
      <c r="CM242" s="28">
        <v>3.61</v>
      </c>
      <c r="CN242" s="24">
        <v>447</v>
      </c>
      <c r="CO242" s="24">
        <v>28.56</v>
      </c>
      <c r="CP242" s="24">
        <v>487</v>
      </c>
      <c r="CQ242" s="24">
        <v>1597</v>
      </c>
      <c r="CR242" s="24">
        <v>1085</v>
      </c>
      <c r="CS242" s="24">
        <v>3169</v>
      </c>
      <c r="CT242" s="24">
        <v>231</v>
      </c>
      <c r="CU242" s="24">
        <v>605</v>
      </c>
      <c r="CV242" s="24">
        <v>421</v>
      </c>
      <c r="CW242" s="24">
        <v>215</v>
      </c>
      <c r="CX242" s="24">
        <v>53.47</v>
      </c>
      <c r="CY242" s="24">
        <v>87.05</v>
      </c>
      <c r="CZ242" s="24">
        <v>70.05</v>
      </c>
      <c r="DA242" s="24">
        <v>29.09</v>
      </c>
      <c r="DB242" s="24">
        <v>332</v>
      </c>
      <c r="DC242" s="24">
        <v>13.29</v>
      </c>
      <c r="DD242" s="24">
        <v>8.3699999999999992</v>
      </c>
      <c r="DE242" s="24">
        <v>437</v>
      </c>
      <c r="DF242" s="24">
        <v>27.92</v>
      </c>
      <c r="DG242" s="24">
        <v>18.53</v>
      </c>
      <c r="DH242" s="24">
        <v>7.04</v>
      </c>
    </row>
    <row r="243" spans="1:112" ht="12.3" customHeight="1">
      <c r="A243" s="24">
        <v>251</v>
      </c>
      <c r="B243" s="24" t="s">
        <v>323</v>
      </c>
      <c r="C243" s="24" t="s">
        <v>324</v>
      </c>
      <c r="D243" s="25" t="s">
        <v>333</v>
      </c>
      <c r="E243" s="25" t="s">
        <v>334</v>
      </c>
      <c r="F243" s="25" t="s">
        <v>970</v>
      </c>
      <c r="G243" s="25" t="s">
        <v>971</v>
      </c>
      <c r="H243" s="25" t="s">
        <v>323</v>
      </c>
      <c r="I243" s="26">
        <v>8892</v>
      </c>
      <c r="J243" s="27">
        <v>11782.076439343062</v>
      </c>
      <c r="K243" s="27">
        <f t="shared" si="111"/>
        <v>4747.4387999999999</v>
      </c>
      <c r="L243" s="24">
        <v>901</v>
      </c>
      <c r="M243" s="24">
        <v>547</v>
      </c>
      <c r="N243" s="24">
        <v>485</v>
      </c>
      <c r="O243" s="24">
        <f t="shared" si="112"/>
        <v>1032</v>
      </c>
      <c r="P243" s="28">
        <v>53.39</v>
      </c>
      <c r="Q243" s="28">
        <f t="shared" si="113"/>
        <v>0.68538784833649335</v>
      </c>
      <c r="R243" s="29">
        <v>0.41896443903338004</v>
      </c>
      <c r="S243" s="29">
        <v>8.1303210276357868E-2</v>
      </c>
      <c r="T243" s="29">
        <v>0.38963571697916299</v>
      </c>
      <c r="U243" s="28" t="s">
        <v>337</v>
      </c>
      <c r="V243" s="28" t="s">
        <v>129</v>
      </c>
      <c r="W243" s="28">
        <v>0.87133312549018138</v>
      </c>
      <c r="X243" s="27">
        <v>10266.113488657018</v>
      </c>
      <c r="Y243" s="30">
        <f t="shared" si="114"/>
        <v>8.2213891029760946E-4</v>
      </c>
      <c r="Z243" s="27">
        <f t="shared" si="115"/>
        <v>10266.113488657018</v>
      </c>
      <c r="AA243" s="27">
        <v>0</v>
      </c>
      <c r="AB243" s="27">
        <v>0</v>
      </c>
      <c r="AC243" s="27">
        <v>0</v>
      </c>
      <c r="AD243" s="27">
        <v>0</v>
      </c>
      <c r="AE243" s="27">
        <v>0</v>
      </c>
      <c r="AF243" s="27">
        <f t="shared" si="116"/>
        <v>0</v>
      </c>
      <c r="AG243" s="27">
        <f t="shared" si="117"/>
        <v>0</v>
      </c>
      <c r="AH243" s="27">
        <v>0</v>
      </c>
      <c r="AI243" s="27">
        <v>0</v>
      </c>
      <c r="AJ243" s="27">
        <v>0</v>
      </c>
      <c r="AK243" s="27">
        <v>0</v>
      </c>
      <c r="AL243" s="27">
        <v>0</v>
      </c>
      <c r="AM243" s="27">
        <v>0</v>
      </c>
      <c r="AN243" s="27">
        <f t="shared" si="118"/>
        <v>0</v>
      </c>
      <c r="AO243" s="27">
        <v>0</v>
      </c>
      <c r="AP243" s="30">
        <f t="shared" si="119"/>
        <v>0</v>
      </c>
      <c r="AQ243" s="30">
        <f t="shared" si="120"/>
        <v>0</v>
      </c>
      <c r="AR243" s="31">
        <f t="shared" si="121"/>
        <v>0</v>
      </c>
      <c r="AS243" s="31">
        <f t="shared" si="144"/>
        <v>0</v>
      </c>
      <c r="AT243" s="32">
        <f t="shared" si="122"/>
        <v>0</v>
      </c>
      <c r="AU243" s="24">
        <v>2721.1733509058363</v>
      </c>
      <c r="AV243" s="28">
        <f t="shared" si="123"/>
        <v>7.5568465465306184E-2</v>
      </c>
      <c r="AW243" s="30">
        <f t="shared" si="124"/>
        <v>9.7054395423381559E-4</v>
      </c>
      <c r="AX243" s="33">
        <f t="shared" si="125"/>
        <v>7.5568465465306184E-2</v>
      </c>
      <c r="AY243" s="30">
        <f t="shared" si="126"/>
        <v>9.7054395423381559E-4</v>
      </c>
      <c r="AZ243" s="31">
        <f t="shared" si="127"/>
        <v>0.90260684481734343</v>
      </c>
      <c r="BA243" s="31">
        <f t="shared" si="145"/>
        <v>2721.1733509058363</v>
      </c>
      <c r="BB243" s="33">
        <f t="shared" si="128"/>
        <v>0</v>
      </c>
      <c r="BC243" s="31">
        <f t="shared" si="129"/>
        <v>0.46571324977200984</v>
      </c>
      <c r="BD243" s="30">
        <f t="shared" si="130"/>
        <v>8.2213891029760946E-4</v>
      </c>
      <c r="BE243" s="31">
        <f t="shared" si="131"/>
        <v>0.945243686317914</v>
      </c>
      <c r="BF243" s="31">
        <f t="shared" si="132"/>
        <v>0.60579965023946436</v>
      </c>
      <c r="BG243" s="31">
        <f t="shared" si="133"/>
        <v>0.91939947282392309</v>
      </c>
      <c r="BH243" s="24">
        <v>76.69</v>
      </c>
      <c r="BI243" s="24">
        <v>10036.3049209</v>
      </c>
      <c r="BJ243" s="24">
        <f t="shared" si="134"/>
        <v>1.173945643561267</v>
      </c>
      <c r="BK243" s="28">
        <f t="shared" si="146"/>
        <v>5.8697282178063351E-4</v>
      </c>
      <c r="BL243" s="28" t="str">
        <f t="shared" si="135"/>
        <v>TRUETRUE</v>
      </c>
      <c r="BM243" s="24" t="str">
        <f t="shared" si="136"/>
        <v>FALSETRUE</v>
      </c>
      <c r="BN243" s="28">
        <v>0.54179999999999995</v>
      </c>
      <c r="BO243" s="28">
        <f t="shared" si="137"/>
        <v>0.48159999999999997</v>
      </c>
      <c r="BP243" s="24">
        <v>8.0500000000000007</v>
      </c>
      <c r="BQ243" s="24">
        <f t="shared" si="141"/>
        <v>183.70588235294119</v>
      </c>
      <c r="BR243" s="24">
        <v>17</v>
      </c>
      <c r="BS243" s="28">
        <v>33.47</v>
      </c>
      <c r="BT243" s="28">
        <v>2976.1523999999999</v>
      </c>
      <c r="BU243" s="24">
        <v>9.69</v>
      </c>
      <c r="BV243" s="28">
        <v>45.379999999999995</v>
      </c>
      <c r="BW243" s="28">
        <v>4035.1895999999997</v>
      </c>
      <c r="BX243" s="24">
        <v>2980</v>
      </c>
      <c r="BY243" s="24">
        <v>5500</v>
      </c>
      <c r="BZ243" s="24">
        <v>412</v>
      </c>
      <c r="CA243" s="24">
        <v>2395</v>
      </c>
      <c r="CB243" s="24">
        <v>1175</v>
      </c>
      <c r="CC243" s="24">
        <v>5322</v>
      </c>
      <c r="CD243" s="24">
        <v>61.67</v>
      </c>
      <c r="CE243" s="24">
        <v>26.64</v>
      </c>
      <c r="CF243" s="24">
        <v>112.57</v>
      </c>
      <c r="CG243" s="24">
        <v>6819</v>
      </c>
      <c r="CH243" s="24">
        <v>2073</v>
      </c>
      <c r="CI243" s="24">
        <v>23.31</v>
      </c>
      <c r="CJ243" s="24" t="s">
        <v>98</v>
      </c>
      <c r="CK243" s="24">
        <v>2055</v>
      </c>
      <c r="CL243" s="28">
        <v>1.01</v>
      </c>
      <c r="CM243" s="28">
        <v>4.3499999999999996</v>
      </c>
      <c r="CN243" s="24">
        <v>665</v>
      </c>
      <c r="CO243" s="24">
        <v>33.299999999999997</v>
      </c>
      <c r="CP243" s="24">
        <v>213</v>
      </c>
      <c r="CQ243" s="24">
        <v>1550</v>
      </c>
      <c r="CR243" s="24">
        <v>747</v>
      </c>
      <c r="CS243" s="24">
        <v>3123</v>
      </c>
      <c r="CT243" s="24">
        <v>333</v>
      </c>
      <c r="CU243" s="24">
        <v>1125</v>
      </c>
      <c r="CV243" s="24">
        <v>651</v>
      </c>
      <c r="CW243" s="24">
        <v>289</v>
      </c>
      <c r="CX243" s="24">
        <v>40.270000000000003</v>
      </c>
      <c r="CY243" s="24">
        <v>92.67</v>
      </c>
      <c r="CZ243" s="24">
        <v>67.53</v>
      </c>
      <c r="DA243" s="24">
        <v>23.86</v>
      </c>
      <c r="DB243" s="24">
        <v>558</v>
      </c>
      <c r="DC243" s="24">
        <v>10.19</v>
      </c>
      <c r="DD243" s="24">
        <v>13.42</v>
      </c>
      <c r="DE243" s="24">
        <v>547</v>
      </c>
      <c r="DF243" s="24">
        <v>27.39</v>
      </c>
      <c r="DG243" s="24">
        <v>35.9</v>
      </c>
      <c r="DH243" s="24">
        <v>8.1199999999999992</v>
      </c>
    </row>
    <row r="244" spans="1:112" ht="12.3" customHeight="1">
      <c r="A244" s="24">
        <v>252</v>
      </c>
      <c r="B244" s="24" t="s">
        <v>323</v>
      </c>
      <c r="C244" s="24" t="s">
        <v>324</v>
      </c>
      <c r="D244" t="s">
        <v>1527</v>
      </c>
      <c r="E244" s="25" t="s">
        <v>1528</v>
      </c>
      <c r="F244" s="25" t="s">
        <v>1529</v>
      </c>
      <c r="G244" s="25" t="s">
        <v>1530</v>
      </c>
      <c r="H244" s="25" t="s">
        <v>323</v>
      </c>
      <c r="I244" s="26">
        <v>14925</v>
      </c>
      <c r="J244" s="27">
        <v>19842.624673198621</v>
      </c>
      <c r="K244" s="27">
        <f t="shared" si="111"/>
        <v>4977.4874999999993</v>
      </c>
      <c r="L244" s="24">
        <v>2940</v>
      </c>
      <c r="M244" s="24">
        <v>1007</v>
      </c>
      <c r="N244" s="24">
        <v>464</v>
      </c>
      <c r="O244" s="24">
        <f t="shared" si="112"/>
        <v>1471</v>
      </c>
      <c r="P244" s="28">
        <v>33.349999999999994</v>
      </c>
      <c r="Q244" s="28">
        <f t="shared" si="113"/>
        <v>0.4052740559502182</v>
      </c>
      <c r="R244" s="29">
        <v>0.5174499850290839</v>
      </c>
      <c r="S244" s="29">
        <v>0.13072214925825093</v>
      </c>
      <c r="T244" s="29">
        <v>0.45182694970140735</v>
      </c>
      <c r="U244" s="28" t="s">
        <v>294</v>
      </c>
      <c r="V244" s="28" t="s">
        <v>295</v>
      </c>
      <c r="W244" s="28">
        <v>0.35863215089997036</v>
      </c>
      <c r="X244" s="27">
        <v>7116.2031660500434</v>
      </c>
      <c r="Y244" s="30">
        <f t="shared" si="114"/>
        <v>5.6988533419750128E-4</v>
      </c>
      <c r="Z244" s="27">
        <f t="shared" si="115"/>
        <v>7116.2031660500434</v>
      </c>
      <c r="AA244" s="27">
        <v>0</v>
      </c>
      <c r="AB244" s="27">
        <v>0</v>
      </c>
      <c r="AC244" s="27">
        <v>0</v>
      </c>
      <c r="AD244" s="27">
        <v>0</v>
      </c>
      <c r="AE244" s="27">
        <v>8362</v>
      </c>
      <c r="AF244" s="27">
        <f t="shared" si="116"/>
        <v>8362</v>
      </c>
      <c r="AG244" s="27">
        <f t="shared" si="117"/>
        <v>1</v>
      </c>
      <c r="AH244" s="27">
        <v>0</v>
      </c>
      <c r="AI244" s="27">
        <v>0</v>
      </c>
      <c r="AJ244" s="27">
        <v>0</v>
      </c>
      <c r="AK244" s="27">
        <v>0</v>
      </c>
      <c r="AL244" s="27">
        <v>8362</v>
      </c>
      <c r="AM244" s="27">
        <v>8362</v>
      </c>
      <c r="AN244" s="27">
        <f t="shared" si="118"/>
        <v>1</v>
      </c>
      <c r="AO244" s="27">
        <v>0</v>
      </c>
      <c r="AP244" s="30">
        <f t="shared" si="119"/>
        <v>0</v>
      </c>
      <c r="AQ244" s="30">
        <f t="shared" si="120"/>
        <v>0</v>
      </c>
      <c r="AR244" s="31">
        <f t="shared" si="121"/>
        <v>0</v>
      </c>
      <c r="AS244" s="31">
        <f t="shared" si="144"/>
        <v>0</v>
      </c>
      <c r="AT244" s="32">
        <f t="shared" si="122"/>
        <v>0</v>
      </c>
      <c r="AU244" s="24">
        <v>1031.7846981392147</v>
      </c>
      <c r="AV244" s="28">
        <f t="shared" si="123"/>
        <v>2.8653222810303313E-2</v>
      </c>
      <c r="AW244" s="30">
        <f t="shared" si="124"/>
        <v>3.68000223328892E-4</v>
      </c>
      <c r="AX244" s="33">
        <f t="shared" si="125"/>
        <v>2.8653222810303313E-2</v>
      </c>
      <c r="AY244" s="30">
        <f t="shared" si="126"/>
        <v>3.68000223328892E-4</v>
      </c>
      <c r="AZ244" s="31">
        <f t="shared" si="127"/>
        <v>0.89766410613131331</v>
      </c>
      <c r="BA244" s="31">
        <f t="shared" si="145"/>
        <v>1031.7846981392147</v>
      </c>
      <c r="BB244" s="33">
        <f t="shared" si="128"/>
        <v>0</v>
      </c>
      <c r="BC244" s="31">
        <f t="shared" si="129"/>
        <v>0.48125577132356684</v>
      </c>
      <c r="BD244" s="30">
        <f t="shared" si="130"/>
        <v>5.6988533419750128E-4</v>
      </c>
      <c r="BE244" s="31">
        <f t="shared" si="131"/>
        <v>0.94426688408560222</v>
      </c>
      <c r="BF244" s="31">
        <f t="shared" si="132"/>
        <v>0.43448964010659008</v>
      </c>
      <c r="BG244" s="31">
        <f t="shared" si="133"/>
        <v>0.65940867728059949</v>
      </c>
      <c r="BH244" s="24">
        <v>88.15</v>
      </c>
      <c r="BI244" s="24">
        <v>2830.06289625</v>
      </c>
      <c r="BJ244" s="24">
        <f t="shared" si="134"/>
        <v>7.0113723265625181</v>
      </c>
      <c r="BK244" s="28">
        <f t="shared" si="146"/>
        <v>3.5056861632812592E-3</v>
      </c>
      <c r="BL244" s="28" t="str">
        <f t="shared" si="135"/>
        <v>FALSETRUE</v>
      </c>
      <c r="BM244" s="24" t="str">
        <f t="shared" si="136"/>
        <v>TRUETRUE</v>
      </c>
      <c r="BN244" s="28">
        <v>0.41389999999999999</v>
      </c>
      <c r="BO244" s="28">
        <f t="shared" si="137"/>
        <v>0.36791111111111108</v>
      </c>
      <c r="BP244" s="24">
        <v>2.69</v>
      </c>
      <c r="BQ244" s="24">
        <f t="shared" si="141"/>
        <v>575.4</v>
      </c>
      <c r="BR244" s="24">
        <v>5</v>
      </c>
      <c r="BS244" s="28">
        <v>5.43</v>
      </c>
      <c r="BT244" s="28">
        <v>810.4274999999999</v>
      </c>
      <c r="BU244" s="24">
        <v>0.95</v>
      </c>
      <c r="BV244" s="28">
        <v>33.239999999999995</v>
      </c>
      <c r="BW244" s="28">
        <v>4961.07</v>
      </c>
      <c r="BX244" s="24">
        <v>4185</v>
      </c>
      <c r="BY244" s="24">
        <v>10111</v>
      </c>
      <c r="BZ244" s="24">
        <v>629</v>
      </c>
      <c r="CA244" s="24">
        <v>3304</v>
      </c>
      <c r="CB244" s="24">
        <v>1698</v>
      </c>
      <c r="CC244" s="24">
        <v>9923</v>
      </c>
      <c r="CD244" s="24">
        <v>47.61</v>
      </c>
      <c r="CE244" s="24">
        <v>28.19</v>
      </c>
      <c r="CF244" s="24">
        <v>114.38</v>
      </c>
      <c r="CG244" s="24">
        <v>13157</v>
      </c>
      <c r="CH244" s="24">
        <v>1768</v>
      </c>
      <c r="CI244" s="24">
        <v>11.85</v>
      </c>
      <c r="CJ244" s="24" t="s">
        <v>98</v>
      </c>
      <c r="CK244" s="24">
        <v>4481</v>
      </c>
      <c r="CL244" s="28">
        <v>1.01</v>
      </c>
      <c r="CM244" s="28">
        <v>3.35</v>
      </c>
      <c r="CN244" s="24">
        <v>1189</v>
      </c>
      <c r="CO244" s="24">
        <v>26.62</v>
      </c>
      <c r="CP244" s="24">
        <v>505</v>
      </c>
      <c r="CQ244" s="24">
        <v>1135</v>
      </c>
      <c r="CR244" s="24">
        <v>1237</v>
      </c>
      <c r="CS244" s="24">
        <v>2877</v>
      </c>
      <c r="CT244" s="24">
        <v>673</v>
      </c>
      <c r="CU244" s="24">
        <v>1523</v>
      </c>
      <c r="CV244" s="24">
        <v>1120</v>
      </c>
      <c r="CW244" s="24">
        <v>671</v>
      </c>
      <c r="CX244" s="24">
        <v>59.66</v>
      </c>
      <c r="CY244" s="24">
        <v>90.65</v>
      </c>
      <c r="CZ244" s="24">
        <v>81.400000000000006</v>
      </c>
      <c r="DA244" s="24">
        <v>35.58</v>
      </c>
      <c r="DB244" s="24">
        <v>328</v>
      </c>
      <c r="DC244" s="24">
        <v>10.79</v>
      </c>
      <c r="DD244" s="24">
        <v>6.29</v>
      </c>
      <c r="DE244" s="24">
        <v>622</v>
      </c>
      <c r="DF244" s="24">
        <v>13.92</v>
      </c>
      <c r="DG244" s="24">
        <v>20.39</v>
      </c>
      <c r="DH244" s="24">
        <v>2.99</v>
      </c>
    </row>
    <row r="245" spans="1:112" ht="12.3" customHeight="1">
      <c r="A245" s="24">
        <v>253</v>
      </c>
      <c r="B245" s="24" t="s">
        <v>323</v>
      </c>
      <c r="C245" s="24" t="s">
        <v>324</v>
      </c>
      <c r="D245" t="s">
        <v>1527</v>
      </c>
      <c r="E245" s="25" t="s">
        <v>1528</v>
      </c>
      <c r="F245" s="25" t="s">
        <v>1991</v>
      </c>
      <c r="G245" s="25" t="s">
        <v>1992</v>
      </c>
      <c r="H245" s="25" t="s">
        <v>323</v>
      </c>
      <c r="I245" s="26">
        <v>16191</v>
      </c>
      <c r="J245" s="27">
        <v>21525.757861558384</v>
      </c>
      <c r="K245" s="27">
        <f t="shared" si="111"/>
        <v>11209.0293</v>
      </c>
      <c r="L245" s="24">
        <v>898</v>
      </c>
      <c r="M245" s="24">
        <v>955</v>
      </c>
      <c r="N245" s="24">
        <v>1065</v>
      </c>
      <c r="O245" s="24">
        <f t="shared" si="112"/>
        <v>2020</v>
      </c>
      <c r="P245" s="28">
        <v>69.22999999999999</v>
      </c>
      <c r="Q245" s="28">
        <f t="shared" si="113"/>
        <v>0.57163946555695477</v>
      </c>
      <c r="R245" s="29">
        <v>0.5174499850290839</v>
      </c>
      <c r="S245" s="29">
        <v>0.13072214925825093</v>
      </c>
      <c r="T245" s="29">
        <v>0.45182694970140735</v>
      </c>
      <c r="U245" s="28" t="s">
        <v>294</v>
      </c>
      <c r="V245" s="28" t="s">
        <v>295</v>
      </c>
      <c r="W245" s="28">
        <v>0.74447087876476614</v>
      </c>
      <c r="X245" s="27">
        <v>16025.299871271944</v>
      </c>
      <c r="Y245" s="30">
        <f t="shared" si="114"/>
        <v>1.2833505676629192E-3</v>
      </c>
      <c r="Z245" s="27">
        <f t="shared" si="115"/>
        <v>16025.299871271944</v>
      </c>
      <c r="AA245" s="27">
        <v>0</v>
      </c>
      <c r="AB245" s="27">
        <v>0</v>
      </c>
      <c r="AC245" s="27">
        <v>0</v>
      </c>
      <c r="AD245" s="27">
        <v>0</v>
      </c>
      <c r="AE245" s="27">
        <v>0</v>
      </c>
      <c r="AF245" s="27">
        <f t="shared" si="116"/>
        <v>0</v>
      </c>
      <c r="AG245" s="27">
        <f t="shared" si="117"/>
        <v>0</v>
      </c>
      <c r="AH245" s="27">
        <v>0</v>
      </c>
      <c r="AI245" s="27">
        <v>0</v>
      </c>
      <c r="AJ245" s="27">
        <v>0</v>
      </c>
      <c r="AK245" s="27">
        <v>0</v>
      </c>
      <c r="AL245" s="27">
        <v>0</v>
      </c>
      <c r="AM245" s="27">
        <v>0</v>
      </c>
      <c r="AN245" s="27">
        <f t="shared" si="118"/>
        <v>0</v>
      </c>
      <c r="AO245" s="27">
        <v>0</v>
      </c>
      <c r="AP245" s="30">
        <f t="shared" si="119"/>
        <v>0</v>
      </c>
      <c r="AQ245" s="30">
        <f t="shared" si="120"/>
        <v>0</v>
      </c>
      <c r="AR245" s="31">
        <f t="shared" si="121"/>
        <v>0</v>
      </c>
      <c r="AS245" s="31">
        <f t="shared" si="144"/>
        <v>0</v>
      </c>
      <c r="AT245" s="32">
        <f t="shared" si="122"/>
        <v>0</v>
      </c>
      <c r="AU245" s="24">
        <v>3716.3986267937125</v>
      </c>
      <c r="AV245" s="28">
        <f t="shared" si="123"/>
        <v>0.10320641321534473</v>
      </c>
      <c r="AW245" s="30">
        <f t="shared" si="124"/>
        <v>1.3255047560850181E-3</v>
      </c>
      <c r="AX245" s="33">
        <f t="shared" si="125"/>
        <v>0.10320641321534473</v>
      </c>
      <c r="AY245" s="30">
        <f t="shared" si="126"/>
        <v>1.3255047560850181E-3</v>
      </c>
      <c r="AZ245" s="31">
        <f t="shared" si="127"/>
        <v>0.90551863096222485</v>
      </c>
      <c r="BA245" s="31">
        <f t="shared" si="145"/>
        <v>3716.3986267937125</v>
      </c>
      <c r="BB245" s="33">
        <f t="shared" si="128"/>
        <v>0</v>
      </c>
      <c r="BC245" s="31">
        <f t="shared" si="129"/>
        <v>0.50872500973555113</v>
      </c>
      <c r="BD245" s="30">
        <f t="shared" si="130"/>
        <v>1.2833505676629192E-3</v>
      </c>
      <c r="BE245" s="31">
        <f t="shared" si="131"/>
        <v>0.9470296375160997</v>
      </c>
      <c r="BF245" s="31">
        <f t="shared" si="132"/>
        <v>0.56426128894950967</v>
      </c>
      <c r="BG245" s="31">
        <f t="shared" si="133"/>
        <v>0.85635825539030808</v>
      </c>
      <c r="BH245" s="24">
        <v>49.08</v>
      </c>
      <c r="BI245" s="24">
        <v>46980.249151999997</v>
      </c>
      <c r="BJ245" s="24">
        <f t="shared" si="134"/>
        <v>0.45818739257669544</v>
      </c>
      <c r="BK245" s="28">
        <f t="shared" si="146"/>
        <v>2.2909369628834771E-4</v>
      </c>
      <c r="BL245" s="28" t="str">
        <f t="shared" si="135"/>
        <v>TRUEFALSE</v>
      </c>
      <c r="BM245" s="24" t="str">
        <f t="shared" si="136"/>
        <v>TRUEFALSE</v>
      </c>
      <c r="BN245" s="28">
        <v>0.69200000000000006</v>
      </c>
      <c r="BO245" s="28">
        <f t="shared" si="137"/>
        <v>0.61511111111111116</v>
      </c>
      <c r="BP245" s="24">
        <v>14.55</v>
      </c>
      <c r="BQ245" s="24">
        <f t="shared" si="141"/>
        <v>108.52173913043478</v>
      </c>
      <c r="BR245" s="24">
        <v>46</v>
      </c>
      <c r="BS245" s="28">
        <v>49.010000000000005</v>
      </c>
      <c r="BT245" s="28">
        <v>7935.2091000000009</v>
      </c>
      <c r="BU245" s="24">
        <v>16.68</v>
      </c>
      <c r="BV245" s="28">
        <v>60.269999999999996</v>
      </c>
      <c r="BW245" s="28">
        <v>9758.3156999999992</v>
      </c>
      <c r="BX245" s="24">
        <v>6400</v>
      </c>
      <c r="BY245" s="24">
        <v>9249</v>
      </c>
      <c r="BZ245" s="24">
        <v>542</v>
      </c>
      <c r="CA245" s="24">
        <v>5195</v>
      </c>
      <c r="CB245" s="24">
        <v>2333</v>
      </c>
      <c r="CC245" s="24">
        <v>8663</v>
      </c>
      <c r="CD245" s="24">
        <v>75.06</v>
      </c>
      <c r="CE245" s="24">
        <v>23.95</v>
      </c>
      <c r="CF245" s="24">
        <v>115.56</v>
      </c>
      <c r="CG245" s="24">
        <v>7946</v>
      </c>
      <c r="CH245" s="24">
        <v>8245</v>
      </c>
      <c r="CI245" s="24">
        <v>50.92</v>
      </c>
      <c r="CJ245" s="24" t="s">
        <v>1980</v>
      </c>
      <c r="CK245" s="24">
        <v>3691</v>
      </c>
      <c r="CL245" s="28">
        <v>1</v>
      </c>
      <c r="CM245" s="28">
        <v>4.4000000000000004</v>
      </c>
      <c r="CN245" s="24">
        <v>931</v>
      </c>
      <c r="CO245" s="24">
        <v>29.67</v>
      </c>
      <c r="CP245" s="24">
        <v>762</v>
      </c>
      <c r="CQ245" s="24">
        <v>2964</v>
      </c>
      <c r="CR245" s="24">
        <v>1266</v>
      </c>
      <c r="CS245" s="24">
        <v>4992</v>
      </c>
      <c r="CT245" s="24">
        <v>720</v>
      </c>
      <c r="CU245" s="24">
        <v>2083</v>
      </c>
      <c r="CV245" s="24">
        <v>1174</v>
      </c>
      <c r="CW245" s="24">
        <v>522</v>
      </c>
      <c r="CX245" s="24">
        <v>39.979999999999997</v>
      </c>
      <c r="CY245" s="24">
        <v>82.01</v>
      </c>
      <c r="CZ245" s="24">
        <v>61.72</v>
      </c>
      <c r="DA245" s="24">
        <v>24.89</v>
      </c>
      <c r="DB245" s="24">
        <v>1724</v>
      </c>
      <c r="DC245" s="24">
        <v>17.28</v>
      </c>
      <c r="DD245" s="24">
        <v>22.24</v>
      </c>
      <c r="DE245" s="24">
        <v>1112</v>
      </c>
      <c r="DF245" s="24">
        <v>35.44</v>
      </c>
      <c r="DG245" s="24">
        <v>47.67</v>
      </c>
      <c r="DH245" s="24">
        <v>11.24</v>
      </c>
    </row>
    <row r="246" spans="1:112" ht="12.3" customHeight="1">
      <c r="A246" s="24">
        <v>254</v>
      </c>
      <c r="B246" s="24" t="s">
        <v>323</v>
      </c>
      <c r="C246" s="24" t="s">
        <v>324</v>
      </c>
      <c r="D246" t="s">
        <v>1527</v>
      </c>
      <c r="E246" s="25" t="s">
        <v>1528</v>
      </c>
      <c r="F246" s="25" t="s">
        <v>205</v>
      </c>
      <c r="G246" s="25" t="s">
        <v>1557</v>
      </c>
      <c r="H246" s="25" t="s">
        <v>323</v>
      </c>
      <c r="I246" s="26">
        <v>6494</v>
      </c>
      <c r="J246" s="27">
        <v>8633.7021526131884</v>
      </c>
      <c r="K246" s="27">
        <f t="shared" si="111"/>
        <v>2369.0112000000004</v>
      </c>
      <c r="L246" s="24">
        <v>1111</v>
      </c>
      <c r="M246" s="24">
        <v>394</v>
      </c>
      <c r="N246" s="24">
        <v>244</v>
      </c>
      <c r="O246" s="24">
        <f t="shared" si="112"/>
        <v>638</v>
      </c>
      <c r="P246" s="28">
        <v>36.480000000000004</v>
      </c>
      <c r="Q246" s="28">
        <f t="shared" si="113"/>
        <v>0.41703436155561313</v>
      </c>
      <c r="R246" s="29">
        <v>0.5174499850290839</v>
      </c>
      <c r="S246" s="29">
        <v>0.13072214925825093</v>
      </c>
      <c r="T246" s="29">
        <v>0.45182694970140735</v>
      </c>
      <c r="U246" s="28" t="s">
        <v>294</v>
      </c>
      <c r="V246" s="28" t="s">
        <v>295</v>
      </c>
      <c r="W246" s="28">
        <v>0.39229088050467537</v>
      </c>
      <c r="X246" s="27">
        <v>3386.9226194637386</v>
      </c>
      <c r="Y246" s="30">
        <f t="shared" si="114"/>
        <v>2.7123417978038597E-4</v>
      </c>
      <c r="Z246" s="27">
        <f t="shared" si="115"/>
        <v>3386.9226194637386</v>
      </c>
      <c r="AA246" s="27">
        <v>0</v>
      </c>
      <c r="AB246" s="27">
        <v>0</v>
      </c>
      <c r="AC246" s="27">
        <v>0</v>
      </c>
      <c r="AD246" s="27">
        <v>0</v>
      </c>
      <c r="AE246" s="27">
        <v>0</v>
      </c>
      <c r="AF246" s="27">
        <f t="shared" si="116"/>
        <v>0</v>
      </c>
      <c r="AG246" s="27">
        <f t="shared" si="117"/>
        <v>0</v>
      </c>
      <c r="AH246" s="27">
        <v>0</v>
      </c>
      <c r="AI246" s="27">
        <v>0</v>
      </c>
      <c r="AJ246" s="27">
        <v>0</v>
      </c>
      <c r="AK246" s="27">
        <v>0</v>
      </c>
      <c r="AL246" s="27">
        <v>0</v>
      </c>
      <c r="AM246" s="27">
        <v>0</v>
      </c>
      <c r="AN246" s="27">
        <f t="shared" si="118"/>
        <v>0</v>
      </c>
      <c r="AO246" s="27">
        <v>0</v>
      </c>
      <c r="AP246" s="30">
        <f t="shared" si="119"/>
        <v>0</v>
      </c>
      <c r="AQ246" s="30">
        <f t="shared" si="120"/>
        <v>0</v>
      </c>
      <c r="AR246" s="31">
        <f t="shared" si="121"/>
        <v>0</v>
      </c>
      <c r="AS246" s="31">
        <f t="shared" si="144"/>
        <v>0</v>
      </c>
      <c r="AT246" s="32">
        <f t="shared" si="122"/>
        <v>0</v>
      </c>
      <c r="AU246" s="24">
        <v>985.43469182774447</v>
      </c>
      <c r="AV246" s="28">
        <f t="shared" si="123"/>
        <v>2.7366057900320973E-2</v>
      </c>
      <c r="AW246" s="30">
        <f t="shared" si="124"/>
        <v>3.5146885520075642E-4</v>
      </c>
      <c r="AX246" s="33">
        <f t="shared" si="125"/>
        <v>2.7366057900320973E-2</v>
      </c>
      <c r="AY246" s="30">
        <f t="shared" si="126"/>
        <v>3.5146885520075642E-4</v>
      </c>
      <c r="AZ246" s="31">
        <f t="shared" si="127"/>
        <v>0.89752849733050943</v>
      </c>
      <c r="BA246" s="31">
        <f t="shared" si="145"/>
        <v>985.43469182774447</v>
      </c>
      <c r="BB246" s="33">
        <f t="shared" si="128"/>
        <v>0</v>
      </c>
      <c r="BC246" s="31">
        <f t="shared" si="129"/>
        <v>0.4807815134199715</v>
      </c>
      <c r="BD246" s="30">
        <f t="shared" si="130"/>
        <v>2.7123417978038597E-4</v>
      </c>
      <c r="BE246" s="31">
        <f t="shared" si="131"/>
        <v>0.94311041638025905</v>
      </c>
      <c r="BF246" s="31">
        <f t="shared" si="132"/>
        <v>0.44522417702157163</v>
      </c>
      <c r="BG246" s="31">
        <f t="shared" si="133"/>
        <v>0.675700082494752</v>
      </c>
      <c r="BH246" s="24">
        <v>76.95</v>
      </c>
      <c r="BI246" s="24">
        <v>3821.30311433</v>
      </c>
      <c r="BJ246" s="24">
        <f t="shared" si="134"/>
        <v>2.259360719184131</v>
      </c>
      <c r="BK246" s="28">
        <f t="shared" si="146"/>
        <v>1.1296803595920654E-3</v>
      </c>
      <c r="BL246" s="28" t="str">
        <f t="shared" si="135"/>
        <v>FALSETRUE</v>
      </c>
      <c r="BM246" s="24" t="str">
        <f t="shared" si="136"/>
        <v>TRUETRUE</v>
      </c>
      <c r="BN246" s="28">
        <v>0.58440000000000003</v>
      </c>
      <c r="BO246" s="28">
        <f t="shared" si="137"/>
        <v>0.51946666666666674</v>
      </c>
      <c r="BP246" s="24">
        <v>7.91</v>
      </c>
      <c r="BQ246" s="24">
        <f t="shared" si="141"/>
        <v>104.66666666666667</v>
      </c>
      <c r="BR246" s="24">
        <v>24</v>
      </c>
      <c r="BS246" s="28">
        <v>19.850000000000001</v>
      </c>
      <c r="BT246" s="28">
        <v>1289.059</v>
      </c>
      <c r="BU246" s="24">
        <v>2.1800000000000002</v>
      </c>
      <c r="BV246" s="28">
        <v>24.089999999999996</v>
      </c>
      <c r="BW246" s="28">
        <v>1564.4045999999996</v>
      </c>
      <c r="BX246" s="24">
        <v>2293</v>
      </c>
      <c r="BY246" s="24">
        <v>3924</v>
      </c>
      <c r="BZ246" s="24">
        <v>277</v>
      </c>
      <c r="CA246" s="24">
        <v>1837</v>
      </c>
      <c r="CB246" s="24">
        <v>899</v>
      </c>
      <c r="CC246" s="24">
        <v>3758</v>
      </c>
      <c r="CD246" s="24">
        <v>65.489999999999995</v>
      </c>
      <c r="CE246" s="24">
        <v>25.45</v>
      </c>
      <c r="CF246" s="24">
        <v>108.07</v>
      </c>
      <c r="CG246" s="24">
        <v>4997</v>
      </c>
      <c r="CH246" s="24">
        <v>1497</v>
      </c>
      <c r="CI246" s="24">
        <v>23.05</v>
      </c>
      <c r="CJ246" s="24" t="s">
        <v>98</v>
      </c>
      <c r="CK246" s="24">
        <v>1851</v>
      </c>
      <c r="CL246" s="28">
        <v>1</v>
      </c>
      <c r="CM246" s="28">
        <v>3.52</v>
      </c>
      <c r="CN246" s="24">
        <v>596</v>
      </c>
      <c r="CO246" s="24">
        <v>33.04</v>
      </c>
      <c r="CP246" s="24">
        <v>525</v>
      </c>
      <c r="CQ246" s="24">
        <v>1289</v>
      </c>
      <c r="CR246" s="24">
        <v>698</v>
      </c>
      <c r="CS246" s="24">
        <v>2512</v>
      </c>
      <c r="CT246" s="24">
        <v>358</v>
      </c>
      <c r="CU246" s="24">
        <v>843</v>
      </c>
      <c r="CV246" s="24">
        <v>475</v>
      </c>
      <c r="CW246" s="24">
        <v>196</v>
      </c>
      <c r="CX246" s="24">
        <v>57.37</v>
      </c>
      <c r="CY246" s="24">
        <v>89.02</v>
      </c>
      <c r="CZ246" s="24">
        <v>65.61</v>
      </c>
      <c r="DA246" s="24">
        <v>22.1</v>
      </c>
      <c r="DB246" s="24">
        <v>394</v>
      </c>
      <c r="DC246" s="24">
        <v>12.2</v>
      </c>
      <c r="DD246" s="24">
        <v>12.86</v>
      </c>
      <c r="DE246" s="24">
        <v>275</v>
      </c>
      <c r="DF246" s="24">
        <v>15.24</v>
      </c>
      <c r="DG246" s="24">
        <v>18.68</v>
      </c>
      <c r="DH246" s="24">
        <v>7.26</v>
      </c>
    </row>
    <row r="247" spans="1:112" ht="12.3" customHeight="1">
      <c r="A247" s="24">
        <v>255</v>
      </c>
      <c r="B247" s="24" t="s">
        <v>323</v>
      </c>
      <c r="C247" s="24" t="s">
        <v>324</v>
      </c>
      <c r="D247" t="s">
        <v>1527</v>
      </c>
      <c r="E247" s="25" t="s">
        <v>1528</v>
      </c>
      <c r="F247" s="25" t="s">
        <v>481</v>
      </c>
      <c r="G247" s="25" t="s">
        <v>2147</v>
      </c>
      <c r="H247" s="25" t="s">
        <v>323</v>
      </c>
      <c r="I247" s="26">
        <v>3317</v>
      </c>
      <c r="J247" s="27">
        <v>4409.9153126298042</v>
      </c>
      <c r="K247" s="27">
        <f t="shared" si="111"/>
        <v>1138.0626999999999</v>
      </c>
      <c r="L247" s="24">
        <v>653</v>
      </c>
      <c r="M247" s="24">
        <v>247</v>
      </c>
      <c r="N247" s="24">
        <v>94</v>
      </c>
      <c r="O247" s="24">
        <f t="shared" si="112"/>
        <v>341</v>
      </c>
      <c r="P247" s="28">
        <v>34.31</v>
      </c>
      <c r="Q247" s="28">
        <f t="shared" si="113"/>
        <v>0.40878210527056291</v>
      </c>
      <c r="R247" s="29">
        <v>0.5174499850290839</v>
      </c>
      <c r="S247" s="29">
        <v>0.13072214925825093</v>
      </c>
      <c r="T247" s="29">
        <v>0.45182694970140735</v>
      </c>
      <c r="U247" s="28" t="s">
        <v>294</v>
      </c>
      <c r="V247" s="28" t="s">
        <v>295</v>
      </c>
      <c r="W247" s="28">
        <v>0.36895559512377762</v>
      </c>
      <c r="X247" s="27">
        <v>1627.0629286167893</v>
      </c>
      <c r="Y247" s="30">
        <f t="shared" si="114"/>
        <v>1.3029972292792513E-4</v>
      </c>
      <c r="Z247" s="27">
        <f t="shared" si="115"/>
        <v>1627.0629286167893</v>
      </c>
      <c r="AA247" s="27">
        <v>0</v>
      </c>
      <c r="AB247" s="27">
        <v>0</v>
      </c>
      <c r="AC247" s="27">
        <v>0</v>
      </c>
      <c r="AD247" s="27">
        <v>0</v>
      </c>
      <c r="AE247" s="27">
        <v>0</v>
      </c>
      <c r="AF247" s="27">
        <f t="shared" si="116"/>
        <v>0</v>
      </c>
      <c r="AG247" s="27">
        <f t="shared" si="117"/>
        <v>0</v>
      </c>
      <c r="AH247" s="27">
        <v>0</v>
      </c>
      <c r="AI247" s="27">
        <v>0</v>
      </c>
      <c r="AJ247" s="27">
        <v>0</v>
      </c>
      <c r="AK247" s="27">
        <v>0</v>
      </c>
      <c r="AL247" s="27">
        <v>0</v>
      </c>
      <c r="AM247" s="27">
        <v>0</v>
      </c>
      <c r="AN247" s="27">
        <f t="shared" si="118"/>
        <v>0</v>
      </c>
      <c r="AO247" s="27">
        <v>0</v>
      </c>
      <c r="AP247" s="30">
        <f t="shared" si="119"/>
        <v>0</v>
      </c>
      <c r="AQ247" s="30">
        <f t="shared" si="120"/>
        <v>0</v>
      </c>
      <c r="AR247" s="31">
        <f t="shared" si="121"/>
        <v>0</v>
      </c>
      <c r="AS247" s="31">
        <f t="shared" si="144"/>
        <v>0</v>
      </c>
      <c r="AT247" s="32">
        <f t="shared" si="122"/>
        <v>0</v>
      </c>
      <c r="AU247" s="24">
        <v>1148.5587676203197</v>
      </c>
      <c r="AV247" s="28">
        <f t="shared" si="123"/>
        <v>3.1896102296054794E-2</v>
      </c>
      <c r="AW247" s="30">
        <f t="shared" si="124"/>
        <v>4.0964930353484021E-4</v>
      </c>
      <c r="AX247" s="33">
        <f t="shared" si="125"/>
        <v>3.1896102296054794E-2</v>
      </c>
      <c r="AY247" s="30">
        <f t="shared" si="126"/>
        <v>4.0964930353484021E-4</v>
      </c>
      <c r="AZ247" s="31">
        <f t="shared" si="127"/>
        <v>0.89800575854492704</v>
      </c>
      <c r="BA247" s="31">
        <f t="shared" si="145"/>
        <v>1148.5587676203197</v>
      </c>
      <c r="BB247" s="33">
        <f t="shared" si="128"/>
        <v>0</v>
      </c>
      <c r="BC247" s="31">
        <f t="shared" si="129"/>
        <v>0.48245061529002192</v>
      </c>
      <c r="BD247" s="30">
        <f t="shared" si="130"/>
        <v>1.3029972292792513E-4</v>
      </c>
      <c r="BE247" s="31">
        <f t="shared" si="131"/>
        <v>0.94256467548654621</v>
      </c>
      <c r="BF247" s="31">
        <f t="shared" si="132"/>
        <v>0.43721685677775057</v>
      </c>
      <c r="BG247" s="31">
        <f t="shared" si="133"/>
        <v>0.66354767202704812</v>
      </c>
      <c r="BH247" s="24">
        <v>0</v>
      </c>
      <c r="BI247" s="24">
        <v>4588.4215571699997</v>
      </c>
      <c r="BJ247" s="24">
        <f t="shared" si="134"/>
        <v>0.96109637218026389</v>
      </c>
      <c r="BK247" s="28">
        <f t="shared" si="146"/>
        <v>4.8054818609013193E-4</v>
      </c>
      <c r="BL247" s="28" t="str">
        <f t="shared" si="135"/>
        <v>FALSEFALSE</v>
      </c>
      <c r="BM247" s="24" t="str">
        <f t="shared" si="136"/>
        <v>TRUEFALSE</v>
      </c>
      <c r="BN247" s="28">
        <v>0.50380000000000003</v>
      </c>
      <c r="BO247" s="28">
        <f t="shared" si="137"/>
        <v>0.44782222222222223</v>
      </c>
      <c r="BP247" s="24">
        <v>7.07</v>
      </c>
      <c r="BQ247" s="24">
        <f t="shared" si="141"/>
        <v>129.70833333333334</v>
      </c>
      <c r="BR247" s="24">
        <v>24</v>
      </c>
      <c r="BS247" s="28">
        <v>20.200000000000003</v>
      </c>
      <c r="BT247" s="28">
        <v>670.03400000000011</v>
      </c>
      <c r="BU247" s="24">
        <v>4.75</v>
      </c>
      <c r="BV247" s="28">
        <v>56.93</v>
      </c>
      <c r="BW247" s="28">
        <v>1888.3680999999999</v>
      </c>
      <c r="BX247" s="24">
        <v>1059</v>
      </c>
      <c r="BY247" s="24">
        <v>2102</v>
      </c>
      <c r="BZ247" s="24">
        <v>156</v>
      </c>
      <c r="CA247" s="24">
        <v>852</v>
      </c>
      <c r="CB247" s="24">
        <v>397</v>
      </c>
      <c r="CC247" s="24">
        <v>2068</v>
      </c>
      <c r="CD247" s="24">
        <v>57.8</v>
      </c>
      <c r="CE247" s="24">
        <v>26.89</v>
      </c>
      <c r="CF247" s="24">
        <v>116.51</v>
      </c>
      <c r="CG247" s="24">
        <v>0</v>
      </c>
      <c r="CH247" s="24">
        <v>3317</v>
      </c>
      <c r="CI247" s="24">
        <v>100</v>
      </c>
      <c r="CJ247" s="24" t="s">
        <v>1980</v>
      </c>
      <c r="CK247" s="24">
        <v>1018</v>
      </c>
      <c r="CL247" s="28">
        <v>1</v>
      </c>
      <c r="CM247" s="28">
        <v>3.27</v>
      </c>
      <c r="CN247" s="24">
        <v>308</v>
      </c>
      <c r="CO247" s="24">
        <v>30.4</v>
      </c>
      <c r="CP247" s="24">
        <v>736</v>
      </c>
      <c r="CQ247" s="24">
        <v>1669</v>
      </c>
      <c r="CR247" s="24">
        <v>708</v>
      </c>
      <c r="CS247" s="24">
        <v>3113</v>
      </c>
      <c r="CT247" s="24">
        <v>179</v>
      </c>
      <c r="CU247" s="24">
        <v>400</v>
      </c>
      <c r="CV247" s="24">
        <v>233</v>
      </c>
      <c r="CW247" s="24">
        <v>123</v>
      </c>
      <c r="CX247" s="24">
        <v>61.94</v>
      </c>
      <c r="CY247" s="24">
        <v>93.24</v>
      </c>
      <c r="CZ247" s="24">
        <v>72.36</v>
      </c>
      <c r="DA247" s="24">
        <v>28.6</v>
      </c>
      <c r="DB247" s="24">
        <v>185</v>
      </c>
      <c r="DC247" s="24">
        <v>8.65</v>
      </c>
      <c r="DD247" s="24">
        <v>8.39</v>
      </c>
      <c r="DE247" s="24">
        <v>225</v>
      </c>
      <c r="DF247" s="24">
        <v>22.21</v>
      </c>
      <c r="DG247" s="24">
        <v>4.9400000000000004</v>
      </c>
      <c r="DH247" s="24">
        <v>8.15</v>
      </c>
    </row>
    <row r="248" spans="1:112" ht="12.3" customHeight="1">
      <c r="A248" s="24">
        <v>256</v>
      </c>
      <c r="B248" s="24" t="s">
        <v>323</v>
      </c>
      <c r="C248" s="24" t="s">
        <v>324</v>
      </c>
      <c r="D248" s="25" t="s">
        <v>875</v>
      </c>
      <c r="E248" s="25" t="s">
        <v>876</v>
      </c>
      <c r="F248" s="25" t="s">
        <v>877</v>
      </c>
      <c r="G248" s="25" t="s">
        <v>878</v>
      </c>
      <c r="H248" s="25" t="s">
        <v>323</v>
      </c>
      <c r="I248" s="26">
        <v>21039</v>
      </c>
      <c r="J248" s="27">
        <v>28511</v>
      </c>
      <c r="K248" s="27">
        <f t="shared" si="111"/>
        <v>6370.6092000000008</v>
      </c>
      <c r="L248" s="24">
        <v>3771</v>
      </c>
      <c r="M248" s="24">
        <v>1097</v>
      </c>
      <c r="N248" s="24">
        <v>541</v>
      </c>
      <c r="O248" s="24">
        <f t="shared" si="112"/>
        <v>1638</v>
      </c>
      <c r="P248" s="28">
        <v>30.28</v>
      </c>
      <c r="Q248" s="28">
        <f t="shared" si="113"/>
        <v>0.43756199222050068</v>
      </c>
      <c r="R248" s="29">
        <v>0.44617916113745076</v>
      </c>
      <c r="S248" s="29">
        <v>0.10657596972189418</v>
      </c>
      <c r="T248" s="29">
        <v>0.5556918852298649</v>
      </c>
      <c r="U248" s="28" t="s">
        <v>337</v>
      </c>
      <c r="V248" s="28" t="s">
        <v>129</v>
      </c>
      <c r="W248" s="28">
        <v>0.44617916113745076</v>
      </c>
      <c r="X248" s="27">
        <v>12721.014063189859</v>
      </c>
      <c r="Y248" s="30">
        <f t="shared" si="114"/>
        <v>1.0187341734870707E-3</v>
      </c>
      <c r="Z248" s="27">
        <f t="shared" si="115"/>
        <v>12709.014063189859</v>
      </c>
      <c r="AA248" s="27">
        <v>0</v>
      </c>
      <c r="AB248" s="27">
        <v>0</v>
      </c>
      <c r="AC248" s="27">
        <v>0</v>
      </c>
      <c r="AD248" s="27">
        <v>6</v>
      </c>
      <c r="AE248" s="27">
        <v>4597</v>
      </c>
      <c r="AF248" s="27">
        <f t="shared" si="116"/>
        <v>4597</v>
      </c>
      <c r="AG248" s="27">
        <f t="shared" si="117"/>
        <v>2</v>
      </c>
      <c r="AH248" s="27">
        <v>0</v>
      </c>
      <c r="AI248" s="27">
        <v>0</v>
      </c>
      <c r="AJ248" s="27">
        <v>0</v>
      </c>
      <c r="AK248" s="27">
        <v>6</v>
      </c>
      <c r="AL248" s="27">
        <v>4597</v>
      </c>
      <c r="AM248" s="27">
        <v>4597</v>
      </c>
      <c r="AN248" s="27">
        <f t="shared" si="118"/>
        <v>2</v>
      </c>
      <c r="AO248" s="27">
        <v>12</v>
      </c>
      <c r="AP248" s="30">
        <f t="shared" si="119"/>
        <v>6.9397207757081088E-6</v>
      </c>
      <c r="AQ248" s="30">
        <f t="shared" si="120"/>
        <v>0</v>
      </c>
      <c r="AR248" s="31">
        <f t="shared" si="121"/>
        <v>9.4332102302471148E-4</v>
      </c>
      <c r="AS248" s="31">
        <f t="shared" si="144"/>
        <v>9.4332102302471148E-4</v>
      </c>
      <c r="AT248" s="32">
        <f t="shared" si="122"/>
        <v>4.2089018273648766E-4</v>
      </c>
      <c r="AU248" s="24">
        <v>3145.1169068578906</v>
      </c>
      <c r="AV248" s="28">
        <f t="shared" si="123"/>
        <v>8.7341608825150338E-2</v>
      </c>
      <c r="AW248" s="30">
        <f t="shared" si="124"/>
        <v>1.121749262425109E-3</v>
      </c>
      <c r="AX248" s="33">
        <f t="shared" si="125"/>
        <v>8.7341608825150338E-2</v>
      </c>
      <c r="AY248" s="30">
        <f t="shared" si="126"/>
        <v>1.121749262425109E-3</v>
      </c>
      <c r="AZ248" s="31">
        <f t="shared" si="127"/>
        <v>0.90384720014426345</v>
      </c>
      <c r="BA248" s="31">
        <f t="shared" si="145"/>
        <v>3145.1169068578906</v>
      </c>
      <c r="BB248" s="33">
        <f t="shared" si="128"/>
        <v>0</v>
      </c>
      <c r="BC248" s="31">
        <f t="shared" si="129"/>
        <v>0.47912265670228815</v>
      </c>
      <c r="BD248" s="30">
        <f t="shared" si="130"/>
        <v>1.0117944527113626E-3</v>
      </c>
      <c r="BE248" s="31">
        <f t="shared" si="131"/>
        <v>0.94597809000829614</v>
      </c>
      <c r="BF248" s="31">
        <f t="shared" si="132"/>
        <v>0.46439199510641133</v>
      </c>
      <c r="BG248" s="31">
        <f t="shared" si="133"/>
        <v>0.70479036314351162</v>
      </c>
      <c r="BH248" s="24">
        <v>94.3</v>
      </c>
      <c r="BI248" s="24">
        <v>5244.9299647999997</v>
      </c>
      <c r="BJ248" s="24">
        <f t="shared" si="134"/>
        <v>5.435916245087018</v>
      </c>
      <c r="BK248" s="28">
        <f t="shared" si="146"/>
        <v>2.7179581225435091E-3</v>
      </c>
      <c r="BL248" s="28" t="str">
        <f t="shared" si="135"/>
        <v>FALSETRUE</v>
      </c>
      <c r="BM248" s="24" t="str">
        <f t="shared" si="136"/>
        <v>FALSETRUE</v>
      </c>
      <c r="BN248" s="28">
        <v>0.50039999999999996</v>
      </c>
      <c r="BO248" s="28">
        <f t="shared" si="137"/>
        <v>0.44479999999999997</v>
      </c>
      <c r="BP248" s="24">
        <v>4.76</v>
      </c>
      <c r="BQ248" s="24">
        <f t="shared" si="141"/>
        <v>201.4</v>
      </c>
      <c r="BR248" s="24">
        <v>35</v>
      </c>
      <c r="BS248" s="28">
        <v>10.82</v>
      </c>
      <c r="BT248" s="28">
        <v>2276.4198000000001</v>
      </c>
      <c r="BU248" s="24">
        <v>0.69</v>
      </c>
      <c r="BV248" s="28">
        <v>9.92</v>
      </c>
      <c r="BW248" s="28">
        <v>2087.0688</v>
      </c>
      <c r="BX248" s="24">
        <v>6753</v>
      </c>
      <c r="BY248" s="24">
        <v>13494</v>
      </c>
      <c r="BZ248" s="24">
        <v>792</v>
      </c>
      <c r="CA248" s="24">
        <v>5417</v>
      </c>
      <c r="CB248" s="24">
        <v>2749</v>
      </c>
      <c r="CC248" s="24">
        <v>12873</v>
      </c>
      <c r="CD248" s="24">
        <v>55.91</v>
      </c>
      <c r="CE248" s="24">
        <v>26.2</v>
      </c>
      <c r="CF248" s="24">
        <v>108</v>
      </c>
      <c r="CG248" s="24">
        <v>19840</v>
      </c>
      <c r="CH248" s="24">
        <v>1199</v>
      </c>
      <c r="CI248" s="24">
        <v>5.7</v>
      </c>
      <c r="CJ248" s="24" t="s">
        <v>98</v>
      </c>
      <c r="CK248" s="24">
        <v>5577</v>
      </c>
      <c r="CL248" s="28">
        <v>1.01</v>
      </c>
      <c r="CM248" s="28">
        <v>3.79</v>
      </c>
      <c r="CN248" s="24">
        <v>2050</v>
      </c>
      <c r="CO248" s="24">
        <v>37.159999999999997</v>
      </c>
      <c r="CP248" s="24">
        <v>1083</v>
      </c>
      <c r="CQ248" s="24">
        <v>3679</v>
      </c>
      <c r="CR248" s="24">
        <v>2249</v>
      </c>
      <c r="CS248" s="24">
        <v>7049</v>
      </c>
      <c r="CT248" s="24">
        <v>1108</v>
      </c>
      <c r="CU248" s="24">
        <v>2564</v>
      </c>
      <c r="CV248" s="24">
        <v>1804</v>
      </c>
      <c r="CW248" s="24">
        <v>1020</v>
      </c>
      <c r="CX248" s="24">
        <v>61.76</v>
      </c>
      <c r="CY248" s="24">
        <v>94.79</v>
      </c>
      <c r="CZ248" s="24">
        <v>79.05</v>
      </c>
      <c r="DA248" s="24">
        <v>34.18</v>
      </c>
      <c r="DB248" s="24">
        <v>788</v>
      </c>
      <c r="DC248" s="24">
        <v>6.51</v>
      </c>
      <c r="DD248" s="24">
        <v>14.32</v>
      </c>
      <c r="DE248" s="24">
        <v>665</v>
      </c>
      <c r="DF248" s="24">
        <v>12.05</v>
      </c>
      <c r="DG248" s="24">
        <v>10.82</v>
      </c>
      <c r="DH248" s="24">
        <v>3.9</v>
      </c>
    </row>
    <row r="249" spans="1:112" ht="12.3" customHeight="1">
      <c r="A249" s="24">
        <v>258</v>
      </c>
      <c r="B249" s="24" t="s">
        <v>323</v>
      </c>
      <c r="C249" s="24" t="s">
        <v>324</v>
      </c>
      <c r="D249" s="25" t="s">
        <v>939</v>
      </c>
      <c r="E249" s="25" t="s">
        <v>940</v>
      </c>
      <c r="F249" s="25" t="s">
        <v>941</v>
      </c>
      <c r="G249" s="25" t="s">
        <v>942</v>
      </c>
      <c r="H249" s="25" t="s">
        <v>323</v>
      </c>
      <c r="I249" s="26">
        <v>29906</v>
      </c>
      <c r="J249" s="27">
        <v>39127.04652370113</v>
      </c>
      <c r="K249" s="27">
        <f t="shared" si="111"/>
        <v>11878.663200000001</v>
      </c>
      <c r="L249" s="24">
        <v>4179</v>
      </c>
      <c r="M249" s="24">
        <v>1799</v>
      </c>
      <c r="N249" s="24">
        <v>955</v>
      </c>
      <c r="O249" s="24">
        <f t="shared" si="112"/>
        <v>2754</v>
      </c>
      <c r="P249" s="28">
        <v>39.72</v>
      </c>
      <c r="Q249" s="28">
        <f t="shared" si="113"/>
        <v>0.4374739993984168</v>
      </c>
      <c r="R249" s="29">
        <v>0.57672224648931547</v>
      </c>
      <c r="S249" s="29">
        <v>0.18382967572815043</v>
      </c>
      <c r="T249" s="29">
        <v>0.65895265850812801</v>
      </c>
      <c r="U249" s="28" t="s">
        <v>337</v>
      </c>
      <c r="V249" s="28" t="s">
        <v>129</v>
      </c>
      <c r="W249" s="28">
        <v>0.44575559869564141</v>
      </c>
      <c r="X249" s="27">
        <v>17441.100048364613</v>
      </c>
      <c r="Y249" s="30">
        <f t="shared" si="114"/>
        <v>1.396731782090386E-3</v>
      </c>
      <c r="Z249" s="27">
        <f t="shared" si="115"/>
        <v>14370.100048364613</v>
      </c>
      <c r="AA249" s="27">
        <v>179</v>
      </c>
      <c r="AB249" s="27">
        <v>2417</v>
      </c>
      <c r="AC249" s="27">
        <v>329</v>
      </c>
      <c r="AD249" s="27">
        <v>0</v>
      </c>
      <c r="AE249" s="27">
        <v>7322</v>
      </c>
      <c r="AF249" s="27">
        <f t="shared" si="116"/>
        <v>7322</v>
      </c>
      <c r="AG249" s="27">
        <f t="shared" si="117"/>
        <v>4</v>
      </c>
      <c r="AH249" s="27">
        <v>179</v>
      </c>
      <c r="AI249" s="27">
        <v>2752</v>
      </c>
      <c r="AJ249" s="27">
        <v>0</v>
      </c>
      <c r="AK249" s="27">
        <v>0</v>
      </c>
      <c r="AL249" s="27">
        <v>7322</v>
      </c>
      <c r="AM249" s="27">
        <v>10253</v>
      </c>
      <c r="AN249" s="27">
        <f t="shared" si="118"/>
        <v>3</v>
      </c>
      <c r="AO249" s="27">
        <v>3071</v>
      </c>
      <c r="AP249" s="30">
        <f t="shared" si="119"/>
        <v>1.7759902085166335E-3</v>
      </c>
      <c r="AQ249" s="30">
        <f t="shared" si="120"/>
        <v>8.6780755610634426E-3</v>
      </c>
      <c r="AR249" s="31">
        <f t="shared" si="121"/>
        <v>0.1760783431941815</v>
      </c>
      <c r="AS249" s="31">
        <f t="shared" si="144"/>
        <v>0.1760783431941815</v>
      </c>
      <c r="AT249" s="32">
        <f t="shared" si="122"/>
        <v>7.8487907287858996E-2</v>
      </c>
      <c r="AU249" s="24">
        <v>4264.0980571225055</v>
      </c>
      <c r="AV249" s="28">
        <f t="shared" si="123"/>
        <v>0.11841632458405323</v>
      </c>
      <c r="AW249" s="30">
        <f t="shared" si="124"/>
        <v>1.5208493013584622E-3</v>
      </c>
      <c r="AX249" s="33">
        <f t="shared" si="125"/>
        <v>0.11841632458405323</v>
      </c>
      <c r="AY249" s="30">
        <f t="shared" si="126"/>
        <v>-7.1572262597049807E-3</v>
      </c>
      <c r="AZ249" s="31">
        <f t="shared" si="127"/>
        <v>0.83593376831339661</v>
      </c>
      <c r="BA249" s="31">
        <f t="shared" si="145"/>
        <v>1512.0980571225055</v>
      </c>
      <c r="BB249" s="33">
        <f t="shared" si="128"/>
        <v>0.64538853542620034</v>
      </c>
      <c r="BC249" s="31">
        <f t="shared" si="129"/>
        <v>0.51035744646225512</v>
      </c>
      <c r="BD249" s="30">
        <f t="shared" si="130"/>
        <v>-3.7925842642624755E-4</v>
      </c>
      <c r="BE249" s="31">
        <f t="shared" si="131"/>
        <v>0.94059151203143532</v>
      </c>
      <c r="BF249" s="31">
        <f t="shared" si="132"/>
        <v>0.46258128083638911</v>
      </c>
      <c r="BG249" s="31">
        <f t="shared" si="133"/>
        <v>0.70204230981493165</v>
      </c>
      <c r="BH249" s="24">
        <v>91.19</v>
      </c>
      <c r="BI249" s="24">
        <v>11857.203836500001</v>
      </c>
      <c r="BJ249" s="24">
        <f t="shared" si="134"/>
        <v>3.2998544229505815</v>
      </c>
      <c r="BK249" s="28">
        <f t="shared" si="146"/>
        <v>1.6499272114752907E-3</v>
      </c>
      <c r="BL249" s="28" t="str">
        <f t="shared" si="135"/>
        <v>FALSETRUE</v>
      </c>
      <c r="BM249" s="24" t="str">
        <f t="shared" si="136"/>
        <v>TRUETRUE</v>
      </c>
      <c r="BN249" s="28">
        <v>0.50850000000000006</v>
      </c>
      <c r="BO249" s="28">
        <f t="shared" si="137"/>
        <v>0.45200000000000007</v>
      </c>
      <c r="BP249" s="24">
        <v>6.88</v>
      </c>
      <c r="BQ249" s="24">
        <f t="shared" si="141"/>
        <v>341.64285714285717</v>
      </c>
      <c r="BR249" s="24">
        <v>28</v>
      </c>
      <c r="BS249" s="28">
        <v>15.75</v>
      </c>
      <c r="BT249" s="28">
        <v>4710.1949999999997</v>
      </c>
      <c r="BU249" s="24">
        <v>5.7</v>
      </c>
      <c r="BV249" s="28">
        <v>24.759999999999998</v>
      </c>
      <c r="BW249" s="28">
        <v>7404.7255999999998</v>
      </c>
      <c r="BX249" s="24">
        <v>9708</v>
      </c>
      <c r="BY249" s="24">
        <v>19092</v>
      </c>
      <c r="BZ249" s="24">
        <v>1106</v>
      </c>
      <c r="CA249" s="24">
        <v>7684</v>
      </c>
      <c r="CB249" s="24">
        <v>4079</v>
      </c>
      <c r="CC249" s="24">
        <v>18143</v>
      </c>
      <c r="CD249" s="24">
        <v>56.64</v>
      </c>
      <c r="CE249" s="24">
        <v>26.22</v>
      </c>
      <c r="CF249" s="24">
        <v>108.94</v>
      </c>
      <c r="CG249" s="24">
        <v>27271</v>
      </c>
      <c r="CH249" s="24">
        <v>2635</v>
      </c>
      <c r="CI249" s="24">
        <v>8.81</v>
      </c>
      <c r="CJ249" s="24" t="s">
        <v>98</v>
      </c>
      <c r="CK249" s="24">
        <v>7547</v>
      </c>
      <c r="CL249" s="28">
        <v>1.02</v>
      </c>
      <c r="CM249" s="28">
        <v>4.01</v>
      </c>
      <c r="CN249" s="24">
        <v>2568</v>
      </c>
      <c r="CO249" s="24">
        <v>35.53</v>
      </c>
      <c r="CP249" s="24">
        <v>1232</v>
      </c>
      <c r="CQ249" s="24">
        <v>4808</v>
      </c>
      <c r="CR249" s="24">
        <v>3350</v>
      </c>
      <c r="CS249" s="24">
        <v>9566</v>
      </c>
      <c r="CT249" s="24">
        <v>1208</v>
      </c>
      <c r="CU249" s="24">
        <v>3593</v>
      </c>
      <c r="CV249" s="24">
        <v>2561</v>
      </c>
      <c r="CW249" s="24">
        <v>1313</v>
      </c>
      <c r="CX249" s="24">
        <v>48.63</v>
      </c>
      <c r="CY249" s="24">
        <v>91.29</v>
      </c>
      <c r="CZ249" s="24">
        <v>75.48</v>
      </c>
      <c r="DA249" s="24">
        <v>31.71</v>
      </c>
      <c r="DB249" s="24">
        <v>1622</v>
      </c>
      <c r="DC249" s="24">
        <v>7.09</v>
      </c>
      <c r="DD249" s="24">
        <v>13.53</v>
      </c>
      <c r="DE249" s="24">
        <v>1068</v>
      </c>
      <c r="DF249" s="24">
        <v>14.78</v>
      </c>
      <c r="DG249" s="24">
        <v>22</v>
      </c>
      <c r="DH249" s="24">
        <v>5.13</v>
      </c>
    </row>
    <row r="250" spans="1:112" ht="12.3" customHeight="1">
      <c r="A250" s="24">
        <v>259</v>
      </c>
      <c r="B250" s="24" t="s">
        <v>323</v>
      </c>
      <c r="C250" s="24" t="s">
        <v>324</v>
      </c>
      <c r="D250" s="25" t="s">
        <v>939</v>
      </c>
      <c r="E250" s="25" t="s">
        <v>940</v>
      </c>
      <c r="F250" s="25" t="s">
        <v>954</v>
      </c>
      <c r="G250" s="25" t="s">
        <v>2014</v>
      </c>
      <c r="H250" s="25" t="s">
        <v>323</v>
      </c>
      <c r="I250" s="26">
        <v>11189</v>
      </c>
      <c r="J250" s="27">
        <v>14638.952837346751</v>
      </c>
      <c r="K250" s="27">
        <f t="shared" si="111"/>
        <v>7108.3717000000006</v>
      </c>
      <c r="L250" s="24">
        <v>861</v>
      </c>
      <c r="M250" s="24">
        <v>832</v>
      </c>
      <c r="N250" s="24">
        <v>668</v>
      </c>
      <c r="O250" s="24">
        <f t="shared" si="112"/>
        <v>1500</v>
      </c>
      <c r="P250" s="28">
        <v>63.53</v>
      </c>
      <c r="Q250" s="28">
        <f t="shared" si="113"/>
        <v>0.55269608906036816</v>
      </c>
      <c r="R250" s="29">
        <v>0.57672224648931547</v>
      </c>
      <c r="S250" s="29">
        <v>0.18382967572815043</v>
      </c>
      <c r="T250" s="29">
        <v>0.65895265850812801</v>
      </c>
      <c r="U250" s="28" t="s">
        <v>337</v>
      </c>
      <c r="V250" s="28" t="s">
        <v>129</v>
      </c>
      <c r="W250" s="28">
        <v>0.71296206407689067</v>
      </c>
      <c r="X250" s="27">
        <v>10437.018030838995</v>
      </c>
      <c r="Y250" s="30">
        <f t="shared" si="114"/>
        <v>8.3582542118896565E-4</v>
      </c>
      <c r="Z250" s="27">
        <f t="shared" si="115"/>
        <v>10437.018030838995</v>
      </c>
      <c r="AA250" s="27">
        <v>0</v>
      </c>
      <c r="AB250" s="27">
        <v>0</v>
      </c>
      <c r="AC250" s="27">
        <v>0</v>
      </c>
      <c r="AD250" s="27">
        <v>0</v>
      </c>
      <c r="AE250" s="27">
        <v>0</v>
      </c>
      <c r="AF250" s="27">
        <f t="shared" si="116"/>
        <v>0</v>
      </c>
      <c r="AG250" s="27">
        <f t="shared" si="117"/>
        <v>0</v>
      </c>
      <c r="AH250" s="27">
        <v>0</v>
      </c>
      <c r="AI250" s="27">
        <v>0</v>
      </c>
      <c r="AJ250" s="27">
        <v>0</v>
      </c>
      <c r="AK250" s="27">
        <v>0</v>
      </c>
      <c r="AL250" s="27">
        <v>0</v>
      </c>
      <c r="AM250" s="27">
        <v>0</v>
      </c>
      <c r="AN250" s="27">
        <f t="shared" si="118"/>
        <v>0</v>
      </c>
      <c r="AO250" s="27">
        <v>0</v>
      </c>
      <c r="AP250" s="30">
        <f t="shared" si="119"/>
        <v>0</v>
      </c>
      <c r="AQ250" s="30">
        <f t="shared" si="120"/>
        <v>0</v>
      </c>
      <c r="AR250" s="31">
        <f t="shared" si="121"/>
        <v>0</v>
      </c>
      <c r="AS250" s="31">
        <f t="shared" si="144"/>
        <v>0</v>
      </c>
      <c r="AT250" s="32">
        <f t="shared" si="122"/>
        <v>0</v>
      </c>
      <c r="AU250" s="24">
        <v>2559.5338100360377</v>
      </c>
      <c r="AV250" s="28">
        <f t="shared" si="123"/>
        <v>7.1079647412615354E-2</v>
      </c>
      <c r="AW250" s="30">
        <f t="shared" si="124"/>
        <v>9.128929857263919E-4</v>
      </c>
      <c r="AX250" s="33">
        <f t="shared" si="125"/>
        <v>7.1079647412615354E-2</v>
      </c>
      <c r="AY250" s="30">
        <f t="shared" si="126"/>
        <v>9.128929857263919E-4</v>
      </c>
      <c r="AZ250" s="31">
        <f t="shared" si="127"/>
        <v>0.90213392698961858</v>
      </c>
      <c r="BA250" s="31">
        <f t="shared" si="145"/>
        <v>2559.5338100360377</v>
      </c>
      <c r="BB250" s="33">
        <f t="shared" si="128"/>
        <v>0</v>
      </c>
      <c r="BC250" s="31">
        <f t="shared" si="129"/>
        <v>0.51664527363051649</v>
      </c>
      <c r="BD250" s="30">
        <f t="shared" si="130"/>
        <v>8.3582542118896565E-4</v>
      </c>
      <c r="BE250" s="31">
        <f t="shared" si="131"/>
        <v>0.94529668463253813</v>
      </c>
      <c r="BF250" s="31">
        <f t="shared" si="132"/>
        <v>0.55303152471020589</v>
      </c>
      <c r="BG250" s="31">
        <f t="shared" si="133"/>
        <v>0.83931526218707386</v>
      </c>
      <c r="BH250" s="24">
        <v>44.16</v>
      </c>
      <c r="BI250" s="24">
        <v>7212.3906382900004</v>
      </c>
      <c r="BJ250" s="24">
        <f t="shared" si="134"/>
        <v>2.029694947418645</v>
      </c>
      <c r="BK250" s="28">
        <f t="shared" si="146"/>
        <v>1.0148474737093226E-3</v>
      </c>
      <c r="BL250" s="28" t="str">
        <f t="shared" si="135"/>
        <v>TRUEFALSE</v>
      </c>
      <c r="BM250" s="24" t="str">
        <f t="shared" si="136"/>
        <v>TRUEFALSE</v>
      </c>
      <c r="BN250" s="28">
        <v>0.59929999999999994</v>
      </c>
      <c r="BO250" s="28">
        <f t="shared" si="137"/>
        <v>0.53271111111111102</v>
      </c>
      <c r="BP250" s="24">
        <v>9.9499999999999993</v>
      </c>
      <c r="BQ250" s="24">
        <f t="shared" ref="BQ250:BQ281" si="147">CS250/BR250</f>
        <v>199.44444444444446</v>
      </c>
      <c r="BR250" s="24">
        <v>18</v>
      </c>
      <c r="BS250" s="28">
        <v>44.35</v>
      </c>
      <c r="BT250" s="28">
        <v>4962.3215</v>
      </c>
      <c r="BU250" s="24">
        <v>13.73</v>
      </c>
      <c r="BV250" s="28">
        <v>67.19</v>
      </c>
      <c r="BW250" s="28">
        <v>7517.8891000000003</v>
      </c>
      <c r="BX250" s="24">
        <v>4070</v>
      </c>
      <c r="BY250" s="24">
        <v>6791</v>
      </c>
      <c r="BZ250" s="24">
        <v>328</v>
      </c>
      <c r="CA250" s="24">
        <v>3296</v>
      </c>
      <c r="CB250" s="24">
        <v>1595</v>
      </c>
      <c r="CC250" s="24">
        <v>6298</v>
      </c>
      <c r="CD250" s="24">
        <v>64.760000000000005</v>
      </c>
      <c r="CE250" s="24">
        <v>24.62</v>
      </c>
      <c r="CF250" s="24">
        <v>115.21</v>
      </c>
      <c r="CG250" s="24">
        <v>4941</v>
      </c>
      <c r="CH250" s="24">
        <v>6248</v>
      </c>
      <c r="CI250" s="24">
        <v>55.84</v>
      </c>
      <c r="CJ250" s="24" t="s">
        <v>1980</v>
      </c>
      <c r="CK250" s="24">
        <v>2597</v>
      </c>
      <c r="CL250" s="28">
        <v>1.01</v>
      </c>
      <c r="CM250" s="28">
        <v>4.34</v>
      </c>
      <c r="CN250" s="24">
        <v>741</v>
      </c>
      <c r="CO250" s="24">
        <v>29.99</v>
      </c>
      <c r="CP250" s="24">
        <v>511</v>
      </c>
      <c r="CQ250" s="24">
        <v>2147</v>
      </c>
      <c r="CR250" s="24">
        <v>932</v>
      </c>
      <c r="CS250" s="24">
        <v>3590</v>
      </c>
      <c r="CT250" s="24">
        <v>467</v>
      </c>
      <c r="CU250" s="24">
        <v>1329</v>
      </c>
      <c r="CV250" s="24">
        <v>850</v>
      </c>
      <c r="CW250" s="24">
        <v>320</v>
      </c>
      <c r="CX250" s="24">
        <v>41.85</v>
      </c>
      <c r="CY250" s="24">
        <v>84.54</v>
      </c>
      <c r="CZ250" s="24">
        <v>64.05</v>
      </c>
      <c r="DA250" s="24">
        <v>20.34</v>
      </c>
      <c r="DB250" s="24">
        <v>842</v>
      </c>
      <c r="DC250" s="24">
        <v>17.71</v>
      </c>
      <c r="DD250" s="24">
        <v>20.03</v>
      </c>
      <c r="DE250" s="24">
        <v>736</v>
      </c>
      <c r="DF250" s="24">
        <v>29.79</v>
      </c>
      <c r="DG250" s="24">
        <v>39.979999999999997</v>
      </c>
      <c r="DH250" s="24">
        <v>6.82</v>
      </c>
    </row>
    <row r="251" spans="1:112" ht="12.3" customHeight="1">
      <c r="A251" s="24">
        <v>260</v>
      </c>
      <c r="B251" s="24" t="s">
        <v>323</v>
      </c>
      <c r="C251" s="24" t="s">
        <v>324</v>
      </c>
      <c r="D251" s="25" t="s">
        <v>939</v>
      </c>
      <c r="E251" s="25" t="s">
        <v>940</v>
      </c>
      <c r="F251" s="25" t="s">
        <v>390</v>
      </c>
      <c r="G251" s="25" t="s">
        <v>1296</v>
      </c>
      <c r="H251" s="25" t="s">
        <v>323</v>
      </c>
      <c r="I251" s="26">
        <v>8987</v>
      </c>
      <c r="J251" s="27">
        <v>11758.000638952119</v>
      </c>
      <c r="K251" s="27">
        <f t="shared" si="111"/>
        <v>6750.1356999999998</v>
      </c>
      <c r="L251" s="24">
        <v>541</v>
      </c>
      <c r="M251" s="24">
        <v>893</v>
      </c>
      <c r="N251" s="24">
        <v>739</v>
      </c>
      <c r="O251" s="24">
        <f t="shared" si="112"/>
        <v>1632</v>
      </c>
      <c r="P251" s="28">
        <v>75.11</v>
      </c>
      <c r="Q251" s="28">
        <f t="shared" si="113"/>
        <v>0.64912428876249229</v>
      </c>
      <c r="R251" s="29">
        <v>0.57672224648931547</v>
      </c>
      <c r="S251" s="29">
        <v>0.18382967572815043</v>
      </c>
      <c r="T251" s="29">
        <v>0.65895265850812801</v>
      </c>
      <c r="U251" s="28" t="s">
        <v>337</v>
      </c>
      <c r="V251" s="28" t="s">
        <v>129</v>
      </c>
      <c r="W251" s="28">
        <v>0.8429180014609674</v>
      </c>
      <c r="X251" s="27">
        <v>9911.0303997622977</v>
      </c>
      <c r="Y251" s="30">
        <f t="shared" si="114"/>
        <v>7.9370286932732754E-4</v>
      </c>
      <c r="Z251" s="27">
        <f t="shared" si="115"/>
        <v>8469.0303997622977</v>
      </c>
      <c r="AA251" s="27">
        <v>0</v>
      </c>
      <c r="AB251" s="27">
        <v>1438</v>
      </c>
      <c r="AC251" s="27">
        <v>0</v>
      </c>
      <c r="AD251" s="27">
        <v>0</v>
      </c>
      <c r="AE251" s="27">
        <v>0</v>
      </c>
      <c r="AF251" s="27">
        <f t="shared" si="116"/>
        <v>1438</v>
      </c>
      <c r="AG251" s="27">
        <f t="shared" si="117"/>
        <v>1</v>
      </c>
      <c r="AH251" s="27">
        <v>0</v>
      </c>
      <c r="AI251" s="27">
        <v>1438</v>
      </c>
      <c r="AJ251" s="27">
        <v>0</v>
      </c>
      <c r="AK251" s="27">
        <v>0</v>
      </c>
      <c r="AL251" s="27">
        <v>0</v>
      </c>
      <c r="AM251" s="27">
        <v>1438</v>
      </c>
      <c r="AN251" s="27">
        <f t="shared" si="118"/>
        <v>1</v>
      </c>
      <c r="AO251" s="27">
        <v>1442</v>
      </c>
      <c r="AP251" s="30">
        <f t="shared" si="119"/>
        <v>8.3392311321425782E-4</v>
      </c>
      <c r="AQ251" s="30">
        <f t="shared" si="120"/>
        <v>4.5345467502940521E-3</v>
      </c>
      <c r="AR251" s="31">
        <f t="shared" si="121"/>
        <v>0.14549445837988595</v>
      </c>
      <c r="AS251" s="31">
        <f t="shared" si="144"/>
        <v>0.14549445837988595</v>
      </c>
      <c r="AT251" s="32">
        <f t="shared" si="122"/>
        <v>0.12263989808121936</v>
      </c>
      <c r="AU251" s="24">
        <v>2327.2966020337308</v>
      </c>
      <c r="AV251" s="28">
        <f t="shared" si="123"/>
        <v>6.4630293707589756E-2</v>
      </c>
      <c r="AW251" s="30">
        <f t="shared" si="124"/>
        <v>8.3006238689675499E-4</v>
      </c>
      <c r="AX251" s="33">
        <f t="shared" si="125"/>
        <v>6.4630293707589756E-2</v>
      </c>
      <c r="AY251" s="30">
        <f t="shared" si="126"/>
        <v>-3.7044843633972971E-3</v>
      </c>
      <c r="AZ251" s="31">
        <f t="shared" si="127"/>
        <v>0.86425702531272874</v>
      </c>
      <c r="BA251" s="31">
        <f t="shared" si="145"/>
        <v>889.29660203373078</v>
      </c>
      <c r="BB251" s="33">
        <f t="shared" si="128"/>
        <v>0.61788428631889447</v>
      </c>
      <c r="BC251" s="31">
        <f t="shared" si="129"/>
        <v>0.50186985516987803</v>
      </c>
      <c r="BD251" s="30">
        <f t="shared" si="130"/>
        <v>-4.0220243886930282E-5</v>
      </c>
      <c r="BE251" s="31">
        <f t="shared" si="131"/>
        <v>0.94190437053938325</v>
      </c>
      <c r="BF251" s="31">
        <f t="shared" si="132"/>
        <v>0.59520535828989274</v>
      </c>
      <c r="BG251" s="31">
        <f t="shared" si="133"/>
        <v>0.90332091214874166</v>
      </c>
      <c r="BH251" s="24">
        <v>66.16</v>
      </c>
      <c r="BI251" s="24">
        <v>7086.4220455499999</v>
      </c>
      <c r="BJ251" s="24">
        <f t="shared" si="134"/>
        <v>1.6592295185601724</v>
      </c>
      <c r="BK251" s="28">
        <f t="shared" si="146"/>
        <v>8.2961475928008618E-4</v>
      </c>
      <c r="BL251" s="28" t="str">
        <f t="shared" si="135"/>
        <v>TRUETRUE</v>
      </c>
      <c r="BM251" s="24" t="str">
        <f t="shared" si="136"/>
        <v>TRUETRUE</v>
      </c>
      <c r="BN251" s="28">
        <v>0.56729999999999992</v>
      </c>
      <c r="BO251" s="28">
        <f t="shared" si="137"/>
        <v>0.50426666666666664</v>
      </c>
      <c r="BP251" s="24">
        <v>5.0999999999999996</v>
      </c>
      <c r="BQ251" s="24">
        <f t="shared" si="147"/>
        <v>345.125</v>
      </c>
      <c r="BR251" s="24">
        <v>8</v>
      </c>
      <c r="BS251" s="28">
        <v>22.72</v>
      </c>
      <c r="BT251" s="28">
        <v>2041.8463999999999</v>
      </c>
      <c r="BU251" s="24">
        <v>3.48</v>
      </c>
      <c r="BV251" s="28">
        <v>71.44</v>
      </c>
      <c r="BW251" s="28">
        <v>6420.3128000000006</v>
      </c>
      <c r="BX251" s="24">
        <v>3178</v>
      </c>
      <c r="BY251" s="24">
        <v>5602</v>
      </c>
      <c r="BZ251" s="24">
        <v>207</v>
      </c>
      <c r="CA251" s="24">
        <v>2584</v>
      </c>
      <c r="CB251" s="24">
        <v>1254</v>
      </c>
      <c r="CC251" s="24">
        <v>5149</v>
      </c>
      <c r="CD251" s="24">
        <v>60.42</v>
      </c>
      <c r="CE251" s="24">
        <v>24.82</v>
      </c>
      <c r="CF251" s="24">
        <v>108.13</v>
      </c>
      <c r="CG251" s="24">
        <v>5946</v>
      </c>
      <c r="CH251" s="24">
        <v>3041</v>
      </c>
      <c r="CI251" s="24">
        <v>33.840000000000003</v>
      </c>
      <c r="CJ251" s="24" t="s">
        <v>98</v>
      </c>
      <c r="CK251" s="24">
        <v>2249</v>
      </c>
      <c r="CL251" s="28">
        <v>1.01</v>
      </c>
      <c r="CM251" s="28">
        <v>4.05</v>
      </c>
      <c r="CN251" s="24">
        <v>795</v>
      </c>
      <c r="CO251" s="24">
        <v>35.76</v>
      </c>
      <c r="CP251" s="24">
        <v>353</v>
      </c>
      <c r="CQ251" s="24">
        <v>1595</v>
      </c>
      <c r="CR251" s="24">
        <v>813</v>
      </c>
      <c r="CS251" s="24">
        <v>2761</v>
      </c>
      <c r="CT251" s="24">
        <v>361</v>
      </c>
      <c r="CU251" s="24">
        <v>1131</v>
      </c>
      <c r="CV251" s="24">
        <v>727</v>
      </c>
      <c r="CW251" s="24">
        <v>256</v>
      </c>
      <c r="CX251" s="24">
        <v>41.54</v>
      </c>
      <c r="CY251" s="24">
        <v>91.36</v>
      </c>
      <c r="CZ251" s="24">
        <v>70.510000000000005</v>
      </c>
      <c r="DA251" s="24">
        <v>21.49</v>
      </c>
      <c r="DB251" s="24">
        <v>347</v>
      </c>
      <c r="DC251" s="24">
        <v>10.87</v>
      </c>
      <c r="DD251" s="24">
        <v>16.73</v>
      </c>
      <c r="DE251" s="24">
        <v>740</v>
      </c>
      <c r="DF251" s="24">
        <v>33.29</v>
      </c>
      <c r="DG251" s="24">
        <v>59.51</v>
      </c>
      <c r="DH251" s="24">
        <v>6.07</v>
      </c>
    </row>
    <row r="252" spans="1:112" ht="12.3" customHeight="1">
      <c r="A252" s="24">
        <v>261</v>
      </c>
      <c r="B252" s="24" t="s">
        <v>323</v>
      </c>
      <c r="C252" s="24" t="s">
        <v>324</v>
      </c>
      <c r="D252" s="25" t="s">
        <v>169</v>
      </c>
      <c r="E252" s="25" t="s">
        <v>1179</v>
      </c>
      <c r="F252" s="25" t="s">
        <v>1592</v>
      </c>
      <c r="G252" s="25" t="s">
        <v>1593</v>
      </c>
      <c r="H252" s="25" t="s">
        <v>323</v>
      </c>
      <c r="I252" s="26">
        <v>3605</v>
      </c>
      <c r="J252" s="27">
        <v>4494.43047300948</v>
      </c>
      <c r="K252" s="27">
        <f t="shared" si="111"/>
        <v>1470.1189999999999</v>
      </c>
      <c r="L252" s="24">
        <v>427</v>
      </c>
      <c r="M252" s="24">
        <v>145</v>
      </c>
      <c r="N252" s="24">
        <v>149</v>
      </c>
      <c r="O252" s="24">
        <f t="shared" si="112"/>
        <v>294</v>
      </c>
      <c r="P252" s="28">
        <v>40.78</v>
      </c>
      <c r="Q252" s="28">
        <f t="shared" si="113"/>
        <v>0.46336851863883838</v>
      </c>
      <c r="R252" s="29">
        <v>0.61466859589081502</v>
      </c>
      <c r="S252" s="29">
        <v>0.14378717889768253</v>
      </c>
      <c r="T252" s="29">
        <v>0.38361058525824171</v>
      </c>
      <c r="U252" s="28" t="s">
        <v>294</v>
      </c>
      <c r="V252" s="28" t="s">
        <v>295</v>
      </c>
      <c r="W252" s="28">
        <v>0.521940065064602</v>
      </c>
      <c r="X252" s="27">
        <v>2345.823333510898</v>
      </c>
      <c r="Y252" s="30">
        <f t="shared" si="114"/>
        <v>1.8786005446893301E-4</v>
      </c>
      <c r="Z252" s="27">
        <f t="shared" si="115"/>
        <v>2345.823333510898</v>
      </c>
      <c r="AA252" s="27">
        <v>0</v>
      </c>
      <c r="AB252" s="27">
        <v>0</v>
      </c>
      <c r="AC252" s="27">
        <v>0</v>
      </c>
      <c r="AD252" s="27">
        <v>0</v>
      </c>
      <c r="AE252" s="27">
        <v>4262</v>
      </c>
      <c r="AF252" s="27">
        <f t="shared" si="116"/>
        <v>4262</v>
      </c>
      <c r="AG252" s="27">
        <f t="shared" si="117"/>
        <v>1</v>
      </c>
      <c r="AH252" s="27">
        <v>0</v>
      </c>
      <c r="AI252" s="27">
        <v>0</v>
      </c>
      <c r="AJ252" s="27">
        <v>0</v>
      </c>
      <c r="AK252" s="27">
        <v>0</v>
      </c>
      <c r="AL252" s="27">
        <v>4262</v>
      </c>
      <c r="AM252" s="27">
        <v>4262</v>
      </c>
      <c r="AN252" s="27">
        <f t="shared" si="118"/>
        <v>1</v>
      </c>
      <c r="AO252" s="27">
        <v>0</v>
      </c>
      <c r="AP252" s="30">
        <f t="shared" si="119"/>
        <v>0</v>
      </c>
      <c r="AQ252" s="30">
        <f t="shared" si="120"/>
        <v>0</v>
      </c>
      <c r="AR252" s="31">
        <f t="shared" si="121"/>
        <v>0</v>
      </c>
      <c r="AS252" s="31">
        <f t="shared" si="144"/>
        <v>0</v>
      </c>
      <c r="AT252" s="32">
        <f t="shared" si="122"/>
        <v>0</v>
      </c>
      <c r="AU252" s="24">
        <v>887.82005067488797</v>
      </c>
      <c r="AV252" s="28">
        <f t="shared" si="123"/>
        <v>2.4655246170369134E-2</v>
      </c>
      <c r="AW252" s="30">
        <f t="shared" si="124"/>
        <v>3.1665324899026966E-4</v>
      </c>
      <c r="AX252" s="33">
        <f t="shared" si="125"/>
        <v>2.4655246170369134E-2</v>
      </c>
      <c r="AY252" s="30">
        <f t="shared" si="126"/>
        <v>3.1665324899026966E-4</v>
      </c>
      <c r="AZ252" s="31">
        <f t="shared" si="127"/>
        <v>0.89724290072586843</v>
      </c>
      <c r="BA252" s="31">
        <f t="shared" si="145"/>
        <v>887.82005067488797</v>
      </c>
      <c r="BB252" s="33">
        <f t="shared" si="128"/>
        <v>0</v>
      </c>
      <c r="BC252" s="31">
        <f t="shared" si="129"/>
        <v>0.51218891426235091</v>
      </c>
      <c r="BD252" s="30">
        <f t="shared" si="130"/>
        <v>1.8786005446893301E-4</v>
      </c>
      <c r="BE252" s="31">
        <f t="shared" si="131"/>
        <v>0.9427875665202875</v>
      </c>
      <c r="BF252" s="31">
        <f t="shared" si="132"/>
        <v>0.48830516387978617</v>
      </c>
      <c r="BG252" s="31">
        <f t="shared" si="133"/>
        <v>0.74108248506055086</v>
      </c>
      <c r="BH252" s="24">
        <v>87.41</v>
      </c>
      <c r="BI252" s="24">
        <v>982.55132641800003</v>
      </c>
      <c r="BJ252" s="24">
        <f t="shared" si="134"/>
        <v>4.5742449805593619</v>
      </c>
      <c r="BK252" s="28">
        <f t="shared" si="146"/>
        <v>2.2871224902796809E-3</v>
      </c>
      <c r="BL252" s="28" t="str">
        <f t="shared" si="135"/>
        <v>TRUETRUE</v>
      </c>
      <c r="BM252" s="24" t="str">
        <f t="shared" si="136"/>
        <v>TRUETRUE</v>
      </c>
      <c r="BN252" s="28">
        <v>0.63439999999999996</v>
      </c>
      <c r="BO252" s="28">
        <f t="shared" si="137"/>
        <v>0.56391111111111103</v>
      </c>
      <c r="BP252" s="24">
        <v>13.27</v>
      </c>
      <c r="BQ252" s="24">
        <f t="shared" si="147"/>
        <v>243</v>
      </c>
      <c r="BR252" s="24">
        <v>7</v>
      </c>
      <c r="BS252" s="28">
        <v>29.369999999999997</v>
      </c>
      <c r="BT252" s="28">
        <v>1058.7884999999999</v>
      </c>
      <c r="BU252" s="24">
        <v>2.98</v>
      </c>
      <c r="BV252" s="28">
        <v>25.49</v>
      </c>
      <c r="BW252" s="28">
        <v>918.91449999999998</v>
      </c>
      <c r="BX252" s="24">
        <v>1352</v>
      </c>
      <c r="BY252" s="24">
        <v>2131</v>
      </c>
      <c r="BZ252" s="24">
        <v>122</v>
      </c>
      <c r="CA252" s="24">
        <v>1062</v>
      </c>
      <c r="CB252" s="24">
        <v>546</v>
      </c>
      <c r="CC252" s="24">
        <v>1997</v>
      </c>
      <c r="CD252" s="24">
        <v>69.17</v>
      </c>
      <c r="CE252" s="24">
        <v>24.67</v>
      </c>
      <c r="CF252" s="24">
        <v>101.73</v>
      </c>
      <c r="CG252" s="24">
        <v>3151</v>
      </c>
      <c r="CH252" s="24">
        <v>454</v>
      </c>
      <c r="CI252" s="24">
        <v>12.59</v>
      </c>
      <c r="CJ252" s="24" t="s">
        <v>98</v>
      </c>
      <c r="CK252" s="24">
        <v>788</v>
      </c>
      <c r="CL252" s="28">
        <v>1.02</v>
      </c>
      <c r="CM252" s="28">
        <v>4.6500000000000004</v>
      </c>
      <c r="CN252" s="24">
        <v>271</v>
      </c>
      <c r="CO252" s="24">
        <v>35.61</v>
      </c>
      <c r="CP252" s="24">
        <v>315</v>
      </c>
      <c r="CQ252" s="24">
        <v>710</v>
      </c>
      <c r="CR252" s="24">
        <v>676</v>
      </c>
      <c r="CS252" s="24">
        <v>1701</v>
      </c>
      <c r="CT252" s="24">
        <v>194</v>
      </c>
      <c r="CU252" s="24">
        <v>480</v>
      </c>
      <c r="CV252" s="24">
        <v>336</v>
      </c>
      <c r="CW252" s="24">
        <v>169</v>
      </c>
      <c r="CX252" s="24">
        <v>53.89</v>
      </c>
      <c r="CY252" s="24">
        <v>89.55</v>
      </c>
      <c r="CZ252" s="24">
        <v>77.239999999999995</v>
      </c>
      <c r="DA252" s="24">
        <v>38.67</v>
      </c>
      <c r="DB252" s="24">
        <v>361</v>
      </c>
      <c r="DC252" s="24">
        <v>11.69</v>
      </c>
      <c r="DD252" s="24">
        <v>21.55</v>
      </c>
      <c r="DE252" s="24">
        <v>136</v>
      </c>
      <c r="DF252" s="24">
        <v>17.87</v>
      </c>
      <c r="DG252" s="24">
        <v>19.45</v>
      </c>
      <c r="DH252" s="24">
        <v>10.54</v>
      </c>
    </row>
    <row r="253" spans="1:112" ht="12.3" customHeight="1">
      <c r="A253" s="24">
        <v>262</v>
      </c>
      <c r="B253" s="24" t="s">
        <v>323</v>
      </c>
      <c r="C253" s="24" t="s">
        <v>324</v>
      </c>
      <c r="D253" s="25" t="s">
        <v>169</v>
      </c>
      <c r="E253" s="25" t="s">
        <v>1179</v>
      </c>
      <c r="F253" s="25" t="s">
        <v>2221</v>
      </c>
      <c r="G253" s="25" t="s">
        <v>2222</v>
      </c>
      <c r="H253" s="25" t="s">
        <v>323</v>
      </c>
      <c r="I253" s="26">
        <v>4507</v>
      </c>
      <c r="J253" s="27">
        <v>5618.9731322756525</v>
      </c>
      <c r="K253" s="27">
        <f t="shared" si="111"/>
        <v>2242.2325000000001</v>
      </c>
      <c r="L253" s="24">
        <v>102</v>
      </c>
      <c r="M253" s="24">
        <v>44</v>
      </c>
      <c r="N253" s="24">
        <v>57</v>
      </c>
      <c r="O253" s="24">
        <f t="shared" si="112"/>
        <v>101</v>
      </c>
      <c r="P253" s="28">
        <v>49.75</v>
      </c>
      <c r="Q253" s="28">
        <f t="shared" si="113"/>
        <v>0.51103890952752939</v>
      </c>
      <c r="R253" s="29">
        <v>0.61466859589081502</v>
      </c>
      <c r="S253" s="29">
        <v>0.14378717889768253</v>
      </c>
      <c r="T253" s="29">
        <v>0.38361058525824171</v>
      </c>
      <c r="U253" s="28" t="s">
        <v>294</v>
      </c>
      <c r="V253" s="28" t="s">
        <v>295</v>
      </c>
      <c r="W253" s="28">
        <v>0.63674640110259795</v>
      </c>
      <c r="X253" s="27">
        <v>3577.8609198687141</v>
      </c>
      <c r="Y253" s="30">
        <f t="shared" si="114"/>
        <v>2.8652504972863542E-4</v>
      </c>
      <c r="Z253" s="27">
        <f t="shared" si="115"/>
        <v>3577.8609198687141</v>
      </c>
      <c r="AA253" s="27">
        <v>0</v>
      </c>
      <c r="AB253" s="27">
        <v>0</v>
      </c>
      <c r="AC253" s="27">
        <v>0</v>
      </c>
      <c r="AD253" s="27">
        <v>0</v>
      </c>
      <c r="AE253" s="27">
        <v>0</v>
      </c>
      <c r="AF253" s="27">
        <f t="shared" si="116"/>
        <v>0</v>
      </c>
      <c r="AG253" s="27">
        <f t="shared" si="117"/>
        <v>0</v>
      </c>
      <c r="AH253" s="27">
        <v>0</v>
      </c>
      <c r="AI253" s="27">
        <v>0</v>
      </c>
      <c r="AJ253" s="27">
        <v>0</v>
      </c>
      <c r="AK253" s="27">
        <v>0</v>
      </c>
      <c r="AL253" s="27">
        <v>0</v>
      </c>
      <c r="AM253" s="27">
        <v>0</v>
      </c>
      <c r="AN253" s="27">
        <f t="shared" si="118"/>
        <v>0</v>
      </c>
      <c r="AO253" s="27">
        <v>0</v>
      </c>
      <c r="AP253" s="30">
        <f t="shared" si="119"/>
        <v>0</v>
      </c>
      <c r="AQ253" s="30">
        <f t="shared" si="120"/>
        <v>0</v>
      </c>
      <c r="AR253" s="31">
        <f t="shared" si="121"/>
        <v>0</v>
      </c>
      <c r="AS253" s="31">
        <f t="shared" si="144"/>
        <v>0</v>
      </c>
      <c r="AT253" s="32">
        <f t="shared" si="122"/>
        <v>0</v>
      </c>
      <c r="AU253" s="24">
        <v>899.08591835686832</v>
      </c>
      <c r="AV253" s="28">
        <f t="shared" si="123"/>
        <v>2.496810544946616E-2</v>
      </c>
      <c r="AW253" s="30">
        <f t="shared" si="124"/>
        <v>3.2067137586348207E-4</v>
      </c>
      <c r="AX253" s="33">
        <f t="shared" si="125"/>
        <v>2.496810544946616E-2</v>
      </c>
      <c r="AY253" s="30">
        <f t="shared" si="126"/>
        <v>3.2067137586348207E-4</v>
      </c>
      <c r="AZ253" s="31">
        <f t="shared" si="127"/>
        <v>0.89727586190382613</v>
      </c>
      <c r="BA253" s="31">
        <f t="shared" si="145"/>
        <v>899.08591835686832</v>
      </c>
      <c r="BB253" s="33">
        <f t="shared" si="128"/>
        <v>0</v>
      </c>
      <c r="BC253" s="31">
        <f t="shared" si="129"/>
        <v>0.51230418774803577</v>
      </c>
      <c r="BD253" s="30">
        <f t="shared" si="130"/>
        <v>2.8652504972863542E-4</v>
      </c>
      <c r="BE253" s="31">
        <f t="shared" si="131"/>
        <v>0.94316962725897235</v>
      </c>
      <c r="BF253" s="31">
        <f t="shared" si="132"/>
        <v>0.52673418447043296</v>
      </c>
      <c r="BG253" s="31">
        <f t="shared" si="133"/>
        <v>0.79940477240128183</v>
      </c>
      <c r="BH253" s="24">
        <v>0</v>
      </c>
      <c r="BI253" s="24">
        <v>37082.074239900001</v>
      </c>
      <c r="BJ253" s="24">
        <f t="shared" si="134"/>
        <v>0.15152801582576211</v>
      </c>
      <c r="BK253" s="28">
        <f t="shared" si="146"/>
        <v>7.5764007912881059E-5</v>
      </c>
      <c r="BL253" s="28" t="str">
        <f t="shared" si="135"/>
        <v>TRUEFALSE</v>
      </c>
      <c r="BM253" s="24" t="str">
        <f t="shared" si="136"/>
        <v>TRUEFALSE</v>
      </c>
      <c r="BN253" s="28">
        <v>0.82590000000000008</v>
      </c>
      <c r="BO253" s="28">
        <f t="shared" si="137"/>
        <v>0.73413333333333342</v>
      </c>
      <c r="BP253" s="24">
        <v>41.23</v>
      </c>
      <c r="BQ253" s="24">
        <f t="shared" si="147"/>
        <v>32.090909090909093</v>
      </c>
      <c r="BR253" s="24">
        <v>44</v>
      </c>
      <c r="BS253" s="28">
        <v>88.8</v>
      </c>
      <c r="BT253" s="28">
        <v>4002.2159999999999</v>
      </c>
      <c r="BU253" s="24">
        <v>43.5</v>
      </c>
      <c r="BV253" s="28">
        <v>84.99</v>
      </c>
      <c r="BW253" s="28">
        <v>3830.4992999999999</v>
      </c>
      <c r="BX253" s="24">
        <v>1987</v>
      </c>
      <c r="BY253" s="24">
        <v>2406</v>
      </c>
      <c r="BZ253" s="24">
        <v>114</v>
      </c>
      <c r="CA253" s="24">
        <v>1669</v>
      </c>
      <c r="CB253" s="24">
        <v>627</v>
      </c>
      <c r="CC253" s="24">
        <v>2211</v>
      </c>
      <c r="CD253" s="24">
        <v>87.32</v>
      </c>
      <c r="CE253" s="24">
        <v>21.78</v>
      </c>
      <c r="CF253" s="24">
        <v>104.03</v>
      </c>
      <c r="CG253" s="24">
        <v>0</v>
      </c>
      <c r="CH253" s="24">
        <v>4507</v>
      </c>
      <c r="CI253" s="24">
        <v>100</v>
      </c>
      <c r="CJ253" s="24" t="s">
        <v>1980</v>
      </c>
      <c r="CK253" s="24">
        <v>841</v>
      </c>
      <c r="CL253" s="28">
        <v>1</v>
      </c>
      <c r="CM253" s="28">
        <v>5.37</v>
      </c>
      <c r="CN253" s="24">
        <v>37</v>
      </c>
      <c r="CO253" s="24">
        <v>16.89</v>
      </c>
      <c r="CP253" s="24">
        <v>413</v>
      </c>
      <c r="CQ253" s="24">
        <v>961</v>
      </c>
      <c r="CR253" s="24">
        <v>38</v>
      </c>
      <c r="CS253" s="24">
        <v>1412</v>
      </c>
      <c r="CT253" s="24">
        <v>209</v>
      </c>
      <c r="CU253" s="24">
        <v>462</v>
      </c>
      <c r="CV253" s="24">
        <v>245</v>
      </c>
      <c r="CW253" s="24">
        <v>122</v>
      </c>
      <c r="CX253" s="24">
        <v>36.54</v>
      </c>
      <c r="CY253" s="24">
        <v>57.61</v>
      </c>
      <c r="CZ253" s="24">
        <v>48.42</v>
      </c>
      <c r="DA253" s="24">
        <v>21.37</v>
      </c>
      <c r="DB253" s="24">
        <v>1276</v>
      </c>
      <c r="DC253" s="24">
        <v>27.27</v>
      </c>
      <c r="DD253" s="24">
        <v>21.46</v>
      </c>
      <c r="DE253" s="24">
        <v>53</v>
      </c>
      <c r="DF253" s="24">
        <v>24.2</v>
      </c>
      <c r="DG253" s="24">
        <v>27.85</v>
      </c>
      <c r="DH253" s="24">
        <v>12.81</v>
      </c>
    </row>
    <row r="254" spans="1:112" ht="12.3" customHeight="1">
      <c r="A254" s="24">
        <v>263</v>
      </c>
      <c r="B254" s="24" t="s">
        <v>323</v>
      </c>
      <c r="C254" s="24" t="s">
        <v>324</v>
      </c>
      <c r="D254" s="25" t="s">
        <v>169</v>
      </c>
      <c r="E254" s="25" t="s">
        <v>1179</v>
      </c>
      <c r="F254" s="25" t="s">
        <v>1180</v>
      </c>
      <c r="G254" s="25" t="s">
        <v>1181</v>
      </c>
      <c r="H254" s="25" t="s">
        <v>323</v>
      </c>
      <c r="I254" s="26">
        <v>7240</v>
      </c>
      <c r="J254" s="27">
        <v>9026.2625865710488</v>
      </c>
      <c r="K254" s="27">
        <f t="shared" si="111"/>
        <v>3840.82</v>
      </c>
      <c r="L254" s="24">
        <v>784</v>
      </c>
      <c r="M254" s="24">
        <v>481</v>
      </c>
      <c r="N254" s="24">
        <v>405</v>
      </c>
      <c r="O254" s="24">
        <f t="shared" si="112"/>
        <v>886</v>
      </c>
      <c r="P254" s="28">
        <v>53.05</v>
      </c>
      <c r="Q254" s="28">
        <f t="shared" si="113"/>
        <v>0.53236007891803094</v>
      </c>
      <c r="R254" s="29">
        <v>0.61466859589081502</v>
      </c>
      <c r="S254" s="29">
        <v>0.14378717889768253</v>
      </c>
      <c r="T254" s="29">
        <v>0.38361058525824171</v>
      </c>
      <c r="U254" s="28" t="s">
        <v>294</v>
      </c>
      <c r="V254" s="28" t="s">
        <v>295</v>
      </c>
      <c r="W254" s="28">
        <v>0.67898284579885071</v>
      </c>
      <c r="X254" s="27">
        <v>6128.6774579577059</v>
      </c>
      <c r="Y254" s="30">
        <f t="shared" si="114"/>
        <v>4.9080152994782533E-4</v>
      </c>
      <c r="Z254" s="27">
        <f t="shared" si="115"/>
        <v>6059.6774579577059</v>
      </c>
      <c r="AA254" s="27">
        <v>0</v>
      </c>
      <c r="AB254" s="27">
        <v>0</v>
      </c>
      <c r="AC254" s="27">
        <v>0</v>
      </c>
      <c r="AD254" s="27">
        <v>0</v>
      </c>
      <c r="AE254" s="27">
        <v>0</v>
      </c>
      <c r="AF254" s="27">
        <f t="shared" si="116"/>
        <v>0</v>
      </c>
      <c r="AG254" s="27">
        <f t="shared" si="117"/>
        <v>0</v>
      </c>
      <c r="AH254" s="27">
        <v>0</v>
      </c>
      <c r="AI254" s="27">
        <v>0</v>
      </c>
      <c r="AJ254" s="27">
        <v>0</v>
      </c>
      <c r="AK254" s="27">
        <v>0</v>
      </c>
      <c r="AL254" s="27">
        <v>0</v>
      </c>
      <c r="AM254" s="27">
        <v>0</v>
      </c>
      <c r="AN254" s="27">
        <f t="shared" si="118"/>
        <v>0</v>
      </c>
      <c r="AO254" s="27">
        <v>69</v>
      </c>
      <c r="AP254" s="30">
        <f t="shared" si="119"/>
        <v>3.9903394460321626E-5</v>
      </c>
      <c r="AQ254" s="30">
        <f t="shared" si="120"/>
        <v>0</v>
      </c>
      <c r="AR254" s="31">
        <f t="shared" si="121"/>
        <v>1.1258546476517181E-2</v>
      </c>
      <c r="AS254" s="31">
        <f t="shared" si="144"/>
        <v>1.1258546476517181E-2</v>
      </c>
      <c r="AT254" s="32">
        <f t="shared" si="122"/>
        <v>7.6443599261842585E-3</v>
      </c>
      <c r="AU254" s="24">
        <v>1968.3712699708683</v>
      </c>
      <c r="AV254" s="28">
        <f t="shared" si="123"/>
        <v>5.4662741823551575E-2</v>
      </c>
      <c r="AW254" s="30">
        <f t="shared" si="124"/>
        <v>7.0204672374945328E-4</v>
      </c>
      <c r="AX254" s="33">
        <f t="shared" si="125"/>
        <v>5.4662741823551575E-2</v>
      </c>
      <c r="AY254" s="30">
        <f t="shared" si="126"/>
        <v>7.0204672374945328E-4</v>
      </c>
      <c r="AZ254" s="31">
        <f t="shared" si="127"/>
        <v>0.90040432974642248</v>
      </c>
      <c r="BA254" s="31">
        <f t="shared" si="145"/>
        <v>1968.3712699708683</v>
      </c>
      <c r="BB254" s="33">
        <f t="shared" si="128"/>
        <v>0</v>
      </c>
      <c r="BC254" s="31">
        <f t="shared" si="129"/>
        <v>0.52324522248692962</v>
      </c>
      <c r="BD254" s="30">
        <f t="shared" si="130"/>
        <v>4.5089813548750374E-4</v>
      </c>
      <c r="BE254" s="31">
        <f t="shared" si="131"/>
        <v>0.94380612962133137</v>
      </c>
      <c r="BF254" s="31">
        <f t="shared" si="132"/>
        <v>0.54109325898337668</v>
      </c>
      <c r="BG254" s="31">
        <f t="shared" si="133"/>
        <v>0.82119700277352026</v>
      </c>
      <c r="BH254" s="24">
        <v>90.52</v>
      </c>
      <c r="BI254" s="24">
        <v>902.79094701700001</v>
      </c>
      <c r="BJ254" s="24">
        <f t="shared" si="134"/>
        <v>9.9981757863164304</v>
      </c>
      <c r="BK254" s="28">
        <f t="shared" si="146"/>
        <v>4.9990878931582151E-3</v>
      </c>
      <c r="BL254" s="28" t="str">
        <f t="shared" si="135"/>
        <v>TRUETRUE</v>
      </c>
      <c r="BM254" s="24" t="str">
        <f t="shared" si="136"/>
        <v>TRUETRUE</v>
      </c>
      <c r="BN254" s="28">
        <v>0.65170000000000006</v>
      </c>
      <c r="BO254" s="28">
        <f t="shared" si="137"/>
        <v>0.57928888888888896</v>
      </c>
      <c r="BP254" s="24">
        <v>15.34</v>
      </c>
      <c r="BQ254" s="24">
        <f t="shared" si="147"/>
        <v>181.1875</v>
      </c>
      <c r="BR254" s="24">
        <v>16</v>
      </c>
      <c r="BS254" s="28">
        <v>19.68</v>
      </c>
      <c r="BT254" s="28">
        <v>1424.8320000000001</v>
      </c>
      <c r="BU254" s="24">
        <v>2.13</v>
      </c>
      <c r="BV254" s="28">
        <v>22.679999999999996</v>
      </c>
      <c r="BW254" s="28">
        <v>1642.0319999999999</v>
      </c>
      <c r="BX254" s="24">
        <v>2760</v>
      </c>
      <c r="BY254" s="24">
        <v>4235</v>
      </c>
      <c r="BZ254" s="24">
        <v>245</v>
      </c>
      <c r="CA254" s="24">
        <v>2180</v>
      </c>
      <c r="CB254" s="24">
        <v>1093</v>
      </c>
      <c r="CC254" s="24">
        <v>3967</v>
      </c>
      <c r="CD254" s="24">
        <v>70.959999999999994</v>
      </c>
      <c r="CE254" s="24">
        <v>24.07</v>
      </c>
      <c r="CF254" s="24">
        <v>111.51</v>
      </c>
      <c r="CG254" s="24">
        <v>6554</v>
      </c>
      <c r="CH254" s="24">
        <v>686</v>
      </c>
      <c r="CI254" s="24">
        <v>9.48</v>
      </c>
      <c r="CJ254" s="24" t="s">
        <v>98</v>
      </c>
      <c r="CK254" s="24">
        <v>1838</v>
      </c>
      <c r="CL254" s="28">
        <v>1</v>
      </c>
      <c r="CM254" s="28">
        <v>3.94</v>
      </c>
      <c r="CN254" s="24">
        <v>514</v>
      </c>
      <c r="CO254" s="24">
        <v>28.06</v>
      </c>
      <c r="CP254" s="24">
        <v>413</v>
      </c>
      <c r="CQ254" s="24">
        <v>1644</v>
      </c>
      <c r="CR254" s="24">
        <v>842</v>
      </c>
      <c r="CS254" s="24">
        <v>2899</v>
      </c>
      <c r="CT254" s="24">
        <v>347</v>
      </c>
      <c r="CU254" s="24">
        <v>992</v>
      </c>
      <c r="CV254" s="24">
        <v>549</v>
      </c>
      <c r="CW254" s="24">
        <v>213</v>
      </c>
      <c r="CX254" s="24">
        <v>46.77</v>
      </c>
      <c r="CY254" s="24">
        <v>89.69</v>
      </c>
      <c r="CZ254" s="24">
        <v>62.74</v>
      </c>
      <c r="DA254" s="24">
        <v>21.62</v>
      </c>
      <c r="DB254" s="24">
        <v>835</v>
      </c>
      <c r="DC254" s="24">
        <v>12.85</v>
      </c>
      <c r="DD254" s="24">
        <v>15.17</v>
      </c>
      <c r="DE254" s="24">
        <v>484</v>
      </c>
      <c r="DF254" s="24">
        <v>26.42</v>
      </c>
      <c r="DG254" s="24">
        <v>24.95</v>
      </c>
      <c r="DH254" s="24">
        <v>16.59</v>
      </c>
    </row>
    <row r="255" spans="1:112" ht="12.3" customHeight="1">
      <c r="A255" s="24">
        <v>264</v>
      </c>
      <c r="B255" s="24" t="s">
        <v>323</v>
      </c>
      <c r="C255" s="24" t="s">
        <v>324</v>
      </c>
      <c r="D255" s="25" t="s">
        <v>169</v>
      </c>
      <c r="E255" s="25" t="s">
        <v>1179</v>
      </c>
      <c r="F255" s="25" t="s">
        <v>2668</v>
      </c>
      <c r="G255" s="25" t="s">
        <v>2669</v>
      </c>
      <c r="H255" s="25" t="s">
        <v>323</v>
      </c>
      <c r="I255" s="26">
        <v>733</v>
      </c>
      <c r="J255" s="27">
        <v>913.84675082273191</v>
      </c>
      <c r="K255" s="27">
        <f t="shared" si="111"/>
        <v>325.30540000000002</v>
      </c>
      <c r="L255" s="24">
        <v>99</v>
      </c>
      <c r="M255" s="24">
        <v>52</v>
      </c>
      <c r="N255" s="24">
        <v>27</v>
      </c>
      <c r="O255" s="24">
        <f t="shared" si="112"/>
        <v>79</v>
      </c>
      <c r="P255" s="28">
        <v>44.38</v>
      </c>
      <c r="Q255" s="28">
        <f t="shared" si="113"/>
        <v>0.48212907688413004</v>
      </c>
      <c r="R255" s="29">
        <v>0.61466859589081502</v>
      </c>
      <c r="S255" s="29">
        <v>0.14378717889768253</v>
      </c>
      <c r="T255" s="29">
        <v>0.38361058525824171</v>
      </c>
      <c r="U255" s="28" t="s">
        <v>294</v>
      </c>
      <c r="V255" s="28" t="s">
        <v>295</v>
      </c>
      <c r="W255" s="28">
        <v>0.56801618655142327</v>
      </c>
      <c r="X255" s="27">
        <v>519.07974649473692</v>
      </c>
      <c r="Y255" s="30">
        <f t="shared" si="114"/>
        <v>4.1569349258827379E-5</v>
      </c>
      <c r="Z255" s="27">
        <f t="shared" si="115"/>
        <v>519.07974649473692</v>
      </c>
      <c r="AA255" s="27">
        <v>0</v>
      </c>
      <c r="AB255" s="27">
        <v>0</v>
      </c>
      <c r="AC255" s="27">
        <v>0</v>
      </c>
      <c r="AD255" s="27">
        <v>0</v>
      </c>
      <c r="AE255" s="27">
        <v>0</v>
      </c>
      <c r="AF255" s="27">
        <f t="shared" si="116"/>
        <v>0</v>
      </c>
      <c r="AG255" s="27">
        <f t="shared" si="117"/>
        <v>0</v>
      </c>
      <c r="AH255" s="27">
        <v>0</v>
      </c>
      <c r="AI255" s="27">
        <v>0</v>
      </c>
      <c r="AJ255" s="27">
        <v>0</v>
      </c>
      <c r="AK255" s="27">
        <v>0</v>
      </c>
      <c r="AL255" s="27">
        <v>0</v>
      </c>
      <c r="AM255" s="27">
        <v>0</v>
      </c>
      <c r="AN255" s="27">
        <f t="shared" si="118"/>
        <v>0</v>
      </c>
      <c r="AO255" s="27">
        <v>0</v>
      </c>
      <c r="AP255" s="30">
        <f t="shared" si="119"/>
        <v>0</v>
      </c>
      <c r="AQ255" s="30">
        <f t="shared" si="120"/>
        <v>0</v>
      </c>
      <c r="AR255" s="31">
        <f t="shared" si="121"/>
        <v>0</v>
      </c>
      <c r="AS255" s="31">
        <f t="shared" si="144"/>
        <v>0</v>
      </c>
      <c r="AT255" s="32">
        <f t="shared" si="122"/>
        <v>0</v>
      </c>
      <c r="AU255" s="24">
        <v>135.75586858579015</v>
      </c>
      <c r="AV255" s="28">
        <f t="shared" si="123"/>
        <v>3.7700143813046354E-3</v>
      </c>
      <c r="AW255" s="30">
        <f t="shared" si="124"/>
        <v>4.8419200292344157E-5</v>
      </c>
      <c r="AX255" s="33">
        <f t="shared" si="125"/>
        <v>3.7700143813046354E-3</v>
      </c>
      <c r="AY255" s="30">
        <f t="shared" si="126"/>
        <v>4.8419200292344157E-5</v>
      </c>
      <c r="AZ255" s="31">
        <f t="shared" si="127"/>
        <v>0.89504254456679178</v>
      </c>
      <c r="BA255" s="31">
        <f t="shared" si="145"/>
        <v>135.75586858579015</v>
      </c>
      <c r="BB255" s="33">
        <f t="shared" si="128"/>
        <v>0</v>
      </c>
      <c r="BC255" s="31">
        <f t="shared" si="129"/>
        <v>0.50449371827963718</v>
      </c>
      <c r="BD255" s="30">
        <f t="shared" si="130"/>
        <v>4.1569349258827379E-5</v>
      </c>
      <c r="BE255" s="31">
        <f t="shared" si="131"/>
        <v>0.94222108461099241</v>
      </c>
      <c r="BF255" s="31">
        <f t="shared" si="132"/>
        <v>0.50342628017055813</v>
      </c>
      <c r="BG255" s="31">
        <f t="shared" si="133"/>
        <v>0.76403123773934423</v>
      </c>
      <c r="BH255" s="24">
        <v>0</v>
      </c>
      <c r="BI255" s="24">
        <v>1043.2383149100001</v>
      </c>
      <c r="BJ255" s="24">
        <f t="shared" si="134"/>
        <v>0.87597123088943418</v>
      </c>
      <c r="BK255" s="28">
        <f t="shared" si="146"/>
        <v>4.3798561544471711E-4</v>
      </c>
      <c r="BL255" s="28" t="str">
        <f t="shared" si="135"/>
        <v>TRUEFALSE</v>
      </c>
      <c r="BM255" s="24" t="str">
        <f t="shared" si="136"/>
        <v>TRUEFALSE</v>
      </c>
      <c r="BN255" s="28">
        <v>0.76</v>
      </c>
      <c r="BO255" s="28">
        <f t="shared" si="137"/>
        <v>0.67555555555555558</v>
      </c>
      <c r="BP255" s="24">
        <v>15.54</v>
      </c>
      <c r="BQ255" s="24">
        <f t="shared" si="147"/>
        <v>119.5</v>
      </c>
      <c r="BR255" s="24">
        <v>2</v>
      </c>
      <c r="BS255" s="28">
        <v>26.67</v>
      </c>
      <c r="BT255" s="28">
        <v>195.49109999999999</v>
      </c>
      <c r="BU255" s="24">
        <v>3.89</v>
      </c>
      <c r="BV255" s="28">
        <v>6.11</v>
      </c>
      <c r="BW255" s="28">
        <v>44.786300000000004</v>
      </c>
      <c r="BX255" s="24">
        <v>304</v>
      </c>
      <c r="BY255" s="24">
        <v>400</v>
      </c>
      <c r="BZ255" s="24">
        <v>29</v>
      </c>
      <c r="CA255" s="24">
        <v>242</v>
      </c>
      <c r="CB255" s="24">
        <v>108</v>
      </c>
      <c r="CC255" s="24">
        <v>383</v>
      </c>
      <c r="CD255" s="24">
        <v>83.25</v>
      </c>
      <c r="CE255" s="24">
        <v>24.72</v>
      </c>
      <c r="CF255" s="24">
        <v>110.03</v>
      </c>
      <c r="CG255" s="24">
        <v>0</v>
      </c>
      <c r="CH255" s="24">
        <v>733</v>
      </c>
      <c r="CI255" s="24">
        <v>100</v>
      </c>
      <c r="CJ255" s="24" t="s">
        <v>1980</v>
      </c>
      <c r="CK255" s="24">
        <v>180</v>
      </c>
      <c r="CL255" s="28">
        <v>1</v>
      </c>
      <c r="CM255" s="28">
        <v>4.07</v>
      </c>
      <c r="CN255" s="24">
        <v>59</v>
      </c>
      <c r="CO255" s="24">
        <v>33.15</v>
      </c>
      <c r="CP255" s="24">
        <v>70</v>
      </c>
      <c r="CQ255" s="24">
        <v>124</v>
      </c>
      <c r="CR255" s="24">
        <v>45</v>
      </c>
      <c r="CS255" s="24">
        <v>239</v>
      </c>
      <c r="CT255" s="24">
        <v>45</v>
      </c>
      <c r="CU255" s="24">
        <v>107</v>
      </c>
      <c r="CV255" s="24">
        <v>56</v>
      </c>
      <c r="CW255" s="24">
        <v>17</v>
      </c>
      <c r="CX255" s="24">
        <v>53.57</v>
      </c>
      <c r="CY255" s="24">
        <v>88.43</v>
      </c>
      <c r="CZ255" s="24">
        <v>68.290000000000006</v>
      </c>
      <c r="DA255" s="24">
        <v>23.29</v>
      </c>
      <c r="DB255" s="24">
        <v>83</v>
      </c>
      <c r="DC255" s="24">
        <v>18.670000000000002</v>
      </c>
      <c r="DD255" s="24">
        <v>9.5500000000000007</v>
      </c>
      <c r="DE255" s="24">
        <v>41</v>
      </c>
      <c r="DF255" s="24">
        <v>23.03</v>
      </c>
      <c r="DG255" s="24">
        <v>3.93</v>
      </c>
      <c r="DH255" s="24">
        <v>17.98</v>
      </c>
    </row>
    <row r="256" spans="1:112" ht="12.3" customHeight="1">
      <c r="A256" s="24">
        <v>265</v>
      </c>
      <c r="B256" s="24" t="s">
        <v>323</v>
      </c>
      <c r="C256" s="24" t="s">
        <v>324</v>
      </c>
      <c r="D256" s="25" t="s">
        <v>169</v>
      </c>
      <c r="E256" s="25" t="s">
        <v>1179</v>
      </c>
      <c r="F256" s="25" t="s">
        <v>2177</v>
      </c>
      <c r="G256" s="25" t="s">
        <v>2178</v>
      </c>
      <c r="H256" s="25" t="s">
        <v>323</v>
      </c>
      <c r="I256" s="26">
        <v>4274</v>
      </c>
      <c r="J256" s="27">
        <v>5328.4870573210865</v>
      </c>
      <c r="K256" s="27">
        <f t="shared" si="111"/>
        <v>1898.9382000000001</v>
      </c>
      <c r="L256" s="24">
        <v>643</v>
      </c>
      <c r="M256" s="24">
        <v>253</v>
      </c>
      <c r="N256" s="24">
        <v>261</v>
      </c>
      <c r="O256" s="24">
        <f t="shared" si="112"/>
        <v>514</v>
      </c>
      <c r="P256" s="28">
        <v>44.43</v>
      </c>
      <c r="Q256" s="28">
        <f t="shared" si="113"/>
        <v>0.48234870403977337</v>
      </c>
      <c r="R256" s="29">
        <v>0.61466859589081502</v>
      </c>
      <c r="S256" s="29">
        <v>0.14378717889768253</v>
      </c>
      <c r="T256" s="29">
        <v>0.38361058525824171</v>
      </c>
      <c r="U256" s="28" t="s">
        <v>294</v>
      </c>
      <c r="V256" s="28" t="s">
        <v>295</v>
      </c>
      <c r="W256" s="28">
        <v>0.56865613268318449</v>
      </c>
      <c r="X256" s="27">
        <v>3030.0768430686112</v>
      </c>
      <c r="Y256" s="30">
        <f t="shared" si="114"/>
        <v>2.4265697789440009E-4</v>
      </c>
      <c r="Z256" s="27">
        <f t="shared" si="115"/>
        <v>3030.0768430686112</v>
      </c>
      <c r="AA256" s="27">
        <v>0</v>
      </c>
      <c r="AB256" s="27">
        <v>0</v>
      </c>
      <c r="AC256" s="27">
        <v>0</v>
      </c>
      <c r="AD256" s="27">
        <v>0</v>
      </c>
      <c r="AE256" s="27">
        <v>0</v>
      </c>
      <c r="AF256" s="27">
        <f t="shared" si="116"/>
        <v>0</v>
      </c>
      <c r="AG256" s="27">
        <f t="shared" si="117"/>
        <v>0</v>
      </c>
      <c r="AH256" s="27">
        <v>0</v>
      </c>
      <c r="AI256" s="27">
        <v>0</v>
      </c>
      <c r="AJ256" s="27">
        <v>0</v>
      </c>
      <c r="AK256" s="27">
        <v>0</v>
      </c>
      <c r="AL256" s="27">
        <v>0</v>
      </c>
      <c r="AM256" s="27">
        <v>0</v>
      </c>
      <c r="AN256" s="27">
        <f t="shared" si="118"/>
        <v>0</v>
      </c>
      <c r="AO256" s="27">
        <v>0</v>
      </c>
      <c r="AP256" s="30">
        <f t="shared" si="119"/>
        <v>0</v>
      </c>
      <c r="AQ256" s="30">
        <f t="shared" si="120"/>
        <v>0</v>
      </c>
      <c r="AR256" s="31">
        <f t="shared" si="121"/>
        <v>0</v>
      </c>
      <c r="AS256" s="31">
        <f t="shared" si="144"/>
        <v>0</v>
      </c>
      <c r="AT256" s="32">
        <f t="shared" si="122"/>
        <v>0</v>
      </c>
      <c r="AU256" s="24">
        <v>1067.9362171790206</v>
      </c>
      <c r="AV256" s="28">
        <f t="shared" si="123"/>
        <v>2.9657170176305748E-2</v>
      </c>
      <c r="AW256" s="30">
        <f t="shared" si="124"/>
        <v>3.808941605081505E-4</v>
      </c>
      <c r="AX256" s="33">
        <f t="shared" si="125"/>
        <v>2.9657170176305748E-2</v>
      </c>
      <c r="AY256" s="30">
        <f t="shared" si="126"/>
        <v>3.808941605081505E-4</v>
      </c>
      <c r="AZ256" s="31">
        <f t="shared" si="127"/>
        <v>0.89776987664860919</v>
      </c>
      <c r="BA256" s="31">
        <f t="shared" si="145"/>
        <v>1067.9362171790206</v>
      </c>
      <c r="BB256" s="33">
        <f t="shared" si="128"/>
        <v>0</v>
      </c>
      <c r="BC256" s="31">
        <f t="shared" si="129"/>
        <v>0.51403188090524332</v>
      </c>
      <c r="BD256" s="30">
        <f t="shared" si="130"/>
        <v>2.4265697789440009E-4</v>
      </c>
      <c r="BE256" s="31">
        <f t="shared" si="131"/>
        <v>0.94299975680100945</v>
      </c>
      <c r="BF256" s="31">
        <f t="shared" si="132"/>
        <v>0.50396618215402944</v>
      </c>
      <c r="BG256" s="31">
        <f t="shared" si="133"/>
        <v>0.76485062678782567</v>
      </c>
      <c r="BH256" s="24">
        <v>0</v>
      </c>
      <c r="BI256" s="24">
        <v>8976.27698212</v>
      </c>
      <c r="BJ256" s="24">
        <f t="shared" si="134"/>
        <v>0.59361883194279663</v>
      </c>
      <c r="BK256" s="28">
        <f t="shared" si="146"/>
        <v>2.9680941597139831E-4</v>
      </c>
      <c r="BL256" s="28" t="str">
        <f t="shared" si="135"/>
        <v>TRUEFALSE</v>
      </c>
      <c r="BM256" s="24" t="str">
        <f t="shared" si="136"/>
        <v>TRUEFALSE</v>
      </c>
      <c r="BN256" s="28">
        <v>0.56040000000000001</v>
      </c>
      <c r="BO256" s="28">
        <f t="shared" si="137"/>
        <v>0.49813333333333332</v>
      </c>
      <c r="BP256" s="24">
        <v>19.59</v>
      </c>
      <c r="BQ256" s="24">
        <f t="shared" si="147"/>
        <v>78.25</v>
      </c>
      <c r="BR256" s="24">
        <v>24</v>
      </c>
      <c r="BS256" s="28">
        <v>36.44</v>
      </c>
      <c r="BT256" s="28">
        <v>1557.4456</v>
      </c>
      <c r="BU256" s="24">
        <v>9.57</v>
      </c>
      <c r="BV256" s="28">
        <v>37.520000000000003</v>
      </c>
      <c r="BW256" s="28">
        <v>1603.6048000000001</v>
      </c>
      <c r="BX256" s="24">
        <v>1443</v>
      </c>
      <c r="BY256" s="24">
        <v>2575</v>
      </c>
      <c r="BZ256" s="24">
        <v>256</v>
      </c>
      <c r="CA256" s="24">
        <v>1107</v>
      </c>
      <c r="CB256" s="24">
        <v>622</v>
      </c>
      <c r="CC256" s="24">
        <v>2545</v>
      </c>
      <c r="CD256" s="24">
        <v>65.98</v>
      </c>
      <c r="CE256" s="24">
        <v>27.58</v>
      </c>
      <c r="CF256" s="24">
        <v>117.62</v>
      </c>
      <c r="CG256" s="24">
        <v>0</v>
      </c>
      <c r="CH256" s="24">
        <v>4274</v>
      </c>
      <c r="CI256" s="24">
        <v>100</v>
      </c>
      <c r="CJ256" s="24" t="s">
        <v>1980</v>
      </c>
      <c r="CK256" s="24">
        <v>1205</v>
      </c>
      <c r="CL256" s="28">
        <v>1</v>
      </c>
      <c r="CM256" s="28">
        <v>3.55</v>
      </c>
      <c r="CN256" s="24">
        <v>355</v>
      </c>
      <c r="CO256" s="24">
        <v>29.51</v>
      </c>
      <c r="CP256" s="24">
        <v>395</v>
      </c>
      <c r="CQ256" s="24">
        <v>939</v>
      </c>
      <c r="CR256" s="24">
        <v>544</v>
      </c>
      <c r="CS256" s="24">
        <v>1878</v>
      </c>
      <c r="CT256" s="24">
        <v>217</v>
      </c>
      <c r="CU256" s="24">
        <v>571</v>
      </c>
      <c r="CV256" s="24">
        <v>383</v>
      </c>
      <c r="CW256" s="24">
        <v>167</v>
      </c>
      <c r="CX256" s="24">
        <v>60.11</v>
      </c>
      <c r="CY256" s="24">
        <v>88.94</v>
      </c>
      <c r="CZ256" s="24">
        <v>76.91</v>
      </c>
      <c r="DA256" s="24">
        <v>32.81</v>
      </c>
      <c r="DB256" s="24">
        <v>666</v>
      </c>
      <c r="DC256" s="24">
        <v>12.84</v>
      </c>
      <c r="DD256" s="24">
        <v>10.14</v>
      </c>
      <c r="DE256" s="24">
        <v>340</v>
      </c>
      <c r="DF256" s="24">
        <v>28.26</v>
      </c>
      <c r="DG256" s="24">
        <v>19.95</v>
      </c>
      <c r="DH256" s="24">
        <v>14.43</v>
      </c>
    </row>
    <row r="257" spans="1:112" ht="12.3" customHeight="1">
      <c r="A257" s="24">
        <v>266</v>
      </c>
      <c r="B257" s="24" t="s">
        <v>323</v>
      </c>
      <c r="C257" s="24" t="s">
        <v>324</v>
      </c>
      <c r="D257" t="s">
        <v>1898</v>
      </c>
      <c r="E257" s="25" t="s">
        <v>1899</v>
      </c>
      <c r="F257" s="25" t="s">
        <v>1900</v>
      </c>
      <c r="G257" s="37" t="s">
        <v>2794</v>
      </c>
      <c r="H257" s="25" t="s">
        <v>323</v>
      </c>
      <c r="I257" s="26">
        <v>15488</v>
      </c>
      <c r="J257" s="27">
        <v>19161</v>
      </c>
      <c r="K257" s="27">
        <f t="shared" si="111"/>
        <v>6024.8319999999994</v>
      </c>
      <c r="L257" s="24">
        <v>2369</v>
      </c>
      <c r="M257" s="24">
        <v>1089</v>
      </c>
      <c r="N257" s="24">
        <v>419</v>
      </c>
      <c r="O257" s="24">
        <f t="shared" si="112"/>
        <v>1508</v>
      </c>
      <c r="P257" s="28">
        <v>38.9</v>
      </c>
      <c r="Q257" s="28">
        <f t="shared" si="113"/>
        <v>0.45322627880073663</v>
      </c>
      <c r="R257" s="29">
        <v>0.49349366483281093</v>
      </c>
      <c r="S257" s="29">
        <v>0.12308448702518875</v>
      </c>
      <c r="T257" s="29">
        <v>0.40848467968808155</v>
      </c>
      <c r="U257" s="28" t="s">
        <v>294</v>
      </c>
      <c r="V257" s="28" t="s">
        <v>295</v>
      </c>
      <c r="W257" s="28">
        <v>0.49349366483281087</v>
      </c>
      <c r="X257" s="27">
        <v>9455.8321118614895</v>
      </c>
      <c r="Y257" s="30">
        <f t="shared" si="114"/>
        <v>7.5724932487765829E-4</v>
      </c>
      <c r="Z257" s="27">
        <f t="shared" si="115"/>
        <v>9194.2321118614891</v>
      </c>
      <c r="AA257" s="27">
        <v>0</v>
      </c>
      <c r="AB257" s="27">
        <v>0</v>
      </c>
      <c r="AC257" s="27">
        <v>0</v>
      </c>
      <c r="AD257" s="27">
        <v>20</v>
      </c>
      <c r="AE257" s="27">
        <v>2682</v>
      </c>
      <c r="AF257" s="27">
        <f t="shared" si="116"/>
        <v>2682</v>
      </c>
      <c r="AG257" s="27">
        <f t="shared" si="117"/>
        <v>2</v>
      </c>
      <c r="AH257" s="27">
        <v>238.40000000000003</v>
      </c>
      <c r="AI257" s="27">
        <v>0</v>
      </c>
      <c r="AJ257" s="27">
        <v>0</v>
      </c>
      <c r="AK257" s="27">
        <v>20</v>
      </c>
      <c r="AL257" s="27">
        <v>2682</v>
      </c>
      <c r="AM257" s="27">
        <v>2682</v>
      </c>
      <c r="AN257" s="27">
        <f t="shared" si="118"/>
        <v>3</v>
      </c>
      <c r="AO257" s="27">
        <v>261.60000000000002</v>
      </c>
      <c r="AP257" s="30">
        <f t="shared" si="119"/>
        <v>1.5128591291043678E-4</v>
      </c>
      <c r="AQ257" s="30">
        <f t="shared" si="120"/>
        <v>0</v>
      </c>
      <c r="AR257" s="31">
        <f t="shared" si="121"/>
        <v>2.7665465810443737E-2</v>
      </c>
      <c r="AS257" s="31">
        <f t="shared" si="144"/>
        <v>2.7665465810443737E-2</v>
      </c>
      <c r="AT257" s="32">
        <f t="shared" si="122"/>
        <v>1.365273211210271E-2</v>
      </c>
      <c r="AU257" s="24">
        <v>2360.873692560167</v>
      </c>
      <c r="AV257" s="28">
        <f t="shared" si="123"/>
        <v>6.556274779215876E-2</v>
      </c>
      <c r="AW257" s="30">
        <f t="shared" si="124"/>
        <v>8.4203811868919891E-4</v>
      </c>
      <c r="AX257" s="33">
        <f t="shared" si="125"/>
        <v>6.556274779215876E-2</v>
      </c>
      <c r="AY257" s="30">
        <f t="shared" si="126"/>
        <v>8.4203811868919891E-4</v>
      </c>
      <c r="AZ257" s="31">
        <f t="shared" si="127"/>
        <v>0.90155269599436405</v>
      </c>
      <c r="BA257" s="31">
        <f t="shared" si="145"/>
        <v>2360.873692560167</v>
      </c>
      <c r="BB257" s="33">
        <f t="shared" si="128"/>
        <v>0</v>
      </c>
      <c r="BC257" s="31">
        <f t="shared" si="129"/>
        <v>0.48686970287311127</v>
      </c>
      <c r="BD257" s="30">
        <f t="shared" si="130"/>
        <v>6.0596341196722157E-4</v>
      </c>
      <c r="BE257" s="31">
        <f t="shared" si="131"/>
        <v>0.94440658932763621</v>
      </c>
      <c r="BF257" s="31">
        <f t="shared" si="132"/>
        <v>0.47955250116177489</v>
      </c>
      <c r="BG257" s="31">
        <f t="shared" si="133"/>
        <v>0.72779889619488503</v>
      </c>
      <c r="BH257" s="24">
        <v>54.68</v>
      </c>
      <c r="BI257" s="24">
        <v>3576.2828919600001</v>
      </c>
      <c r="BJ257" s="24">
        <f t="shared" si="134"/>
        <v>5.3577976292302525</v>
      </c>
      <c r="BK257" s="28">
        <f t="shared" si="146"/>
        <v>2.6788988146151261E-3</v>
      </c>
      <c r="BL257" s="28" t="str">
        <f t="shared" si="135"/>
        <v>TRUEFALSE</v>
      </c>
      <c r="BM257" s="24" t="str">
        <f t="shared" si="136"/>
        <v>TRUETRUE</v>
      </c>
      <c r="BN257" s="28">
        <v>0.47020000000000001</v>
      </c>
      <c r="BO257" s="28">
        <f t="shared" si="137"/>
        <v>0.41795555555555558</v>
      </c>
      <c r="BP257" s="24">
        <v>7.64</v>
      </c>
      <c r="BQ257" s="24">
        <f t="shared" si="147"/>
        <v>227.8095238095238</v>
      </c>
      <c r="BR257" s="24">
        <v>21</v>
      </c>
      <c r="BS257" s="28">
        <v>29.11</v>
      </c>
      <c r="BT257" s="28">
        <v>4508.5567999999994</v>
      </c>
      <c r="BU257" s="24">
        <v>5.04</v>
      </c>
      <c r="BV257" s="28">
        <v>52.09</v>
      </c>
      <c r="BW257" s="28">
        <v>8067.6992</v>
      </c>
      <c r="BX257" s="24">
        <v>4670</v>
      </c>
      <c r="BY257" s="24">
        <v>9932</v>
      </c>
      <c r="BZ257" s="24">
        <v>886</v>
      </c>
      <c r="CA257" s="24">
        <v>3660</v>
      </c>
      <c r="CB257" s="24">
        <v>2028</v>
      </c>
      <c r="CC257" s="24">
        <v>9800</v>
      </c>
      <c r="CD257" s="24">
        <v>55.94</v>
      </c>
      <c r="CE257" s="24">
        <v>27.98</v>
      </c>
      <c r="CF257" s="24">
        <v>120.31</v>
      </c>
      <c r="CG257" s="24">
        <v>8469</v>
      </c>
      <c r="CH257" s="24">
        <v>7019</v>
      </c>
      <c r="CI257" s="24">
        <v>45.32</v>
      </c>
      <c r="CJ257" s="24" t="s">
        <v>98</v>
      </c>
      <c r="CK257" s="24">
        <v>4183</v>
      </c>
      <c r="CL257" s="28">
        <v>1.04</v>
      </c>
      <c r="CM257" s="28">
        <v>3.83</v>
      </c>
      <c r="CN257" s="24">
        <v>1401</v>
      </c>
      <c r="CO257" s="24">
        <v>33.54</v>
      </c>
      <c r="CP257" s="24">
        <v>1147</v>
      </c>
      <c r="CQ257" s="24">
        <v>2231</v>
      </c>
      <c r="CR257" s="24">
        <v>1406</v>
      </c>
      <c r="CS257" s="24">
        <v>4784</v>
      </c>
      <c r="CT257" s="24">
        <v>518</v>
      </c>
      <c r="CU257" s="24">
        <v>1822</v>
      </c>
      <c r="CV257" s="24">
        <v>1135</v>
      </c>
      <c r="CW257" s="24">
        <v>608</v>
      </c>
      <c r="CX257" s="24">
        <v>45.08</v>
      </c>
      <c r="CY257" s="24">
        <v>92.49</v>
      </c>
      <c r="CZ257" s="24">
        <v>68.25</v>
      </c>
      <c r="DA257" s="24">
        <v>28.68</v>
      </c>
      <c r="DB257" s="24">
        <v>956</v>
      </c>
      <c r="DC257" s="24">
        <v>9.1999999999999993</v>
      </c>
      <c r="DD257" s="24">
        <v>10.41</v>
      </c>
      <c r="DE257" s="24">
        <v>483</v>
      </c>
      <c r="DF257" s="24">
        <v>11.56</v>
      </c>
      <c r="DG257" s="24">
        <v>22.12</v>
      </c>
      <c r="DH257" s="24">
        <v>6.04</v>
      </c>
    </row>
    <row r="258" spans="1:112" ht="12.3" customHeight="1">
      <c r="A258" s="24">
        <v>267</v>
      </c>
      <c r="B258" s="24" t="s">
        <v>99</v>
      </c>
      <c r="C258" s="24" t="s">
        <v>100</v>
      </c>
      <c r="D258" s="25" t="s">
        <v>732</v>
      </c>
      <c r="E258" s="25" t="s">
        <v>733</v>
      </c>
      <c r="F258" s="25" t="s">
        <v>734</v>
      </c>
      <c r="G258" s="25" t="s">
        <v>735</v>
      </c>
      <c r="H258" s="25" t="s">
        <v>2848</v>
      </c>
      <c r="I258" s="26">
        <v>31581</v>
      </c>
      <c r="J258" s="27">
        <v>34151.047179529443</v>
      </c>
      <c r="K258" s="27">
        <f t="shared" ref="K258:K321" si="148">P258*I258/100</f>
        <v>8239.4829000000009</v>
      </c>
      <c r="L258" s="24">
        <v>5728</v>
      </c>
      <c r="M258" s="24">
        <v>1576</v>
      </c>
      <c r="N258" s="24">
        <v>446</v>
      </c>
      <c r="O258" s="24">
        <f t="shared" ref="O258:O321" si="149">M258+N258</f>
        <v>2022</v>
      </c>
      <c r="P258" s="28">
        <v>26.09</v>
      </c>
      <c r="Q258" s="28">
        <f t="shared" ref="Q258:Q321" si="150">_xlfn.PERCENTILE.EXC(W:W,W258)</f>
        <v>0.43242138658762747</v>
      </c>
      <c r="R258" s="29">
        <v>0.41249640177046709</v>
      </c>
      <c r="S258" s="29">
        <v>0.16116508616015859</v>
      </c>
      <c r="T258" s="29">
        <v>0.26156081574750606</v>
      </c>
      <c r="U258" s="28" t="s">
        <v>194</v>
      </c>
      <c r="V258" s="28" t="s">
        <v>129</v>
      </c>
      <c r="W258" s="28">
        <v>0.4372614476688963</v>
      </c>
      <c r="X258" s="27">
        <v>14932.936329129821</v>
      </c>
      <c r="Y258" s="30">
        <f t="shared" ref="Y258:Y321" si="151">X258/(SUM(X:X))</f>
        <v>1.1958710581895591E-3</v>
      </c>
      <c r="Z258" s="27">
        <f t="shared" ref="Z258:Z321" si="152">X258-AO258</f>
        <v>14438.936329129821</v>
      </c>
      <c r="AA258" s="27">
        <v>0</v>
      </c>
      <c r="AB258" s="27">
        <v>0</v>
      </c>
      <c r="AC258" s="27">
        <v>442</v>
      </c>
      <c r="AD258" s="27">
        <v>0</v>
      </c>
      <c r="AE258" s="27">
        <v>5205</v>
      </c>
      <c r="AF258" s="27">
        <f t="shared" ref="AF258:AF321" si="153">MAX(AA258:AE258)</f>
        <v>5205</v>
      </c>
      <c r="AG258" s="27">
        <f t="shared" ref="AG258:AG321" si="154">COUNTIF(AA258:AE258,"&gt;0")</f>
        <v>2</v>
      </c>
      <c r="AH258" s="27">
        <v>0</v>
      </c>
      <c r="AI258" s="27">
        <v>494</v>
      </c>
      <c r="AJ258" s="27">
        <v>0</v>
      </c>
      <c r="AK258" s="27">
        <v>0</v>
      </c>
      <c r="AL258" s="27">
        <v>5205</v>
      </c>
      <c r="AM258" s="27">
        <v>5699</v>
      </c>
      <c r="AN258" s="27">
        <f t="shared" ref="AN258:AN321" si="155">COUNTIF(AH258:AL258,"&gt;0")</f>
        <v>2</v>
      </c>
      <c r="AO258" s="27">
        <v>494</v>
      </c>
      <c r="AP258" s="30">
        <f t="shared" ref="AP258:AP321" si="156">AO258/(SUM(AO:AO))</f>
        <v>2.8568517193331718E-4</v>
      </c>
      <c r="AQ258" s="30">
        <f t="shared" ref="AQ258:AQ321" si="157">AI258/(SUM(AI:AI))</f>
        <v>1.5577650171385686E-3</v>
      </c>
      <c r="AR258" s="31">
        <f t="shared" ref="AR258:AR321" si="158">AO258/X258</f>
        <v>3.3081236610936961E-2</v>
      </c>
      <c r="AS258" s="31">
        <f t="shared" si="144"/>
        <v>3.3081236610936961E-2</v>
      </c>
      <c r="AT258" s="32">
        <f t="shared" ref="AT258:AT321" si="159">AO258/J258</f>
        <v>1.4465149411175587E-2</v>
      </c>
      <c r="AU258" s="24">
        <v>4020.1817498678324</v>
      </c>
      <c r="AV258" s="28">
        <f t="shared" ref="AV258:AV321" si="160">AU258/(MAX(AU:AU))</f>
        <v>0.11164263593424195</v>
      </c>
      <c r="AW258" s="30">
        <f t="shared" ref="AW258:AW321" si="161">AU258/(SUM(AU:AU))</f>
        <v>1.4338531909246098E-3</v>
      </c>
      <c r="AX258" s="33">
        <f t="shared" ref="AX258:AX321" si="162">AU258/(MAX(AU:AU))</f>
        <v>0.11164263593424195</v>
      </c>
      <c r="AY258" s="30">
        <f t="shared" ref="AY258:AY321" si="163">AW258-AQ258</f>
        <v>-1.2391182621395878E-4</v>
      </c>
      <c r="AZ258" s="31">
        <f t="shared" ref="AZ258:AZ321" si="164">(AY258-MIN($AY:$AY))/(MAX($AY:$AY)-MIN($AY:$AY))</f>
        <v>0.89362889243197208</v>
      </c>
      <c r="BA258" s="31">
        <f t="shared" si="145"/>
        <v>3526.1817498678324</v>
      </c>
      <c r="BB258" s="33">
        <f t="shared" ref="BB258:BB321" si="165">AI258/AU258</f>
        <v>0.12288001656050519</v>
      </c>
      <c r="BC258" s="31">
        <f t="shared" ref="BC258:BC321" si="166">AVERAGE(AZ258,AX258,R258)</f>
        <v>0.47258931004556032</v>
      </c>
      <c r="BD258" s="30">
        <f t="shared" ref="BD258:BD321" si="167">Y258-AP258</f>
        <v>9.1018588625624199E-4</v>
      </c>
      <c r="BE258" s="31">
        <f t="shared" ref="BE258:BE321" si="168">(BD258-MIN($BD:$BD))/(MAX($BD:$BD)-MIN($BD:$BD))</f>
        <v>0.94558463087059119</v>
      </c>
      <c r="BF258" s="31">
        <f t="shared" ref="BF258:BF321" si="169">AVERAGE(BE258,Y258,W258)</f>
        <v>0.461347316532559</v>
      </c>
      <c r="BG258" s="31">
        <f t="shared" ref="BG258:BG321" si="170">BF258/(MAX(BF:BF))</f>
        <v>0.70016956834012811</v>
      </c>
      <c r="BH258" s="24">
        <v>97.88</v>
      </c>
      <c r="BI258" s="24">
        <v>181.7781118</v>
      </c>
      <c r="BJ258" s="24">
        <f t="shared" ref="BJ258:BJ281" si="171">J258/BI258</f>
        <v>187.87216371299903</v>
      </c>
      <c r="BK258" s="28">
        <f t="shared" si="146"/>
        <v>9.3936081856499515E-2</v>
      </c>
      <c r="BL258" s="28" t="str">
        <f t="shared" ref="BL258:BL321" si="172">(BG258&gt;0.7191)&amp;(BH258&gt;59)</f>
        <v>FALSETRUE</v>
      </c>
      <c r="BM258" s="24" t="str">
        <f t="shared" ref="BM258:BM321" si="173">(BC258&gt;0.48)&amp;(BH258&gt;50)</f>
        <v>FALSETRUE</v>
      </c>
      <c r="BN258" s="28">
        <v>0.36479999999999996</v>
      </c>
      <c r="BO258" s="28">
        <f t="shared" ref="BO258:BO321" si="174">BN258/(MAX(BN:BN))</f>
        <v>0.32426666666666665</v>
      </c>
      <c r="BP258" s="24">
        <v>3.58</v>
      </c>
      <c r="BQ258" s="24">
        <f t="shared" si="147"/>
        <v>278.60606060606062</v>
      </c>
      <c r="BR258" s="24">
        <v>33</v>
      </c>
      <c r="BS258" s="28">
        <v>3.4699999999999998</v>
      </c>
      <c r="BT258" s="28">
        <v>1095.8606999999997</v>
      </c>
      <c r="BU258" s="24">
        <v>0.52</v>
      </c>
      <c r="BV258" s="28">
        <v>6.42</v>
      </c>
      <c r="BW258" s="28">
        <v>2027.5001999999999</v>
      </c>
      <c r="BX258" s="24">
        <v>7913</v>
      </c>
      <c r="BY258" s="24">
        <v>21693</v>
      </c>
      <c r="BZ258" s="24">
        <v>1975</v>
      </c>
      <c r="CA258" s="24">
        <v>6291</v>
      </c>
      <c r="CB258" s="24">
        <v>3395</v>
      </c>
      <c r="CC258" s="24">
        <v>21895</v>
      </c>
      <c r="CD258" s="24">
        <v>45.58</v>
      </c>
      <c r="CE258" s="24">
        <v>30.47</v>
      </c>
      <c r="CF258" s="24">
        <v>99.54</v>
      </c>
      <c r="CG258" s="24">
        <v>30913</v>
      </c>
      <c r="CH258" s="24">
        <v>668</v>
      </c>
      <c r="CI258" s="24">
        <v>2.12</v>
      </c>
      <c r="CJ258" s="24" t="s">
        <v>98</v>
      </c>
      <c r="CK258" s="24">
        <v>7912</v>
      </c>
      <c r="CL258" s="28">
        <v>1.03</v>
      </c>
      <c r="CM258" s="28">
        <v>4.1100000000000003</v>
      </c>
      <c r="CN258" s="24">
        <v>2887</v>
      </c>
      <c r="CO258" s="24">
        <v>36.75</v>
      </c>
      <c r="CP258" s="24">
        <v>1871</v>
      </c>
      <c r="CQ258" s="24">
        <v>3979</v>
      </c>
      <c r="CR258" s="24">
        <v>2756</v>
      </c>
      <c r="CS258" s="24">
        <v>9194</v>
      </c>
      <c r="CT258" s="24">
        <v>1470</v>
      </c>
      <c r="CU258" s="24">
        <v>3141</v>
      </c>
      <c r="CV258" s="24">
        <v>2331</v>
      </c>
      <c r="CW258" s="24">
        <v>2012</v>
      </c>
      <c r="CX258" s="24">
        <v>68.400000000000006</v>
      </c>
      <c r="CY258" s="24">
        <v>97.49</v>
      </c>
      <c r="CZ258" s="24">
        <v>83.1</v>
      </c>
      <c r="DA258" s="24">
        <v>46.95</v>
      </c>
      <c r="DB258" s="24">
        <v>946</v>
      </c>
      <c r="DC258" s="24">
        <v>3.07</v>
      </c>
      <c r="DD258" s="24">
        <v>9.18</v>
      </c>
      <c r="DE258" s="24">
        <v>699</v>
      </c>
      <c r="DF258" s="24">
        <v>8.9</v>
      </c>
      <c r="DG258" s="24">
        <v>10.76</v>
      </c>
      <c r="DH258" s="24">
        <v>3.01</v>
      </c>
    </row>
    <row r="259" spans="1:112" ht="12.3" customHeight="1">
      <c r="A259" s="24">
        <v>268</v>
      </c>
      <c r="B259" s="24" t="s">
        <v>99</v>
      </c>
      <c r="C259" s="24" t="s">
        <v>100</v>
      </c>
      <c r="D259" s="25" t="s">
        <v>732</v>
      </c>
      <c r="E259" s="25" t="s">
        <v>733</v>
      </c>
      <c r="F259" s="25" t="s">
        <v>1735</v>
      </c>
      <c r="G259" s="25" t="s">
        <v>1736</v>
      </c>
      <c r="H259" s="25" t="s">
        <v>2848</v>
      </c>
      <c r="I259" s="26">
        <v>8058</v>
      </c>
      <c r="J259" s="27">
        <v>8713.7563146400753</v>
      </c>
      <c r="K259" s="27">
        <f t="shared" si="148"/>
        <v>1624.4928</v>
      </c>
      <c r="L259" s="24">
        <v>2015</v>
      </c>
      <c r="M259" s="24">
        <v>382</v>
      </c>
      <c r="N259" s="24">
        <v>127</v>
      </c>
      <c r="O259" s="24">
        <f t="shared" si="149"/>
        <v>509</v>
      </c>
      <c r="P259" s="28">
        <v>20.16</v>
      </c>
      <c r="Q259" s="28">
        <f t="shared" si="150"/>
        <v>0.39820705523556515</v>
      </c>
      <c r="R259" s="29">
        <v>0.41249640177046709</v>
      </c>
      <c r="S259" s="29">
        <v>0.16116508616015859</v>
      </c>
      <c r="T259" s="29">
        <v>0.26156081574750606</v>
      </c>
      <c r="U259" s="28" t="s">
        <v>194</v>
      </c>
      <c r="V259" s="28" t="s">
        <v>129</v>
      </c>
      <c r="W259" s="28">
        <v>0.33787622786527205</v>
      </c>
      <c r="X259" s="27">
        <v>2944.1711141277833</v>
      </c>
      <c r="Y259" s="30">
        <f t="shared" si="151"/>
        <v>2.3577740828339112E-4</v>
      </c>
      <c r="Z259" s="27">
        <f t="shared" si="152"/>
        <v>2944.1711141277833</v>
      </c>
      <c r="AA259" s="27">
        <v>0</v>
      </c>
      <c r="AB259" s="27">
        <v>0</v>
      </c>
      <c r="AC259" s="27">
        <v>0</v>
      </c>
      <c r="AD259" s="27">
        <v>0</v>
      </c>
      <c r="AE259" s="27">
        <v>0</v>
      </c>
      <c r="AF259" s="27">
        <f t="shared" si="153"/>
        <v>0</v>
      </c>
      <c r="AG259" s="27">
        <f t="shared" si="154"/>
        <v>0</v>
      </c>
      <c r="AH259" s="27">
        <v>0</v>
      </c>
      <c r="AI259" s="27">
        <v>0</v>
      </c>
      <c r="AJ259" s="27">
        <v>0</v>
      </c>
      <c r="AK259" s="27">
        <v>0</v>
      </c>
      <c r="AL259" s="27">
        <v>0</v>
      </c>
      <c r="AM259" s="27">
        <v>0</v>
      </c>
      <c r="AN259" s="27">
        <f t="shared" si="155"/>
        <v>0</v>
      </c>
      <c r="AO259" s="27">
        <v>0</v>
      </c>
      <c r="AP259" s="30">
        <f t="shared" si="156"/>
        <v>0</v>
      </c>
      <c r="AQ259" s="30">
        <f t="shared" si="157"/>
        <v>0</v>
      </c>
      <c r="AR259" s="31">
        <f t="shared" si="158"/>
        <v>0</v>
      </c>
      <c r="AS259" s="31">
        <f t="shared" si="144"/>
        <v>0</v>
      </c>
      <c r="AT259" s="32">
        <f t="shared" si="159"/>
        <v>0</v>
      </c>
      <c r="AU259" s="24">
        <v>584.18799797905535</v>
      </c>
      <c r="AV259" s="28">
        <f t="shared" si="160"/>
        <v>1.6223218758125432E-2</v>
      </c>
      <c r="AW259" s="30">
        <f t="shared" si="161"/>
        <v>2.0835869548178169E-4</v>
      </c>
      <c r="AX259" s="33">
        <f t="shared" si="162"/>
        <v>1.6223218758125432E-2</v>
      </c>
      <c r="AY259" s="30">
        <f t="shared" si="163"/>
        <v>2.0835869548178169E-4</v>
      </c>
      <c r="AZ259" s="31">
        <f t="shared" si="164"/>
        <v>0.89635454748002374</v>
      </c>
      <c r="BA259" s="31">
        <f t="shared" si="145"/>
        <v>584.18799797905535</v>
      </c>
      <c r="BB259" s="33">
        <f t="shared" si="165"/>
        <v>0</v>
      </c>
      <c r="BC259" s="31">
        <f t="shared" si="166"/>
        <v>0.44169138933620539</v>
      </c>
      <c r="BD259" s="30">
        <f t="shared" si="167"/>
        <v>2.3577740828339112E-4</v>
      </c>
      <c r="BE259" s="31">
        <f t="shared" si="168"/>
        <v>0.94297311702425279</v>
      </c>
      <c r="BF259" s="31">
        <f t="shared" si="169"/>
        <v>0.42702837409926947</v>
      </c>
      <c r="BG259" s="31">
        <f t="shared" si="170"/>
        <v>0.64808499290571087</v>
      </c>
      <c r="BH259" s="24">
        <v>59.74</v>
      </c>
      <c r="BI259" s="24">
        <v>225.95858225500001</v>
      </c>
      <c r="BJ259" s="24">
        <f t="shared" si="171"/>
        <v>38.563511187224478</v>
      </c>
      <c r="BK259" s="28">
        <f t="shared" si="146"/>
        <v>1.928175559361224E-2</v>
      </c>
      <c r="BL259" s="28" t="str">
        <f t="shared" si="172"/>
        <v>FALSETRUE</v>
      </c>
      <c r="BM259" s="24" t="str">
        <f t="shared" si="173"/>
        <v>FALSETRUE</v>
      </c>
      <c r="BN259" s="28">
        <v>0.34820000000000001</v>
      </c>
      <c r="BO259" s="28">
        <f t="shared" si="174"/>
        <v>0.30951111111111113</v>
      </c>
      <c r="BP259" s="24">
        <v>7.43</v>
      </c>
      <c r="BQ259" s="24">
        <f t="shared" si="147"/>
        <v>115.26666666666667</v>
      </c>
      <c r="BR259" s="24">
        <v>15</v>
      </c>
      <c r="BS259" s="28">
        <v>8.73</v>
      </c>
      <c r="BT259" s="28">
        <v>703.46339999999998</v>
      </c>
      <c r="BU259" s="24">
        <v>1.89</v>
      </c>
      <c r="BV259" s="28">
        <v>12.85</v>
      </c>
      <c r="BW259" s="28">
        <v>1035.453</v>
      </c>
      <c r="BX259" s="24">
        <v>1915</v>
      </c>
      <c r="BY259" s="24">
        <v>5500</v>
      </c>
      <c r="BZ259" s="24">
        <v>643</v>
      </c>
      <c r="CA259" s="24">
        <v>1490</v>
      </c>
      <c r="CB259" s="24">
        <v>915</v>
      </c>
      <c r="CC259" s="24">
        <v>5653</v>
      </c>
      <c r="CD259" s="24">
        <v>46.51</v>
      </c>
      <c r="CE259" s="24">
        <v>31.53</v>
      </c>
      <c r="CF259" s="24">
        <v>110.01</v>
      </c>
      <c r="CG259" s="24">
        <v>4814</v>
      </c>
      <c r="CH259" s="24">
        <v>3244</v>
      </c>
      <c r="CI259" s="24">
        <v>40.26</v>
      </c>
      <c r="CJ259" s="24" t="s">
        <v>98</v>
      </c>
      <c r="CK259" s="24">
        <v>2670</v>
      </c>
      <c r="CL259" s="28">
        <v>1.17</v>
      </c>
      <c r="CM259" s="28">
        <v>3.52</v>
      </c>
      <c r="CN259" s="24">
        <v>850</v>
      </c>
      <c r="CO259" s="24">
        <v>31.85</v>
      </c>
      <c r="CP259" s="24">
        <v>312</v>
      </c>
      <c r="CQ259" s="24">
        <v>792</v>
      </c>
      <c r="CR259" s="24">
        <v>625</v>
      </c>
      <c r="CS259" s="24">
        <v>1729</v>
      </c>
      <c r="CT259" s="24">
        <v>324</v>
      </c>
      <c r="CU259" s="24">
        <v>792</v>
      </c>
      <c r="CV259" s="24">
        <v>653</v>
      </c>
      <c r="CW259" s="24">
        <v>644</v>
      </c>
      <c r="CX259" s="24">
        <v>63.65</v>
      </c>
      <c r="CY259" s="24">
        <v>95.88</v>
      </c>
      <c r="CZ259" s="24">
        <v>86.38</v>
      </c>
      <c r="DA259" s="24">
        <v>59.52</v>
      </c>
      <c r="DB259" s="24">
        <v>511</v>
      </c>
      <c r="DC259" s="24">
        <v>4.6900000000000004</v>
      </c>
      <c r="DD259" s="24">
        <v>5.62</v>
      </c>
      <c r="DE259" s="24">
        <v>290</v>
      </c>
      <c r="DF259" s="24">
        <v>10.87</v>
      </c>
      <c r="DG259" s="24">
        <v>5.66</v>
      </c>
      <c r="DH259" s="24">
        <v>3.57</v>
      </c>
    </row>
    <row r="260" spans="1:112" ht="12.3" customHeight="1">
      <c r="A260" s="24">
        <v>269</v>
      </c>
      <c r="B260" s="24" t="s">
        <v>99</v>
      </c>
      <c r="C260" s="24" t="s">
        <v>100</v>
      </c>
      <c r="D260" s="25" t="s">
        <v>732</v>
      </c>
      <c r="E260" s="25" t="s">
        <v>733</v>
      </c>
      <c r="F260" s="25" t="s">
        <v>1664</v>
      </c>
      <c r="G260" s="25" t="s">
        <v>1665</v>
      </c>
      <c r="H260" s="25" t="s">
        <v>2848</v>
      </c>
      <c r="I260" s="26">
        <v>8899</v>
      </c>
      <c r="J260" s="27">
        <v>9623.1965058304831</v>
      </c>
      <c r="K260" s="27">
        <f t="shared" si="148"/>
        <v>2082.366</v>
      </c>
      <c r="L260" s="24">
        <v>1852</v>
      </c>
      <c r="M260" s="24">
        <v>431</v>
      </c>
      <c r="N260" s="24">
        <v>135</v>
      </c>
      <c r="O260" s="24">
        <f t="shared" si="149"/>
        <v>566</v>
      </c>
      <c r="P260" s="28">
        <v>23.4</v>
      </c>
      <c r="Q260" s="28">
        <f t="shared" si="150"/>
        <v>0.41703187310009926</v>
      </c>
      <c r="R260" s="29">
        <v>0.41249640177046709</v>
      </c>
      <c r="S260" s="29">
        <v>0.16116508616015859</v>
      </c>
      <c r="T260" s="29">
        <v>0.26156081574750606</v>
      </c>
      <c r="U260" s="28" t="s">
        <v>194</v>
      </c>
      <c r="V260" s="28" t="s">
        <v>129</v>
      </c>
      <c r="W260" s="28">
        <v>0.39217776448647651</v>
      </c>
      <c r="X260" s="27">
        <v>3774.0036928706709</v>
      </c>
      <c r="Y260" s="30">
        <f t="shared" si="151"/>
        <v>3.0223270831206643E-4</v>
      </c>
      <c r="Z260" s="27">
        <f t="shared" si="152"/>
        <v>3774.0036928706709</v>
      </c>
      <c r="AA260" s="27">
        <v>0</v>
      </c>
      <c r="AB260" s="27">
        <v>0</v>
      </c>
      <c r="AC260" s="27">
        <v>0</v>
      </c>
      <c r="AD260" s="27">
        <v>0</v>
      </c>
      <c r="AE260" s="27">
        <v>0</v>
      </c>
      <c r="AF260" s="27">
        <f t="shared" si="153"/>
        <v>0</v>
      </c>
      <c r="AG260" s="27">
        <f t="shared" si="154"/>
        <v>0</v>
      </c>
      <c r="AH260" s="27">
        <v>0</v>
      </c>
      <c r="AI260" s="27">
        <v>0</v>
      </c>
      <c r="AJ260" s="27">
        <v>0</v>
      </c>
      <c r="AK260" s="27">
        <v>0</v>
      </c>
      <c r="AL260" s="27">
        <v>0</v>
      </c>
      <c r="AM260" s="27">
        <v>0</v>
      </c>
      <c r="AN260" s="27">
        <f t="shared" si="155"/>
        <v>0</v>
      </c>
      <c r="AO260" s="27">
        <v>0</v>
      </c>
      <c r="AP260" s="30">
        <f t="shared" si="156"/>
        <v>0</v>
      </c>
      <c r="AQ260" s="30">
        <f t="shared" si="157"/>
        <v>0</v>
      </c>
      <c r="AR260" s="31">
        <f t="shared" si="158"/>
        <v>0</v>
      </c>
      <c r="AS260" s="31">
        <f t="shared" si="144"/>
        <v>0</v>
      </c>
      <c r="AT260" s="32">
        <f t="shared" si="159"/>
        <v>0</v>
      </c>
      <c r="AU260" s="24">
        <v>733.37241958971106</v>
      </c>
      <c r="AV260" s="28">
        <f t="shared" si="160"/>
        <v>2.0366151367947477E-2</v>
      </c>
      <c r="AW260" s="30">
        <f t="shared" si="161"/>
        <v>2.6156737416147409E-4</v>
      </c>
      <c r="AX260" s="33">
        <f t="shared" si="162"/>
        <v>2.0366151367947477E-2</v>
      </c>
      <c r="AY260" s="30">
        <f t="shared" si="163"/>
        <v>2.6156737416147409E-4</v>
      </c>
      <c r="AZ260" s="31">
        <f t="shared" si="164"/>
        <v>0.89679102467006555</v>
      </c>
      <c r="BA260" s="31">
        <f t="shared" si="145"/>
        <v>733.37241958971106</v>
      </c>
      <c r="BB260" s="33">
        <f t="shared" si="165"/>
        <v>0</v>
      </c>
      <c r="BC260" s="31">
        <f t="shared" si="166"/>
        <v>0.44321785926949336</v>
      </c>
      <c r="BD260" s="30">
        <f t="shared" si="167"/>
        <v>3.0223270831206643E-4</v>
      </c>
      <c r="BE260" s="31">
        <f t="shared" si="168"/>
        <v>0.94323045206948986</v>
      </c>
      <c r="BF260" s="31">
        <f t="shared" si="169"/>
        <v>0.44523681642142615</v>
      </c>
      <c r="BG260" s="31">
        <f t="shared" si="170"/>
        <v>0.67571926483920941</v>
      </c>
      <c r="BH260" s="24">
        <v>82.72</v>
      </c>
      <c r="BI260" s="24">
        <v>145.25605894099999</v>
      </c>
      <c r="BJ260" s="24">
        <f t="shared" si="171"/>
        <v>66.24988021834757</v>
      </c>
      <c r="BK260" s="28">
        <f t="shared" si="146"/>
        <v>3.3124940109173787E-2</v>
      </c>
      <c r="BL260" s="28" t="str">
        <f t="shared" si="172"/>
        <v>FALSETRUE</v>
      </c>
      <c r="BM260" s="24" t="str">
        <f t="shared" si="173"/>
        <v>FALSETRUE</v>
      </c>
      <c r="BN260" s="28">
        <v>0.37709999999999999</v>
      </c>
      <c r="BO260" s="28">
        <f t="shared" si="174"/>
        <v>0.3352</v>
      </c>
      <c r="BP260" s="24">
        <v>5.12</v>
      </c>
      <c r="BQ260" s="24">
        <f t="shared" si="147"/>
        <v>207.77777777777777</v>
      </c>
      <c r="BR260" s="24">
        <v>9</v>
      </c>
      <c r="BS260" s="28">
        <v>8.67</v>
      </c>
      <c r="BT260" s="28">
        <v>771.54330000000004</v>
      </c>
      <c r="BU260" s="24">
        <v>0.76</v>
      </c>
      <c r="BV260" s="28">
        <v>11.12</v>
      </c>
      <c r="BW260" s="28">
        <v>989.5687999999999</v>
      </c>
      <c r="BX260" s="24">
        <v>2290</v>
      </c>
      <c r="BY260" s="24">
        <v>6073</v>
      </c>
      <c r="BZ260" s="24">
        <v>536</v>
      </c>
      <c r="CA260" s="24">
        <v>1848</v>
      </c>
      <c r="CB260" s="24">
        <v>921</v>
      </c>
      <c r="CC260" s="24">
        <v>6130</v>
      </c>
      <c r="CD260" s="24">
        <v>46.53</v>
      </c>
      <c r="CE260" s="24">
        <v>30.36</v>
      </c>
      <c r="CF260" s="24">
        <v>102.48</v>
      </c>
      <c r="CG260" s="24">
        <v>7361</v>
      </c>
      <c r="CH260" s="24">
        <v>1538</v>
      </c>
      <c r="CI260" s="24">
        <v>17.28</v>
      </c>
      <c r="CJ260" s="24" t="s">
        <v>98</v>
      </c>
      <c r="CK260" s="24">
        <v>2470</v>
      </c>
      <c r="CL260" s="28">
        <v>1.1000000000000001</v>
      </c>
      <c r="CM260" s="28">
        <v>3.93</v>
      </c>
      <c r="CN260" s="24">
        <v>858</v>
      </c>
      <c r="CO260" s="24">
        <v>34.81</v>
      </c>
      <c r="CP260" s="24">
        <v>225</v>
      </c>
      <c r="CQ260" s="24">
        <v>988</v>
      </c>
      <c r="CR260" s="24">
        <v>657</v>
      </c>
      <c r="CS260" s="24">
        <v>1870</v>
      </c>
      <c r="CT260" s="24">
        <v>304</v>
      </c>
      <c r="CU260" s="24">
        <v>913</v>
      </c>
      <c r="CV260" s="24">
        <v>640</v>
      </c>
      <c r="CW260" s="24">
        <v>533</v>
      </c>
      <c r="CX260" s="24">
        <v>47.8</v>
      </c>
      <c r="CY260" s="24">
        <v>97.54</v>
      </c>
      <c r="CZ260" s="24">
        <v>84.88</v>
      </c>
      <c r="DA260" s="24">
        <v>45.48</v>
      </c>
      <c r="DB260" s="24">
        <v>378</v>
      </c>
      <c r="DC260" s="24">
        <v>3.1</v>
      </c>
      <c r="DD260" s="24">
        <v>8.64</v>
      </c>
      <c r="DE260" s="24">
        <v>126</v>
      </c>
      <c r="DF260" s="24">
        <v>5.1100000000000003</v>
      </c>
      <c r="DG260" s="24">
        <v>9.94</v>
      </c>
      <c r="DH260" s="24">
        <v>5.75</v>
      </c>
    </row>
    <row r="261" spans="1:112" ht="12.3" customHeight="1">
      <c r="A261" s="24">
        <v>270</v>
      </c>
      <c r="B261" s="24" t="s">
        <v>99</v>
      </c>
      <c r="C261" s="24" t="s">
        <v>100</v>
      </c>
      <c r="D261" t="s">
        <v>394</v>
      </c>
      <c r="E261" s="25" t="s">
        <v>395</v>
      </c>
      <c r="F261" s="25" t="s">
        <v>414</v>
      </c>
      <c r="G261" s="25" t="s">
        <v>415</v>
      </c>
      <c r="H261" s="25" t="s">
        <v>2848</v>
      </c>
      <c r="I261" s="26">
        <v>73276</v>
      </c>
      <c r="J261" s="27">
        <v>79232.5975897842</v>
      </c>
      <c r="K261" s="27">
        <f t="shared" si="148"/>
        <v>20429.3488</v>
      </c>
      <c r="L261" s="24">
        <v>13522</v>
      </c>
      <c r="M261" s="24">
        <v>3361</v>
      </c>
      <c r="N261" s="24">
        <v>1866</v>
      </c>
      <c r="O261" s="24">
        <f t="shared" si="149"/>
        <v>5227</v>
      </c>
      <c r="P261" s="28">
        <v>27.88</v>
      </c>
      <c r="Q261" s="28">
        <f t="shared" si="150"/>
        <v>0.40684100125499695</v>
      </c>
      <c r="R261" s="29">
        <v>0.43173928536462353</v>
      </c>
      <c r="S261" s="29">
        <v>7.2055363099931727E-2</v>
      </c>
      <c r="T261" s="29">
        <v>0.60903656351439905</v>
      </c>
      <c r="U261" s="28" t="s">
        <v>381</v>
      </c>
      <c r="V261" s="28" t="s">
        <v>119</v>
      </c>
      <c r="W261" s="28">
        <v>0.36237260426337287</v>
      </c>
      <c r="X261" s="27">
        <v>28711.722731161939</v>
      </c>
      <c r="Y261" s="30">
        <f t="shared" si="151"/>
        <v>2.2993145814183395E-3</v>
      </c>
      <c r="Z261" s="27">
        <f t="shared" si="152"/>
        <v>28711.722731161939</v>
      </c>
      <c r="AA261" s="27">
        <v>0</v>
      </c>
      <c r="AB261" s="27">
        <v>0</v>
      </c>
      <c r="AC261" s="27">
        <v>477</v>
      </c>
      <c r="AD261" s="27">
        <v>0</v>
      </c>
      <c r="AE261" s="27">
        <v>19591</v>
      </c>
      <c r="AF261" s="27">
        <f t="shared" si="153"/>
        <v>19591</v>
      </c>
      <c r="AG261" s="27">
        <f t="shared" si="154"/>
        <v>2</v>
      </c>
      <c r="AH261" s="27">
        <v>0</v>
      </c>
      <c r="AI261" s="27">
        <v>0</v>
      </c>
      <c r="AJ261" s="27">
        <v>0</v>
      </c>
      <c r="AK261" s="27">
        <v>0</v>
      </c>
      <c r="AL261" s="27">
        <v>19591</v>
      </c>
      <c r="AM261" s="27">
        <v>19591</v>
      </c>
      <c r="AN261" s="27">
        <f t="shared" si="155"/>
        <v>1</v>
      </c>
      <c r="AO261" s="27">
        <v>0</v>
      </c>
      <c r="AP261" s="30">
        <f t="shared" si="156"/>
        <v>0</v>
      </c>
      <c r="AQ261" s="30">
        <f t="shared" si="157"/>
        <v>0</v>
      </c>
      <c r="AR261" s="31">
        <f t="shared" si="158"/>
        <v>0</v>
      </c>
      <c r="AS261" s="31">
        <f t="shared" si="144"/>
        <v>0</v>
      </c>
      <c r="AT261" s="32">
        <f t="shared" si="159"/>
        <v>0</v>
      </c>
      <c r="AU261" s="24">
        <v>7271.0063045445768</v>
      </c>
      <c r="AV261" s="28">
        <f t="shared" si="160"/>
        <v>0.20191980369060064</v>
      </c>
      <c r="AW261" s="30">
        <f t="shared" si="161"/>
        <v>2.5933045418523545E-3</v>
      </c>
      <c r="AX261" s="33">
        <f t="shared" si="162"/>
        <v>0.20191980369060064</v>
      </c>
      <c r="AY261" s="30">
        <f t="shared" si="163"/>
        <v>2.5933045418523545E-3</v>
      </c>
      <c r="AZ261" s="31">
        <f t="shared" si="164"/>
        <v>0.91591854506944093</v>
      </c>
      <c r="BA261" s="31">
        <f t="shared" si="145"/>
        <v>7271.0063045445768</v>
      </c>
      <c r="BB261" s="33">
        <f t="shared" si="165"/>
        <v>0</v>
      </c>
      <c r="BC261" s="31">
        <f t="shared" si="166"/>
        <v>0.51652587804155503</v>
      </c>
      <c r="BD261" s="30">
        <f t="shared" si="167"/>
        <v>2.2993145814183395E-3</v>
      </c>
      <c r="BE261" s="31">
        <f t="shared" si="168"/>
        <v>0.95096375782443099</v>
      </c>
      <c r="BF261" s="31">
        <f t="shared" si="169"/>
        <v>0.43854522555640735</v>
      </c>
      <c r="BG261" s="31">
        <f t="shared" si="170"/>
        <v>0.66556368764265639</v>
      </c>
      <c r="BH261" s="24">
        <v>98.52</v>
      </c>
      <c r="BI261" s="24">
        <v>239.36409095600001</v>
      </c>
      <c r="BJ261" s="24">
        <f t="shared" si="171"/>
        <v>331.01288197964817</v>
      </c>
      <c r="BK261" s="28">
        <f t="shared" si="146"/>
        <v>0.16550644098982409</v>
      </c>
      <c r="BL261" s="28" t="str">
        <f t="shared" si="172"/>
        <v>FALSETRUE</v>
      </c>
      <c r="BM261" s="24" t="str">
        <f t="shared" si="173"/>
        <v>TRUETRUE</v>
      </c>
      <c r="BN261" s="28">
        <v>0.46799999999999997</v>
      </c>
      <c r="BO261" s="28">
        <f t="shared" si="174"/>
        <v>0.41599999999999998</v>
      </c>
      <c r="BP261" s="24">
        <v>4.6399999999999997</v>
      </c>
      <c r="BQ261" s="24">
        <f t="shared" si="147"/>
        <v>385.86538461538464</v>
      </c>
      <c r="BR261" s="24">
        <v>52</v>
      </c>
      <c r="BS261" s="28">
        <v>5.18</v>
      </c>
      <c r="BT261" s="28">
        <v>3795.6967999999997</v>
      </c>
      <c r="BU261" s="24">
        <v>1.23</v>
      </c>
      <c r="BV261" s="28">
        <v>11.66</v>
      </c>
      <c r="BW261" s="28">
        <v>8543.981600000001</v>
      </c>
      <c r="BX261" s="24">
        <v>22382</v>
      </c>
      <c r="BY261" s="24">
        <v>47826</v>
      </c>
      <c r="BZ261" s="24">
        <v>3068</v>
      </c>
      <c r="CA261" s="24">
        <v>17904</v>
      </c>
      <c r="CB261" s="24">
        <v>9051</v>
      </c>
      <c r="CC261" s="24">
        <v>46321</v>
      </c>
      <c r="CD261" s="24">
        <v>53.21</v>
      </c>
      <c r="CE261" s="24">
        <v>27.36</v>
      </c>
      <c r="CF261" s="24">
        <v>102.74</v>
      </c>
      <c r="CG261" s="24">
        <v>72191</v>
      </c>
      <c r="CH261" s="24">
        <v>1085</v>
      </c>
      <c r="CI261" s="24">
        <v>1.48</v>
      </c>
      <c r="CJ261" s="24" t="s">
        <v>98</v>
      </c>
      <c r="CK261" s="24">
        <v>19157</v>
      </c>
      <c r="CL261" s="28">
        <v>1.02</v>
      </c>
      <c r="CM261" s="28">
        <v>3.92</v>
      </c>
      <c r="CN261" s="24">
        <v>7921</v>
      </c>
      <c r="CO261" s="24">
        <v>41.43</v>
      </c>
      <c r="CP261" s="24">
        <v>3101</v>
      </c>
      <c r="CQ261" s="24">
        <v>9748</v>
      </c>
      <c r="CR261" s="24">
        <v>7152</v>
      </c>
      <c r="CS261" s="24">
        <v>20065</v>
      </c>
      <c r="CT261" s="24">
        <v>3065</v>
      </c>
      <c r="CU261" s="24">
        <v>8743</v>
      </c>
      <c r="CV261" s="24">
        <v>6068</v>
      </c>
      <c r="CW261" s="24">
        <v>3566</v>
      </c>
      <c r="CX261" s="24">
        <v>50.63</v>
      </c>
      <c r="CY261" s="24">
        <v>96.59</v>
      </c>
      <c r="CZ261" s="24">
        <v>80.8</v>
      </c>
      <c r="DA261" s="24">
        <v>35.380000000000003</v>
      </c>
      <c r="DB261" s="24">
        <v>2717</v>
      </c>
      <c r="DC261" s="24">
        <v>4.41</v>
      </c>
      <c r="DD261" s="24">
        <v>10.23</v>
      </c>
      <c r="DE261" s="24">
        <v>3055</v>
      </c>
      <c r="DF261" s="24">
        <v>15.98</v>
      </c>
      <c r="DG261" s="24">
        <v>8.2200000000000006</v>
      </c>
      <c r="DH261" s="24">
        <v>4.17</v>
      </c>
    </row>
    <row r="262" spans="1:112" ht="12.3" customHeight="1">
      <c r="A262" s="24">
        <v>271</v>
      </c>
      <c r="B262" s="24" t="s">
        <v>99</v>
      </c>
      <c r="C262" s="24" t="s">
        <v>100</v>
      </c>
      <c r="D262" t="s">
        <v>394</v>
      </c>
      <c r="E262" s="25" t="s">
        <v>395</v>
      </c>
      <c r="F262" s="25" t="s">
        <v>1905</v>
      </c>
      <c r="G262" s="25" t="s">
        <v>1906</v>
      </c>
      <c r="H262" s="25" t="s">
        <v>2848</v>
      </c>
      <c r="I262" s="26">
        <v>13786</v>
      </c>
      <c r="J262" s="27">
        <v>14906.662350193308</v>
      </c>
      <c r="K262" s="27">
        <f t="shared" si="148"/>
        <v>4644.5033999999996</v>
      </c>
      <c r="L262" s="24">
        <v>2857</v>
      </c>
      <c r="M262" s="24">
        <v>1086</v>
      </c>
      <c r="N262" s="24">
        <v>366</v>
      </c>
      <c r="O262" s="24">
        <f t="shared" si="149"/>
        <v>1452</v>
      </c>
      <c r="P262" s="28">
        <v>33.69</v>
      </c>
      <c r="Q262" s="28">
        <f t="shared" si="150"/>
        <v>0.43302690950197981</v>
      </c>
      <c r="R262" s="29">
        <v>0.43173928536462353</v>
      </c>
      <c r="S262" s="29">
        <v>7.2055363099931727E-2</v>
      </c>
      <c r="T262" s="29">
        <v>0.60903656351439905</v>
      </c>
      <c r="U262" s="28" t="s">
        <v>381</v>
      </c>
      <c r="V262" s="28" t="s">
        <v>119</v>
      </c>
      <c r="W262" s="28">
        <v>0.43788855945599103</v>
      </c>
      <c r="X262" s="27">
        <v>6527.4569028230053</v>
      </c>
      <c r="Y262" s="30">
        <f t="shared" si="151"/>
        <v>5.227368965900201E-4</v>
      </c>
      <c r="Z262" s="27">
        <f t="shared" si="152"/>
        <v>6527.4569028230053</v>
      </c>
      <c r="AA262" s="27">
        <v>0</v>
      </c>
      <c r="AB262" s="27">
        <v>0</v>
      </c>
      <c r="AC262" s="27">
        <v>0</v>
      </c>
      <c r="AD262" s="27">
        <v>0</v>
      </c>
      <c r="AE262" s="27">
        <v>0</v>
      </c>
      <c r="AF262" s="27">
        <f t="shared" si="153"/>
        <v>0</v>
      </c>
      <c r="AG262" s="27">
        <f t="shared" si="154"/>
        <v>0</v>
      </c>
      <c r="AH262" s="27">
        <v>0</v>
      </c>
      <c r="AI262" s="27">
        <v>0</v>
      </c>
      <c r="AJ262" s="27">
        <v>0</v>
      </c>
      <c r="AK262" s="27">
        <v>0</v>
      </c>
      <c r="AL262" s="27">
        <v>0</v>
      </c>
      <c r="AM262" s="27">
        <v>0</v>
      </c>
      <c r="AN262" s="27">
        <f t="shared" si="155"/>
        <v>0</v>
      </c>
      <c r="AO262" s="27">
        <v>0</v>
      </c>
      <c r="AP262" s="30">
        <f t="shared" si="156"/>
        <v>0</v>
      </c>
      <c r="AQ262" s="30">
        <f t="shared" si="157"/>
        <v>0</v>
      </c>
      <c r="AR262" s="31">
        <f t="shared" si="158"/>
        <v>0</v>
      </c>
      <c r="AS262" s="31">
        <f t="shared" si="144"/>
        <v>0</v>
      </c>
      <c r="AT262" s="32">
        <f t="shared" si="159"/>
        <v>0</v>
      </c>
      <c r="AU262" s="24">
        <v>2193.3837943150593</v>
      </c>
      <c r="AV262" s="28">
        <f t="shared" si="160"/>
        <v>6.0911462129997707E-2</v>
      </c>
      <c r="AW262" s="30">
        <f t="shared" si="161"/>
        <v>7.8230053964708688E-4</v>
      </c>
      <c r="AX262" s="33">
        <f t="shared" si="162"/>
        <v>6.0911462129997707E-2</v>
      </c>
      <c r="AY262" s="30">
        <f t="shared" si="163"/>
        <v>7.8230053964708688E-4</v>
      </c>
      <c r="AZ262" s="31">
        <f t="shared" si="164"/>
        <v>0.90106266144948921</v>
      </c>
      <c r="BA262" s="31">
        <f t="shared" si="145"/>
        <v>2193.3837943150593</v>
      </c>
      <c r="BB262" s="33">
        <f t="shared" si="165"/>
        <v>0</v>
      </c>
      <c r="BC262" s="31">
        <f t="shared" si="166"/>
        <v>0.46457113631470354</v>
      </c>
      <c r="BD262" s="30">
        <f t="shared" si="167"/>
        <v>5.227368965900201E-4</v>
      </c>
      <c r="BE262" s="31">
        <f t="shared" si="168"/>
        <v>0.94408431105802815</v>
      </c>
      <c r="BF262" s="31">
        <f t="shared" si="169"/>
        <v>0.46083186913686974</v>
      </c>
      <c r="BG262" s="31">
        <f t="shared" si="170"/>
        <v>0.69938729310494452</v>
      </c>
      <c r="BH262" s="24">
        <v>55.88</v>
      </c>
      <c r="BI262" s="24">
        <v>466.04269043900001</v>
      </c>
      <c r="BJ262" s="24">
        <f t="shared" si="171"/>
        <v>31.985615601333908</v>
      </c>
      <c r="BK262" s="28">
        <f t="shared" si="146"/>
        <v>1.5992807800666954E-2</v>
      </c>
      <c r="BL262" s="28" t="str">
        <f t="shared" si="172"/>
        <v>FALSEFALSE</v>
      </c>
      <c r="BM262" s="24" t="str">
        <f t="shared" si="173"/>
        <v>FALSETRUE</v>
      </c>
      <c r="BN262" s="28">
        <v>0.47139999999999999</v>
      </c>
      <c r="BO262" s="28">
        <f t="shared" si="174"/>
        <v>0.41902222222222218</v>
      </c>
      <c r="BP262" s="24">
        <v>9.86</v>
      </c>
      <c r="BQ262" s="24">
        <f t="shared" si="147"/>
        <v>263.63157894736844</v>
      </c>
      <c r="BR262" s="24">
        <v>19</v>
      </c>
      <c r="BS262" s="28">
        <v>13.530000000000001</v>
      </c>
      <c r="BT262" s="28">
        <v>1865.2458000000001</v>
      </c>
      <c r="BU262" s="24">
        <v>3.91</v>
      </c>
      <c r="BV262" s="28">
        <v>32.380000000000003</v>
      </c>
      <c r="BW262" s="28">
        <v>4463.9068000000007</v>
      </c>
      <c r="BX262" s="24">
        <v>4201</v>
      </c>
      <c r="BY262" s="24">
        <v>8911</v>
      </c>
      <c r="BZ262" s="24">
        <v>674</v>
      </c>
      <c r="CA262" s="24">
        <v>3319</v>
      </c>
      <c r="CB262" s="24">
        <v>1782</v>
      </c>
      <c r="CC262" s="24">
        <v>8685</v>
      </c>
      <c r="CD262" s="24">
        <v>54.71</v>
      </c>
      <c r="CE262" s="24">
        <v>27.49</v>
      </c>
      <c r="CF262" s="24">
        <v>106.97</v>
      </c>
      <c r="CG262" s="24">
        <v>7703</v>
      </c>
      <c r="CH262" s="24">
        <v>6083</v>
      </c>
      <c r="CI262" s="24">
        <v>44.12</v>
      </c>
      <c r="CJ262" s="24" t="s">
        <v>98</v>
      </c>
      <c r="CK262" s="24">
        <v>4383</v>
      </c>
      <c r="CL262" s="28">
        <v>1.01</v>
      </c>
      <c r="CM262" s="28">
        <v>3.16</v>
      </c>
      <c r="CN262" s="24">
        <v>1601</v>
      </c>
      <c r="CO262" s="24">
        <v>36.590000000000003</v>
      </c>
      <c r="CP262" s="24">
        <v>531</v>
      </c>
      <c r="CQ262" s="24">
        <v>2071</v>
      </c>
      <c r="CR262" s="24">
        <v>1319</v>
      </c>
      <c r="CS262" s="24">
        <v>5009</v>
      </c>
      <c r="CT262" s="24">
        <v>589</v>
      </c>
      <c r="CU262" s="24">
        <v>1634</v>
      </c>
      <c r="CV262" s="24">
        <v>1183</v>
      </c>
      <c r="CW262" s="24">
        <v>635</v>
      </c>
      <c r="CX262" s="24">
        <v>51.99</v>
      </c>
      <c r="CY262" s="24">
        <v>95.56</v>
      </c>
      <c r="CZ262" s="24">
        <v>79.930000000000007</v>
      </c>
      <c r="DA262" s="24">
        <v>32.4</v>
      </c>
      <c r="DB262" s="24">
        <v>1092</v>
      </c>
      <c r="DC262" s="24">
        <v>5.27</v>
      </c>
      <c r="DD262" s="24">
        <v>5</v>
      </c>
      <c r="DE262" s="24">
        <v>838</v>
      </c>
      <c r="DF262" s="24">
        <v>19.149999999999999</v>
      </c>
      <c r="DG262" s="24">
        <v>8.27</v>
      </c>
      <c r="DH262" s="24">
        <v>10.14</v>
      </c>
    </row>
    <row r="263" spans="1:112" ht="12.3" customHeight="1">
      <c r="A263" s="24">
        <v>272</v>
      </c>
      <c r="B263" s="24" t="s">
        <v>99</v>
      </c>
      <c r="C263" s="24" t="s">
        <v>100</v>
      </c>
      <c r="D263" t="s">
        <v>394</v>
      </c>
      <c r="E263" s="25" t="s">
        <v>395</v>
      </c>
      <c r="F263" s="25" t="s">
        <v>396</v>
      </c>
      <c r="G263" s="25" t="s">
        <v>397</v>
      </c>
      <c r="H263" s="25" t="s">
        <v>2848</v>
      </c>
      <c r="I263" s="26">
        <v>63215</v>
      </c>
      <c r="J263" s="27">
        <v>68353.740060022494</v>
      </c>
      <c r="K263" s="27">
        <f t="shared" si="148"/>
        <v>24843.494999999999</v>
      </c>
      <c r="L263" s="24">
        <v>9516</v>
      </c>
      <c r="M263" s="24">
        <v>4139</v>
      </c>
      <c r="N263" s="24">
        <v>2020</v>
      </c>
      <c r="O263" s="24">
        <f t="shared" si="149"/>
        <v>6159</v>
      </c>
      <c r="P263" s="28">
        <v>39.299999999999997</v>
      </c>
      <c r="Q263" s="28">
        <f t="shared" si="150"/>
        <v>0.46030152302984123</v>
      </c>
      <c r="R263" s="29">
        <v>0.43173928536462353</v>
      </c>
      <c r="S263" s="29">
        <v>7.2055363099931727E-2</v>
      </c>
      <c r="T263" s="29">
        <v>0.60903656351439905</v>
      </c>
      <c r="U263" s="28" t="s">
        <v>381</v>
      </c>
      <c r="V263" s="28" t="s">
        <v>119</v>
      </c>
      <c r="W263" s="28">
        <v>0.51080499811874291</v>
      </c>
      <c r="X263" s="27">
        <v>34915.432062768828</v>
      </c>
      <c r="Y263" s="30">
        <f t="shared" si="151"/>
        <v>2.7961248724136327E-3</v>
      </c>
      <c r="Z263" s="27">
        <f t="shared" si="152"/>
        <v>34915.432062768828</v>
      </c>
      <c r="AA263" s="27">
        <v>0</v>
      </c>
      <c r="AB263" s="27">
        <v>0</v>
      </c>
      <c r="AC263" s="27">
        <v>0</v>
      </c>
      <c r="AD263" s="27">
        <v>0</v>
      </c>
      <c r="AE263" s="27">
        <v>0</v>
      </c>
      <c r="AF263" s="27">
        <f t="shared" si="153"/>
        <v>0</v>
      </c>
      <c r="AG263" s="27">
        <f t="shared" si="154"/>
        <v>0</v>
      </c>
      <c r="AH263" s="27">
        <v>0</v>
      </c>
      <c r="AI263" s="27">
        <v>0</v>
      </c>
      <c r="AJ263" s="27">
        <v>0</v>
      </c>
      <c r="AK263" s="27">
        <v>0</v>
      </c>
      <c r="AL263" s="27">
        <v>0</v>
      </c>
      <c r="AM263" s="27">
        <v>0</v>
      </c>
      <c r="AN263" s="27">
        <f t="shared" si="155"/>
        <v>0</v>
      </c>
      <c r="AO263" s="27">
        <v>0</v>
      </c>
      <c r="AP263" s="30">
        <f t="shared" si="156"/>
        <v>0</v>
      </c>
      <c r="AQ263" s="30">
        <f t="shared" si="157"/>
        <v>0</v>
      </c>
      <c r="AR263" s="31">
        <f t="shared" si="158"/>
        <v>0</v>
      </c>
      <c r="AS263" s="31">
        <f t="shared" si="144"/>
        <v>0</v>
      </c>
      <c r="AT263" s="32">
        <f t="shared" si="159"/>
        <v>0</v>
      </c>
      <c r="AU263" s="24">
        <v>7678.4207317209439</v>
      </c>
      <c r="AV263" s="28">
        <f t="shared" si="160"/>
        <v>0.21323392414525527</v>
      </c>
      <c r="AW263" s="30">
        <f t="shared" si="161"/>
        <v>2.7386145086106387E-3</v>
      </c>
      <c r="AX263" s="33">
        <f t="shared" si="162"/>
        <v>0.21323392414525527</v>
      </c>
      <c r="AY263" s="30">
        <f t="shared" si="163"/>
        <v>2.7386145086106387E-3</v>
      </c>
      <c r="AZ263" s="31">
        <f t="shared" si="164"/>
        <v>0.91711054020161709</v>
      </c>
      <c r="BA263" s="31">
        <f t="shared" si="145"/>
        <v>7678.4207317209439</v>
      </c>
      <c r="BB263" s="33">
        <f t="shared" si="165"/>
        <v>0</v>
      </c>
      <c r="BC263" s="31">
        <f t="shared" si="166"/>
        <v>0.52069458323716533</v>
      </c>
      <c r="BD263" s="30">
        <f t="shared" si="167"/>
        <v>2.7961248724136327E-3</v>
      </c>
      <c r="BE263" s="31">
        <f t="shared" si="168"/>
        <v>0.9528875577117597</v>
      </c>
      <c r="BF263" s="31">
        <f t="shared" si="169"/>
        <v>0.4888295602343054</v>
      </c>
      <c r="BG263" s="31">
        <f t="shared" si="170"/>
        <v>0.74187834179586787</v>
      </c>
      <c r="BH263" s="24">
        <v>95.52</v>
      </c>
      <c r="BI263" s="24">
        <v>166.71892328300001</v>
      </c>
      <c r="BJ263" s="24">
        <f t="shared" si="171"/>
        <v>409.99389099936917</v>
      </c>
      <c r="BK263" s="28">
        <f t="shared" si="146"/>
        <v>0.20499694549968459</v>
      </c>
      <c r="BL263" s="28" t="str">
        <f t="shared" si="172"/>
        <v>TRUETRUE</v>
      </c>
      <c r="BM263" s="24" t="str">
        <f t="shared" si="173"/>
        <v>TRUETRUE</v>
      </c>
      <c r="BN263" s="28">
        <v>0.4899</v>
      </c>
      <c r="BO263" s="28">
        <f t="shared" si="174"/>
        <v>0.43546666666666667</v>
      </c>
      <c r="BP263" s="24">
        <v>4.3600000000000003</v>
      </c>
      <c r="BQ263" s="24">
        <f t="shared" si="147"/>
        <v>417.55555555555554</v>
      </c>
      <c r="BR263" s="24">
        <v>36</v>
      </c>
      <c r="BS263" s="28">
        <v>6.03</v>
      </c>
      <c r="BT263" s="28">
        <v>3811.8645000000001</v>
      </c>
      <c r="BU263" s="24">
        <v>0.24</v>
      </c>
      <c r="BV263" s="28">
        <v>7.32</v>
      </c>
      <c r="BW263" s="28">
        <v>4627.3380000000006</v>
      </c>
      <c r="BX263" s="24">
        <v>19988</v>
      </c>
      <c r="BY263" s="24">
        <v>40803</v>
      </c>
      <c r="BZ263" s="24">
        <v>2424</v>
      </c>
      <c r="CA263" s="24">
        <v>15988</v>
      </c>
      <c r="CB263" s="24">
        <v>8049</v>
      </c>
      <c r="CC263" s="24">
        <v>39178</v>
      </c>
      <c r="CD263" s="24">
        <v>54.93</v>
      </c>
      <c r="CE263" s="24">
        <v>26.72</v>
      </c>
      <c r="CF263" s="24">
        <v>102.77</v>
      </c>
      <c r="CG263" s="24">
        <v>60386</v>
      </c>
      <c r="CH263" s="24">
        <v>2829</v>
      </c>
      <c r="CI263" s="24">
        <v>4.4800000000000004</v>
      </c>
      <c r="CJ263" s="24" t="s">
        <v>98</v>
      </c>
      <c r="CK263" s="24">
        <v>15966</v>
      </c>
      <c r="CL263" s="28">
        <v>1.02</v>
      </c>
      <c r="CM263" s="28">
        <v>4.04</v>
      </c>
      <c r="CN263" s="24">
        <v>6448</v>
      </c>
      <c r="CO263" s="24">
        <v>40.44</v>
      </c>
      <c r="CP263" s="24">
        <v>2134</v>
      </c>
      <c r="CQ263" s="24">
        <v>8386</v>
      </c>
      <c r="CR263" s="24">
        <v>4471</v>
      </c>
      <c r="CS263" s="24">
        <v>15032</v>
      </c>
      <c r="CT263" s="24">
        <v>2765</v>
      </c>
      <c r="CU263" s="24">
        <v>7900</v>
      </c>
      <c r="CV263" s="24">
        <v>5206</v>
      </c>
      <c r="CW263" s="24">
        <v>2377</v>
      </c>
      <c r="CX263" s="24">
        <v>52.09</v>
      </c>
      <c r="CY263" s="24">
        <v>96.08</v>
      </c>
      <c r="CZ263" s="24">
        <v>77.95</v>
      </c>
      <c r="DA263" s="24">
        <v>27.1</v>
      </c>
      <c r="DB263" s="24">
        <v>2187</v>
      </c>
      <c r="DC263" s="24">
        <v>5.19</v>
      </c>
      <c r="DD263" s="24">
        <v>13.44</v>
      </c>
      <c r="DE263" s="24">
        <v>3702</v>
      </c>
      <c r="DF263" s="24">
        <v>23.22</v>
      </c>
      <c r="DG263" s="24">
        <v>11.39</v>
      </c>
      <c r="DH263" s="24">
        <v>4.62</v>
      </c>
    </row>
    <row r="264" spans="1:112" ht="12.3" customHeight="1">
      <c r="A264" s="24">
        <v>273</v>
      </c>
      <c r="B264" s="24" t="s">
        <v>99</v>
      </c>
      <c r="C264" s="24" t="s">
        <v>100</v>
      </c>
      <c r="D264" s="25" t="s">
        <v>416</v>
      </c>
      <c r="E264" s="25" t="s">
        <v>417</v>
      </c>
      <c r="F264" s="25" t="s">
        <v>418</v>
      </c>
      <c r="G264" s="25" t="s">
        <v>419</v>
      </c>
      <c r="H264" s="25" t="s">
        <v>2848</v>
      </c>
      <c r="I264" s="26">
        <v>38452</v>
      </c>
      <c r="J264" s="27">
        <v>41759.94019285222</v>
      </c>
      <c r="K264" s="27">
        <f t="shared" si="148"/>
        <v>16911.189600000002</v>
      </c>
      <c r="L264" s="24">
        <v>5386</v>
      </c>
      <c r="M264" s="24">
        <v>2891</v>
      </c>
      <c r="N264" s="24">
        <v>1337</v>
      </c>
      <c r="O264" s="24">
        <f t="shared" si="149"/>
        <v>4228</v>
      </c>
      <c r="P264" s="28">
        <v>43.980000000000004</v>
      </c>
      <c r="Q264" s="28">
        <f t="shared" si="150"/>
        <v>0.48446004404489801</v>
      </c>
      <c r="R264" s="29">
        <v>0.3945702150987348</v>
      </c>
      <c r="S264" s="29">
        <v>0.13408760065523415</v>
      </c>
      <c r="T264" s="29">
        <v>0.79192532170351981</v>
      </c>
      <c r="U264" s="28" t="s">
        <v>381</v>
      </c>
      <c r="V264" s="28" t="s">
        <v>119</v>
      </c>
      <c r="W264" s="28">
        <v>0.5717594466777487</v>
      </c>
      <c r="X264" s="27">
        <v>23876.640297961065</v>
      </c>
      <c r="Y264" s="30">
        <f t="shared" si="151"/>
        <v>1.9121077375408623E-3</v>
      </c>
      <c r="Z264" s="27">
        <f t="shared" si="152"/>
        <v>23876.640297961065</v>
      </c>
      <c r="AA264" s="27">
        <v>0</v>
      </c>
      <c r="AB264" s="27">
        <v>0</v>
      </c>
      <c r="AC264" s="27">
        <v>330</v>
      </c>
      <c r="AD264" s="27">
        <v>0</v>
      </c>
      <c r="AE264" s="27">
        <v>0</v>
      </c>
      <c r="AF264" s="27">
        <f t="shared" si="153"/>
        <v>330</v>
      </c>
      <c r="AG264" s="27">
        <f t="shared" si="154"/>
        <v>1</v>
      </c>
      <c r="AH264" s="27">
        <v>0</v>
      </c>
      <c r="AI264" s="27">
        <v>0</v>
      </c>
      <c r="AJ264" s="27">
        <v>330</v>
      </c>
      <c r="AK264" s="27">
        <v>0</v>
      </c>
      <c r="AL264" s="27">
        <v>0</v>
      </c>
      <c r="AM264" s="27">
        <v>330</v>
      </c>
      <c r="AN264" s="27">
        <f t="shared" si="155"/>
        <v>1</v>
      </c>
      <c r="AO264" s="27">
        <v>0</v>
      </c>
      <c r="AP264" s="30">
        <f t="shared" si="156"/>
        <v>0</v>
      </c>
      <c r="AQ264" s="30">
        <f t="shared" si="157"/>
        <v>0</v>
      </c>
      <c r="AR264" s="31">
        <f t="shared" si="158"/>
        <v>0</v>
      </c>
      <c r="AS264" s="31">
        <f t="shared" si="144"/>
        <v>0</v>
      </c>
      <c r="AT264" s="32">
        <f t="shared" si="159"/>
        <v>0</v>
      </c>
      <c r="AU264" s="24">
        <v>7248.7662649804979</v>
      </c>
      <c r="AV264" s="28">
        <f t="shared" si="160"/>
        <v>0.20130218568357963</v>
      </c>
      <c r="AW264" s="30">
        <f t="shared" si="161"/>
        <v>2.5853723254304745E-3</v>
      </c>
      <c r="AX264" s="33">
        <f t="shared" si="162"/>
        <v>0.20130218568357963</v>
      </c>
      <c r="AY264" s="30">
        <f t="shared" si="163"/>
        <v>2.5853723254304745E-3</v>
      </c>
      <c r="AZ264" s="31">
        <f t="shared" si="164"/>
        <v>0.91585347614421042</v>
      </c>
      <c r="BA264" s="31">
        <f t="shared" si="145"/>
        <v>7248.7662649804979</v>
      </c>
      <c r="BB264" s="33">
        <f t="shared" si="165"/>
        <v>0</v>
      </c>
      <c r="BC264" s="31">
        <f t="shared" si="166"/>
        <v>0.50390862564217498</v>
      </c>
      <c r="BD264" s="30">
        <f t="shared" si="167"/>
        <v>1.9121077375408623E-3</v>
      </c>
      <c r="BE264" s="31">
        <f t="shared" si="168"/>
        <v>0.94946437567368691</v>
      </c>
      <c r="BF264" s="31">
        <f t="shared" si="169"/>
        <v>0.50771197669632551</v>
      </c>
      <c r="BG264" s="31">
        <f t="shared" si="170"/>
        <v>0.77053547907542996</v>
      </c>
      <c r="BH264" s="24">
        <v>99.93</v>
      </c>
      <c r="BI264" s="24">
        <v>39.189331340300001</v>
      </c>
      <c r="BJ264" s="24">
        <f t="shared" si="171"/>
        <v>1065.594608650767</v>
      </c>
      <c r="BK264" s="28">
        <f t="shared" si="146"/>
        <v>0.53279730432538353</v>
      </c>
      <c r="BL264" s="28" t="str">
        <f t="shared" si="172"/>
        <v>TRUETRUE</v>
      </c>
      <c r="BM264" s="24" t="str">
        <f t="shared" si="173"/>
        <v>TRUETRUE</v>
      </c>
      <c r="BN264" s="28">
        <v>0.49530000000000002</v>
      </c>
      <c r="BO264" s="28">
        <f t="shared" si="174"/>
        <v>0.4402666666666667</v>
      </c>
      <c r="BP264" s="24">
        <v>3.9</v>
      </c>
      <c r="BQ264" s="24">
        <f t="shared" si="147"/>
        <v>396.1875</v>
      </c>
      <c r="BR264" s="24">
        <v>32</v>
      </c>
      <c r="BS264" s="28">
        <v>4.6500000000000004</v>
      </c>
      <c r="BT264" s="28">
        <v>1788.0180000000003</v>
      </c>
      <c r="BU264" s="24">
        <v>0.39</v>
      </c>
      <c r="BV264" s="28">
        <v>18.66</v>
      </c>
      <c r="BW264" s="28">
        <v>7175.1431999999995</v>
      </c>
      <c r="BX264" s="24">
        <v>12286</v>
      </c>
      <c r="BY264" s="24">
        <v>24806</v>
      </c>
      <c r="BZ264" s="24">
        <v>1360</v>
      </c>
      <c r="CA264" s="24">
        <v>9862</v>
      </c>
      <c r="CB264" s="24">
        <v>4904</v>
      </c>
      <c r="CC264" s="24">
        <v>23686</v>
      </c>
      <c r="CD264" s="24">
        <v>55.01</v>
      </c>
      <c r="CE264" s="24">
        <v>26.63</v>
      </c>
      <c r="CF264" s="24">
        <v>102.19</v>
      </c>
      <c r="CG264" s="24">
        <v>38426</v>
      </c>
      <c r="CH264" s="24">
        <v>26</v>
      </c>
      <c r="CI264" s="24">
        <v>7.0000000000000007E-2</v>
      </c>
      <c r="CJ264" s="24" t="s">
        <v>98</v>
      </c>
      <c r="CK264" s="24">
        <v>10026</v>
      </c>
      <c r="CL264" s="28">
        <v>1.04</v>
      </c>
      <c r="CM264" s="28">
        <v>3.97</v>
      </c>
      <c r="CN264" s="24">
        <v>3600</v>
      </c>
      <c r="CO264" s="24">
        <v>36</v>
      </c>
      <c r="CP264" s="24">
        <v>2439</v>
      </c>
      <c r="CQ264" s="24">
        <v>6291</v>
      </c>
      <c r="CR264" s="24">
        <v>3948</v>
      </c>
      <c r="CS264" s="24">
        <v>12678</v>
      </c>
      <c r="CT264" s="24">
        <v>2186</v>
      </c>
      <c r="CU264" s="24">
        <v>4920</v>
      </c>
      <c r="CV264" s="24">
        <v>3259</v>
      </c>
      <c r="CW264" s="24">
        <v>1659</v>
      </c>
      <c r="CX264" s="24">
        <v>68.16</v>
      </c>
      <c r="CY264" s="24">
        <v>97.18</v>
      </c>
      <c r="CZ264" s="24">
        <v>80.069999999999993</v>
      </c>
      <c r="DA264" s="24">
        <v>31.49</v>
      </c>
      <c r="DB264" s="24">
        <v>1185</v>
      </c>
      <c r="DC264" s="24">
        <v>3.23</v>
      </c>
      <c r="DD264" s="24">
        <v>14.43</v>
      </c>
      <c r="DE264" s="24">
        <v>2585</v>
      </c>
      <c r="DF264" s="24">
        <v>25.85</v>
      </c>
      <c r="DG264" s="24">
        <v>15.69</v>
      </c>
      <c r="DH264" s="24">
        <v>3.12</v>
      </c>
    </row>
    <row r="265" spans="1:112" ht="12.3" customHeight="1">
      <c r="A265" s="24">
        <v>274</v>
      </c>
      <c r="B265" s="24" t="s">
        <v>99</v>
      </c>
      <c r="C265" s="24" t="s">
        <v>100</v>
      </c>
      <c r="D265" s="25" t="s">
        <v>416</v>
      </c>
      <c r="E265" s="25" t="s">
        <v>417</v>
      </c>
      <c r="F265" s="25" t="s">
        <v>821</v>
      </c>
      <c r="G265" s="25" t="s">
        <v>822</v>
      </c>
      <c r="H265" s="25" t="s">
        <v>2848</v>
      </c>
      <c r="I265" s="26">
        <v>66084</v>
      </c>
      <c r="J265" s="27">
        <v>71769.059807147773</v>
      </c>
      <c r="K265" s="27">
        <f t="shared" si="148"/>
        <v>14816.032800000001</v>
      </c>
      <c r="L265" s="24">
        <v>13104</v>
      </c>
      <c r="M265" s="24">
        <v>2675</v>
      </c>
      <c r="N265" s="24">
        <v>1114</v>
      </c>
      <c r="O265" s="24">
        <f t="shared" si="149"/>
        <v>3789</v>
      </c>
      <c r="P265" s="28">
        <v>22.42</v>
      </c>
      <c r="Q265" s="28">
        <f t="shared" si="150"/>
        <v>0.38116644326255944</v>
      </c>
      <c r="R265" s="29">
        <v>0.3945702150987348</v>
      </c>
      <c r="S265" s="29">
        <v>0.13408760065523415</v>
      </c>
      <c r="T265" s="29">
        <v>0.79192532170351981</v>
      </c>
      <c r="U265" s="28" t="s">
        <v>381</v>
      </c>
      <c r="V265" s="28" t="s">
        <v>119</v>
      </c>
      <c r="W265" s="28">
        <v>0.29146991347237672</v>
      </c>
      <c r="X265" s="27">
        <v>20918.521651983192</v>
      </c>
      <c r="Y265" s="30">
        <f t="shared" si="151"/>
        <v>1.6752133721296112E-3</v>
      </c>
      <c r="Z265" s="27">
        <f t="shared" si="152"/>
        <v>20918.521651983192</v>
      </c>
      <c r="AA265" s="27">
        <v>0</v>
      </c>
      <c r="AB265" s="27">
        <v>0</v>
      </c>
      <c r="AC265" s="27">
        <v>159</v>
      </c>
      <c r="AD265" s="27">
        <v>0</v>
      </c>
      <c r="AE265" s="27">
        <v>11021</v>
      </c>
      <c r="AF265" s="27">
        <f t="shared" si="153"/>
        <v>11021</v>
      </c>
      <c r="AG265" s="27">
        <f t="shared" si="154"/>
        <v>2</v>
      </c>
      <c r="AH265" s="27">
        <v>0</v>
      </c>
      <c r="AI265" s="27">
        <v>0</v>
      </c>
      <c r="AJ265" s="27">
        <v>0</v>
      </c>
      <c r="AK265" s="27">
        <v>0</v>
      </c>
      <c r="AL265" s="27">
        <v>11021</v>
      </c>
      <c r="AM265" s="27">
        <v>11021</v>
      </c>
      <c r="AN265" s="27">
        <f t="shared" si="155"/>
        <v>1</v>
      </c>
      <c r="AO265" s="27">
        <v>0</v>
      </c>
      <c r="AP265" s="30">
        <f t="shared" si="156"/>
        <v>0</v>
      </c>
      <c r="AQ265" s="30">
        <f t="shared" si="157"/>
        <v>0</v>
      </c>
      <c r="AR265" s="31">
        <f t="shared" si="158"/>
        <v>0</v>
      </c>
      <c r="AS265" s="31">
        <f t="shared" si="144"/>
        <v>0</v>
      </c>
      <c r="AT265" s="32">
        <f t="shared" si="159"/>
        <v>0</v>
      </c>
      <c r="AU265" s="24">
        <v>3344.034317268578</v>
      </c>
      <c r="AV265" s="28">
        <f t="shared" si="160"/>
        <v>9.286565361048689E-2</v>
      </c>
      <c r="AW265" s="30">
        <f t="shared" si="161"/>
        <v>1.1926958965311916E-3</v>
      </c>
      <c r="AX265" s="33">
        <f t="shared" si="162"/>
        <v>9.286565361048689E-2</v>
      </c>
      <c r="AY265" s="30">
        <f t="shared" si="163"/>
        <v>1.1926958965311916E-3</v>
      </c>
      <c r="AZ265" s="31">
        <f t="shared" si="164"/>
        <v>0.90442918391581983</v>
      </c>
      <c r="BA265" s="31">
        <f t="shared" si="145"/>
        <v>3344.034317268578</v>
      </c>
      <c r="BB265" s="33">
        <f t="shared" si="165"/>
        <v>0</v>
      </c>
      <c r="BC265" s="31">
        <f t="shared" si="166"/>
        <v>0.4639550175416805</v>
      </c>
      <c r="BD265" s="30">
        <f t="shared" si="167"/>
        <v>1.6752133721296112E-3</v>
      </c>
      <c r="BE265" s="31">
        <f t="shared" si="168"/>
        <v>0.94854704895613051</v>
      </c>
      <c r="BF265" s="31">
        <f t="shared" si="169"/>
        <v>0.41389739193354558</v>
      </c>
      <c r="BG265" s="31">
        <f t="shared" si="170"/>
        <v>0.6281565923593343</v>
      </c>
      <c r="BH265" s="24">
        <v>99.91</v>
      </c>
      <c r="BI265" s="24">
        <v>41.1192753272</v>
      </c>
      <c r="BJ265" s="24">
        <f t="shared" si="171"/>
        <v>1745.3872724180339</v>
      </c>
      <c r="BK265" s="28">
        <f t="shared" si="146"/>
        <v>0.87269363620901697</v>
      </c>
      <c r="BL265" s="28" t="str">
        <f t="shared" si="172"/>
        <v>FALSETRUE</v>
      </c>
      <c r="BM265" s="24" t="str">
        <f t="shared" si="173"/>
        <v>FALSETRUE</v>
      </c>
      <c r="BN265" s="28">
        <v>0.41240000000000004</v>
      </c>
      <c r="BO265" s="28">
        <f t="shared" si="174"/>
        <v>0.36657777777777784</v>
      </c>
      <c r="BP265" s="24">
        <v>3.26</v>
      </c>
      <c r="BQ265" s="24">
        <f t="shared" si="147"/>
        <v>382.43333333333334</v>
      </c>
      <c r="BR265" s="24">
        <v>30</v>
      </c>
      <c r="BS265" s="28">
        <v>1.69</v>
      </c>
      <c r="BT265" s="28">
        <v>1116.8195999999998</v>
      </c>
      <c r="BU265" s="24">
        <v>0.44</v>
      </c>
      <c r="BV265" s="28">
        <v>5.8299999999999992</v>
      </c>
      <c r="BW265" s="28">
        <v>3852.6971999999996</v>
      </c>
      <c r="BX265" s="24">
        <v>18326</v>
      </c>
      <c r="BY265" s="24">
        <v>44441</v>
      </c>
      <c r="BZ265" s="24">
        <v>3317</v>
      </c>
      <c r="CA265" s="24">
        <v>14630</v>
      </c>
      <c r="CB265" s="24">
        <v>7646</v>
      </c>
      <c r="CC265" s="24">
        <v>43808</v>
      </c>
      <c r="CD265" s="24">
        <v>48.7</v>
      </c>
      <c r="CE265" s="24">
        <v>28.9</v>
      </c>
      <c r="CF265" s="24">
        <v>98.24</v>
      </c>
      <c r="CG265" s="24">
        <v>66025</v>
      </c>
      <c r="CH265" s="24">
        <v>59</v>
      </c>
      <c r="CI265" s="24">
        <v>0.09</v>
      </c>
      <c r="CJ265" s="24" t="s">
        <v>98</v>
      </c>
      <c r="CK265" s="24">
        <v>17257</v>
      </c>
      <c r="CL265" s="28">
        <v>1.05</v>
      </c>
      <c r="CM265" s="28">
        <v>4.0199999999999996</v>
      </c>
      <c r="CN265" s="24">
        <v>7134</v>
      </c>
      <c r="CO265" s="24">
        <v>41.47</v>
      </c>
      <c r="CP265" s="24">
        <v>2088</v>
      </c>
      <c r="CQ265" s="24">
        <v>5449</v>
      </c>
      <c r="CR265" s="24">
        <v>3393</v>
      </c>
      <c r="CS265" s="24">
        <v>11473</v>
      </c>
      <c r="CT265" s="24">
        <v>3015</v>
      </c>
      <c r="CU265" s="24">
        <v>7136</v>
      </c>
      <c r="CV265" s="24">
        <v>5107</v>
      </c>
      <c r="CW265" s="24">
        <v>3384</v>
      </c>
      <c r="CX265" s="24">
        <v>62.85</v>
      </c>
      <c r="CY265" s="24">
        <v>95.93</v>
      </c>
      <c r="CZ265" s="24">
        <v>80.97</v>
      </c>
      <c r="DA265" s="24">
        <v>36.9</v>
      </c>
      <c r="DB265" s="24">
        <v>1766</v>
      </c>
      <c r="DC265" s="24">
        <v>4.74</v>
      </c>
      <c r="DD265" s="24">
        <v>10.75</v>
      </c>
      <c r="DE265" s="24">
        <v>1489</v>
      </c>
      <c r="DF265" s="24">
        <v>8.66</v>
      </c>
      <c r="DG265" s="24">
        <v>6.76</v>
      </c>
      <c r="DH265" s="24">
        <v>2.8</v>
      </c>
    </row>
    <row r="266" spans="1:112" ht="12.3" customHeight="1">
      <c r="A266" s="24">
        <v>275</v>
      </c>
      <c r="B266" s="24" t="s">
        <v>99</v>
      </c>
      <c r="C266" s="24" t="s">
        <v>100</v>
      </c>
      <c r="D266" s="25" t="s">
        <v>382</v>
      </c>
      <c r="E266" s="25" t="s">
        <v>383</v>
      </c>
      <c r="F266" s="25" t="s">
        <v>1783</v>
      </c>
      <c r="G266" s="25" t="s">
        <v>1784</v>
      </c>
      <c r="H266" s="25" t="s">
        <v>2848</v>
      </c>
      <c r="I266" s="26">
        <v>20414</v>
      </c>
      <c r="J266" s="27">
        <v>22577.755643577842</v>
      </c>
      <c r="K266" s="27">
        <f t="shared" si="148"/>
        <v>512.39140000000009</v>
      </c>
      <c r="L266" s="24">
        <v>4855</v>
      </c>
      <c r="M266" s="24">
        <v>116</v>
      </c>
      <c r="N266" s="24">
        <v>9</v>
      </c>
      <c r="O266" s="24">
        <f t="shared" si="149"/>
        <v>125</v>
      </c>
      <c r="P266" s="28">
        <v>2.5100000000000002</v>
      </c>
      <c r="Q266" s="28">
        <f t="shared" si="150"/>
        <v>0.1983697364609267</v>
      </c>
      <c r="R266" s="29">
        <v>0.32608903706768716</v>
      </c>
      <c r="S266" s="29">
        <v>7.027042088285114E-2</v>
      </c>
      <c r="T266" s="29">
        <v>0.49473296359858776</v>
      </c>
      <c r="U266" s="28" t="s">
        <v>381</v>
      </c>
      <c r="V266" s="28" t="s">
        <v>119</v>
      </c>
      <c r="W266" s="28">
        <v>5.4226896027306591E-2</v>
      </c>
      <c r="X266" s="27">
        <v>1224.3216078142302</v>
      </c>
      <c r="Y266" s="30">
        <f t="shared" si="151"/>
        <v>9.804707824576015E-5</v>
      </c>
      <c r="Z266" s="27">
        <f t="shared" si="152"/>
        <v>1224.3216078142302</v>
      </c>
      <c r="AA266" s="27">
        <v>0</v>
      </c>
      <c r="AB266" s="27">
        <v>0</v>
      </c>
      <c r="AC266" s="27">
        <v>0</v>
      </c>
      <c r="AD266" s="27">
        <v>0</v>
      </c>
      <c r="AE266" s="27">
        <v>0</v>
      </c>
      <c r="AF266" s="27">
        <f t="shared" si="153"/>
        <v>0</v>
      </c>
      <c r="AG266" s="27">
        <f t="shared" si="154"/>
        <v>0</v>
      </c>
      <c r="AH266" s="27">
        <v>0</v>
      </c>
      <c r="AI266" s="27">
        <v>0</v>
      </c>
      <c r="AJ266" s="27">
        <v>0</v>
      </c>
      <c r="AK266" s="27">
        <v>0</v>
      </c>
      <c r="AL266" s="27">
        <v>0</v>
      </c>
      <c r="AM266" s="27">
        <v>0</v>
      </c>
      <c r="AN266" s="27">
        <f t="shared" si="155"/>
        <v>0</v>
      </c>
      <c r="AO266" s="27">
        <v>0</v>
      </c>
      <c r="AP266" s="30">
        <f t="shared" si="156"/>
        <v>0</v>
      </c>
      <c r="AQ266" s="30">
        <f t="shared" si="157"/>
        <v>0</v>
      </c>
      <c r="AR266" s="31">
        <f t="shared" si="158"/>
        <v>0</v>
      </c>
      <c r="AS266" s="31">
        <f t="shared" si="144"/>
        <v>0</v>
      </c>
      <c r="AT266" s="32">
        <f t="shared" si="159"/>
        <v>0</v>
      </c>
      <c r="AU266" s="24">
        <v>477.14245814427068</v>
      </c>
      <c r="AV266" s="28">
        <f t="shared" si="160"/>
        <v>1.3250505837235188E-2</v>
      </c>
      <c r="AW266" s="30">
        <f t="shared" si="161"/>
        <v>1.7017942936492031E-4</v>
      </c>
      <c r="AX266" s="33">
        <f t="shared" si="162"/>
        <v>1.3250505837235188E-2</v>
      </c>
      <c r="AY266" s="30">
        <f t="shared" si="163"/>
        <v>1.7017942936492031E-4</v>
      </c>
      <c r="AZ266" s="31">
        <f t="shared" si="164"/>
        <v>0.89604135836865983</v>
      </c>
      <c r="BA266" s="31">
        <f t="shared" si="145"/>
        <v>477.14245814427068</v>
      </c>
      <c r="BB266" s="33">
        <f t="shared" si="165"/>
        <v>0</v>
      </c>
      <c r="BC266" s="31">
        <f t="shared" si="166"/>
        <v>0.41179363375786071</v>
      </c>
      <c r="BD266" s="30">
        <f t="shared" si="167"/>
        <v>9.804707824576015E-5</v>
      </c>
      <c r="BE266" s="31">
        <f t="shared" si="168"/>
        <v>0.94243978347981816</v>
      </c>
      <c r="BF266" s="31">
        <f t="shared" si="169"/>
        <v>0.33225490886179015</v>
      </c>
      <c r="BG266" s="31">
        <f t="shared" si="170"/>
        <v>0.50425084915440344</v>
      </c>
      <c r="BH266" s="24">
        <v>99.91</v>
      </c>
      <c r="BI266" s="24">
        <v>11.7976571993</v>
      </c>
      <c r="BJ266" s="24">
        <f t="shared" si="171"/>
        <v>1913.7490827346185</v>
      </c>
      <c r="BK266" s="28">
        <f t="shared" si="146"/>
        <v>0.95687454136730921</v>
      </c>
      <c r="BL266" s="28" t="str">
        <f t="shared" si="172"/>
        <v>FALSETRUE</v>
      </c>
      <c r="BM266" s="24" t="str">
        <f t="shared" si="173"/>
        <v>FALSETRUE</v>
      </c>
      <c r="BN266" s="28">
        <v>0.2707</v>
      </c>
      <c r="BO266" s="28">
        <f t="shared" si="174"/>
        <v>0.24062222222222221</v>
      </c>
      <c r="BP266" s="24">
        <v>1.38</v>
      </c>
      <c r="BQ266" s="24">
        <f t="shared" si="147"/>
        <v>628.5</v>
      </c>
      <c r="BR266" s="24">
        <v>14</v>
      </c>
      <c r="BS266" s="28">
        <v>0.16999999999999998</v>
      </c>
      <c r="BT266" s="28">
        <v>34.703800000000001</v>
      </c>
      <c r="BU266" s="24">
        <v>0.08</v>
      </c>
      <c r="BV266" s="28">
        <v>0.34</v>
      </c>
      <c r="BW266" s="28">
        <v>69.407600000000002</v>
      </c>
      <c r="BX266" s="24">
        <v>3892</v>
      </c>
      <c r="BY266" s="24">
        <v>14378</v>
      </c>
      <c r="BZ266" s="24">
        <v>2144</v>
      </c>
      <c r="CA266" s="24">
        <v>3117</v>
      </c>
      <c r="CB266" s="24">
        <v>1593</v>
      </c>
      <c r="CC266" s="24">
        <v>15704</v>
      </c>
      <c r="CD266" s="24">
        <v>41.98</v>
      </c>
      <c r="CE266" s="24">
        <v>35.36</v>
      </c>
      <c r="CF266" s="24">
        <v>94.03</v>
      </c>
      <c r="CG266" s="24">
        <v>20396</v>
      </c>
      <c r="CH266" s="24">
        <v>18</v>
      </c>
      <c r="CI266" s="24">
        <v>0.09</v>
      </c>
      <c r="CJ266" s="24" t="s">
        <v>98</v>
      </c>
      <c r="CK266" s="24">
        <v>5483</v>
      </c>
      <c r="CL266" s="28">
        <v>1.03</v>
      </c>
      <c r="CM266" s="28">
        <v>3.83</v>
      </c>
      <c r="CN266" s="24">
        <v>1860</v>
      </c>
      <c r="CO266" s="24">
        <v>34.01</v>
      </c>
      <c r="CP266" s="24">
        <v>2030</v>
      </c>
      <c r="CQ266" s="24">
        <v>3843</v>
      </c>
      <c r="CR266" s="24">
        <v>2703</v>
      </c>
      <c r="CS266" s="24">
        <v>8799</v>
      </c>
      <c r="CT266" s="24">
        <v>811</v>
      </c>
      <c r="CU266" s="24">
        <v>1533</v>
      </c>
      <c r="CV266" s="24">
        <v>1162</v>
      </c>
      <c r="CW266" s="24">
        <v>1385</v>
      </c>
      <c r="CX266" s="24">
        <v>76.73</v>
      </c>
      <c r="CY266" s="24">
        <v>95.81</v>
      </c>
      <c r="CZ266" s="24">
        <v>88.63</v>
      </c>
      <c r="DA266" s="24">
        <v>65.27</v>
      </c>
      <c r="DB266" s="24">
        <v>247</v>
      </c>
      <c r="DC266" s="24">
        <v>4.3499999999999996</v>
      </c>
      <c r="DD266" s="24">
        <v>0.88</v>
      </c>
      <c r="DE266" s="24">
        <v>5</v>
      </c>
      <c r="DF266" s="24">
        <v>0.09</v>
      </c>
      <c r="DG266" s="24">
        <v>0.42</v>
      </c>
      <c r="DH266" s="24">
        <v>0.52</v>
      </c>
    </row>
    <row r="267" spans="1:112" ht="12.3" customHeight="1">
      <c r="A267" s="24">
        <v>276</v>
      </c>
      <c r="B267" s="24" t="s">
        <v>99</v>
      </c>
      <c r="C267" s="24" t="s">
        <v>100</v>
      </c>
      <c r="D267" s="25" t="s">
        <v>382</v>
      </c>
      <c r="E267" s="25" t="s">
        <v>383</v>
      </c>
      <c r="F267" s="25" t="s">
        <v>384</v>
      </c>
      <c r="G267" s="25" t="s">
        <v>385</v>
      </c>
      <c r="H267" s="25" t="s">
        <v>2848</v>
      </c>
      <c r="I267" s="26">
        <v>131695</v>
      </c>
      <c r="J267" s="27">
        <v>145653.84194577171</v>
      </c>
      <c r="K267" s="27">
        <f t="shared" si="148"/>
        <v>20439.063999999998</v>
      </c>
      <c r="L267" s="24">
        <v>30253</v>
      </c>
      <c r="M267" s="24">
        <v>4589</v>
      </c>
      <c r="N267" s="24">
        <v>969</v>
      </c>
      <c r="O267" s="24">
        <f t="shared" si="149"/>
        <v>5558</v>
      </c>
      <c r="P267" s="28">
        <v>15.52</v>
      </c>
      <c r="Q267" s="28">
        <f t="shared" si="150"/>
        <v>0.39764220065055228</v>
      </c>
      <c r="R267" s="29">
        <v>0.32608903706768716</v>
      </c>
      <c r="S267" s="29">
        <v>7.027042088285114E-2</v>
      </c>
      <c r="T267" s="29">
        <v>0.49473296359858776</v>
      </c>
      <c r="U267" s="28" t="s">
        <v>381</v>
      </c>
      <c r="V267" s="28" t="s">
        <v>119</v>
      </c>
      <c r="W267" s="28">
        <v>0.33529937304533797</v>
      </c>
      <c r="X267" s="27">
        <v>48837.641886062003</v>
      </c>
      <c r="Y267" s="30">
        <f t="shared" si="151"/>
        <v>3.9110541419666673E-3</v>
      </c>
      <c r="Z267" s="27">
        <f t="shared" si="152"/>
        <v>48786.641886062003</v>
      </c>
      <c r="AA267" s="27">
        <v>0</v>
      </c>
      <c r="AB267" s="27">
        <v>0</v>
      </c>
      <c r="AC267" s="27">
        <v>152</v>
      </c>
      <c r="AD267" s="27">
        <v>0</v>
      </c>
      <c r="AE267" s="27">
        <v>17683</v>
      </c>
      <c r="AF267" s="27">
        <f t="shared" si="153"/>
        <v>17683</v>
      </c>
      <c r="AG267" s="27">
        <f t="shared" si="154"/>
        <v>2</v>
      </c>
      <c r="AH267" s="27">
        <v>0</v>
      </c>
      <c r="AI267" s="27">
        <v>0</v>
      </c>
      <c r="AJ267" s="27">
        <v>51</v>
      </c>
      <c r="AK267" s="27">
        <v>0</v>
      </c>
      <c r="AL267" s="27">
        <v>17683</v>
      </c>
      <c r="AM267" s="27">
        <v>17734</v>
      </c>
      <c r="AN267" s="27">
        <f t="shared" si="155"/>
        <v>2</v>
      </c>
      <c r="AO267" s="27">
        <v>51</v>
      </c>
      <c r="AP267" s="30">
        <f t="shared" si="156"/>
        <v>2.9493813296759465E-5</v>
      </c>
      <c r="AQ267" s="30">
        <f t="shared" si="157"/>
        <v>0</v>
      </c>
      <c r="AR267" s="31">
        <f t="shared" si="158"/>
        <v>1.0442764644325532E-3</v>
      </c>
      <c r="AS267" s="31">
        <f t="shared" si="144"/>
        <v>1.0442764644325532E-3</v>
      </c>
      <c r="AT267" s="32">
        <f t="shared" si="159"/>
        <v>3.5014524381023725E-4</v>
      </c>
      <c r="AU267" s="24">
        <v>8081.7207885117814</v>
      </c>
      <c r="AV267" s="28">
        <f t="shared" si="160"/>
        <v>0.22443378629428345</v>
      </c>
      <c r="AW267" s="30">
        <f t="shared" si="161"/>
        <v>2.8824570285038327E-3</v>
      </c>
      <c r="AX267" s="33">
        <f t="shared" si="162"/>
        <v>0.22443378629428345</v>
      </c>
      <c r="AY267" s="30">
        <f t="shared" si="163"/>
        <v>2.8824570285038327E-3</v>
      </c>
      <c r="AZ267" s="31">
        <f t="shared" si="164"/>
        <v>0.91829049769068483</v>
      </c>
      <c r="BA267" s="31">
        <f t="shared" si="145"/>
        <v>8081.7207885117814</v>
      </c>
      <c r="BB267" s="33">
        <f t="shared" si="165"/>
        <v>0</v>
      </c>
      <c r="BC267" s="31">
        <f t="shared" si="166"/>
        <v>0.48960444035088518</v>
      </c>
      <c r="BD267" s="30">
        <f t="shared" si="167"/>
        <v>3.8815603286699077E-3</v>
      </c>
      <c r="BE267" s="31">
        <f t="shared" si="168"/>
        <v>0.95709069248230749</v>
      </c>
      <c r="BF267" s="31">
        <f t="shared" si="169"/>
        <v>0.43210037322320405</v>
      </c>
      <c r="BG267" s="31">
        <f t="shared" si="170"/>
        <v>0.65578257628804781</v>
      </c>
      <c r="BH267" s="24">
        <v>99.73</v>
      </c>
      <c r="BI267" s="24">
        <v>132.654434334</v>
      </c>
      <c r="BJ267" s="24">
        <f t="shared" si="171"/>
        <v>1097.9945199497934</v>
      </c>
      <c r="BK267" s="28">
        <f t="shared" si="146"/>
        <v>0.54899725997489668</v>
      </c>
      <c r="BL267" s="28" t="str">
        <f t="shared" si="172"/>
        <v>FALSETRUE</v>
      </c>
      <c r="BM267" s="24" t="str">
        <f t="shared" si="173"/>
        <v>TRUETRUE</v>
      </c>
      <c r="BN267" s="28">
        <v>0.38040000000000002</v>
      </c>
      <c r="BO267" s="28">
        <f t="shared" si="174"/>
        <v>0.33813333333333334</v>
      </c>
      <c r="BP267" s="24">
        <v>2.09</v>
      </c>
      <c r="BQ267" s="24">
        <f t="shared" si="147"/>
        <v>376.609375</v>
      </c>
      <c r="BR267" s="24">
        <v>64</v>
      </c>
      <c r="BS267" s="28">
        <v>0.88</v>
      </c>
      <c r="BT267" s="28">
        <v>1158.9160000000002</v>
      </c>
      <c r="BU267" s="24">
        <v>0.16</v>
      </c>
      <c r="BV267" s="28">
        <v>17.820000000000004</v>
      </c>
      <c r="BW267" s="28">
        <v>23468.049000000003</v>
      </c>
      <c r="BX267" s="24">
        <v>34577</v>
      </c>
      <c r="BY267" s="24">
        <v>90903</v>
      </c>
      <c r="BZ267" s="24">
        <v>6215</v>
      </c>
      <c r="CA267" s="24">
        <v>27704</v>
      </c>
      <c r="CB267" s="24">
        <v>14188</v>
      </c>
      <c r="CC267" s="24">
        <v>89803</v>
      </c>
      <c r="CD267" s="24">
        <v>44.87</v>
      </c>
      <c r="CE267" s="24">
        <v>29.49</v>
      </c>
      <c r="CF267" s="24">
        <v>97.92</v>
      </c>
      <c r="CG267" s="24">
        <v>131345</v>
      </c>
      <c r="CH267" s="24">
        <v>350</v>
      </c>
      <c r="CI267" s="24">
        <v>0.27</v>
      </c>
      <c r="CJ267" s="24" t="s">
        <v>98</v>
      </c>
      <c r="CK267" s="24">
        <v>36640</v>
      </c>
      <c r="CL267" s="28">
        <v>1.02</v>
      </c>
      <c r="CM267" s="28">
        <v>3.67</v>
      </c>
      <c r="CN267" s="24">
        <v>14702</v>
      </c>
      <c r="CO267" s="24">
        <v>40.32</v>
      </c>
      <c r="CP267" s="24">
        <v>4210</v>
      </c>
      <c r="CQ267" s="24">
        <v>10670</v>
      </c>
      <c r="CR267" s="24">
        <v>8408</v>
      </c>
      <c r="CS267" s="24">
        <v>24103</v>
      </c>
      <c r="CT267" s="24">
        <v>5725</v>
      </c>
      <c r="CU267" s="24">
        <v>13653</v>
      </c>
      <c r="CV267" s="24">
        <v>10070</v>
      </c>
      <c r="CW267" s="24">
        <v>7239</v>
      </c>
      <c r="CX267" s="24">
        <v>62.15</v>
      </c>
      <c r="CY267" s="24">
        <v>97.13</v>
      </c>
      <c r="CZ267" s="24">
        <v>84.62</v>
      </c>
      <c r="DA267" s="24">
        <v>42.21</v>
      </c>
      <c r="DB267" s="24">
        <v>2272</v>
      </c>
      <c r="DC267" s="24">
        <v>3.48</v>
      </c>
      <c r="DD267" s="24">
        <v>7.15</v>
      </c>
      <c r="DE267" s="24">
        <v>1918</v>
      </c>
      <c r="DF267" s="24">
        <v>5.26</v>
      </c>
      <c r="DG267" s="24">
        <v>3.52</v>
      </c>
      <c r="DH267" s="24">
        <v>1.78</v>
      </c>
    </row>
    <row r="268" spans="1:112" ht="12.3" customHeight="1">
      <c r="A268" s="24">
        <v>277</v>
      </c>
      <c r="B268" s="24" t="s">
        <v>99</v>
      </c>
      <c r="C268" s="24" t="s">
        <v>100</v>
      </c>
      <c r="D268" s="25" t="s">
        <v>382</v>
      </c>
      <c r="E268" s="25" t="s">
        <v>383</v>
      </c>
      <c r="F268" s="25" t="s">
        <v>511</v>
      </c>
      <c r="G268" s="25" t="s">
        <v>512</v>
      </c>
      <c r="H268" s="25" t="s">
        <v>2848</v>
      </c>
      <c r="I268" s="26">
        <v>24109</v>
      </c>
      <c r="J268" s="27">
        <v>26664.40241065044</v>
      </c>
      <c r="K268" s="27">
        <f t="shared" si="148"/>
        <v>5646.3278</v>
      </c>
      <c r="L268" s="24">
        <v>4738</v>
      </c>
      <c r="M268" s="24">
        <v>1131</v>
      </c>
      <c r="N268" s="24">
        <v>318</v>
      </c>
      <c r="O268" s="24">
        <f t="shared" si="149"/>
        <v>1449</v>
      </c>
      <c r="P268" s="28">
        <v>23.42</v>
      </c>
      <c r="Q268" s="28">
        <f t="shared" si="150"/>
        <v>0.4597501307134621</v>
      </c>
      <c r="R268" s="29">
        <v>0.32608903706768716</v>
      </c>
      <c r="S268" s="29">
        <v>7.027042088285114E-2</v>
      </c>
      <c r="T268" s="29">
        <v>0.49473296359858776</v>
      </c>
      <c r="U268" s="28" t="s">
        <v>381</v>
      </c>
      <c r="V268" s="28" t="s">
        <v>119</v>
      </c>
      <c r="W268" s="28">
        <v>0.50597366731454996</v>
      </c>
      <c r="X268" s="27">
        <v>13491.485474467729</v>
      </c>
      <c r="Y268" s="30">
        <f t="shared" si="151"/>
        <v>1.0804356661876266E-3</v>
      </c>
      <c r="Z268" s="27">
        <f t="shared" si="152"/>
        <v>13491.485474467729</v>
      </c>
      <c r="AA268" s="27">
        <v>0</v>
      </c>
      <c r="AB268" s="27">
        <v>0</v>
      </c>
      <c r="AC268" s="27">
        <v>53</v>
      </c>
      <c r="AD268" s="27">
        <v>0</v>
      </c>
      <c r="AE268" s="27">
        <v>0</v>
      </c>
      <c r="AF268" s="27">
        <f t="shared" si="153"/>
        <v>53</v>
      </c>
      <c r="AG268" s="27">
        <f t="shared" si="154"/>
        <v>1</v>
      </c>
      <c r="AH268" s="27">
        <v>0</v>
      </c>
      <c r="AI268" s="27">
        <v>0</v>
      </c>
      <c r="AJ268" s="27">
        <v>53</v>
      </c>
      <c r="AK268" s="27">
        <v>0</v>
      </c>
      <c r="AL268" s="27">
        <v>0</v>
      </c>
      <c r="AM268" s="27">
        <v>53</v>
      </c>
      <c r="AN268" s="27">
        <f t="shared" si="155"/>
        <v>1</v>
      </c>
      <c r="AO268" s="27">
        <v>0</v>
      </c>
      <c r="AP268" s="30">
        <f t="shared" si="156"/>
        <v>0</v>
      </c>
      <c r="AQ268" s="30">
        <f t="shared" si="157"/>
        <v>0</v>
      </c>
      <c r="AR268" s="31">
        <f t="shared" si="158"/>
        <v>0</v>
      </c>
      <c r="AS268" s="31">
        <f t="shared" si="144"/>
        <v>0</v>
      </c>
      <c r="AT268" s="32">
        <f t="shared" si="159"/>
        <v>0</v>
      </c>
      <c r="AU268" s="24">
        <v>5707.3829673081236</v>
      </c>
      <c r="AV268" s="28">
        <f t="shared" si="160"/>
        <v>0.15849713231930934</v>
      </c>
      <c r="AW268" s="30">
        <f t="shared" si="161"/>
        <v>2.0356167428929209E-3</v>
      </c>
      <c r="AX268" s="33">
        <f t="shared" si="162"/>
        <v>0.15849713231930934</v>
      </c>
      <c r="AY268" s="30">
        <f t="shared" si="163"/>
        <v>2.0356167428929209E-3</v>
      </c>
      <c r="AZ268" s="31">
        <f t="shared" si="164"/>
        <v>0.91134376498749747</v>
      </c>
      <c r="BA268" s="31">
        <f t="shared" si="145"/>
        <v>5707.3829673081236</v>
      </c>
      <c r="BB268" s="33">
        <f t="shared" si="165"/>
        <v>0</v>
      </c>
      <c r="BC268" s="31">
        <f t="shared" si="166"/>
        <v>0.46530997812483132</v>
      </c>
      <c r="BD268" s="30">
        <f t="shared" si="167"/>
        <v>1.0804356661876266E-3</v>
      </c>
      <c r="BE268" s="31">
        <f t="shared" si="168"/>
        <v>0.9462438895723253</v>
      </c>
      <c r="BF268" s="31">
        <f t="shared" si="169"/>
        <v>0.48443266418435432</v>
      </c>
      <c r="BG268" s="31">
        <f t="shared" si="170"/>
        <v>0.73520533710068747</v>
      </c>
      <c r="BH268" s="24">
        <v>99.65</v>
      </c>
      <c r="BI268" s="24">
        <v>33.555097659899999</v>
      </c>
      <c r="BJ268" s="24">
        <f t="shared" si="171"/>
        <v>794.64535257531736</v>
      </c>
      <c r="BK268" s="28">
        <f t="shared" si="146"/>
        <v>0.39732267628765866</v>
      </c>
      <c r="BL268" s="28" t="str">
        <f t="shared" si="172"/>
        <v>TRUETRUE</v>
      </c>
      <c r="BM268" s="24" t="str">
        <f t="shared" si="173"/>
        <v>FALSETRUE</v>
      </c>
      <c r="BN268" s="28">
        <v>0.39710000000000001</v>
      </c>
      <c r="BO268" s="28">
        <f t="shared" si="174"/>
        <v>0.35297777777777778</v>
      </c>
      <c r="BP268" s="24">
        <v>2.93</v>
      </c>
      <c r="BQ268" s="24">
        <f t="shared" si="147"/>
        <v>470</v>
      </c>
      <c r="BR268" s="24">
        <v>24</v>
      </c>
      <c r="BS268" s="28">
        <v>2.68</v>
      </c>
      <c r="BT268" s="28">
        <v>646.12120000000004</v>
      </c>
      <c r="BU268" s="24">
        <v>0.31</v>
      </c>
      <c r="BV268" s="28">
        <v>23.5</v>
      </c>
      <c r="BW268" s="28">
        <v>5665.6149999999998</v>
      </c>
      <c r="BX268" s="24">
        <v>6532</v>
      </c>
      <c r="BY268" s="24">
        <v>16448</v>
      </c>
      <c r="BZ268" s="24">
        <v>1129</v>
      </c>
      <c r="CA268" s="24">
        <v>5238</v>
      </c>
      <c r="CB268" s="24">
        <v>2751</v>
      </c>
      <c r="CC268" s="24">
        <v>16120</v>
      </c>
      <c r="CD268" s="24">
        <v>46.58</v>
      </c>
      <c r="CE268" s="24">
        <v>29.23</v>
      </c>
      <c r="CF268" s="24">
        <v>102.14</v>
      </c>
      <c r="CG268" s="24">
        <v>24025</v>
      </c>
      <c r="CH268" s="24">
        <v>84</v>
      </c>
      <c r="CI268" s="24">
        <v>0.35</v>
      </c>
      <c r="CJ268" s="24" t="s">
        <v>98</v>
      </c>
      <c r="CK268" s="24">
        <v>6306</v>
      </c>
      <c r="CL268" s="28">
        <v>1.04</v>
      </c>
      <c r="CM268" s="28">
        <v>3.94</v>
      </c>
      <c r="CN268" s="24">
        <v>2001</v>
      </c>
      <c r="CO268" s="24">
        <v>31.87</v>
      </c>
      <c r="CP268" s="24">
        <v>1627</v>
      </c>
      <c r="CQ268" s="24">
        <v>6247</v>
      </c>
      <c r="CR268" s="24">
        <v>3300</v>
      </c>
      <c r="CS268" s="24">
        <v>11280</v>
      </c>
      <c r="CT268" s="24">
        <v>1007</v>
      </c>
      <c r="CU268" s="24">
        <v>2644</v>
      </c>
      <c r="CV268" s="24">
        <v>1857</v>
      </c>
      <c r="CW268" s="24">
        <v>1174</v>
      </c>
      <c r="CX268" s="24">
        <v>61.18</v>
      </c>
      <c r="CY268" s="24">
        <v>97.38</v>
      </c>
      <c r="CZ268" s="24">
        <v>81.16</v>
      </c>
      <c r="DA268" s="24">
        <v>37.340000000000003</v>
      </c>
      <c r="DB268" s="24">
        <v>581</v>
      </c>
      <c r="DC268" s="24">
        <v>3.42</v>
      </c>
      <c r="DD268" s="24">
        <v>11.1</v>
      </c>
      <c r="DE268" s="24">
        <v>568</v>
      </c>
      <c r="DF268" s="24">
        <v>9.0500000000000007</v>
      </c>
      <c r="DG268" s="24">
        <v>5</v>
      </c>
      <c r="DH268" s="24">
        <v>3.35</v>
      </c>
    </row>
    <row r="269" spans="1:112" ht="12.3" customHeight="1">
      <c r="A269" s="24">
        <v>278</v>
      </c>
      <c r="B269" s="24" t="s">
        <v>99</v>
      </c>
      <c r="C269" s="24" t="s">
        <v>100</v>
      </c>
      <c r="D269" s="25" t="s">
        <v>464</v>
      </c>
      <c r="E269" s="25" t="s">
        <v>465</v>
      </c>
      <c r="F269" s="25" t="s">
        <v>466</v>
      </c>
      <c r="G269" s="25" t="s">
        <v>467</v>
      </c>
      <c r="H269" s="25" t="s">
        <v>2848</v>
      </c>
      <c r="I269" s="26">
        <v>60588</v>
      </c>
      <c r="J269" s="27">
        <v>66857.172569183662</v>
      </c>
      <c r="K269" s="27">
        <f t="shared" si="148"/>
        <v>16479.935999999998</v>
      </c>
      <c r="L269" s="24">
        <v>10431</v>
      </c>
      <c r="M269" s="24">
        <v>2892</v>
      </c>
      <c r="N269" s="24">
        <v>1006</v>
      </c>
      <c r="O269" s="24">
        <f t="shared" si="149"/>
        <v>3898</v>
      </c>
      <c r="P269" s="28">
        <v>27.2</v>
      </c>
      <c r="Q269" s="28">
        <f t="shared" si="150"/>
        <v>0.41351364317517508</v>
      </c>
      <c r="R269" s="29">
        <v>0.38827037268078757</v>
      </c>
      <c r="S269" s="29">
        <v>7.7673974315274064E-2</v>
      </c>
      <c r="T269" s="29">
        <v>0.5199278786774143</v>
      </c>
      <c r="U269" s="28" t="s">
        <v>105</v>
      </c>
      <c r="V269" s="28" t="s">
        <v>119</v>
      </c>
      <c r="W269" s="28">
        <v>0.3822668310025672</v>
      </c>
      <c r="X269" s="27">
        <v>25557.279487813601</v>
      </c>
      <c r="Y269" s="30">
        <f t="shared" si="151"/>
        <v>2.0466979964227144E-3</v>
      </c>
      <c r="Z269" s="27">
        <f t="shared" si="152"/>
        <v>25557.279487813601</v>
      </c>
      <c r="AA269" s="27">
        <v>0</v>
      </c>
      <c r="AB269" s="27">
        <v>0</v>
      </c>
      <c r="AC269" s="27">
        <v>359</v>
      </c>
      <c r="AD269" s="27">
        <v>0</v>
      </c>
      <c r="AE269" s="27">
        <v>7968</v>
      </c>
      <c r="AF269" s="27">
        <f t="shared" si="153"/>
        <v>7968</v>
      </c>
      <c r="AG269" s="27">
        <f t="shared" si="154"/>
        <v>2</v>
      </c>
      <c r="AH269" s="27">
        <v>0</v>
      </c>
      <c r="AI269" s="27">
        <v>0</v>
      </c>
      <c r="AJ269" s="27">
        <v>0</v>
      </c>
      <c r="AK269" s="27">
        <v>0</v>
      </c>
      <c r="AL269" s="27">
        <v>7968</v>
      </c>
      <c r="AM269" s="27">
        <v>7968</v>
      </c>
      <c r="AN269" s="27">
        <f t="shared" si="155"/>
        <v>1</v>
      </c>
      <c r="AO269" s="27">
        <v>0</v>
      </c>
      <c r="AP269" s="30">
        <f t="shared" si="156"/>
        <v>0</v>
      </c>
      <c r="AQ269" s="30">
        <f t="shared" si="157"/>
        <v>0</v>
      </c>
      <c r="AR269" s="31">
        <f t="shared" si="158"/>
        <v>0</v>
      </c>
      <c r="AS269" s="31">
        <f t="shared" si="144"/>
        <v>0</v>
      </c>
      <c r="AT269" s="32">
        <f t="shared" si="159"/>
        <v>0</v>
      </c>
      <c r="AU269" s="24">
        <v>6448.8414390133084</v>
      </c>
      <c r="AV269" s="28">
        <f t="shared" si="160"/>
        <v>0.17908783775685896</v>
      </c>
      <c r="AW269" s="30">
        <f t="shared" si="161"/>
        <v>2.3000681189103149E-3</v>
      </c>
      <c r="AX269" s="33">
        <f t="shared" si="162"/>
        <v>0.17908783775685896</v>
      </c>
      <c r="AY269" s="30">
        <f t="shared" si="163"/>
        <v>2.3000681189103149E-3</v>
      </c>
      <c r="AZ269" s="31">
        <f t="shared" si="164"/>
        <v>0.91351309142767467</v>
      </c>
      <c r="BA269" s="31">
        <f t="shared" si="145"/>
        <v>6448.8414390133084</v>
      </c>
      <c r="BB269" s="33">
        <f t="shared" si="165"/>
        <v>0</v>
      </c>
      <c r="BC269" s="31">
        <f t="shared" si="166"/>
        <v>0.49362376728844043</v>
      </c>
      <c r="BD269" s="30">
        <f t="shared" si="167"/>
        <v>2.0466979964227144E-3</v>
      </c>
      <c r="BE269" s="31">
        <f t="shared" si="168"/>
        <v>0.9499855499117521</v>
      </c>
      <c r="BF269" s="31">
        <f t="shared" si="169"/>
        <v>0.44476635963691402</v>
      </c>
      <c r="BG269" s="31">
        <f t="shared" si="170"/>
        <v>0.67500527017200229</v>
      </c>
      <c r="BH269" s="24">
        <v>99.83</v>
      </c>
      <c r="BI269" s="24">
        <v>309.95360825300003</v>
      </c>
      <c r="BJ269" s="24">
        <f t="shared" si="171"/>
        <v>215.70057837368813</v>
      </c>
      <c r="BK269" s="28">
        <f t="shared" si="146"/>
        <v>0.10785028918684407</v>
      </c>
      <c r="BL269" s="28" t="str">
        <f t="shared" si="172"/>
        <v>FALSETRUE</v>
      </c>
      <c r="BM269" s="24" t="str">
        <f t="shared" si="173"/>
        <v>TRUETRUE</v>
      </c>
      <c r="BN269" s="28">
        <v>0.44020000000000004</v>
      </c>
      <c r="BO269" s="28">
        <f t="shared" si="174"/>
        <v>0.39128888888888891</v>
      </c>
      <c r="BP269" s="24">
        <v>3.8</v>
      </c>
      <c r="BQ269" s="24">
        <f t="shared" si="147"/>
        <v>337.4</v>
      </c>
      <c r="BR269" s="24">
        <v>50</v>
      </c>
      <c r="BS269" s="28">
        <v>7.27</v>
      </c>
      <c r="BT269" s="28">
        <v>4404.7475999999997</v>
      </c>
      <c r="BU269" s="24">
        <v>0.38</v>
      </c>
      <c r="BV269" s="28">
        <v>2.61</v>
      </c>
      <c r="BW269" s="28">
        <v>1581.3468</v>
      </c>
      <c r="BX269" s="24">
        <v>17667</v>
      </c>
      <c r="BY269" s="24">
        <v>40132</v>
      </c>
      <c r="BZ269" s="24">
        <v>2789</v>
      </c>
      <c r="CA269" s="24">
        <v>14116</v>
      </c>
      <c r="CB269" s="24">
        <v>7204</v>
      </c>
      <c r="CC269" s="24">
        <v>39268</v>
      </c>
      <c r="CD269" s="24">
        <v>50.97</v>
      </c>
      <c r="CE269" s="24">
        <v>28.12</v>
      </c>
      <c r="CF269" s="24">
        <v>102.13</v>
      </c>
      <c r="CG269" s="24">
        <v>60482</v>
      </c>
      <c r="CH269" s="24">
        <v>106</v>
      </c>
      <c r="CI269" s="24">
        <v>0.17</v>
      </c>
      <c r="CJ269" s="24" t="s">
        <v>98</v>
      </c>
      <c r="CK269" s="24">
        <v>15181</v>
      </c>
      <c r="CL269" s="28">
        <v>1.03</v>
      </c>
      <c r="CM269" s="28">
        <v>4.12</v>
      </c>
      <c r="CN269" s="24">
        <v>5637</v>
      </c>
      <c r="CO269" s="24">
        <v>37.26</v>
      </c>
      <c r="CP269" s="24">
        <v>3233</v>
      </c>
      <c r="CQ269" s="24">
        <v>8047</v>
      </c>
      <c r="CR269" s="24">
        <v>5245</v>
      </c>
      <c r="CS269" s="24">
        <v>16870</v>
      </c>
      <c r="CT269" s="24">
        <v>3260</v>
      </c>
      <c r="CU269" s="24">
        <v>6925</v>
      </c>
      <c r="CV269" s="24">
        <v>5095</v>
      </c>
      <c r="CW269" s="24">
        <v>3669</v>
      </c>
      <c r="CX269" s="24">
        <v>69.260000000000005</v>
      </c>
      <c r="CY269" s="24">
        <v>96.46</v>
      </c>
      <c r="CZ269" s="24">
        <v>85.29</v>
      </c>
      <c r="DA269" s="24">
        <v>44.5</v>
      </c>
      <c r="DB269" s="24">
        <v>1859</v>
      </c>
      <c r="DC269" s="24">
        <v>4.43</v>
      </c>
      <c r="DD269" s="24">
        <v>14.34</v>
      </c>
      <c r="DE269" s="24">
        <v>1572</v>
      </c>
      <c r="DF269" s="24">
        <v>10.39</v>
      </c>
      <c r="DG269" s="24">
        <v>5.98</v>
      </c>
      <c r="DH269" s="24">
        <v>3.47</v>
      </c>
    </row>
    <row r="270" spans="1:112" ht="12.3" customHeight="1">
      <c r="A270" s="24">
        <v>279</v>
      </c>
      <c r="B270" s="24" t="s">
        <v>99</v>
      </c>
      <c r="C270" s="24" t="s">
        <v>100</v>
      </c>
      <c r="D270" s="25" t="s">
        <v>464</v>
      </c>
      <c r="E270" s="25" t="s">
        <v>465</v>
      </c>
      <c r="F270" s="25" t="s">
        <v>1465</v>
      </c>
      <c r="G270" s="25" t="s">
        <v>1466</v>
      </c>
      <c r="H270" s="25" t="s">
        <v>2848</v>
      </c>
      <c r="I270" s="26">
        <v>8648</v>
      </c>
      <c r="J270" s="27">
        <v>9542.8274308163382</v>
      </c>
      <c r="K270" s="27">
        <f t="shared" si="148"/>
        <v>2648.0175999999997</v>
      </c>
      <c r="L270" s="24">
        <v>1335</v>
      </c>
      <c r="M270" s="24">
        <v>414</v>
      </c>
      <c r="N270" s="24">
        <v>175</v>
      </c>
      <c r="O270" s="24">
        <f t="shared" si="149"/>
        <v>589</v>
      </c>
      <c r="P270" s="28">
        <v>30.619999999999997</v>
      </c>
      <c r="Q270" s="28">
        <f t="shared" si="150"/>
        <v>0.43025941974667703</v>
      </c>
      <c r="R270" s="29">
        <v>0.38827037268078757</v>
      </c>
      <c r="S270" s="29">
        <v>7.7673974315274064E-2</v>
      </c>
      <c r="T270" s="29">
        <v>0.5199278786774143</v>
      </c>
      <c r="U270" s="28" t="s">
        <v>105</v>
      </c>
      <c r="V270" s="28" t="s">
        <v>119</v>
      </c>
      <c r="W270" s="28">
        <v>0.4303312634300957</v>
      </c>
      <c r="X270" s="27">
        <v>4106.5769849985691</v>
      </c>
      <c r="Y270" s="30">
        <f t="shared" si="151"/>
        <v>3.2886610217491635E-4</v>
      </c>
      <c r="Z270" s="27">
        <f t="shared" si="152"/>
        <v>4106.5769849985691</v>
      </c>
      <c r="AA270" s="27">
        <v>0</v>
      </c>
      <c r="AB270" s="27">
        <v>0</v>
      </c>
      <c r="AC270" s="27">
        <v>0</v>
      </c>
      <c r="AD270" s="27">
        <v>0</v>
      </c>
      <c r="AE270" s="27">
        <v>0</v>
      </c>
      <c r="AF270" s="27">
        <f t="shared" si="153"/>
        <v>0</v>
      </c>
      <c r="AG270" s="27">
        <f t="shared" si="154"/>
        <v>0</v>
      </c>
      <c r="AH270" s="27">
        <v>0</v>
      </c>
      <c r="AI270" s="27">
        <v>0</v>
      </c>
      <c r="AJ270" s="27">
        <v>0</v>
      </c>
      <c r="AK270" s="27">
        <v>0</v>
      </c>
      <c r="AL270" s="27">
        <v>0</v>
      </c>
      <c r="AM270" s="27">
        <v>0</v>
      </c>
      <c r="AN270" s="27">
        <f t="shared" si="155"/>
        <v>0</v>
      </c>
      <c r="AO270" s="27">
        <v>0</v>
      </c>
      <c r="AP270" s="30">
        <f t="shared" si="156"/>
        <v>0</v>
      </c>
      <c r="AQ270" s="30">
        <f t="shared" si="157"/>
        <v>0</v>
      </c>
      <c r="AR270" s="31">
        <f t="shared" si="158"/>
        <v>0</v>
      </c>
      <c r="AS270" s="31">
        <f t="shared" si="144"/>
        <v>0</v>
      </c>
      <c r="AT270" s="32">
        <f t="shared" si="159"/>
        <v>0</v>
      </c>
      <c r="AU270" s="24">
        <v>1136.9351979823127</v>
      </c>
      <c r="AV270" s="28">
        <f t="shared" si="160"/>
        <v>3.1573309438892305E-2</v>
      </c>
      <c r="AW270" s="30">
        <f t="shared" si="161"/>
        <v>4.0550359733239333E-4</v>
      </c>
      <c r="AX270" s="33">
        <f t="shared" si="162"/>
        <v>3.1573309438892305E-2</v>
      </c>
      <c r="AY270" s="30">
        <f t="shared" si="163"/>
        <v>4.0550359733239333E-4</v>
      </c>
      <c r="AZ270" s="31">
        <f t="shared" si="164"/>
        <v>0.8979717508183892</v>
      </c>
      <c r="BA270" s="31">
        <f t="shared" ref="BA270:BA301" si="175">AU270-AI270</f>
        <v>1136.9351979823127</v>
      </c>
      <c r="BB270" s="33">
        <f t="shared" si="165"/>
        <v>0</v>
      </c>
      <c r="BC270" s="31">
        <f t="shared" si="166"/>
        <v>0.4392718109793563</v>
      </c>
      <c r="BD270" s="30">
        <f t="shared" si="167"/>
        <v>3.2886610217491635E-4</v>
      </c>
      <c r="BE270" s="31">
        <f t="shared" si="168"/>
        <v>0.94333358463546368</v>
      </c>
      <c r="BF270" s="31">
        <f t="shared" si="169"/>
        <v>0.45799790472257812</v>
      </c>
      <c r="BG270" s="31">
        <f t="shared" si="170"/>
        <v>0.69508629130101229</v>
      </c>
      <c r="BH270" s="24">
        <v>75.599999999999994</v>
      </c>
      <c r="BI270" s="24">
        <v>223.50974660099999</v>
      </c>
      <c r="BJ270" s="24">
        <f t="shared" si="171"/>
        <v>42.695352555930299</v>
      </c>
      <c r="BK270" s="28">
        <f t="shared" si="146"/>
        <v>2.134767627796515E-2</v>
      </c>
      <c r="BL270" s="28" t="str">
        <f t="shared" si="172"/>
        <v>FALSETRUE</v>
      </c>
      <c r="BM270" s="24" t="str">
        <f t="shared" si="173"/>
        <v>FALSETRUE</v>
      </c>
      <c r="BN270" s="28">
        <v>0.50409999999999999</v>
      </c>
      <c r="BO270" s="28">
        <f t="shared" si="174"/>
        <v>0.44808888888888887</v>
      </c>
      <c r="BP270" s="24">
        <v>7.85</v>
      </c>
      <c r="BQ270" s="24">
        <f t="shared" si="147"/>
        <v>203.23076923076923</v>
      </c>
      <c r="BR270" s="24">
        <v>13</v>
      </c>
      <c r="BS270" s="28">
        <v>14.010000000000002</v>
      </c>
      <c r="BT270" s="28">
        <v>1211.5848000000001</v>
      </c>
      <c r="BU270" s="24">
        <v>1.44</v>
      </c>
      <c r="BV270" s="28">
        <v>7.98</v>
      </c>
      <c r="BW270" s="28">
        <v>690.11040000000003</v>
      </c>
      <c r="BX270" s="24">
        <v>2754</v>
      </c>
      <c r="BY270" s="24">
        <v>5463</v>
      </c>
      <c r="BZ270" s="24">
        <v>431</v>
      </c>
      <c r="CA270" s="24">
        <v>2146</v>
      </c>
      <c r="CB270" s="24">
        <v>1218</v>
      </c>
      <c r="CC270" s="24">
        <v>5284</v>
      </c>
      <c r="CD270" s="24">
        <v>58.3</v>
      </c>
      <c r="CE270" s="24">
        <v>27.31</v>
      </c>
      <c r="CF270" s="24">
        <v>105.76</v>
      </c>
      <c r="CG270" s="24">
        <v>6538</v>
      </c>
      <c r="CH270" s="24">
        <v>2110</v>
      </c>
      <c r="CI270" s="24">
        <v>24.4</v>
      </c>
      <c r="CJ270" s="24" t="s">
        <v>98</v>
      </c>
      <c r="CK270" s="24">
        <v>2119</v>
      </c>
      <c r="CL270" s="28">
        <v>1.02</v>
      </c>
      <c r="CM270" s="28">
        <v>4.1500000000000004</v>
      </c>
      <c r="CN270" s="24">
        <v>755</v>
      </c>
      <c r="CO270" s="24">
        <v>35.799999999999997</v>
      </c>
      <c r="CP270" s="24">
        <v>435</v>
      </c>
      <c r="CQ270" s="24">
        <v>1306</v>
      </c>
      <c r="CR270" s="24">
        <v>901</v>
      </c>
      <c r="CS270" s="24">
        <v>2642</v>
      </c>
      <c r="CT270" s="24">
        <v>481</v>
      </c>
      <c r="CU270" s="24">
        <v>1095</v>
      </c>
      <c r="CV270" s="24">
        <v>780</v>
      </c>
      <c r="CW270" s="24">
        <v>394</v>
      </c>
      <c r="CX270" s="24">
        <v>68.81</v>
      </c>
      <c r="CY270" s="24">
        <v>94.64</v>
      </c>
      <c r="CZ270" s="24">
        <v>77.84</v>
      </c>
      <c r="DA270" s="24">
        <v>33.82</v>
      </c>
      <c r="DB270" s="24">
        <v>546</v>
      </c>
      <c r="DC270" s="24">
        <v>5.99</v>
      </c>
      <c r="DD270" s="24">
        <v>13.7</v>
      </c>
      <c r="DE270" s="24">
        <v>214</v>
      </c>
      <c r="DF270" s="24">
        <v>10.15</v>
      </c>
      <c r="DG270" s="24">
        <v>9.77</v>
      </c>
      <c r="DH270" s="24">
        <v>6.96</v>
      </c>
    </row>
    <row r="271" spans="1:112" ht="12.3" customHeight="1">
      <c r="A271" s="24">
        <v>280</v>
      </c>
      <c r="B271" s="24" t="s">
        <v>99</v>
      </c>
      <c r="C271" s="24" t="s">
        <v>100</v>
      </c>
      <c r="D271" s="25" t="s">
        <v>201</v>
      </c>
      <c r="E271" s="25" t="s">
        <v>202</v>
      </c>
      <c r="F271" s="25" t="s">
        <v>203</v>
      </c>
      <c r="G271" s="25" t="s">
        <v>204</v>
      </c>
      <c r="H271" s="25" t="s">
        <v>2848</v>
      </c>
      <c r="I271" s="26">
        <v>129937</v>
      </c>
      <c r="J271" s="27">
        <v>147287.37345786745</v>
      </c>
      <c r="K271" s="27">
        <f t="shared" si="148"/>
        <v>44347.498099999997</v>
      </c>
      <c r="L271" s="24">
        <v>22165</v>
      </c>
      <c r="M271" s="24">
        <v>8033</v>
      </c>
      <c r="N271" s="24">
        <v>3448</v>
      </c>
      <c r="O271" s="24">
        <f t="shared" si="149"/>
        <v>11481</v>
      </c>
      <c r="P271" s="28">
        <v>34.129999999999995</v>
      </c>
      <c r="Q271" s="28">
        <f t="shared" si="150"/>
        <v>0.41837634372952404</v>
      </c>
      <c r="R271" s="29">
        <v>0.40911658109884808</v>
      </c>
      <c r="S271" s="29">
        <v>8.3753109415441979E-2</v>
      </c>
      <c r="T271" s="29">
        <v>0.6131097864270002</v>
      </c>
      <c r="U271" s="28" t="s">
        <v>105</v>
      </c>
      <c r="V271" s="28" t="s">
        <v>119</v>
      </c>
      <c r="W271" s="28">
        <v>0.39701875614397414</v>
      </c>
      <c r="X271" s="27">
        <v>58475.849805955528</v>
      </c>
      <c r="Y271" s="30">
        <f t="shared" si="151"/>
        <v>4.6829086285976778E-3</v>
      </c>
      <c r="Z271" s="27">
        <f t="shared" si="152"/>
        <v>58475.849805955528</v>
      </c>
      <c r="AA271" s="27">
        <v>0</v>
      </c>
      <c r="AB271" s="27">
        <v>0</v>
      </c>
      <c r="AC271" s="27">
        <v>310</v>
      </c>
      <c r="AD271" s="27">
        <v>0</v>
      </c>
      <c r="AE271" s="27">
        <v>22176</v>
      </c>
      <c r="AF271" s="27">
        <f t="shared" si="153"/>
        <v>22176</v>
      </c>
      <c r="AG271" s="27">
        <f t="shared" si="154"/>
        <v>2</v>
      </c>
      <c r="AH271" s="27">
        <v>0</v>
      </c>
      <c r="AI271" s="27">
        <v>0</v>
      </c>
      <c r="AJ271" s="27">
        <v>0</v>
      </c>
      <c r="AK271" s="27">
        <v>0</v>
      </c>
      <c r="AL271" s="27">
        <v>22176</v>
      </c>
      <c r="AM271" s="27">
        <v>22176</v>
      </c>
      <c r="AN271" s="27">
        <f t="shared" si="155"/>
        <v>1</v>
      </c>
      <c r="AO271" s="27">
        <v>0</v>
      </c>
      <c r="AP271" s="30">
        <f t="shared" si="156"/>
        <v>0</v>
      </c>
      <c r="AQ271" s="30">
        <f t="shared" si="157"/>
        <v>0</v>
      </c>
      <c r="AR271" s="31">
        <f t="shared" si="158"/>
        <v>0</v>
      </c>
      <c r="AS271" s="31">
        <f t="shared" si="144"/>
        <v>0</v>
      </c>
      <c r="AT271" s="32">
        <f t="shared" si="159"/>
        <v>0</v>
      </c>
      <c r="AU271" s="24">
        <v>13194.918360444981</v>
      </c>
      <c r="AV271" s="28">
        <f t="shared" si="160"/>
        <v>0.36643006668681927</v>
      </c>
      <c r="AW271" s="30">
        <f t="shared" si="161"/>
        <v>4.7061493664399016E-3</v>
      </c>
      <c r="AX271" s="33">
        <f t="shared" si="162"/>
        <v>0.36643006668681927</v>
      </c>
      <c r="AY271" s="30">
        <f t="shared" si="163"/>
        <v>4.7061493664399016E-3</v>
      </c>
      <c r="AZ271" s="31">
        <f t="shared" si="164"/>
        <v>0.93325046525452526</v>
      </c>
      <c r="BA271" s="31">
        <f t="shared" si="175"/>
        <v>13194.918360444981</v>
      </c>
      <c r="BB271" s="33">
        <f t="shared" si="165"/>
        <v>0</v>
      </c>
      <c r="BC271" s="31">
        <f t="shared" si="166"/>
        <v>0.56959903768006415</v>
      </c>
      <c r="BD271" s="30">
        <f t="shared" si="167"/>
        <v>4.6829086285976778E-3</v>
      </c>
      <c r="BE271" s="31">
        <f t="shared" si="168"/>
        <v>0.9601937557582787</v>
      </c>
      <c r="BF271" s="31">
        <f t="shared" si="169"/>
        <v>0.45396514017695017</v>
      </c>
      <c r="BG271" s="31">
        <f t="shared" si="170"/>
        <v>0.68896591537176288</v>
      </c>
      <c r="BH271" s="24">
        <v>99.74</v>
      </c>
      <c r="BI271" s="24">
        <v>235.90745863500001</v>
      </c>
      <c r="BJ271" s="24">
        <f t="shared" si="171"/>
        <v>624.34386055488369</v>
      </c>
      <c r="BK271" s="28">
        <f t="shared" si="146"/>
        <v>0.31217193027744183</v>
      </c>
      <c r="BL271" s="28" t="str">
        <f t="shared" si="172"/>
        <v>FALSETRUE</v>
      </c>
      <c r="BM271" s="24" t="str">
        <f t="shared" si="173"/>
        <v>TRUETRUE</v>
      </c>
      <c r="BN271" s="28">
        <v>0.43030000000000002</v>
      </c>
      <c r="BO271" s="28">
        <f t="shared" si="174"/>
        <v>0.38248888888888888</v>
      </c>
      <c r="BP271" s="24">
        <v>3.95</v>
      </c>
      <c r="BQ271" s="24">
        <f t="shared" si="147"/>
        <v>310.60747663551405</v>
      </c>
      <c r="BR271" s="24">
        <v>107</v>
      </c>
      <c r="BS271" s="28">
        <v>2.9699999999999998</v>
      </c>
      <c r="BT271" s="28">
        <v>3859.1288999999997</v>
      </c>
      <c r="BU271" s="24">
        <v>0.26</v>
      </c>
      <c r="BV271" s="28">
        <v>23.98</v>
      </c>
      <c r="BW271" s="28">
        <v>31158.892600000003</v>
      </c>
      <c r="BX271" s="24">
        <v>37403</v>
      </c>
      <c r="BY271" s="24">
        <v>86920</v>
      </c>
      <c r="BZ271" s="24">
        <v>5614</v>
      </c>
      <c r="CA271" s="24">
        <v>30208</v>
      </c>
      <c r="CB271" s="24">
        <v>15050</v>
      </c>
      <c r="CC271" s="24">
        <v>84679</v>
      </c>
      <c r="CD271" s="24">
        <v>49.49</v>
      </c>
      <c r="CE271" s="24">
        <v>28.15</v>
      </c>
      <c r="CF271" s="24">
        <v>101.13</v>
      </c>
      <c r="CG271" s="24">
        <v>129605</v>
      </c>
      <c r="CH271" s="24">
        <v>332</v>
      </c>
      <c r="CI271" s="24">
        <v>0.26</v>
      </c>
      <c r="CJ271" s="24" t="s">
        <v>98</v>
      </c>
      <c r="CK271" s="24">
        <v>34496</v>
      </c>
      <c r="CL271" s="28">
        <v>1.03</v>
      </c>
      <c r="CM271" s="28">
        <v>3.85</v>
      </c>
      <c r="CN271" s="24">
        <v>12497</v>
      </c>
      <c r="CO271" s="24">
        <v>36.29</v>
      </c>
      <c r="CP271" s="24">
        <v>5921</v>
      </c>
      <c r="CQ271" s="24">
        <v>16267</v>
      </c>
      <c r="CR271" s="24">
        <v>10486</v>
      </c>
      <c r="CS271" s="24">
        <v>33235</v>
      </c>
      <c r="CT271" s="24">
        <v>6300</v>
      </c>
      <c r="CU271" s="24">
        <v>14218</v>
      </c>
      <c r="CV271" s="24">
        <v>9787</v>
      </c>
      <c r="CW271" s="24">
        <v>6056</v>
      </c>
      <c r="CX271" s="24">
        <v>62.25</v>
      </c>
      <c r="CY271" s="24">
        <v>94.59</v>
      </c>
      <c r="CZ271" s="24">
        <v>78.010000000000005</v>
      </c>
      <c r="DA271" s="24">
        <v>33.6</v>
      </c>
      <c r="DB271" s="24">
        <v>4145</v>
      </c>
      <c r="DC271" s="24">
        <v>6.4</v>
      </c>
      <c r="DD271" s="24">
        <v>12.47</v>
      </c>
      <c r="DE271" s="24">
        <v>5817</v>
      </c>
      <c r="DF271" s="24">
        <v>16.89</v>
      </c>
      <c r="DG271" s="24">
        <v>10.6</v>
      </c>
      <c r="DH271" s="24">
        <v>4.51</v>
      </c>
    </row>
    <row r="272" spans="1:112" ht="12.3" customHeight="1">
      <c r="A272" s="24">
        <v>281</v>
      </c>
      <c r="B272" s="24" t="s">
        <v>99</v>
      </c>
      <c r="C272" s="24" t="s">
        <v>100</v>
      </c>
      <c r="D272" s="25" t="s">
        <v>201</v>
      </c>
      <c r="E272" s="25" t="s">
        <v>202</v>
      </c>
      <c r="F272" s="25" t="s">
        <v>746</v>
      </c>
      <c r="G272" s="25" t="s">
        <v>747</v>
      </c>
      <c r="H272" s="25" t="s">
        <v>2848</v>
      </c>
      <c r="I272" s="26">
        <v>36229</v>
      </c>
      <c r="J272" s="27">
        <v>41066.626542132566</v>
      </c>
      <c r="K272" s="27">
        <f t="shared" si="148"/>
        <v>14093.080999999998</v>
      </c>
      <c r="L272" s="24">
        <v>5934</v>
      </c>
      <c r="M272" s="24">
        <v>2727</v>
      </c>
      <c r="N272" s="24">
        <v>1051</v>
      </c>
      <c r="O272" s="24">
        <f t="shared" si="149"/>
        <v>3778</v>
      </c>
      <c r="P272" s="28">
        <v>38.9</v>
      </c>
      <c r="Q272" s="28">
        <f t="shared" si="150"/>
        <v>0.43838803089941364</v>
      </c>
      <c r="R272" s="29">
        <v>0.40911658109884808</v>
      </c>
      <c r="S272" s="29">
        <v>8.3753109415441979E-2</v>
      </c>
      <c r="T272" s="29">
        <v>0.6131097864270002</v>
      </c>
      <c r="U272" s="28" t="s">
        <v>105</v>
      </c>
      <c r="V272" s="28" t="s">
        <v>119</v>
      </c>
      <c r="W272" s="28">
        <v>0.45250599513626133</v>
      </c>
      <c r="X272" s="27">
        <v>18582.894710336899</v>
      </c>
      <c r="Y272" s="30">
        <f t="shared" si="151"/>
        <v>1.4881698730694797E-3</v>
      </c>
      <c r="Z272" s="27">
        <f t="shared" si="152"/>
        <v>18582.894710336899</v>
      </c>
      <c r="AA272" s="27">
        <v>0</v>
      </c>
      <c r="AB272" s="27">
        <v>0</v>
      </c>
      <c r="AC272" s="27">
        <v>450</v>
      </c>
      <c r="AD272" s="27">
        <v>0</v>
      </c>
      <c r="AE272" s="27">
        <v>0</v>
      </c>
      <c r="AF272" s="27">
        <f t="shared" si="153"/>
        <v>450</v>
      </c>
      <c r="AG272" s="27">
        <f t="shared" si="154"/>
        <v>1</v>
      </c>
      <c r="AH272" s="27">
        <v>0</v>
      </c>
      <c r="AI272" s="27">
        <v>0</v>
      </c>
      <c r="AJ272" s="27">
        <v>450</v>
      </c>
      <c r="AK272" s="27">
        <v>0</v>
      </c>
      <c r="AL272" s="27">
        <v>0</v>
      </c>
      <c r="AM272" s="27">
        <v>450</v>
      </c>
      <c r="AN272" s="27">
        <f t="shared" si="155"/>
        <v>1</v>
      </c>
      <c r="AO272" s="27">
        <v>0</v>
      </c>
      <c r="AP272" s="30">
        <f t="shared" si="156"/>
        <v>0</v>
      </c>
      <c r="AQ272" s="30">
        <f t="shared" si="157"/>
        <v>0</v>
      </c>
      <c r="AR272" s="31">
        <f t="shared" si="158"/>
        <v>0</v>
      </c>
      <c r="AS272" s="31">
        <f t="shared" si="144"/>
        <v>0</v>
      </c>
      <c r="AT272" s="32">
        <f t="shared" si="159"/>
        <v>0</v>
      </c>
      <c r="AU272" s="24">
        <v>3672.0861505307607</v>
      </c>
      <c r="AV272" s="28">
        <f t="shared" si="160"/>
        <v>0.10197583162411888</v>
      </c>
      <c r="AW272" s="30">
        <f t="shared" si="161"/>
        <v>1.3097001011115226E-3</v>
      </c>
      <c r="AX272" s="33">
        <f t="shared" si="162"/>
        <v>0.10197583162411888</v>
      </c>
      <c r="AY272" s="30">
        <f t="shared" si="163"/>
        <v>1.3097001011115226E-3</v>
      </c>
      <c r="AZ272" s="31">
        <f t="shared" si="164"/>
        <v>0.90538898347682228</v>
      </c>
      <c r="BA272" s="31">
        <f t="shared" si="175"/>
        <v>3672.0861505307607</v>
      </c>
      <c r="BB272" s="33">
        <f t="shared" si="165"/>
        <v>0</v>
      </c>
      <c r="BC272" s="31">
        <f t="shared" si="166"/>
        <v>0.47216046539992967</v>
      </c>
      <c r="BD272" s="30">
        <f t="shared" si="167"/>
        <v>1.4881698730694797E-3</v>
      </c>
      <c r="BE272" s="31">
        <f t="shared" si="168"/>
        <v>0.94782275988857412</v>
      </c>
      <c r="BF272" s="31">
        <f t="shared" si="169"/>
        <v>0.46727230829930161</v>
      </c>
      <c r="BG272" s="31">
        <f t="shared" si="170"/>
        <v>0.70916170675532186</v>
      </c>
      <c r="BH272" s="24">
        <v>95.69</v>
      </c>
      <c r="BI272" s="24">
        <v>306.14519364799997</v>
      </c>
      <c r="BJ272" s="24">
        <f t="shared" si="171"/>
        <v>134.14101346092079</v>
      </c>
      <c r="BK272" s="28">
        <f t="shared" si="146"/>
        <v>6.7070506730460389E-2</v>
      </c>
      <c r="BL272" s="28" t="str">
        <f t="shared" si="172"/>
        <v>FALSETRUE</v>
      </c>
      <c r="BM272" s="24" t="str">
        <f t="shared" si="173"/>
        <v>FALSETRUE</v>
      </c>
      <c r="BN272" s="28">
        <v>0.42729999999999996</v>
      </c>
      <c r="BO272" s="28">
        <f t="shared" si="174"/>
        <v>0.37982222222222217</v>
      </c>
      <c r="BP272" s="24">
        <v>5.01</v>
      </c>
      <c r="BQ272" s="24">
        <f t="shared" si="147"/>
        <v>312.11538461538464</v>
      </c>
      <c r="BR272" s="24">
        <v>26</v>
      </c>
      <c r="BS272" s="28">
        <v>12.39</v>
      </c>
      <c r="BT272" s="28">
        <v>4488.7731000000003</v>
      </c>
      <c r="BU272" s="24">
        <v>0.12</v>
      </c>
      <c r="BV272" s="28">
        <v>42.92</v>
      </c>
      <c r="BW272" s="28">
        <v>15549.486800000002</v>
      </c>
      <c r="BX272" s="24">
        <v>10295</v>
      </c>
      <c r="BY272" s="24">
        <v>24091</v>
      </c>
      <c r="BZ272" s="24">
        <v>1843</v>
      </c>
      <c r="CA272" s="24">
        <v>8249</v>
      </c>
      <c r="CB272" s="24">
        <v>4138</v>
      </c>
      <c r="CC272" s="24">
        <v>23842</v>
      </c>
      <c r="CD272" s="24">
        <v>50.38</v>
      </c>
      <c r="CE272" s="24">
        <v>28.89</v>
      </c>
      <c r="CF272" s="24">
        <v>104.76</v>
      </c>
      <c r="CG272" s="24">
        <v>34669</v>
      </c>
      <c r="CH272" s="24">
        <v>1560</v>
      </c>
      <c r="CI272" s="24">
        <v>4.3099999999999996</v>
      </c>
      <c r="CJ272" s="24" t="s">
        <v>98</v>
      </c>
      <c r="CK272" s="24">
        <v>9878</v>
      </c>
      <c r="CL272" s="28">
        <v>1.04</v>
      </c>
      <c r="CM272" s="28">
        <v>3.8</v>
      </c>
      <c r="CN272" s="24">
        <v>3239</v>
      </c>
      <c r="CO272" s="24">
        <v>32.840000000000003</v>
      </c>
      <c r="CP272" s="24">
        <v>1498</v>
      </c>
      <c r="CQ272" s="24">
        <v>4596</v>
      </c>
      <c r="CR272" s="24">
        <v>2021</v>
      </c>
      <c r="CS272" s="24">
        <v>8115</v>
      </c>
      <c r="CT272" s="24">
        <v>1582</v>
      </c>
      <c r="CU272" s="24">
        <v>4066</v>
      </c>
      <c r="CV272" s="24">
        <v>2718</v>
      </c>
      <c r="CW272" s="24">
        <v>1497</v>
      </c>
      <c r="CX272" s="24">
        <v>58.7</v>
      </c>
      <c r="CY272" s="24">
        <v>96.42</v>
      </c>
      <c r="CZ272" s="24">
        <v>77.88</v>
      </c>
      <c r="DA272" s="24">
        <v>31.32</v>
      </c>
      <c r="DB272" s="24">
        <v>1474</v>
      </c>
      <c r="DC272" s="24">
        <v>4.41</v>
      </c>
      <c r="DD272" s="24">
        <v>10.210000000000001</v>
      </c>
      <c r="DE272" s="24">
        <v>1528</v>
      </c>
      <c r="DF272" s="24">
        <v>15.49</v>
      </c>
      <c r="DG272" s="24">
        <v>19.690000000000001</v>
      </c>
      <c r="DH272" s="24">
        <v>4.95</v>
      </c>
    </row>
    <row r="273" spans="1:112" ht="12.3" customHeight="1">
      <c r="A273" s="24">
        <v>282</v>
      </c>
      <c r="B273" s="24" t="s">
        <v>99</v>
      </c>
      <c r="C273" s="24" t="s">
        <v>100</v>
      </c>
      <c r="D273" s="25" t="s">
        <v>268</v>
      </c>
      <c r="E273" s="25" t="s">
        <v>269</v>
      </c>
      <c r="F273" s="25" t="s">
        <v>270</v>
      </c>
      <c r="G273" s="25" t="s">
        <v>271</v>
      </c>
      <c r="H273" s="25" t="s">
        <v>2848</v>
      </c>
      <c r="I273" s="26">
        <v>149606</v>
      </c>
      <c r="J273" s="27">
        <v>165506</v>
      </c>
      <c r="K273" s="27">
        <f t="shared" si="148"/>
        <v>32479.462600000003</v>
      </c>
      <c r="L273" s="24">
        <v>29850</v>
      </c>
      <c r="M273" s="24">
        <v>6274</v>
      </c>
      <c r="N273" s="24">
        <v>2005</v>
      </c>
      <c r="O273" s="24">
        <f t="shared" si="149"/>
        <v>8279</v>
      </c>
      <c r="P273" s="28">
        <v>21.71</v>
      </c>
      <c r="Q273" s="28">
        <f t="shared" si="150"/>
        <v>0.39247101320100963</v>
      </c>
      <c r="R273" s="29">
        <v>0.32021117461580773</v>
      </c>
      <c r="S273" s="29">
        <v>7.6269321511438476E-2</v>
      </c>
      <c r="T273" s="29">
        <v>0.62790501532816279</v>
      </c>
      <c r="U273" s="28" t="s">
        <v>105</v>
      </c>
      <c r="V273" s="28" t="s">
        <v>97</v>
      </c>
      <c r="W273" s="28">
        <v>0.32021117461580773</v>
      </c>
      <c r="X273" s="27">
        <v>52996.87066596387</v>
      </c>
      <c r="Y273" s="30">
        <f t="shared" si="151"/>
        <v>4.2441367462613816E-3</v>
      </c>
      <c r="Z273" s="27">
        <f t="shared" si="152"/>
        <v>52938.87066596387</v>
      </c>
      <c r="AA273" s="27">
        <v>0</v>
      </c>
      <c r="AB273" s="27">
        <v>0</v>
      </c>
      <c r="AC273" s="27">
        <v>185</v>
      </c>
      <c r="AD273" s="27">
        <v>0</v>
      </c>
      <c r="AE273" s="27">
        <v>19775</v>
      </c>
      <c r="AF273" s="27">
        <f t="shared" si="153"/>
        <v>19775</v>
      </c>
      <c r="AG273" s="27">
        <f t="shared" si="154"/>
        <v>2</v>
      </c>
      <c r="AH273" s="27">
        <v>0</v>
      </c>
      <c r="AI273" s="27">
        <v>0</v>
      </c>
      <c r="AJ273" s="27">
        <v>58</v>
      </c>
      <c r="AK273" s="27">
        <v>0</v>
      </c>
      <c r="AL273" s="27">
        <v>19775</v>
      </c>
      <c r="AM273" s="27">
        <v>19833</v>
      </c>
      <c r="AN273" s="27">
        <f t="shared" si="155"/>
        <v>2</v>
      </c>
      <c r="AO273" s="27">
        <v>58</v>
      </c>
      <c r="AP273" s="30">
        <f t="shared" si="156"/>
        <v>3.354198374925586E-5</v>
      </c>
      <c r="AQ273" s="30">
        <f t="shared" si="157"/>
        <v>0</v>
      </c>
      <c r="AR273" s="31">
        <f t="shared" si="158"/>
        <v>1.0944042406875409E-3</v>
      </c>
      <c r="AS273" s="31">
        <f t="shared" si="144"/>
        <v>1.0944042406875409E-3</v>
      </c>
      <c r="AT273" s="32">
        <f t="shared" si="159"/>
        <v>3.5044046741507863E-4</v>
      </c>
      <c r="AU273" s="24">
        <v>10299.592431517456</v>
      </c>
      <c r="AV273" s="28">
        <f t="shared" si="160"/>
        <v>0.28602528931453919</v>
      </c>
      <c r="AW273" s="30">
        <f t="shared" si="161"/>
        <v>3.6734914966567818E-3</v>
      </c>
      <c r="AX273" s="33">
        <f t="shared" si="162"/>
        <v>0.28602528931453919</v>
      </c>
      <c r="AY273" s="30">
        <f t="shared" si="163"/>
        <v>3.6734914966567818E-3</v>
      </c>
      <c r="AZ273" s="31">
        <f t="shared" si="164"/>
        <v>0.92477944856210248</v>
      </c>
      <c r="BA273" s="31">
        <f t="shared" si="175"/>
        <v>10299.592431517456</v>
      </c>
      <c r="BB273" s="33">
        <f t="shared" si="165"/>
        <v>0</v>
      </c>
      <c r="BC273" s="31">
        <f t="shared" si="166"/>
        <v>0.51033863749748309</v>
      </c>
      <c r="BD273" s="30">
        <f t="shared" si="167"/>
        <v>4.2105947625121262E-3</v>
      </c>
      <c r="BE273" s="31">
        <f t="shared" si="168"/>
        <v>0.95836481344603552</v>
      </c>
      <c r="BF273" s="31">
        <f t="shared" si="169"/>
        <v>0.4276067082693682</v>
      </c>
      <c r="BG273" s="31">
        <f t="shared" si="170"/>
        <v>0.64896270904650866</v>
      </c>
      <c r="BH273" s="24">
        <v>100</v>
      </c>
      <c r="BI273" s="24">
        <v>67.039299717399999</v>
      </c>
      <c r="BJ273" s="24">
        <f t="shared" si="171"/>
        <v>2468.7907048206089</v>
      </c>
      <c r="BK273" s="28">
        <v>1</v>
      </c>
      <c r="BL273" s="28" t="str">
        <f t="shared" si="172"/>
        <v>FALSETRUE</v>
      </c>
      <c r="BM273" s="24" t="str">
        <f t="shared" si="173"/>
        <v>TRUETRUE</v>
      </c>
      <c r="BN273" s="28">
        <v>0.41399999999999998</v>
      </c>
      <c r="BO273" s="28">
        <f t="shared" si="174"/>
        <v>0.36799999999999999</v>
      </c>
      <c r="BP273" s="24">
        <v>2.14</v>
      </c>
      <c r="BQ273" s="24">
        <f t="shared" si="147"/>
        <v>417.72727272727275</v>
      </c>
      <c r="BR273" s="24">
        <v>77</v>
      </c>
      <c r="BS273" s="28">
        <v>2.4299999999999997</v>
      </c>
      <c r="BT273" s="28">
        <v>3635.4258</v>
      </c>
      <c r="BU273" s="24">
        <v>0.16</v>
      </c>
      <c r="BV273" s="28">
        <v>8.84</v>
      </c>
      <c r="BW273" s="28">
        <v>13225.170400000001</v>
      </c>
      <c r="BX273" s="24">
        <v>42073</v>
      </c>
      <c r="BY273" s="24">
        <v>101631</v>
      </c>
      <c r="BZ273" s="24">
        <v>5902</v>
      </c>
      <c r="CA273" s="24">
        <v>33923</v>
      </c>
      <c r="CB273" s="24">
        <v>17100</v>
      </c>
      <c r="CC273" s="24">
        <v>98583</v>
      </c>
      <c r="CD273" s="24">
        <v>47.21</v>
      </c>
      <c r="CE273" s="24">
        <v>28.22</v>
      </c>
      <c r="CF273" s="24">
        <v>96.99</v>
      </c>
      <c r="CG273" s="24">
        <v>149606</v>
      </c>
      <c r="CH273" s="24">
        <v>0</v>
      </c>
      <c r="CI273" s="24">
        <v>0</v>
      </c>
      <c r="CJ273" s="24" t="s">
        <v>98</v>
      </c>
      <c r="CK273" s="24">
        <v>38971</v>
      </c>
      <c r="CL273" s="28">
        <v>1.04</v>
      </c>
      <c r="CM273" s="28">
        <v>3.99</v>
      </c>
      <c r="CN273" s="24">
        <v>15257</v>
      </c>
      <c r="CO273" s="24">
        <v>39.29</v>
      </c>
      <c r="CP273" s="24">
        <v>5979</v>
      </c>
      <c r="CQ273" s="24">
        <v>17034</v>
      </c>
      <c r="CR273" s="24">
        <v>8315</v>
      </c>
      <c r="CS273" s="24">
        <v>32165</v>
      </c>
      <c r="CT273" s="24">
        <v>7039</v>
      </c>
      <c r="CU273" s="24">
        <v>16358</v>
      </c>
      <c r="CV273" s="24">
        <v>11806</v>
      </c>
      <c r="CW273" s="24">
        <v>7863</v>
      </c>
      <c r="CX273" s="24">
        <v>62.4</v>
      </c>
      <c r="CY273" s="24">
        <v>96.74</v>
      </c>
      <c r="CZ273" s="24">
        <v>82.5</v>
      </c>
      <c r="DA273" s="24">
        <v>38.35</v>
      </c>
      <c r="DB273" s="24">
        <v>2598</v>
      </c>
      <c r="DC273" s="24">
        <v>3.82</v>
      </c>
      <c r="DD273" s="24">
        <v>8.64</v>
      </c>
      <c r="DE273" s="24">
        <v>3632</v>
      </c>
      <c r="DF273" s="24">
        <v>9.35</v>
      </c>
      <c r="DG273" s="24">
        <v>7.01</v>
      </c>
      <c r="DH273" s="24">
        <v>1.74</v>
      </c>
    </row>
    <row r="274" spans="1:112" ht="12.3" customHeight="1">
      <c r="A274" s="24">
        <v>283</v>
      </c>
      <c r="B274" s="24" t="s">
        <v>99</v>
      </c>
      <c r="C274" s="24" t="s">
        <v>100</v>
      </c>
      <c r="D274" s="25" t="s">
        <v>176</v>
      </c>
      <c r="E274" s="25" t="s">
        <v>695</v>
      </c>
      <c r="F274" s="25" t="s">
        <v>696</v>
      </c>
      <c r="G274" s="25" t="s">
        <v>697</v>
      </c>
      <c r="H274" s="25" t="s">
        <v>2848</v>
      </c>
      <c r="I274" s="26">
        <v>29092</v>
      </c>
      <c r="J274" s="27">
        <v>32060</v>
      </c>
      <c r="K274" s="27">
        <f t="shared" si="148"/>
        <v>9268.7111999999997</v>
      </c>
      <c r="L274" s="24">
        <v>5123</v>
      </c>
      <c r="M274" s="24">
        <v>1702</v>
      </c>
      <c r="N274" s="24">
        <v>693</v>
      </c>
      <c r="O274" s="24">
        <f t="shared" si="149"/>
        <v>2395</v>
      </c>
      <c r="P274" s="28">
        <v>31.86</v>
      </c>
      <c r="Q274" s="28">
        <f t="shared" si="150"/>
        <v>0.43793602516165808</v>
      </c>
      <c r="R274" s="29">
        <v>0.45062189361039179</v>
      </c>
      <c r="S274" s="29">
        <v>7.9867782606710541E-2</v>
      </c>
      <c r="T274" s="29">
        <v>0.6274027960879266</v>
      </c>
      <c r="U274" s="28" t="s">
        <v>194</v>
      </c>
      <c r="V274" s="28" t="s">
        <v>129</v>
      </c>
      <c r="W274" s="28">
        <v>0.45062189361039179</v>
      </c>
      <c r="X274" s="27">
        <v>14446.937909149161</v>
      </c>
      <c r="Y274" s="30">
        <f t="shared" si="151"/>
        <v>1.1569509535315763E-3</v>
      </c>
      <c r="Z274" s="27">
        <f t="shared" si="152"/>
        <v>14446.937909149161</v>
      </c>
      <c r="AA274" s="27">
        <v>0</v>
      </c>
      <c r="AB274" s="27">
        <v>0</v>
      </c>
      <c r="AC274" s="27">
        <v>470</v>
      </c>
      <c r="AD274" s="27">
        <v>0</v>
      </c>
      <c r="AE274" s="27">
        <v>3575</v>
      </c>
      <c r="AF274" s="27">
        <f t="shared" si="153"/>
        <v>3575</v>
      </c>
      <c r="AG274" s="27">
        <f t="shared" si="154"/>
        <v>2</v>
      </c>
      <c r="AH274" s="27">
        <v>0</v>
      </c>
      <c r="AI274" s="27">
        <v>0</v>
      </c>
      <c r="AJ274" s="27">
        <v>453</v>
      </c>
      <c r="AK274" s="27">
        <v>0</v>
      </c>
      <c r="AL274" s="27">
        <v>3575</v>
      </c>
      <c r="AM274" s="27">
        <v>3575</v>
      </c>
      <c r="AN274" s="27">
        <f t="shared" si="155"/>
        <v>2</v>
      </c>
      <c r="AO274" s="27">
        <v>0</v>
      </c>
      <c r="AP274" s="30">
        <f t="shared" si="156"/>
        <v>0</v>
      </c>
      <c r="AQ274" s="30">
        <f t="shared" si="157"/>
        <v>0</v>
      </c>
      <c r="AR274" s="31">
        <f t="shared" si="158"/>
        <v>0</v>
      </c>
      <c r="AS274" s="31">
        <f t="shared" si="144"/>
        <v>0</v>
      </c>
      <c r="AT274" s="32">
        <f t="shared" si="159"/>
        <v>0</v>
      </c>
      <c r="AU274" s="24">
        <v>3990.7074898136298</v>
      </c>
      <c r="AV274" s="28">
        <f t="shared" si="160"/>
        <v>0.1108241196856244</v>
      </c>
      <c r="AW274" s="30">
        <f t="shared" si="161"/>
        <v>1.4233407901282403E-3</v>
      </c>
      <c r="AX274" s="33">
        <f t="shared" si="162"/>
        <v>0.1108241196856244</v>
      </c>
      <c r="AY274" s="30">
        <f t="shared" si="163"/>
        <v>1.4233407901282403E-3</v>
      </c>
      <c r="AZ274" s="31">
        <f t="shared" si="164"/>
        <v>0.9063211917151629</v>
      </c>
      <c r="BA274" s="31">
        <f t="shared" si="175"/>
        <v>3990.7074898136298</v>
      </c>
      <c r="BB274" s="33">
        <f t="shared" si="165"/>
        <v>0</v>
      </c>
      <c r="BC274" s="31">
        <f t="shared" si="166"/>
        <v>0.48925573500372638</v>
      </c>
      <c r="BD274" s="30">
        <f t="shared" si="167"/>
        <v>1.1569509535315763E-3</v>
      </c>
      <c r="BE274" s="31">
        <f t="shared" si="168"/>
        <v>0.94654017993474182</v>
      </c>
      <c r="BF274" s="31">
        <f t="shared" si="169"/>
        <v>0.46610634149955504</v>
      </c>
      <c r="BG274" s="31">
        <f t="shared" si="170"/>
        <v>0.70739216254942239</v>
      </c>
      <c r="BH274" s="24">
        <v>97.59</v>
      </c>
      <c r="BI274" s="24">
        <v>182.32939595100001</v>
      </c>
      <c r="BJ274" s="24">
        <f t="shared" si="171"/>
        <v>175.83560693973857</v>
      </c>
      <c r="BK274" s="28">
        <f>BJ274/(2000)</f>
        <v>8.7917803469869285E-2</v>
      </c>
      <c r="BL274" s="28" t="str">
        <f t="shared" si="172"/>
        <v>FALSETRUE</v>
      </c>
      <c r="BM274" s="24" t="str">
        <f t="shared" si="173"/>
        <v>TRUETRUE</v>
      </c>
      <c r="BN274" s="28">
        <v>0.42609999999999998</v>
      </c>
      <c r="BO274" s="28">
        <f t="shared" si="174"/>
        <v>0.37875555555555551</v>
      </c>
      <c r="BP274" s="24">
        <v>5.73</v>
      </c>
      <c r="BQ274" s="24">
        <f t="shared" si="147"/>
        <v>285.67741935483872</v>
      </c>
      <c r="BR274" s="24">
        <v>31</v>
      </c>
      <c r="BS274" s="28">
        <v>6.15</v>
      </c>
      <c r="BT274" s="28">
        <v>1789.1580000000001</v>
      </c>
      <c r="BU274" s="24">
        <v>1.1399999999999999</v>
      </c>
      <c r="BV274" s="28">
        <v>23.029999999999998</v>
      </c>
      <c r="BW274" s="28">
        <v>6699.8875999999991</v>
      </c>
      <c r="BX274" s="24">
        <v>8254</v>
      </c>
      <c r="BY274" s="24">
        <v>19373</v>
      </c>
      <c r="BZ274" s="24">
        <v>1465</v>
      </c>
      <c r="CA274" s="24">
        <v>6639</v>
      </c>
      <c r="CB274" s="24">
        <v>3361</v>
      </c>
      <c r="CC274" s="24">
        <v>19092</v>
      </c>
      <c r="CD274" s="24">
        <v>50.17</v>
      </c>
      <c r="CE274" s="24">
        <v>28.36</v>
      </c>
      <c r="CF274" s="24">
        <v>100.62</v>
      </c>
      <c r="CG274" s="24">
        <v>28391</v>
      </c>
      <c r="CH274" s="24">
        <v>701</v>
      </c>
      <c r="CI274" s="24">
        <v>2.41</v>
      </c>
      <c r="CJ274" s="24" t="s">
        <v>98</v>
      </c>
      <c r="CK274" s="24">
        <v>7950</v>
      </c>
      <c r="CL274" s="28">
        <v>1.05</v>
      </c>
      <c r="CM274" s="28">
        <v>3.83</v>
      </c>
      <c r="CN274" s="24">
        <v>3199</v>
      </c>
      <c r="CO274" s="24">
        <v>40.36</v>
      </c>
      <c r="CP274" s="24">
        <v>2011</v>
      </c>
      <c r="CQ274" s="24">
        <v>3764</v>
      </c>
      <c r="CR274" s="24">
        <v>2390</v>
      </c>
      <c r="CS274" s="24">
        <v>8856</v>
      </c>
      <c r="CT274" s="24">
        <v>1376</v>
      </c>
      <c r="CU274" s="24">
        <v>3044</v>
      </c>
      <c r="CV274" s="24">
        <v>2192</v>
      </c>
      <c r="CW274" s="24">
        <v>1478</v>
      </c>
      <c r="CX274" s="24">
        <v>62.6</v>
      </c>
      <c r="CY274" s="24">
        <v>92.92</v>
      </c>
      <c r="CZ274" s="24">
        <v>77.180000000000007</v>
      </c>
      <c r="DA274" s="24">
        <v>36.450000000000003</v>
      </c>
      <c r="DB274" s="24">
        <v>1352</v>
      </c>
      <c r="DC274" s="24">
        <v>7.99</v>
      </c>
      <c r="DD274" s="24">
        <v>8.4499999999999993</v>
      </c>
      <c r="DE274" s="24">
        <v>616</v>
      </c>
      <c r="DF274" s="24">
        <v>7.77</v>
      </c>
      <c r="DG274" s="24">
        <v>20.67</v>
      </c>
      <c r="DH274" s="24">
        <v>4.63</v>
      </c>
    </row>
    <row r="275" spans="1:112" ht="12.3" customHeight="1">
      <c r="A275" s="24">
        <v>284</v>
      </c>
      <c r="B275" s="24" t="s">
        <v>99</v>
      </c>
      <c r="C275" s="24" t="s">
        <v>100</v>
      </c>
      <c r="D275" s="25" t="s">
        <v>994</v>
      </c>
      <c r="E275" s="25" t="s">
        <v>1078</v>
      </c>
      <c r="F275" s="25" t="s">
        <v>1079</v>
      </c>
      <c r="G275" s="25" t="s">
        <v>1080</v>
      </c>
      <c r="H275" s="25" t="s">
        <v>2848</v>
      </c>
      <c r="I275" s="26">
        <v>24908</v>
      </c>
      <c r="J275" s="27">
        <v>28596</v>
      </c>
      <c r="K275" s="27">
        <f t="shared" si="148"/>
        <v>4224.3967999999995</v>
      </c>
      <c r="L275" s="24">
        <v>5288</v>
      </c>
      <c r="M275" s="24">
        <v>863</v>
      </c>
      <c r="N275" s="24">
        <v>217</v>
      </c>
      <c r="O275" s="24">
        <f t="shared" si="149"/>
        <v>1080</v>
      </c>
      <c r="P275" s="28">
        <v>16.96</v>
      </c>
      <c r="Q275" s="28">
        <f t="shared" si="150"/>
        <v>0.41049563164369879</v>
      </c>
      <c r="R275" s="29">
        <v>0.37405840589906769</v>
      </c>
      <c r="S275" s="29">
        <v>4.6683684442857698E-2</v>
      </c>
      <c r="T275" s="29">
        <v>0.2177178256558554</v>
      </c>
      <c r="U275" s="28" t="s">
        <v>194</v>
      </c>
      <c r="V275" s="28" t="s">
        <v>129</v>
      </c>
      <c r="W275" s="28">
        <v>0.37405840589906769</v>
      </c>
      <c r="X275" s="27">
        <v>10696.57417508974</v>
      </c>
      <c r="Y275" s="30">
        <f t="shared" si="151"/>
        <v>8.5661139884556667E-4</v>
      </c>
      <c r="Z275" s="27">
        <f t="shared" si="152"/>
        <v>10579.57417508974</v>
      </c>
      <c r="AA275" s="27">
        <v>0</v>
      </c>
      <c r="AB275" s="27">
        <v>0</v>
      </c>
      <c r="AC275" s="27">
        <v>87</v>
      </c>
      <c r="AD275" s="27">
        <v>0</v>
      </c>
      <c r="AE275" s="27">
        <v>2937</v>
      </c>
      <c r="AF275" s="27">
        <f t="shared" si="153"/>
        <v>2937</v>
      </c>
      <c r="AG275" s="27">
        <f t="shared" si="154"/>
        <v>2</v>
      </c>
      <c r="AH275" s="27">
        <v>0</v>
      </c>
      <c r="AI275" s="27">
        <v>0</v>
      </c>
      <c r="AJ275" s="27">
        <v>117</v>
      </c>
      <c r="AK275" s="27">
        <v>0</v>
      </c>
      <c r="AL275" s="27">
        <v>2937</v>
      </c>
      <c r="AM275" s="27">
        <v>3054</v>
      </c>
      <c r="AN275" s="27">
        <f t="shared" si="155"/>
        <v>2</v>
      </c>
      <c r="AO275" s="27">
        <v>117</v>
      </c>
      <c r="AP275" s="30">
        <f t="shared" si="156"/>
        <v>6.7662277563154064E-5</v>
      </c>
      <c r="AQ275" s="30">
        <f t="shared" si="157"/>
        <v>0</v>
      </c>
      <c r="AR275" s="31">
        <f t="shared" si="158"/>
        <v>1.0938081490845028E-2</v>
      </c>
      <c r="AS275" s="31">
        <f t="shared" si="144"/>
        <v>1.0938081490845028E-2</v>
      </c>
      <c r="AT275" s="32">
        <f t="shared" si="159"/>
        <v>4.0914813260595892E-3</v>
      </c>
      <c r="AU275" s="24">
        <v>2318.4139997624216</v>
      </c>
      <c r="AV275" s="28">
        <f t="shared" si="160"/>
        <v>6.4383619006487744E-2</v>
      </c>
      <c r="AW275" s="30">
        <f t="shared" si="161"/>
        <v>8.2689428445689652E-4</v>
      </c>
      <c r="AX275" s="33">
        <f t="shared" si="162"/>
        <v>6.4383619006487744E-2</v>
      </c>
      <c r="AY275" s="30">
        <f t="shared" si="163"/>
        <v>8.2689428445689652E-4</v>
      </c>
      <c r="AZ275" s="31">
        <f t="shared" si="164"/>
        <v>0.90142846930097131</v>
      </c>
      <c r="BA275" s="31">
        <f t="shared" si="175"/>
        <v>2318.4139997624216</v>
      </c>
      <c r="BB275" s="33">
        <f t="shared" si="165"/>
        <v>0</v>
      </c>
      <c r="BC275" s="31">
        <f t="shared" si="166"/>
        <v>0.44662349806884222</v>
      </c>
      <c r="BD275" s="30">
        <f t="shared" si="167"/>
        <v>7.8894912128241266E-4</v>
      </c>
      <c r="BE275" s="31">
        <f t="shared" si="168"/>
        <v>0.94511516540454887</v>
      </c>
      <c r="BF275" s="31">
        <f t="shared" si="169"/>
        <v>0.44001006090082068</v>
      </c>
      <c r="BG275" s="31">
        <f t="shared" si="170"/>
        <v>0.66778681346139057</v>
      </c>
      <c r="BH275" s="24">
        <v>99.33</v>
      </c>
      <c r="BI275" s="24">
        <v>138.43975564300001</v>
      </c>
      <c r="BJ275" s="24">
        <f t="shared" si="171"/>
        <v>206.55916262768926</v>
      </c>
      <c r="BK275" s="28">
        <f>BJ275/(2000)</f>
        <v>0.10327958131384463</v>
      </c>
      <c r="BL275" s="28" t="str">
        <f t="shared" si="172"/>
        <v>FALSETRUE</v>
      </c>
      <c r="BM275" s="24" t="str">
        <f t="shared" si="173"/>
        <v>FALSETRUE</v>
      </c>
      <c r="BN275" s="28">
        <v>0.38229999999999997</v>
      </c>
      <c r="BO275" s="28">
        <f t="shared" si="174"/>
        <v>0.33982222222222219</v>
      </c>
      <c r="BP275" s="24">
        <v>3.85</v>
      </c>
      <c r="BQ275" s="24">
        <f t="shared" si="147"/>
        <v>247.92</v>
      </c>
      <c r="BR275" s="24">
        <v>25</v>
      </c>
      <c r="BS275" s="28">
        <v>2.7</v>
      </c>
      <c r="BT275" s="28">
        <v>672.51600000000008</v>
      </c>
      <c r="BU275" s="24">
        <v>0.3</v>
      </c>
      <c r="BV275" s="28">
        <v>3.71</v>
      </c>
      <c r="BW275" s="28">
        <v>924.08679999999993</v>
      </c>
      <c r="BX275" s="24">
        <v>6464</v>
      </c>
      <c r="BY275" s="24">
        <v>16910</v>
      </c>
      <c r="BZ275" s="24">
        <v>1534</v>
      </c>
      <c r="CA275" s="24">
        <v>5129</v>
      </c>
      <c r="CB275" s="24">
        <v>2759</v>
      </c>
      <c r="CC275" s="24">
        <v>17020</v>
      </c>
      <c r="CD275" s="24">
        <v>47.3</v>
      </c>
      <c r="CE275" s="24">
        <v>30.12</v>
      </c>
      <c r="CF275" s="24">
        <v>101.02</v>
      </c>
      <c r="CG275" s="24">
        <v>24740</v>
      </c>
      <c r="CH275" s="24">
        <v>168</v>
      </c>
      <c r="CI275" s="24">
        <v>0.67</v>
      </c>
      <c r="CJ275" s="24" t="s">
        <v>98</v>
      </c>
      <c r="CK275" s="24">
        <v>6519</v>
      </c>
      <c r="CL275" s="28">
        <v>1.04</v>
      </c>
      <c r="CM275" s="28">
        <v>3.93</v>
      </c>
      <c r="CN275" s="24">
        <v>2649</v>
      </c>
      <c r="CO275" s="24">
        <v>40.76</v>
      </c>
      <c r="CP275" s="24">
        <v>1415</v>
      </c>
      <c r="CQ275" s="24">
        <v>2696</v>
      </c>
      <c r="CR275" s="24">
        <v>1754</v>
      </c>
      <c r="CS275" s="24">
        <v>6198</v>
      </c>
      <c r="CT275" s="24">
        <v>1311</v>
      </c>
      <c r="CU275" s="24">
        <v>2550</v>
      </c>
      <c r="CV275" s="24">
        <v>1924</v>
      </c>
      <c r="CW275" s="24">
        <v>1581</v>
      </c>
      <c r="CX275" s="24">
        <v>75.34</v>
      </c>
      <c r="CY275" s="24">
        <v>97.48</v>
      </c>
      <c r="CZ275" s="24">
        <v>83.29</v>
      </c>
      <c r="DA275" s="24">
        <v>44.9</v>
      </c>
      <c r="DB275" s="24">
        <v>796</v>
      </c>
      <c r="DC275" s="24">
        <v>3.19</v>
      </c>
      <c r="DD275" s="24">
        <v>8.09</v>
      </c>
      <c r="DE275" s="24">
        <v>347</v>
      </c>
      <c r="DF275" s="24">
        <v>5.34</v>
      </c>
      <c r="DG275" s="24">
        <v>3.69</v>
      </c>
      <c r="DH275" s="24">
        <v>3.22</v>
      </c>
    </row>
    <row r="276" spans="1:112" ht="12.3" customHeight="1">
      <c r="A276" s="24">
        <v>285</v>
      </c>
      <c r="B276" s="24" t="s">
        <v>99</v>
      </c>
      <c r="C276" s="24" t="s">
        <v>100</v>
      </c>
      <c r="D276" s="25" t="s">
        <v>246</v>
      </c>
      <c r="E276" s="25" t="s">
        <v>247</v>
      </c>
      <c r="F276" s="25" t="s">
        <v>248</v>
      </c>
      <c r="G276" s="25" t="s">
        <v>249</v>
      </c>
      <c r="H276" s="25" t="s">
        <v>2848</v>
      </c>
      <c r="I276" s="26">
        <v>157437</v>
      </c>
      <c r="J276" s="27">
        <v>187563</v>
      </c>
      <c r="K276" s="27">
        <f t="shared" si="148"/>
        <v>18278.435699999998</v>
      </c>
      <c r="L276" s="24">
        <v>39141</v>
      </c>
      <c r="M276" s="24">
        <v>4210</v>
      </c>
      <c r="N276" s="24">
        <v>928</v>
      </c>
      <c r="O276" s="24">
        <f t="shared" si="149"/>
        <v>5138</v>
      </c>
      <c r="P276" s="28">
        <v>11.61</v>
      </c>
      <c r="Q276" s="28">
        <f t="shared" si="150"/>
        <v>0.39166259082012184</v>
      </c>
      <c r="R276" s="29">
        <v>0.31697168218762162</v>
      </c>
      <c r="S276" s="29">
        <v>0.35526326393711677</v>
      </c>
      <c r="T276" s="29">
        <v>0.3658290258300636</v>
      </c>
      <c r="U276" s="28" t="s">
        <v>105</v>
      </c>
      <c r="V276" s="28" t="s">
        <v>97</v>
      </c>
      <c r="W276" s="28">
        <v>0.31697168218762162</v>
      </c>
      <c r="X276" s="27">
        <v>59452.15962615687</v>
      </c>
      <c r="Y276" s="30">
        <f t="shared" si="151"/>
        <v>4.7610942333623282E-3</v>
      </c>
      <c r="Z276" s="27">
        <f t="shared" si="152"/>
        <v>59452.15962615687</v>
      </c>
      <c r="AA276" s="27">
        <v>0</v>
      </c>
      <c r="AB276" s="27">
        <v>0</v>
      </c>
      <c r="AC276" s="27">
        <v>460</v>
      </c>
      <c r="AD276" s="27">
        <v>0</v>
      </c>
      <c r="AE276" s="27">
        <v>14104</v>
      </c>
      <c r="AF276" s="27">
        <f t="shared" si="153"/>
        <v>14104</v>
      </c>
      <c r="AG276" s="27">
        <f t="shared" si="154"/>
        <v>2</v>
      </c>
      <c r="AH276" s="27">
        <v>0</v>
      </c>
      <c r="AI276" s="27">
        <v>0</v>
      </c>
      <c r="AJ276" s="27">
        <v>0</v>
      </c>
      <c r="AK276" s="27">
        <v>0</v>
      </c>
      <c r="AL276" s="27">
        <v>14104</v>
      </c>
      <c r="AM276" s="27">
        <v>14104</v>
      </c>
      <c r="AN276" s="27">
        <f t="shared" si="155"/>
        <v>1</v>
      </c>
      <c r="AO276" s="27">
        <v>0</v>
      </c>
      <c r="AP276" s="30">
        <f t="shared" si="156"/>
        <v>0</v>
      </c>
      <c r="AQ276" s="30">
        <f t="shared" si="157"/>
        <v>0</v>
      </c>
      <c r="AR276" s="31">
        <f t="shared" si="158"/>
        <v>0</v>
      </c>
      <c r="AS276" s="31">
        <f t="shared" si="144"/>
        <v>0</v>
      </c>
      <c r="AT276" s="32">
        <f t="shared" si="159"/>
        <v>0</v>
      </c>
      <c r="AU276" s="24">
        <v>10965.952316962957</v>
      </c>
      <c r="AV276" s="28">
        <f t="shared" si="160"/>
        <v>0.30453046612512019</v>
      </c>
      <c r="AW276" s="30">
        <f t="shared" si="161"/>
        <v>3.9111579275542411E-3</v>
      </c>
      <c r="AX276" s="33">
        <f t="shared" si="162"/>
        <v>0.30453046612512019</v>
      </c>
      <c r="AY276" s="30">
        <f t="shared" si="163"/>
        <v>3.9111579275542411E-3</v>
      </c>
      <c r="AZ276" s="31">
        <f t="shared" si="164"/>
        <v>0.92672905487632518</v>
      </c>
      <c r="BA276" s="31">
        <f t="shared" si="175"/>
        <v>10965.952316962957</v>
      </c>
      <c r="BB276" s="33">
        <f t="shared" si="165"/>
        <v>0</v>
      </c>
      <c r="BC276" s="31">
        <f t="shared" si="166"/>
        <v>0.51607706772968898</v>
      </c>
      <c r="BD276" s="30">
        <f t="shared" si="167"/>
        <v>4.7610942333623282E-3</v>
      </c>
      <c r="BE276" s="31">
        <f t="shared" si="168"/>
        <v>0.96049651409554182</v>
      </c>
      <c r="BF276" s="31">
        <f t="shared" si="169"/>
        <v>0.42740976350550858</v>
      </c>
      <c r="BG276" s="31">
        <f t="shared" si="170"/>
        <v>0.64866381334395018</v>
      </c>
      <c r="BH276" s="24">
        <v>99.14</v>
      </c>
      <c r="BI276" s="24">
        <v>200.139744863</v>
      </c>
      <c r="BJ276" s="24">
        <f t="shared" si="171"/>
        <v>937.16018339281356</v>
      </c>
      <c r="BK276" s="28">
        <f>BJ276/(2000)</f>
        <v>0.4685800916964068</v>
      </c>
      <c r="BL276" s="28" t="str">
        <f t="shared" si="172"/>
        <v>FALSETRUE</v>
      </c>
      <c r="BM276" s="24" t="str">
        <f t="shared" si="173"/>
        <v>TRUETRUE</v>
      </c>
      <c r="BN276" s="28">
        <v>0.30309999999999998</v>
      </c>
      <c r="BO276" s="28">
        <f t="shared" si="174"/>
        <v>0.26942222222222223</v>
      </c>
      <c r="BP276" s="24">
        <v>1.93</v>
      </c>
      <c r="BQ276" s="24">
        <f t="shared" si="147"/>
        <v>349.45454545454544</v>
      </c>
      <c r="BR276" s="24">
        <v>99</v>
      </c>
      <c r="BS276" s="28">
        <v>1.1399999999999999</v>
      </c>
      <c r="BT276" s="28">
        <v>1794.7817999999997</v>
      </c>
      <c r="BU276" s="24">
        <v>7.0000000000000007E-2</v>
      </c>
      <c r="BV276" s="28">
        <v>4.46</v>
      </c>
      <c r="BW276" s="28">
        <v>7021.6902</v>
      </c>
      <c r="BX276" s="24">
        <v>34073</v>
      </c>
      <c r="BY276" s="24">
        <v>112412</v>
      </c>
      <c r="BZ276" s="24">
        <v>10952</v>
      </c>
      <c r="CA276" s="24">
        <v>27406</v>
      </c>
      <c r="CB276" s="24">
        <v>14343</v>
      </c>
      <c r="CC276" s="24">
        <v>115688</v>
      </c>
      <c r="CD276" s="24">
        <v>40.049999999999997</v>
      </c>
      <c r="CE276" s="24">
        <v>32.270000000000003</v>
      </c>
      <c r="CF276" s="24">
        <v>93.14</v>
      </c>
      <c r="CG276" s="24">
        <v>156081</v>
      </c>
      <c r="CH276" s="24">
        <v>1356</v>
      </c>
      <c r="CI276" s="24">
        <v>0.86</v>
      </c>
      <c r="CJ276" s="24" t="s">
        <v>98</v>
      </c>
      <c r="CK276" s="24">
        <v>45490</v>
      </c>
      <c r="CL276" s="28">
        <v>1.03</v>
      </c>
      <c r="CM276" s="28">
        <v>3.55</v>
      </c>
      <c r="CN276" s="24">
        <v>18228</v>
      </c>
      <c r="CO276" s="24">
        <v>40.25</v>
      </c>
      <c r="CP276" s="24">
        <v>7030</v>
      </c>
      <c r="CQ276" s="24">
        <v>15877</v>
      </c>
      <c r="CR276" s="24">
        <v>10090</v>
      </c>
      <c r="CS276" s="24">
        <v>34596</v>
      </c>
      <c r="CT276" s="24">
        <v>7086</v>
      </c>
      <c r="CU276" s="24">
        <v>12908</v>
      </c>
      <c r="CV276" s="24">
        <v>10175</v>
      </c>
      <c r="CW276" s="24">
        <v>11751</v>
      </c>
      <c r="CX276" s="24">
        <v>76.89</v>
      </c>
      <c r="CY276" s="24">
        <v>96.01</v>
      </c>
      <c r="CZ276" s="24">
        <v>84.55</v>
      </c>
      <c r="DA276" s="24">
        <v>56.07</v>
      </c>
      <c r="DB276" s="24">
        <v>2594</v>
      </c>
      <c r="DC276" s="24">
        <v>4.57</v>
      </c>
      <c r="DD276" s="24">
        <v>5.52</v>
      </c>
      <c r="DE276" s="24">
        <v>1449</v>
      </c>
      <c r="DF276" s="24">
        <v>3.2</v>
      </c>
      <c r="DG276" s="24">
        <v>3.06</v>
      </c>
      <c r="DH276" s="24">
        <v>1.43</v>
      </c>
    </row>
    <row r="277" spans="1:112" ht="12.3" customHeight="1">
      <c r="A277" s="24">
        <v>286</v>
      </c>
      <c r="B277" s="24" t="s">
        <v>99</v>
      </c>
      <c r="C277" s="24" t="s">
        <v>100</v>
      </c>
      <c r="D277" s="25" t="s">
        <v>659</v>
      </c>
      <c r="E277" s="25" t="s">
        <v>660</v>
      </c>
      <c r="F277" s="25" t="s">
        <v>863</v>
      </c>
      <c r="G277" s="25" t="s">
        <v>864</v>
      </c>
      <c r="H277" s="25" t="s">
        <v>2848</v>
      </c>
      <c r="I277" s="26">
        <v>41813</v>
      </c>
      <c r="J277" s="27">
        <v>45689.958420322968</v>
      </c>
      <c r="K277" s="27">
        <f t="shared" si="148"/>
        <v>9525.001400000001</v>
      </c>
      <c r="L277" s="24">
        <v>7720</v>
      </c>
      <c r="M277" s="24">
        <v>1709</v>
      </c>
      <c r="N277" s="24">
        <v>568</v>
      </c>
      <c r="O277" s="24">
        <f t="shared" si="149"/>
        <v>2277</v>
      </c>
      <c r="P277" s="28">
        <v>22.78</v>
      </c>
      <c r="Q277" s="28">
        <f t="shared" si="150"/>
        <v>0.402910824955441</v>
      </c>
      <c r="R277" s="29">
        <v>0.32237879812075076</v>
      </c>
      <c r="S277" s="29">
        <v>0.29905626883903547</v>
      </c>
      <c r="T277" s="29">
        <v>0.5562150927368571</v>
      </c>
      <c r="U277" s="28" t="s">
        <v>381</v>
      </c>
      <c r="V277" s="28" t="s">
        <v>119</v>
      </c>
      <c r="W277" s="28">
        <v>0.35471183028895675</v>
      </c>
      <c r="X277" s="27">
        <v>16206.768777099092</v>
      </c>
      <c r="Y277" s="30">
        <f t="shared" si="151"/>
        <v>1.2978831021663098E-3</v>
      </c>
      <c r="Z277" s="27">
        <f t="shared" si="152"/>
        <v>15782.768777099092</v>
      </c>
      <c r="AA277" s="27">
        <v>432</v>
      </c>
      <c r="AB277" s="27">
        <v>0</v>
      </c>
      <c r="AC277" s="27">
        <v>65</v>
      </c>
      <c r="AD277" s="27">
        <v>0</v>
      </c>
      <c r="AE277" s="27">
        <v>21325</v>
      </c>
      <c r="AF277" s="27">
        <f t="shared" si="153"/>
        <v>21325</v>
      </c>
      <c r="AG277" s="27">
        <f t="shared" si="154"/>
        <v>3</v>
      </c>
      <c r="AH277" s="27">
        <v>432</v>
      </c>
      <c r="AI277" s="27">
        <v>0</v>
      </c>
      <c r="AJ277" s="27">
        <v>45</v>
      </c>
      <c r="AK277" s="27">
        <v>0</v>
      </c>
      <c r="AL277" s="27">
        <v>21325</v>
      </c>
      <c r="AM277" s="27">
        <v>21431</v>
      </c>
      <c r="AN277" s="27">
        <f t="shared" si="155"/>
        <v>3</v>
      </c>
      <c r="AO277" s="27">
        <v>424</v>
      </c>
      <c r="AP277" s="30">
        <f t="shared" si="156"/>
        <v>2.4520346740835317E-4</v>
      </c>
      <c r="AQ277" s="30">
        <f t="shared" si="157"/>
        <v>0</v>
      </c>
      <c r="AR277" s="31">
        <f t="shared" si="158"/>
        <v>2.6161908387261713E-2</v>
      </c>
      <c r="AS277" s="31">
        <f t="shared" si="144"/>
        <v>2.6161908387261713E-2</v>
      </c>
      <c r="AT277" s="32">
        <f t="shared" si="159"/>
        <v>9.2799384078976112E-3</v>
      </c>
      <c r="AU277" s="24">
        <v>3179.2821348799193</v>
      </c>
      <c r="AV277" s="28">
        <f t="shared" si="160"/>
        <v>8.829039580817645E-2</v>
      </c>
      <c r="AW277" s="30">
        <f t="shared" si="161"/>
        <v>1.1339347615557547E-3</v>
      </c>
      <c r="AX277" s="33">
        <f t="shared" si="162"/>
        <v>8.829039580817645E-2</v>
      </c>
      <c r="AY277" s="30">
        <f t="shared" si="163"/>
        <v>1.1339347615557547E-3</v>
      </c>
      <c r="AZ277" s="31">
        <f t="shared" si="164"/>
        <v>0.90394715925905023</v>
      </c>
      <c r="BA277" s="31">
        <f t="shared" si="175"/>
        <v>3179.2821348799193</v>
      </c>
      <c r="BB277" s="33">
        <f t="shared" si="165"/>
        <v>0</v>
      </c>
      <c r="BC277" s="31">
        <f t="shared" si="166"/>
        <v>0.43820545106265918</v>
      </c>
      <c r="BD277" s="30">
        <f t="shared" si="167"/>
        <v>1.0526796347579566E-3</v>
      </c>
      <c r="BE277" s="31">
        <f t="shared" si="168"/>
        <v>0.9461364098137437</v>
      </c>
      <c r="BF277" s="31">
        <f t="shared" si="169"/>
        <v>0.43404870773495557</v>
      </c>
      <c r="BG277" s="31">
        <f t="shared" si="170"/>
        <v>0.65873949071063109</v>
      </c>
      <c r="BH277" s="24">
        <v>100</v>
      </c>
      <c r="BI277" s="24">
        <v>66.1600915848</v>
      </c>
      <c r="BJ277" s="24">
        <f t="shared" si="171"/>
        <v>690.59696451236539</v>
      </c>
      <c r="BK277" s="28">
        <f>BJ277/(2000)</f>
        <v>0.3452984822561827</v>
      </c>
      <c r="BL277" s="28" t="str">
        <f t="shared" si="172"/>
        <v>FALSETRUE</v>
      </c>
      <c r="BM277" s="24" t="str">
        <f t="shared" si="173"/>
        <v>FALSETRUE</v>
      </c>
      <c r="BN277" s="28">
        <v>0.39590000000000003</v>
      </c>
      <c r="BO277" s="28">
        <f t="shared" si="174"/>
        <v>0.35191111111111112</v>
      </c>
      <c r="BP277" s="24">
        <v>2.4</v>
      </c>
      <c r="BQ277" s="24">
        <f t="shared" si="147"/>
        <v>344.73076923076923</v>
      </c>
      <c r="BR277" s="24">
        <v>26</v>
      </c>
      <c r="BS277" s="28">
        <v>3.09</v>
      </c>
      <c r="BT277" s="28">
        <v>1292.0216999999998</v>
      </c>
      <c r="BU277" s="24">
        <v>0.41</v>
      </c>
      <c r="BV277" s="28">
        <v>3.26</v>
      </c>
      <c r="BW277" s="28">
        <v>1363.1038000000001</v>
      </c>
      <c r="BX277" s="24">
        <v>11146</v>
      </c>
      <c r="BY277" s="24">
        <v>28153</v>
      </c>
      <c r="BZ277" s="24">
        <v>2514</v>
      </c>
      <c r="CA277" s="24">
        <v>8934</v>
      </c>
      <c r="CB277" s="24">
        <v>4602</v>
      </c>
      <c r="CC277" s="24">
        <v>28277</v>
      </c>
      <c r="CD277" s="24">
        <v>48.52</v>
      </c>
      <c r="CE277" s="24">
        <v>29.96</v>
      </c>
      <c r="CF277" s="24">
        <v>99.08</v>
      </c>
      <c r="CG277" s="24">
        <v>41813</v>
      </c>
      <c r="CH277" s="24">
        <v>0</v>
      </c>
      <c r="CI277" s="24">
        <v>0</v>
      </c>
      <c r="CJ277" s="24" t="s">
        <v>98</v>
      </c>
      <c r="CK277" s="24">
        <v>10404</v>
      </c>
      <c r="CL277" s="28">
        <v>1.05</v>
      </c>
      <c r="CM277" s="28">
        <v>4.21</v>
      </c>
      <c r="CN277" s="24">
        <v>4116</v>
      </c>
      <c r="CO277" s="24">
        <v>39.630000000000003</v>
      </c>
      <c r="CP277" s="24">
        <v>1445</v>
      </c>
      <c r="CQ277" s="24">
        <v>3771</v>
      </c>
      <c r="CR277" s="24">
        <v>2760</v>
      </c>
      <c r="CS277" s="24">
        <v>8963</v>
      </c>
      <c r="CT277" s="24">
        <v>2123</v>
      </c>
      <c r="CU277" s="24">
        <v>4278</v>
      </c>
      <c r="CV277" s="24">
        <v>3273</v>
      </c>
      <c r="CW277" s="24">
        <v>2482</v>
      </c>
      <c r="CX277" s="24">
        <v>69.56</v>
      </c>
      <c r="CY277" s="24">
        <v>97.01</v>
      </c>
      <c r="CZ277" s="24">
        <v>85.21</v>
      </c>
      <c r="DA277" s="24">
        <v>43.73</v>
      </c>
      <c r="DB277" s="24">
        <v>826</v>
      </c>
      <c r="DC277" s="24">
        <v>3.67</v>
      </c>
      <c r="DD277" s="24">
        <v>11.72</v>
      </c>
      <c r="DE277" s="24">
        <v>955</v>
      </c>
      <c r="DF277" s="24">
        <v>9.1999999999999993</v>
      </c>
      <c r="DG277" s="24">
        <v>5.59</v>
      </c>
      <c r="DH277" s="24">
        <v>1.84</v>
      </c>
    </row>
    <row r="278" spans="1:112" ht="12.3" customHeight="1">
      <c r="A278" s="24">
        <v>287</v>
      </c>
      <c r="B278" s="24" t="s">
        <v>99</v>
      </c>
      <c r="C278" s="24" t="s">
        <v>100</v>
      </c>
      <c r="D278" s="25" t="s">
        <v>659</v>
      </c>
      <c r="E278" s="25" t="s">
        <v>660</v>
      </c>
      <c r="F278" s="25" t="s">
        <v>913</v>
      </c>
      <c r="G278" s="25" t="s">
        <v>914</v>
      </c>
      <c r="H278" s="25" t="s">
        <v>2848</v>
      </c>
      <c r="I278" s="26">
        <v>8878</v>
      </c>
      <c r="J278" s="27">
        <v>9701.1802754078235</v>
      </c>
      <c r="K278" s="27">
        <f t="shared" si="148"/>
        <v>3443.7761999999998</v>
      </c>
      <c r="L278" s="24">
        <v>1431</v>
      </c>
      <c r="M278" s="24">
        <v>632</v>
      </c>
      <c r="N278" s="24">
        <v>275</v>
      </c>
      <c r="O278" s="24">
        <f t="shared" si="149"/>
        <v>907</v>
      </c>
      <c r="P278" s="28">
        <v>38.79</v>
      </c>
      <c r="Q278" s="28">
        <f t="shared" si="150"/>
        <v>0.4961474141218753</v>
      </c>
      <c r="R278" s="29">
        <v>0.32237879812075076</v>
      </c>
      <c r="S278" s="29">
        <v>0.29905626883903547</v>
      </c>
      <c r="T278" s="29">
        <v>0.5562150927368571</v>
      </c>
      <c r="U278" s="28" t="s">
        <v>381</v>
      </c>
      <c r="V278" s="28" t="s">
        <v>119</v>
      </c>
      <c r="W278" s="28">
        <v>0.6040066679942333</v>
      </c>
      <c r="X278" s="27">
        <v>5859.5775737604581</v>
      </c>
      <c r="Y278" s="30">
        <f t="shared" si="151"/>
        <v>4.6925126306254474E-4</v>
      </c>
      <c r="Z278" s="27">
        <f t="shared" si="152"/>
        <v>5528.5775737604581</v>
      </c>
      <c r="AA278" s="27">
        <v>0</v>
      </c>
      <c r="AB278" s="27">
        <v>0</v>
      </c>
      <c r="AC278" s="27">
        <v>11</v>
      </c>
      <c r="AD278" s="27">
        <v>0</v>
      </c>
      <c r="AE278" s="27">
        <v>0</v>
      </c>
      <c r="AF278" s="27">
        <f t="shared" si="153"/>
        <v>11</v>
      </c>
      <c r="AG278" s="27">
        <f t="shared" si="154"/>
        <v>1</v>
      </c>
      <c r="AH278" s="27">
        <v>108</v>
      </c>
      <c r="AI278" s="27">
        <v>0</v>
      </c>
      <c r="AJ278" s="27">
        <v>200</v>
      </c>
      <c r="AK278" s="27">
        <v>0</v>
      </c>
      <c r="AL278" s="27">
        <v>0</v>
      </c>
      <c r="AM278" s="27">
        <v>200</v>
      </c>
      <c r="AN278" s="27">
        <f t="shared" si="155"/>
        <v>2</v>
      </c>
      <c r="AO278" s="27">
        <v>331</v>
      </c>
      <c r="AP278" s="30">
        <f t="shared" si="156"/>
        <v>1.9142063139661534E-4</v>
      </c>
      <c r="AQ278" s="30">
        <f t="shared" si="157"/>
        <v>0</v>
      </c>
      <c r="AR278" s="31">
        <f t="shared" si="158"/>
        <v>5.6488713705615569E-2</v>
      </c>
      <c r="AS278" s="31">
        <f t="shared" si="144"/>
        <v>5.6488713705615569E-2</v>
      </c>
      <c r="AT278" s="32">
        <f t="shared" si="159"/>
        <v>3.4119559744609042E-2</v>
      </c>
      <c r="AU278" s="24">
        <v>2946.9485331438641</v>
      </c>
      <c r="AV278" s="28">
        <f t="shared" si="160"/>
        <v>8.1838365196684235E-2</v>
      </c>
      <c r="AW278" s="30">
        <f t="shared" si="161"/>
        <v>1.0510697825733487E-3</v>
      </c>
      <c r="AX278" s="33">
        <f t="shared" si="162"/>
        <v>8.1838365196684235E-2</v>
      </c>
      <c r="AY278" s="30">
        <f t="shared" si="163"/>
        <v>1.0510697825733487E-3</v>
      </c>
      <c r="AZ278" s="31">
        <f t="shared" si="164"/>
        <v>0.90326740787118287</v>
      </c>
      <c r="BA278" s="31">
        <f t="shared" si="175"/>
        <v>2946.9485331438641</v>
      </c>
      <c r="BB278" s="33">
        <f t="shared" si="165"/>
        <v>0</v>
      </c>
      <c r="BC278" s="31">
        <f t="shared" si="166"/>
        <v>0.43582819039620596</v>
      </c>
      <c r="BD278" s="30">
        <f t="shared" si="167"/>
        <v>2.7783063166592938E-4</v>
      </c>
      <c r="BE278" s="31">
        <f t="shared" si="168"/>
        <v>0.94313595983945098</v>
      </c>
      <c r="BF278" s="31">
        <f t="shared" si="169"/>
        <v>0.51587062636558223</v>
      </c>
      <c r="BG278" s="31">
        <f t="shared" si="170"/>
        <v>0.78291755655253759</v>
      </c>
      <c r="BH278" s="24">
        <v>92.35</v>
      </c>
      <c r="BI278" s="24">
        <v>118.178106911</v>
      </c>
      <c r="BJ278" s="24">
        <f t="shared" si="171"/>
        <v>82.089487883858112</v>
      </c>
      <c r="BK278" s="28">
        <f>BJ278/(2000)</f>
        <v>4.1044743941929057E-2</v>
      </c>
      <c r="BL278" s="28" t="str">
        <f t="shared" si="172"/>
        <v>TRUETRUE</v>
      </c>
      <c r="BM278" s="24" t="str">
        <f t="shared" si="173"/>
        <v>FALSETRUE</v>
      </c>
      <c r="BN278" s="28">
        <v>0.41159999999999997</v>
      </c>
      <c r="BO278" s="28">
        <f t="shared" si="174"/>
        <v>0.36586666666666662</v>
      </c>
      <c r="BP278" s="24">
        <v>4.47</v>
      </c>
      <c r="BQ278" s="24">
        <f t="shared" si="147"/>
        <v>375.30769230769232</v>
      </c>
      <c r="BR278" s="24">
        <v>13</v>
      </c>
      <c r="BS278" s="28">
        <v>10.149999999999999</v>
      </c>
      <c r="BT278" s="28">
        <v>901.11699999999985</v>
      </c>
      <c r="BU278" s="24">
        <v>3.7</v>
      </c>
      <c r="BV278" s="28">
        <v>21.74</v>
      </c>
      <c r="BW278" s="28">
        <v>1930.0771999999997</v>
      </c>
      <c r="BX278" s="24">
        <v>2448</v>
      </c>
      <c r="BY278" s="24">
        <v>5948</v>
      </c>
      <c r="BZ278" s="24">
        <v>482</v>
      </c>
      <c r="CA278" s="24">
        <v>1954</v>
      </c>
      <c r="CB278" s="24">
        <v>1006</v>
      </c>
      <c r="CC278" s="24">
        <v>5918</v>
      </c>
      <c r="CD278" s="24">
        <v>49.26</v>
      </c>
      <c r="CE278" s="24">
        <v>29.33</v>
      </c>
      <c r="CF278" s="24">
        <v>104.23</v>
      </c>
      <c r="CG278" s="24">
        <v>8199</v>
      </c>
      <c r="CH278" s="24">
        <v>679</v>
      </c>
      <c r="CI278" s="24">
        <v>7.65</v>
      </c>
      <c r="CJ278" s="24" t="s">
        <v>98</v>
      </c>
      <c r="CK278" s="24">
        <v>2569</v>
      </c>
      <c r="CL278" s="28">
        <v>1.02</v>
      </c>
      <c r="CM278" s="28">
        <v>3.52</v>
      </c>
      <c r="CN278" s="24">
        <v>890</v>
      </c>
      <c r="CO278" s="24">
        <v>34.770000000000003</v>
      </c>
      <c r="CP278" s="24">
        <v>1146</v>
      </c>
      <c r="CQ278" s="24">
        <v>2602</v>
      </c>
      <c r="CR278" s="24">
        <v>1030</v>
      </c>
      <c r="CS278" s="24">
        <v>4879</v>
      </c>
      <c r="CT278" s="24">
        <v>390</v>
      </c>
      <c r="CU278" s="24">
        <v>867</v>
      </c>
      <c r="CV278" s="24">
        <v>633</v>
      </c>
      <c r="CW278" s="24">
        <v>379</v>
      </c>
      <c r="CX278" s="24">
        <v>57.18</v>
      </c>
      <c r="CY278" s="24">
        <v>90.5</v>
      </c>
      <c r="CZ278" s="24">
        <v>76.91</v>
      </c>
      <c r="DA278" s="24">
        <v>32.840000000000003</v>
      </c>
      <c r="DB278" s="24">
        <v>325</v>
      </c>
      <c r="DC278" s="24">
        <v>10.57</v>
      </c>
      <c r="DD278" s="24">
        <v>11.13</v>
      </c>
      <c r="DE278" s="24">
        <v>247</v>
      </c>
      <c r="DF278" s="24">
        <v>9.65</v>
      </c>
      <c r="DG278" s="24">
        <v>24.8</v>
      </c>
      <c r="DH278" s="24">
        <v>3.21</v>
      </c>
    </row>
    <row r="279" spans="1:112" ht="12.3" customHeight="1">
      <c r="A279" s="24">
        <v>288</v>
      </c>
      <c r="B279" s="24" t="s">
        <v>99</v>
      </c>
      <c r="C279" s="24" t="s">
        <v>100</v>
      </c>
      <c r="D279" s="25" t="s">
        <v>659</v>
      </c>
      <c r="E279" s="25" t="s">
        <v>660</v>
      </c>
      <c r="F279" s="25" t="s">
        <v>1535</v>
      </c>
      <c r="G279" s="25" t="s">
        <v>1536</v>
      </c>
      <c r="H279" s="25" t="s">
        <v>2848</v>
      </c>
      <c r="I279" s="26">
        <v>9180</v>
      </c>
      <c r="J279" s="27">
        <v>10031.182127533659</v>
      </c>
      <c r="K279" s="27">
        <f t="shared" si="148"/>
        <v>1081.404</v>
      </c>
      <c r="L279" s="24">
        <v>2053</v>
      </c>
      <c r="M279" s="24">
        <v>255</v>
      </c>
      <c r="N279" s="24">
        <v>19</v>
      </c>
      <c r="O279" s="24">
        <f t="shared" si="149"/>
        <v>274</v>
      </c>
      <c r="P279" s="28">
        <v>11.780000000000001</v>
      </c>
      <c r="Q279" s="28">
        <f t="shared" si="150"/>
        <v>0.33735552488269571</v>
      </c>
      <c r="R279" s="29">
        <v>0.32237879812075076</v>
      </c>
      <c r="S279" s="29">
        <v>0.29905626883903547</v>
      </c>
      <c r="T279" s="29">
        <v>0.5562150927368571</v>
      </c>
      <c r="U279" s="28" t="s">
        <v>381</v>
      </c>
      <c r="V279" s="28" t="s">
        <v>119</v>
      </c>
      <c r="W279" s="28">
        <v>0.18342868133467566</v>
      </c>
      <c r="X279" s="27">
        <v>1840.0065098814653</v>
      </c>
      <c r="Y279" s="30">
        <f t="shared" si="151"/>
        <v>1.4735283694709551E-4</v>
      </c>
      <c r="Z279" s="27">
        <f t="shared" si="152"/>
        <v>1840.0065098814653</v>
      </c>
      <c r="AA279" s="27">
        <v>0</v>
      </c>
      <c r="AB279" s="27">
        <v>0</v>
      </c>
      <c r="AC279" s="27">
        <v>0</v>
      </c>
      <c r="AD279" s="27">
        <v>0</v>
      </c>
      <c r="AE279" s="27">
        <v>0</v>
      </c>
      <c r="AF279" s="27">
        <f t="shared" si="153"/>
        <v>0</v>
      </c>
      <c r="AG279" s="27">
        <f t="shared" si="154"/>
        <v>0</v>
      </c>
      <c r="AH279" s="27">
        <v>0</v>
      </c>
      <c r="AI279" s="27">
        <v>0</v>
      </c>
      <c r="AJ279" s="27">
        <v>0</v>
      </c>
      <c r="AK279" s="27">
        <v>0</v>
      </c>
      <c r="AL279" s="27">
        <v>0</v>
      </c>
      <c r="AM279" s="27">
        <v>0</v>
      </c>
      <c r="AN279" s="27">
        <f t="shared" si="155"/>
        <v>0</v>
      </c>
      <c r="AO279" s="27">
        <v>0</v>
      </c>
      <c r="AP279" s="30">
        <f t="shared" si="156"/>
        <v>0</v>
      </c>
      <c r="AQ279" s="30">
        <f t="shared" si="157"/>
        <v>0</v>
      </c>
      <c r="AR279" s="31">
        <f t="shared" si="158"/>
        <v>0</v>
      </c>
      <c r="AS279" s="31">
        <f t="shared" si="144"/>
        <v>0</v>
      </c>
      <c r="AT279" s="32">
        <f t="shared" si="159"/>
        <v>0</v>
      </c>
      <c r="AU279" s="24">
        <v>1024.8160426168329</v>
      </c>
      <c r="AV279" s="28">
        <f t="shared" si="160"/>
        <v>2.845969945244468E-2</v>
      </c>
      <c r="AW279" s="30">
        <f t="shared" si="161"/>
        <v>3.6551475635776564E-4</v>
      </c>
      <c r="AX279" s="33">
        <f t="shared" si="162"/>
        <v>2.845969945244468E-2</v>
      </c>
      <c r="AY279" s="30">
        <f t="shared" si="163"/>
        <v>3.6551475635776564E-4</v>
      </c>
      <c r="AZ279" s="31">
        <f t="shared" si="164"/>
        <v>0.89764371754684902</v>
      </c>
      <c r="BA279" s="31">
        <f t="shared" si="175"/>
        <v>1024.8160426168329</v>
      </c>
      <c r="BB279" s="33">
        <f t="shared" si="165"/>
        <v>0</v>
      </c>
      <c r="BC279" s="31">
        <f t="shared" si="166"/>
        <v>0.41616073837334816</v>
      </c>
      <c r="BD279" s="30">
        <f t="shared" si="167"/>
        <v>1.4735283694709551E-4</v>
      </c>
      <c r="BE279" s="31">
        <f t="shared" si="168"/>
        <v>0.94263071030793244</v>
      </c>
      <c r="BF279" s="31">
        <f t="shared" si="169"/>
        <v>0.37540224815985174</v>
      </c>
      <c r="BG279" s="31">
        <f t="shared" si="170"/>
        <v>0.56973395233663848</v>
      </c>
      <c r="BH279" s="24">
        <v>100</v>
      </c>
      <c r="BI279" s="24">
        <v>3.38884306873</v>
      </c>
      <c r="BJ279" s="24">
        <f t="shared" si="171"/>
        <v>2960.060977769896</v>
      </c>
      <c r="BK279" s="28">
        <v>1</v>
      </c>
      <c r="BL279" s="28" t="str">
        <f t="shared" si="172"/>
        <v>FALSETRUE</v>
      </c>
      <c r="BM279" s="24" t="str">
        <f t="shared" si="173"/>
        <v>FALSETRUE</v>
      </c>
      <c r="BN279" s="28">
        <v>0.29680000000000001</v>
      </c>
      <c r="BO279" s="28">
        <f t="shared" si="174"/>
        <v>0.26382222222222224</v>
      </c>
      <c r="BP279" s="24">
        <v>2.35</v>
      </c>
      <c r="BQ279" s="24">
        <f t="shared" si="147"/>
        <v>507.90909090909093</v>
      </c>
      <c r="BR279" s="24">
        <v>11</v>
      </c>
      <c r="BS279" s="28">
        <v>0.64</v>
      </c>
      <c r="BT279" s="28">
        <v>58.752000000000002</v>
      </c>
      <c r="BU279" s="24">
        <v>0.23</v>
      </c>
      <c r="BV279" s="28">
        <v>1.1800000000000002</v>
      </c>
      <c r="BW279" s="28">
        <v>108.32400000000001</v>
      </c>
      <c r="BX279" s="24">
        <v>1931</v>
      </c>
      <c r="BY279" s="24">
        <v>6507</v>
      </c>
      <c r="BZ279" s="24">
        <v>742</v>
      </c>
      <c r="CA279" s="24">
        <v>1559</v>
      </c>
      <c r="CB279" s="24">
        <v>778</v>
      </c>
      <c r="CC279" s="24">
        <v>6843</v>
      </c>
      <c r="CD279" s="24">
        <v>41.08</v>
      </c>
      <c r="CE279" s="24">
        <v>33.630000000000003</v>
      </c>
      <c r="CF279" s="24">
        <v>97.08</v>
      </c>
      <c r="CG279" s="24">
        <v>9180</v>
      </c>
      <c r="CH279" s="24">
        <v>0</v>
      </c>
      <c r="CI279" s="24">
        <v>0</v>
      </c>
      <c r="CJ279" s="24" t="s">
        <v>98</v>
      </c>
      <c r="CK279" s="24">
        <v>2527</v>
      </c>
      <c r="CL279" s="28">
        <v>1.1499999999999999</v>
      </c>
      <c r="CM279" s="28">
        <v>4.05</v>
      </c>
      <c r="CN279" s="24">
        <v>1055</v>
      </c>
      <c r="CO279" s="24">
        <v>41.85</v>
      </c>
      <c r="CP279" s="24">
        <v>621</v>
      </c>
      <c r="CQ279" s="24">
        <v>2086</v>
      </c>
      <c r="CR279" s="24">
        <v>2880</v>
      </c>
      <c r="CS279" s="24">
        <v>5587</v>
      </c>
      <c r="CT279" s="24">
        <v>315</v>
      </c>
      <c r="CU279" s="24">
        <v>697</v>
      </c>
      <c r="CV279" s="24">
        <v>555</v>
      </c>
      <c r="CW279" s="24">
        <v>640</v>
      </c>
      <c r="CX279" s="24">
        <v>57.38</v>
      </c>
      <c r="CY279" s="24">
        <v>92.44</v>
      </c>
      <c r="CZ279" s="24">
        <v>84.6</v>
      </c>
      <c r="DA279" s="24">
        <v>54.47</v>
      </c>
      <c r="DB279" s="24">
        <v>185</v>
      </c>
      <c r="DC279" s="24">
        <v>8.0500000000000007</v>
      </c>
      <c r="DD279" s="24">
        <v>7.54</v>
      </c>
      <c r="DE279" s="24">
        <v>6</v>
      </c>
      <c r="DF279" s="24">
        <v>0.24</v>
      </c>
      <c r="DG279" s="24">
        <v>1.67</v>
      </c>
      <c r="DH279" s="24">
        <v>1.55</v>
      </c>
    </row>
    <row r="280" spans="1:112" ht="12.3" customHeight="1">
      <c r="A280" s="24">
        <v>289</v>
      </c>
      <c r="B280" s="24" t="s">
        <v>99</v>
      </c>
      <c r="C280" s="24" t="s">
        <v>100</v>
      </c>
      <c r="D280" s="25" t="s">
        <v>659</v>
      </c>
      <c r="E280" s="25" t="s">
        <v>660</v>
      </c>
      <c r="F280" s="25" t="s">
        <v>911</v>
      </c>
      <c r="G280" s="25" t="s">
        <v>912</v>
      </c>
      <c r="H280" s="25" t="s">
        <v>2848</v>
      </c>
      <c r="I280" s="26">
        <v>46289</v>
      </c>
      <c r="J280" s="27">
        <v>50580.979248519121</v>
      </c>
      <c r="K280" s="27">
        <f t="shared" si="148"/>
        <v>8929.1480999999985</v>
      </c>
      <c r="L280" s="24">
        <v>8961</v>
      </c>
      <c r="M280" s="24">
        <v>1786</v>
      </c>
      <c r="N280" s="24">
        <v>355</v>
      </c>
      <c r="O280" s="24">
        <f t="shared" si="149"/>
        <v>2141</v>
      </c>
      <c r="P280" s="28">
        <v>19.29</v>
      </c>
      <c r="Q280" s="28">
        <f t="shared" si="150"/>
        <v>0.38674094452524693</v>
      </c>
      <c r="R280" s="29">
        <v>0.32237879812075076</v>
      </c>
      <c r="S280" s="29">
        <v>0.29905626883903547</v>
      </c>
      <c r="T280" s="29">
        <v>0.5562150927368571</v>
      </c>
      <c r="U280" s="28" t="s">
        <v>381</v>
      </c>
      <c r="V280" s="28" t="s">
        <v>119</v>
      </c>
      <c r="W280" s="28">
        <v>0.30036835848437116</v>
      </c>
      <c r="X280" s="27">
        <v>15192.92570740973</v>
      </c>
      <c r="Y280" s="30">
        <f t="shared" si="151"/>
        <v>1.2166917304317047E-3</v>
      </c>
      <c r="Z280" s="27">
        <f t="shared" si="152"/>
        <v>15192.92570740973</v>
      </c>
      <c r="AA280" s="27">
        <v>0</v>
      </c>
      <c r="AB280" s="27">
        <v>0</v>
      </c>
      <c r="AC280" s="27">
        <v>60</v>
      </c>
      <c r="AD280" s="27">
        <v>0</v>
      </c>
      <c r="AE280" s="27">
        <v>0</v>
      </c>
      <c r="AF280" s="27">
        <f t="shared" si="153"/>
        <v>60</v>
      </c>
      <c r="AG280" s="27">
        <f t="shared" si="154"/>
        <v>1</v>
      </c>
      <c r="AH280" s="27">
        <v>0</v>
      </c>
      <c r="AI280" s="27">
        <v>0</v>
      </c>
      <c r="AJ280" s="27">
        <v>0</v>
      </c>
      <c r="AK280" s="27">
        <v>0</v>
      </c>
      <c r="AL280" s="27">
        <v>0</v>
      </c>
      <c r="AM280" s="27">
        <v>0</v>
      </c>
      <c r="AN280" s="27">
        <f t="shared" si="155"/>
        <v>0</v>
      </c>
      <c r="AO280" s="27">
        <v>0</v>
      </c>
      <c r="AP280" s="30">
        <f t="shared" si="156"/>
        <v>0</v>
      </c>
      <c r="AQ280" s="30">
        <f t="shared" si="157"/>
        <v>0</v>
      </c>
      <c r="AR280" s="31">
        <f t="shared" si="158"/>
        <v>0</v>
      </c>
      <c r="AS280" s="31">
        <f t="shared" si="144"/>
        <v>0</v>
      </c>
      <c r="AT280" s="32">
        <f t="shared" si="159"/>
        <v>0</v>
      </c>
      <c r="AU280" s="24">
        <v>2962.5331197313526</v>
      </c>
      <c r="AV280" s="28">
        <f t="shared" si="160"/>
        <v>8.227115765106266E-2</v>
      </c>
      <c r="AW280" s="30">
        <f t="shared" si="161"/>
        <v>1.0566282400257877E-3</v>
      </c>
      <c r="AX280" s="33">
        <f t="shared" si="162"/>
        <v>8.227115765106266E-2</v>
      </c>
      <c r="AY280" s="30">
        <f t="shared" si="163"/>
        <v>1.0566282400257877E-3</v>
      </c>
      <c r="AZ280" s="31">
        <f t="shared" si="164"/>
        <v>0.90331300456612074</v>
      </c>
      <c r="BA280" s="31">
        <f t="shared" si="175"/>
        <v>2962.5331197313526</v>
      </c>
      <c r="BB280" s="33">
        <f t="shared" si="165"/>
        <v>0</v>
      </c>
      <c r="BC280" s="31">
        <f t="shared" si="166"/>
        <v>0.43598765344597806</v>
      </c>
      <c r="BD280" s="30">
        <f t="shared" si="167"/>
        <v>1.2166917304317047E-3</v>
      </c>
      <c r="BE280" s="31">
        <f t="shared" si="168"/>
        <v>0.94677151431318063</v>
      </c>
      <c r="BF280" s="31">
        <f t="shared" si="169"/>
        <v>0.41611885484266115</v>
      </c>
      <c r="BG280" s="31">
        <f t="shared" si="170"/>
        <v>0.63152802353584847</v>
      </c>
      <c r="BH280" s="24">
        <v>100</v>
      </c>
      <c r="BI280" s="24">
        <v>72.508002579999996</v>
      </c>
      <c r="BJ280" s="24">
        <f t="shared" si="171"/>
        <v>697.59167883175087</v>
      </c>
      <c r="BK280" s="28">
        <f t="shared" ref="BK280:BK286" si="176">BJ280/(2000)</f>
        <v>0.34879583941587544</v>
      </c>
      <c r="BL280" s="28" t="str">
        <f t="shared" si="172"/>
        <v>FALSETRUE</v>
      </c>
      <c r="BM280" s="24" t="str">
        <f t="shared" si="173"/>
        <v>FALSETRUE</v>
      </c>
      <c r="BN280" s="28">
        <v>0.38329999999999997</v>
      </c>
      <c r="BO280" s="28">
        <f t="shared" si="174"/>
        <v>0.34071111111111108</v>
      </c>
      <c r="BP280" s="24">
        <v>2.5099999999999998</v>
      </c>
      <c r="BQ280" s="24">
        <f t="shared" si="147"/>
        <v>519.10526315789468</v>
      </c>
      <c r="BR280" s="24">
        <v>19</v>
      </c>
      <c r="BS280" s="28">
        <v>1.21</v>
      </c>
      <c r="BT280" s="28">
        <v>560.09690000000001</v>
      </c>
      <c r="BU280" s="24">
        <v>1.64</v>
      </c>
      <c r="BV280" s="28">
        <v>3.4200000000000004</v>
      </c>
      <c r="BW280" s="28">
        <v>1583.0838000000001</v>
      </c>
      <c r="BX280" s="24">
        <v>12148</v>
      </c>
      <c r="BY280" s="24">
        <v>31693</v>
      </c>
      <c r="BZ280" s="24">
        <v>2448</v>
      </c>
      <c r="CA280" s="24">
        <v>9875</v>
      </c>
      <c r="CB280" s="24">
        <v>4781</v>
      </c>
      <c r="CC280" s="24">
        <v>31633</v>
      </c>
      <c r="CD280" s="24">
        <v>46.05</v>
      </c>
      <c r="CE280" s="24">
        <v>29.77</v>
      </c>
      <c r="CF280" s="24">
        <v>98.47</v>
      </c>
      <c r="CG280" s="24">
        <v>46289</v>
      </c>
      <c r="CH280" s="24">
        <v>0</v>
      </c>
      <c r="CI280" s="24">
        <v>0</v>
      </c>
      <c r="CJ280" s="24" t="s">
        <v>98</v>
      </c>
      <c r="CK280" s="24">
        <v>11816</v>
      </c>
      <c r="CL280" s="28">
        <v>1.05</v>
      </c>
      <c r="CM280" s="28">
        <v>4.09</v>
      </c>
      <c r="CN280" s="24">
        <v>4730</v>
      </c>
      <c r="CO280" s="24">
        <v>40.11</v>
      </c>
      <c r="CP280" s="24">
        <v>2146</v>
      </c>
      <c r="CQ280" s="24">
        <v>5150</v>
      </c>
      <c r="CR280" s="24">
        <v>2368</v>
      </c>
      <c r="CS280" s="24">
        <v>9863</v>
      </c>
      <c r="CT280" s="24">
        <v>2119</v>
      </c>
      <c r="CU280" s="24">
        <v>4361</v>
      </c>
      <c r="CV280" s="24">
        <v>3254</v>
      </c>
      <c r="CW280" s="24">
        <v>2762</v>
      </c>
      <c r="CX280" s="24">
        <v>62.51</v>
      </c>
      <c r="CY280" s="24">
        <v>90.44</v>
      </c>
      <c r="CZ280" s="24">
        <v>81.209999999999994</v>
      </c>
      <c r="DA280" s="24">
        <v>43.74</v>
      </c>
      <c r="DB280" s="24">
        <v>957</v>
      </c>
      <c r="DC280" s="24">
        <v>10.54</v>
      </c>
      <c r="DD280" s="24">
        <v>9.4499999999999993</v>
      </c>
      <c r="DE280" s="24">
        <v>480</v>
      </c>
      <c r="DF280" s="24">
        <v>4.07</v>
      </c>
      <c r="DG280" s="24">
        <v>4.66</v>
      </c>
      <c r="DH280" s="24">
        <v>1.75</v>
      </c>
    </row>
    <row r="281" spans="1:112" ht="12.3" customHeight="1">
      <c r="A281" s="24">
        <v>290</v>
      </c>
      <c r="B281" s="24" t="s">
        <v>99</v>
      </c>
      <c r="C281" s="24" t="s">
        <v>100</v>
      </c>
      <c r="D281" s="25" t="s">
        <v>659</v>
      </c>
      <c r="E281" s="25" t="s">
        <v>660</v>
      </c>
      <c r="F281" s="25" t="s">
        <v>661</v>
      </c>
      <c r="G281" s="25" t="s">
        <v>662</v>
      </c>
      <c r="H281" s="25" t="s">
        <v>2848</v>
      </c>
      <c r="I281" s="26">
        <v>64979</v>
      </c>
      <c r="J281" s="27">
        <v>71003.941553922617</v>
      </c>
      <c r="K281" s="27">
        <f t="shared" si="148"/>
        <v>12631.917600000001</v>
      </c>
      <c r="L281" s="24">
        <v>13461</v>
      </c>
      <c r="M281" s="24">
        <v>2676</v>
      </c>
      <c r="N281" s="24">
        <v>573</v>
      </c>
      <c r="O281" s="24">
        <f t="shared" si="149"/>
        <v>3249</v>
      </c>
      <c r="P281" s="28">
        <v>19.440000000000001</v>
      </c>
      <c r="Q281" s="28">
        <f t="shared" si="150"/>
        <v>0.38697300789973255</v>
      </c>
      <c r="R281" s="29">
        <v>0.32237879812075076</v>
      </c>
      <c r="S281" s="29">
        <v>0.29905626883903547</v>
      </c>
      <c r="T281" s="29">
        <v>0.5562150927368571</v>
      </c>
      <c r="U281" s="28" t="s">
        <v>381</v>
      </c>
      <c r="V281" s="28" t="s">
        <v>119</v>
      </c>
      <c r="W281" s="28">
        <v>0.30270403778829325</v>
      </c>
      <c r="X281" s="27">
        <v>21493.179807256358</v>
      </c>
      <c r="Y281" s="30">
        <f t="shared" si="151"/>
        <v>1.7212335948840081E-3</v>
      </c>
      <c r="Z281" s="27">
        <f t="shared" si="152"/>
        <v>21168.179807256358</v>
      </c>
      <c r="AA281" s="27">
        <v>0</v>
      </c>
      <c r="AB281" s="27">
        <v>0</v>
      </c>
      <c r="AC281" s="27">
        <v>0</v>
      </c>
      <c r="AD281" s="27">
        <v>0</v>
      </c>
      <c r="AE281" s="27">
        <v>0</v>
      </c>
      <c r="AF281" s="27">
        <f t="shared" si="153"/>
        <v>0</v>
      </c>
      <c r="AG281" s="27">
        <f t="shared" si="154"/>
        <v>0</v>
      </c>
      <c r="AH281" s="27">
        <v>0</v>
      </c>
      <c r="AI281" s="27">
        <v>0</v>
      </c>
      <c r="AJ281" s="27">
        <v>325</v>
      </c>
      <c r="AK281" s="27">
        <v>0</v>
      </c>
      <c r="AL281" s="27">
        <v>0</v>
      </c>
      <c r="AM281" s="27">
        <v>325</v>
      </c>
      <c r="AN281" s="27">
        <f t="shared" si="155"/>
        <v>1</v>
      </c>
      <c r="AO281" s="27">
        <v>325</v>
      </c>
      <c r="AP281" s="30">
        <f t="shared" si="156"/>
        <v>1.879507710087613E-4</v>
      </c>
      <c r="AQ281" s="30">
        <f t="shared" si="157"/>
        <v>0</v>
      </c>
      <c r="AR281" s="31">
        <f t="shared" si="158"/>
        <v>1.5121075751214628E-2</v>
      </c>
      <c r="AS281" s="31">
        <f t="shared" si="144"/>
        <v>1.5121075751214628E-2</v>
      </c>
      <c r="AT281" s="32">
        <f t="shared" si="159"/>
        <v>4.5772106855953175E-3</v>
      </c>
      <c r="AU281" s="24">
        <v>4098.0072635779143</v>
      </c>
      <c r="AV281" s="28">
        <f t="shared" si="160"/>
        <v>0.11380389282115151</v>
      </c>
      <c r="AW281" s="30">
        <f t="shared" si="161"/>
        <v>1.4616107322776137E-3</v>
      </c>
      <c r="AX281" s="33">
        <f t="shared" si="162"/>
        <v>0.11380389282115151</v>
      </c>
      <c r="AY281" s="30">
        <f t="shared" si="163"/>
        <v>1.4616107322776137E-3</v>
      </c>
      <c r="AZ281" s="31">
        <f t="shared" si="164"/>
        <v>0.90663512465292628</v>
      </c>
      <c r="BA281" s="31">
        <f t="shared" si="175"/>
        <v>4098.0072635779143</v>
      </c>
      <c r="BB281" s="33">
        <f t="shared" si="165"/>
        <v>0</v>
      </c>
      <c r="BC281" s="31">
        <f t="shared" si="166"/>
        <v>0.44760593853160957</v>
      </c>
      <c r="BD281" s="30">
        <f t="shared" si="167"/>
        <v>1.5332828238752468E-3</v>
      </c>
      <c r="BE281" s="31">
        <f t="shared" si="168"/>
        <v>0.94799745089488008</v>
      </c>
      <c r="BF281" s="31">
        <f t="shared" si="169"/>
        <v>0.41747424075935241</v>
      </c>
      <c r="BG281" s="31">
        <f t="shared" si="170"/>
        <v>0.63358504205143584</v>
      </c>
      <c r="BH281" s="24">
        <v>100</v>
      </c>
      <c r="BI281" s="24">
        <v>63.971176581999998</v>
      </c>
      <c r="BJ281" s="24">
        <f t="shared" si="171"/>
        <v>1109.936464321675</v>
      </c>
      <c r="BK281" s="28">
        <f t="shared" si="176"/>
        <v>0.55496823216083746</v>
      </c>
      <c r="BL281" s="28" t="str">
        <f t="shared" si="172"/>
        <v>FALSETRUE</v>
      </c>
      <c r="BM281" s="24" t="str">
        <f t="shared" si="173"/>
        <v>FALSETRUE</v>
      </c>
      <c r="BN281" s="28">
        <v>0.38140000000000002</v>
      </c>
      <c r="BO281" s="28">
        <f t="shared" si="174"/>
        <v>0.33902222222222222</v>
      </c>
      <c r="BP281" s="24">
        <v>2.69</v>
      </c>
      <c r="BQ281" s="24">
        <f t="shared" si="147"/>
        <v>386.8</v>
      </c>
      <c r="BR281" s="24">
        <v>35</v>
      </c>
      <c r="BS281" s="28">
        <v>1.54</v>
      </c>
      <c r="BT281" s="28">
        <v>1000.6766</v>
      </c>
      <c r="BU281" s="24">
        <v>0.13</v>
      </c>
      <c r="BV281" s="28">
        <v>7.2799999999999994</v>
      </c>
      <c r="BW281" s="28">
        <v>4730.471199999999</v>
      </c>
      <c r="BX281" s="24">
        <v>16902</v>
      </c>
      <c r="BY281" s="24">
        <v>44317</v>
      </c>
      <c r="BZ281" s="24">
        <v>3760</v>
      </c>
      <c r="CA281" s="24">
        <v>13507</v>
      </c>
      <c r="CB281" s="24">
        <v>7098</v>
      </c>
      <c r="CC281" s="24">
        <v>44374</v>
      </c>
      <c r="CD281" s="24">
        <v>46.62</v>
      </c>
      <c r="CE281" s="24">
        <v>30.09</v>
      </c>
      <c r="CF281" s="24">
        <v>98.35</v>
      </c>
      <c r="CG281" s="24">
        <v>64979</v>
      </c>
      <c r="CH281" s="24">
        <v>0</v>
      </c>
      <c r="CI281" s="24">
        <v>0</v>
      </c>
      <c r="CJ281" s="24" t="s">
        <v>98</v>
      </c>
      <c r="CK281" s="24">
        <v>17028</v>
      </c>
      <c r="CL281" s="28">
        <v>1.02</v>
      </c>
      <c r="CM281" s="28">
        <v>3.9</v>
      </c>
      <c r="CN281" s="24">
        <v>6807</v>
      </c>
      <c r="CO281" s="24">
        <v>40.08</v>
      </c>
      <c r="CP281" s="24">
        <v>2697</v>
      </c>
      <c r="CQ281" s="24">
        <v>7007</v>
      </c>
      <c r="CR281" s="24">
        <v>3834</v>
      </c>
      <c r="CS281" s="24">
        <v>13538</v>
      </c>
      <c r="CT281" s="24">
        <v>3047</v>
      </c>
      <c r="CU281" s="24">
        <v>6488</v>
      </c>
      <c r="CV281" s="24">
        <v>5108</v>
      </c>
      <c r="CW281" s="24">
        <v>4072</v>
      </c>
      <c r="CX281" s="24">
        <v>68.09</v>
      </c>
      <c r="CY281" s="24">
        <v>95.88</v>
      </c>
      <c r="CZ281" s="24">
        <v>86.17</v>
      </c>
      <c r="DA281" s="24">
        <v>45.99</v>
      </c>
      <c r="DB281" s="24">
        <v>1453</v>
      </c>
      <c r="DC281" s="24">
        <v>4.83</v>
      </c>
      <c r="DD281" s="24">
        <v>8.18</v>
      </c>
      <c r="DE281" s="24">
        <v>840</v>
      </c>
      <c r="DF281" s="24">
        <v>4.95</v>
      </c>
      <c r="DG281" s="24">
        <v>6.23</v>
      </c>
      <c r="DH281" s="24">
        <v>2.83</v>
      </c>
    </row>
    <row r="282" spans="1:112" ht="12.3" customHeight="1">
      <c r="A282" s="24">
        <v>291</v>
      </c>
      <c r="B282" s="24" t="s">
        <v>99</v>
      </c>
      <c r="C282" s="24" t="s">
        <v>100</v>
      </c>
      <c r="D282" s="25" t="s">
        <v>659</v>
      </c>
      <c r="E282" s="25" t="s">
        <v>660</v>
      </c>
      <c r="F282" s="25" t="s">
        <v>1518</v>
      </c>
      <c r="G282" s="25" t="s">
        <v>1519</v>
      </c>
      <c r="H282" s="25" t="s">
        <v>2848</v>
      </c>
      <c r="I282" s="26">
        <v>2560</v>
      </c>
      <c r="J282" s="27">
        <v>2797.3666935170118</v>
      </c>
      <c r="K282" s="27">
        <f t="shared" si="148"/>
        <v>408.06400000000002</v>
      </c>
      <c r="L282" s="24">
        <v>612</v>
      </c>
      <c r="M282" s="24">
        <v>104</v>
      </c>
      <c r="N282" s="24">
        <v>12</v>
      </c>
      <c r="O282" s="24">
        <f t="shared" si="149"/>
        <v>116</v>
      </c>
      <c r="P282" s="28">
        <v>15.94</v>
      </c>
      <c r="Q282" s="28">
        <f t="shared" si="150"/>
        <v>0.36687754715918508</v>
      </c>
      <c r="R282" s="29">
        <v>0.32237879812075076</v>
      </c>
      <c r="S282" s="29">
        <v>0.29905626883903547</v>
      </c>
      <c r="T282" s="29">
        <v>0.5562150927368571</v>
      </c>
      <c r="U282" s="28" t="s">
        <v>381</v>
      </c>
      <c r="V282" s="28" t="s">
        <v>119</v>
      </c>
      <c r="W282" s="28">
        <v>0.24820485403011283</v>
      </c>
      <c r="X282" s="27">
        <v>694.31999183308926</v>
      </c>
      <c r="Y282" s="30">
        <f t="shared" si="151"/>
        <v>5.5603075313185053E-5</v>
      </c>
      <c r="Z282" s="27">
        <f t="shared" si="152"/>
        <v>-40.680008166910739</v>
      </c>
      <c r="AA282" s="27">
        <v>0</v>
      </c>
      <c r="AB282" s="27">
        <v>0</v>
      </c>
      <c r="AC282" s="27">
        <v>6</v>
      </c>
      <c r="AD282" s="27">
        <v>0</v>
      </c>
      <c r="AE282" s="27">
        <v>0</v>
      </c>
      <c r="AF282" s="27">
        <f t="shared" si="153"/>
        <v>6</v>
      </c>
      <c r="AG282" s="27">
        <f t="shared" si="154"/>
        <v>1</v>
      </c>
      <c r="AH282" s="27">
        <v>0</v>
      </c>
      <c r="AI282" s="27">
        <v>0</v>
      </c>
      <c r="AJ282" s="27">
        <v>735</v>
      </c>
      <c r="AK282" s="27">
        <v>0</v>
      </c>
      <c r="AL282" s="27">
        <v>0</v>
      </c>
      <c r="AM282" s="27">
        <v>735</v>
      </c>
      <c r="AN282" s="27">
        <f t="shared" si="155"/>
        <v>1</v>
      </c>
      <c r="AO282" s="27">
        <v>735</v>
      </c>
      <c r="AP282" s="30">
        <f t="shared" si="156"/>
        <v>4.250578975121217E-4</v>
      </c>
      <c r="AQ282" s="30">
        <f t="shared" si="157"/>
        <v>0</v>
      </c>
      <c r="AR282" s="31">
        <f t="shared" si="158"/>
        <v>1.0585897117257284</v>
      </c>
      <c r="AS282" s="31">
        <v>1</v>
      </c>
      <c r="AT282" s="32">
        <f t="shared" si="159"/>
        <v>0.26274710487666358</v>
      </c>
      <c r="AU282" s="24">
        <v>1069.2665111617262</v>
      </c>
      <c r="AV282" s="28">
        <f t="shared" si="160"/>
        <v>2.9694113164468308E-2</v>
      </c>
      <c r="AW282" s="30">
        <f t="shared" si="161"/>
        <v>3.813686281791788E-4</v>
      </c>
      <c r="AX282" s="33">
        <f t="shared" si="162"/>
        <v>2.9694113164468308E-2</v>
      </c>
      <c r="AY282" s="30">
        <f t="shared" si="163"/>
        <v>3.813686281791788E-4</v>
      </c>
      <c r="AZ282" s="31">
        <f t="shared" si="164"/>
        <v>0.89777376876397375</v>
      </c>
      <c r="BA282" s="31">
        <f t="shared" si="175"/>
        <v>1069.2665111617262</v>
      </c>
      <c r="BB282" s="33">
        <f t="shared" si="165"/>
        <v>0</v>
      </c>
      <c r="BC282" s="31">
        <f t="shared" si="166"/>
        <v>0.4166155600163976</v>
      </c>
      <c r="BD282" s="30">
        <f t="shared" si="167"/>
        <v>-3.6945482219893666E-4</v>
      </c>
      <c r="BE282" s="31">
        <f t="shared" si="168"/>
        <v>0.94062947455566193</v>
      </c>
      <c r="BF282" s="31">
        <f t="shared" si="169"/>
        <v>0.39629664388702929</v>
      </c>
      <c r="BG282" s="31">
        <f t="shared" si="170"/>
        <v>0.60144459530077343</v>
      </c>
      <c r="BH282" s="24">
        <v>100</v>
      </c>
      <c r="BI282" s="24"/>
      <c r="BJ282" s="24"/>
      <c r="BK282" s="28">
        <f t="shared" si="176"/>
        <v>0</v>
      </c>
      <c r="BL282" s="28" t="str">
        <f t="shared" si="172"/>
        <v>FALSETRUE</v>
      </c>
      <c r="BM282" s="24" t="str">
        <f t="shared" si="173"/>
        <v>FALSETRUE</v>
      </c>
      <c r="BN282" s="28">
        <v>0.36619999999999997</v>
      </c>
      <c r="BO282" s="28">
        <f t="shared" si="174"/>
        <v>0.32551111111111108</v>
      </c>
      <c r="BP282" s="24">
        <v>2.34</v>
      </c>
      <c r="BQ282" s="24">
        <f t="shared" ref="BQ282:BQ288" si="177">CS282/BR282</f>
        <v>615.42857142857144</v>
      </c>
      <c r="BR282" s="24">
        <v>7</v>
      </c>
      <c r="BS282" s="28">
        <v>1.26</v>
      </c>
      <c r="BT282" s="28">
        <v>32.256</v>
      </c>
      <c r="BU282" s="24"/>
      <c r="BV282" s="28">
        <v>0.42</v>
      </c>
      <c r="BW282" s="28">
        <v>10.752000000000001</v>
      </c>
      <c r="BX282" s="24">
        <v>642</v>
      </c>
      <c r="BY282" s="24">
        <v>1753</v>
      </c>
      <c r="BZ282" s="24">
        <v>165</v>
      </c>
      <c r="CA282" s="24">
        <v>511</v>
      </c>
      <c r="CB282" s="24">
        <v>286</v>
      </c>
      <c r="CC282" s="24">
        <v>1763</v>
      </c>
      <c r="CD282" s="24">
        <v>46.04</v>
      </c>
      <c r="CE282" s="24">
        <v>30.81</v>
      </c>
      <c r="CF282" s="24">
        <v>96.02</v>
      </c>
      <c r="CG282" s="24">
        <v>2560</v>
      </c>
      <c r="CH282" s="24">
        <v>0</v>
      </c>
      <c r="CI282" s="24">
        <v>0</v>
      </c>
      <c r="CJ282" s="24" t="s">
        <v>98</v>
      </c>
      <c r="CK282" s="24">
        <v>768</v>
      </c>
      <c r="CL282" s="28">
        <v>1.07</v>
      </c>
      <c r="CM282" s="28">
        <v>3.54</v>
      </c>
      <c r="CN282" s="24">
        <v>310</v>
      </c>
      <c r="CO282" s="24">
        <v>40.74</v>
      </c>
      <c r="CP282" s="24">
        <v>230</v>
      </c>
      <c r="CQ282" s="24">
        <v>1434</v>
      </c>
      <c r="CR282" s="24">
        <v>2352</v>
      </c>
      <c r="CS282" s="24">
        <v>4308</v>
      </c>
      <c r="CT282" s="24">
        <v>110</v>
      </c>
      <c r="CU282" s="24">
        <v>258</v>
      </c>
      <c r="CV282" s="24">
        <v>197</v>
      </c>
      <c r="CW282" s="24">
        <v>154</v>
      </c>
      <c r="CX282" s="24">
        <v>61.8</v>
      </c>
      <c r="CY282" s="24">
        <v>95.91</v>
      </c>
      <c r="CZ282" s="24">
        <v>84.55</v>
      </c>
      <c r="DA282" s="24">
        <v>43.87</v>
      </c>
      <c r="DB282" s="24">
        <v>50</v>
      </c>
      <c r="DC282" s="24">
        <v>4.8499999999999996</v>
      </c>
      <c r="DD282" s="24">
        <v>10.25</v>
      </c>
      <c r="DE282" s="24">
        <v>24</v>
      </c>
      <c r="DF282" s="24">
        <v>3.15</v>
      </c>
      <c r="DG282" s="24">
        <v>1.97</v>
      </c>
      <c r="DH282" s="24">
        <v>1.51</v>
      </c>
    </row>
    <row r="283" spans="1:112" ht="12.3" customHeight="1">
      <c r="A283" s="24">
        <v>292</v>
      </c>
      <c r="B283" s="24" t="s">
        <v>99</v>
      </c>
      <c r="C283" s="24" t="s">
        <v>100</v>
      </c>
      <c r="D283" s="25" t="s">
        <v>659</v>
      </c>
      <c r="E283" s="25" t="s">
        <v>660</v>
      </c>
      <c r="F283" s="25" t="s">
        <v>1841</v>
      </c>
      <c r="G283" s="25" t="s">
        <v>1842</v>
      </c>
      <c r="H283" s="25" t="s">
        <v>2848</v>
      </c>
      <c r="I283" s="26">
        <v>5202</v>
      </c>
      <c r="J283" s="27">
        <v>5684.3365389357405</v>
      </c>
      <c r="K283" s="27">
        <f t="shared" si="148"/>
        <v>857.28960000000006</v>
      </c>
      <c r="L283" s="24">
        <v>1318</v>
      </c>
      <c r="M283" s="24">
        <v>205</v>
      </c>
      <c r="N283" s="24">
        <v>55</v>
      </c>
      <c r="O283" s="24">
        <f t="shared" si="149"/>
        <v>260</v>
      </c>
      <c r="P283" s="28">
        <v>16.48</v>
      </c>
      <c r="Q283" s="28">
        <f t="shared" si="150"/>
        <v>0.37024613187754635</v>
      </c>
      <c r="R283" s="29">
        <v>0.32237879812075076</v>
      </c>
      <c r="S283" s="29">
        <v>0.29905626883903547</v>
      </c>
      <c r="T283" s="29">
        <v>0.5562150927368571</v>
      </c>
      <c r="U283" s="28" t="s">
        <v>381</v>
      </c>
      <c r="V283" s="28" t="s">
        <v>119</v>
      </c>
      <c r="W283" s="28">
        <v>0.25661329952423212</v>
      </c>
      <c r="X283" s="27">
        <v>1458.6763548624542</v>
      </c>
      <c r="Y283" s="30">
        <f t="shared" si="151"/>
        <v>1.1681485794877837E-4</v>
      </c>
      <c r="Z283" s="27">
        <f t="shared" si="152"/>
        <v>1458.6763548624542</v>
      </c>
      <c r="AA283" s="27">
        <v>0</v>
      </c>
      <c r="AB283" s="27">
        <v>0</v>
      </c>
      <c r="AC283" s="27">
        <v>0</v>
      </c>
      <c r="AD283" s="27">
        <v>0</v>
      </c>
      <c r="AE283" s="27">
        <v>0</v>
      </c>
      <c r="AF283" s="27">
        <f t="shared" si="153"/>
        <v>0</v>
      </c>
      <c r="AG283" s="27">
        <f t="shared" si="154"/>
        <v>0</v>
      </c>
      <c r="AH283" s="27">
        <v>0</v>
      </c>
      <c r="AI283" s="27">
        <v>0</v>
      </c>
      <c r="AJ283" s="27">
        <v>0</v>
      </c>
      <c r="AK283" s="27">
        <v>0</v>
      </c>
      <c r="AL283" s="27">
        <v>0</v>
      </c>
      <c r="AM283" s="27">
        <v>0</v>
      </c>
      <c r="AN283" s="27">
        <f t="shared" si="155"/>
        <v>0</v>
      </c>
      <c r="AO283" s="27">
        <v>0</v>
      </c>
      <c r="AP283" s="30">
        <f t="shared" si="156"/>
        <v>0</v>
      </c>
      <c r="AQ283" s="30">
        <f t="shared" si="157"/>
        <v>0</v>
      </c>
      <c r="AR283" s="31">
        <f t="shared" si="158"/>
        <v>0</v>
      </c>
      <c r="AS283" s="31">
        <f>AR283/1</f>
        <v>0</v>
      </c>
      <c r="AT283" s="32">
        <f t="shared" si="159"/>
        <v>0</v>
      </c>
      <c r="AU283" s="24">
        <v>301.52062694097276</v>
      </c>
      <c r="AV283" s="28">
        <f t="shared" si="160"/>
        <v>8.3733919694904575E-3</v>
      </c>
      <c r="AW283" s="30">
        <f t="shared" si="161"/>
        <v>1.0754148443241804E-4</v>
      </c>
      <c r="AX283" s="33">
        <f t="shared" si="162"/>
        <v>8.3733919694904575E-3</v>
      </c>
      <c r="AY283" s="30">
        <f t="shared" si="163"/>
        <v>1.0754148443241804E-4</v>
      </c>
      <c r="AZ283" s="31">
        <f t="shared" si="164"/>
        <v>0.89552753177359035</v>
      </c>
      <c r="BA283" s="31">
        <f t="shared" si="175"/>
        <v>301.52062694097276</v>
      </c>
      <c r="BB283" s="33">
        <f t="shared" si="165"/>
        <v>0</v>
      </c>
      <c r="BC283" s="31">
        <f t="shared" si="166"/>
        <v>0.40875990728794392</v>
      </c>
      <c r="BD283" s="30">
        <f t="shared" si="167"/>
        <v>1.1681485794877837E-4</v>
      </c>
      <c r="BE283" s="31">
        <f t="shared" si="168"/>
        <v>0.94251245800595518</v>
      </c>
      <c r="BF283" s="31">
        <f t="shared" si="169"/>
        <v>0.3997475241293787</v>
      </c>
      <c r="BG283" s="31">
        <f t="shared" si="170"/>
        <v>0.60668186718486972</v>
      </c>
      <c r="BH283" s="24">
        <v>99.87</v>
      </c>
      <c r="BI283" s="24">
        <v>68.857756514499997</v>
      </c>
      <c r="BJ283" s="24">
        <f t="shared" ref="BJ283:BJ346" si="178">J283/BI283</f>
        <v>82.551869631981674</v>
      </c>
      <c r="BK283" s="28">
        <f t="shared" si="176"/>
        <v>4.1275934815990838E-2</v>
      </c>
      <c r="BL283" s="28" t="str">
        <f t="shared" si="172"/>
        <v>FALSETRUE</v>
      </c>
      <c r="BM283" s="24" t="str">
        <f t="shared" si="173"/>
        <v>FALSETRUE</v>
      </c>
      <c r="BN283" s="28">
        <v>0.39899999999999997</v>
      </c>
      <c r="BO283" s="28">
        <f t="shared" si="174"/>
        <v>0.35466666666666663</v>
      </c>
      <c r="BP283" s="24">
        <v>2.23</v>
      </c>
      <c r="BQ283" s="24">
        <f t="shared" si="177"/>
        <v>293.75</v>
      </c>
      <c r="BR283" s="24">
        <v>4</v>
      </c>
      <c r="BS283" s="28">
        <v>1.62</v>
      </c>
      <c r="BT283" s="28">
        <v>84.272400000000019</v>
      </c>
      <c r="BU283" s="24"/>
      <c r="BV283" s="28">
        <v>0.36</v>
      </c>
      <c r="BW283" s="28">
        <v>18.7272</v>
      </c>
      <c r="BX283" s="24">
        <v>1406</v>
      </c>
      <c r="BY283" s="24">
        <v>3524</v>
      </c>
      <c r="BZ283" s="24">
        <v>272</v>
      </c>
      <c r="CA283" s="24">
        <v>1141</v>
      </c>
      <c r="CB283" s="24">
        <v>565</v>
      </c>
      <c r="CC283" s="24">
        <v>3496</v>
      </c>
      <c r="CD283" s="24">
        <v>47.62</v>
      </c>
      <c r="CE283" s="24">
        <v>29.62</v>
      </c>
      <c r="CF283" s="24">
        <v>104.4</v>
      </c>
      <c r="CG283" s="24">
        <v>5195</v>
      </c>
      <c r="CH283" s="24">
        <v>7</v>
      </c>
      <c r="CI283" s="24">
        <v>0.13</v>
      </c>
      <c r="CJ283" s="24" t="s">
        <v>98</v>
      </c>
      <c r="CK283" s="24">
        <v>1665</v>
      </c>
      <c r="CL283" s="28">
        <v>1</v>
      </c>
      <c r="CM283" s="28">
        <v>3.12</v>
      </c>
      <c r="CN283" s="24">
        <v>525</v>
      </c>
      <c r="CO283" s="24">
        <v>31.55</v>
      </c>
      <c r="CP283" s="24">
        <v>253</v>
      </c>
      <c r="CQ283" s="24">
        <v>474</v>
      </c>
      <c r="CR283" s="24">
        <v>448</v>
      </c>
      <c r="CS283" s="24">
        <v>1175</v>
      </c>
      <c r="CT283" s="24">
        <v>257</v>
      </c>
      <c r="CU283" s="24">
        <v>532</v>
      </c>
      <c r="CV283" s="24">
        <v>371</v>
      </c>
      <c r="CW283" s="24">
        <v>259</v>
      </c>
      <c r="CX283" s="24">
        <v>67.099999999999994</v>
      </c>
      <c r="CY283" s="24">
        <v>93.5</v>
      </c>
      <c r="CZ283" s="24">
        <v>79.959999999999994</v>
      </c>
      <c r="DA283" s="24">
        <v>39.909999999999997</v>
      </c>
      <c r="DB283" s="24">
        <v>95</v>
      </c>
      <c r="DC283" s="24">
        <v>7.93</v>
      </c>
      <c r="DD283" s="24">
        <v>6.97</v>
      </c>
      <c r="DE283" s="24">
        <v>127</v>
      </c>
      <c r="DF283" s="24">
        <v>7.63</v>
      </c>
      <c r="DG283" s="24">
        <v>1.74</v>
      </c>
      <c r="DH283" s="24">
        <v>2.15</v>
      </c>
    </row>
    <row r="284" spans="1:112" ht="12.3" customHeight="1">
      <c r="A284" s="24">
        <v>293</v>
      </c>
      <c r="B284" s="24" t="s">
        <v>99</v>
      </c>
      <c r="C284" s="24" t="s">
        <v>100</v>
      </c>
      <c r="D284" s="25" t="s">
        <v>659</v>
      </c>
      <c r="E284" s="25" t="s">
        <v>660</v>
      </c>
      <c r="F284" s="25" t="s">
        <v>1833</v>
      </c>
      <c r="G284" s="25" t="s">
        <v>1834</v>
      </c>
      <c r="H284" s="25" t="s">
        <v>2848</v>
      </c>
      <c r="I284" s="26">
        <v>3592</v>
      </c>
      <c r="J284" s="27">
        <v>3925.0551418410564</v>
      </c>
      <c r="K284" s="27">
        <f t="shared" si="148"/>
        <v>905.90239999999994</v>
      </c>
      <c r="L284" s="24">
        <v>771</v>
      </c>
      <c r="M284" s="24">
        <v>183</v>
      </c>
      <c r="N284" s="24">
        <v>77</v>
      </c>
      <c r="O284" s="24">
        <f t="shared" si="149"/>
        <v>260</v>
      </c>
      <c r="P284" s="28">
        <v>25.22</v>
      </c>
      <c r="Q284" s="28">
        <f t="shared" si="150"/>
        <v>0.41704348386259271</v>
      </c>
      <c r="R284" s="29">
        <v>0.32237879812075076</v>
      </c>
      <c r="S284" s="29">
        <v>0.29905626883903547</v>
      </c>
      <c r="T284" s="29">
        <v>0.5562150927368571</v>
      </c>
      <c r="U284" s="28" t="s">
        <v>381</v>
      </c>
      <c r="V284" s="28" t="s">
        <v>119</v>
      </c>
      <c r="W284" s="28">
        <v>0.39270554696608823</v>
      </c>
      <c r="X284" s="27">
        <v>1541.390926348749</v>
      </c>
      <c r="Y284" s="30">
        <f t="shared" si="151"/>
        <v>1.2343887079868619E-4</v>
      </c>
      <c r="Z284" s="27">
        <f t="shared" si="152"/>
        <v>1541.390926348749</v>
      </c>
      <c r="AA284" s="27">
        <v>0</v>
      </c>
      <c r="AB284" s="27">
        <v>0</v>
      </c>
      <c r="AC284" s="27">
        <v>0</v>
      </c>
      <c r="AD284" s="27">
        <v>0</v>
      </c>
      <c r="AE284" s="27">
        <v>0</v>
      </c>
      <c r="AF284" s="27">
        <f t="shared" si="153"/>
        <v>0</v>
      </c>
      <c r="AG284" s="27">
        <f t="shared" si="154"/>
        <v>0</v>
      </c>
      <c r="AH284" s="27">
        <v>0</v>
      </c>
      <c r="AI284" s="27">
        <v>0</v>
      </c>
      <c r="AJ284" s="27">
        <v>0</v>
      </c>
      <c r="AK284" s="27">
        <v>0</v>
      </c>
      <c r="AL284" s="27">
        <v>0</v>
      </c>
      <c r="AM284" s="27">
        <v>0</v>
      </c>
      <c r="AN284" s="27">
        <f t="shared" si="155"/>
        <v>0</v>
      </c>
      <c r="AO284" s="27">
        <v>0</v>
      </c>
      <c r="AP284" s="30">
        <f t="shared" si="156"/>
        <v>0</v>
      </c>
      <c r="AQ284" s="30">
        <f t="shared" si="157"/>
        <v>0</v>
      </c>
      <c r="AR284" s="31">
        <f t="shared" si="158"/>
        <v>0</v>
      </c>
      <c r="AS284" s="31">
        <f>AR284/1</f>
        <v>0</v>
      </c>
      <c r="AT284" s="32">
        <f t="shared" si="159"/>
        <v>0</v>
      </c>
      <c r="AU284" s="24">
        <v>330.65807054544626</v>
      </c>
      <c r="AV284" s="28">
        <f t="shared" si="160"/>
        <v>9.1825546419232879E-3</v>
      </c>
      <c r="AW284" s="30">
        <f t="shared" si="161"/>
        <v>1.1793375500302936E-4</v>
      </c>
      <c r="AX284" s="33">
        <f t="shared" si="162"/>
        <v>9.1825546419232879E-3</v>
      </c>
      <c r="AY284" s="30">
        <f t="shared" si="163"/>
        <v>1.1793375500302936E-4</v>
      </c>
      <c r="AZ284" s="31">
        <f t="shared" si="164"/>
        <v>0.8956127808188471</v>
      </c>
      <c r="BA284" s="31">
        <f t="shared" si="175"/>
        <v>330.65807054544626</v>
      </c>
      <c r="BB284" s="33">
        <f t="shared" si="165"/>
        <v>0</v>
      </c>
      <c r="BC284" s="31">
        <f t="shared" si="166"/>
        <v>0.4090580445271737</v>
      </c>
      <c r="BD284" s="30">
        <f t="shared" si="167"/>
        <v>1.2343887079868619E-4</v>
      </c>
      <c r="BE284" s="31">
        <f t="shared" si="168"/>
        <v>0.94253810818954697</v>
      </c>
      <c r="BF284" s="31">
        <f t="shared" si="169"/>
        <v>0.445122364675478</v>
      </c>
      <c r="BG284" s="31">
        <f t="shared" si="170"/>
        <v>0.67554556570477287</v>
      </c>
      <c r="BH284" s="24">
        <v>99.78</v>
      </c>
      <c r="BI284" s="24">
        <v>83.827167506799995</v>
      </c>
      <c r="BJ284" s="24">
        <f t="shared" si="178"/>
        <v>46.823187023737368</v>
      </c>
      <c r="BK284" s="28">
        <f t="shared" si="176"/>
        <v>2.3411593511868684E-2</v>
      </c>
      <c r="BL284" s="28" t="str">
        <f t="shared" si="172"/>
        <v>FALSETRUE</v>
      </c>
      <c r="BM284" s="24" t="str">
        <f t="shared" si="173"/>
        <v>FALSETRUE</v>
      </c>
      <c r="BN284" s="28">
        <v>0.37689999999999996</v>
      </c>
      <c r="BO284" s="28">
        <f t="shared" si="174"/>
        <v>0.33502222222222217</v>
      </c>
      <c r="BP284" s="24">
        <v>4.53</v>
      </c>
      <c r="BQ284" s="24">
        <f t="shared" si="177"/>
        <v>210.5</v>
      </c>
      <c r="BR284" s="24">
        <v>4</v>
      </c>
      <c r="BS284" s="28">
        <v>7.15</v>
      </c>
      <c r="BT284" s="28">
        <v>256.82800000000003</v>
      </c>
      <c r="BU284" s="24">
        <v>1.27</v>
      </c>
      <c r="BV284" s="28">
        <v>5.7</v>
      </c>
      <c r="BW284" s="28">
        <v>204.74400000000003</v>
      </c>
      <c r="BX284" s="24">
        <v>928</v>
      </c>
      <c r="BY284" s="24">
        <v>2462</v>
      </c>
      <c r="BZ284" s="24">
        <v>202</v>
      </c>
      <c r="CA284" s="24">
        <v>725</v>
      </c>
      <c r="CB284" s="24">
        <v>425</v>
      </c>
      <c r="CC284" s="24">
        <v>2442</v>
      </c>
      <c r="CD284" s="24">
        <v>45.9</v>
      </c>
      <c r="CE284" s="24">
        <v>30.13</v>
      </c>
      <c r="CF284" s="24">
        <v>105.26</v>
      </c>
      <c r="CG284" s="24">
        <v>3584</v>
      </c>
      <c r="CH284" s="24">
        <v>8</v>
      </c>
      <c r="CI284" s="24">
        <v>0.22</v>
      </c>
      <c r="CJ284" s="24" t="s">
        <v>98</v>
      </c>
      <c r="CK284" s="24">
        <v>1127</v>
      </c>
      <c r="CL284" s="28">
        <v>1.02</v>
      </c>
      <c r="CM284" s="28">
        <v>3.25</v>
      </c>
      <c r="CN284" s="24">
        <v>375</v>
      </c>
      <c r="CO284" s="24">
        <v>33.33</v>
      </c>
      <c r="CP284" s="24">
        <v>163</v>
      </c>
      <c r="CQ284" s="24">
        <v>519</v>
      </c>
      <c r="CR284" s="24">
        <v>160</v>
      </c>
      <c r="CS284" s="24">
        <v>842</v>
      </c>
      <c r="CT284" s="24">
        <v>128</v>
      </c>
      <c r="CU284" s="24">
        <v>349</v>
      </c>
      <c r="CV284" s="24">
        <v>288</v>
      </c>
      <c r="CW284" s="24">
        <v>153</v>
      </c>
      <c r="CX284" s="24">
        <v>53.11</v>
      </c>
      <c r="CY284" s="24">
        <v>92.33</v>
      </c>
      <c r="CZ284" s="24">
        <v>81.819999999999993</v>
      </c>
      <c r="DA284" s="24">
        <v>33.26</v>
      </c>
      <c r="DB284" s="24">
        <v>136</v>
      </c>
      <c r="DC284" s="24">
        <v>9.32</v>
      </c>
      <c r="DD284" s="24">
        <v>8.09</v>
      </c>
      <c r="DE284" s="24">
        <v>155</v>
      </c>
      <c r="DF284" s="24">
        <v>13.78</v>
      </c>
      <c r="DG284" s="24">
        <v>6.67</v>
      </c>
      <c r="DH284" s="24">
        <v>4.8499999999999996</v>
      </c>
    </row>
    <row r="285" spans="1:112" ht="12.3" customHeight="1">
      <c r="A285" s="24">
        <v>294</v>
      </c>
      <c r="B285" s="24" t="s">
        <v>99</v>
      </c>
      <c r="C285" s="24" t="s">
        <v>100</v>
      </c>
      <c r="D285" s="25" t="s">
        <v>443</v>
      </c>
      <c r="E285" s="25" t="s">
        <v>444</v>
      </c>
      <c r="F285" s="25" t="s">
        <v>445</v>
      </c>
      <c r="G285" s="25" t="s">
        <v>446</v>
      </c>
      <c r="H285" s="25" t="s">
        <v>2848</v>
      </c>
      <c r="I285" s="26">
        <v>93257</v>
      </c>
      <c r="J285" s="27">
        <v>121625</v>
      </c>
      <c r="K285" s="27">
        <f t="shared" si="148"/>
        <v>8467.7356</v>
      </c>
      <c r="L285" s="24">
        <v>22649</v>
      </c>
      <c r="M285" s="24">
        <v>1823</v>
      </c>
      <c r="N285" s="24">
        <v>439</v>
      </c>
      <c r="O285" s="24">
        <f t="shared" si="149"/>
        <v>2262</v>
      </c>
      <c r="P285" s="28">
        <v>9.08</v>
      </c>
      <c r="Q285" s="28">
        <f t="shared" si="150"/>
        <v>0.39196999051680398</v>
      </c>
      <c r="R285" s="29">
        <v>0.31758673789288089</v>
      </c>
      <c r="S285" s="29">
        <v>4.9959009447106559E-2</v>
      </c>
      <c r="T285" s="29">
        <v>0.15774985004785</v>
      </c>
      <c r="U285" s="28" t="s">
        <v>105</v>
      </c>
      <c r="V285" s="28" t="s">
        <v>119</v>
      </c>
      <c r="W285" s="28">
        <v>0.31758673789288089</v>
      </c>
      <c r="X285" s="27">
        <v>38626.48699622164</v>
      </c>
      <c r="Y285" s="30">
        <f t="shared" si="151"/>
        <v>3.0933164690596761E-3</v>
      </c>
      <c r="Z285" s="27">
        <f t="shared" si="152"/>
        <v>38597.48699622164</v>
      </c>
      <c r="AA285" s="27">
        <v>0</v>
      </c>
      <c r="AB285" s="27">
        <v>0</v>
      </c>
      <c r="AC285" s="27">
        <v>103</v>
      </c>
      <c r="AD285" s="27">
        <v>29</v>
      </c>
      <c r="AE285" s="27">
        <v>14116</v>
      </c>
      <c r="AF285" s="27">
        <f t="shared" si="153"/>
        <v>14116</v>
      </c>
      <c r="AG285" s="27">
        <f t="shared" si="154"/>
        <v>3</v>
      </c>
      <c r="AH285" s="27">
        <v>0</v>
      </c>
      <c r="AI285" s="27">
        <v>0</v>
      </c>
      <c r="AJ285" s="27">
        <v>0</v>
      </c>
      <c r="AK285" s="27">
        <v>29</v>
      </c>
      <c r="AL285" s="27">
        <v>14116</v>
      </c>
      <c r="AM285" s="27">
        <v>14145</v>
      </c>
      <c r="AN285" s="27">
        <f t="shared" si="155"/>
        <v>2</v>
      </c>
      <c r="AO285" s="27">
        <v>29</v>
      </c>
      <c r="AP285" s="30">
        <f t="shared" si="156"/>
        <v>1.677099187462793E-5</v>
      </c>
      <c r="AQ285" s="30">
        <f t="shared" si="157"/>
        <v>0</v>
      </c>
      <c r="AR285" s="31">
        <f t="shared" si="158"/>
        <v>7.5078015774089732E-4</v>
      </c>
      <c r="AS285" s="31">
        <f>AR285/1</f>
        <v>7.5078015774089732E-4</v>
      </c>
      <c r="AT285" s="32">
        <f t="shared" si="159"/>
        <v>2.3843782117163412E-4</v>
      </c>
      <c r="AU285" s="24">
        <v>6784.6054816056148</v>
      </c>
      <c r="AV285" s="28">
        <f t="shared" si="160"/>
        <v>0.18841218802240967</v>
      </c>
      <c r="AW285" s="30">
        <f t="shared" si="161"/>
        <v>2.4198229891682463E-3</v>
      </c>
      <c r="AX285" s="33">
        <f t="shared" si="162"/>
        <v>0.18841218802240967</v>
      </c>
      <c r="AY285" s="30">
        <f t="shared" si="163"/>
        <v>2.4198229891682463E-3</v>
      </c>
      <c r="AZ285" s="31">
        <f t="shared" si="164"/>
        <v>0.91449545503002339</v>
      </c>
      <c r="BA285" s="31">
        <f t="shared" si="175"/>
        <v>6784.6054816056148</v>
      </c>
      <c r="BB285" s="33">
        <f t="shared" si="165"/>
        <v>0</v>
      </c>
      <c r="BC285" s="31">
        <f t="shared" si="166"/>
        <v>0.47349812698177135</v>
      </c>
      <c r="BD285" s="30">
        <f t="shared" si="167"/>
        <v>3.0765454771850484E-3</v>
      </c>
      <c r="BE285" s="31">
        <f t="shared" si="168"/>
        <v>0.95397343120842804</v>
      </c>
      <c r="BF285" s="31">
        <f t="shared" si="169"/>
        <v>0.42488449519012289</v>
      </c>
      <c r="BG285" s="31">
        <f t="shared" si="170"/>
        <v>0.64483130806437994</v>
      </c>
      <c r="BH285" s="24">
        <v>99.98</v>
      </c>
      <c r="BI285" s="24">
        <v>114.33122480500001</v>
      </c>
      <c r="BJ285" s="24">
        <f t="shared" si="178"/>
        <v>1063.7951286487139</v>
      </c>
      <c r="BK285" s="28">
        <f t="shared" si="176"/>
        <v>0.53189756432435698</v>
      </c>
      <c r="BL285" s="28" t="str">
        <f t="shared" si="172"/>
        <v>FALSETRUE</v>
      </c>
      <c r="BM285" s="24" t="str">
        <f t="shared" si="173"/>
        <v>FALSETRUE</v>
      </c>
      <c r="BN285" s="28">
        <v>0.28710000000000002</v>
      </c>
      <c r="BO285" s="28">
        <f t="shared" si="174"/>
        <v>0.25520000000000004</v>
      </c>
      <c r="BP285" s="24">
        <v>1.22</v>
      </c>
      <c r="BQ285" s="24">
        <f t="shared" si="177"/>
        <v>344.56451612903226</v>
      </c>
      <c r="BR285" s="24">
        <v>62</v>
      </c>
      <c r="BS285" s="28">
        <v>0.79</v>
      </c>
      <c r="BT285" s="28">
        <v>736.73030000000006</v>
      </c>
      <c r="BU285" s="24">
        <v>0.48</v>
      </c>
      <c r="BV285" s="28">
        <v>17.970000000000002</v>
      </c>
      <c r="BW285" s="28">
        <v>16758.282900000002</v>
      </c>
      <c r="BX285" s="24">
        <v>19571</v>
      </c>
      <c r="BY285" s="24">
        <v>68171</v>
      </c>
      <c r="BZ285" s="24">
        <v>5515</v>
      </c>
      <c r="CA285" s="24">
        <v>15697</v>
      </c>
      <c r="CB285" s="24">
        <v>8083</v>
      </c>
      <c r="CC285" s="24">
        <v>69477</v>
      </c>
      <c r="CD285" s="24">
        <v>36.799999999999997</v>
      </c>
      <c r="CE285" s="24">
        <v>32.17</v>
      </c>
      <c r="CF285" s="24">
        <v>90.42</v>
      </c>
      <c r="CG285" s="24">
        <v>93243</v>
      </c>
      <c r="CH285" s="24">
        <v>14</v>
      </c>
      <c r="CI285" s="24">
        <v>0.02</v>
      </c>
      <c r="CJ285" s="24" t="s">
        <v>98</v>
      </c>
      <c r="CK285" s="24">
        <v>25742</v>
      </c>
      <c r="CL285" s="28">
        <v>1.04</v>
      </c>
      <c r="CM285" s="28">
        <v>3.78</v>
      </c>
      <c r="CN285" s="24">
        <v>9367</v>
      </c>
      <c r="CO285" s="24">
        <v>36.47</v>
      </c>
      <c r="CP285" s="24">
        <v>4506</v>
      </c>
      <c r="CQ285" s="24">
        <v>9502</v>
      </c>
      <c r="CR285" s="24">
        <v>7013</v>
      </c>
      <c r="CS285" s="24">
        <v>21363</v>
      </c>
      <c r="CT285" s="24">
        <v>4213</v>
      </c>
      <c r="CU285" s="24">
        <v>7483</v>
      </c>
      <c r="CV285" s="24">
        <v>6038</v>
      </c>
      <c r="CW285" s="24">
        <v>8519</v>
      </c>
      <c r="CX285" s="24">
        <v>78.09</v>
      </c>
      <c r="CY285" s="24">
        <v>97.78</v>
      </c>
      <c r="CZ285" s="24">
        <v>90.01</v>
      </c>
      <c r="DA285" s="24">
        <v>66.459999999999994</v>
      </c>
      <c r="DB285" s="24">
        <v>975</v>
      </c>
      <c r="DC285" s="24">
        <v>2.4500000000000002</v>
      </c>
      <c r="DD285" s="24">
        <v>3.19</v>
      </c>
      <c r="DE285" s="24">
        <v>621</v>
      </c>
      <c r="DF285" s="24">
        <v>2.42</v>
      </c>
      <c r="DG285" s="24">
        <v>4.34</v>
      </c>
      <c r="DH285" s="24">
        <v>0.55000000000000004</v>
      </c>
    </row>
    <row r="286" spans="1:112" ht="12.3" customHeight="1">
      <c r="A286" s="24">
        <v>295</v>
      </c>
      <c r="B286" s="24" t="s">
        <v>99</v>
      </c>
      <c r="C286" s="24" t="s">
        <v>100</v>
      </c>
      <c r="D286" s="25" t="s">
        <v>460</v>
      </c>
      <c r="E286" s="25" t="s">
        <v>461</v>
      </c>
      <c r="F286" s="25" t="s">
        <v>462</v>
      </c>
      <c r="G286" s="25" t="s">
        <v>463</v>
      </c>
      <c r="H286" s="25" t="s">
        <v>2848</v>
      </c>
      <c r="I286" s="26">
        <v>64124</v>
      </c>
      <c r="J286" s="27">
        <v>68669</v>
      </c>
      <c r="K286" s="27">
        <f t="shared" si="148"/>
        <v>14459.962</v>
      </c>
      <c r="L286" s="24">
        <v>12905</v>
      </c>
      <c r="M286" s="24">
        <v>2976</v>
      </c>
      <c r="N286" s="24">
        <v>781</v>
      </c>
      <c r="O286" s="24">
        <f t="shared" si="149"/>
        <v>3757</v>
      </c>
      <c r="P286" s="28">
        <v>22.55</v>
      </c>
      <c r="Q286" s="28">
        <f t="shared" si="150"/>
        <v>0.42331090537574168</v>
      </c>
      <c r="R286" s="29">
        <v>0.40795414572062333</v>
      </c>
      <c r="S286" s="29">
        <v>7.4387658287521002E-2</v>
      </c>
      <c r="T286" s="29">
        <v>0.47105220205002513</v>
      </c>
      <c r="U286" s="28" t="s">
        <v>105</v>
      </c>
      <c r="V286" s="28" t="s">
        <v>119</v>
      </c>
      <c r="W286" s="28">
        <v>0.40795414572062333</v>
      </c>
      <c r="X286" s="27">
        <v>28013.803232489485</v>
      </c>
      <c r="Y286" s="30">
        <f t="shared" si="151"/>
        <v>2.2434232475900119E-3</v>
      </c>
      <c r="Z286" s="27">
        <f t="shared" si="152"/>
        <v>28013.803232489485</v>
      </c>
      <c r="AA286" s="27">
        <v>0</v>
      </c>
      <c r="AB286" s="27">
        <v>0</v>
      </c>
      <c r="AC286" s="27">
        <v>130</v>
      </c>
      <c r="AD286" s="27">
        <v>0</v>
      </c>
      <c r="AE286" s="27">
        <v>5727</v>
      </c>
      <c r="AF286" s="27">
        <f t="shared" si="153"/>
        <v>5727</v>
      </c>
      <c r="AG286" s="27">
        <f t="shared" si="154"/>
        <v>2</v>
      </c>
      <c r="AH286" s="27">
        <v>0</v>
      </c>
      <c r="AI286" s="27">
        <v>0</v>
      </c>
      <c r="AJ286" s="27">
        <v>0</v>
      </c>
      <c r="AK286" s="27">
        <v>0</v>
      </c>
      <c r="AL286" s="27">
        <v>5727</v>
      </c>
      <c r="AM286" s="27">
        <v>5727</v>
      </c>
      <c r="AN286" s="27">
        <f t="shared" si="155"/>
        <v>1</v>
      </c>
      <c r="AO286" s="27">
        <v>0</v>
      </c>
      <c r="AP286" s="30">
        <f t="shared" si="156"/>
        <v>0</v>
      </c>
      <c r="AQ286" s="30">
        <f t="shared" si="157"/>
        <v>0</v>
      </c>
      <c r="AR286" s="31">
        <f t="shared" si="158"/>
        <v>0</v>
      </c>
      <c r="AS286" s="31">
        <f>AR286/1</f>
        <v>0</v>
      </c>
      <c r="AT286" s="32">
        <f t="shared" si="159"/>
        <v>0</v>
      </c>
      <c r="AU286" s="24">
        <v>6580.3003704736539</v>
      </c>
      <c r="AV286" s="28">
        <f t="shared" si="160"/>
        <v>0.1827385238547734</v>
      </c>
      <c r="AW286" s="30">
        <f t="shared" si="161"/>
        <v>2.3469547573952924E-3</v>
      </c>
      <c r="AX286" s="33">
        <f t="shared" si="162"/>
        <v>0.1827385238547734</v>
      </c>
      <c r="AY286" s="30">
        <f t="shared" si="163"/>
        <v>2.3469547573952924E-3</v>
      </c>
      <c r="AZ286" s="31">
        <f t="shared" si="164"/>
        <v>0.91389770816171589</v>
      </c>
      <c r="BA286" s="31">
        <f t="shared" si="175"/>
        <v>6580.3003704736539</v>
      </c>
      <c r="BB286" s="33">
        <f t="shared" si="165"/>
        <v>0</v>
      </c>
      <c r="BC286" s="31">
        <f t="shared" si="166"/>
        <v>0.50153012591237089</v>
      </c>
      <c r="BD286" s="30">
        <f t="shared" si="167"/>
        <v>2.2434232475900119E-3</v>
      </c>
      <c r="BE286" s="31">
        <f t="shared" si="168"/>
        <v>0.95074732965522746</v>
      </c>
      <c r="BF286" s="31">
        <f t="shared" si="169"/>
        <v>0.45364829954114688</v>
      </c>
      <c r="BG286" s="31">
        <f t="shared" si="170"/>
        <v>0.68848505818834982</v>
      </c>
      <c r="BH286" s="24">
        <v>99.33</v>
      </c>
      <c r="BI286" s="24">
        <v>138.16726920100001</v>
      </c>
      <c r="BJ286" s="24">
        <f t="shared" si="178"/>
        <v>496.99903889757849</v>
      </c>
      <c r="BK286" s="28">
        <f t="shared" si="176"/>
        <v>0.24849951944878923</v>
      </c>
      <c r="BL286" s="28" t="str">
        <f t="shared" si="172"/>
        <v>FALSETRUE</v>
      </c>
      <c r="BM286" s="24" t="str">
        <f t="shared" si="173"/>
        <v>TRUETRUE</v>
      </c>
      <c r="BN286" s="28">
        <v>0.39429999999999998</v>
      </c>
      <c r="BO286" s="28">
        <f t="shared" si="174"/>
        <v>0.35048888888888885</v>
      </c>
      <c r="BP286" s="24">
        <v>2.56</v>
      </c>
      <c r="BQ286" s="24">
        <f t="shared" si="177"/>
        <v>448.05555555555554</v>
      </c>
      <c r="BR286" s="24">
        <v>36</v>
      </c>
      <c r="BS286" s="28">
        <v>1.8</v>
      </c>
      <c r="BT286" s="28">
        <v>1154.2320000000002</v>
      </c>
      <c r="BU286" s="24">
        <v>0.56000000000000005</v>
      </c>
      <c r="BV286" s="28">
        <v>34.47</v>
      </c>
      <c r="BW286" s="28">
        <v>22103.542799999999</v>
      </c>
      <c r="BX286" s="24">
        <v>17351</v>
      </c>
      <c r="BY286" s="24">
        <v>44006</v>
      </c>
      <c r="BZ286" s="24">
        <v>2767</v>
      </c>
      <c r="CA286" s="24">
        <v>13919</v>
      </c>
      <c r="CB286" s="24">
        <v>7079</v>
      </c>
      <c r="CC286" s="24">
        <v>43126</v>
      </c>
      <c r="CD286" s="24">
        <v>45.72</v>
      </c>
      <c r="CE286" s="24">
        <v>28.86</v>
      </c>
      <c r="CF286" s="24">
        <v>99.23</v>
      </c>
      <c r="CG286" s="24">
        <v>63695</v>
      </c>
      <c r="CH286" s="24">
        <v>429</v>
      </c>
      <c r="CI286" s="24">
        <v>0.67</v>
      </c>
      <c r="CJ286" s="24" t="s">
        <v>98</v>
      </c>
      <c r="CK286" s="24">
        <v>17217</v>
      </c>
      <c r="CL286" s="28">
        <v>1.02</v>
      </c>
      <c r="CM286" s="28">
        <v>3.81</v>
      </c>
      <c r="CN286" s="24">
        <v>6405</v>
      </c>
      <c r="CO286" s="24">
        <v>37.44</v>
      </c>
      <c r="CP286" s="24">
        <v>3112</v>
      </c>
      <c r="CQ286" s="24">
        <v>7525</v>
      </c>
      <c r="CR286" s="24">
        <v>4938</v>
      </c>
      <c r="CS286" s="24">
        <v>16130</v>
      </c>
      <c r="CT286" s="24">
        <v>3098</v>
      </c>
      <c r="CU286" s="24">
        <v>6627</v>
      </c>
      <c r="CV286" s="24">
        <v>4822</v>
      </c>
      <c r="CW286" s="24">
        <v>3590</v>
      </c>
      <c r="CX286" s="24">
        <v>66.14</v>
      </c>
      <c r="CY286" s="24">
        <v>95.74</v>
      </c>
      <c r="CZ286" s="24">
        <v>83.21</v>
      </c>
      <c r="DA286" s="24">
        <v>42.55</v>
      </c>
      <c r="DB286" s="24">
        <v>1348</v>
      </c>
      <c r="DC286" s="24">
        <v>4.84</v>
      </c>
      <c r="DD286" s="24">
        <v>7.17</v>
      </c>
      <c r="DE286" s="24">
        <v>983</v>
      </c>
      <c r="DF286" s="24">
        <v>5.75</v>
      </c>
      <c r="DG286" s="24">
        <v>11.68</v>
      </c>
      <c r="DH286" s="24">
        <v>2.0299999999999998</v>
      </c>
    </row>
    <row r="287" spans="1:112" ht="12.3" customHeight="1">
      <c r="A287" s="24">
        <v>296</v>
      </c>
      <c r="B287" s="24" t="s">
        <v>99</v>
      </c>
      <c r="C287" s="24" t="s">
        <v>100</v>
      </c>
      <c r="D287" s="25" t="s">
        <v>101</v>
      </c>
      <c r="E287" s="25" t="s">
        <v>102</v>
      </c>
      <c r="F287" s="25" t="s">
        <v>1487</v>
      </c>
      <c r="G287" s="25" t="s">
        <v>1488</v>
      </c>
      <c r="H287" s="25" t="s">
        <v>2848</v>
      </c>
      <c r="I287" s="26">
        <v>25496</v>
      </c>
      <c r="J287" s="27">
        <v>28759.286208691628</v>
      </c>
      <c r="K287" s="27">
        <f t="shared" si="148"/>
        <v>2427.2192</v>
      </c>
      <c r="L287" s="24">
        <v>6341</v>
      </c>
      <c r="M287" s="24">
        <v>590</v>
      </c>
      <c r="N287" s="24">
        <v>77</v>
      </c>
      <c r="O287" s="24">
        <f t="shared" si="149"/>
        <v>667</v>
      </c>
      <c r="P287" s="28">
        <v>9.52</v>
      </c>
      <c r="Q287" s="28">
        <f t="shared" si="150"/>
        <v>0.31869976820804874</v>
      </c>
      <c r="R287" s="29">
        <v>0.34243080839512691</v>
      </c>
      <c r="S287" s="29">
        <v>0.28948308736688527</v>
      </c>
      <c r="T287" s="29">
        <v>0.63239950273779755</v>
      </c>
      <c r="U287" s="28" t="s">
        <v>105</v>
      </c>
      <c r="V287" s="28" t="s">
        <v>97</v>
      </c>
      <c r="W287" s="28">
        <v>0.15957070381013283</v>
      </c>
      <c r="X287" s="27">
        <v>4589.1395413979699</v>
      </c>
      <c r="Y287" s="30">
        <f t="shared" si="151"/>
        <v>3.675110533248312E-4</v>
      </c>
      <c r="Z287" s="27">
        <f t="shared" si="152"/>
        <v>-11739.86045860203</v>
      </c>
      <c r="AA287" s="27">
        <v>605</v>
      </c>
      <c r="AB287" s="27">
        <v>0</v>
      </c>
      <c r="AC287" s="27">
        <v>27</v>
      </c>
      <c r="AD287" s="27">
        <v>15665</v>
      </c>
      <c r="AE287" s="27">
        <v>126034</v>
      </c>
      <c r="AF287" s="27">
        <f t="shared" si="153"/>
        <v>126034</v>
      </c>
      <c r="AG287" s="27">
        <f t="shared" si="154"/>
        <v>4</v>
      </c>
      <c r="AH287" s="27">
        <v>605</v>
      </c>
      <c r="AI287" s="27">
        <v>0</v>
      </c>
      <c r="AJ287" s="27">
        <v>27</v>
      </c>
      <c r="AK287" s="27">
        <v>15693</v>
      </c>
      <c r="AL287" s="27">
        <v>126034</v>
      </c>
      <c r="AM287" s="27">
        <v>126383</v>
      </c>
      <c r="AN287" s="27">
        <f t="shared" si="155"/>
        <v>4</v>
      </c>
      <c r="AO287" s="27">
        <v>16329</v>
      </c>
      <c r="AP287" s="30">
        <f t="shared" si="156"/>
        <v>9.4432250455448088E-3</v>
      </c>
      <c r="AQ287" s="30">
        <f t="shared" si="157"/>
        <v>0</v>
      </c>
      <c r="AR287" s="31">
        <f t="shared" si="158"/>
        <v>3.5581833702589409</v>
      </c>
      <c r="AS287" s="31">
        <v>1</v>
      </c>
      <c r="AT287" s="32">
        <f t="shared" si="159"/>
        <v>0.56778182467772975</v>
      </c>
      <c r="AU287" s="24">
        <v>1102.9527047356382</v>
      </c>
      <c r="AV287" s="28">
        <f t="shared" si="160"/>
        <v>3.0629597100065575E-2</v>
      </c>
      <c r="AW287" s="30">
        <f t="shared" si="161"/>
        <v>3.933832730761778E-4</v>
      </c>
      <c r="AX287" s="33">
        <f t="shared" si="162"/>
        <v>3.0629597100065575E-2</v>
      </c>
      <c r="AY287" s="30">
        <f t="shared" si="163"/>
        <v>3.933832730761778E-4</v>
      </c>
      <c r="AZ287" s="31">
        <f t="shared" si="164"/>
        <v>0.89787232634093528</v>
      </c>
      <c r="BA287" s="31">
        <f t="shared" si="175"/>
        <v>1102.9527047356382</v>
      </c>
      <c r="BB287" s="33">
        <f t="shared" si="165"/>
        <v>0</v>
      </c>
      <c r="BC287" s="31">
        <f t="shared" si="166"/>
        <v>0.42364424394537586</v>
      </c>
      <c r="BD287" s="30">
        <f t="shared" si="167"/>
        <v>-9.0757139922199772E-3</v>
      </c>
      <c r="BE287" s="31">
        <f t="shared" si="168"/>
        <v>0.9069162026812293</v>
      </c>
      <c r="BF287" s="31">
        <f t="shared" si="169"/>
        <v>0.35561813918156232</v>
      </c>
      <c r="BG287" s="31">
        <f t="shared" si="170"/>
        <v>0.53970835004759743</v>
      </c>
      <c r="BH287" s="24">
        <v>100</v>
      </c>
      <c r="BI287" s="24">
        <v>1.4646399641100001</v>
      </c>
      <c r="BJ287" s="24">
        <f t="shared" si="178"/>
        <v>19635.737733107286</v>
      </c>
      <c r="BK287" s="28">
        <v>1</v>
      </c>
      <c r="BL287" s="28" t="str">
        <f t="shared" si="172"/>
        <v>FALSETRUE</v>
      </c>
      <c r="BM287" s="24" t="str">
        <f t="shared" si="173"/>
        <v>FALSETRUE</v>
      </c>
      <c r="BN287" s="28">
        <v>0.30329999999999996</v>
      </c>
      <c r="BO287" s="28">
        <f t="shared" si="174"/>
        <v>0.26959999999999995</v>
      </c>
      <c r="BP287" s="24">
        <v>1.56</v>
      </c>
      <c r="BQ287" s="24">
        <f t="shared" si="177"/>
        <v>222.96774193548387</v>
      </c>
      <c r="BR287" s="24">
        <v>31</v>
      </c>
      <c r="BS287" s="28">
        <v>0.61</v>
      </c>
      <c r="BT287" s="28">
        <v>155.5256</v>
      </c>
      <c r="BU287" s="24">
        <v>0.17</v>
      </c>
      <c r="BV287" s="28">
        <v>0.94000000000000006</v>
      </c>
      <c r="BW287" s="28">
        <v>239.66240000000002</v>
      </c>
      <c r="BX287" s="24">
        <v>5415</v>
      </c>
      <c r="BY287" s="24">
        <v>17851</v>
      </c>
      <c r="BZ287" s="24">
        <v>2230</v>
      </c>
      <c r="CA287" s="24">
        <v>4339</v>
      </c>
      <c r="CB287" s="24">
        <v>2285</v>
      </c>
      <c r="CC287" s="24">
        <v>18872</v>
      </c>
      <c r="CD287" s="24">
        <v>42.83</v>
      </c>
      <c r="CE287" s="24">
        <v>33.770000000000003</v>
      </c>
      <c r="CF287" s="24">
        <v>98.43</v>
      </c>
      <c r="CG287" s="24">
        <v>25496</v>
      </c>
      <c r="CH287" s="24">
        <v>0</v>
      </c>
      <c r="CI287" s="24">
        <v>0</v>
      </c>
      <c r="CJ287" s="24" t="s">
        <v>98</v>
      </c>
      <c r="CK287" s="24">
        <v>7270</v>
      </c>
      <c r="CL287" s="28">
        <v>1.05</v>
      </c>
      <c r="CM287" s="28">
        <v>3.69</v>
      </c>
      <c r="CN287" s="24">
        <v>3253</v>
      </c>
      <c r="CO287" s="24">
        <v>44.92</v>
      </c>
      <c r="CP287" s="24">
        <v>0</v>
      </c>
      <c r="CQ287" s="24">
        <v>77</v>
      </c>
      <c r="CR287" s="24">
        <v>0</v>
      </c>
      <c r="CS287" s="24">
        <v>6912</v>
      </c>
      <c r="CT287" s="24">
        <v>1003</v>
      </c>
      <c r="CU287" s="24">
        <v>2061</v>
      </c>
      <c r="CV287" s="24">
        <v>1587</v>
      </c>
      <c r="CW287" s="24">
        <v>1378</v>
      </c>
      <c r="CX287" s="24">
        <v>68.510000000000005</v>
      </c>
      <c r="CY287" s="24">
        <v>95.2</v>
      </c>
      <c r="CZ287" s="24">
        <v>82.92</v>
      </c>
      <c r="DA287" s="24">
        <v>42.83</v>
      </c>
      <c r="DB287" s="24">
        <v>342</v>
      </c>
      <c r="DC287" s="24">
        <v>5.86</v>
      </c>
      <c r="DD287" s="24">
        <v>5.41</v>
      </c>
      <c r="DE287" s="24">
        <v>99</v>
      </c>
      <c r="DF287" s="24">
        <v>1.37</v>
      </c>
      <c r="DG287" s="24">
        <v>1.06</v>
      </c>
      <c r="DH287" s="24">
        <v>1.58</v>
      </c>
    </row>
    <row r="288" spans="1:112" ht="12.3" customHeight="1">
      <c r="A288" s="24">
        <v>297</v>
      </c>
      <c r="B288" s="24" t="s">
        <v>99</v>
      </c>
      <c r="C288" s="24" t="s">
        <v>100</v>
      </c>
      <c r="D288" s="25" t="s">
        <v>101</v>
      </c>
      <c r="E288" s="25" t="s">
        <v>102</v>
      </c>
      <c r="F288" s="25" t="s">
        <v>2745</v>
      </c>
      <c r="G288" s="25" t="s">
        <v>2746</v>
      </c>
      <c r="H288" s="25" t="s">
        <v>2848</v>
      </c>
      <c r="I288" s="26">
        <v>2230</v>
      </c>
      <c r="J288" s="27">
        <v>2515.4223503836811</v>
      </c>
      <c r="K288" s="27">
        <f t="shared" si="148"/>
        <v>107.93199999999999</v>
      </c>
      <c r="L288" s="24">
        <v>767</v>
      </c>
      <c r="M288" s="24">
        <v>35</v>
      </c>
      <c r="N288" s="24">
        <v>4</v>
      </c>
      <c r="O288" s="24">
        <f t="shared" si="149"/>
        <v>39</v>
      </c>
      <c r="P288" s="28">
        <v>4.84</v>
      </c>
      <c r="Q288" s="28">
        <f t="shared" si="150"/>
        <v>0.2482528969312455</v>
      </c>
      <c r="R288" s="29">
        <v>0.34243080839512691</v>
      </c>
      <c r="S288" s="29">
        <v>0.28948308736688527</v>
      </c>
      <c r="T288" s="29">
        <v>0.63239950273779755</v>
      </c>
      <c r="U288" s="28" t="s">
        <v>105</v>
      </c>
      <c r="V288" s="28" t="s">
        <v>97</v>
      </c>
      <c r="W288" s="28">
        <v>8.1126282189185175E-2</v>
      </c>
      <c r="X288" s="27">
        <v>204.06686342220993</v>
      </c>
      <c r="Y288" s="30">
        <f t="shared" si="151"/>
        <v>1.6342241775055041E-5</v>
      </c>
      <c r="Z288" s="27">
        <f t="shared" si="152"/>
        <v>204.06686342220993</v>
      </c>
      <c r="AA288" s="27">
        <v>0</v>
      </c>
      <c r="AB288" s="27">
        <v>0</v>
      </c>
      <c r="AC288" s="27">
        <v>0</v>
      </c>
      <c r="AD288" s="27">
        <v>0</v>
      </c>
      <c r="AE288" s="27">
        <v>0</v>
      </c>
      <c r="AF288" s="27">
        <f t="shared" si="153"/>
        <v>0</v>
      </c>
      <c r="AG288" s="27">
        <f t="shared" si="154"/>
        <v>0</v>
      </c>
      <c r="AH288" s="27">
        <v>0</v>
      </c>
      <c r="AI288" s="27">
        <v>0</v>
      </c>
      <c r="AJ288" s="27">
        <v>0</v>
      </c>
      <c r="AK288" s="27">
        <v>0</v>
      </c>
      <c r="AL288" s="27">
        <v>0</v>
      </c>
      <c r="AM288" s="27">
        <v>0</v>
      </c>
      <c r="AN288" s="27">
        <f t="shared" si="155"/>
        <v>0</v>
      </c>
      <c r="AO288" s="27">
        <v>0</v>
      </c>
      <c r="AP288" s="30">
        <f t="shared" si="156"/>
        <v>0</v>
      </c>
      <c r="AQ288" s="30">
        <f t="shared" si="157"/>
        <v>0</v>
      </c>
      <c r="AR288" s="31">
        <f t="shared" si="158"/>
        <v>0</v>
      </c>
      <c r="AS288" s="31">
        <f t="shared" ref="AS288:AS323" si="179">AR288/1</f>
        <v>0</v>
      </c>
      <c r="AT288" s="32">
        <f t="shared" si="159"/>
        <v>0</v>
      </c>
      <c r="AU288" s="24">
        <v>15.576246180323555</v>
      </c>
      <c r="AV288" s="28">
        <f t="shared" si="160"/>
        <v>4.3256083673061792E-4</v>
      </c>
      <c r="AW288" s="30">
        <f t="shared" si="161"/>
        <v>5.5554827313512499E-6</v>
      </c>
      <c r="AX288" s="33">
        <f t="shared" si="162"/>
        <v>4.3256083673061792E-4</v>
      </c>
      <c r="AY288" s="30">
        <f t="shared" si="163"/>
        <v>5.5554827313512499E-6</v>
      </c>
      <c r="AZ288" s="31">
        <f t="shared" si="164"/>
        <v>0.89469092833688324</v>
      </c>
      <c r="BA288" s="31">
        <f t="shared" si="175"/>
        <v>15.576246180323555</v>
      </c>
      <c r="BB288" s="33">
        <f t="shared" si="165"/>
        <v>0</v>
      </c>
      <c r="BC288" s="31">
        <f t="shared" si="166"/>
        <v>0.41251809918958027</v>
      </c>
      <c r="BD288" s="30">
        <f t="shared" si="167"/>
        <v>1.6342241775055041E-5</v>
      </c>
      <c r="BE288" s="31">
        <f t="shared" si="168"/>
        <v>0.94212339761172015</v>
      </c>
      <c r="BF288" s="31">
        <f t="shared" si="169"/>
        <v>0.34108867401422677</v>
      </c>
      <c r="BG288" s="31">
        <f t="shared" si="170"/>
        <v>0.51765752415164079</v>
      </c>
      <c r="BH288" s="24">
        <v>0</v>
      </c>
      <c r="BI288" s="24">
        <v>0.83724087593899998</v>
      </c>
      <c r="BJ288" s="24">
        <f t="shared" si="178"/>
        <v>3004.4189464143537</v>
      </c>
      <c r="BK288" s="28">
        <v>1</v>
      </c>
      <c r="BL288" s="28" t="str">
        <f t="shared" si="172"/>
        <v>FALSEFALSE</v>
      </c>
      <c r="BM288" s="24" t="str">
        <f t="shared" si="173"/>
        <v>FALSEFALSE</v>
      </c>
      <c r="BN288" s="28">
        <v>0.26079999999999998</v>
      </c>
      <c r="BO288" s="28">
        <f t="shared" si="174"/>
        <v>0.23182222222222221</v>
      </c>
      <c r="BP288" s="24">
        <v>0.72</v>
      </c>
      <c r="BQ288" s="24">
        <f t="shared" si="177"/>
        <v>192</v>
      </c>
      <c r="BR288" s="24">
        <v>1</v>
      </c>
      <c r="BS288" s="28">
        <v>0.23</v>
      </c>
      <c r="BT288" s="28">
        <v>5.1289999999999996</v>
      </c>
      <c r="BU288" s="24">
        <v>0.12</v>
      </c>
      <c r="BV288" s="28">
        <v>0.57999999999999996</v>
      </c>
      <c r="BW288" s="28">
        <v>12.933999999999999</v>
      </c>
      <c r="BX288" s="24">
        <v>423</v>
      </c>
      <c r="BY288" s="24">
        <v>1622</v>
      </c>
      <c r="BZ288" s="24">
        <v>185</v>
      </c>
      <c r="CA288" s="24">
        <v>352</v>
      </c>
      <c r="CB288" s="24">
        <v>163</v>
      </c>
      <c r="CC288" s="24">
        <v>1715</v>
      </c>
      <c r="CD288" s="24">
        <v>37.479999999999997</v>
      </c>
      <c r="CE288" s="24">
        <v>34.270000000000003</v>
      </c>
      <c r="CF288" s="24">
        <v>97.7</v>
      </c>
      <c r="CG288" s="24">
        <v>0</v>
      </c>
      <c r="CH288" s="24">
        <v>2230</v>
      </c>
      <c r="CI288" s="24">
        <v>100</v>
      </c>
      <c r="CJ288" s="24" t="s">
        <v>1980</v>
      </c>
      <c r="CK288" s="24">
        <v>879</v>
      </c>
      <c r="CL288" s="28">
        <v>1.02</v>
      </c>
      <c r="CM288" s="28">
        <v>2.59</v>
      </c>
      <c r="CN288" s="24">
        <v>380</v>
      </c>
      <c r="CO288" s="24">
        <v>43.33</v>
      </c>
      <c r="CP288" s="24">
        <v>39</v>
      </c>
      <c r="CQ288" s="24">
        <v>153</v>
      </c>
      <c r="CR288" s="24">
        <v>0</v>
      </c>
      <c r="CS288" s="24">
        <v>192</v>
      </c>
      <c r="CT288" s="24">
        <v>76</v>
      </c>
      <c r="CU288" s="24">
        <v>159</v>
      </c>
      <c r="CV288" s="24">
        <v>114</v>
      </c>
      <c r="CW288" s="24">
        <v>114</v>
      </c>
      <c r="CX288" s="24">
        <v>73.08</v>
      </c>
      <c r="CY288" s="24">
        <v>92.98</v>
      </c>
      <c r="CZ288" s="24">
        <v>81.430000000000007</v>
      </c>
      <c r="DA288" s="24">
        <v>42.22</v>
      </c>
      <c r="DB288" s="24">
        <v>14</v>
      </c>
      <c r="DC288" s="24">
        <v>8.57</v>
      </c>
      <c r="DD288" s="24">
        <v>2.74</v>
      </c>
      <c r="DE288" s="24">
        <v>2</v>
      </c>
      <c r="DF288" s="24">
        <v>0.23</v>
      </c>
      <c r="DG288" s="24">
        <v>0.11</v>
      </c>
      <c r="DH288" s="24">
        <v>0.5</v>
      </c>
    </row>
    <row r="289" spans="1:112" ht="12.3" customHeight="1">
      <c r="A289" s="24">
        <v>298</v>
      </c>
      <c r="B289" s="24" t="s">
        <v>99</v>
      </c>
      <c r="C289" s="24" t="s">
        <v>100</v>
      </c>
      <c r="D289" s="25" t="s">
        <v>101</v>
      </c>
      <c r="E289" s="25" t="s">
        <v>102</v>
      </c>
      <c r="F289" s="25" t="s">
        <v>1865</v>
      </c>
      <c r="G289" s="25" t="s">
        <v>1866</v>
      </c>
      <c r="H289" s="25" t="s">
        <v>2848</v>
      </c>
      <c r="I289" s="26">
        <v>5406</v>
      </c>
      <c r="J289" s="27">
        <v>6097.9252135310226</v>
      </c>
      <c r="K289" s="27">
        <f t="shared" si="148"/>
        <v>290.84280000000001</v>
      </c>
      <c r="L289" s="24">
        <v>1584</v>
      </c>
      <c r="M289" s="24">
        <v>86</v>
      </c>
      <c r="N289" s="24">
        <v>4</v>
      </c>
      <c r="O289" s="24">
        <f t="shared" si="149"/>
        <v>90</v>
      </c>
      <c r="P289" s="28">
        <v>5.38</v>
      </c>
      <c r="Q289" s="28">
        <f t="shared" si="150"/>
        <v>0.25700518832178304</v>
      </c>
      <c r="R289" s="29">
        <v>0.34243080839512691</v>
      </c>
      <c r="S289" s="29">
        <v>0.28948308736688527</v>
      </c>
      <c r="T289" s="29">
        <v>0.63239950273779755</v>
      </c>
      <c r="U289" s="28" t="s">
        <v>105</v>
      </c>
      <c r="V289" s="28" t="s">
        <v>97</v>
      </c>
      <c r="W289" s="28">
        <v>9.0177561606986853E-2</v>
      </c>
      <c r="X289" s="27">
        <v>549.89602661799222</v>
      </c>
      <c r="Y289" s="30">
        <f t="shared" si="151"/>
        <v>4.4037202647351846E-5</v>
      </c>
      <c r="Z289" s="27">
        <f t="shared" si="152"/>
        <v>549.89602661799222</v>
      </c>
      <c r="AA289" s="27">
        <v>0</v>
      </c>
      <c r="AB289" s="27">
        <v>0</v>
      </c>
      <c r="AC289" s="27">
        <v>0</v>
      </c>
      <c r="AD289" s="27">
        <v>0</v>
      </c>
      <c r="AE289" s="27">
        <v>0</v>
      </c>
      <c r="AF289" s="27">
        <f t="shared" si="153"/>
        <v>0</v>
      </c>
      <c r="AG289" s="27">
        <f t="shared" si="154"/>
        <v>0</v>
      </c>
      <c r="AH289" s="27">
        <v>0</v>
      </c>
      <c r="AI289" s="27">
        <v>0</v>
      </c>
      <c r="AJ289" s="27">
        <v>0</v>
      </c>
      <c r="AK289" s="27">
        <v>0</v>
      </c>
      <c r="AL289" s="27">
        <v>0</v>
      </c>
      <c r="AM289" s="27">
        <v>0</v>
      </c>
      <c r="AN289" s="27">
        <f t="shared" si="155"/>
        <v>0</v>
      </c>
      <c r="AO289" s="27">
        <v>0</v>
      </c>
      <c r="AP289" s="30">
        <f t="shared" si="156"/>
        <v>0</v>
      </c>
      <c r="AQ289" s="30">
        <f t="shared" si="157"/>
        <v>0</v>
      </c>
      <c r="AR289" s="31">
        <f t="shared" si="158"/>
        <v>0</v>
      </c>
      <c r="AS289" s="31">
        <f t="shared" si="179"/>
        <v>0</v>
      </c>
      <c r="AT289" s="32">
        <f t="shared" si="159"/>
        <v>0</v>
      </c>
      <c r="AU289" s="24">
        <f>W289*CS289</f>
        <v>80.799095199860218</v>
      </c>
      <c r="AV289" s="28">
        <f t="shared" si="160"/>
        <v>2.2438348638119938E-3</v>
      </c>
      <c r="AW289" s="30">
        <f t="shared" si="161"/>
        <v>2.8818110146375772E-5</v>
      </c>
      <c r="AX289" s="33">
        <f t="shared" si="162"/>
        <v>2.2438348638119938E-3</v>
      </c>
      <c r="AY289" s="30">
        <f t="shared" si="163"/>
        <v>2.8818110146375772E-5</v>
      </c>
      <c r="AZ289" s="31">
        <f t="shared" si="164"/>
        <v>0.89488175446711338</v>
      </c>
      <c r="BA289" s="31">
        <f t="shared" si="175"/>
        <v>80.799095199860218</v>
      </c>
      <c r="BB289" s="33">
        <f t="shared" si="165"/>
        <v>0</v>
      </c>
      <c r="BC289" s="31">
        <f t="shared" si="166"/>
        <v>0.41318546590868405</v>
      </c>
      <c r="BD289" s="30">
        <f t="shared" si="167"/>
        <v>4.4037202647351846E-5</v>
      </c>
      <c r="BE289" s="31">
        <f t="shared" si="168"/>
        <v>0.94223064088661068</v>
      </c>
      <c r="BF289" s="31">
        <f t="shared" si="169"/>
        <v>0.34415074656541494</v>
      </c>
      <c r="BG289" s="31">
        <f t="shared" si="170"/>
        <v>0.52230471714390836</v>
      </c>
      <c r="BH289" s="24">
        <v>100</v>
      </c>
      <c r="BI289" s="24">
        <v>2.8784090239700002</v>
      </c>
      <c r="BJ289" s="24">
        <f t="shared" si="178"/>
        <v>2118.5054530994194</v>
      </c>
      <c r="BK289" s="28">
        <v>1</v>
      </c>
      <c r="BL289" s="28" t="str">
        <f t="shared" si="172"/>
        <v>FALSETRUE</v>
      </c>
      <c r="BM289" s="24" t="str">
        <f t="shared" si="173"/>
        <v>FALSETRUE</v>
      </c>
      <c r="BN289" s="28">
        <v>0.24960000000000002</v>
      </c>
      <c r="BO289" s="28">
        <f t="shared" si="174"/>
        <v>0.22186666666666668</v>
      </c>
      <c r="BP289" s="24">
        <v>1.1100000000000001</v>
      </c>
      <c r="BQ289" s="24"/>
      <c r="BS289" s="28">
        <v>0.06</v>
      </c>
      <c r="BT289" s="28">
        <v>3.2435999999999998</v>
      </c>
      <c r="BU289" s="24">
        <v>0.06</v>
      </c>
      <c r="BV289" s="28">
        <v>0.3</v>
      </c>
      <c r="BW289" s="28">
        <v>16.218</v>
      </c>
      <c r="BX289" s="24">
        <v>958</v>
      </c>
      <c r="BY289" s="24">
        <v>3838</v>
      </c>
      <c r="BZ289" s="24">
        <v>610</v>
      </c>
      <c r="CA289" s="24">
        <v>769</v>
      </c>
      <c r="CB289" s="24">
        <v>441</v>
      </c>
      <c r="CC289" s="24">
        <v>4196</v>
      </c>
      <c r="CD289" s="24">
        <v>40.85</v>
      </c>
      <c r="CE289" s="24">
        <v>36.380000000000003</v>
      </c>
      <c r="CF289" s="24">
        <v>97.3</v>
      </c>
      <c r="CG289" s="24">
        <v>5406</v>
      </c>
      <c r="CH289" s="24">
        <v>0</v>
      </c>
      <c r="CI289" s="24">
        <v>0</v>
      </c>
      <c r="CJ289" s="24" t="s">
        <v>98</v>
      </c>
      <c r="CK289" s="24">
        <v>1745</v>
      </c>
      <c r="CL289" s="28">
        <v>1.03</v>
      </c>
      <c r="CM289" s="28">
        <v>3.19</v>
      </c>
      <c r="CN289" s="24">
        <v>774</v>
      </c>
      <c r="CO289" s="24">
        <v>44.43</v>
      </c>
      <c r="CP289" s="24"/>
      <c r="CQ289" s="24"/>
      <c r="CR289" s="24"/>
      <c r="CS289" s="40">
        <v>896</v>
      </c>
      <c r="CT289" s="24">
        <v>177</v>
      </c>
      <c r="CU289" s="24">
        <v>379</v>
      </c>
      <c r="CV289" s="24">
        <v>340</v>
      </c>
      <c r="CW289" s="24">
        <v>339</v>
      </c>
      <c r="CX289" s="24">
        <v>74.37</v>
      </c>
      <c r="CY289" s="24">
        <v>96.68</v>
      </c>
      <c r="CZ289" s="24">
        <v>88.54</v>
      </c>
      <c r="DA289" s="24">
        <v>54.85</v>
      </c>
      <c r="DB289" s="24">
        <v>53</v>
      </c>
      <c r="DC289" s="24">
        <v>3.47</v>
      </c>
      <c r="DD289" s="24">
        <v>3.96</v>
      </c>
      <c r="DE289" s="24">
        <v>3</v>
      </c>
      <c r="DF289" s="24">
        <v>0.17</v>
      </c>
      <c r="DG289" s="24">
        <v>0.28999999999999998</v>
      </c>
      <c r="DH289" s="24">
        <v>0.42</v>
      </c>
    </row>
    <row r="290" spans="1:112" ht="12.3" customHeight="1">
      <c r="A290" s="24">
        <v>299</v>
      </c>
      <c r="B290" s="24" t="s">
        <v>99</v>
      </c>
      <c r="C290" s="24" t="s">
        <v>100</v>
      </c>
      <c r="D290" s="25" t="s">
        <v>101</v>
      </c>
      <c r="E290" s="25" t="s">
        <v>102</v>
      </c>
      <c r="F290" s="25" t="s">
        <v>103</v>
      </c>
      <c r="G290" s="25" t="s">
        <v>104</v>
      </c>
      <c r="H290" s="25" t="s">
        <v>2848</v>
      </c>
      <c r="I290" s="26">
        <v>371087</v>
      </c>
      <c r="J290" s="27">
        <v>418583.19898512517</v>
      </c>
      <c r="K290" s="27">
        <f t="shared" si="148"/>
        <v>98820.468099999998</v>
      </c>
      <c r="L290" s="24">
        <v>70118</v>
      </c>
      <c r="M290" s="24">
        <v>19362</v>
      </c>
      <c r="N290" s="24">
        <v>6087</v>
      </c>
      <c r="O290" s="24">
        <f t="shared" si="149"/>
        <v>25449</v>
      </c>
      <c r="P290" s="28">
        <v>26.630000000000003</v>
      </c>
      <c r="Q290" s="28">
        <f t="shared" si="150"/>
        <v>0.43758636011739604</v>
      </c>
      <c r="R290" s="29">
        <v>0.34243080839512691</v>
      </c>
      <c r="S290" s="29">
        <v>0.28948308736688527</v>
      </c>
      <c r="T290" s="29">
        <v>0.63239950273779755</v>
      </c>
      <c r="U290" s="28" t="s">
        <v>105</v>
      </c>
      <c r="V290" s="28" t="s">
        <v>97</v>
      </c>
      <c r="W290" s="28">
        <v>0.44636216832603343</v>
      </c>
      <c r="X290" s="27">
        <v>186839.70432384798</v>
      </c>
      <c r="Y290" s="30">
        <f t="shared" si="151"/>
        <v>1.4962642979045275E-2</v>
      </c>
      <c r="Z290" s="27">
        <f t="shared" si="152"/>
        <v>186839.70432384798</v>
      </c>
      <c r="AA290" s="27">
        <v>0</v>
      </c>
      <c r="AB290" s="27">
        <v>0</v>
      </c>
      <c r="AC290" s="27">
        <v>821</v>
      </c>
      <c r="AD290" s="27">
        <v>0</v>
      </c>
      <c r="AE290" s="27">
        <v>0</v>
      </c>
      <c r="AF290" s="27">
        <f t="shared" si="153"/>
        <v>821</v>
      </c>
      <c r="AG290" s="27">
        <f t="shared" si="154"/>
        <v>1</v>
      </c>
      <c r="AH290" s="27">
        <v>0</v>
      </c>
      <c r="AI290" s="27">
        <v>0</v>
      </c>
      <c r="AJ290" s="27">
        <v>1103</v>
      </c>
      <c r="AK290" s="27">
        <v>0</v>
      </c>
      <c r="AL290" s="27">
        <v>0</v>
      </c>
      <c r="AM290" s="27">
        <v>1103</v>
      </c>
      <c r="AN290" s="27">
        <f t="shared" si="155"/>
        <v>1</v>
      </c>
      <c r="AO290" s="27">
        <v>0</v>
      </c>
      <c r="AP290" s="30">
        <f t="shared" si="156"/>
        <v>0</v>
      </c>
      <c r="AQ290" s="30">
        <f t="shared" si="157"/>
        <v>0</v>
      </c>
      <c r="AR290" s="31">
        <f t="shared" si="158"/>
        <v>0</v>
      </c>
      <c r="AS290" s="31">
        <f t="shared" si="179"/>
        <v>0</v>
      </c>
      <c r="AT290" s="32">
        <f t="shared" si="159"/>
        <v>0</v>
      </c>
      <c r="AU290" s="24">
        <v>33095.969332702072</v>
      </c>
      <c r="AV290" s="28">
        <f t="shared" si="160"/>
        <v>0.91909308707825665</v>
      </c>
      <c r="AW290" s="30">
        <f t="shared" si="161"/>
        <v>1.1804133292231879E-2</v>
      </c>
      <c r="AX290" s="33">
        <f t="shared" si="162"/>
        <v>0.91909308707825665</v>
      </c>
      <c r="AY290" s="30">
        <f t="shared" si="163"/>
        <v>1.1804133292231879E-2</v>
      </c>
      <c r="AZ290" s="31">
        <f t="shared" si="164"/>
        <v>0.99147608099554574</v>
      </c>
      <c r="BA290" s="31">
        <f t="shared" si="175"/>
        <v>33095.969332702072</v>
      </c>
      <c r="BB290" s="33">
        <f t="shared" si="165"/>
        <v>0</v>
      </c>
      <c r="BC290" s="31">
        <f t="shared" si="166"/>
        <v>0.75099999215630975</v>
      </c>
      <c r="BD290" s="30">
        <f t="shared" si="167"/>
        <v>1.4962642979045275E-2</v>
      </c>
      <c r="BE290" s="31">
        <f t="shared" si="168"/>
        <v>1</v>
      </c>
      <c r="BF290" s="31">
        <f t="shared" si="169"/>
        <v>0.48710827043502625</v>
      </c>
      <c r="BG290" s="31">
        <f t="shared" si="170"/>
        <v>0.73926600464214243</v>
      </c>
      <c r="BH290" s="24">
        <v>99.59</v>
      </c>
      <c r="BI290" s="24">
        <v>190.37109356799999</v>
      </c>
      <c r="BJ290" s="24">
        <f t="shared" si="178"/>
        <v>2198.774988050423</v>
      </c>
      <c r="BK290" s="28">
        <v>1</v>
      </c>
      <c r="BL290" s="28" t="str">
        <f t="shared" si="172"/>
        <v>TRUETRUE</v>
      </c>
      <c r="BM290" s="24" t="str">
        <f t="shared" si="173"/>
        <v>TRUETRUE</v>
      </c>
      <c r="BN290" s="28">
        <v>0.4224</v>
      </c>
      <c r="BO290" s="28">
        <f t="shared" si="174"/>
        <v>0.37546666666666667</v>
      </c>
      <c r="BP290" s="24">
        <v>3</v>
      </c>
      <c r="BQ290" s="24">
        <f t="shared" ref="BQ290:BQ321" si="180">CS290/BR290</f>
        <v>494.30666666666667</v>
      </c>
      <c r="BR290" s="24">
        <v>150</v>
      </c>
      <c r="BS290" s="28">
        <v>1.9300000000000002</v>
      </c>
      <c r="BT290" s="28">
        <v>7161.9791000000005</v>
      </c>
      <c r="BU290" s="24">
        <v>0.28999999999999998</v>
      </c>
      <c r="BV290" s="28">
        <v>11.510000000000002</v>
      </c>
      <c r="BW290" s="28">
        <v>42712.113700000009</v>
      </c>
      <c r="BX290" s="24">
        <v>105419</v>
      </c>
      <c r="BY290" s="24">
        <v>249591</v>
      </c>
      <c r="BZ290" s="24">
        <v>16077</v>
      </c>
      <c r="CA290" s="24">
        <v>85436</v>
      </c>
      <c r="CB290" s="24">
        <v>41642</v>
      </c>
      <c r="CC290" s="24">
        <v>244009</v>
      </c>
      <c r="CD290" s="24">
        <v>48.68</v>
      </c>
      <c r="CE290" s="24">
        <v>28.38</v>
      </c>
      <c r="CF290" s="24">
        <v>98.19</v>
      </c>
      <c r="CG290" s="24">
        <v>369565</v>
      </c>
      <c r="CH290" s="24">
        <v>1522</v>
      </c>
      <c r="CI290" s="24">
        <v>0.41</v>
      </c>
      <c r="CJ290" s="24" t="s">
        <v>98</v>
      </c>
      <c r="CK290" s="24">
        <v>98815</v>
      </c>
      <c r="CL290" s="28">
        <v>1.04</v>
      </c>
      <c r="CM290" s="28">
        <v>3.92</v>
      </c>
      <c r="CN290" s="24">
        <v>42108</v>
      </c>
      <c r="CO290" s="24">
        <v>42.8</v>
      </c>
      <c r="CP290" s="24">
        <v>15244</v>
      </c>
      <c r="CQ290" s="24">
        <v>39318</v>
      </c>
      <c r="CR290" s="24">
        <v>19268</v>
      </c>
      <c r="CS290" s="24">
        <v>74146</v>
      </c>
      <c r="CT290" s="24">
        <v>18306</v>
      </c>
      <c r="CU290" s="24">
        <v>40034</v>
      </c>
      <c r="CV290" s="24">
        <v>27676</v>
      </c>
      <c r="CW290" s="24">
        <v>17188</v>
      </c>
      <c r="CX290" s="24">
        <v>63.31</v>
      </c>
      <c r="CY290" s="24">
        <v>95.25</v>
      </c>
      <c r="CZ290" s="24">
        <v>79.97</v>
      </c>
      <c r="DA290" s="24">
        <v>33.700000000000003</v>
      </c>
      <c r="DB290" s="24">
        <v>9002</v>
      </c>
      <c r="DC290" s="24">
        <v>5.76</v>
      </c>
      <c r="DD290" s="24">
        <v>11.77</v>
      </c>
      <c r="DE290" s="24">
        <v>10792</v>
      </c>
      <c r="DF290" s="24">
        <v>10.97</v>
      </c>
      <c r="DG290" s="24">
        <v>7.18</v>
      </c>
      <c r="DH290" s="24">
        <v>2.4700000000000002</v>
      </c>
    </row>
    <row r="291" spans="1:112" ht="12.3" customHeight="1">
      <c r="A291" s="24">
        <v>300</v>
      </c>
      <c r="B291" s="24" t="s">
        <v>99</v>
      </c>
      <c r="C291" s="24" t="s">
        <v>100</v>
      </c>
      <c r="D291" s="25" t="s">
        <v>101</v>
      </c>
      <c r="E291" s="25" t="s">
        <v>102</v>
      </c>
      <c r="F291" s="25" t="s">
        <v>156</v>
      </c>
      <c r="G291" s="25" t="s">
        <v>157</v>
      </c>
      <c r="H291" s="25" t="s">
        <v>2848</v>
      </c>
      <c r="I291" s="26">
        <v>191004</v>
      </c>
      <c r="J291" s="27">
        <v>215451.00027474645</v>
      </c>
      <c r="K291" s="27">
        <f t="shared" si="148"/>
        <v>43434.309600000001</v>
      </c>
      <c r="L291" s="24">
        <v>40441</v>
      </c>
      <c r="M291" s="24">
        <v>8275</v>
      </c>
      <c r="N291" s="24">
        <v>3626</v>
      </c>
      <c r="O291" s="24">
        <f t="shared" si="149"/>
        <v>11901</v>
      </c>
      <c r="P291" s="28">
        <v>22.740000000000002</v>
      </c>
      <c r="Q291" s="28">
        <f t="shared" si="150"/>
        <v>0.41314944323395225</v>
      </c>
      <c r="R291" s="29">
        <v>0.34243080839512691</v>
      </c>
      <c r="S291" s="29">
        <v>0.28948308736688527</v>
      </c>
      <c r="T291" s="29">
        <v>0.63239950273779755</v>
      </c>
      <c r="U291" s="28" t="s">
        <v>105</v>
      </c>
      <c r="V291" s="28" t="s">
        <v>97</v>
      </c>
      <c r="W291" s="28">
        <v>0.38115943326075852</v>
      </c>
      <c r="X291" s="27">
        <v>82121.181160185879</v>
      </c>
      <c r="Y291" s="30">
        <f t="shared" si="151"/>
        <v>6.5764925028332123E-3</v>
      </c>
      <c r="Z291" s="27">
        <f t="shared" si="152"/>
        <v>82088.181160185879</v>
      </c>
      <c r="AA291" s="27">
        <v>0</v>
      </c>
      <c r="AB291" s="27">
        <v>0</v>
      </c>
      <c r="AC291" s="27">
        <v>0</v>
      </c>
      <c r="AD291" s="27">
        <v>0</v>
      </c>
      <c r="AE291" s="27">
        <v>0</v>
      </c>
      <c r="AF291" s="27">
        <f t="shared" si="153"/>
        <v>0</v>
      </c>
      <c r="AG291" s="27">
        <f t="shared" si="154"/>
        <v>0</v>
      </c>
      <c r="AH291" s="27">
        <v>0</v>
      </c>
      <c r="AI291" s="27">
        <v>0</v>
      </c>
      <c r="AJ291" s="27">
        <v>33</v>
      </c>
      <c r="AK291" s="27">
        <v>0</v>
      </c>
      <c r="AL291" s="27">
        <v>0</v>
      </c>
      <c r="AM291" s="27">
        <v>33</v>
      </c>
      <c r="AN291" s="27">
        <f t="shared" si="155"/>
        <v>1</v>
      </c>
      <c r="AO291" s="27">
        <v>33</v>
      </c>
      <c r="AP291" s="30">
        <f t="shared" si="156"/>
        <v>1.90842321331973E-5</v>
      </c>
      <c r="AQ291" s="30">
        <f t="shared" si="157"/>
        <v>0</v>
      </c>
      <c r="AR291" s="31">
        <f t="shared" si="158"/>
        <v>4.0184516995231813E-4</v>
      </c>
      <c r="AS291" s="31">
        <f t="shared" si="179"/>
        <v>4.0184516995231813E-4</v>
      </c>
      <c r="AT291" s="32">
        <f t="shared" si="159"/>
        <v>1.5316707723759876E-4</v>
      </c>
      <c r="AU291" s="24">
        <v>16552.610708214961</v>
      </c>
      <c r="AV291" s="28">
        <f t="shared" si="160"/>
        <v>0.45967501124028332</v>
      </c>
      <c r="AW291" s="30">
        <f t="shared" si="161"/>
        <v>5.9037165876610342E-3</v>
      </c>
      <c r="AX291" s="33">
        <f t="shared" si="162"/>
        <v>0.45967501124028332</v>
      </c>
      <c r="AY291" s="30">
        <f t="shared" si="163"/>
        <v>5.9037165876610342E-3</v>
      </c>
      <c r="AZ291" s="31">
        <f t="shared" si="164"/>
        <v>0.94307425318865801</v>
      </c>
      <c r="BA291" s="31">
        <f t="shared" si="175"/>
        <v>16552.610708214961</v>
      </c>
      <c r="BB291" s="33">
        <f t="shared" si="165"/>
        <v>0</v>
      </c>
      <c r="BC291" s="31">
        <f t="shared" si="166"/>
        <v>0.58172669094135609</v>
      </c>
      <c r="BD291" s="30">
        <f t="shared" si="167"/>
        <v>6.5574082707000152E-3</v>
      </c>
      <c r="BE291" s="31">
        <f t="shared" si="168"/>
        <v>0.96745238599528438</v>
      </c>
      <c r="BF291" s="31">
        <f t="shared" si="169"/>
        <v>0.45172943725295872</v>
      </c>
      <c r="BG291" s="31">
        <f t="shared" si="170"/>
        <v>0.68557287265723477</v>
      </c>
      <c r="BH291" s="24">
        <v>99.3</v>
      </c>
      <c r="BI291" s="24">
        <v>60.667520018899999</v>
      </c>
      <c r="BJ291" s="24">
        <f t="shared" si="178"/>
        <v>3551.3401603959765</v>
      </c>
      <c r="BK291" s="28">
        <v>1</v>
      </c>
      <c r="BL291" s="28" t="str">
        <f t="shared" si="172"/>
        <v>FALSETRUE</v>
      </c>
      <c r="BM291" s="24" t="str">
        <f t="shared" si="173"/>
        <v>TRUETRUE</v>
      </c>
      <c r="BN291" s="28">
        <v>0.37390000000000001</v>
      </c>
      <c r="BO291" s="28">
        <f t="shared" si="174"/>
        <v>0.33235555555555557</v>
      </c>
      <c r="BP291" s="24">
        <v>2.13</v>
      </c>
      <c r="BQ291" s="24">
        <f t="shared" si="180"/>
        <v>417.56730769230768</v>
      </c>
      <c r="BR291" s="24">
        <v>104</v>
      </c>
      <c r="BS291" s="28">
        <v>3.59</v>
      </c>
      <c r="BT291" s="28">
        <v>6857.0436</v>
      </c>
      <c r="BU291" s="24">
        <v>0.49</v>
      </c>
      <c r="BV291" s="28">
        <v>6.97</v>
      </c>
      <c r="BW291" s="28">
        <v>13312.978799999999</v>
      </c>
      <c r="BX291" s="24">
        <v>49181</v>
      </c>
      <c r="BY291" s="24">
        <v>131548</v>
      </c>
      <c r="BZ291" s="24">
        <v>10275</v>
      </c>
      <c r="CA291" s="24">
        <v>40024</v>
      </c>
      <c r="CB291" s="24">
        <v>18830</v>
      </c>
      <c r="CC291" s="24">
        <v>132150</v>
      </c>
      <c r="CD291" s="24">
        <v>45.2</v>
      </c>
      <c r="CE291" s="24">
        <v>29.88</v>
      </c>
      <c r="CF291" s="24">
        <v>95.88</v>
      </c>
      <c r="CG291" s="24">
        <v>189659</v>
      </c>
      <c r="CH291" s="24">
        <v>1345</v>
      </c>
      <c r="CI291" s="24">
        <v>0.7</v>
      </c>
      <c r="CJ291" s="24" t="s">
        <v>98</v>
      </c>
      <c r="CK291" s="24">
        <v>53836</v>
      </c>
      <c r="CL291" s="28">
        <v>1.05</v>
      </c>
      <c r="CM291" s="28">
        <v>3.74</v>
      </c>
      <c r="CN291" s="24">
        <v>22151</v>
      </c>
      <c r="CO291" s="24">
        <v>41.27</v>
      </c>
      <c r="CP291" s="24">
        <v>7751</v>
      </c>
      <c r="CQ291" s="24">
        <v>19760</v>
      </c>
      <c r="CR291" s="24">
        <v>15651</v>
      </c>
      <c r="CS291" s="24">
        <v>43427</v>
      </c>
      <c r="CT291" s="24">
        <v>8474</v>
      </c>
      <c r="CU291" s="24">
        <v>18449</v>
      </c>
      <c r="CV291" s="24">
        <v>12730</v>
      </c>
      <c r="CW291" s="24">
        <v>10402</v>
      </c>
      <c r="CX291" s="24">
        <v>62.19</v>
      </c>
      <c r="CY291" s="24">
        <v>94.77</v>
      </c>
      <c r="CZ291" s="24">
        <v>82.12</v>
      </c>
      <c r="DA291" s="24">
        <v>41.33</v>
      </c>
      <c r="DB291" s="24">
        <v>3364</v>
      </c>
      <c r="DC291" s="24">
        <v>5.74</v>
      </c>
      <c r="DD291" s="24">
        <v>8.61</v>
      </c>
      <c r="DE291" s="24">
        <v>6291</v>
      </c>
      <c r="DF291" s="24">
        <v>11.72</v>
      </c>
      <c r="DG291" s="24">
        <v>7.24</v>
      </c>
      <c r="DH291" s="24">
        <v>2.2200000000000002</v>
      </c>
    </row>
    <row r="292" spans="1:112" ht="12.3" customHeight="1">
      <c r="A292" s="24">
        <v>301</v>
      </c>
      <c r="B292" s="24" t="s">
        <v>99</v>
      </c>
      <c r="C292" s="24" t="s">
        <v>100</v>
      </c>
      <c r="D292" s="25" t="s">
        <v>101</v>
      </c>
      <c r="E292" s="25" t="s">
        <v>102</v>
      </c>
      <c r="F292" s="25" t="s">
        <v>1674</v>
      </c>
      <c r="G292" s="25" t="s">
        <v>1675</v>
      </c>
      <c r="H292" s="25" t="s">
        <v>2848</v>
      </c>
      <c r="I292" s="26">
        <v>22778</v>
      </c>
      <c r="J292" s="27">
        <v>25693.40372064551</v>
      </c>
      <c r="K292" s="27">
        <f t="shared" si="148"/>
        <v>2029.5198</v>
      </c>
      <c r="L292" s="24">
        <v>5471</v>
      </c>
      <c r="M292" s="24">
        <v>455</v>
      </c>
      <c r="N292" s="24">
        <v>80</v>
      </c>
      <c r="O292" s="24">
        <f t="shared" si="149"/>
        <v>535</v>
      </c>
      <c r="P292" s="28">
        <v>8.91</v>
      </c>
      <c r="Q292" s="28">
        <f t="shared" si="150"/>
        <v>0.31235061656805907</v>
      </c>
      <c r="R292" s="29">
        <v>0.34243080839512691</v>
      </c>
      <c r="S292" s="29">
        <v>0.28948308736688527</v>
      </c>
      <c r="T292" s="29">
        <v>0.63239950273779755</v>
      </c>
      <c r="U292" s="28" t="s">
        <v>105</v>
      </c>
      <c r="V292" s="28" t="s">
        <v>97</v>
      </c>
      <c r="W292" s="28">
        <v>0.14934611039372728</v>
      </c>
      <c r="X292" s="27">
        <v>3837.2099084541273</v>
      </c>
      <c r="Y292" s="30">
        <f t="shared" si="151"/>
        <v>3.0729443778361709E-4</v>
      </c>
      <c r="Z292" s="27">
        <f t="shared" si="152"/>
        <v>3837.2099084541273</v>
      </c>
      <c r="AA292" s="27">
        <v>0</v>
      </c>
      <c r="AB292" s="27">
        <v>0</v>
      </c>
      <c r="AC292" s="27">
        <v>0</v>
      </c>
      <c r="AD292" s="27">
        <v>0</v>
      </c>
      <c r="AE292" s="27">
        <v>0</v>
      </c>
      <c r="AF292" s="27">
        <f t="shared" si="153"/>
        <v>0</v>
      </c>
      <c r="AG292" s="27">
        <f t="shared" si="154"/>
        <v>0</v>
      </c>
      <c r="AH292" s="27">
        <v>0</v>
      </c>
      <c r="AI292" s="27">
        <v>0</v>
      </c>
      <c r="AJ292" s="27">
        <v>0</v>
      </c>
      <c r="AK292" s="27">
        <v>0</v>
      </c>
      <c r="AL292" s="27">
        <v>0</v>
      </c>
      <c r="AM292" s="27">
        <v>0</v>
      </c>
      <c r="AN292" s="27">
        <f t="shared" si="155"/>
        <v>0</v>
      </c>
      <c r="AO292" s="27">
        <v>0</v>
      </c>
      <c r="AP292" s="30">
        <f t="shared" si="156"/>
        <v>0</v>
      </c>
      <c r="AQ292" s="30">
        <f t="shared" si="157"/>
        <v>0</v>
      </c>
      <c r="AR292" s="31">
        <f t="shared" si="158"/>
        <v>0</v>
      </c>
      <c r="AS292" s="31">
        <f t="shared" si="179"/>
        <v>0</v>
      </c>
      <c r="AT292" s="32">
        <f t="shared" si="159"/>
        <v>0</v>
      </c>
      <c r="AU292" s="24">
        <v>703.121487733668</v>
      </c>
      <c r="AV292" s="28">
        <f t="shared" si="160"/>
        <v>1.9526066520543051E-2</v>
      </c>
      <c r="AW292" s="30">
        <f t="shared" si="161"/>
        <v>2.5077796266990255E-4</v>
      </c>
      <c r="AX292" s="33">
        <f t="shared" si="162"/>
        <v>1.9526066520543051E-2</v>
      </c>
      <c r="AY292" s="30">
        <f t="shared" si="163"/>
        <v>2.5077796266990255E-4</v>
      </c>
      <c r="AZ292" s="31">
        <f t="shared" si="164"/>
        <v>0.89670251783007426</v>
      </c>
      <c r="BA292" s="31">
        <f t="shared" si="175"/>
        <v>703.121487733668</v>
      </c>
      <c r="BB292" s="33">
        <f t="shared" si="165"/>
        <v>0</v>
      </c>
      <c r="BC292" s="31">
        <f t="shared" si="166"/>
        <v>0.41955313091524804</v>
      </c>
      <c r="BD292" s="30">
        <f t="shared" si="167"/>
        <v>3.0729443778361709E-4</v>
      </c>
      <c r="BE292" s="31">
        <f t="shared" si="168"/>
        <v>0.94325005261876105</v>
      </c>
      <c r="BF292" s="31">
        <f t="shared" si="169"/>
        <v>0.36430115248342404</v>
      </c>
      <c r="BG292" s="31">
        <f t="shared" si="170"/>
        <v>0.5528862345991965</v>
      </c>
      <c r="BH292" s="24">
        <v>100</v>
      </c>
      <c r="BI292" s="24">
        <v>2.7462284508699999</v>
      </c>
      <c r="BJ292" s="24">
        <f t="shared" si="178"/>
        <v>9355.8872396452989</v>
      </c>
      <c r="BK292" s="28">
        <v>1</v>
      </c>
      <c r="BL292" s="28" t="str">
        <f t="shared" si="172"/>
        <v>FALSETRUE</v>
      </c>
      <c r="BM292" s="24" t="str">
        <f t="shared" si="173"/>
        <v>FALSETRUE</v>
      </c>
      <c r="BN292" s="28">
        <v>0.28489999999999999</v>
      </c>
      <c r="BO292" s="28">
        <f t="shared" si="174"/>
        <v>0.25324444444444444</v>
      </c>
      <c r="BP292" s="24">
        <v>1.25</v>
      </c>
      <c r="BQ292" s="24">
        <f t="shared" si="180"/>
        <v>362.15384615384613</v>
      </c>
      <c r="BR292" s="24">
        <v>13</v>
      </c>
      <c r="BS292" s="28">
        <v>0.73</v>
      </c>
      <c r="BT292" s="28">
        <v>166.27940000000001</v>
      </c>
      <c r="BU292" s="24">
        <v>0.19</v>
      </c>
      <c r="BV292" s="28">
        <v>2.85</v>
      </c>
      <c r="BW292" s="28">
        <v>649.173</v>
      </c>
      <c r="BX292" s="24">
        <v>4533</v>
      </c>
      <c r="BY292" s="24">
        <v>15911</v>
      </c>
      <c r="BZ292" s="24">
        <v>2334</v>
      </c>
      <c r="CA292" s="24">
        <v>3580</v>
      </c>
      <c r="CB292" s="24">
        <v>1972</v>
      </c>
      <c r="CC292" s="24">
        <v>17226</v>
      </c>
      <c r="CD292" s="24">
        <v>43.16</v>
      </c>
      <c r="CE292" s="24">
        <v>35</v>
      </c>
      <c r="CF292" s="24">
        <v>95.22</v>
      </c>
      <c r="CG292" s="24">
        <v>22778</v>
      </c>
      <c r="CH292" s="24">
        <v>0</v>
      </c>
      <c r="CI292" s="24">
        <v>0</v>
      </c>
      <c r="CJ292" s="24" t="s">
        <v>98</v>
      </c>
      <c r="CK292" s="24">
        <v>6261</v>
      </c>
      <c r="CL292" s="28">
        <v>1.0900000000000001</v>
      </c>
      <c r="CM292" s="28">
        <v>3.91</v>
      </c>
      <c r="CN292" s="24">
        <v>2819</v>
      </c>
      <c r="CO292" s="24">
        <v>45.13</v>
      </c>
      <c r="CP292" s="24">
        <v>841</v>
      </c>
      <c r="CQ292" s="24">
        <v>2968</v>
      </c>
      <c r="CR292" s="24">
        <v>899</v>
      </c>
      <c r="CS292" s="24">
        <v>4708</v>
      </c>
      <c r="CT292" s="24">
        <v>996</v>
      </c>
      <c r="CU292" s="24">
        <v>1716</v>
      </c>
      <c r="CV292" s="24">
        <v>1416</v>
      </c>
      <c r="CW292" s="24">
        <v>1530</v>
      </c>
      <c r="CX292" s="24">
        <v>78.3</v>
      </c>
      <c r="CY292" s="24">
        <v>97.78</v>
      </c>
      <c r="CZ292" s="24">
        <v>86.66</v>
      </c>
      <c r="DA292" s="24">
        <v>55.43</v>
      </c>
      <c r="DB292" s="24">
        <v>247</v>
      </c>
      <c r="DC292" s="24">
        <v>2.65</v>
      </c>
      <c r="DD292" s="24">
        <v>5.67</v>
      </c>
      <c r="DE292" s="24">
        <v>119</v>
      </c>
      <c r="DF292" s="24">
        <v>1.9</v>
      </c>
      <c r="DG292" s="24">
        <v>1.26</v>
      </c>
      <c r="DH292" s="24">
        <v>0.9</v>
      </c>
    </row>
    <row r="293" spans="1:112" ht="12.3" customHeight="1">
      <c r="A293" s="24">
        <v>302</v>
      </c>
      <c r="B293" s="24" t="s">
        <v>99</v>
      </c>
      <c r="C293" s="24" t="s">
        <v>100</v>
      </c>
      <c r="D293" s="25" t="s">
        <v>101</v>
      </c>
      <c r="E293" s="25" t="s">
        <v>102</v>
      </c>
      <c r="F293" s="25" t="s">
        <v>1155</v>
      </c>
      <c r="G293" s="25" t="s">
        <v>1156</v>
      </c>
      <c r="H293" s="25" t="s">
        <v>2848</v>
      </c>
      <c r="I293" s="26">
        <v>132534</v>
      </c>
      <c r="J293" s="27">
        <v>149497.30304293756</v>
      </c>
      <c r="K293" s="27">
        <f t="shared" si="148"/>
        <v>4956.7716</v>
      </c>
      <c r="L293" s="24">
        <v>38284</v>
      </c>
      <c r="M293" s="24">
        <v>1385</v>
      </c>
      <c r="N293" s="24">
        <v>104</v>
      </c>
      <c r="O293" s="24">
        <f t="shared" si="149"/>
        <v>1489</v>
      </c>
      <c r="P293" s="28">
        <v>3.74</v>
      </c>
      <c r="Q293" s="28">
        <f t="shared" si="150"/>
        <v>0.21135717095163475</v>
      </c>
      <c r="R293" s="29">
        <v>0.34243080839512691</v>
      </c>
      <c r="S293" s="29">
        <v>0.28948308736688527</v>
      </c>
      <c r="T293" s="29">
        <v>0.63239950273779755</v>
      </c>
      <c r="U293" s="28" t="s">
        <v>105</v>
      </c>
      <c r="V293" s="28" t="s">
        <v>97</v>
      </c>
      <c r="W293" s="28">
        <v>6.2688490782552189E-2</v>
      </c>
      <c r="X293" s="27">
        <v>9371.760303823603</v>
      </c>
      <c r="Y293" s="30">
        <f t="shared" si="151"/>
        <v>7.5051662075127331E-4</v>
      </c>
      <c r="Z293" s="27">
        <f t="shared" si="152"/>
        <v>9333.760303823603</v>
      </c>
      <c r="AA293" s="27">
        <v>0</v>
      </c>
      <c r="AB293" s="27">
        <v>0</v>
      </c>
      <c r="AC293" s="27">
        <v>0</v>
      </c>
      <c r="AD293" s="27">
        <v>38</v>
      </c>
      <c r="AE293" s="27">
        <v>0</v>
      </c>
      <c r="AF293" s="27">
        <f t="shared" si="153"/>
        <v>38</v>
      </c>
      <c r="AG293" s="27">
        <f t="shared" si="154"/>
        <v>1</v>
      </c>
      <c r="AH293" s="27">
        <v>0</v>
      </c>
      <c r="AI293" s="27">
        <v>0</v>
      </c>
      <c r="AJ293" s="27">
        <v>0</v>
      </c>
      <c r="AK293" s="27">
        <v>38</v>
      </c>
      <c r="AL293" s="27">
        <v>0</v>
      </c>
      <c r="AM293" s="27">
        <v>38</v>
      </c>
      <c r="AN293" s="27">
        <f t="shared" si="155"/>
        <v>1</v>
      </c>
      <c r="AO293" s="27">
        <v>38</v>
      </c>
      <c r="AP293" s="30">
        <f t="shared" si="156"/>
        <v>2.1975782456409011E-5</v>
      </c>
      <c r="AQ293" s="30">
        <f t="shared" si="157"/>
        <v>0</v>
      </c>
      <c r="AR293" s="31">
        <f t="shared" si="158"/>
        <v>4.0547345181775832E-3</v>
      </c>
      <c r="AS293" s="31">
        <f t="shared" si="179"/>
        <v>4.0547345181775832E-3</v>
      </c>
      <c r="AT293" s="32">
        <f t="shared" si="159"/>
        <v>2.5418518746847166E-4</v>
      </c>
      <c r="AU293" s="24">
        <v>2052.0450572760633</v>
      </c>
      <c r="AV293" s="28">
        <f t="shared" si="160"/>
        <v>5.6986408452220839E-2</v>
      </c>
      <c r="AW293" s="30">
        <f t="shared" si="161"/>
        <v>7.3189013242823885E-4</v>
      </c>
      <c r="AX293" s="33">
        <f t="shared" si="162"/>
        <v>5.6986408452220839E-2</v>
      </c>
      <c r="AY293" s="30">
        <f t="shared" si="163"/>
        <v>7.3189013242823885E-4</v>
      </c>
      <c r="AZ293" s="31">
        <f t="shared" si="164"/>
        <v>0.90064913881675845</v>
      </c>
      <c r="BA293" s="31">
        <f t="shared" si="175"/>
        <v>2052.0450572760633</v>
      </c>
      <c r="BB293" s="33">
        <f t="shared" si="165"/>
        <v>0</v>
      </c>
      <c r="BC293" s="31">
        <f t="shared" si="166"/>
        <v>0.43335545188803537</v>
      </c>
      <c r="BD293" s="30">
        <f t="shared" si="167"/>
        <v>7.2854083829486426E-4</v>
      </c>
      <c r="BE293" s="31">
        <f t="shared" si="168"/>
        <v>0.94488124624041014</v>
      </c>
      <c r="BF293" s="31">
        <f t="shared" si="169"/>
        <v>0.33610675121457123</v>
      </c>
      <c r="BG293" s="31">
        <f t="shared" si="170"/>
        <v>0.51009664623789119</v>
      </c>
      <c r="BH293" s="24">
        <v>100</v>
      </c>
      <c r="BI293" s="24">
        <v>81.712430737700004</v>
      </c>
      <c r="BJ293" s="24">
        <f t="shared" si="178"/>
        <v>1829.5539820964275</v>
      </c>
      <c r="BK293" s="28">
        <f>BJ293/(2000)</f>
        <v>0.91477699104821375</v>
      </c>
      <c r="BL293" s="28" t="str">
        <f t="shared" si="172"/>
        <v>FALSETRUE</v>
      </c>
      <c r="BM293" s="24" t="str">
        <f t="shared" si="173"/>
        <v>FALSETRUE</v>
      </c>
      <c r="BN293" s="28">
        <v>0.20530000000000001</v>
      </c>
      <c r="BO293" s="28">
        <f t="shared" si="174"/>
        <v>0.18248888888888889</v>
      </c>
      <c r="BP293" s="24">
        <v>0.96</v>
      </c>
      <c r="BQ293" s="24">
        <f t="shared" si="180"/>
        <v>308.81132075471697</v>
      </c>
      <c r="BR293" s="24">
        <v>106</v>
      </c>
      <c r="BS293" s="28">
        <v>0.23</v>
      </c>
      <c r="BT293" s="28">
        <v>304.82819999999998</v>
      </c>
      <c r="BU293" s="24">
        <v>0.36</v>
      </c>
      <c r="BV293" s="28">
        <v>1.7200000000000002</v>
      </c>
      <c r="BW293" s="28">
        <v>2279.5848000000005</v>
      </c>
      <c r="BX293" s="24">
        <v>20019</v>
      </c>
      <c r="BY293" s="24">
        <v>97502</v>
      </c>
      <c r="BZ293" s="24">
        <v>15013</v>
      </c>
      <c r="CA293" s="24">
        <v>15714</v>
      </c>
      <c r="CB293" s="24">
        <v>9069</v>
      </c>
      <c r="CC293" s="24">
        <v>107751</v>
      </c>
      <c r="CD293" s="24">
        <v>35.93</v>
      </c>
      <c r="CE293" s="24">
        <v>37.43</v>
      </c>
      <c r="CF293" s="24">
        <v>92.89</v>
      </c>
      <c r="CG293" s="24">
        <v>132534</v>
      </c>
      <c r="CH293" s="24">
        <v>0</v>
      </c>
      <c r="CI293" s="24">
        <v>0</v>
      </c>
      <c r="CJ293" s="24" t="s">
        <v>98</v>
      </c>
      <c r="CK293" s="24">
        <v>41840</v>
      </c>
      <c r="CL293" s="28">
        <v>1.02</v>
      </c>
      <c r="CM293" s="28">
        <v>3.22</v>
      </c>
      <c r="CN293" s="24">
        <v>14387</v>
      </c>
      <c r="CO293" s="24">
        <v>34.46</v>
      </c>
      <c r="CP293" s="24">
        <v>8738</v>
      </c>
      <c r="CQ293" s="24">
        <v>12136</v>
      </c>
      <c r="CR293" s="24">
        <v>11265</v>
      </c>
      <c r="CS293" s="24">
        <v>32734</v>
      </c>
      <c r="CT293" s="24">
        <v>3916</v>
      </c>
      <c r="CU293" s="24">
        <v>7630</v>
      </c>
      <c r="CV293" s="24">
        <v>6553</v>
      </c>
      <c r="CW293" s="24">
        <v>9963</v>
      </c>
      <c r="CX293" s="24">
        <v>73.680000000000007</v>
      </c>
      <c r="CY293" s="24">
        <v>93.29</v>
      </c>
      <c r="CZ293" s="24">
        <v>88.33</v>
      </c>
      <c r="DA293" s="24">
        <v>68.72</v>
      </c>
      <c r="DB293" s="24">
        <v>1144</v>
      </c>
      <c r="DC293" s="24">
        <v>7.26</v>
      </c>
      <c r="DD293" s="24">
        <v>1.1100000000000001</v>
      </c>
      <c r="DE293" s="24">
        <v>221</v>
      </c>
      <c r="DF293" s="24">
        <v>0.53</v>
      </c>
      <c r="DG293" s="24">
        <v>1.17</v>
      </c>
      <c r="DH293" s="24">
        <v>0.35</v>
      </c>
    </row>
    <row r="294" spans="1:112" ht="12.3" customHeight="1">
      <c r="A294" s="24">
        <v>303</v>
      </c>
      <c r="B294" s="24" t="s">
        <v>99</v>
      </c>
      <c r="C294" s="24" t="s">
        <v>100</v>
      </c>
      <c r="D294" s="25" t="s">
        <v>101</v>
      </c>
      <c r="E294" s="25" t="s">
        <v>102</v>
      </c>
      <c r="F294" s="25" t="s">
        <v>1399</v>
      </c>
      <c r="G294" s="25" t="s">
        <v>1400</v>
      </c>
      <c r="H294" s="25" t="s">
        <v>2848</v>
      </c>
      <c r="I294" s="26">
        <v>70449</v>
      </c>
      <c r="J294" s="27">
        <v>79465.914422502217</v>
      </c>
      <c r="K294" s="27">
        <f t="shared" si="148"/>
        <v>12828.7629</v>
      </c>
      <c r="L294" s="24">
        <v>14683</v>
      </c>
      <c r="M294" s="24">
        <v>2748</v>
      </c>
      <c r="N294" s="24">
        <v>521</v>
      </c>
      <c r="O294" s="24">
        <f t="shared" si="149"/>
        <v>3269</v>
      </c>
      <c r="P294" s="28">
        <v>18.21</v>
      </c>
      <c r="Q294" s="28">
        <f t="shared" si="150"/>
        <v>0.38796338514529793</v>
      </c>
      <c r="R294" s="29">
        <v>0.34243080839512691</v>
      </c>
      <c r="S294" s="29">
        <v>0.28948308736688527</v>
      </c>
      <c r="T294" s="29">
        <v>0.63239950273779755</v>
      </c>
      <c r="U294" s="28" t="s">
        <v>105</v>
      </c>
      <c r="V294" s="28" t="s">
        <v>97</v>
      </c>
      <c r="W294" s="28">
        <v>0.30522925592253353</v>
      </c>
      <c r="X294" s="27">
        <v>24255.321930384078</v>
      </c>
      <c r="Y294" s="30">
        <f t="shared" si="151"/>
        <v>1.9424336154861977E-3</v>
      </c>
      <c r="Z294" s="27">
        <f t="shared" si="152"/>
        <v>24237.321930384078</v>
      </c>
      <c r="AA294" s="27">
        <v>0</v>
      </c>
      <c r="AB294" s="27">
        <v>0</v>
      </c>
      <c r="AC294" s="27">
        <v>0</v>
      </c>
      <c r="AD294" s="27">
        <v>0</v>
      </c>
      <c r="AE294" s="27">
        <v>0</v>
      </c>
      <c r="AF294" s="27">
        <f t="shared" si="153"/>
        <v>0</v>
      </c>
      <c r="AG294" s="27">
        <f t="shared" si="154"/>
        <v>0</v>
      </c>
      <c r="AH294" s="27">
        <v>0</v>
      </c>
      <c r="AI294" s="27">
        <v>0</v>
      </c>
      <c r="AJ294" s="27">
        <v>18</v>
      </c>
      <c r="AK294" s="27">
        <v>0</v>
      </c>
      <c r="AL294" s="27">
        <v>0</v>
      </c>
      <c r="AM294" s="27">
        <v>18</v>
      </c>
      <c r="AN294" s="27">
        <f t="shared" si="155"/>
        <v>1</v>
      </c>
      <c r="AO294" s="27">
        <v>18</v>
      </c>
      <c r="AP294" s="30">
        <f t="shared" si="156"/>
        <v>1.0409581163562163E-5</v>
      </c>
      <c r="AQ294" s="30">
        <f t="shared" si="157"/>
        <v>0</v>
      </c>
      <c r="AR294" s="31">
        <f t="shared" si="158"/>
        <v>7.4210517805792622E-4</v>
      </c>
      <c r="AS294" s="31">
        <f t="shared" si="179"/>
        <v>7.4210517805792622E-4</v>
      </c>
      <c r="AT294" s="32">
        <f t="shared" si="159"/>
        <v>2.2651221131488009E-4</v>
      </c>
      <c r="AU294" s="24">
        <v>1300.5818594859154</v>
      </c>
      <c r="AV294" s="28">
        <f t="shared" si="160"/>
        <v>3.6117866324336972E-2</v>
      </c>
      <c r="AW294" s="30">
        <f t="shared" si="161"/>
        <v>4.6387043305787126E-4</v>
      </c>
      <c r="AX294" s="33">
        <f t="shared" si="162"/>
        <v>3.6117866324336972E-2</v>
      </c>
      <c r="AY294" s="30">
        <f t="shared" si="163"/>
        <v>4.6387043305787126E-4</v>
      </c>
      <c r="AZ294" s="31">
        <f t="shared" si="164"/>
        <v>0.89845054099099331</v>
      </c>
      <c r="BA294" s="31">
        <f t="shared" si="175"/>
        <v>1300.5818594859154</v>
      </c>
      <c r="BB294" s="33">
        <f t="shared" si="165"/>
        <v>0</v>
      </c>
      <c r="BC294" s="31">
        <f t="shared" si="166"/>
        <v>0.42566640523681909</v>
      </c>
      <c r="BD294" s="30">
        <f t="shared" si="167"/>
        <v>1.9320240343226355E-3</v>
      </c>
      <c r="BE294" s="31">
        <f t="shared" si="168"/>
        <v>0.94954149760573869</v>
      </c>
      <c r="BF294" s="31">
        <f t="shared" si="169"/>
        <v>0.41890439571458615</v>
      </c>
      <c r="BG294" s="31">
        <f t="shared" si="170"/>
        <v>0.63575553474052648</v>
      </c>
      <c r="BH294" s="24">
        <v>99.81</v>
      </c>
      <c r="BI294" s="24">
        <v>14.6368586212</v>
      </c>
      <c r="BJ294" s="24">
        <f t="shared" si="178"/>
        <v>5429.1645823103008</v>
      </c>
      <c r="BK294" s="28">
        <v>1</v>
      </c>
      <c r="BL294" s="28" t="str">
        <f t="shared" si="172"/>
        <v>FALSETRUE</v>
      </c>
      <c r="BM294" s="24" t="str">
        <f t="shared" si="173"/>
        <v>FALSETRUE</v>
      </c>
      <c r="BN294" s="28">
        <v>0.36310000000000003</v>
      </c>
      <c r="BO294" s="28">
        <f t="shared" si="174"/>
        <v>0.32275555555555557</v>
      </c>
      <c r="BP294" s="24">
        <v>3.08</v>
      </c>
      <c r="BQ294" s="24">
        <f t="shared" si="180"/>
        <v>473.44444444444446</v>
      </c>
      <c r="BR294" s="24">
        <v>9</v>
      </c>
      <c r="BS294" s="28">
        <v>0.85000000000000009</v>
      </c>
      <c r="BT294" s="28">
        <v>598.81650000000002</v>
      </c>
      <c r="BU294" s="24">
        <v>0.2</v>
      </c>
      <c r="BV294" s="28">
        <v>8.07</v>
      </c>
      <c r="BW294" s="28">
        <v>5685.2343000000001</v>
      </c>
      <c r="BX294" s="24">
        <v>17545</v>
      </c>
      <c r="BY294" s="24">
        <v>48318</v>
      </c>
      <c r="BZ294" s="24">
        <v>4586</v>
      </c>
      <c r="CA294" s="24">
        <v>14192</v>
      </c>
      <c r="CB294" s="24">
        <v>7190</v>
      </c>
      <c r="CC294" s="24">
        <v>49067</v>
      </c>
      <c r="CD294" s="24">
        <v>45.8</v>
      </c>
      <c r="CE294" s="24">
        <v>30.8</v>
      </c>
      <c r="CF294" s="24">
        <v>98.57</v>
      </c>
      <c r="CG294" s="24">
        <v>70316</v>
      </c>
      <c r="CH294" s="24">
        <v>133</v>
      </c>
      <c r="CI294" s="24">
        <v>0.19</v>
      </c>
      <c r="CJ294" s="24" t="s">
        <v>98</v>
      </c>
      <c r="CK294" s="24">
        <v>18550</v>
      </c>
      <c r="CL294" s="28">
        <v>1.0900000000000001</v>
      </c>
      <c r="CM294" s="28">
        <v>4.1100000000000003</v>
      </c>
      <c r="CN294" s="24">
        <v>7986</v>
      </c>
      <c r="CO294" s="24">
        <v>43.34</v>
      </c>
      <c r="CP294" s="24">
        <v>601</v>
      </c>
      <c r="CQ294" s="24">
        <v>735</v>
      </c>
      <c r="CR294" s="24">
        <v>2925</v>
      </c>
      <c r="CS294" s="24">
        <v>4261</v>
      </c>
      <c r="CT294" s="24">
        <v>3125</v>
      </c>
      <c r="CU294" s="24">
        <v>6705</v>
      </c>
      <c r="CV294" s="24">
        <v>4882</v>
      </c>
      <c r="CW294" s="24">
        <v>3625</v>
      </c>
      <c r="CX294" s="24">
        <v>65.010000000000005</v>
      </c>
      <c r="CY294" s="24">
        <v>96.87</v>
      </c>
      <c r="CZ294" s="24">
        <v>81.430000000000007</v>
      </c>
      <c r="DA294" s="24">
        <v>37.6</v>
      </c>
      <c r="DB294" s="24">
        <v>1810</v>
      </c>
      <c r="DC294" s="24">
        <v>3.82</v>
      </c>
      <c r="DD294" s="24">
        <v>10.31</v>
      </c>
      <c r="DE294" s="24">
        <v>871</v>
      </c>
      <c r="DF294" s="24">
        <v>4.7300000000000004</v>
      </c>
      <c r="DG294" s="24">
        <v>2.87</v>
      </c>
      <c r="DH294" s="24">
        <v>2.77</v>
      </c>
    </row>
    <row r="295" spans="1:112" ht="12.3" customHeight="1">
      <c r="A295" s="24">
        <v>304</v>
      </c>
      <c r="B295" s="24" t="s">
        <v>99</v>
      </c>
      <c r="C295" s="24" t="s">
        <v>100</v>
      </c>
      <c r="D295" s="25" t="s">
        <v>101</v>
      </c>
      <c r="E295" s="25" t="s">
        <v>102</v>
      </c>
      <c r="F295" s="25" t="s">
        <v>2023</v>
      </c>
      <c r="G295" s="25" t="s">
        <v>2024</v>
      </c>
      <c r="H295" s="25" t="s">
        <v>2848</v>
      </c>
      <c r="I295" s="26">
        <v>8872</v>
      </c>
      <c r="J295" s="27">
        <v>10007.54578143678</v>
      </c>
      <c r="K295" s="27">
        <f t="shared" si="148"/>
        <v>4639.1688000000004</v>
      </c>
      <c r="L295" s="24">
        <v>1115</v>
      </c>
      <c r="M295" s="24">
        <v>647</v>
      </c>
      <c r="N295" s="24">
        <v>575</v>
      </c>
      <c r="O295" s="24">
        <f t="shared" si="149"/>
        <v>1222</v>
      </c>
      <c r="P295" s="28">
        <v>52.290000000000006</v>
      </c>
      <c r="Q295" s="28">
        <f t="shared" si="150"/>
        <v>0.69481082049506215</v>
      </c>
      <c r="R295" s="29">
        <v>0.34243080839512691</v>
      </c>
      <c r="S295" s="29">
        <v>0.28948308736688527</v>
      </c>
      <c r="T295" s="29">
        <v>0.63239950273779755</v>
      </c>
      <c r="U295" s="28" t="s">
        <v>105</v>
      </c>
      <c r="V295" s="28" t="s">
        <v>97</v>
      </c>
      <c r="W295" s="28">
        <v>0.87646555695712658</v>
      </c>
      <c r="X295" s="27">
        <v>8771.2691871009301</v>
      </c>
      <c r="Y295" s="30">
        <f t="shared" si="151"/>
        <v>7.0242762262250275E-4</v>
      </c>
      <c r="Z295" s="27">
        <f t="shared" si="152"/>
        <v>8771.2691871009301</v>
      </c>
      <c r="AA295" s="27">
        <v>0</v>
      </c>
      <c r="AB295" s="27">
        <v>0</v>
      </c>
      <c r="AC295" s="27">
        <v>0</v>
      </c>
      <c r="AD295" s="27">
        <v>0</v>
      </c>
      <c r="AE295" s="27">
        <v>0</v>
      </c>
      <c r="AF295" s="27">
        <f t="shared" si="153"/>
        <v>0</v>
      </c>
      <c r="AG295" s="27">
        <f t="shared" si="154"/>
        <v>0</v>
      </c>
      <c r="AH295" s="27">
        <v>0</v>
      </c>
      <c r="AI295" s="27">
        <v>0</v>
      </c>
      <c r="AJ295" s="27">
        <v>0</v>
      </c>
      <c r="AK295" s="27">
        <v>0</v>
      </c>
      <c r="AL295" s="27">
        <v>0</v>
      </c>
      <c r="AM295" s="27">
        <v>0</v>
      </c>
      <c r="AN295" s="27">
        <f t="shared" si="155"/>
        <v>0</v>
      </c>
      <c r="AO295" s="27">
        <v>0</v>
      </c>
      <c r="AP295" s="30">
        <f t="shared" si="156"/>
        <v>0</v>
      </c>
      <c r="AQ295" s="30">
        <f t="shared" si="157"/>
        <v>0</v>
      </c>
      <c r="AR295" s="31">
        <f t="shared" si="158"/>
        <v>0</v>
      </c>
      <c r="AS295" s="31">
        <f t="shared" si="179"/>
        <v>0</v>
      </c>
      <c r="AT295" s="32">
        <f t="shared" si="159"/>
        <v>0</v>
      </c>
      <c r="AU295" s="24">
        <v>2415.5390749738408</v>
      </c>
      <c r="AV295" s="28">
        <f t="shared" si="160"/>
        <v>6.7080835223707475E-2</v>
      </c>
      <c r="AW295" s="30">
        <f t="shared" si="161"/>
        <v>8.6153528023159365E-4</v>
      </c>
      <c r="AX295" s="33">
        <f t="shared" si="162"/>
        <v>6.7080835223707475E-2</v>
      </c>
      <c r="AY295" s="30">
        <f t="shared" si="163"/>
        <v>8.6153528023159365E-4</v>
      </c>
      <c r="AZ295" s="31">
        <f t="shared" si="164"/>
        <v>0.90171263355520903</v>
      </c>
      <c r="BA295" s="31">
        <f t="shared" si="175"/>
        <v>2415.5390749738408</v>
      </c>
      <c r="BB295" s="33">
        <f t="shared" si="165"/>
        <v>0</v>
      </c>
      <c r="BC295" s="31">
        <f t="shared" si="166"/>
        <v>0.43707475905801446</v>
      </c>
      <c r="BD295" s="30">
        <f t="shared" si="167"/>
        <v>7.0242762262250275E-4</v>
      </c>
      <c r="BE295" s="31">
        <f t="shared" si="168"/>
        <v>0.94478012796190658</v>
      </c>
      <c r="BF295" s="31">
        <f t="shared" si="169"/>
        <v>0.60731603751388519</v>
      </c>
      <c r="BG295" s="31">
        <f t="shared" si="170"/>
        <v>0.92170083707883532</v>
      </c>
      <c r="BH295" s="24">
        <v>0</v>
      </c>
      <c r="BI295" s="24">
        <v>425.05678078099999</v>
      </c>
      <c r="BJ295" s="24">
        <f t="shared" si="178"/>
        <v>23.544021020083246</v>
      </c>
      <c r="BK295" s="28">
        <f t="shared" ref="BK295:BK326" si="181">BJ295/(2000)</f>
        <v>1.1772010510041623E-2</v>
      </c>
      <c r="BL295" s="28" t="str">
        <f t="shared" si="172"/>
        <v>TRUEFALSE</v>
      </c>
      <c r="BM295" s="24" t="str">
        <f t="shared" si="173"/>
        <v>FALSEFALSE</v>
      </c>
      <c r="BN295" s="28">
        <v>0.51</v>
      </c>
      <c r="BO295" s="28">
        <f t="shared" si="174"/>
        <v>0.45333333333333337</v>
      </c>
      <c r="BP295" s="24">
        <v>15.76</v>
      </c>
      <c r="BQ295" s="24">
        <f t="shared" si="180"/>
        <v>74.486486486486484</v>
      </c>
      <c r="BR295" s="24">
        <v>37</v>
      </c>
      <c r="BS295" s="28">
        <v>50.010000000000005</v>
      </c>
      <c r="BT295" s="28">
        <v>4436.887200000001</v>
      </c>
      <c r="BU295" s="24">
        <v>5.42</v>
      </c>
      <c r="BV295" s="28">
        <v>71.260000000000005</v>
      </c>
      <c r="BW295" s="28">
        <v>6322.1872000000012</v>
      </c>
      <c r="BX295" s="24">
        <v>2858</v>
      </c>
      <c r="BY295" s="24">
        <v>5604</v>
      </c>
      <c r="BZ295" s="24">
        <v>410</v>
      </c>
      <c r="CA295" s="24">
        <v>2205</v>
      </c>
      <c r="CB295" s="24">
        <v>1312</v>
      </c>
      <c r="CC295" s="24">
        <v>5355</v>
      </c>
      <c r="CD295" s="24">
        <v>58.32</v>
      </c>
      <c r="CE295" s="24">
        <v>26.86</v>
      </c>
      <c r="CF295" s="24">
        <v>117.4</v>
      </c>
      <c r="CG295" s="24">
        <v>0</v>
      </c>
      <c r="CH295" s="24">
        <v>8872</v>
      </c>
      <c r="CI295" s="24">
        <v>100</v>
      </c>
      <c r="CJ295" s="24" t="s">
        <v>1980</v>
      </c>
      <c r="CK295" s="24">
        <v>2499</v>
      </c>
      <c r="CL295" s="28">
        <v>1.01</v>
      </c>
      <c r="CM295" s="28">
        <v>3.58</v>
      </c>
      <c r="CN295" s="24">
        <v>561</v>
      </c>
      <c r="CO295" s="24">
        <v>22.51</v>
      </c>
      <c r="CP295" s="24">
        <v>501</v>
      </c>
      <c r="CQ295" s="24">
        <v>1457</v>
      </c>
      <c r="CR295" s="24">
        <v>798</v>
      </c>
      <c r="CS295" s="24">
        <v>2756</v>
      </c>
      <c r="CT295" s="24">
        <v>471</v>
      </c>
      <c r="CU295" s="24">
        <v>1105</v>
      </c>
      <c r="CV295" s="24">
        <v>812</v>
      </c>
      <c r="CW295" s="24">
        <v>329</v>
      </c>
      <c r="CX295" s="24">
        <v>60.23</v>
      </c>
      <c r="CY295" s="24">
        <v>95.59</v>
      </c>
      <c r="CZ295" s="24">
        <v>74.84</v>
      </c>
      <c r="DA295" s="24">
        <v>25.72</v>
      </c>
      <c r="DB295" s="24">
        <v>1115</v>
      </c>
      <c r="DC295" s="24">
        <v>5.68</v>
      </c>
      <c r="DD295" s="24">
        <v>11.72</v>
      </c>
      <c r="DE295" s="24">
        <v>842</v>
      </c>
      <c r="DF295" s="24">
        <v>33.79</v>
      </c>
      <c r="DG295" s="24">
        <v>28.85</v>
      </c>
      <c r="DH295" s="24">
        <v>10.74</v>
      </c>
    </row>
    <row r="296" spans="1:112" ht="12.3" customHeight="1">
      <c r="A296" s="24">
        <v>305</v>
      </c>
      <c r="B296" s="24" t="s">
        <v>220</v>
      </c>
      <c r="C296" s="24" t="s">
        <v>221</v>
      </c>
      <c r="D296" s="25" t="s">
        <v>106</v>
      </c>
      <c r="E296" s="25" t="s">
        <v>1305</v>
      </c>
      <c r="F296" s="25" t="s">
        <v>220</v>
      </c>
      <c r="G296" s="25" t="s">
        <v>1950</v>
      </c>
      <c r="H296" s="25" t="s">
        <v>2848</v>
      </c>
      <c r="I296" s="26">
        <v>6305</v>
      </c>
      <c r="J296" s="27">
        <v>6881.4465648854966</v>
      </c>
      <c r="K296" s="27">
        <f t="shared" si="148"/>
        <v>2042.1895000000002</v>
      </c>
      <c r="L296" s="24">
        <v>1098</v>
      </c>
      <c r="M296" s="24">
        <v>370</v>
      </c>
      <c r="N296" s="24">
        <v>156</v>
      </c>
      <c r="O296" s="24">
        <f t="shared" si="149"/>
        <v>526</v>
      </c>
      <c r="P296" s="28">
        <v>32.39</v>
      </c>
      <c r="Q296" s="28">
        <f t="shared" si="150"/>
        <v>0.45068624302884719</v>
      </c>
      <c r="R296" s="29">
        <v>0.48353035954907164</v>
      </c>
      <c r="S296" s="29">
        <v>6.6520283663221241E-2</v>
      </c>
      <c r="T296" s="29">
        <v>0.31919309709793608</v>
      </c>
      <c r="U296" s="28" t="s">
        <v>294</v>
      </c>
      <c r="V296" s="28" t="s">
        <v>295</v>
      </c>
      <c r="W296" s="28">
        <v>0.4869387436954733</v>
      </c>
      <c r="X296" s="27">
        <v>3350.8429451128741</v>
      </c>
      <c r="Y296" s="30">
        <f t="shared" si="151"/>
        <v>2.6834481914868378E-4</v>
      </c>
      <c r="Z296" s="27">
        <f t="shared" si="152"/>
        <v>3350.8429451128741</v>
      </c>
      <c r="AA296" s="27">
        <v>0</v>
      </c>
      <c r="AB296" s="27">
        <v>0</v>
      </c>
      <c r="AC296" s="27">
        <v>0</v>
      </c>
      <c r="AD296" s="27">
        <v>0</v>
      </c>
      <c r="AE296" s="27">
        <v>3175</v>
      </c>
      <c r="AF296" s="27">
        <f t="shared" si="153"/>
        <v>3175</v>
      </c>
      <c r="AG296" s="27">
        <f t="shared" si="154"/>
        <v>1</v>
      </c>
      <c r="AH296" s="27">
        <v>0</v>
      </c>
      <c r="AI296" s="27">
        <v>0</v>
      </c>
      <c r="AJ296" s="27">
        <v>0</v>
      </c>
      <c r="AK296" s="27">
        <v>0</v>
      </c>
      <c r="AL296" s="27">
        <v>3175</v>
      </c>
      <c r="AM296" s="27">
        <v>3175</v>
      </c>
      <c r="AN296" s="27">
        <f t="shared" si="155"/>
        <v>1</v>
      </c>
      <c r="AO296" s="27">
        <v>0</v>
      </c>
      <c r="AP296" s="30">
        <f t="shared" si="156"/>
        <v>0</v>
      </c>
      <c r="AQ296" s="30">
        <f t="shared" si="157"/>
        <v>0</v>
      </c>
      <c r="AR296" s="31">
        <f t="shared" si="158"/>
        <v>0</v>
      </c>
      <c r="AS296" s="31">
        <f t="shared" si="179"/>
        <v>0</v>
      </c>
      <c r="AT296" s="32">
        <f t="shared" si="159"/>
        <v>0</v>
      </c>
      <c r="AU296" s="24">
        <v>1009.9109544244117</v>
      </c>
      <c r="AV296" s="28">
        <f t="shared" si="160"/>
        <v>2.8045777038442143E-2</v>
      </c>
      <c r="AW296" s="30">
        <f t="shared" si="161"/>
        <v>3.6019865136663716E-4</v>
      </c>
      <c r="AX296" s="33">
        <f t="shared" si="162"/>
        <v>2.8045777038442143E-2</v>
      </c>
      <c r="AY296" s="30">
        <f t="shared" si="163"/>
        <v>3.6019865136663716E-4</v>
      </c>
      <c r="AZ296" s="31">
        <f t="shared" si="164"/>
        <v>0.89760010889829633</v>
      </c>
      <c r="BA296" s="31">
        <f t="shared" si="175"/>
        <v>1009.9109544244117</v>
      </c>
      <c r="BB296" s="33">
        <f t="shared" si="165"/>
        <v>0</v>
      </c>
      <c r="BC296" s="31">
        <f t="shared" si="166"/>
        <v>0.46972541516193672</v>
      </c>
      <c r="BD296" s="30">
        <f t="shared" si="167"/>
        <v>2.6834481914868378E-4</v>
      </c>
      <c r="BE296" s="31">
        <f t="shared" si="168"/>
        <v>0.94309922790095735</v>
      </c>
      <c r="BF296" s="31">
        <f t="shared" si="169"/>
        <v>0.47676877213852648</v>
      </c>
      <c r="BG296" s="31">
        <f t="shared" si="170"/>
        <v>0.72357413476518206</v>
      </c>
      <c r="BH296" s="24">
        <v>51.8</v>
      </c>
      <c r="BI296" s="24">
        <v>386.42863599499998</v>
      </c>
      <c r="BJ296" s="24">
        <f t="shared" si="178"/>
        <v>17.807806989165616</v>
      </c>
      <c r="BK296" s="28">
        <f t="shared" si="181"/>
        <v>8.9039034945828082E-3</v>
      </c>
      <c r="BL296" s="28" t="str">
        <f t="shared" si="172"/>
        <v>TRUEFALSE</v>
      </c>
      <c r="BM296" s="24" t="str">
        <f t="shared" si="173"/>
        <v>FALSETRUE</v>
      </c>
      <c r="BN296" s="28">
        <v>0.48499999999999999</v>
      </c>
      <c r="BO296" s="28">
        <f t="shared" si="174"/>
        <v>0.43111111111111111</v>
      </c>
      <c r="BP296" s="24">
        <v>12.04</v>
      </c>
      <c r="BQ296" s="24">
        <f t="shared" si="180"/>
        <v>86.416666666666671</v>
      </c>
      <c r="BR296" s="24">
        <v>24</v>
      </c>
      <c r="BS296" s="28">
        <v>13.15</v>
      </c>
      <c r="BT296" s="28">
        <v>829.10750000000007</v>
      </c>
      <c r="BU296" s="24">
        <v>0.24</v>
      </c>
      <c r="BV296" s="28">
        <v>7.72</v>
      </c>
      <c r="BW296" s="28">
        <v>486.74599999999998</v>
      </c>
      <c r="BX296" s="24">
        <v>1967</v>
      </c>
      <c r="BY296" s="24">
        <v>4056</v>
      </c>
      <c r="BZ296" s="24">
        <v>282</v>
      </c>
      <c r="CA296" s="24">
        <v>1500</v>
      </c>
      <c r="CB296" s="24">
        <v>932</v>
      </c>
      <c r="CC296" s="24">
        <v>3873</v>
      </c>
      <c r="CD296" s="24">
        <v>55.45</v>
      </c>
      <c r="CE296" s="24">
        <v>27.1</v>
      </c>
      <c r="CF296" s="24">
        <v>107.95</v>
      </c>
      <c r="CG296" s="24">
        <v>3266</v>
      </c>
      <c r="CH296" s="24">
        <v>3039</v>
      </c>
      <c r="CI296" s="24">
        <v>48.2</v>
      </c>
      <c r="CJ296" s="24" t="s">
        <v>98</v>
      </c>
      <c r="CK296" s="24">
        <v>1680</v>
      </c>
      <c r="CL296" s="28">
        <v>1.01</v>
      </c>
      <c r="CM296" s="28">
        <v>3.81</v>
      </c>
      <c r="CN296" s="24">
        <v>523</v>
      </c>
      <c r="CO296" s="24">
        <v>31.13</v>
      </c>
      <c r="CP296" s="24">
        <v>576</v>
      </c>
      <c r="CQ296" s="24">
        <v>857</v>
      </c>
      <c r="CR296" s="24">
        <v>555</v>
      </c>
      <c r="CS296" s="24">
        <v>2074</v>
      </c>
      <c r="CT296" s="24">
        <v>259</v>
      </c>
      <c r="CU296" s="24">
        <v>798</v>
      </c>
      <c r="CV296" s="24">
        <v>595</v>
      </c>
      <c r="CW296" s="24">
        <v>305</v>
      </c>
      <c r="CX296" s="24">
        <v>55.11</v>
      </c>
      <c r="CY296" s="24">
        <v>93.22</v>
      </c>
      <c r="CZ296" s="24">
        <v>77.17</v>
      </c>
      <c r="DA296" s="24">
        <v>36.049999999999997</v>
      </c>
      <c r="DB296" s="24">
        <v>614</v>
      </c>
      <c r="DC296" s="24">
        <v>7.68</v>
      </c>
      <c r="DD296" s="24">
        <v>7.74</v>
      </c>
      <c r="DE296" s="24">
        <v>236</v>
      </c>
      <c r="DF296" s="24">
        <v>14.05</v>
      </c>
      <c r="DG296" s="24">
        <v>9.2899999999999991</v>
      </c>
      <c r="DH296" s="24">
        <v>10.78</v>
      </c>
    </row>
    <row r="297" spans="1:112" ht="12.3" customHeight="1">
      <c r="A297" s="24">
        <v>306</v>
      </c>
      <c r="B297" s="24" t="s">
        <v>220</v>
      </c>
      <c r="C297" s="24" t="s">
        <v>221</v>
      </c>
      <c r="D297" s="25" t="s">
        <v>106</v>
      </c>
      <c r="E297" s="25" t="s">
        <v>1305</v>
      </c>
      <c r="F297" s="25" t="s">
        <v>1306</v>
      </c>
      <c r="G297" s="25" t="s">
        <v>1307</v>
      </c>
      <c r="H297" s="25" t="s">
        <v>2848</v>
      </c>
      <c r="I297" s="26">
        <v>10725</v>
      </c>
      <c r="J297" s="27">
        <v>11705.553435114503</v>
      </c>
      <c r="K297" s="27">
        <f t="shared" si="148"/>
        <v>3435.2175000000002</v>
      </c>
      <c r="L297" s="24">
        <v>1812</v>
      </c>
      <c r="M297" s="24">
        <v>521</v>
      </c>
      <c r="N297" s="24">
        <v>333</v>
      </c>
      <c r="O297" s="24">
        <f t="shared" si="149"/>
        <v>854</v>
      </c>
      <c r="P297" s="28">
        <v>32.03</v>
      </c>
      <c r="Q297" s="28">
        <f t="shared" si="150"/>
        <v>0.44895087047864762</v>
      </c>
      <c r="R297" s="29">
        <v>0.48353035954907164</v>
      </c>
      <c r="S297" s="29">
        <v>6.6520283663221241E-2</v>
      </c>
      <c r="T297" s="29">
        <v>0.31919309709793608</v>
      </c>
      <c r="U297" s="28" t="s">
        <v>294</v>
      </c>
      <c r="V297" s="28" t="s">
        <v>295</v>
      </c>
      <c r="W297" s="28">
        <v>0.48152664280845975</v>
      </c>
      <c r="X297" s="27">
        <v>5636.5358478257203</v>
      </c>
      <c r="Y297" s="30">
        <f t="shared" si="151"/>
        <v>4.5138946154306127E-4</v>
      </c>
      <c r="Z297" s="27">
        <f t="shared" si="152"/>
        <v>5636.5358478257203</v>
      </c>
      <c r="AA297" s="27">
        <v>0</v>
      </c>
      <c r="AB297" s="27">
        <v>0</v>
      </c>
      <c r="AC297" s="27">
        <v>209</v>
      </c>
      <c r="AD297" s="27">
        <v>0</v>
      </c>
      <c r="AE297" s="27">
        <v>0</v>
      </c>
      <c r="AF297" s="27">
        <f t="shared" si="153"/>
        <v>209</v>
      </c>
      <c r="AG297" s="27">
        <f t="shared" si="154"/>
        <v>1</v>
      </c>
      <c r="AH297" s="27">
        <v>0</v>
      </c>
      <c r="AI297" s="27">
        <v>0</v>
      </c>
      <c r="AJ297" s="27">
        <v>209</v>
      </c>
      <c r="AK297" s="27">
        <v>0</v>
      </c>
      <c r="AL297" s="27">
        <v>0</v>
      </c>
      <c r="AM297" s="27">
        <v>209</v>
      </c>
      <c r="AN297" s="27">
        <f t="shared" si="155"/>
        <v>1</v>
      </c>
      <c r="AO297" s="27">
        <v>0</v>
      </c>
      <c r="AP297" s="30">
        <f t="shared" si="156"/>
        <v>0</v>
      </c>
      <c r="AQ297" s="30">
        <f t="shared" si="157"/>
        <v>0</v>
      </c>
      <c r="AR297" s="31">
        <f t="shared" si="158"/>
        <v>0</v>
      </c>
      <c r="AS297" s="31">
        <f t="shared" si="179"/>
        <v>0</v>
      </c>
      <c r="AT297" s="32">
        <f t="shared" si="159"/>
        <v>0</v>
      </c>
      <c r="AU297" s="24">
        <v>1559.1832694137927</v>
      </c>
      <c r="AV297" s="28">
        <f t="shared" si="160"/>
        <v>4.3299368270513616E-2</v>
      </c>
      <c r="AW297" s="30">
        <f t="shared" si="161"/>
        <v>5.5610418761757E-4</v>
      </c>
      <c r="AX297" s="33">
        <f t="shared" si="162"/>
        <v>4.3299368270513616E-2</v>
      </c>
      <c r="AY297" s="30">
        <f t="shared" si="163"/>
        <v>5.5610418761757E-4</v>
      </c>
      <c r="AZ297" s="31">
        <f t="shared" si="164"/>
        <v>0.89920714557160253</v>
      </c>
      <c r="BA297" s="31">
        <f t="shared" si="175"/>
        <v>1559.1832694137927</v>
      </c>
      <c r="BB297" s="33">
        <f t="shared" si="165"/>
        <v>0</v>
      </c>
      <c r="BC297" s="31">
        <f t="shared" si="166"/>
        <v>0.47534562446372924</v>
      </c>
      <c r="BD297" s="30">
        <f t="shared" si="167"/>
        <v>4.5138946154306127E-4</v>
      </c>
      <c r="BE297" s="31">
        <f t="shared" si="168"/>
        <v>0.9438080321845983</v>
      </c>
      <c r="BF297" s="31">
        <f t="shared" si="169"/>
        <v>0.47526202148486707</v>
      </c>
      <c r="BG297" s="31">
        <f t="shared" si="170"/>
        <v>0.72128739564919886</v>
      </c>
      <c r="BH297" s="24">
        <v>74.989999999999995</v>
      </c>
      <c r="BI297" s="24">
        <v>392.26380811799999</v>
      </c>
      <c r="BJ297" s="24">
        <f t="shared" si="178"/>
        <v>29.841023293164131</v>
      </c>
      <c r="BK297" s="28">
        <f t="shared" si="181"/>
        <v>1.4920511646582065E-2</v>
      </c>
      <c r="BL297" s="28" t="str">
        <f t="shared" si="172"/>
        <v>TRUETRUE</v>
      </c>
      <c r="BM297" s="24" t="str">
        <f t="shared" si="173"/>
        <v>FALSETRUE</v>
      </c>
      <c r="BN297" s="28">
        <v>0.50009999999999999</v>
      </c>
      <c r="BO297" s="28">
        <f t="shared" si="174"/>
        <v>0.44453333333333334</v>
      </c>
      <c r="BP297" s="24">
        <v>7.95</v>
      </c>
      <c r="BQ297" s="24">
        <f t="shared" si="180"/>
        <v>119.92592592592592</v>
      </c>
      <c r="BR297" s="24">
        <v>27</v>
      </c>
      <c r="BS297" s="28">
        <v>13.36</v>
      </c>
      <c r="BT297" s="28">
        <v>1432.86</v>
      </c>
      <c r="BU297" s="24">
        <v>2.08</v>
      </c>
      <c r="BV297" s="28">
        <v>11.27</v>
      </c>
      <c r="BW297" s="28">
        <v>1208.7075</v>
      </c>
      <c r="BX297" s="24">
        <v>3421</v>
      </c>
      <c r="BY297" s="24">
        <v>6840</v>
      </c>
      <c r="BZ297" s="24">
        <v>464</v>
      </c>
      <c r="CA297" s="24">
        <v>2707</v>
      </c>
      <c r="CB297" s="24">
        <v>1483</v>
      </c>
      <c r="CC297" s="24">
        <v>6535</v>
      </c>
      <c r="CD297" s="24">
        <v>56.8</v>
      </c>
      <c r="CE297" s="24">
        <v>26.56</v>
      </c>
      <c r="CF297" s="24">
        <v>106.29</v>
      </c>
      <c r="CG297" s="24">
        <v>8043</v>
      </c>
      <c r="CH297" s="24">
        <v>2682</v>
      </c>
      <c r="CI297" s="24">
        <v>25.01</v>
      </c>
      <c r="CJ297" s="24" t="s">
        <v>98</v>
      </c>
      <c r="CK297" s="24">
        <v>2722</v>
      </c>
      <c r="CL297" s="28">
        <v>1.01</v>
      </c>
      <c r="CM297" s="28">
        <v>3.99</v>
      </c>
      <c r="CN297" s="24">
        <v>970</v>
      </c>
      <c r="CO297" s="24">
        <v>35.65</v>
      </c>
      <c r="CP297" s="24">
        <v>800</v>
      </c>
      <c r="CQ297" s="24">
        <v>1492</v>
      </c>
      <c r="CR297" s="24">
        <v>907</v>
      </c>
      <c r="CS297" s="24">
        <v>3238</v>
      </c>
      <c r="CT297" s="24">
        <v>513</v>
      </c>
      <c r="CU297" s="24">
        <v>1345</v>
      </c>
      <c r="CV297" s="24">
        <v>922</v>
      </c>
      <c r="CW297" s="24">
        <v>577</v>
      </c>
      <c r="CX297" s="24">
        <v>55.04</v>
      </c>
      <c r="CY297" s="24">
        <v>95.93</v>
      </c>
      <c r="CZ297" s="24">
        <v>74</v>
      </c>
      <c r="DA297" s="24">
        <v>38.01</v>
      </c>
      <c r="DB297" s="24">
        <v>673</v>
      </c>
      <c r="DC297" s="24">
        <v>5.33</v>
      </c>
      <c r="DD297" s="24">
        <v>9.19</v>
      </c>
      <c r="DE297" s="24">
        <v>561</v>
      </c>
      <c r="DF297" s="24">
        <v>20.62</v>
      </c>
      <c r="DG297" s="24">
        <v>8.82</v>
      </c>
      <c r="DH297" s="24">
        <v>7.5</v>
      </c>
    </row>
    <row r="298" spans="1:112" ht="12.3" customHeight="1">
      <c r="A298" s="24">
        <v>307</v>
      </c>
      <c r="B298" s="24" t="s">
        <v>220</v>
      </c>
      <c r="C298" s="24" t="s">
        <v>221</v>
      </c>
      <c r="D298" s="25" t="s">
        <v>226</v>
      </c>
      <c r="E298" s="25" t="s">
        <v>227</v>
      </c>
      <c r="F298" s="25" t="s">
        <v>226</v>
      </c>
      <c r="G298" s="25" t="s">
        <v>228</v>
      </c>
      <c r="H298" s="25" t="s">
        <v>2848</v>
      </c>
      <c r="I298" s="26">
        <v>97687</v>
      </c>
      <c r="J298" s="27">
        <v>113818</v>
      </c>
      <c r="K298" s="27">
        <f t="shared" si="148"/>
        <v>25359.5452</v>
      </c>
      <c r="L298" s="24">
        <v>19220</v>
      </c>
      <c r="M298" s="24">
        <v>4685</v>
      </c>
      <c r="N298" s="24">
        <v>2052</v>
      </c>
      <c r="O298" s="24">
        <f t="shared" si="149"/>
        <v>6737</v>
      </c>
      <c r="P298" s="28">
        <v>25.96</v>
      </c>
      <c r="Q298" s="28">
        <f t="shared" si="150"/>
        <v>0.43034673340694363</v>
      </c>
      <c r="R298" s="29">
        <v>0.43130038639048218</v>
      </c>
      <c r="S298" s="29">
        <v>5.4723618136173269E-2</v>
      </c>
      <c r="T298" s="29">
        <v>0.3792750090111891</v>
      </c>
      <c r="U298" s="28" t="s">
        <v>215</v>
      </c>
      <c r="V298" s="28" t="s">
        <v>129</v>
      </c>
      <c r="W298" s="28">
        <v>0.43130038639048218</v>
      </c>
      <c r="X298" s="27">
        <v>49089.747378191903</v>
      </c>
      <c r="Y298" s="30">
        <f t="shared" si="151"/>
        <v>3.9312434506869271E-3</v>
      </c>
      <c r="Z298" s="27">
        <f t="shared" si="152"/>
        <v>49089.747378191903</v>
      </c>
      <c r="AA298" s="27">
        <v>0</v>
      </c>
      <c r="AB298" s="27">
        <v>0</v>
      </c>
      <c r="AC298" s="27">
        <v>200</v>
      </c>
      <c r="AD298" s="27">
        <v>0</v>
      </c>
      <c r="AE298" s="27">
        <v>16500</v>
      </c>
      <c r="AF298" s="27">
        <f t="shared" si="153"/>
        <v>16500</v>
      </c>
      <c r="AG298" s="27">
        <f t="shared" si="154"/>
        <v>2</v>
      </c>
      <c r="AH298" s="27">
        <v>0</v>
      </c>
      <c r="AI298" s="27">
        <v>0</v>
      </c>
      <c r="AJ298" s="27">
        <v>200</v>
      </c>
      <c r="AK298" s="27">
        <v>0</v>
      </c>
      <c r="AL298" s="27">
        <v>16500</v>
      </c>
      <c r="AM298" s="27">
        <v>16500</v>
      </c>
      <c r="AN298" s="27">
        <f t="shared" si="155"/>
        <v>2</v>
      </c>
      <c r="AO298" s="27">
        <v>0</v>
      </c>
      <c r="AP298" s="30">
        <f t="shared" si="156"/>
        <v>0</v>
      </c>
      <c r="AQ298" s="30">
        <f t="shared" si="157"/>
        <v>0</v>
      </c>
      <c r="AR298" s="31">
        <f t="shared" si="158"/>
        <v>0</v>
      </c>
      <c r="AS298" s="31">
        <f t="shared" si="179"/>
        <v>0</v>
      </c>
      <c r="AT298" s="32">
        <f t="shared" si="159"/>
        <v>0</v>
      </c>
      <c r="AU298" s="24">
        <v>11814.180184008088</v>
      </c>
      <c r="AV298" s="28">
        <f t="shared" si="160"/>
        <v>0.32808621580059483</v>
      </c>
      <c r="AW298" s="30">
        <f t="shared" si="161"/>
        <v>4.2136900789510826E-3</v>
      </c>
      <c r="AX298" s="33">
        <f t="shared" si="162"/>
        <v>0.32808621580059483</v>
      </c>
      <c r="AY298" s="30">
        <f t="shared" si="163"/>
        <v>4.2136900789510826E-3</v>
      </c>
      <c r="AZ298" s="31">
        <f t="shared" si="164"/>
        <v>0.92921076249650292</v>
      </c>
      <c r="BA298" s="31">
        <f t="shared" si="175"/>
        <v>11814.180184008088</v>
      </c>
      <c r="BB298" s="33">
        <f t="shared" si="165"/>
        <v>0</v>
      </c>
      <c r="BC298" s="31">
        <f t="shared" si="166"/>
        <v>0.56286578822919331</v>
      </c>
      <c r="BD298" s="30">
        <f t="shared" si="167"/>
        <v>3.9312434506869271E-3</v>
      </c>
      <c r="BE298" s="31">
        <f t="shared" si="168"/>
        <v>0.95728308057545075</v>
      </c>
      <c r="BF298" s="31">
        <f t="shared" si="169"/>
        <v>0.46417157013887334</v>
      </c>
      <c r="BG298" s="31">
        <f t="shared" si="170"/>
        <v>0.70445583241396836</v>
      </c>
      <c r="BH298" s="24">
        <v>92.45</v>
      </c>
      <c r="BI298" s="24">
        <v>669.16960374200005</v>
      </c>
      <c r="BJ298" s="24">
        <f t="shared" si="178"/>
        <v>170.08841908468216</v>
      </c>
      <c r="BK298" s="28">
        <f t="shared" si="181"/>
        <v>8.5044209542341084E-2</v>
      </c>
      <c r="BL298" s="28" t="str">
        <f t="shared" si="172"/>
        <v>FALSETRUE</v>
      </c>
      <c r="BM298" s="24" t="str">
        <f t="shared" si="173"/>
        <v>TRUETRUE</v>
      </c>
      <c r="BN298" s="28">
        <v>0.42070000000000002</v>
      </c>
      <c r="BO298" s="28">
        <f t="shared" si="174"/>
        <v>0.3739555555555556</v>
      </c>
      <c r="BP298" s="24">
        <v>4.43</v>
      </c>
      <c r="BQ298" s="24">
        <f t="shared" si="180"/>
        <v>230.18487394957984</v>
      </c>
      <c r="BR298" s="24">
        <v>119</v>
      </c>
      <c r="BS298" s="28">
        <v>5.56</v>
      </c>
      <c r="BT298" s="28">
        <v>5431.3971999999994</v>
      </c>
      <c r="BU298" s="24">
        <v>0.56000000000000005</v>
      </c>
      <c r="BV298" s="28">
        <v>21.500000000000004</v>
      </c>
      <c r="BW298" s="28">
        <v>21002.705000000005</v>
      </c>
      <c r="BX298" s="24">
        <v>27587</v>
      </c>
      <c r="BY298" s="24">
        <v>65567</v>
      </c>
      <c r="BZ298" s="24">
        <v>4533</v>
      </c>
      <c r="CA298" s="24">
        <v>22194</v>
      </c>
      <c r="CB298" s="24">
        <v>11343</v>
      </c>
      <c r="CC298" s="24">
        <v>64150</v>
      </c>
      <c r="CD298" s="24">
        <v>48.99</v>
      </c>
      <c r="CE298" s="24">
        <v>28.56</v>
      </c>
      <c r="CF298" s="24">
        <v>100.54</v>
      </c>
      <c r="CG298" s="24">
        <v>90313</v>
      </c>
      <c r="CH298" s="24">
        <v>7374</v>
      </c>
      <c r="CI298" s="24">
        <v>7.55</v>
      </c>
      <c r="CJ298" s="24" t="s">
        <v>98</v>
      </c>
      <c r="CK298" s="24">
        <v>26450</v>
      </c>
      <c r="CL298" s="28">
        <v>1.01</v>
      </c>
      <c r="CM298" s="28">
        <v>3.74</v>
      </c>
      <c r="CN298" s="24">
        <v>9513</v>
      </c>
      <c r="CO298" s="24">
        <v>36.06</v>
      </c>
      <c r="CP298" s="24">
        <v>5557</v>
      </c>
      <c r="CQ298" s="24">
        <v>12203</v>
      </c>
      <c r="CR298" s="24">
        <v>8277</v>
      </c>
      <c r="CS298" s="24">
        <v>27392</v>
      </c>
      <c r="CT298" s="24">
        <v>5298</v>
      </c>
      <c r="CU298" s="24">
        <v>10809</v>
      </c>
      <c r="CV298" s="24">
        <v>7931</v>
      </c>
      <c r="CW298" s="24">
        <v>6171</v>
      </c>
      <c r="CX298" s="24">
        <v>71.400000000000006</v>
      </c>
      <c r="CY298" s="24">
        <v>97.76</v>
      </c>
      <c r="CZ298" s="24">
        <v>83.81</v>
      </c>
      <c r="DA298" s="24">
        <v>47.26</v>
      </c>
      <c r="DB298" s="24">
        <v>3518</v>
      </c>
      <c r="DC298" s="24">
        <v>2.8</v>
      </c>
      <c r="DD298" s="24">
        <v>9.19</v>
      </c>
      <c r="DE298" s="24">
        <v>3057</v>
      </c>
      <c r="DF298" s="24">
        <v>11.59</v>
      </c>
      <c r="DG298" s="24">
        <v>10.57</v>
      </c>
      <c r="DH298" s="24">
        <v>3.79</v>
      </c>
    </row>
    <row r="299" spans="1:112" ht="12.3" customHeight="1">
      <c r="A299" s="24">
        <v>308</v>
      </c>
      <c r="B299" s="24" t="s">
        <v>220</v>
      </c>
      <c r="C299" s="24" t="s">
        <v>221</v>
      </c>
      <c r="D299" s="25" t="s">
        <v>279</v>
      </c>
      <c r="E299" s="25" t="s">
        <v>1271</v>
      </c>
      <c r="F299" s="25" t="s">
        <v>1272</v>
      </c>
      <c r="G299" s="25" t="s">
        <v>1273</v>
      </c>
      <c r="H299" s="25" t="s">
        <v>2848</v>
      </c>
      <c r="I299" s="26">
        <v>9831</v>
      </c>
      <c r="J299" s="27">
        <v>10759.107172854023</v>
      </c>
      <c r="K299" s="27">
        <f t="shared" si="148"/>
        <v>4134.9186000000009</v>
      </c>
      <c r="L299" s="24">
        <v>1423</v>
      </c>
      <c r="M299" s="24">
        <v>643</v>
      </c>
      <c r="N299" s="24">
        <v>390</v>
      </c>
      <c r="O299" s="24">
        <f t="shared" si="149"/>
        <v>1033</v>
      </c>
      <c r="P299" s="28">
        <v>42.06</v>
      </c>
      <c r="Q299" s="28">
        <f t="shared" si="150"/>
        <v>0.47504910426488844</v>
      </c>
      <c r="R299" s="29">
        <v>0.54752401949757201</v>
      </c>
      <c r="S299" s="29">
        <v>8.5130284660517114E-2</v>
      </c>
      <c r="T299" s="29">
        <v>0.36208112105218271</v>
      </c>
      <c r="U299" s="28" t="s">
        <v>215</v>
      </c>
      <c r="V299" s="28" t="s">
        <v>129</v>
      </c>
      <c r="W299" s="28">
        <v>0.55413692832731865</v>
      </c>
      <c r="X299" s="27">
        <v>5962.0186003097497</v>
      </c>
      <c r="Y299" s="30">
        <f t="shared" si="151"/>
        <v>4.7745502527792044E-4</v>
      </c>
      <c r="Z299" s="27">
        <f t="shared" si="152"/>
        <v>5962.0186003097497</v>
      </c>
      <c r="AA299" s="27">
        <v>0</v>
      </c>
      <c r="AB299" s="27">
        <v>0</v>
      </c>
      <c r="AC299" s="27">
        <v>0</v>
      </c>
      <c r="AD299" s="27">
        <v>0</v>
      </c>
      <c r="AE299" s="27">
        <v>2200</v>
      </c>
      <c r="AF299" s="27">
        <f t="shared" si="153"/>
        <v>2200</v>
      </c>
      <c r="AG299" s="27">
        <f t="shared" si="154"/>
        <v>1</v>
      </c>
      <c r="AH299" s="27">
        <v>0</v>
      </c>
      <c r="AI299" s="27">
        <v>0</v>
      </c>
      <c r="AJ299" s="27">
        <v>0</v>
      </c>
      <c r="AK299" s="27">
        <v>0</v>
      </c>
      <c r="AL299" s="27">
        <v>2200</v>
      </c>
      <c r="AM299" s="27">
        <v>2200</v>
      </c>
      <c r="AN299" s="27">
        <f t="shared" si="155"/>
        <v>1</v>
      </c>
      <c r="AO299" s="27">
        <v>0</v>
      </c>
      <c r="AP299" s="30">
        <f t="shared" si="156"/>
        <v>0</v>
      </c>
      <c r="AQ299" s="30">
        <f t="shared" si="157"/>
        <v>0</v>
      </c>
      <c r="AR299" s="31">
        <f t="shared" si="158"/>
        <v>0</v>
      </c>
      <c r="AS299" s="31">
        <f t="shared" si="179"/>
        <v>0</v>
      </c>
      <c r="AT299" s="32">
        <f t="shared" si="159"/>
        <v>0</v>
      </c>
      <c r="AU299" s="24">
        <v>1713.9455193163965</v>
      </c>
      <c r="AV299" s="28">
        <f t="shared" si="160"/>
        <v>4.759720020878571E-2</v>
      </c>
      <c r="AW299" s="30">
        <f t="shared" si="161"/>
        <v>6.113022755808358E-4</v>
      </c>
      <c r="AX299" s="33">
        <f t="shared" si="162"/>
        <v>4.759720020878571E-2</v>
      </c>
      <c r="AY299" s="30">
        <f t="shared" si="163"/>
        <v>6.113022755808358E-4</v>
      </c>
      <c r="AZ299" s="31">
        <f t="shared" si="164"/>
        <v>0.89965994212524203</v>
      </c>
      <c r="BA299" s="31">
        <f t="shared" si="175"/>
        <v>1713.9455193163965</v>
      </c>
      <c r="BB299" s="33">
        <f t="shared" si="165"/>
        <v>0</v>
      </c>
      <c r="BC299" s="31">
        <f t="shared" si="166"/>
        <v>0.49826038727719996</v>
      </c>
      <c r="BD299" s="30">
        <f t="shared" si="167"/>
        <v>4.7745502527792044E-4</v>
      </c>
      <c r="BE299" s="31">
        <f t="shared" si="168"/>
        <v>0.94390896594037021</v>
      </c>
      <c r="BF299" s="31">
        <f t="shared" si="169"/>
        <v>0.49950778309765559</v>
      </c>
      <c r="BG299" s="31">
        <f t="shared" si="170"/>
        <v>0.75808428127995275</v>
      </c>
      <c r="BH299" s="24">
        <v>71.87</v>
      </c>
      <c r="BI299" s="24">
        <v>2408.2599422100002</v>
      </c>
      <c r="BJ299" s="24">
        <f t="shared" si="178"/>
        <v>4.4675854895384166</v>
      </c>
      <c r="BK299" s="28">
        <f t="shared" si="181"/>
        <v>2.2337927447692082E-3</v>
      </c>
      <c r="BL299" s="28" t="str">
        <f t="shared" si="172"/>
        <v>TRUETRUE</v>
      </c>
      <c r="BM299" s="24" t="str">
        <f t="shared" si="173"/>
        <v>TRUETRUE</v>
      </c>
      <c r="BN299" s="28">
        <v>0.4758</v>
      </c>
      <c r="BO299" s="28">
        <f t="shared" si="174"/>
        <v>0.42293333333333333</v>
      </c>
      <c r="BP299" s="24">
        <v>10.91</v>
      </c>
      <c r="BQ299" s="24">
        <f t="shared" si="180"/>
        <v>106.65517241379311</v>
      </c>
      <c r="BR299" s="24">
        <v>29</v>
      </c>
      <c r="BS299" s="28">
        <v>29.1</v>
      </c>
      <c r="BT299" s="28">
        <v>2860.8210000000004</v>
      </c>
      <c r="BU299" s="24">
        <v>13.59</v>
      </c>
      <c r="BV299" s="28">
        <v>26.37</v>
      </c>
      <c r="BW299" s="28">
        <v>2592.4346999999998</v>
      </c>
      <c r="BX299" s="24">
        <v>3004</v>
      </c>
      <c r="BY299" s="24">
        <v>6314</v>
      </c>
      <c r="BZ299" s="24">
        <v>513</v>
      </c>
      <c r="CA299" s="24">
        <v>2414</v>
      </c>
      <c r="CB299" s="24">
        <v>1236</v>
      </c>
      <c r="CC299" s="24">
        <v>6181</v>
      </c>
      <c r="CD299" s="24">
        <v>55.7</v>
      </c>
      <c r="CE299" s="24">
        <v>27.68</v>
      </c>
      <c r="CF299" s="24">
        <v>108.46</v>
      </c>
      <c r="CG299" s="24">
        <v>7066</v>
      </c>
      <c r="CH299" s="24">
        <v>2765</v>
      </c>
      <c r="CI299" s="24">
        <v>28.13</v>
      </c>
      <c r="CJ299" s="24" t="s">
        <v>98</v>
      </c>
      <c r="CK299" s="24">
        <v>2506</v>
      </c>
      <c r="CL299" s="28">
        <v>1.02</v>
      </c>
      <c r="CM299" s="28">
        <v>4</v>
      </c>
      <c r="CN299" s="24">
        <v>949</v>
      </c>
      <c r="CO299" s="24">
        <v>37.9</v>
      </c>
      <c r="CP299" s="24">
        <v>763</v>
      </c>
      <c r="CQ299" s="24">
        <v>1393</v>
      </c>
      <c r="CR299" s="24">
        <v>884</v>
      </c>
      <c r="CS299" s="24">
        <v>3093</v>
      </c>
      <c r="CT299" s="24">
        <v>501</v>
      </c>
      <c r="CU299" s="24">
        <v>1133</v>
      </c>
      <c r="CV299" s="24">
        <v>745</v>
      </c>
      <c r="CW299" s="24">
        <v>551</v>
      </c>
      <c r="CX299" s="24">
        <v>62.08</v>
      </c>
      <c r="CY299" s="24">
        <v>93.17</v>
      </c>
      <c r="CZ299" s="24">
        <v>71.5</v>
      </c>
      <c r="DA299" s="24">
        <v>40.97</v>
      </c>
      <c r="DB299" s="24">
        <v>854</v>
      </c>
      <c r="DC299" s="24">
        <v>6.39</v>
      </c>
      <c r="DD299" s="24">
        <v>11.94</v>
      </c>
      <c r="DE299" s="24">
        <v>536</v>
      </c>
      <c r="DF299" s="24">
        <v>21.41</v>
      </c>
      <c r="DG299" s="24">
        <v>18.93</v>
      </c>
      <c r="DH299" s="24">
        <v>9.16</v>
      </c>
    </row>
    <row r="300" spans="1:112" ht="12.3" customHeight="1">
      <c r="A300" s="24">
        <v>309</v>
      </c>
      <c r="B300" s="24" t="s">
        <v>220</v>
      </c>
      <c r="C300" s="24" t="s">
        <v>221</v>
      </c>
      <c r="D300" s="25" t="s">
        <v>279</v>
      </c>
      <c r="E300" s="25" t="s">
        <v>1271</v>
      </c>
      <c r="F300" s="25" t="s">
        <v>169</v>
      </c>
      <c r="G300" s="25" t="s">
        <v>2461</v>
      </c>
      <c r="H300" s="25" t="s">
        <v>2848</v>
      </c>
      <c r="I300" s="26">
        <v>2075</v>
      </c>
      <c r="J300" s="27">
        <v>2270.8928271459768</v>
      </c>
      <c r="K300" s="27">
        <f t="shared" si="148"/>
        <v>812.98500000000001</v>
      </c>
      <c r="L300" s="24">
        <v>298</v>
      </c>
      <c r="M300" s="24">
        <v>121</v>
      </c>
      <c r="N300" s="24">
        <v>71</v>
      </c>
      <c r="O300" s="24">
        <f t="shared" si="149"/>
        <v>192</v>
      </c>
      <c r="P300" s="28">
        <v>39.18</v>
      </c>
      <c r="Q300" s="28">
        <f t="shared" si="150"/>
        <v>0.4611607646639494</v>
      </c>
      <c r="R300" s="29">
        <v>0.54752401949757201</v>
      </c>
      <c r="S300" s="29">
        <v>8.5130284660517114E-2</v>
      </c>
      <c r="T300" s="29">
        <v>0.36208112105218271</v>
      </c>
      <c r="U300" s="28" t="s">
        <v>215</v>
      </c>
      <c r="V300" s="28" t="s">
        <v>129</v>
      </c>
      <c r="W300" s="28">
        <v>0.51619317289263777</v>
      </c>
      <c r="X300" s="27">
        <v>1172.2193737436141</v>
      </c>
      <c r="Y300" s="30">
        <f t="shared" si="151"/>
        <v>9.3874586485347039E-5</v>
      </c>
      <c r="Z300" s="27">
        <f t="shared" si="152"/>
        <v>1172.2193737436141</v>
      </c>
      <c r="AA300" s="27">
        <v>0</v>
      </c>
      <c r="AB300" s="27">
        <v>0</v>
      </c>
      <c r="AC300" s="27">
        <v>0</v>
      </c>
      <c r="AD300" s="27">
        <v>0</v>
      </c>
      <c r="AE300" s="27">
        <v>0</v>
      </c>
      <c r="AF300" s="27">
        <f t="shared" si="153"/>
        <v>0</v>
      </c>
      <c r="AG300" s="27">
        <f t="shared" si="154"/>
        <v>0</v>
      </c>
      <c r="AH300" s="27">
        <v>0</v>
      </c>
      <c r="AI300" s="27">
        <v>0</v>
      </c>
      <c r="AJ300" s="27">
        <v>0</v>
      </c>
      <c r="AK300" s="27">
        <v>0</v>
      </c>
      <c r="AL300" s="27">
        <v>0</v>
      </c>
      <c r="AM300" s="27">
        <v>0</v>
      </c>
      <c r="AN300" s="27">
        <f t="shared" si="155"/>
        <v>0</v>
      </c>
      <c r="AO300" s="27">
        <v>0</v>
      </c>
      <c r="AP300" s="30">
        <f t="shared" si="156"/>
        <v>0</v>
      </c>
      <c r="AQ300" s="30">
        <f t="shared" si="157"/>
        <v>0</v>
      </c>
      <c r="AR300" s="31">
        <f t="shared" si="158"/>
        <v>0</v>
      </c>
      <c r="AS300" s="31">
        <f t="shared" si="179"/>
        <v>0</v>
      </c>
      <c r="AT300" s="32">
        <f t="shared" si="159"/>
        <v>0</v>
      </c>
      <c r="AU300" s="24">
        <v>372.17527765559186</v>
      </c>
      <c r="AV300" s="28">
        <f t="shared" si="160"/>
        <v>1.0335510086924472E-2</v>
      </c>
      <c r="AW300" s="30">
        <f t="shared" si="161"/>
        <v>1.3274143873402418E-4</v>
      </c>
      <c r="AX300" s="33">
        <f t="shared" si="162"/>
        <v>1.0335510086924472E-2</v>
      </c>
      <c r="AY300" s="30">
        <f t="shared" si="163"/>
        <v>1.3274143873402418E-4</v>
      </c>
      <c r="AZ300" s="31">
        <f t="shared" si="164"/>
        <v>0.89573425002925244</v>
      </c>
      <c r="BA300" s="31">
        <f t="shared" si="175"/>
        <v>372.17527765559186</v>
      </c>
      <c r="BB300" s="33">
        <f t="shared" si="165"/>
        <v>0</v>
      </c>
      <c r="BC300" s="31">
        <f t="shared" si="166"/>
        <v>0.48453125987124962</v>
      </c>
      <c r="BD300" s="30">
        <f t="shared" si="167"/>
        <v>9.3874586485347039E-5</v>
      </c>
      <c r="BE300" s="31">
        <f t="shared" si="168"/>
        <v>0.94242362632823728</v>
      </c>
      <c r="BF300" s="31">
        <f t="shared" si="169"/>
        <v>0.48623689126912017</v>
      </c>
      <c r="BG300" s="31">
        <f t="shared" si="170"/>
        <v>0.73794354507081861</v>
      </c>
      <c r="BH300" s="24">
        <v>0</v>
      </c>
      <c r="BI300" s="24">
        <v>808.37118885100006</v>
      </c>
      <c r="BJ300" s="24">
        <f t="shared" si="178"/>
        <v>2.8092203909119657</v>
      </c>
      <c r="BK300" s="28">
        <f t="shared" si="181"/>
        <v>1.4046101954559829E-3</v>
      </c>
      <c r="BL300" s="28" t="str">
        <f t="shared" si="172"/>
        <v>TRUEFALSE</v>
      </c>
      <c r="BM300" s="24" t="str">
        <f t="shared" si="173"/>
        <v>TRUEFALSE</v>
      </c>
      <c r="BN300" s="28">
        <v>0.52560000000000007</v>
      </c>
      <c r="BO300" s="28">
        <f t="shared" si="174"/>
        <v>0.46720000000000006</v>
      </c>
      <c r="BP300" s="24">
        <v>10.43</v>
      </c>
      <c r="BQ300" s="24">
        <f t="shared" si="180"/>
        <v>60.083333333333336</v>
      </c>
      <c r="BR300" s="24">
        <v>12</v>
      </c>
      <c r="BS300" s="28">
        <v>39.64</v>
      </c>
      <c r="BT300" s="28">
        <v>822.53000000000009</v>
      </c>
      <c r="BU300" s="24">
        <v>12.27</v>
      </c>
      <c r="BV300" s="28">
        <v>38.419999999999995</v>
      </c>
      <c r="BW300" s="28">
        <v>797.2149999999998</v>
      </c>
      <c r="BX300" s="24">
        <v>677</v>
      </c>
      <c r="BY300" s="24">
        <v>1288</v>
      </c>
      <c r="BZ300" s="24">
        <v>110</v>
      </c>
      <c r="CA300" s="24">
        <v>531</v>
      </c>
      <c r="CB300" s="24">
        <v>307</v>
      </c>
      <c r="CC300" s="24">
        <v>1237</v>
      </c>
      <c r="CD300" s="24">
        <v>61.1</v>
      </c>
      <c r="CE300" s="24">
        <v>27.04</v>
      </c>
      <c r="CF300" s="24">
        <v>126.03</v>
      </c>
      <c r="CG300" s="24">
        <v>0</v>
      </c>
      <c r="CH300" s="24">
        <v>2075</v>
      </c>
      <c r="CI300" s="24">
        <v>100</v>
      </c>
      <c r="CJ300" s="24" t="s">
        <v>1980</v>
      </c>
      <c r="CK300" s="24">
        <v>497</v>
      </c>
      <c r="CL300" s="28">
        <v>1</v>
      </c>
      <c r="CM300" s="28">
        <v>4.18</v>
      </c>
      <c r="CN300" s="24">
        <v>151</v>
      </c>
      <c r="CO300" s="24">
        <v>30.38</v>
      </c>
      <c r="CP300" s="24">
        <v>171</v>
      </c>
      <c r="CQ300" s="24">
        <v>341</v>
      </c>
      <c r="CR300" s="24">
        <v>209</v>
      </c>
      <c r="CS300" s="24">
        <v>721</v>
      </c>
      <c r="CT300" s="24">
        <v>108</v>
      </c>
      <c r="CU300" s="24">
        <v>262</v>
      </c>
      <c r="CV300" s="24">
        <v>215</v>
      </c>
      <c r="CW300" s="24">
        <v>87</v>
      </c>
      <c r="CX300" s="24">
        <v>62.79</v>
      </c>
      <c r="CY300" s="24">
        <v>92.91</v>
      </c>
      <c r="CZ300" s="24">
        <v>82.38</v>
      </c>
      <c r="DA300" s="24">
        <v>31.99</v>
      </c>
      <c r="DB300" s="24">
        <v>171</v>
      </c>
      <c r="DC300" s="24">
        <v>8.33</v>
      </c>
      <c r="DD300" s="24">
        <v>15.29</v>
      </c>
      <c r="DE300" s="24">
        <v>104</v>
      </c>
      <c r="DF300" s="24">
        <v>20.93</v>
      </c>
      <c r="DG300" s="24">
        <v>7.44</v>
      </c>
      <c r="DH300" s="24">
        <v>10</v>
      </c>
    </row>
    <row r="301" spans="1:112" ht="12.3" customHeight="1">
      <c r="A301" s="24">
        <v>310</v>
      </c>
      <c r="B301" s="24" t="s">
        <v>220</v>
      </c>
      <c r="C301" s="24" t="s">
        <v>221</v>
      </c>
      <c r="D301" s="25" t="s">
        <v>1604</v>
      </c>
      <c r="E301" s="25" t="s">
        <v>1605</v>
      </c>
      <c r="F301" s="25" t="s">
        <v>1972</v>
      </c>
      <c r="G301" s="25" t="s">
        <v>1973</v>
      </c>
      <c r="H301" s="25" t="s">
        <v>2848</v>
      </c>
      <c r="I301" s="26">
        <v>5508</v>
      </c>
      <c r="J301" s="27">
        <v>6077.7931034482763</v>
      </c>
      <c r="K301" s="27">
        <f t="shared" si="148"/>
        <v>1089.4824000000001</v>
      </c>
      <c r="L301" s="24">
        <v>1127</v>
      </c>
      <c r="M301" s="24">
        <v>206</v>
      </c>
      <c r="N301" s="24">
        <v>72</v>
      </c>
      <c r="O301" s="24">
        <f t="shared" si="149"/>
        <v>278</v>
      </c>
      <c r="P301" s="28">
        <v>19.78</v>
      </c>
      <c r="Q301" s="28">
        <f t="shared" si="150"/>
        <v>0.39454254180633014</v>
      </c>
      <c r="R301" s="29">
        <v>0.46125300209514886</v>
      </c>
      <c r="S301" s="29">
        <v>4.8952231694122675E-2</v>
      </c>
      <c r="T301" s="29">
        <v>0.22724200127740632</v>
      </c>
      <c r="U301" s="28" t="s">
        <v>294</v>
      </c>
      <c r="V301" s="28" t="s">
        <v>295</v>
      </c>
      <c r="W301" s="28">
        <v>0.32349787099352928</v>
      </c>
      <c r="X301" s="27">
        <v>1966.1531293046723</v>
      </c>
      <c r="Y301" s="30">
        <f t="shared" si="151"/>
        <v>1.5745500894674382E-4</v>
      </c>
      <c r="Z301" s="27">
        <f t="shared" si="152"/>
        <v>1966.1531293046723</v>
      </c>
      <c r="AA301" s="27">
        <v>0</v>
      </c>
      <c r="AB301" s="27">
        <v>0</v>
      </c>
      <c r="AC301" s="27">
        <v>67</v>
      </c>
      <c r="AD301" s="27">
        <v>0</v>
      </c>
      <c r="AE301" s="27">
        <v>1678</v>
      </c>
      <c r="AF301" s="27">
        <f t="shared" si="153"/>
        <v>1678</v>
      </c>
      <c r="AG301" s="27">
        <f t="shared" si="154"/>
        <v>2</v>
      </c>
      <c r="AH301" s="27">
        <v>0</v>
      </c>
      <c r="AI301" s="27">
        <v>0</v>
      </c>
      <c r="AJ301" s="27">
        <v>0</v>
      </c>
      <c r="AK301" s="27">
        <v>0</v>
      </c>
      <c r="AL301" s="27">
        <v>1678</v>
      </c>
      <c r="AM301" s="27">
        <v>1678</v>
      </c>
      <c r="AN301" s="27">
        <f t="shared" si="155"/>
        <v>1</v>
      </c>
      <c r="AO301" s="27">
        <v>0</v>
      </c>
      <c r="AP301" s="30">
        <f t="shared" si="156"/>
        <v>0</v>
      </c>
      <c r="AQ301" s="30">
        <f t="shared" si="157"/>
        <v>0</v>
      </c>
      <c r="AR301" s="31">
        <f t="shared" si="158"/>
        <v>0</v>
      </c>
      <c r="AS301" s="31">
        <f t="shared" si="179"/>
        <v>0</v>
      </c>
      <c r="AT301" s="32">
        <f t="shared" si="159"/>
        <v>0</v>
      </c>
      <c r="AU301" s="24">
        <v>617.55743572664744</v>
      </c>
      <c r="AV301" s="28">
        <f t="shared" si="160"/>
        <v>1.7149906211971828E-2</v>
      </c>
      <c r="AW301" s="30">
        <f t="shared" si="161"/>
        <v>2.2026036505065581E-4</v>
      </c>
      <c r="AX301" s="33">
        <f t="shared" si="162"/>
        <v>1.7149906211971828E-2</v>
      </c>
      <c r="AY301" s="30">
        <f t="shared" si="163"/>
        <v>2.2026036505065581E-4</v>
      </c>
      <c r="AZ301" s="31">
        <f t="shared" si="164"/>
        <v>0.89645217830678237</v>
      </c>
      <c r="BA301" s="31">
        <f t="shared" si="175"/>
        <v>617.55743572664744</v>
      </c>
      <c r="BB301" s="33">
        <f t="shared" si="165"/>
        <v>0</v>
      </c>
      <c r="BC301" s="31">
        <f t="shared" si="166"/>
        <v>0.45828502887130101</v>
      </c>
      <c r="BD301" s="30">
        <f t="shared" si="167"/>
        <v>1.5745500894674382E-4</v>
      </c>
      <c r="BE301" s="31">
        <f t="shared" si="168"/>
        <v>0.94266982897698359</v>
      </c>
      <c r="BF301" s="31">
        <f t="shared" si="169"/>
        <v>0.42210838499315323</v>
      </c>
      <c r="BG301" s="31">
        <f t="shared" si="170"/>
        <v>0.64061810944238318</v>
      </c>
      <c r="BH301" s="24">
        <v>55.66</v>
      </c>
      <c r="BI301" s="24">
        <v>103.57066115799999</v>
      </c>
      <c r="BJ301" s="24">
        <f t="shared" si="178"/>
        <v>58.682575118222232</v>
      </c>
      <c r="BK301" s="28">
        <f t="shared" si="181"/>
        <v>2.9341287559111116E-2</v>
      </c>
      <c r="BL301" s="28" t="str">
        <f t="shared" si="172"/>
        <v>FALSEFALSE</v>
      </c>
      <c r="BM301" s="24" t="str">
        <f t="shared" si="173"/>
        <v>FALSETRUE</v>
      </c>
      <c r="BN301" s="28">
        <v>0.3821</v>
      </c>
      <c r="BO301" s="28">
        <f t="shared" si="174"/>
        <v>0.33964444444444442</v>
      </c>
      <c r="BP301" s="24">
        <v>6.05</v>
      </c>
      <c r="BQ301" s="24">
        <f t="shared" si="180"/>
        <v>86.772727272727266</v>
      </c>
      <c r="BR301" s="24">
        <v>22</v>
      </c>
      <c r="BS301" s="28">
        <v>7.76</v>
      </c>
      <c r="BT301" s="28">
        <v>427.42079999999999</v>
      </c>
      <c r="BU301" s="24"/>
      <c r="BV301" s="28">
        <v>24.96</v>
      </c>
      <c r="BW301" s="28">
        <v>1374.7967999999998</v>
      </c>
      <c r="BX301" s="24">
        <v>1435</v>
      </c>
      <c r="BY301" s="24">
        <v>3756</v>
      </c>
      <c r="BZ301" s="24">
        <v>317</v>
      </c>
      <c r="CA301" s="24">
        <v>1108</v>
      </c>
      <c r="CB301" s="24">
        <v>682</v>
      </c>
      <c r="CC301" s="24">
        <v>3718</v>
      </c>
      <c r="CD301" s="24">
        <v>46.65</v>
      </c>
      <c r="CE301" s="24">
        <v>29.89</v>
      </c>
      <c r="CF301" s="24">
        <v>106.83</v>
      </c>
      <c r="CG301" s="24">
        <v>3066</v>
      </c>
      <c r="CH301" s="24">
        <v>2442</v>
      </c>
      <c r="CI301" s="24">
        <v>44.34</v>
      </c>
      <c r="CJ301" s="24" t="s">
        <v>98</v>
      </c>
      <c r="CK301" s="24">
        <v>1452</v>
      </c>
      <c r="CL301" s="28">
        <v>1.01</v>
      </c>
      <c r="CM301" s="28">
        <v>3.84</v>
      </c>
      <c r="CN301" s="24">
        <v>448</v>
      </c>
      <c r="CO301" s="24">
        <v>30.92</v>
      </c>
      <c r="CP301" s="24">
        <v>560</v>
      </c>
      <c r="CQ301" s="24">
        <v>833</v>
      </c>
      <c r="CR301" s="24">
        <v>516</v>
      </c>
      <c r="CS301" s="24">
        <v>1909</v>
      </c>
      <c r="CT301" s="24">
        <v>283</v>
      </c>
      <c r="CU301" s="24">
        <v>565</v>
      </c>
      <c r="CV301" s="24">
        <v>457</v>
      </c>
      <c r="CW301" s="24">
        <v>399</v>
      </c>
      <c r="CX301" s="24">
        <v>72.94</v>
      </c>
      <c r="CY301" s="24">
        <v>97.08</v>
      </c>
      <c r="CZ301" s="24">
        <v>81.61</v>
      </c>
      <c r="DA301" s="24">
        <v>52.99</v>
      </c>
      <c r="DB301" s="24">
        <v>279</v>
      </c>
      <c r="DC301" s="24">
        <v>3.54</v>
      </c>
      <c r="DD301" s="24">
        <v>6.76</v>
      </c>
      <c r="DE301" s="24">
        <v>109</v>
      </c>
      <c r="DF301" s="24">
        <v>7.52</v>
      </c>
      <c r="DG301" s="24">
        <v>7.18</v>
      </c>
      <c r="DH301" s="24">
        <v>4.34</v>
      </c>
    </row>
    <row r="302" spans="1:112" ht="12.3" customHeight="1">
      <c r="A302" s="24">
        <v>311</v>
      </c>
      <c r="B302" s="24" t="s">
        <v>220</v>
      </c>
      <c r="C302" s="24" t="s">
        <v>221</v>
      </c>
      <c r="D302" s="25" t="s">
        <v>1604</v>
      </c>
      <c r="E302" s="25" t="s">
        <v>1605</v>
      </c>
      <c r="F302" s="25" t="s">
        <v>1606</v>
      </c>
      <c r="G302" s="25" t="s">
        <v>1607</v>
      </c>
      <c r="H302" s="25" t="s">
        <v>2848</v>
      </c>
      <c r="I302" s="26">
        <v>3946</v>
      </c>
      <c r="J302" s="27">
        <v>4354.2068965517237</v>
      </c>
      <c r="K302" s="27">
        <f t="shared" si="148"/>
        <v>1576.8216</v>
      </c>
      <c r="L302" s="24">
        <v>625</v>
      </c>
      <c r="M302" s="24">
        <v>281</v>
      </c>
      <c r="N302" s="24">
        <v>135</v>
      </c>
      <c r="O302" s="24">
        <f t="shared" si="149"/>
        <v>416</v>
      </c>
      <c r="P302" s="28">
        <v>39.96</v>
      </c>
      <c r="Q302" s="28">
        <f t="shared" si="150"/>
        <v>0.5171346190462679</v>
      </c>
      <c r="R302" s="29">
        <v>0.46125300209514886</v>
      </c>
      <c r="S302" s="29">
        <v>4.8952231694122675E-2</v>
      </c>
      <c r="T302" s="29">
        <v>0.22724200127740632</v>
      </c>
      <c r="U302" s="28" t="s">
        <v>294</v>
      </c>
      <c r="V302" s="28" t="s">
        <v>295</v>
      </c>
      <c r="W302" s="28">
        <v>0.65353766051068907</v>
      </c>
      <c r="X302" s="27">
        <v>2845.6381885519213</v>
      </c>
      <c r="Y302" s="30">
        <f t="shared" si="151"/>
        <v>2.2788661765937553E-4</v>
      </c>
      <c r="Z302" s="27">
        <f t="shared" si="152"/>
        <v>2845.6381885519213</v>
      </c>
      <c r="AA302" s="27">
        <v>0</v>
      </c>
      <c r="AB302" s="27">
        <v>0</v>
      </c>
      <c r="AC302" s="27">
        <v>0</v>
      </c>
      <c r="AD302" s="27">
        <v>0</v>
      </c>
      <c r="AE302" s="27">
        <v>0</v>
      </c>
      <c r="AF302" s="27">
        <f t="shared" si="153"/>
        <v>0</v>
      </c>
      <c r="AG302" s="27">
        <f t="shared" si="154"/>
        <v>0</v>
      </c>
      <c r="AH302" s="27">
        <v>0</v>
      </c>
      <c r="AI302" s="27">
        <v>0</v>
      </c>
      <c r="AJ302" s="27">
        <v>0</v>
      </c>
      <c r="AK302" s="27">
        <v>0</v>
      </c>
      <c r="AL302" s="27">
        <v>0</v>
      </c>
      <c r="AM302" s="27">
        <v>0</v>
      </c>
      <c r="AN302" s="27">
        <f t="shared" si="155"/>
        <v>0</v>
      </c>
      <c r="AO302" s="27">
        <v>0</v>
      </c>
      <c r="AP302" s="30">
        <f t="shared" si="156"/>
        <v>0</v>
      </c>
      <c r="AQ302" s="30">
        <f t="shared" si="157"/>
        <v>0</v>
      </c>
      <c r="AR302" s="31">
        <f t="shared" si="158"/>
        <v>0</v>
      </c>
      <c r="AS302" s="31">
        <f t="shared" si="179"/>
        <v>0</v>
      </c>
      <c r="AT302" s="32">
        <f t="shared" si="159"/>
        <v>0</v>
      </c>
      <c r="AU302" s="24">
        <v>845.02419504032093</v>
      </c>
      <c r="AV302" s="28">
        <f t="shared" si="160"/>
        <v>2.3466781959699697E-2</v>
      </c>
      <c r="AW302" s="30">
        <f t="shared" si="161"/>
        <v>3.0138951765225488E-4</v>
      </c>
      <c r="AX302" s="33">
        <f t="shared" si="162"/>
        <v>2.3466781959699697E-2</v>
      </c>
      <c r="AY302" s="30">
        <f t="shared" si="163"/>
        <v>3.0138951765225488E-4</v>
      </c>
      <c r="AZ302" s="31">
        <f t="shared" si="164"/>
        <v>0.89711769050209889</v>
      </c>
      <c r="BA302" s="31">
        <f t="shared" ref="BA302:BA323" si="182">AU302-AI302</f>
        <v>845.02419504032093</v>
      </c>
      <c r="BB302" s="33">
        <f t="shared" si="165"/>
        <v>0</v>
      </c>
      <c r="BC302" s="31">
        <f t="shared" si="166"/>
        <v>0.46061249151898248</v>
      </c>
      <c r="BD302" s="30">
        <f t="shared" si="167"/>
        <v>2.2788661765937553E-4</v>
      </c>
      <c r="BE302" s="31">
        <f t="shared" si="168"/>
        <v>0.94294256149352296</v>
      </c>
      <c r="BF302" s="31">
        <f t="shared" si="169"/>
        <v>0.53223603620729054</v>
      </c>
      <c r="BG302" s="31">
        <f t="shared" si="170"/>
        <v>0.80775472701816331</v>
      </c>
      <c r="BH302" s="24">
        <v>78.84</v>
      </c>
      <c r="BI302" s="24">
        <v>51.805892999999998</v>
      </c>
      <c r="BJ302" s="24">
        <f t="shared" si="178"/>
        <v>84.048486463725737</v>
      </c>
      <c r="BK302" s="28">
        <f t="shared" si="181"/>
        <v>4.2024243231862872E-2</v>
      </c>
      <c r="BL302" s="28" t="str">
        <f t="shared" si="172"/>
        <v>TRUETRUE</v>
      </c>
      <c r="BM302" s="24" t="str">
        <f t="shared" si="173"/>
        <v>FALSETRUE</v>
      </c>
      <c r="BN302" s="28">
        <v>0.38670000000000004</v>
      </c>
      <c r="BO302" s="28">
        <f t="shared" si="174"/>
        <v>0.34373333333333339</v>
      </c>
      <c r="BP302" s="24">
        <v>6</v>
      </c>
      <c r="BQ302" s="24">
        <f t="shared" si="180"/>
        <v>76.058823529411768</v>
      </c>
      <c r="BR302" s="24">
        <v>17</v>
      </c>
      <c r="BS302" s="28">
        <v>12.030000000000001</v>
      </c>
      <c r="BT302" s="28">
        <v>474.70380000000006</v>
      </c>
      <c r="BU302" s="24">
        <v>1.1499999999999999</v>
      </c>
      <c r="BV302" s="28">
        <v>37.15</v>
      </c>
      <c r="BW302" s="28">
        <v>1465.9389999999999</v>
      </c>
      <c r="BX302" s="24">
        <v>1050</v>
      </c>
      <c r="BY302" s="24">
        <v>2715</v>
      </c>
      <c r="BZ302" s="24">
        <v>181</v>
      </c>
      <c r="CA302" s="24">
        <v>845</v>
      </c>
      <c r="CB302" s="24">
        <v>444</v>
      </c>
      <c r="CC302" s="24">
        <v>2657</v>
      </c>
      <c r="CD302" s="24">
        <v>45.34</v>
      </c>
      <c r="CE302" s="24">
        <v>28.7</v>
      </c>
      <c r="CF302" s="24">
        <v>108.89</v>
      </c>
      <c r="CG302" s="24">
        <v>3111</v>
      </c>
      <c r="CH302" s="24">
        <v>835</v>
      </c>
      <c r="CI302" s="24">
        <v>21.16</v>
      </c>
      <c r="CJ302" s="24" t="s">
        <v>98</v>
      </c>
      <c r="CK302" s="24">
        <v>1062</v>
      </c>
      <c r="CL302" s="28">
        <v>1.02</v>
      </c>
      <c r="CM302" s="28">
        <v>3.78</v>
      </c>
      <c r="CN302" s="24">
        <v>301</v>
      </c>
      <c r="CO302" s="24">
        <v>28.45</v>
      </c>
      <c r="CP302" s="24">
        <v>381</v>
      </c>
      <c r="CQ302" s="24">
        <v>415</v>
      </c>
      <c r="CR302" s="24">
        <v>429</v>
      </c>
      <c r="CS302" s="24">
        <v>1293</v>
      </c>
      <c r="CT302" s="24">
        <v>225</v>
      </c>
      <c r="CU302" s="24">
        <v>413</v>
      </c>
      <c r="CV302" s="24">
        <v>307</v>
      </c>
      <c r="CW302" s="24">
        <v>269</v>
      </c>
      <c r="CX302" s="24">
        <v>79.510000000000005</v>
      </c>
      <c r="CY302" s="24">
        <v>97.41</v>
      </c>
      <c r="CZ302" s="24">
        <v>82.31</v>
      </c>
      <c r="DA302" s="24">
        <v>44.98</v>
      </c>
      <c r="DB302" s="24">
        <v>195</v>
      </c>
      <c r="DC302" s="24">
        <v>2.93</v>
      </c>
      <c r="DD302" s="24">
        <v>7.66</v>
      </c>
      <c r="DE302" s="24">
        <v>146</v>
      </c>
      <c r="DF302" s="24">
        <v>13.8</v>
      </c>
      <c r="DG302" s="24">
        <v>27.5</v>
      </c>
      <c r="DH302" s="24">
        <v>6.05</v>
      </c>
    </row>
    <row r="303" spans="1:112" ht="12.3" customHeight="1">
      <c r="A303" s="24">
        <v>312</v>
      </c>
      <c r="B303" s="24" t="s">
        <v>220</v>
      </c>
      <c r="C303" s="24" t="s">
        <v>221</v>
      </c>
      <c r="D303" s="25" t="s">
        <v>2002</v>
      </c>
      <c r="E303" s="25" t="s">
        <v>2003</v>
      </c>
      <c r="F303" s="25" t="s">
        <v>2004</v>
      </c>
      <c r="G303" s="25" t="s">
        <v>2005</v>
      </c>
      <c r="H303" s="25" t="s">
        <v>2848</v>
      </c>
      <c r="I303" s="26">
        <v>16810</v>
      </c>
      <c r="J303" s="27">
        <v>18337</v>
      </c>
      <c r="K303" s="27">
        <f t="shared" si="148"/>
        <v>8297.4159999999993</v>
      </c>
      <c r="L303" s="24">
        <v>2366</v>
      </c>
      <c r="M303" s="24">
        <v>1144</v>
      </c>
      <c r="N303" s="24">
        <v>1162</v>
      </c>
      <c r="O303" s="24">
        <f t="shared" si="149"/>
        <v>2306</v>
      </c>
      <c r="P303" s="28">
        <v>49.36</v>
      </c>
      <c r="Q303" s="28">
        <f t="shared" si="150"/>
        <v>0.48703113454346553</v>
      </c>
      <c r="R303" s="29">
        <v>0.57920237402573327</v>
      </c>
      <c r="S303" s="29">
        <v>0.13859611849665321</v>
      </c>
      <c r="T303" s="29">
        <v>0.49562796325954572</v>
      </c>
      <c r="U303" s="28" t="s">
        <v>294</v>
      </c>
      <c r="V303" s="28" t="s">
        <v>295</v>
      </c>
      <c r="W303" s="28">
        <v>0.57920237402573327</v>
      </c>
      <c r="X303" s="27">
        <v>10620.833932509871</v>
      </c>
      <c r="Y303" s="30">
        <f t="shared" si="151"/>
        <v>8.5054590964470306E-4</v>
      </c>
      <c r="Z303" s="27">
        <f t="shared" si="152"/>
        <v>10620.833932509871</v>
      </c>
      <c r="AA303" s="27">
        <v>0</v>
      </c>
      <c r="AB303" s="27">
        <v>0</v>
      </c>
      <c r="AC303" s="27">
        <v>0</v>
      </c>
      <c r="AD303" s="27">
        <v>0</v>
      </c>
      <c r="AE303" s="27">
        <v>3004</v>
      </c>
      <c r="AF303" s="27">
        <f t="shared" si="153"/>
        <v>3004</v>
      </c>
      <c r="AG303" s="27">
        <f t="shared" si="154"/>
        <v>1</v>
      </c>
      <c r="AH303" s="27">
        <v>0</v>
      </c>
      <c r="AI303" s="27">
        <v>0</v>
      </c>
      <c r="AJ303" s="27">
        <v>0</v>
      </c>
      <c r="AK303" s="27">
        <v>0</v>
      </c>
      <c r="AL303" s="27">
        <v>3004</v>
      </c>
      <c r="AM303" s="27">
        <v>3004</v>
      </c>
      <c r="AN303" s="27">
        <f t="shared" si="155"/>
        <v>1</v>
      </c>
      <c r="AO303" s="27">
        <v>0</v>
      </c>
      <c r="AP303" s="30">
        <f t="shared" si="156"/>
        <v>0</v>
      </c>
      <c r="AQ303" s="30">
        <f t="shared" si="157"/>
        <v>0</v>
      </c>
      <c r="AR303" s="31">
        <f t="shared" si="158"/>
        <v>0</v>
      </c>
      <c r="AS303" s="31">
        <f t="shared" si="179"/>
        <v>0</v>
      </c>
      <c r="AT303" s="32">
        <f t="shared" si="159"/>
        <v>0</v>
      </c>
      <c r="AU303" s="24">
        <v>3028.0700114065335</v>
      </c>
      <c r="AV303" s="28">
        <f t="shared" si="160"/>
        <v>8.4091152813668094E-2</v>
      </c>
      <c r="AW303" s="30">
        <f t="shared" si="161"/>
        <v>1.080002875079247E-3</v>
      </c>
      <c r="AX303" s="33">
        <f t="shared" si="162"/>
        <v>8.4091152813668094E-2</v>
      </c>
      <c r="AY303" s="30">
        <f t="shared" si="163"/>
        <v>1.080002875079247E-3</v>
      </c>
      <c r="AZ303" s="31">
        <f t="shared" si="164"/>
        <v>0.90350474950847881</v>
      </c>
      <c r="BA303" s="31">
        <f t="shared" si="182"/>
        <v>3028.0700114065335</v>
      </c>
      <c r="BB303" s="33">
        <f t="shared" si="165"/>
        <v>0</v>
      </c>
      <c r="BC303" s="31">
        <f t="shared" si="166"/>
        <v>0.52226609211595998</v>
      </c>
      <c r="BD303" s="30">
        <f t="shared" si="167"/>
        <v>8.5054590964470306E-4</v>
      </c>
      <c r="BE303" s="31">
        <f t="shared" si="168"/>
        <v>0.94535368682139342</v>
      </c>
      <c r="BF303" s="31">
        <f t="shared" si="169"/>
        <v>0.50846886891892373</v>
      </c>
      <c r="BG303" s="31">
        <f t="shared" si="170"/>
        <v>0.77168418609460088</v>
      </c>
      <c r="BH303" s="24">
        <v>32.299999999999997</v>
      </c>
      <c r="BI303" s="24">
        <v>4678.1117222000003</v>
      </c>
      <c r="BJ303" s="24">
        <f t="shared" si="178"/>
        <v>3.9197439242379963</v>
      </c>
      <c r="BK303" s="28">
        <f t="shared" si="181"/>
        <v>1.9598719621189984E-3</v>
      </c>
      <c r="BL303" s="28" t="str">
        <f t="shared" si="172"/>
        <v>TRUEFALSE</v>
      </c>
      <c r="BM303" s="24" t="str">
        <f t="shared" si="173"/>
        <v>TRUEFALSE</v>
      </c>
      <c r="BN303" s="28">
        <v>0.47710000000000002</v>
      </c>
      <c r="BO303" s="28">
        <f t="shared" si="174"/>
        <v>0.4240888888888889</v>
      </c>
      <c r="BP303" s="24">
        <v>11.35</v>
      </c>
      <c r="BQ303" s="24">
        <f t="shared" si="180"/>
        <v>53.896907216494846</v>
      </c>
      <c r="BR303" s="24">
        <v>97</v>
      </c>
      <c r="BS303" s="28">
        <v>40</v>
      </c>
      <c r="BT303" s="28">
        <v>6724</v>
      </c>
      <c r="BU303" s="24">
        <v>7.74</v>
      </c>
      <c r="BV303" s="28">
        <v>57.540000000000006</v>
      </c>
      <c r="BW303" s="28">
        <v>9672.474000000002</v>
      </c>
      <c r="BX303" s="24">
        <v>5181</v>
      </c>
      <c r="BY303" s="24">
        <v>10859</v>
      </c>
      <c r="BZ303" s="24">
        <v>770</v>
      </c>
      <c r="CA303" s="24">
        <v>4054</v>
      </c>
      <c r="CB303" s="24">
        <v>2273</v>
      </c>
      <c r="CC303" s="24">
        <v>10483</v>
      </c>
      <c r="CD303" s="24">
        <v>54.8</v>
      </c>
      <c r="CE303" s="24">
        <v>27.65</v>
      </c>
      <c r="CF303" s="24">
        <v>117.52</v>
      </c>
      <c r="CG303" s="24">
        <v>5430</v>
      </c>
      <c r="CH303" s="24">
        <v>11380</v>
      </c>
      <c r="CI303" s="24">
        <v>67.7</v>
      </c>
      <c r="CJ303" s="24" t="s">
        <v>1980</v>
      </c>
      <c r="CK303" s="24">
        <v>4858</v>
      </c>
      <c r="CL303" s="28">
        <v>1.01</v>
      </c>
      <c r="CM303" s="28">
        <v>3.5</v>
      </c>
      <c r="CN303" s="24">
        <v>1258</v>
      </c>
      <c r="CO303" s="24">
        <v>25.94</v>
      </c>
      <c r="CP303" s="24">
        <v>1410</v>
      </c>
      <c r="CQ303" s="24">
        <v>2385</v>
      </c>
      <c r="CR303" s="24">
        <v>1368</v>
      </c>
      <c r="CS303" s="24">
        <v>5228</v>
      </c>
      <c r="CT303" s="24">
        <v>844</v>
      </c>
      <c r="CU303" s="24">
        <v>2113</v>
      </c>
      <c r="CV303" s="24">
        <v>1453</v>
      </c>
      <c r="CW303" s="24">
        <v>835</v>
      </c>
      <c r="CX303" s="24">
        <v>65.48</v>
      </c>
      <c r="CY303" s="24">
        <v>96.22</v>
      </c>
      <c r="CZ303" s="24">
        <v>77</v>
      </c>
      <c r="DA303" s="24">
        <v>35.4</v>
      </c>
      <c r="DB303" s="24">
        <v>1534</v>
      </c>
      <c r="DC303" s="24">
        <v>4.9000000000000004</v>
      </c>
      <c r="DD303" s="24">
        <v>9.24</v>
      </c>
      <c r="DE303" s="24">
        <v>1699</v>
      </c>
      <c r="DF303" s="24">
        <v>35.03</v>
      </c>
      <c r="DG303" s="24">
        <v>24.33</v>
      </c>
      <c r="DH303" s="24">
        <v>10.94</v>
      </c>
    </row>
    <row r="304" spans="1:112" ht="12.3" customHeight="1">
      <c r="A304" s="24">
        <v>313</v>
      </c>
      <c r="B304" s="24" t="s">
        <v>220</v>
      </c>
      <c r="C304" s="24" t="s">
        <v>221</v>
      </c>
      <c r="D304" s="25" t="s">
        <v>240</v>
      </c>
      <c r="E304" s="25" t="s">
        <v>2082</v>
      </c>
      <c r="F304" s="25" t="s">
        <v>2083</v>
      </c>
      <c r="G304" s="25" t="s">
        <v>2084</v>
      </c>
      <c r="H304" s="25" t="s">
        <v>2848</v>
      </c>
      <c r="I304" s="26">
        <v>11471</v>
      </c>
      <c r="J304" s="27">
        <v>12573.057043533223</v>
      </c>
      <c r="K304" s="27">
        <f t="shared" si="148"/>
        <v>2700.2733999999996</v>
      </c>
      <c r="L304" s="24">
        <v>2302</v>
      </c>
      <c r="M304" s="24">
        <v>549</v>
      </c>
      <c r="N304" s="24">
        <v>160</v>
      </c>
      <c r="O304" s="24">
        <f t="shared" si="149"/>
        <v>709</v>
      </c>
      <c r="P304" s="28">
        <v>23.54</v>
      </c>
      <c r="Q304" s="28">
        <f t="shared" si="150"/>
        <v>0.44019812590610458</v>
      </c>
      <c r="R304" s="29">
        <v>0.45706604521484812</v>
      </c>
      <c r="S304" s="29">
        <v>4.4472290513814516E-2</v>
      </c>
      <c r="T304" s="29">
        <v>0.15853990837502729</v>
      </c>
      <c r="U304" s="28" t="s">
        <v>294</v>
      </c>
      <c r="V304" s="28" t="s">
        <v>295</v>
      </c>
      <c r="W304" s="28">
        <v>0.45799582295317171</v>
      </c>
      <c r="X304" s="27">
        <v>5758.4076076901702</v>
      </c>
      <c r="Y304" s="30">
        <f t="shared" si="151"/>
        <v>4.6114929090416431E-4</v>
      </c>
      <c r="Z304" s="27">
        <f t="shared" si="152"/>
        <v>5703.4076076901702</v>
      </c>
      <c r="AA304" s="27">
        <v>0</v>
      </c>
      <c r="AB304" s="27">
        <v>0</v>
      </c>
      <c r="AC304" s="27">
        <v>65</v>
      </c>
      <c r="AD304" s="27">
        <v>0</v>
      </c>
      <c r="AE304" s="27">
        <v>2585</v>
      </c>
      <c r="AF304" s="27">
        <f t="shared" si="153"/>
        <v>2585</v>
      </c>
      <c r="AG304" s="27">
        <f t="shared" si="154"/>
        <v>2</v>
      </c>
      <c r="AH304" s="27">
        <v>0</v>
      </c>
      <c r="AI304" s="27">
        <v>55</v>
      </c>
      <c r="AJ304" s="27">
        <v>65</v>
      </c>
      <c r="AK304" s="27">
        <v>0</v>
      </c>
      <c r="AL304" s="27">
        <v>2585</v>
      </c>
      <c r="AM304" s="27">
        <v>2585</v>
      </c>
      <c r="AN304" s="27">
        <f t="shared" si="155"/>
        <v>3</v>
      </c>
      <c r="AO304" s="27">
        <v>55</v>
      </c>
      <c r="AP304" s="30">
        <f t="shared" si="156"/>
        <v>3.1807053555328834E-5</v>
      </c>
      <c r="AQ304" s="30">
        <f t="shared" si="157"/>
        <v>1.7343537640206736E-4</v>
      </c>
      <c r="AR304" s="31">
        <f t="shared" si="158"/>
        <v>9.5512516214637626E-3</v>
      </c>
      <c r="AS304" s="31">
        <f t="shared" si="179"/>
        <v>9.5512516214637626E-3</v>
      </c>
      <c r="AT304" s="32">
        <f t="shared" si="159"/>
        <v>4.3744333466051114E-3</v>
      </c>
      <c r="AU304" s="24">
        <v>1911.6745650065386</v>
      </c>
      <c r="AV304" s="28">
        <f t="shared" si="160"/>
        <v>5.3088243458841597E-2</v>
      </c>
      <c r="AW304" s="30">
        <f t="shared" si="161"/>
        <v>6.8182506304202684E-4</v>
      </c>
      <c r="AX304" s="33">
        <f t="shared" si="162"/>
        <v>5.3088243458841597E-2</v>
      </c>
      <c r="AY304" s="30">
        <f t="shared" si="163"/>
        <v>5.0838968663995945E-4</v>
      </c>
      <c r="AZ304" s="31">
        <f t="shared" si="164"/>
        <v>0.89881573778197632</v>
      </c>
      <c r="BA304" s="31">
        <f t="shared" si="182"/>
        <v>1856.6745650065386</v>
      </c>
      <c r="BB304" s="33">
        <f t="shared" si="165"/>
        <v>2.8770587320029486E-2</v>
      </c>
      <c r="BC304" s="31">
        <f t="shared" si="166"/>
        <v>0.469656675485222</v>
      </c>
      <c r="BD304" s="30">
        <f t="shared" si="167"/>
        <v>4.2934223734883545E-4</v>
      </c>
      <c r="BE304" s="31">
        <f t="shared" si="168"/>
        <v>0.94372265865633309</v>
      </c>
      <c r="BF304" s="31">
        <f t="shared" si="169"/>
        <v>0.46739321030013631</v>
      </c>
      <c r="BG304" s="31">
        <f t="shared" si="170"/>
        <v>0.7093451952003661</v>
      </c>
      <c r="BH304" s="24">
        <v>45.77</v>
      </c>
      <c r="BI304" s="24">
        <v>727.79951054200001</v>
      </c>
      <c r="BJ304" s="24">
        <f t="shared" si="178"/>
        <v>17.275440367045498</v>
      </c>
      <c r="BK304" s="28">
        <f t="shared" si="181"/>
        <v>8.6377201835227489E-3</v>
      </c>
      <c r="BL304" s="28" t="str">
        <f t="shared" si="172"/>
        <v>FALSEFALSE</v>
      </c>
      <c r="BM304" s="24" t="str">
        <f t="shared" si="173"/>
        <v>FALSEFALSE</v>
      </c>
      <c r="BN304" s="28">
        <v>0.42930000000000001</v>
      </c>
      <c r="BO304" s="28">
        <f t="shared" si="174"/>
        <v>0.38159999999999999</v>
      </c>
      <c r="BP304" s="24">
        <v>8.44</v>
      </c>
      <c r="BQ304" s="24">
        <f t="shared" si="180"/>
        <v>126.48484848484848</v>
      </c>
      <c r="BR304" s="24">
        <v>33</v>
      </c>
      <c r="BS304" s="28">
        <v>12.14</v>
      </c>
      <c r="BT304" s="28">
        <v>1392.5794000000001</v>
      </c>
      <c r="BU304" s="24">
        <v>1.74</v>
      </c>
      <c r="BV304" s="28">
        <v>13.709999999999999</v>
      </c>
      <c r="BW304" s="28">
        <v>1572.6741</v>
      </c>
      <c r="BX304" s="24">
        <v>3267</v>
      </c>
      <c r="BY304" s="24">
        <v>7610</v>
      </c>
      <c r="BZ304" s="24">
        <v>594</v>
      </c>
      <c r="CA304" s="24">
        <v>2591</v>
      </c>
      <c r="CB304" s="24">
        <v>1433</v>
      </c>
      <c r="CC304" s="24">
        <v>7447</v>
      </c>
      <c r="CD304" s="24">
        <v>50.74</v>
      </c>
      <c r="CE304" s="24">
        <v>28.42</v>
      </c>
      <c r="CF304" s="24">
        <v>112.35</v>
      </c>
      <c r="CG304" s="24">
        <v>5250</v>
      </c>
      <c r="CH304" s="24">
        <v>6221</v>
      </c>
      <c r="CI304" s="24">
        <v>54.23</v>
      </c>
      <c r="CJ304" s="24" t="s">
        <v>1980</v>
      </c>
      <c r="CK304" s="24">
        <v>3080</v>
      </c>
      <c r="CL304" s="28">
        <v>1.01</v>
      </c>
      <c r="CM304" s="28">
        <v>3.75</v>
      </c>
      <c r="CN304" s="24">
        <v>846</v>
      </c>
      <c r="CO304" s="24">
        <v>27.53</v>
      </c>
      <c r="CP304" s="24">
        <v>1160</v>
      </c>
      <c r="CQ304" s="24">
        <v>1496</v>
      </c>
      <c r="CR304" s="24">
        <v>1495</v>
      </c>
      <c r="CS304" s="24">
        <v>4174</v>
      </c>
      <c r="CT304" s="24">
        <v>553</v>
      </c>
      <c r="CU304" s="24">
        <v>1383</v>
      </c>
      <c r="CV304" s="24">
        <v>966</v>
      </c>
      <c r="CW304" s="24">
        <v>739</v>
      </c>
      <c r="CX304" s="24">
        <v>71.17</v>
      </c>
      <c r="CY304" s="24">
        <v>97.46</v>
      </c>
      <c r="CZ304" s="24">
        <v>81.11</v>
      </c>
      <c r="DA304" s="24">
        <v>45.5</v>
      </c>
      <c r="DB304" s="24">
        <v>791</v>
      </c>
      <c r="DC304" s="24">
        <v>3.31</v>
      </c>
      <c r="DD304" s="24">
        <v>6.41</v>
      </c>
      <c r="DE304" s="24">
        <v>364</v>
      </c>
      <c r="DF304" s="24">
        <v>11.85</v>
      </c>
      <c r="DG304" s="24">
        <v>3.55</v>
      </c>
      <c r="DH304" s="24">
        <v>6.74</v>
      </c>
    </row>
    <row r="305" spans="1:112" ht="12.3" customHeight="1">
      <c r="A305" s="24">
        <v>314</v>
      </c>
      <c r="B305" s="24" t="s">
        <v>220</v>
      </c>
      <c r="C305" s="24" t="s">
        <v>221</v>
      </c>
      <c r="D305" s="25" t="s">
        <v>240</v>
      </c>
      <c r="E305" s="25" t="s">
        <v>2082</v>
      </c>
      <c r="F305" s="25" t="s">
        <v>1959</v>
      </c>
      <c r="G305" s="25" t="s">
        <v>2634</v>
      </c>
      <c r="H305" s="25" t="s">
        <v>2848</v>
      </c>
      <c r="I305" s="26">
        <v>1186</v>
      </c>
      <c r="J305" s="27">
        <v>1299.9429564667773</v>
      </c>
      <c r="K305" s="27">
        <f t="shared" si="148"/>
        <v>273.13579999999996</v>
      </c>
      <c r="L305" s="24">
        <v>234</v>
      </c>
      <c r="M305" s="24">
        <v>60</v>
      </c>
      <c r="N305" s="24">
        <v>10</v>
      </c>
      <c r="O305" s="24">
        <f t="shared" si="149"/>
        <v>70</v>
      </c>
      <c r="P305" s="28">
        <v>23.029999999999998</v>
      </c>
      <c r="Q305" s="28">
        <f t="shared" si="150"/>
        <v>0.43773507292615382</v>
      </c>
      <c r="R305" s="29">
        <v>0.45706604521484812</v>
      </c>
      <c r="S305" s="29">
        <v>4.4472290513814516E-2</v>
      </c>
      <c r="T305" s="29">
        <v>0.15853990837502729</v>
      </c>
      <c r="U305" s="28" t="s">
        <v>294</v>
      </c>
      <c r="V305" s="28" t="s">
        <v>295</v>
      </c>
      <c r="W305" s="28">
        <v>0.44807322865809446</v>
      </c>
      <c r="X305" s="27">
        <v>582.46963757541766</v>
      </c>
      <c r="Y305" s="30">
        <f t="shared" si="151"/>
        <v>4.6645787974855306E-5</v>
      </c>
      <c r="Z305" s="27">
        <f t="shared" si="152"/>
        <v>582.46963757541766</v>
      </c>
      <c r="AA305" s="27">
        <v>0</v>
      </c>
      <c r="AB305" s="27">
        <v>0</v>
      </c>
      <c r="AC305" s="27">
        <v>0</v>
      </c>
      <c r="AD305" s="27">
        <v>0</v>
      </c>
      <c r="AE305" s="27">
        <v>0</v>
      </c>
      <c r="AF305" s="27">
        <f t="shared" si="153"/>
        <v>0</v>
      </c>
      <c r="AG305" s="27">
        <f t="shared" si="154"/>
        <v>0</v>
      </c>
      <c r="AH305" s="27">
        <v>0</v>
      </c>
      <c r="AI305" s="27">
        <v>0</v>
      </c>
      <c r="AJ305" s="27">
        <v>0</v>
      </c>
      <c r="AK305" s="27">
        <v>0</v>
      </c>
      <c r="AL305" s="27">
        <v>0</v>
      </c>
      <c r="AM305" s="27">
        <v>0</v>
      </c>
      <c r="AN305" s="27">
        <f t="shared" si="155"/>
        <v>0</v>
      </c>
      <c r="AO305" s="27">
        <v>0</v>
      </c>
      <c r="AP305" s="30">
        <f t="shared" si="156"/>
        <v>0</v>
      </c>
      <c r="AQ305" s="30">
        <f t="shared" si="157"/>
        <v>0</v>
      </c>
      <c r="AR305" s="31">
        <f t="shared" si="158"/>
        <v>0</v>
      </c>
      <c r="AS305" s="31">
        <f t="shared" si="179"/>
        <v>0</v>
      </c>
      <c r="AT305" s="32">
        <f t="shared" si="159"/>
        <v>0</v>
      </c>
      <c r="AU305" s="24">
        <v>193.5676347802968</v>
      </c>
      <c r="AV305" s="28">
        <f t="shared" si="160"/>
        <v>5.3754786034585248E-3</v>
      </c>
      <c r="AW305" s="30">
        <f t="shared" si="161"/>
        <v>6.9038562945215764E-5</v>
      </c>
      <c r="AX305" s="33">
        <f t="shared" si="162"/>
        <v>5.3754786034585248E-3</v>
      </c>
      <c r="AY305" s="30">
        <f t="shared" si="163"/>
        <v>6.9038562945215764E-5</v>
      </c>
      <c r="AZ305" s="31">
        <f t="shared" si="164"/>
        <v>0.89521168767830095</v>
      </c>
      <c r="BA305" s="31">
        <f t="shared" si="182"/>
        <v>193.5676347802968</v>
      </c>
      <c r="BB305" s="33">
        <f t="shared" si="165"/>
        <v>0</v>
      </c>
      <c r="BC305" s="31">
        <f t="shared" si="166"/>
        <v>0.45255107049886917</v>
      </c>
      <c r="BD305" s="30">
        <f t="shared" si="167"/>
        <v>4.6645787974855306E-5</v>
      </c>
      <c r="BE305" s="31">
        <f t="shared" si="168"/>
        <v>0.9422407421189124</v>
      </c>
      <c r="BF305" s="31">
        <f t="shared" si="169"/>
        <v>0.46345353885499391</v>
      </c>
      <c r="BG305" s="31">
        <f t="shared" si="170"/>
        <v>0.70336610318812798</v>
      </c>
      <c r="BH305" s="24">
        <v>0</v>
      </c>
      <c r="BI305" s="24">
        <v>220.681212786</v>
      </c>
      <c r="BJ305" s="24">
        <f t="shared" si="178"/>
        <v>5.8905918635102115</v>
      </c>
      <c r="BK305" s="28">
        <f t="shared" si="181"/>
        <v>2.9452959317551059E-3</v>
      </c>
      <c r="BL305" s="28" t="str">
        <f t="shared" si="172"/>
        <v>FALSEFALSE</v>
      </c>
      <c r="BM305" s="24" t="str">
        <f t="shared" si="173"/>
        <v>FALSEFALSE</v>
      </c>
      <c r="BN305" s="28">
        <v>0.45250000000000001</v>
      </c>
      <c r="BO305" s="28">
        <f t="shared" si="174"/>
        <v>0.40222222222222226</v>
      </c>
      <c r="BP305" s="24">
        <v>9.73</v>
      </c>
      <c r="BQ305" s="24">
        <f t="shared" si="180"/>
        <v>144</v>
      </c>
      <c r="BR305" s="24">
        <v>3</v>
      </c>
      <c r="BS305" s="28">
        <v>12.93</v>
      </c>
      <c r="BT305" s="28">
        <v>153.34979999999999</v>
      </c>
      <c r="BU305" s="24"/>
      <c r="BV305" s="28">
        <v>10.41</v>
      </c>
      <c r="BW305" s="28">
        <v>123.46260000000001</v>
      </c>
      <c r="BX305" s="24">
        <v>348</v>
      </c>
      <c r="BY305" s="24">
        <v>769</v>
      </c>
      <c r="BZ305" s="24">
        <v>69</v>
      </c>
      <c r="CA305" s="24">
        <v>282</v>
      </c>
      <c r="CB305" s="24">
        <v>143</v>
      </c>
      <c r="CC305" s="24">
        <v>761</v>
      </c>
      <c r="CD305" s="24">
        <v>54.23</v>
      </c>
      <c r="CE305" s="24">
        <v>28.19</v>
      </c>
      <c r="CF305" s="24">
        <v>104.84</v>
      </c>
      <c r="CG305" s="24">
        <v>0</v>
      </c>
      <c r="CH305" s="24">
        <v>1186</v>
      </c>
      <c r="CI305" s="24">
        <v>100</v>
      </c>
      <c r="CJ305" s="24" t="s">
        <v>1980</v>
      </c>
      <c r="CK305" s="24">
        <v>317</v>
      </c>
      <c r="CL305" s="28">
        <v>1</v>
      </c>
      <c r="CM305" s="28">
        <v>3.74</v>
      </c>
      <c r="CN305" s="24">
        <v>96</v>
      </c>
      <c r="CO305" s="24">
        <v>30.28</v>
      </c>
      <c r="CP305" s="24">
        <v>134</v>
      </c>
      <c r="CQ305" s="24">
        <v>152</v>
      </c>
      <c r="CR305" s="24">
        <v>146</v>
      </c>
      <c r="CS305" s="24">
        <v>432</v>
      </c>
      <c r="CT305" s="24">
        <v>64</v>
      </c>
      <c r="CU305" s="24">
        <v>147</v>
      </c>
      <c r="CV305" s="24">
        <v>95</v>
      </c>
      <c r="CW305" s="24">
        <v>59</v>
      </c>
      <c r="CX305" s="24">
        <v>65.98</v>
      </c>
      <c r="CY305" s="24">
        <v>97.35</v>
      </c>
      <c r="CZ305" s="24">
        <v>79.17</v>
      </c>
      <c r="DA305" s="24">
        <v>37.58</v>
      </c>
      <c r="DB305" s="24">
        <v>93</v>
      </c>
      <c r="DC305" s="24">
        <v>3.81</v>
      </c>
      <c r="DD305" s="24">
        <v>8.83</v>
      </c>
      <c r="DE305" s="24">
        <v>24</v>
      </c>
      <c r="DF305" s="24">
        <v>7.57</v>
      </c>
      <c r="DG305" s="24">
        <v>1.58</v>
      </c>
      <c r="DH305" s="24">
        <v>6.91</v>
      </c>
    </row>
    <row r="306" spans="1:112" ht="12.3" customHeight="1">
      <c r="A306" s="24">
        <v>315</v>
      </c>
      <c r="B306" s="24" t="s">
        <v>220</v>
      </c>
      <c r="C306" s="24" t="s">
        <v>221</v>
      </c>
      <c r="D306" s="25" t="s">
        <v>788</v>
      </c>
      <c r="E306" s="25" t="s">
        <v>981</v>
      </c>
      <c r="F306" s="25" t="s">
        <v>788</v>
      </c>
      <c r="G306" s="25" t="s">
        <v>982</v>
      </c>
      <c r="H306" s="25" t="s">
        <v>2848</v>
      </c>
      <c r="I306" s="26">
        <v>18297</v>
      </c>
      <c r="J306" s="27">
        <v>19971</v>
      </c>
      <c r="K306" s="27">
        <f t="shared" si="148"/>
        <v>5897.1231000000007</v>
      </c>
      <c r="L306" s="24">
        <v>3129</v>
      </c>
      <c r="M306" s="24">
        <v>938</v>
      </c>
      <c r="N306" s="24">
        <v>550</v>
      </c>
      <c r="O306" s="24">
        <f t="shared" si="149"/>
        <v>1488</v>
      </c>
      <c r="P306" s="28">
        <v>32.230000000000004</v>
      </c>
      <c r="Q306" s="28">
        <f t="shared" si="150"/>
        <v>0.43307783607315098</v>
      </c>
      <c r="R306" s="29">
        <v>0.43810282287178853</v>
      </c>
      <c r="S306" s="29">
        <v>4.4732777770863839E-2</v>
      </c>
      <c r="T306" s="29">
        <v>0.35781450625304306</v>
      </c>
      <c r="U306" s="28" t="s">
        <v>215</v>
      </c>
      <c r="V306" s="28" t="s">
        <v>129</v>
      </c>
      <c r="W306" s="28">
        <v>0.43810282287178848</v>
      </c>
      <c r="X306" s="27">
        <v>8749.3514755724882</v>
      </c>
      <c r="Y306" s="30">
        <f t="shared" si="151"/>
        <v>7.0067239134709162E-4</v>
      </c>
      <c r="Z306" s="27">
        <f t="shared" si="152"/>
        <v>8749.3514755724882</v>
      </c>
      <c r="AA306" s="27">
        <v>0</v>
      </c>
      <c r="AB306" s="27">
        <v>0</v>
      </c>
      <c r="AC306" s="27">
        <v>0</v>
      </c>
      <c r="AD306" s="27">
        <v>0</v>
      </c>
      <c r="AE306" s="27">
        <v>3307</v>
      </c>
      <c r="AF306" s="27">
        <f t="shared" si="153"/>
        <v>3307</v>
      </c>
      <c r="AG306" s="27">
        <f t="shared" si="154"/>
        <v>1</v>
      </c>
      <c r="AH306" s="27">
        <v>0</v>
      </c>
      <c r="AI306" s="27">
        <v>0</v>
      </c>
      <c r="AJ306" s="27">
        <v>0</v>
      </c>
      <c r="AK306" s="27">
        <v>0</v>
      </c>
      <c r="AL306" s="27">
        <v>3307</v>
      </c>
      <c r="AM306" s="27">
        <v>3307</v>
      </c>
      <c r="AN306" s="27">
        <f t="shared" si="155"/>
        <v>1</v>
      </c>
      <c r="AO306" s="27">
        <v>0</v>
      </c>
      <c r="AP306" s="30">
        <f t="shared" si="156"/>
        <v>0</v>
      </c>
      <c r="AQ306" s="30">
        <f t="shared" si="157"/>
        <v>0</v>
      </c>
      <c r="AR306" s="31">
        <f t="shared" si="158"/>
        <v>0</v>
      </c>
      <c r="AS306" s="31">
        <f t="shared" si="179"/>
        <v>0</v>
      </c>
      <c r="AT306" s="32">
        <f t="shared" si="159"/>
        <v>0</v>
      </c>
      <c r="AU306" s="24">
        <v>2703.9706227646784</v>
      </c>
      <c r="AV306" s="28">
        <f t="shared" si="160"/>
        <v>7.509073633900433E-2</v>
      </c>
      <c r="AW306" s="30">
        <f t="shared" si="161"/>
        <v>9.6440836430964889E-4</v>
      </c>
      <c r="AX306" s="33">
        <f t="shared" si="162"/>
        <v>7.509073633900433E-2</v>
      </c>
      <c r="AY306" s="30">
        <f t="shared" si="163"/>
        <v>9.6440836430964889E-4</v>
      </c>
      <c r="AZ306" s="31">
        <f t="shared" si="164"/>
        <v>0.90255651383533442</v>
      </c>
      <c r="BA306" s="31">
        <f t="shared" si="182"/>
        <v>2703.9706227646784</v>
      </c>
      <c r="BB306" s="33">
        <f t="shared" si="165"/>
        <v>0</v>
      </c>
      <c r="BC306" s="31">
        <f t="shared" si="166"/>
        <v>0.47191669101537576</v>
      </c>
      <c r="BD306" s="30">
        <f t="shared" si="167"/>
        <v>7.0067239134709162E-4</v>
      </c>
      <c r="BE306" s="31">
        <f t="shared" si="168"/>
        <v>0.94477333117490137</v>
      </c>
      <c r="BF306" s="31">
        <f t="shared" si="169"/>
        <v>0.4611922754793456</v>
      </c>
      <c r="BG306" s="31">
        <f t="shared" si="170"/>
        <v>0.69993426833205752</v>
      </c>
      <c r="BH306" s="24">
        <v>88.6</v>
      </c>
      <c r="BI306" s="24">
        <v>909.33842588300001</v>
      </c>
      <c r="BJ306" s="24">
        <f t="shared" si="178"/>
        <v>21.962120407050264</v>
      </c>
      <c r="BK306" s="28">
        <f t="shared" si="181"/>
        <v>1.0981060203525132E-2</v>
      </c>
      <c r="BL306" s="28" t="str">
        <f t="shared" si="172"/>
        <v>FALSETRUE</v>
      </c>
      <c r="BM306" s="24" t="str">
        <f t="shared" si="173"/>
        <v>FALSETRUE</v>
      </c>
      <c r="BN306" s="28">
        <v>0.46149999999999997</v>
      </c>
      <c r="BO306" s="28">
        <f t="shared" si="174"/>
        <v>0.41022222222222221</v>
      </c>
      <c r="BP306" s="24">
        <v>6.08</v>
      </c>
      <c r="BQ306" s="24">
        <f t="shared" si="180"/>
        <v>192.875</v>
      </c>
      <c r="BR306" s="24">
        <v>32</v>
      </c>
      <c r="BS306" s="28">
        <v>13.6</v>
      </c>
      <c r="BT306" s="28">
        <v>2488.3920000000003</v>
      </c>
      <c r="BU306" s="24">
        <v>3.61</v>
      </c>
      <c r="BV306" s="28">
        <v>12.54</v>
      </c>
      <c r="BW306" s="28">
        <v>2294.4437999999996</v>
      </c>
      <c r="BX306" s="24">
        <v>5517</v>
      </c>
      <c r="BY306" s="24">
        <v>11954</v>
      </c>
      <c r="BZ306" s="24">
        <v>826</v>
      </c>
      <c r="CA306" s="24">
        <v>4425</v>
      </c>
      <c r="CB306" s="24">
        <v>2314</v>
      </c>
      <c r="CC306" s="24">
        <v>11558</v>
      </c>
      <c r="CD306" s="24">
        <v>53.06</v>
      </c>
      <c r="CE306" s="24">
        <v>27.55</v>
      </c>
      <c r="CF306" s="24">
        <v>104.57</v>
      </c>
      <c r="CG306" s="24">
        <v>16212</v>
      </c>
      <c r="CH306" s="24">
        <v>2085</v>
      </c>
      <c r="CI306" s="24">
        <v>11.4</v>
      </c>
      <c r="CJ306" s="24" t="s">
        <v>98</v>
      </c>
      <c r="CK306" s="24">
        <v>4745</v>
      </c>
      <c r="CL306" s="28">
        <v>1.01</v>
      </c>
      <c r="CM306" s="28">
        <v>3.89</v>
      </c>
      <c r="CN306" s="24">
        <v>1598</v>
      </c>
      <c r="CO306" s="24">
        <v>33.799999999999997</v>
      </c>
      <c r="CP306" s="24">
        <v>1530</v>
      </c>
      <c r="CQ306" s="24">
        <v>2556</v>
      </c>
      <c r="CR306" s="24">
        <v>1864</v>
      </c>
      <c r="CS306" s="24">
        <v>6172</v>
      </c>
      <c r="CT306" s="24">
        <v>805</v>
      </c>
      <c r="CU306" s="24">
        <v>2268</v>
      </c>
      <c r="CV306" s="24">
        <v>1516</v>
      </c>
      <c r="CW306" s="24">
        <v>1141</v>
      </c>
      <c r="CX306" s="24">
        <v>57.25</v>
      </c>
      <c r="CY306" s="24">
        <v>96.55</v>
      </c>
      <c r="CZ306" s="24">
        <v>79.08</v>
      </c>
      <c r="DA306" s="24">
        <v>45.77</v>
      </c>
      <c r="DB306" s="24">
        <v>893</v>
      </c>
      <c r="DC306" s="24">
        <v>4.33</v>
      </c>
      <c r="DD306" s="24">
        <v>10.81</v>
      </c>
      <c r="DE306" s="24">
        <v>976</v>
      </c>
      <c r="DF306" s="24">
        <v>20.64</v>
      </c>
      <c r="DG306" s="24">
        <v>9.14</v>
      </c>
      <c r="DH306" s="24">
        <v>5.05</v>
      </c>
    </row>
    <row r="307" spans="1:112" ht="12.3" customHeight="1">
      <c r="A307" s="24">
        <v>316</v>
      </c>
      <c r="B307" s="24" t="s">
        <v>220</v>
      </c>
      <c r="C307" s="24" t="s">
        <v>221</v>
      </c>
      <c r="D307" t="s">
        <v>222</v>
      </c>
      <c r="E307" s="25" t="s">
        <v>223</v>
      </c>
      <c r="F307" s="25" t="s">
        <v>224</v>
      </c>
      <c r="G307" s="25" t="s">
        <v>225</v>
      </c>
      <c r="H307" s="25" t="s">
        <v>2848</v>
      </c>
      <c r="I307" s="26">
        <v>101346</v>
      </c>
      <c r="J307" s="27">
        <v>118148.39977519671</v>
      </c>
      <c r="K307" s="27">
        <f t="shared" si="148"/>
        <v>21140.775600000001</v>
      </c>
      <c r="L307" s="24">
        <v>21531</v>
      </c>
      <c r="M307" s="24">
        <v>3897</v>
      </c>
      <c r="N307" s="24">
        <v>1779</v>
      </c>
      <c r="O307" s="24">
        <f t="shared" si="149"/>
        <v>5676</v>
      </c>
      <c r="P307" s="28">
        <v>20.86</v>
      </c>
      <c r="Q307" s="28">
        <f t="shared" si="150"/>
        <v>0.41429982673667004</v>
      </c>
      <c r="R307" s="29">
        <v>0.40423295918022761</v>
      </c>
      <c r="S307" s="29">
        <v>0.36281959259624791</v>
      </c>
      <c r="T307" s="29">
        <v>0.39806400524366159</v>
      </c>
      <c r="U307" s="28" t="s">
        <v>215</v>
      </c>
      <c r="V307" s="28" t="s">
        <v>129</v>
      </c>
      <c r="W307" s="28">
        <v>0.38372852401003305</v>
      </c>
      <c r="X307" s="27">
        <v>45336.911059883554</v>
      </c>
      <c r="Y307" s="30">
        <f t="shared" si="151"/>
        <v>3.6307058845799177E-3</v>
      </c>
      <c r="Z307" s="27">
        <f t="shared" si="152"/>
        <v>42661.911059883554</v>
      </c>
      <c r="AA307" s="27">
        <v>0</v>
      </c>
      <c r="AB307" s="27">
        <v>0</v>
      </c>
      <c r="AC307" s="27">
        <v>1195</v>
      </c>
      <c r="AD307" s="27">
        <v>2641</v>
      </c>
      <c r="AE307" s="27">
        <v>27866</v>
      </c>
      <c r="AF307" s="27">
        <f t="shared" si="153"/>
        <v>27866</v>
      </c>
      <c r="AG307" s="27">
        <f t="shared" si="154"/>
        <v>3</v>
      </c>
      <c r="AH307" s="27">
        <v>0</v>
      </c>
      <c r="AI307" s="27">
        <v>0</v>
      </c>
      <c r="AJ307" s="27">
        <v>0</v>
      </c>
      <c r="AK307" s="27">
        <v>2675</v>
      </c>
      <c r="AL307" s="27">
        <v>27866</v>
      </c>
      <c r="AM307" s="27">
        <v>27866</v>
      </c>
      <c r="AN307" s="27">
        <f t="shared" si="155"/>
        <v>2</v>
      </c>
      <c r="AO307" s="27">
        <v>2675</v>
      </c>
      <c r="AP307" s="30">
        <f t="shared" si="156"/>
        <v>1.5469794229182659E-3</v>
      </c>
      <c r="AQ307" s="30">
        <f t="shared" si="157"/>
        <v>0</v>
      </c>
      <c r="AR307" s="31">
        <f t="shared" si="158"/>
        <v>5.9002696422495761E-2</v>
      </c>
      <c r="AS307" s="31">
        <f t="shared" si="179"/>
        <v>5.9002696422495761E-2</v>
      </c>
      <c r="AT307" s="32">
        <f t="shared" si="159"/>
        <v>2.2641017610816355E-2</v>
      </c>
      <c r="AU307" s="24">
        <v>12311.5459643379</v>
      </c>
      <c r="AV307" s="28">
        <f t="shared" si="160"/>
        <v>0.34189833430527106</v>
      </c>
      <c r="AW307" s="30">
        <f t="shared" si="161"/>
        <v>4.3910824347086442E-3</v>
      </c>
      <c r="AX307" s="33">
        <f t="shared" si="162"/>
        <v>0.34189833430527106</v>
      </c>
      <c r="AY307" s="30">
        <f t="shared" si="163"/>
        <v>4.3910824347086442E-3</v>
      </c>
      <c r="AZ307" s="31">
        <f t="shared" si="164"/>
        <v>0.93066593332384195</v>
      </c>
      <c r="BA307" s="31">
        <f t="shared" si="182"/>
        <v>12311.5459643379</v>
      </c>
      <c r="BB307" s="33">
        <f t="shared" si="165"/>
        <v>0</v>
      </c>
      <c r="BC307" s="31">
        <f t="shared" si="166"/>
        <v>0.55893240893644691</v>
      </c>
      <c r="BD307" s="30">
        <f t="shared" si="167"/>
        <v>2.0837264616616518E-3</v>
      </c>
      <c r="BE307" s="31">
        <f t="shared" si="168"/>
        <v>0.9501289353418565</v>
      </c>
      <c r="BF307" s="31">
        <f t="shared" si="169"/>
        <v>0.44582938841215647</v>
      </c>
      <c r="BG307" s="31">
        <f t="shared" si="170"/>
        <v>0.67661858918789841</v>
      </c>
      <c r="BH307" s="24">
        <v>90.67</v>
      </c>
      <c r="BI307" s="24">
        <v>956.30100116400001</v>
      </c>
      <c r="BJ307" s="24">
        <f t="shared" si="178"/>
        <v>123.54729277851604</v>
      </c>
      <c r="BK307" s="28">
        <f t="shared" si="181"/>
        <v>6.1773646389258016E-2</v>
      </c>
      <c r="BL307" s="28" t="str">
        <f t="shared" si="172"/>
        <v>FALSETRUE</v>
      </c>
      <c r="BM307" s="24" t="str">
        <f t="shared" si="173"/>
        <v>TRUETRUE</v>
      </c>
      <c r="BN307" s="28">
        <v>0.42299999999999999</v>
      </c>
      <c r="BO307" s="28">
        <f t="shared" si="174"/>
        <v>0.376</v>
      </c>
      <c r="BP307" s="24">
        <v>4.34</v>
      </c>
      <c r="BQ307" s="24">
        <f t="shared" si="180"/>
        <v>198.04938271604939</v>
      </c>
      <c r="BR307" s="24">
        <v>162</v>
      </c>
      <c r="BS307" s="28">
        <v>6.1000000000000005</v>
      </c>
      <c r="BT307" s="28">
        <v>6182.1060000000007</v>
      </c>
      <c r="BU307" s="24">
        <v>0.56999999999999995</v>
      </c>
      <c r="BV307" s="28">
        <v>9.5500000000000007</v>
      </c>
      <c r="BW307" s="28">
        <v>9678.5429999999997</v>
      </c>
      <c r="BX307" s="24">
        <v>28785</v>
      </c>
      <c r="BY307" s="24">
        <v>68052</v>
      </c>
      <c r="BZ307" s="24">
        <v>4509</v>
      </c>
      <c r="CA307" s="24">
        <v>23125</v>
      </c>
      <c r="CB307" s="24">
        <v>11818</v>
      </c>
      <c r="CC307" s="24">
        <v>66403</v>
      </c>
      <c r="CD307" s="24">
        <v>48.92</v>
      </c>
      <c r="CE307" s="24">
        <v>28.33</v>
      </c>
      <c r="CF307" s="24">
        <v>98.81</v>
      </c>
      <c r="CG307" s="24">
        <v>91889</v>
      </c>
      <c r="CH307" s="24">
        <v>9457</v>
      </c>
      <c r="CI307" s="24">
        <v>9.33</v>
      </c>
      <c r="CJ307" s="24" t="s">
        <v>98</v>
      </c>
      <c r="CK307" s="24">
        <v>27755</v>
      </c>
      <c r="CL307" s="28">
        <v>1.02</v>
      </c>
      <c r="CM307" s="28">
        <v>3.71</v>
      </c>
      <c r="CN307" s="24">
        <v>12231</v>
      </c>
      <c r="CO307" s="24">
        <v>44.15</v>
      </c>
      <c r="CP307" s="24">
        <v>7569</v>
      </c>
      <c r="CQ307" s="24">
        <v>12521</v>
      </c>
      <c r="CR307" s="24">
        <v>9475</v>
      </c>
      <c r="CS307" s="24">
        <v>32084</v>
      </c>
      <c r="CT307" s="24">
        <v>5635</v>
      </c>
      <c r="CU307" s="24">
        <v>11209</v>
      </c>
      <c r="CV307" s="24">
        <v>8149</v>
      </c>
      <c r="CW307" s="24">
        <v>6985</v>
      </c>
      <c r="CX307" s="24">
        <v>74.010000000000005</v>
      </c>
      <c r="CY307" s="24">
        <v>95.68</v>
      </c>
      <c r="CZ307" s="24">
        <v>82.64</v>
      </c>
      <c r="DA307" s="24">
        <v>50.86</v>
      </c>
      <c r="DB307" s="24">
        <v>3569</v>
      </c>
      <c r="DC307" s="24">
        <v>4.79</v>
      </c>
      <c r="DD307" s="24">
        <v>7.35</v>
      </c>
      <c r="DE307" s="24">
        <v>2922</v>
      </c>
      <c r="DF307" s="24">
        <v>10.55</v>
      </c>
      <c r="DG307" s="24">
        <v>6.05</v>
      </c>
      <c r="DH307" s="24">
        <v>3.46</v>
      </c>
    </row>
    <row r="308" spans="1:112" ht="12.3" customHeight="1">
      <c r="A308" s="24">
        <v>317</v>
      </c>
      <c r="B308" s="24" t="s">
        <v>220</v>
      </c>
      <c r="C308" s="24" t="s">
        <v>221</v>
      </c>
      <c r="D308" t="s">
        <v>222</v>
      </c>
      <c r="E308" s="25" t="s">
        <v>223</v>
      </c>
      <c r="F308" s="25" t="s">
        <v>2602</v>
      </c>
      <c r="G308" s="25" t="s">
        <v>2603</v>
      </c>
      <c r="H308" s="25" t="s">
        <v>2848</v>
      </c>
      <c r="I308" s="26">
        <v>1132</v>
      </c>
      <c r="J308" s="27">
        <v>1319.6770325964781</v>
      </c>
      <c r="K308" s="27">
        <f t="shared" si="148"/>
        <v>638.67439999999999</v>
      </c>
      <c r="L308" s="24">
        <v>129</v>
      </c>
      <c r="M308" s="24">
        <v>107</v>
      </c>
      <c r="N308" s="24">
        <v>60</v>
      </c>
      <c r="O308" s="24">
        <f t="shared" si="149"/>
        <v>167</v>
      </c>
      <c r="P308" s="28">
        <v>56.42</v>
      </c>
      <c r="Q308" s="28">
        <f t="shared" si="150"/>
        <v>0.99909537136224502</v>
      </c>
      <c r="R308" s="29">
        <v>0.40423295918022761</v>
      </c>
      <c r="S308" s="29">
        <v>0.36281959259624791</v>
      </c>
      <c r="T308" s="29">
        <v>0.39806400524366159</v>
      </c>
      <c r="U308" s="28" t="s">
        <v>215</v>
      </c>
      <c r="V308" s="28" t="s">
        <v>129</v>
      </c>
      <c r="W308" s="28">
        <v>0.99909537136224502</v>
      </c>
      <c r="X308" s="27">
        <v>1319.6770325964781</v>
      </c>
      <c r="Y308" s="30">
        <f t="shared" si="151"/>
        <v>1.056834057720496E-4</v>
      </c>
      <c r="Z308" s="27">
        <f t="shared" si="152"/>
        <v>1319.6770325964781</v>
      </c>
      <c r="AA308" s="27">
        <v>0</v>
      </c>
      <c r="AB308" s="27">
        <v>0</v>
      </c>
      <c r="AC308" s="27">
        <v>0</v>
      </c>
      <c r="AD308" s="27">
        <v>0</v>
      </c>
      <c r="AE308" s="27">
        <v>0</v>
      </c>
      <c r="AF308" s="27">
        <f t="shared" si="153"/>
        <v>0</v>
      </c>
      <c r="AG308" s="27">
        <f t="shared" si="154"/>
        <v>0</v>
      </c>
      <c r="AH308" s="27">
        <v>0</v>
      </c>
      <c r="AI308" s="27">
        <v>0</v>
      </c>
      <c r="AJ308" s="27">
        <v>0</v>
      </c>
      <c r="AK308" s="27">
        <v>0</v>
      </c>
      <c r="AL308" s="27">
        <v>0</v>
      </c>
      <c r="AM308" s="27">
        <v>0</v>
      </c>
      <c r="AN308" s="27">
        <f t="shared" si="155"/>
        <v>0</v>
      </c>
      <c r="AO308" s="27">
        <v>0</v>
      </c>
      <c r="AP308" s="30">
        <f t="shared" si="156"/>
        <v>0</v>
      </c>
      <c r="AQ308" s="30">
        <f t="shared" si="157"/>
        <v>0</v>
      </c>
      <c r="AR308" s="31">
        <f t="shared" si="158"/>
        <v>0</v>
      </c>
      <c r="AS308" s="31">
        <f t="shared" si="179"/>
        <v>0</v>
      </c>
      <c r="AT308" s="32">
        <f t="shared" si="159"/>
        <v>0</v>
      </c>
      <c r="AU308" s="24">
        <v>217.8027909569694</v>
      </c>
      <c r="AV308" s="28">
        <f t="shared" si="160"/>
        <v>6.0485020850289057E-3</v>
      </c>
      <c r="AW308" s="30">
        <f t="shared" si="161"/>
        <v>7.7682365185654454E-5</v>
      </c>
      <c r="AX308" s="33">
        <f t="shared" si="162"/>
        <v>6.0485020850289057E-3</v>
      </c>
      <c r="AY308" s="30">
        <f t="shared" si="163"/>
        <v>7.7682365185654454E-5</v>
      </c>
      <c r="AZ308" s="31">
        <f t="shared" si="164"/>
        <v>0.89528259382757591</v>
      </c>
      <c r="BA308" s="31">
        <f t="shared" si="182"/>
        <v>217.8027909569694</v>
      </c>
      <c r="BB308" s="33">
        <f t="shared" si="165"/>
        <v>0</v>
      </c>
      <c r="BC308" s="31">
        <f t="shared" si="166"/>
        <v>0.43518801836427751</v>
      </c>
      <c r="BD308" s="30">
        <f t="shared" si="167"/>
        <v>1.056834057720496E-4</v>
      </c>
      <c r="BE308" s="31">
        <f t="shared" si="168"/>
        <v>0.94246935365237883</v>
      </c>
      <c r="BF308" s="31">
        <f t="shared" si="169"/>
        <v>0.64722346947346532</v>
      </c>
      <c r="BG308" s="31">
        <f t="shared" si="170"/>
        <v>0.98226685406298364</v>
      </c>
      <c r="BH308" s="24">
        <v>0</v>
      </c>
      <c r="BI308" s="24">
        <v>299.57141400900002</v>
      </c>
      <c r="BJ308" s="24">
        <f t="shared" si="178"/>
        <v>4.4052168227133679</v>
      </c>
      <c r="BK308" s="28">
        <f t="shared" si="181"/>
        <v>2.202608411356684E-3</v>
      </c>
      <c r="BL308" s="28" t="str">
        <f t="shared" si="172"/>
        <v>TRUEFALSE</v>
      </c>
      <c r="BM308" s="24" t="str">
        <f t="shared" si="173"/>
        <v>FALSEFALSE</v>
      </c>
      <c r="BN308" s="28">
        <v>0.50139999999999996</v>
      </c>
      <c r="BO308" s="28">
        <f t="shared" si="174"/>
        <v>0.44568888888888886</v>
      </c>
      <c r="BP308" s="24">
        <v>14.71</v>
      </c>
      <c r="BQ308" s="24">
        <f t="shared" si="180"/>
        <v>21.8</v>
      </c>
      <c r="BR308" s="24">
        <v>10</v>
      </c>
      <c r="BS308" s="28">
        <v>48.26</v>
      </c>
      <c r="BT308" s="28">
        <v>546.30319999999995</v>
      </c>
      <c r="BU308" s="24">
        <v>19.87</v>
      </c>
      <c r="BV308" s="28">
        <v>50.47</v>
      </c>
      <c r="BW308" s="28">
        <v>571.32040000000006</v>
      </c>
      <c r="BX308" s="24">
        <v>353</v>
      </c>
      <c r="BY308" s="24">
        <v>704</v>
      </c>
      <c r="BZ308" s="24">
        <v>75</v>
      </c>
      <c r="CA308" s="24">
        <v>275</v>
      </c>
      <c r="CB308" s="24">
        <v>167</v>
      </c>
      <c r="CC308" s="24">
        <v>690</v>
      </c>
      <c r="CD308" s="24">
        <v>60.8</v>
      </c>
      <c r="CE308" s="24">
        <v>28.91</v>
      </c>
      <c r="CF308" s="24">
        <v>133.88</v>
      </c>
      <c r="CG308" s="24">
        <v>0</v>
      </c>
      <c r="CH308" s="24">
        <v>1132</v>
      </c>
      <c r="CI308" s="24">
        <v>100</v>
      </c>
      <c r="CJ308" s="24" t="s">
        <v>1980</v>
      </c>
      <c r="CK308" s="24">
        <v>317</v>
      </c>
      <c r="CL308" s="28">
        <v>1</v>
      </c>
      <c r="CM308" s="28">
        <v>3.57</v>
      </c>
      <c r="CN308" s="24">
        <v>63</v>
      </c>
      <c r="CO308" s="24">
        <v>19.87</v>
      </c>
      <c r="CP308" s="24">
        <v>33</v>
      </c>
      <c r="CQ308" s="24">
        <v>123</v>
      </c>
      <c r="CR308" s="24">
        <v>62</v>
      </c>
      <c r="CS308" s="24">
        <v>218</v>
      </c>
      <c r="CT308" s="24">
        <v>63</v>
      </c>
      <c r="CU308" s="24">
        <v>140</v>
      </c>
      <c r="CV308" s="24">
        <v>98</v>
      </c>
      <c r="CW308" s="24">
        <v>35</v>
      </c>
      <c r="CX308" s="24">
        <v>66.319999999999993</v>
      </c>
      <c r="CY308" s="24">
        <v>95.89</v>
      </c>
      <c r="CZ308" s="24">
        <v>69.010000000000005</v>
      </c>
      <c r="DA308" s="24">
        <v>27.56</v>
      </c>
      <c r="DB308" s="24">
        <v>134</v>
      </c>
      <c r="DC308" s="24">
        <v>5.83</v>
      </c>
      <c r="DD308" s="24">
        <v>7.57</v>
      </c>
      <c r="DE308" s="24">
        <v>129</v>
      </c>
      <c r="DF308" s="24">
        <v>40.69</v>
      </c>
      <c r="DG308" s="24">
        <v>23.66</v>
      </c>
      <c r="DH308" s="24">
        <v>11.82</v>
      </c>
    </row>
    <row r="309" spans="1:112" ht="12.3" customHeight="1">
      <c r="A309" s="24">
        <v>318</v>
      </c>
      <c r="B309" s="24" t="s">
        <v>220</v>
      </c>
      <c r="C309" s="24" t="s">
        <v>221</v>
      </c>
      <c r="D309" t="s">
        <v>222</v>
      </c>
      <c r="E309" s="25" t="s">
        <v>223</v>
      </c>
      <c r="F309" s="25" t="s">
        <v>1257</v>
      </c>
      <c r="G309" s="25" t="s">
        <v>1652</v>
      </c>
      <c r="H309" s="25" t="s">
        <v>2848</v>
      </c>
      <c r="I309" s="26">
        <v>4282</v>
      </c>
      <c r="J309" s="27">
        <v>4991.9231922068193</v>
      </c>
      <c r="K309" s="27">
        <f t="shared" si="148"/>
        <v>1680.6849999999999</v>
      </c>
      <c r="L309" s="24">
        <v>667</v>
      </c>
      <c r="M309" s="24">
        <v>265</v>
      </c>
      <c r="N309" s="24">
        <v>166</v>
      </c>
      <c r="O309" s="24">
        <f t="shared" si="149"/>
        <v>431</v>
      </c>
      <c r="P309" s="28">
        <v>39.25</v>
      </c>
      <c r="Q309" s="28">
        <f t="shared" si="150"/>
        <v>0.55785791828654518</v>
      </c>
      <c r="R309" s="29">
        <v>0.40423295918022761</v>
      </c>
      <c r="S309" s="29">
        <v>0.36281959259624791</v>
      </c>
      <c r="T309" s="29">
        <v>0.39806400524366159</v>
      </c>
      <c r="U309" s="28" t="s">
        <v>215</v>
      </c>
      <c r="V309" s="28" t="s">
        <v>129</v>
      </c>
      <c r="W309" s="28">
        <v>0.72202035318282831</v>
      </c>
      <c r="X309" s="27">
        <v>3604.2701462987193</v>
      </c>
      <c r="Y309" s="30">
        <f t="shared" si="151"/>
        <v>2.8863997400479477E-4</v>
      </c>
      <c r="Z309" s="27">
        <f t="shared" si="152"/>
        <v>3604.2701462987193</v>
      </c>
      <c r="AA309" s="27">
        <v>0</v>
      </c>
      <c r="AB309" s="27">
        <v>0</v>
      </c>
      <c r="AC309" s="27">
        <v>35</v>
      </c>
      <c r="AD309" s="27">
        <v>0</v>
      </c>
      <c r="AE309" s="27">
        <v>0</v>
      </c>
      <c r="AF309" s="27">
        <f t="shared" si="153"/>
        <v>35</v>
      </c>
      <c r="AG309" s="27">
        <f t="shared" si="154"/>
        <v>1</v>
      </c>
      <c r="AH309" s="27">
        <v>0</v>
      </c>
      <c r="AI309" s="27">
        <v>0</v>
      </c>
      <c r="AJ309" s="27">
        <v>35</v>
      </c>
      <c r="AK309" s="27">
        <v>0</v>
      </c>
      <c r="AL309" s="27">
        <v>0</v>
      </c>
      <c r="AM309" s="27">
        <v>35</v>
      </c>
      <c r="AN309" s="27">
        <f t="shared" si="155"/>
        <v>1</v>
      </c>
      <c r="AO309" s="27">
        <v>0</v>
      </c>
      <c r="AP309" s="30">
        <f t="shared" si="156"/>
        <v>0</v>
      </c>
      <c r="AQ309" s="30">
        <f t="shared" si="157"/>
        <v>0</v>
      </c>
      <c r="AR309" s="31">
        <f t="shared" si="158"/>
        <v>0</v>
      </c>
      <c r="AS309" s="31">
        <f t="shared" si="179"/>
        <v>0</v>
      </c>
      <c r="AT309" s="32">
        <f t="shared" si="159"/>
        <v>0</v>
      </c>
      <c r="AU309" s="24">
        <v>761.00945225470105</v>
      </c>
      <c r="AV309" s="28">
        <f t="shared" si="160"/>
        <v>2.1133646811709858E-2</v>
      </c>
      <c r="AW309" s="30">
        <f t="shared" si="161"/>
        <v>2.714245025054069E-4</v>
      </c>
      <c r="AX309" s="33">
        <f t="shared" si="162"/>
        <v>2.1133646811709858E-2</v>
      </c>
      <c r="AY309" s="30">
        <f t="shared" si="163"/>
        <v>2.714245025054069E-4</v>
      </c>
      <c r="AZ309" s="31">
        <f t="shared" si="164"/>
        <v>0.89687188387928096</v>
      </c>
      <c r="BA309" s="31">
        <f t="shared" si="182"/>
        <v>761.00945225470105</v>
      </c>
      <c r="BB309" s="33">
        <f t="shared" si="165"/>
        <v>0</v>
      </c>
      <c r="BC309" s="31">
        <f t="shared" si="166"/>
        <v>0.44074616329040611</v>
      </c>
      <c r="BD309" s="30">
        <f t="shared" si="167"/>
        <v>2.8863997400479477E-4</v>
      </c>
      <c r="BE309" s="31">
        <f t="shared" si="168"/>
        <v>0.94317781688619606</v>
      </c>
      <c r="BF309" s="31">
        <f t="shared" si="169"/>
        <v>0.55516227001434304</v>
      </c>
      <c r="BG309" s="31">
        <f t="shared" si="170"/>
        <v>0.84254901464726661</v>
      </c>
      <c r="BH309" s="24">
        <v>72.510000000000005</v>
      </c>
      <c r="BI309" s="24">
        <v>143.756290941</v>
      </c>
      <c r="BJ309" s="24">
        <f t="shared" si="178"/>
        <v>34.724902538391092</v>
      </c>
      <c r="BK309" s="28">
        <f t="shared" si="181"/>
        <v>1.7362451269195545E-2</v>
      </c>
      <c r="BL309" s="28" t="str">
        <f t="shared" si="172"/>
        <v>TRUETRUE</v>
      </c>
      <c r="BM309" s="24" t="str">
        <f t="shared" si="173"/>
        <v>FALSETRUE</v>
      </c>
      <c r="BN309" s="28">
        <v>0.49209999999999998</v>
      </c>
      <c r="BO309" s="28">
        <f t="shared" si="174"/>
        <v>0.43742222222222221</v>
      </c>
      <c r="BP309" s="24">
        <v>9.0299999999999994</v>
      </c>
      <c r="BQ309" s="24">
        <f t="shared" si="180"/>
        <v>52.7</v>
      </c>
      <c r="BR309" s="24">
        <v>20</v>
      </c>
      <c r="BS309" s="28">
        <v>20.61</v>
      </c>
      <c r="BT309" s="28">
        <v>882.52020000000005</v>
      </c>
      <c r="BU309" s="24">
        <v>0.81</v>
      </c>
      <c r="BV309" s="28">
        <v>29.97</v>
      </c>
      <c r="BW309" s="28">
        <v>1283.3154</v>
      </c>
      <c r="BX309" s="24">
        <v>1334</v>
      </c>
      <c r="BY309" s="24">
        <v>2711</v>
      </c>
      <c r="BZ309" s="24">
        <v>237</v>
      </c>
      <c r="CA309" s="24">
        <v>1059</v>
      </c>
      <c r="CB309" s="24">
        <v>554</v>
      </c>
      <c r="CC309" s="24">
        <v>2669</v>
      </c>
      <c r="CD309" s="24">
        <v>57.95</v>
      </c>
      <c r="CE309" s="24">
        <v>27.68</v>
      </c>
      <c r="CF309" s="24">
        <v>107.46</v>
      </c>
      <c r="CG309" s="24">
        <v>3105</v>
      </c>
      <c r="CH309" s="24">
        <v>1177</v>
      </c>
      <c r="CI309" s="24">
        <v>27.49</v>
      </c>
      <c r="CJ309" s="24" t="s">
        <v>98</v>
      </c>
      <c r="CK309" s="24">
        <v>1127</v>
      </c>
      <c r="CL309" s="28">
        <v>1.01</v>
      </c>
      <c r="CM309" s="28">
        <v>3.83</v>
      </c>
      <c r="CN309" s="24">
        <v>358</v>
      </c>
      <c r="CO309" s="24">
        <v>31.96</v>
      </c>
      <c r="CP309" s="24">
        <v>306</v>
      </c>
      <c r="CQ309" s="24">
        <v>405</v>
      </c>
      <c r="CR309" s="24">
        <v>314</v>
      </c>
      <c r="CS309" s="24">
        <v>1054</v>
      </c>
      <c r="CT309" s="24">
        <v>258</v>
      </c>
      <c r="CU309" s="24">
        <v>565</v>
      </c>
      <c r="CV309" s="24">
        <v>390</v>
      </c>
      <c r="CW309" s="24">
        <v>224</v>
      </c>
      <c r="CX309" s="24">
        <v>74.569999999999993</v>
      </c>
      <c r="CY309" s="24">
        <v>98.6</v>
      </c>
      <c r="CZ309" s="24">
        <v>85.34</v>
      </c>
      <c r="DA309" s="24">
        <v>41.03</v>
      </c>
      <c r="DB309" s="24">
        <v>309</v>
      </c>
      <c r="DC309" s="24">
        <v>1.75</v>
      </c>
      <c r="DD309" s="24">
        <v>10.45</v>
      </c>
      <c r="DE309" s="24">
        <v>237</v>
      </c>
      <c r="DF309" s="24">
        <v>21.16</v>
      </c>
      <c r="DG309" s="24">
        <v>14.73</v>
      </c>
      <c r="DH309" s="24">
        <v>11.02</v>
      </c>
    </row>
    <row r="310" spans="1:112" ht="12.3" customHeight="1">
      <c r="A310" s="24">
        <v>319</v>
      </c>
      <c r="B310" s="24" t="s">
        <v>220</v>
      </c>
      <c r="C310" s="24" t="s">
        <v>221</v>
      </c>
      <c r="D310" s="25" t="s">
        <v>560</v>
      </c>
      <c r="E310" s="25" t="s">
        <v>561</v>
      </c>
      <c r="F310" s="25" t="s">
        <v>562</v>
      </c>
      <c r="G310" s="25" t="s">
        <v>563</v>
      </c>
      <c r="H310" s="25" t="s">
        <v>2848</v>
      </c>
      <c r="I310" s="26">
        <v>32564</v>
      </c>
      <c r="J310" s="27">
        <v>37528</v>
      </c>
      <c r="K310" s="27">
        <f t="shared" si="148"/>
        <v>10492.120800000001</v>
      </c>
      <c r="L310" s="24">
        <v>5744</v>
      </c>
      <c r="M310" s="24">
        <v>1958</v>
      </c>
      <c r="N310" s="24">
        <v>773</v>
      </c>
      <c r="O310" s="24">
        <f t="shared" si="149"/>
        <v>2731</v>
      </c>
      <c r="P310" s="28">
        <v>32.22</v>
      </c>
      <c r="Q310" s="28">
        <f t="shared" si="150"/>
        <v>0.44810556355572212</v>
      </c>
      <c r="R310" s="29">
        <v>0.477571882999901</v>
      </c>
      <c r="S310" s="29">
        <v>9.8316215558494791E-2</v>
      </c>
      <c r="T310" s="29">
        <v>0.37016909956284966</v>
      </c>
      <c r="U310" s="28" t="s">
        <v>215</v>
      </c>
      <c r="V310" s="28" t="s">
        <v>129</v>
      </c>
      <c r="W310" s="28">
        <v>0.47757188299990094</v>
      </c>
      <c r="X310" s="27">
        <v>17922.317625220283</v>
      </c>
      <c r="Y310" s="30">
        <f t="shared" si="151"/>
        <v>1.4352690235390905E-3</v>
      </c>
      <c r="Z310" s="27">
        <f t="shared" si="152"/>
        <v>17922.317625220283</v>
      </c>
      <c r="AA310" s="27">
        <v>0</v>
      </c>
      <c r="AB310" s="27">
        <v>0</v>
      </c>
      <c r="AC310" s="27">
        <v>295</v>
      </c>
      <c r="AD310" s="27">
        <v>0</v>
      </c>
      <c r="AE310" s="27">
        <v>5910</v>
      </c>
      <c r="AF310" s="27">
        <f t="shared" si="153"/>
        <v>5910</v>
      </c>
      <c r="AG310" s="27">
        <f t="shared" si="154"/>
        <v>2</v>
      </c>
      <c r="AH310" s="27">
        <v>0</v>
      </c>
      <c r="AI310" s="27">
        <v>0</v>
      </c>
      <c r="AJ310" s="27">
        <v>295</v>
      </c>
      <c r="AK310" s="27">
        <v>0</v>
      </c>
      <c r="AL310" s="27">
        <v>5910</v>
      </c>
      <c r="AM310" s="27">
        <v>5910</v>
      </c>
      <c r="AN310" s="27">
        <f t="shared" si="155"/>
        <v>2</v>
      </c>
      <c r="AO310" s="27">
        <v>0</v>
      </c>
      <c r="AP310" s="30">
        <f t="shared" si="156"/>
        <v>0</v>
      </c>
      <c r="AQ310" s="30">
        <f t="shared" si="157"/>
        <v>0</v>
      </c>
      <c r="AR310" s="31">
        <f t="shared" si="158"/>
        <v>0</v>
      </c>
      <c r="AS310" s="31">
        <f t="shared" si="179"/>
        <v>0</v>
      </c>
      <c r="AT310" s="32">
        <f t="shared" si="159"/>
        <v>0</v>
      </c>
      <c r="AU310" s="24">
        <v>5076.5891162889466</v>
      </c>
      <c r="AV310" s="28">
        <f t="shared" si="160"/>
        <v>0.14097964364825419</v>
      </c>
      <c r="AW310" s="30">
        <f t="shared" si="161"/>
        <v>1.8106354280234614E-3</v>
      </c>
      <c r="AX310" s="33">
        <f t="shared" si="162"/>
        <v>0.14097964364825419</v>
      </c>
      <c r="AY310" s="30">
        <f t="shared" si="163"/>
        <v>1.8106354280234614E-3</v>
      </c>
      <c r="AZ310" s="31">
        <f t="shared" si="164"/>
        <v>0.90949821620555416</v>
      </c>
      <c r="BA310" s="31">
        <f t="shared" si="182"/>
        <v>5076.5891162889466</v>
      </c>
      <c r="BB310" s="33">
        <f t="shared" si="165"/>
        <v>0</v>
      </c>
      <c r="BC310" s="31">
        <f t="shared" si="166"/>
        <v>0.50934991428456977</v>
      </c>
      <c r="BD310" s="30">
        <f t="shared" si="167"/>
        <v>1.4352690235390905E-3</v>
      </c>
      <c r="BE310" s="31">
        <f t="shared" si="168"/>
        <v>0.94761791178012955</v>
      </c>
      <c r="BF310" s="31">
        <f t="shared" si="169"/>
        <v>0.47554168793452317</v>
      </c>
      <c r="BG310" s="31">
        <f t="shared" si="170"/>
        <v>0.72171183496057634</v>
      </c>
      <c r="BH310" s="24">
        <v>88.41</v>
      </c>
      <c r="BI310" s="24">
        <v>1076.9650962200001</v>
      </c>
      <c r="BJ310" s="24">
        <f t="shared" si="178"/>
        <v>34.846068950347728</v>
      </c>
      <c r="BK310" s="28">
        <f t="shared" si="181"/>
        <v>1.7423034475173863E-2</v>
      </c>
      <c r="BL310" s="28" t="str">
        <f t="shared" si="172"/>
        <v>TRUETRUE</v>
      </c>
      <c r="BM310" s="24" t="str">
        <f t="shared" si="173"/>
        <v>TRUETRUE</v>
      </c>
      <c r="BN310" s="28">
        <v>0.42340000000000005</v>
      </c>
      <c r="BO310" s="28">
        <f t="shared" si="174"/>
        <v>0.37635555555555561</v>
      </c>
      <c r="BP310" s="24">
        <v>6.34</v>
      </c>
      <c r="BQ310" s="24">
        <f t="shared" si="180"/>
        <v>163.53846153846155</v>
      </c>
      <c r="BR310" s="24">
        <v>65</v>
      </c>
      <c r="BS310" s="28">
        <v>7.1800000000000006</v>
      </c>
      <c r="BT310" s="28">
        <v>2338.0952000000002</v>
      </c>
      <c r="BU310" s="24">
        <v>0.85</v>
      </c>
      <c r="BV310" s="28">
        <v>18.649999999999999</v>
      </c>
      <c r="BW310" s="28">
        <v>6073.1859999999997</v>
      </c>
      <c r="BX310" s="24">
        <v>9227</v>
      </c>
      <c r="BY310" s="24">
        <v>21795</v>
      </c>
      <c r="BZ310" s="24">
        <v>1542</v>
      </c>
      <c r="CA310" s="24">
        <v>7336</v>
      </c>
      <c r="CB310" s="24">
        <v>3910</v>
      </c>
      <c r="CC310" s="24">
        <v>21318</v>
      </c>
      <c r="CD310" s="24">
        <v>49.41</v>
      </c>
      <c r="CE310" s="24">
        <v>28.54</v>
      </c>
      <c r="CF310" s="24">
        <v>101.02</v>
      </c>
      <c r="CG310" s="24">
        <v>28790</v>
      </c>
      <c r="CH310" s="24">
        <v>3774</v>
      </c>
      <c r="CI310" s="24">
        <v>11.59</v>
      </c>
      <c r="CJ310" s="24" t="s">
        <v>98</v>
      </c>
      <c r="CK310" s="24">
        <v>8716</v>
      </c>
      <c r="CL310" s="28">
        <v>1.01</v>
      </c>
      <c r="CM310" s="28">
        <v>3.77</v>
      </c>
      <c r="CN310" s="24">
        <v>3687</v>
      </c>
      <c r="CO310" s="24">
        <v>42.4</v>
      </c>
      <c r="CP310" s="24">
        <v>2564</v>
      </c>
      <c r="CQ310" s="24">
        <v>4007</v>
      </c>
      <c r="CR310" s="24">
        <v>2939</v>
      </c>
      <c r="CS310" s="24">
        <v>10630</v>
      </c>
      <c r="CT310" s="24">
        <v>1639</v>
      </c>
      <c r="CU310" s="24">
        <v>3586</v>
      </c>
      <c r="CV310" s="24">
        <v>2698</v>
      </c>
      <c r="CW310" s="24">
        <v>2031</v>
      </c>
      <c r="CX310" s="24">
        <v>69.77</v>
      </c>
      <c r="CY310" s="24">
        <v>94.69</v>
      </c>
      <c r="CZ310" s="24">
        <v>82.43</v>
      </c>
      <c r="DA310" s="24">
        <v>46</v>
      </c>
      <c r="DB310" s="24">
        <v>1684</v>
      </c>
      <c r="DC310" s="24">
        <v>6.04</v>
      </c>
      <c r="DD310" s="24">
        <v>8.02</v>
      </c>
      <c r="DE310" s="24">
        <v>944</v>
      </c>
      <c r="DF310" s="24">
        <v>10.86</v>
      </c>
      <c r="DG310" s="24">
        <v>17.71</v>
      </c>
      <c r="DH310" s="24">
        <v>5.07</v>
      </c>
    </row>
    <row r="311" spans="1:112" ht="12.3" customHeight="1">
      <c r="A311" s="24">
        <v>320</v>
      </c>
      <c r="B311" s="24" t="s">
        <v>2882</v>
      </c>
      <c r="C311" s="24" t="s">
        <v>799</v>
      </c>
      <c r="D311" s="25" t="s">
        <v>2042</v>
      </c>
      <c r="E311" s="25" t="s">
        <v>2043</v>
      </c>
      <c r="F311" s="25" t="s">
        <v>2085</v>
      </c>
      <c r="G311" s="25" t="s">
        <v>2086</v>
      </c>
      <c r="H311" s="25" t="s">
        <v>323</v>
      </c>
      <c r="I311" s="26">
        <v>6232</v>
      </c>
      <c r="J311" s="27">
        <v>7641.1263927968484</v>
      </c>
      <c r="K311" s="27">
        <f t="shared" si="148"/>
        <v>4416.6184000000003</v>
      </c>
      <c r="L311" s="24">
        <v>178</v>
      </c>
      <c r="M311" s="24">
        <v>137</v>
      </c>
      <c r="N311" s="24">
        <v>296</v>
      </c>
      <c r="O311" s="24">
        <f t="shared" si="149"/>
        <v>433</v>
      </c>
      <c r="P311" s="28">
        <v>70.87</v>
      </c>
      <c r="Q311" s="28">
        <f t="shared" si="150"/>
        <v>0.63519515644021096</v>
      </c>
      <c r="R311" s="29">
        <v>1</v>
      </c>
      <c r="S311" s="29">
        <v>0.44120097761403415</v>
      </c>
      <c r="T311" s="29">
        <v>0.59122502084799811</v>
      </c>
      <c r="U311" s="28" t="s">
        <v>294</v>
      </c>
      <c r="V311" s="28" t="s">
        <v>295</v>
      </c>
      <c r="W311" s="28">
        <v>0.83057710150754938</v>
      </c>
      <c r="X311" s="27">
        <v>6346.5446115820423</v>
      </c>
      <c r="Y311" s="30">
        <f t="shared" si="151"/>
        <v>5.0824893733020617E-4</v>
      </c>
      <c r="Z311" s="27">
        <f t="shared" si="152"/>
        <v>6346.5446115820423</v>
      </c>
      <c r="AA311" s="27">
        <v>0</v>
      </c>
      <c r="AB311" s="27">
        <v>0</v>
      </c>
      <c r="AC311" s="27">
        <v>530</v>
      </c>
      <c r="AD311" s="27">
        <v>0</v>
      </c>
      <c r="AE311" s="27">
        <v>2341</v>
      </c>
      <c r="AF311" s="27">
        <f t="shared" si="153"/>
        <v>2341</v>
      </c>
      <c r="AG311" s="27">
        <f t="shared" si="154"/>
        <v>2</v>
      </c>
      <c r="AH311" s="27">
        <v>0</v>
      </c>
      <c r="AI311" s="27">
        <v>0</v>
      </c>
      <c r="AJ311" s="27">
        <v>530</v>
      </c>
      <c r="AK311" s="27">
        <v>0</v>
      </c>
      <c r="AL311" s="27">
        <v>2341</v>
      </c>
      <c r="AM311" s="27">
        <v>2341</v>
      </c>
      <c r="AN311" s="27">
        <f t="shared" si="155"/>
        <v>2</v>
      </c>
      <c r="AO311" s="27">
        <v>0</v>
      </c>
      <c r="AP311" s="30">
        <f t="shared" si="156"/>
        <v>0</v>
      </c>
      <c r="AQ311" s="30">
        <f t="shared" si="157"/>
        <v>0</v>
      </c>
      <c r="AR311" s="31">
        <f t="shared" si="158"/>
        <v>0</v>
      </c>
      <c r="AS311" s="31">
        <f t="shared" si="179"/>
        <v>0</v>
      </c>
      <c r="AT311" s="32">
        <f t="shared" si="159"/>
        <v>0</v>
      </c>
      <c r="AU311" s="24">
        <v>1823.1167378090709</v>
      </c>
      <c r="AV311" s="28">
        <f t="shared" si="160"/>
        <v>5.062894438330616E-2</v>
      </c>
      <c r="AW311" s="30">
        <f t="shared" si="161"/>
        <v>6.5023969426793746E-4</v>
      </c>
      <c r="AX311" s="33">
        <f t="shared" si="162"/>
        <v>5.062894438330616E-2</v>
      </c>
      <c r="AY311" s="30">
        <f t="shared" si="163"/>
        <v>6.5023969426793746E-4</v>
      </c>
      <c r="AZ311" s="31">
        <f t="shared" si="164"/>
        <v>0.89997935045331456</v>
      </c>
      <c r="BA311" s="31">
        <f t="shared" si="182"/>
        <v>1823.1167378090709</v>
      </c>
      <c r="BB311" s="33">
        <f t="shared" si="165"/>
        <v>0</v>
      </c>
      <c r="BC311" s="31">
        <f t="shared" si="166"/>
        <v>0.6502027649455403</v>
      </c>
      <c r="BD311" s="30">
        <f t="shared" si="167"/>
        <v>5.0824893733020617E-4</v>
      </c>
      <c r="BE311" s="31">
        <f t="shared" si="168"/>
        <v>0.94402820929263231</v>
      </c>
      <c r="BF311" s="31">
        <f t="shared" si="169"/>
        <v>0.59170451991250406</v>
      </c>
      <c r="BG311" s="31">
        <f t="shared" si="170"/>
        <v>0.8980078206714841</v>
      </c>
      <c r="BH311" s="24">
        <v>0</v>
      </c>
      <c r="BI311" s="24">
        <v>5623.0132352099999</v>
      </c>
      <c r="BJ311" s="24">
        <f t="shared" si="178"/>
        <v>1.3589024377445698</v>
      </c>
      <c r="BK311" s="28">
        <f t="shared" si="181"/>
        <v>6.7945121887228485E-4</v>
      </c>
      <c r="BL311" s="28" t="str">
        <f t="shared" si="172"/>
        <v>TRUEFALSE</v>
      </c>
      <c r="BM311" s="24" t="str">
        <f t="shared" si="173"/>
        <v>TRUEFALSE</v>
      </c>
      <c r="BN311" s="28">
        <v>0.85540000000000005</v>
      </c>
      <c r="BO311" s="28">
        <f t="shared" si="174"/>
        <v>0.76035555555555556</v>
      </c>
      <c r="BP311" s="24">
        <v>55.14</v>
      </c>
      <c r="BQ311" s="24">
        <f t="shared" si="180"/>
        <v>156.78571428571428</v>
      </c>
      <c r="BR311" s="24">
        <v>14</v>
      </c>
      <c r="BS311" s="28">
        <v>93.46</v>
      </c>
      <c r="BT311" s="28">
        <v>5824.4272000000001</v>
      </c>
      <c r="BU311" s="24">
        <v>27.58</v>
      </c>
      <c r="BV311" s="28">
        <v>82.73</v>
      </c>
      <c r="BW311" s="28">
        <v>5155.7336000000005</v>
      </c>
      <c r="BX311" s="24">
        <v>2816</v>
      </c>
      <c r="BY311" s="24">
        <v>3292</v>
      </c>
      <c r="BZ311" s="24">
        <v>124</v>
      </c>
      <c r="CA311" s="24">
        <v>2391</v>
      </c>
      <c r="CB311" s="24">
        <v>831</v>
      </c>
      <c r="CC311" s="24">
        <v>3010</v>
      </c>
      <c r="CD311" s="24">
        <v>89.31</v>
      </c>
      <c r="CE311" s="24">
        <v>21.34</v>
      </c>
      <c r="CF311" s="24">
        <v>106.29</v>
      </c>
      <c r="CG311" s="24">
        <v>0</v>
      </c>
      <c r="CH311" s="24">
        <v>6232</v>
      </c>
      <c r="CI311" s="24">
        <v>100</v>
      </c>
      <c r="CJ311" s="24" t="s">
        <v>1980</v>
      </c>
      <c r="CK311" s="24">
        <v>1228</v>
      </c>
      <c r="CL311" s="28">
        <v>1.03</v>
      </c>
      <c r="CM311" s="28">
        <v>5.19</v>
      </c>
      <c r="CN311" s="24">
        <v>120</v>
      </c>
      <c r="CO311" s="24">
        <v>18.989999999999998</v>
      </c>
      <c r="CP311" s="24">
        <v>622</v>
      </c>
      <c r="CQ311" s="24">
        <v>1357</v>
      </c>
      <c r="CR311" s="24">
        <v>216</v>
      </c>
      <c r="CS311" s="24">
        <v>2195</v>
      </c>
      <c r="CT311" s="24">
        <v>219</v>
      </c>
      <c r="CU311" s="24">
        <v>610</v>
      </c>
      <c r="CV311" s="24">
        <v>290</v>
      </c>
      <c r="CW311" s="24">
        <v>169</v>
      </c>
      <c r="CX311" s="24">
        <v>25.09</v>
      </c>
      <c r="CY311" s="24">
        <v>56.64</v>
      </c>
      <c r="CZ311" s="24">
        <v>45.31</v>
      </c>
      <c r="DA311" s="24">
        <v>26.61</v>
      </c>
      <c r="DB311" s="24">
        <v>2310</v>
      </c>
      <c r="DC311" s="24">
        <v>35.450000000000003</v>
      </c>
      <c r="DD311" s="24">
        <v>44.94</v>
      </c>
      <c r="DE311" s="24">
        <v>48</v>
      </c>
      <c r="DF311" s="24">
        <v>7.59</v>
      </c>
      <c r="DG311" s="24">
        <v>49.84</v>
      </c>
      <c r="DH311" s="24">
        <v>31.75</v>
      </c>
    </row>
    <row r="312" spans="1:112" ht="12.3" customHeight="1">
      <c r="A312" s="24">
        <v>321</v>
      </c>
      <c r="B312" s="24" t="s">
        <v>2882</v>
      </c>
      <c r="C312" s="24" t="s">
        <v>799</v>
      </c>
      <c r="D312" s="25" t="s">
        <v>2042</v>
      </c>
      <c r="E312" s="25" t="s">
        <v>2043</v>
      </c>
      <c r="F312" s="25" t="s">
        <v>2313</v>
      </c>
      <c r="G312" s="25" t="s">
        <v>2314</v>
      </c>
      <c r="H312" s="25" t="s">
        <v>323</v>
      </c>
      <c r="I312" s="26">
        <v>1410</v>
      </c>
      <c r="J312" s="27">
        <v>1728.8171074845245</v>
      </c>
      <c r="K312" s="27">
        <f t="shared" si="148"/>
        <v>956.9670000000001</v>
      </c>
      <c r="L312" s="24">
        <v>89</v>
      </c>
      <c r="M312" s="24">
        <v>89</v>
      </c>
      <c r="N312" s="24">
        <v>99</v>
      </c>
      <c r="O312" s="24">
        <f t="shared" si="149"/>
        <v>188</v>
      </c>
      <c r="P312" s="28">
        <v>67.87</v>
      </c>
      <c r="Q312" s="28">
        <f t="shared" si="150"/>
        <v>0.60209857435587366</v>
      </c>
      <c r="R312" s="29">
        <v>1</v>
      </c>
      <c r="S312" s="29">
        <v>0.44120097761403415</v>
      </c>
      <c r="T312" s="29">
        <v>0.59122502084799811</v>
      </c>
      <c r="U312" s="28" t="s">
        <v>294</v>
      </c>
      <c r="V312" s="28" t="s">
        <v>295</v>
      </c>
      <c r="W312" s="28">
        <v>0.79541791843258602</v>
      </c>
      <c r="X312" s="27">
        <v>1375.1321049859848</v>
      </c>
      <c r="Y312" s="30">
        <f t="shared" si="151"/>
        <v>1.101244021466911E-4</v>
      </c>
      <c r="Z312" s="27">
        <f t="shared" si="152"/>
        <v>1375.1321049859848</v>
      </c>
      <c r="AA312" s="27">
        <v>0</v>
      </c>
      <c r="AB312" s="27">
        <v>0</v>
      </c>
      <c r="AC312" s="27">
        <v>0</v>
      </c>
      <c r="AD312" s="27">
        <v>0</v>
      </c>
      <c r="AE312" s="27">
        <v>0</v>
      </c>
      <c r="AF312" s="27">
        <f t="shared" si="153"/>
        <v>0</v>
      </c>
      <c r="AG312" s="27">
        <f t="shared" si="154"/>
        <v>0</v>
      </c>
      <c r="AH312" s="27">
        <v>0</v>
      </c>
      <c r="AI312" s="27">
        <v>0</v>
      </c>
      <c r="AJ312" s="27">
        <v>0</v>
      </c>
      <c r="AK312" s="27">
        <v>0</v>
      </c>
      <c r="AL312" s="27">
        <v>0</v>
      </c>
      <c r="AM312" s="27">
        <v>0</v>
      </c>
      <c r="AN312" s="27">
        <f t="shared" si="155"/>
        <v>0</v>
      </c>
      <c r="AO312" s="27">
        <v>0</v>
      </c>
      <c r="AP312" s="30">
        <f t="shared" si="156"/>
        <v>0</v>
      </c>
      <c r="AQ312" s="30">
        <f t="shared" si="157"/>
        <v>0</v>
      </c>
      <c r="AR312" s="31">
        <f t="shared" si="158"/>
        <v>0</v>
      </c>
      <c r="AS312" s="31">
        <f t="shared" si="179"/>
        <v>0</v>
      </c>
      <c r="AT312" s="32">
        <f t="shared" si="159"/>
        <v>0</v>
      </c>
      <c r="AU312" s="24">
        <v>635.53891682763629</v>
      </c>
      <c r="AV312" s="28">
        <f t="shared" si="160"/>
        <v>1.764926173195103E-2</v>
      </c>
      <c r="AW312" s="30">
        <f t="shared" si="161"/>
        <v>2.2667370794368571E-4</v>
      </c>
      <c r="AX312" s="33">
        <f t="shared" si="162"/>
        <v>1.764926173195103E-2</v>
      </c>
      <c r="AY312" s="30">
        <f t="shared" si="163"/>
        <v>2.2667370794368571E-4</v>
      </c>
      <c r="AZ312" s="31">
        <f t="shared" si="164"/>
        <v>0.89650478772979725</v>
      </c>
      <c r="BA312" s="31">
        <f t="shared" si="182"/>
        <v>635.53891682763629</v>
      </c>
      <c r="BB312" s="33">
        <f t="shared" si="165"/>
        <v>0</v>
      </c>
      <c r="BC312" s="31">
        <f t="shared" si="166"/>
        <v>0.63805134982058276</v>
      </c>
      <c r="BD312" s="30">
        <f t="shared" si="167"/>
        <v>1.101244021466911E-4</v>
      </c>
      <c r="BE312" s="31">
        <f t="shared" si="168"/>
        <v>0.94248655053513275</v>
      </c>
      <c r="BF312" s="31">
        <f t="shared" si="169"/>
        <v>0.5793381977899551</v>
      </c>
      <c r="BG312" s="31">
        <f t="shared" si="170"/>
        <v>0.87923991607505847</v>
      </c>
      <c r="BH312" s="24">
        <v>0</v>
      </c>
      <c r="BI312" s="24">
        <v>3454.7262269100002</v>
      </c>
      <c r="BJ312" s="24">
        <f t="shared" si="178"/>
        <v>0.5004208709848551</v>
      </c>
      <c r="BK312" s="28">
        <f t="shared" si="181"/>
        <v>2.5021043549242755E-4</v>
      </c>
      <c r="BL312" s="28" t="str">
        <f t="shared" si="172"/>
        <v>TRUEFALSE</v>
      </c>
      <c r="BM312" s="24" t="str">
        <f t="shared" si="173"/>
        <v>TRUEFALSE</v>
      </c>
      <c r="BN312" s="28">
        <v>0.86329999999999996</v>
      </c>
      <c r="BO312" s="28">
        <f t="shared" si="174"/>
        <v>0.76737777777777771</v>
      </c>
      <c r="BP312" s="24">
        <v>29.57</v>
      </c>
      <c r="BQ312" s="24">
        <f t="shared" si="180"/>
        <v>99.875</v>
      </c>
      <c r="BR312" s="24">
        <v>8</v>
      </c>
      <c r="BS312" s="28">
        <v>86.83</v>
      </c>
      <c r="BT312" s="28">
        <v>1224.3029999999999</v>
      </c>
      <c r="BU312" s="24">
        <v>22.42</v>
      </c>
      <c r="BV312" s="28">
        <v>70.11</v>
      </c>
      <c r="BW312" s="28">
        <v>988.55100000000004</v>
      </c>
      <c r="BX312" s="24">
        <v>625</v>
      </c>
      <c r="BY312" s="24">
        <v>724</v>
      </c>
      <c r="BZ312" s="24">
        <v>61</v>
      </c>
      <c r="CA312" s="24">
        <v>515</v>
      </c>
      <c r="CB312" s="24">
        <v>187</v>
      </c>
      <c r="CC312" s="24">
        <v>708</v>
      </c>
      <c r="CD312" s="24">
        <v>94.75</v>
      </c>
      <c r="CE312" s="24">
        <v>22.71</v>
      </c>
      <c r="CF312" s="24">
        <v>114.94</v>
      </c>
      <c r="CG312" s="24">
        <v>0</v>
      </c>
      <c r="CH312" s="24">
        <v>1410</v>
      </c>
      <c r="CI312" s="24">
        <v>100</v>
      </c>
      <c r="CJ312" s="24" t="s">
        <v>1980</v>
      </c>
      <c r="CK312" s="24">
        <v>283</v>
      </c>
      <c r="CL312" s="28">
        <v>1.01</v>
      </c>
      <c r="CM312" s="28">
        <v>5.0199999999999996</v>
      </c>
      <c r="CN312" s="24">
        <v>48</v>
      </c>
      <c r="CO312" s="24">
        <v>17.27</v>
      </c>
      <c r="CP312" s="24">
        <v>286</v>
      </c>
      <c r="CQ312" s="24">
        <v>450</v>
      </c>
      <c r="CR312" s="24">
        <v>63</v>
      </c>
      <c r="CS312" s="24">
        <v>799</v>
      </c>
      <c r="CT312" s="24">
        <v>104</v>
      </c>
      <c r="CU312" s="24">
        <v>208</v>
      </c>
      <c r="CV312" s="24">
        <v>104</v>
      </c>
      <c r="CW312" s="24">
        <v>71</v>
      </c>
      <c r="CX312" s="24">
        <v>57.78</v>
      </c>
      <c r="CY312" s="24">
        <v>79.39</v>
      </c>
      <c r="CZ312" s="24">
        <v>70.75</v>
      </c>
      <c r="DA312" s="24">
        <v>43.83</v>
      </c>
      <c r="DB312" s="24">
        <v>291</v>
      </c>
      <c r="DC312" s="24">
        <v>21.77</v>
      </c>
      <c r="DD312" s="24">
        <v>34.89</v>
      </c>
      <c r="DE312" s="24">
        <v>2</v>
      </c>
      <c r="DF312" s="24">
        <v>0.72</v>
      </c>
      <c r="DG312" s="24">
        <v>49.64</v>
      </c>
      <c r="DH312" s="24">
        <v>29.24</v>
      </c>
    </row>
    <row r="313" spans="1:112" ht="12.3" customHeight="1">
      <c r="A313" s="24">
        <v>322</v>
      </c>
      <c r="B313" s="24" t="s">
        <v>2882</v>
      </c>
      <c r="C313" s="24" t="s">
        <v>799</v>
      </c>
      <c r="D313" s="25" t="s">
        <v>2042</v>
      </c>
      <c r="E313" s="25" t="s">
        <v>2043</v>
      </c>
      <c r="F313" s="25" t="s">
        <v>2504</v>
      </c>
      <c r="G313" s="25" t="s">
        <v>2505</v>
      </c>
      <c r="H313" s="25" t="s">
        <v>323</v>
      </c>
      <c r="I313" s="26">
        <v>2449</v>
      </c>
      <c r="J313" s="27">
        <v>3002.7468767585819</v>
      </c>
      <c r="K313" s="27">
        <f t="shared" si="148"/>
        <v>2260.6718999999998</v>
      </c>
      <c r="L313" s="24">
        <v>11</v>
      </c>
      <c r="M313" s="24">
        <v>35</v>
      </c>
      <c r="N313" s="24">
        <v>97</v>
      </c>
      <c r="O313" s="24">
        <f t="shared" si="149"/>
        <v>132</v>
      </c>
      <c r="P313" s="28">
        <v>92.31</v>
      </c>
      <c r="Q313" s="28">
        <f t="shared" si="150"/>
        <v>0.99909537136224502</v>
      </c>
      <c r="R313" s="29">
        <v>1</v>
      </c>
      <c r="S313" s="29">
        <v>0.44120097761403415</v>
      </c>
      <c r="T313" s="29">
        <v>0.59122502084799811</v>
      </c>
      <c r="U313" s="28" t="s">
        <v>294</v>
      </c>
      <c r="V313" s="28" t="s">
        <v>295</v>
      </c>
      <c r="W313" s="28">
        <v>0.99909537136224502</v>
      </c>
      <c r="X313" s="27">
        <v>3002.7468767585819</v>
      </c>
      <c r="Y313" s="30">
        <f t="shared" si="151"/>
        <v>2.4046831820878257E-4</v>
      </c>
      <c r="Z313" s="27">
        <f t="shared" si="152"/>
        <v>3002.7468767585819</v>
      </c>
      <c r="AA313" s="27">
        <v>0</v>
      </c>
      <c r="AB313" s="27">
        <v>0</v>
      </c>
      <c r="AC313" s="27">
        <v>0</v>
      </c>
      <c r="AD313" s="27">
        <v>0</v>
      </c>
      <c r="AE313" s="27">
        <v>0</v>
      </c>
      <c r="AF313" s="27">
        <f t="shared" si="153"/>
        <v>0</v>
      </c>
      <c r="AG313" s="27">
        <f t="shared" si="154"/>
        <v>0</v>
      </c>
      <c r="AH313" s="27">
        <v>0</v>
      </c>
      <c r="AI313" s="27">
        <v>0</v>
      </c>
      <c r="AJ313" s="27">
        <v>0</v>
      </c>
      <c r="AK313" s="27">
        <v>0</v>
      </c>
      <c r="AL313" s="27">
        <v>0</v>
      </c>
      <c r="AM313" s="27">
        <v>0</v>
      </c>
      <c r="AN313" s="27">
        <f t="shared" si="155"/>
        <v>0</v>
      </c>
      <c r="AO313" s="27">
        <v>0</v>
      </c>
      <c r="AP313" s="30">
        <f t="shared" si="156"/>
        <v>0</v>
      </c>
      <c r="AQ313" s="30">
        <f t="shared" si="157"/>
        <v>0</v>
      </c>
      <c r="AR313" s="31">
        <f t="shared" si="158"/>
        <v>0</v>
      </c>
      <c r="AS313" s="31">
        <f t="shared" si="179"/>
        <v>0</v>
      </c>
      <c r="AT313" s="32">
        <f t="shared" si="159"/>
        <v>0</v>
      </c>
      <c r="AU313" s="24">
        <v>320.70961420728065</v>
      </c>
      <c r="AV313" s="28">
        <f t="shared" si="160"/>
        <v>8.9062805930930217E-3</v>
      </c>
      <c r="AW313" s="30">
        <f t="shared" si="161"/>
        <v>1.1438550103025267E-4</v>
      </c>
      <c r="AX313" s="33">
        <f t="shared" si="162"/>
        <v>8.9062805930930217E-3</v>
      </c>
      <c r="AY313" s="30">
        <f t="shared" si="163"/>
        <v>1.1438550103025267E-4</v>
      </c>
      <c r="AZ313" s="31">
        <f t="shared" si="164"/>
        <v>0.89558367406479833</v>
      </c>
      <c r="BA313" s="31">
        <f t="shared" si="182"/>
        <v>320.70961420728065</v>
      </c>
      <c r="BB313" s="33">
        <f t="shared" si="165"/>
        <v>0</v>
      </c>
      <c r="BC313" s="31">
        <f t="shared" si="166"/>
        <v>0.63482998488596376</v>
      </c>
      <c r="BD313" s="30">
        <f t="shared" si="167"/>
        <v>2.4046831820878257E-4</v>
      </c>
      <c r="BE313" s="31">
        <f t="shared" si="168"/>
        <v>0.94299128164795221</v>
      </c>
      <c r="BF313" s="31">
        <f t="shared" si="169"/>
        <v>0.64744237377613534</v>
      </c>
      <c r="BG313" s="31">
        <f t="shared" si="170"/>
        <v>0.98259907693632831</v>
      </c>
      <c r="BH313" s="24">
        <v>0</v>
      </c>
      <c r="BI313" s="24">
        <v>6723.3978478899999</v>
      </c>
      <c r="BJ313" s="24">
        <f t="shared" si="178"/>
        <v>0.44661151172259311</v>
      </c>
      <c r="BK313" s="28">
        <f t="shared" si="181"/>
        <v>2.2330575586129654E-4</v>
      </c>
      <c r="BL313" s="28" t="str">
        <f t="shared" si="172"/>
        <v>TRUEFALSE</v>
      </c>
      <c r="BM313" s="24" t="str">
        <f t="shared" si="173"/>
        <v>TRUEFALSE</v>
      </c>
      <c r="BN313" s="28">
        <v>0.77749999999999997</v>
      </c>
      <c r="BO313" s="28">
        <f t="shared" si="174"/>
        <v>0.69111111111111112</v>
      </c>
      <c r="BP313" s="24">
        <v>90.1</v>
      </c>
      <c r="BQ313" s="24">
        <f t="shared" si="180"/>
        <v>107</v>
      </c>
      <c r="BR313" s="24">
        <v>3</v>
      </c>
      <c r="BS313" s="28">
        <v>97.77000000000001</v>
      </c>
      <c r="BT313" s="28">
        <v>2394.3873000000003</v>
      </c>
      <c r="BU313" s="24">
        <v>77.47</v>
      </c>
      <c r="BV313" s="28">
        <v>100.01</v>
      </c>
      <c r="BW313" s="28">
        <v>2449.2449000000001</v>
      </c>
      <c r="BX313" s="24">
        <v>1052</v>
      </c>
      <c r="BY313" s="24">
        <v>1353</v>
      </c>
      <c r="BZ313" s="24">
        <v>44</v>
      </c>
      <c r="CA313" s="24">
        <v>908</v>
      </c>
      <c r="CB313" s="24">
        <v>279</v>
      </c>
      <c r="CC313" s="24">
        <v>1262</v>
      </c>
      <c r="CD313" s="24">
        <v>81.010000000000005</v>
      </c>
      <c r="CE313" s="24">
        <v>21.28</v>
      </c>
      <c r="CF313" s="24">
        <v>120.63</v>
      </c>
      <c r="CG313" s="24">
        <v>0</v>
      </c>
      <c r="CH313" s="24">
        <v>2449</v>
      </c>
      <c r="CI313" s="24">
        <v>100</v>
      </c>
      <c r="CJ313" s="24" t="s">
        <v>1980</v>
      </c>
      <c r="CK313" s="24">
        <v>537</v>
      </c>
      <c r="CL313" s="28">
        <v>1</v>
      </c>
      <c r="CM313" s="28">
        <v>4.5599999999999996</v>
      </c>
      <c r="CN313" s="24">
        <v>9</v>
      </c>
      <c r="CO313" s="24">
        <v>6.12</v>
      </c>
      <c r="CP313" s="24">
        <v>69</v>
      </c>
      <c r="CQ313" s="24">
        <v>252</v>
      </c>
      <c r="CR313" s="24">
        <v>0</v>
      </c>
      <c r="CS313" s="24">
        <v>321</v>
      </c>
      <c r="CT313" s="24">
        <v>11</v>
      </c>
      <c r="CU313" s="24">
        <v>29</v>
      </c>
      <c r="CV313" s="24">
        <v>6</v>
      </c>
      <c r="CW313" s="24">
        <v>16</v>
      </c>
      <c r="CX313" s="24">
        <v>3.34</v>
      </c>
      <c r="CY313" s="24">
        <v>7.46</v>
      </c>
      <c r="CZ313" s="24">
        <v>2.94</v>
      </c>
      <c r="DA313" s="24">
        <v>4.92</v>
      </c>
      <c r="DB313" s="24">
        <v>1510</v>
      </c>
      <c r="DC313" s="24">
        <v>81.36</v>
      </c>
      <c r="DD313" s="24">
        <v>47.62</v>
      </c>
      <c r="DE313" s="24">
        <v>10</v>
      </c>
      <c r="DF313" s="24">
        <v>6.8</v>
      </c>
      <c r="DG313" s="24">
        <v>74.150000000000006</v>
      </c>
      <c r="DH313" s="24">
        <v>54.55</v>
      </c>
    </row>
    <row r="314" spans="1:112" ht="12.3" customHeight="1">
      <c r="A314" s="24">
        <v>323</v>
      </c>
      <c r="B314" s="24" t="s">
        <v>2882</v>
      </c>
      <c r="C314" s="24" t="s">
        <v>799</v>
      </c>
      <c r="D314" s="25" t="s">
        <v>2042</v>
      </c>
      <c r="E314" s="25" t="s">
        <v>2043</v>
      </c>
      <c r="F314" s="25" t="s">
        <v>2044</v>
      </c>
      <c r="G314" s="25" t="s">
        <v>2045</v>
      </c>
      <c r="H314" s="25" t="s">
        <v>323</v>
      </c>
      <c r="I314" s="26">
        <v>6109</v>
      </c>
      <c r="J314" s="27">
        <v>7490.3146876758574</v>
      </c>
      <c r="K314" s="27">
        <f t="shared" si="148"/>
        <v>5440.0644999999995</v>
      </c>
      <c r="L314" s="24">
        <v>38</v>
      </c>
      <c r="M314" s="24">
        <v>92</v>
      </c>
      <c r="N314" s="24">
        <v>217</v>
      </c>
      <c r="O314" s="24">
        <f t="shared" si="149"/>
        <v>309</v>
      </c>
      <c r="P314" s="28">
        <v>89.05</v>
      </c>
      <c r="Q314" s="28">
        <f t="shared" si="150"/>
        <v>0.99909537136224502</v>
      </c>
      <c r="R314" s="29">
        <v>1</v>
      </c>
      <c r="S314" s="29">
        <v>0.44120097761403415</v>
      </c>
      <c r="T314" s="29">
        <v>0.59122502084799811</v>
      </c>
      <c r="U314" s="28" t="s">
        <v>294</v>
      </c>
      <c r="V314" s="28" t="s">
        <v>295</v>
      </c>
      <c r="W314" s="28">
        <v>0.99909537136224502</v>
      </c>
      <c r="X314" s="27">
        <v>7490.3146876758574</v>
      </c>
      <c r="Y314" s="30">
        <f t="shared" si="151"/>
        <v>5.9984522496425176E-4</v>
      </c>
      <c r="Z314" s="27">
        <f t="shared" si="152"/>
        <v>7490.3146876758574</v>
      </c>
      <c r="AA314" s="27">
        <v>0</v>
      </c>
      <c r="AB314" s="27">
        <v>0</v>
      </c>
      <c r="AC314" s="27">
        <v>0</v>
      </c>
      <c r="AD314" s="27">
        <v>0</v>
      </c>
      <c r="AE314" s="27">
        <v>0</v>
      </c>
      <c r="AF314" s="27">
        <f t="shared" si="153"/>
        <v>0</v>
      </c>
      <c r="AG314" s="27">
        <f t="shared" si="154"/>
        <v>0</v>
      </c>
      <c r="AH314" s="27">
        <v>0</v>
      </c>
      <c r="AI314" s="27">
        <v>0</v>
      </c>
      <c r="AJ314" s="27">
        <v>0</v>
      </c>
      <c r="AK314" s="27">
        <v>0</v>
      </c>
      <c r="AL314" s="27">
        <v>0</v>
      </c>
      <c r="AM314" s="27">
        <v>0</v>
      </c>
      <c r="AN314" s="27">
        <f t="shared" si="155"/>
        <v>0</v>
      </c>
      <c r="AO314" s="27">
        <v>0</v>
      </c>
      <c r="AP314" s="30">
        <f t="shared" si="156"/>
        <v>0</v>
      </c>
      <c r="AQ314" s="30">
        <f t="shared" si="157"/>
        <v>0</v>
      </c>
      <c r="AR314" s="31">
        <f t="shared" si="158"/>
        <v>0</v>
      </c>
      <c r="AS314" s="31">
        <f t="shared" si="179"/>
        <v>0</v>
      </c>
      <c r="AT314" s="32">
        <f t="shared" si="159"/>
        <v>0</v>
      </c>
      <c r="AU314" s="24">
        <v>2220.9890105382706</v>
      </c>
      <c r="AV314" s="28">
        <f t="shared" si="160"/>
        <v>6.1678074013849803E-2</v>
      </c>
      <c r="AW314" s="30">
        <f t="shared" si="161"/>
        <v>7.9214632021885249E-4</v>
      </c>
      <c r="AX314" s="33">
        <f t="shared" si="162"/>
        <v>6.1678074013849803E-2</v>
      </c>
      <c r="AY314" s="30">
        <f t="shared" si="163"/>
        <v>7.9214632021885249E-4</v>
      </c>
      <c r="AZ314" s="31">
        <f t="shared" si="164"/>
        <v>0.90114342757156496</v>
      </c>
      <c r="BA314" s="31">
        <f t="shared" si="182"/>
        <v>2220.9890105382706</v>
      </c>
      <c r="BB314" s="33">
        <f t="shared" si="165"/>
        <v>0</v>
      </c>
      <c r="BC314" s="31">
        <f t="shared" si="166"/>
        <v>0.65427383386180493</v>
      </c>
      <c r="BD314" s="30">
        <f t="shared" si="167"/>
        <v>5.9984522496425176E-4</v>
      </c>
      <c r="BE314" s="31">
        <f t="shared" si="168"/>
        <v>0.94438289785489438</v>
      </c>
      <c r="BF314" s="31">
        <f t="shared" si="169"/>
        <v>0.64802603814736781</v>
      </c>
      <c r="BG314" s="31">
        <f t="shared" si="170"/>
        <v>0.9834848825240422</v>
      </c>
      <c r="BH314" s="24">
        <v>0</v>
      </c>
      <c r="BI314" s="24">
        <v>1998.91550368</v>
      </c>
      <c r="BJ314" s="24">
        <f t="shared" si="178"/>
        <v>3.7471892503140833</v>
      </c>
      <c r="BK314" s="28">
        <f t="shared" si="181"/>
        <v>1.8735946251570417E-3</v>
      </c>
      <c r="BL314" s="28" t="str">
        <f t="shared" si="172"/>
        <v>TRUEFALSE</v>
      </c>
      <c r="BM314" s="24" t="str">
        <f t="shared" si="173"/>
        <v>TRUEFALSE</v>
      </c>
      <c r="BN314" s="28">
        <v>0.78220000000000001</v>
      </c>
      <c r="BO314" s="28">
        <f t="shared" si="174"/>
        <v>0.69528888888888885</v>
      </c>
      <c r="BP314" s="24">
        <v>42.63</v>
      </c>
      <c r="BQ314" s="24">
        <f t="shared" si="180"/>
        <v>130.76470588235293</v>
      </c>
      <c r="BR314" s="24">
        <v>17</v>
      </c>
      <c r="BS314" s="28">
        <v>99.25</v>
      </c>
      <c r="BT314" s="28">
        <v>6063.1824999999999</v>
      </c>
      <c r="BU314" s="24">
        <v>67.47</v>
      </c>
      <c r="BV314" s="28">
        <v>97.48</v>
      </c>
      <c r="BW314" s="28">
        <v>5955.0532000000003</v>
      </c>
      <c r="BX314" s="24">
        <v>2622</v>
      </c>
      <c r="BY314" s="24">
        <v>3352</v>
      </c>
      <c r="BZ314" s="24">
        <v>135</v>
      </c>
      <c r="CA314" s="24">
        <v>2217</v>
      </c>
      <c r="CB314" s="24">
        <v>778</v>
      </c>
      <c r="CC314" s="24">
        <v>3114</v>
      </c>
      <c r="CD314" s="24">
        <v>82.25</v>
      </c>
      <c r="CE314" s="24">
        <v>22.03</v>
      </c>
      <c r="CF314" s="24">
        <v>108.93</v>
      </c>
      <c r="CG314" s="24">
        <v>0</v>
      </c>
      <c r="CH314" s="24">
        <v>6109</v>
      </c>
      <c r="CI314" s="24">
        <v>100</v>
      </c>
      <c r="CJ314" s="24" t="s">
        <v>1980</v>
      </c>
      <c r="CK314" s="24">
        <v>1102</v>
      </c>
      <c r="CL314" s="28">
        <v>1.03</v>
      </c>
      <c r="CM314" s="28">
        <v>5.69</v>
      </c>
      <c r="CN314" s="24">
        <v>62</v>
      </c>
      <c r="CO314" s="24">
        <v>15.9</v>
      </c>
      <c r="CP314" s="24">
        <v>684</v>
      </c>
      <c r="CQ314" s="24">
        <v>1285</v>
      </c>
      <c r="CR314" s="24">
        <v>254</v>
      </c>
      <c r="CS314" s="24">
        <v>2223</v>
      </c>
      <c r="CT314" s="24">
        <v>298</v>
      </c>
      <c r="CU314" s="24">
        <v>723</v>
      </c>
      <c r="CV314" s="24">
        <v>355</v>
      </c>
      <c r="CW314" s="24">
        <v>250</v>
      </c>
      <c r="CX314" s="24">
        <v>38.9</v>
      </c>
      <c r="CY314" s="24">
        <v>70.06</v>
      </c>
      <c r="CZ314" s="24">
        <v>57.26</v>
      </c>
      <c r="DA314" s="24">
        <v>33.29</v>
      </c>
      <c r="DB314" s="24">
        <v>1806</v>
      </c>
      <c r="DC314" s="24">
        <v>25.82</v>
      </c>
      <c r="DD314" s="24">
        <v>63.33</v>
      </c>
      <c r="DE314" s="24">
        <v>5</v>
      </c>
      <c r="DF314" s="24">
        <v>1.28</v>
      </c>
      <c r="DG314" s="24">
        <v>80</v>
      </c>
      <c r="DH314" s="24">
        <v>18.16</v>
      </c>
    </row>
    <row r="315" spans="1:112" ht="12.3" customHeight="1">
      <c r="A315" s="24">
        <v>324</v>
      </c>
      <c r="B315" s="24" t="s">
        <v>2882</v>
      </c>
      <c r="C315" s="24" t="s">
        <v>799</v>
      </c>
      <c r="D315" s="25" t="s">
        <v>2042</v>
      </c>
      <c r="E315" s="25" t="s">
        <v>2043</v>
      </c>
      <c r="F315" s="25" t="s">
        <v>2072</v>
      </c>
      <c r="G315" s="25" t="s">
        <v>2073</v>
      </c>
      <c r="H315" s="25" t="s">
        <v>323</v>
      </c>
      <c r="I315" s="26">
        <v>8619</v>
      </c>
      <c r="J315" s="27">
        <v>10567.854361283062</v>
      </c>
      <c r="K315" s="27">
        <f t="shared" si="148"/>
        <v>8226.835500000001</v>
      </c>
      <c r="L315" s="24">
        <v>35</v>
      </c>
      <c r="M315" s="24">
        <v>217</v>
      </c>
      <c r="N315" s="24">
        <v>516</v>
      </c>
      <c r="O315" s="24">
        <f t="shared" si="149"/>
        <v>733</v>
      </c>
      <c r="P315" s="28">
        <v>95.45</v>
      </c>
      <c r="Q315" s="28">
        <f t="shared" si="150"/>
        <v>0.99909537136224502</v>
      </c>
      <c r="R315" s="29">
        <v>1</v>
      </c>
      <c r="S315" s="29">
        <v>0.44120097761403415</v>
      </c>
      <c r="T315" s="29">
        <v>0.59122502084799811</v>
      </c>
      <c r="U315" s="28" t="s">
        <v>294</v>
      </c>
      <c r="V315" s="28" t="s">
        <v>295</v>
      </c>
      <c r="W315" s="28">
        <v>0.99909537136224502</v>
      </c>
      <c r="X315" s="27">
        <v>10567.854361283062</v>
      </c>
      <c r="Y315" s="30">
        <f t="shared" si="151"/>
        <v>8.4630315828562556E-4</v>
      </c>
      <c r="Z315" s="27">
        <f t="shared" si="152"/>
        <v>10567.854361283062</v>
      </c>
      <c r="AA315" s="27">
        <v>0</v>
      </c>
      <c r="AB315" s="27">
        <v>0</v>
      </c>
      <c r="AC315" s="27">
        <v>0</v>
      </c>
      <c r="AD315" s="27">
        <v>0</v>
      </c>
      <c r="AE315" s="27">
        <v>0</v>
      </c>
      <c r="AF315" s="27">
        <f t="shared" si="153"/>
        <v>0</v>
      </c>
      <c r="AG315" s="27">
        <f t="shared" si="154"/>
        <v>0</v>
      </c>
      <c r="AH315" s="27">
        <v>0</v>
      </c>
      <c r="AI315" s="27">
        <v>0</v>
      </c>
      <c r="AJ315" s="27">
        <v>0</v>
      </c>
      <c r="AK315" s="27">
        <v>0</v>
      </c>
      <c r="AL315" s="27">
        <v>0</v>
      </c>
      <c r="AM315" s="27">
        <v>0</v>
      </c>
      <c r="AN315" s="27">
        <f t="shared" si="155"/>
        <v>0</v>
      </c>
      <c r="AO315" s="27">
        <v>0</v>
      </c>
      <c r="AP315" s="30">
        <f t="shared" si="156"/>
        <v>0</v>
      </c>
      <c r="AQ315" s="30">
        <f t="shared" si="157"/>
        <v>0</v>
      </c>
      <c r="AR315" s="31">
        <f t="shared" si="158"/>
        <v>0</v>
      </c>
      <c r="AS315" s="31">
        <f t="shared" si="179"/>
        <v>0</v>
      </c>
      <c r="AT315" s="32">
        <f t="shared" si="159"/>
        <v>0</v>
      </c>
      <c r="AU315" s="24">
        <v>1990.1979797535921</v>
      </c>
      <c r="AV315" s="28">
        <f t="shared" si="160"/>
        <v>5.5268881437511838E-2</v>
      </c>
      <c r="AW315" s="30">
        <f t="shared" si="161"/>
        <v>7.0983152041203526E-4</v>
      </c>
      <c r="AX315" s="33">
        <f t="shared" si="162"/>
        <v>5.5268881437511838E-2</v>
      </c>
      <c r="AY315" s="30">
        <f t="shared" si="163"/>
        <v>7.0983152041203526E-4</v>
      </c>
      <c r="AZ315" s="31">
        <f t="shared" si="164"/>
        <v>0.90046818936963902</v>
      </c>
      <c r="BA315" s="31">
        <f t="shared" si="182"/>
        <v>1990.1979797535921</v>
      </c>
      <c r="BB315" s="33">
        <f t="shared" si="165"/>
        <v>0</v>
      </c>
      <c r="BC315" s="31">
        <f t="shared" si="166"/>
        <v>0.65191235693571692</v>
      </c>
      <c r="BD315" s="30">
        <f t="shared" si="167"/>
        <v>8.4630315828562556E-4</v>
      </c>
      <c r="BE315" s="31">
        <f t="shared" si="168"/>
        <v>0.94533725760337106</v>
      </c>
      <c r="BF315" s="31">
        <f t="shared" si="169"/>
        <v>0.64842631070796719</v>
      </c>
      <c r="BG315" s="31">
        <f t="shared" si="170"/>
        <v>0.98409236121944166</v>
      </c>
      <c r="BH315" s="24">
        <v>0</v>
      </c>
      <c r="BI315" s="24">
        <v>1868.20513323</v>
      </c>
      <c r="BJ315" s="24">
        <f t="shared" si="178"/>
        <v>5.6566884296115587</v>
      </c>
      <c r="BK315" s="28">
        <f t="shared" si="181"/>
        <v>2.8283442148057795E-3</v>
      </c>
      <c r="BL315" s="28" t="str">
        <f t="shared" si="172"/>
        <v>TRUEFALSE</v>
      </c>
      <c r="BM315" s="24" t="str">
        <f t="shared" si="173"/>
        <v>TRUEFALSE</v>
      </c>
      <c r="BN315" s="28">
        <v>0.6895</v>
      </c>
      <c r="BO315" s="28">
        <f t="shared" si="174"/>
        <v>0.61288888888888893</v>
      </c>
      <c r="BP315" s="24">
        <v>56.76</v>
      </c>
      <c r="BQ315" s="24">
        <f t="shared" si="180"/>
        <v>166</v>
      </c>
      <c r="BR315" s="24">
        <v>12</v>
      </c>
      <c r="BS315" s="28">
        <v>98.86</v>
      </c>
      <c r="BT315" s="28">
        <v>8520.7434000000012</v>
      </c>
      <c r="BU315" s="24">
        <v>36.020000000000003</v>
      </c>
      <c r="BV315" s="28">
        <v>98.589999999999975</v>
      </c>
      <c r="BW315" s="28">
        <v>8497.4720999999972</v>
      </c>
      <c r="BX315" s="24">
        <v>3411</v>
      </c>
      <c r="BY315" s="24">
        <v>4947</v>
      </c>
      <c r="BZ315" s="24">
        <v>261</v>
      </c>
      <c r="CA315" s="24">
        <v>2864</v>
      </c>
      <c r="CB315" s="24">
        <v>1066</v>
      </c>
      <c r="CC315" s="24">
        <v>4689</v>
      </c>
      <c r="CD315" s="24">
        <v>74.23</v>
      </c>
      <c r="CE315" s="24">
        <v>23.26</v>
      </c>
      <c r="CF315" s="24">
        <v>110.37</v>
      </c>
      <c r="CG315" s="24">
        <v>0</v>
      </c>
      <c r="CH315" s="24">
        <v>8619</v>
      </c>
      <c r="CI315" s="24">
        <v>100</v>
      </c>
      <c r="CJ315" s="24" t="s">
        <v>1980</v>
      </c>
      <c r="CK315" s="24">
        <v>1587</v>
      </c>
      <c r="CL315" s="28">
        <v>1.01</v>
      </c>
      <c r="CM315" s="28">
        <v>5.46</v>
      </c>
      <c r="CN315" s="24">
        <v>188</v>
      </c>
      <c r="CO315" s="24">
        <v>22.27</v>
      </c>
      <c r="CP315" s="24">
        <v>564</v>
      </c>
      <c r="CQ315" s="24">
        <v>1256</v>
      </c>
      <c r="CR315" s="24">
        <v>172</v>
      </c>
      <c r="CS315" s="24">
        <v>1992</v>
      </c>
      <c r="CT315" s="24">
        <v>225</v>
      </c>
      <c r="CU315" s="24">
        <v>677</v>
      </c>
      <c r="CV315" s="24">
        <v>331</v>
      </c>
      <c r="CW315" s="24">
        <v>220</v>
      </c>
      <c r="CX315" s="24">
        <v>22.5</v>
      </c>
      <c r="CY315" s="24">
        <v>52.64</v>
      </c>
      <c r="CZ315" s="24">
        <v>39.130000000000003</v>
      </c>
      <c r="DA315" s="24">
        <v>19.489999999999998</v>
      </c>
      <c r="DB315" s="24">
        <v>3500</v>
      </c>
      <c r="DC315" s="24">
        <v>40.19</v>
      </c>
      <c r="DD315" s="24">
        <v>56.4</v>
      </c>
      <c r="DE315" s="24">
        <v>81</v>
      </c>
      <c r="DF315" s="24">
        <v>9.6</v>
      </c>
      <c r="DG315" s="24">
        <v>84.6</v>
      </c>
      <c r="DH315" s="24">
        <v>41.28</v>
      </c>
    </row>
    <row r="316" spans="1:112" ht="12.3" customHeight="1">
      <c r="A316" s="24">
        <v>325</v>
      </c>
      <c r="B316" s="24" t="s">
        <v>2882</v>
      </c>
      <c r="C316" s="24" t="s">
        <v>799</v>
      </c>
      <c r="D316" s="25" t="s">
        <v>2042</v>
      </c>
      <c r="E316" s="25" t="s">
        <v>2043</v>
      </c>
      <c r="F316" s="25" t="s">
        <v>2267</v>
      </c>
      <c r="G316" s="25" t="s">
        <v>2268</v>
      </c>
      <c r="H316" s="25" t="s">
        <v>323</v>
      </c>
      <c r="I316" s="26">
        <v>1836</v>
      </c>
      <c r="J316" s="27">
        <v>2251.1405740011255</v>
      </c>
      <c r="K316" s="27">
        <f t="shared" si="148"/>
        <v>1442.5451999999998</v>
      </c>
      <c r="L316" s="24">
        <v>54</v>
      </c>
      <c r="M316" s="24">
        <v>97</v>
      </c>
      <c r="N316" s="24">
        <v>101</v>
      </c>
      <c r="O316" s="24">
        <f t="shared" si="149"/>
        <v>198</v>
      </c>
      <c r="P316" s="28">
        <v>78.569999999999993</v>
      </c>
      <c r="Q316" s="28">
        <f t="shared" si="150"/>
        <v>0.75681277379909873</v>
      </c>
      <c r="R316" s="29">
        <v>1</v>
      </c>
      <c r="S316" s="29">
        <v>0.44120097761403415</v>
      </c>
      <c r="T316" s="29">
        <v>0.59122502084799811</v>
      </c>
      <c r="U316" s="28" t="s">
        <v>294</v>
      </c>
      <c r="V316" s="28" t="s">
        <v>295</v>
      </c>
      <c r="W316" s="28">
        <v>0.92081900473328815</v>
      </c>
      <c r="X316" s="27">
        <v>2072.8930228664394</v>
      </c>
      <c r="Y316" s="30">
        <f t="shared" si="151"/>
        <v>1.6600303638430468E-4</v>
      </c>
      <c r="Z316" s="27">
        <f t="shared" si="152"/>
        <v>2072.8930228664394</v>
      </c>
      <c r="AA316" s="27">
        <v>0</v>
      </c>
      <c r="AB316" s="27">
        <v>0</v>
      </c>
      <c r="AC316" s="27">
        <v>0</v>
      </c>
      <c r="AD316" s="27">
        <v>0</v>
      </c>
      <c r="AE316" s="27">
        <v>0</v>
      </c>
      <c r="AF316" s="27">
        <f t="shared" si="153"/>
        <v>0</v>
      </c>
      <c r="AG316" s="27">
        <f t="shared" si="154"/>
        <v>0</v>
      </c>
      <c r="AH316" s="27">
        <v>0</v>
      </c>
      <c r="AI316" s="27">
        <v>0</v>
      </c>
      <c r="AJ316" s="27">
        <v>0</v>
      </c>
      <c r="AK316" s="27">
        <v>0</v>
      </c>
      <c r="AL316" s="27">
        <v>0</v>
      </c>
      <c r="AM316" s="27">
        <v>0</v>
      </c>
      <c r="AN316" s="27">
        <f t="shared" si="155"/>
        <v>0</v>
      </c>
      <c r="AO316" s="27">
        <v>0</v>
      </c>
      <c r="AP316" s="30">
        <f t="shared" si="156"/>
        <v>0</v>
      </c>
      <c r="AQ316" s="30">
        <f t="shared" si="157"/>
        <v>0</v>
      </c>
      <c r="AR316" s="31">
        <f t="shared" si="158"/>
        <v>0</v>
      </c>
      <c r="AS316" s="31">
        <f t="shared" si="179"/>
        <v>0</v>
      </c>
      <c r="AT316" s="32">
        <f t="shared" si="159"/>
        <v>0</v>
      </c>
      <c r="AU316" s="24">
        <v>731.13028975823079</v>
      </c>
      <c r="AV316" s="28">
        <f t="shared" si="160"/>
        <v>2.0303886201826198E-2</v>
      </c>
      <c r="AW316" s="30">
        <f t="shared" si="161"/>
        <v>2.607676876762944E-4</v>
      </c>
      <c r="AX316" s="33">
        <f t="shared" si="162"/>
        <v>2.0303886201826198E-2</v>
      </c>
      <c r="AY316" s="30">
        <f t="shared" si="163"/>
        <v>2.607676876762944E-4</v>
      </c>
      <c r="AZ316" s="31">
        <f t="shared" si="164"/>
        <v>0.89678446474565798</v>
      </c>
      <c r="BA316" s="31">
        <f t="shared" si="182"/>
        <v>731.13028975823079</v>
      </c>
      <c r="BB316" s="33">
        <f t="shared" si="165"/>
        <v>0</v>
      </c>
      <c r="BC316" s="31">
        <f t="shared" si="166"/>
        <v>0.63902945031582803</v>
      </c>
      <c r="BD316" s="30">
        <f t="shared" si="167"/>
        <v>1.6600303638430468E-4</v>
      </c>
      <c r="BE316" s="31">
        <f t="shared" si="168"/>
        <v>0.94270292952767543</v>
      </c>
      <c r="BF316" s="31">
        <f t="shared" si="169"/>
        <v>0.62122931243244928</v>
      </c>
      <c r="BG316" s="31">
        <f t="shared" si="170"/>
        <v>0.94281649407917478</v>
      </c>
      <c r="BH316" s="24">
        <v>0</v>
      </c>
      <c r="BI316" s="24">
        <v>1844.5459730600001</v>
      </c>
      <c r="BJ316" s="24">
        <f t="shared" si="178"/>
        <v>1.2204307221828727</v>
      </c>
      <c r="BK316" s="28">
        <f t="shared" si="181"/>
        <v>6.1021536109143637E-4</v>
      </c>
      <c r="BL316" s="28" t="str">
        <f t="shared" si="172"/>
        <v>TRUEFALSE</v>
      </c>
      <c r="BM316" s="24" t="str">
        <f t="shared" si="173"/>
        <v>TRUEFALSE</v>
      </c>
      <c r="BN316" s="28">
        <v>0.7881999999999999</v>
      </c>
      <c r="BO316" s="28">
        <f t="shared" si="174"/>
        <v>0.70062222222222215</v>
      </c>
      <c r="BP316" s="24">
        <v>26.23</v>
      </c>
      <c r="BQ316" s="24">
        <f t="shared" si="180"/>
        <v>99.25</v>
      </c>
      <c r="BR316" s="24">
        <v>8</v>
      </c>
      <c r="BS316" s="28">
        <v>93.66</v>
      </c>
      <c r="BT316" s="28">
        <v>1719.5976000000001</v>
      </c>
      <c r="BU316" s="24">
        <v>27.46</v>
      </c>
      <c r="BV316" s="28">
        <v>89.08</v>
      </c>
      <c r="BW316" s="28">
        <v>1635.5088000000001</v>
      </c>
      <c r="BX316" s="24">
        <v>785</v>
      </c>
      <c r="BY316" s="24">
        <v>996</v>
      </c>
      <c r="BZ316" s="24">
        <v>55</v>
      </c>
      <c r="CA316" s="24">
        <v>646</v>
      </c>
      <c r="CB316" s="24">
        <v>261</v>
      </c>
      <c r="CC316" s="24">
        <v>929</v>
      </c>
      <c r="CD316" s="24">
        <v>84.34</v>
      </c>
      <c r="CE316" s="24">
        <v>22.23</v>
      </c>
      <c r="CF316" s="24">
        <v>112.25</v>
      </c>
      <c r="CG316" s="24">
        <v>0</v>
      </c>
      <c r="CH316" s="24">
        <v>1836</v>
      </c>
      <c r="CI316" s="24">
        <v>100</v>
      </c>
      <c r="CJ316" s="24" t="s">
        <v>1980</v>
      </c>
      <c r="CK316" s="24">
        <v>305</v>
      </c>
      <c r="CL316" s="28">
        <v>1.07</v>
      </c>
      <c r="CM316" s="28">
        <v>6.46</v>
      </c>
      <c r="CN316" s="24">
        <v>82</v>
      </c>
      <c r="CO316" s="24">
        <v>28.18</v>
      </c>
      <c r="CP316" s="24">
        <v>254</v>
      </c>
      <c r="CQ316" s="24">
        <v>450</v>
      </c>
      <c r="CR316" s="24">
        <v>90</v>
      </c>
      <c r="CS316" s="24">
        <v>794</v>
      </c>
      <c r="CT316" s="24">
        <v>107</v>
      </c>
      <c r="CU316" s="24">
        <v>241</v>
      </c>
      <c r="CV316" s="24">
        <v>150</v>
      </c>
      <c r="CW316" s="24">
        <v>78</v>
      </c>
      <c r="CX316" s="24">
        <v>52.71</v>
      </c>
      <c r="CY316" s="24">
        <v>75.790000000000006</v>
      </c>
      <c r="CZ316" s="24">
        <v>70.09</v>
      </c>
      <c r="DA316" s="24">
        <v>32.1</v>
      </c>
      <c r="DB316" s="24">
        <v>342</v>
      </c>
      <c r="DC316" s="24">
        <v>26.54</v>
      </c>
      <c r="DD316" s="24">
        <v>49.14</v>
      </c>
      <c r="DE316" s="24">
        <v>6</v>
      </c>
      <c r="DF316" s="24">
        <v>2.06</v>
      </c>
      <c r="DG316" s="24">
        <v>61.86</v>
      </c>
      <c r="DH316" s="24">
        <v>20.239999999999998</v>
      </c>
    </row>
    <row r="317" spans="1:112" ht="12.3" customHeight="1">
      <c r="A317" s="24">
        <v>326</v>
      </c>
      <c r="B317" s="24" t="s">
        <v>2882</v>
      </c>
      <c r="C317" s="24" t="s">
        <v>799</v>
      </c>
      <c r="D317" s="25" t="s">
        <v>800</v>
      </c>
      <c r="E317" s="25" t="s">
        <v>801</v>
      </c>
      <c r="F317" s="25" t="s">
        <v>1214</v>
      </c>
      <c r="G317" s="25" t="s">
        <v>1215</v>
      </c>
      <c r="H317" s="25" t="s">
        <v>323</v>
      </c>
      <c r="I317" s="26">
        <v>10955</v>
      </c>
      <c r="J317" s="27">
        <v>14780.632041955676</v>
      </c>
      <c r="K317" s="27">
        <f t="shared" si="148"/>
        <v>8787.0055000000011</v>
      </c>
      <c r="L317" s="24">
        <v>524</v>
      </c>
      <c r="M317" s="24">
        <v>1296</v>
      </c>
      <c r="N317" s="24">
        <v>829</v>
      </c>
      <c r="O317" s="24">
        <f t="shared" si="149"/>
        <v>2125</v>
      </c>
      <c r="P317" s="28">
        <v>80.210000000000008</v>
      </c>
      <c r="Q317" s="28">
        <f t="shared" si="150"/>
        <v>0.64179043758328147</v>
      </c>
      <c r="R317" s="29">
        <v>0.74510618625116276</v>
      </c>
      <c r="S317" s="29">
        <v>0.17283315671220756</v>
      </c>
      <c r="T317" s="29">
        <v>0.61203488733670397</v>
      </c>
      <c r="U317" s="28" t="s">
        <v>294</v>
      </c>
      <c r="V317" s="28" t="s">
        <v>295</v>
      </c>
      <c r="W317" s="28">
        <v>0.8360701602710241</v>
      </c>
      <c r="X317" s="27">
        <v>12357.645400224916</v>
      </c>
      <c r="Y317" s="30">
        <f t="shared" si="151"/>
        <v>9.8963460070946858E-4</v>
      </c>
      <c r="Z317" s="27">
        <f t="shared" si="152"/>
        <v>12357.645400224916</v>
      </c>
      <c r="AA317" s="27">
        <v>0</v>
      </c>
      <c r="AB317" s="27">
        <v>0</v>
      </c>
      <c r="AC317" s="27">
        <v>544</v>
      </c>
      <c r="AD317" s="27">
        <v>0</v>
      </c>
      <c r="AE317" s="27">
        <v>4168</v>
      </c>
      <c r="AF317" s="27">
        <f t="shared" si="153"/>
        <v>4168</v>
      </c>
      <c r="AG317" s="27">
        <f t="shared" si="154"/>
        <v>2</v>
      </c>
      <c r="AH317" s="27">
        <v>0</v>
      </c>
      <c r="AI317" s="27">
        <v>0</v>
      </c>
      <c r="AJ317" s="27">
        <v>544</v>
      </c>
      <c r="AK317" s="27">
        <v>0</v>
      </c>
      <c r="AL317" s="27">
        <v>4168</v>
      </c>
      <c r="AM317" s="27">
        <v>4168</v>
      </c>
      <c r="AN317" s="27">
        <f t="shared" si="155"/>
        <v>2</v>
      </c>
      <c r="AO317" s="27">
        <v>0</v>
      </c>
      <c r="AP317" s="30">
        <f t="shared" si="156"/>
        <v>0</v>
      </c>
      <c r="AQ317" s="30">
        <f t="shared" si="157"/>
        <v>0</v>
      </c>
      <c r="AR317" s="31">
        <f t="shared" si="158"/>
        <v>0</v>
      </c>
      <c r="AS317" s="31">
        <f t="shared" si="179"/>
        <v>0</v>
      </c>
      <c r="AT317" s="32">
        <f t="shared" si="159"/>
        <v>0</v>
      </c>
      <c r="AU317" s="24">
        <v>1887.8464218919723</v>
      </c>
      <c r="AV317" s="28">
        <f t="shared" si="160"/>
        <v>5.2426522951599358E-2</v>
      </c>
      <c r="AW317" s="30">
        <f t="shared" si="161"/>
        <v>6.7332642761596621E-4</v>
      </c>
      <c r="AX317" s="33">
        <f t="shared" si="162"/>
        <v>5.2426522951599358E-2</v>
      </c>
      <c r="AY317" s="30">
        <f t="shared" si="163"/>
        <v>6.7332642761596621E-4</v>
      </c>
      <c r="AZ317" s="31">
        <f t="shared" si="164"/>
        <v>0.90016873370336026</v>
      </c>
      <c r="BA317" s="31">
        <f t="shared" si="182"/>
        <v>1887.8464218919723</v>
      </c>
      <c r="BB317" s="33">
        <f t="shared" si="165"/>
        <v>0</v>
      </c>
      <c r="BC317" s="31">
        <f t="shared" si="166"/>
        <v>0.56590048096870749</v>
      </c>
      <c r="BD317" s="30">
        <f t="shared" si="167"/>
        <v>9.8963460070946858E-4</v>
      </c>
      <c r="BE317" s="31">
        <f t="shared" si="168"/>
        <v>0.94589228035105455</v>
      </c>
      <c r="BF317" s="31">
        <f t="shared" si="169"/>
        <v>0.59431735840759603</v>
      </c>
      <c r="BG317" s="31">
        <f t="shared" si="170"/>
        <v>0.90197322793775125</v>
      </c>
      <c r="BH317" s="24">
        <v>91.81</v>
      </c>
      <c r="BI317" s="24">
        <v>918.84781664399998</v>
      </c>
      <c r="BJ317" s="24">
        <f t="shared" si="178"/>
        <v>16.086050131718721</v>
      </c>
      <c r="BK317" s="28">
        <f t="shared" si="181"/>
        <v>8.0430250658593602E-3</v>
      </c>
      <c r="BL317" s="28" t="str">
        <f t="shared" si="172"/>
        <v>TRUETRUE</v>
      </c>
      <c r="BM317" s="24" t="str">
        <f t="shared" si="173"/>
        <v>TRUETRUE</v>
      </c>
      <c r="BN317" s="28">
        <v>0.59399999999999997</v>
      </c>
      <c r="BO317" s="28">
        <f t="shared" si="174"/>
        <v>0.52800000000000002</v>
      </c>
      <c r="BP317" s="24">
        <v>7.5</v>
      </c>
      <c r="BQ317" s="24">
        <f t="shared" si="180"/>
        <v>376.33333333333331</v>
      </c>
      <c r="BR317" s="24">
        <v>6</v>
      </c>
      <c r="BS317" s="28">
        <v>17.489999999999998</v>
      </c>
      <c r="BT317" s="28">
        <v>1916.0294999999996</v>
      </c>
      <c r="BU317" s="24">
        <v>5.3</v>
      </c>
      <c r="BV317" s="28">
        <v>72.19</v>
      </c>
      <c r="BW317" s="28">
        <v>7908.4144999999999</v>
      </c>
      <c r="BX317" s="24">
        <v>3913</v>
      </c>
      <c r="BY317" s="24">
        <v>6587</v>
      </c>
      <c r="BZ317" s="24">
        <v>455</v>
      </c>
      <c r="CA317" s="24">
        <v>3094</v>
      </c>
      <c r="CB317" s="24">
        <v>1602</v>
      </c>
      <c r="CC317" s="24">
        <v>6259</v>
      </c>
      <c r="CD317" s="24">
        <v>66.31</v>
      </c>
      <c r="CE317" s="24">
        <v>25.19</v>
      </c>
      <c r="CF317" s="24">
        <v>109.67</v>
      </c>
      <c r="CG317" s="24">
        <v>10058</v>
      </c>
      <c r="CH317" s="24">
        <v>897</v>
      </c>
      <c r="CI317" s="24">
        <v>8.19</v>
      </c>
      <c r="CJ317" s="24" t="s">
        <v>98</v>
      </c>
      <c r="CK317" s="24">
        <v>2719</v>
      </c>
      <c r="CL317" s="28">
        <v>1.01</v>
      </c>
      <c r="CM317" s="28">
        <v>4.05</v>
      </c>
      <c r="CN317" s="24">
        <v>841</v>
      </c>
      <c r="CO317" s="24">
        <v>30.96</v>
      </c>
      <c r="CP317" s="24">
        <v>303</v>
      </c>
      <c r="CQ317" s="24">
        <v>774</v>
      </c>
      <c r="CR317" s="24">
        <v>1002</v>
      </c>
      <c r="CS317" s="24">
        <v>2258</v>
      </c>
      <c r="CT317" s="24">
        <v>547</v>
      </c>
      <c r="CU317" s="24">
        <v>1522</v>
      </c>
      <c r="CV317" s="24">
        <v>1006</v>
      </c>
      <c r="CW317" s="24">
        <v>438</v>
      </c>
      <c r="CX317" s="24">
        <v>55.14</v>
      </c>
      <c r="CY317" s="24">
        <v>93.78</v>
      </c>
      <c r="CZ317" s="24">
        <v>75.87</v>
      </c>
      <c r="DA317" s="24">
        <v>29.28</v>
      </c>
      <c r="DB317" s="24">
        <v>634</v>
      </c>
      <c r="DC317" s="24">
        <v>8.36</v>
      </c>
      <c r="DD317" s="24">
        <v>17.82</v>
      </c>
      <c r="DE317" s="24">
        <v>736</v>
      </c>
      <c r="DF317" s="24">
        <v>27.1</v>
      </c>
      <c r="DG317" s="24">
        <v>66.349999999999994</v>
      </c>
      <c r="DH317" s="24">
        <v>6.53</v>
      </c>
    </row>
    <row r="318" spans="1:112" ht="12.3" customHeight="1">
      <c r="A318" s="24">
        <v>327</v>
      </c>
      <c r="B318" s="24" t="s">
        <v>2882</v>
      </c>
      <c r="C318" s="24" t="s">
        <v>799</v>
      </c>
      <c r="D318" s="25" t="s">
        <v>800</v>
      </c>
      <c r="E318" s="25" t="s">
        <v>801</v>
      </c>
      <c r="F318" s="25" t="s">
        <v>2387</v>
      </c>
      <c r="G318" s="25" t="s">
        <v>2388</v>
      </c>
      <c r="H318" s="25" t="s">
        <v>323</v>
      </c>
      <c r="I318" s="26">
        <v>53</v>
      </c>
      <c r="J318" s="27">
        <v>71.508306547115552</v>
      </c>
      <c r="K318" s="27">
        <f t="shared" si="148"/>
        <v>53</v>
      </c>
      <c r="L318" s="24">
        <v>0</v>
      </c>
      <c r="M318" s="24">
        <v>5</v>
      </c>
      <c r="N318" s="24">
        <v>6</v>
      </c>
      <c r="O318" s="24">
        <f t="shared" si="149"/>
        <v>11</v>
      </c>
      <c r="P318" s="28">
        <v>100</v>
      </c>
      <c r="Q318" s="28">
        <f t="shared" si="150"/>
        <v>0.99909537136224502</v>
      </c>
      <c r="R318" s="29">
        <v>0.74510618625116276</v>
      </c>
      <c r="S318" s="29">
        <v>0.17283315671220756</v>
      </c>
      <c r="T318" s="29">
        <v>0.61203488733670397</v>
      </c>
      <c r="U318" s="28" t="s">
        <v>294</v>
      </c>
      <c r="V318" s="28" t="s">
        <v>295</v>
      </c>
      <c r="W318" s="28">
        <v>0.99909537136224502</v>
      </c>
      <c r="X318" s="27">
        <v>71.508306547115552</v>
      </c>
      <c r="Y318" s="30">
        <f t="shared" si="151"/>
        <v>5.7265839976179425E-6</v>
      </c>
      <c r="Z318" s="27">
        <f t="shared" si="152"/>
        <v>71.508306547115552</v>
      </c>
      <c r="AA318" s="27">
        <v>0</v>
      </c>
      <c r="AB318" s="27">
        <v>0</v>
      </c>
      <c r="AC318" s="27">
        <v>0</v>
      </c>
      <c r="AD318" s="27">
        <v>0</v>
      </c>
      <c r="AE318" s="27">
        <v>0</v>
      </c>
      <c r="AF318" s="27">
        <f t="shared" si="153"/>
        <v>0</v>
      </c>
      <c r="AG318" s="27">
        <f t="shared" si="154"/>
        <v>0</v>
      </c>
      <c r="AH318" s="27">
        <v>0</v>
      </c>
      <c r="AI318" s="27">
        <v>0</v>
      </c>
      <c r="AJ318" s="27">
        <v>0</v>
      </c>
      <c r="AK318" s="27">
        <v>0</v>
      </c>
      <c r="AL318" s="27">
        <v>0</v>
      </c>
      <c r="AM318" s="27">
        <v>0</v>
      </c>
      <c r="AN318" s="27">
        <f t="shared" si="155"/>
        <v>0</v>
      </c>
      <c r="AO318" s="27">
        <v>0</v>
      </c>
      <c r="AP318" s="30">
        <f t="shared" si="156"/>
        <v>0</v>
      </c>
      <c r="AQ318" s="30">
        <f t="shared" si="157"/>
        <v>0</v>
      </c>
      <c r="AR318" s="31">
        <f t="shared" si="158"/>
        <v>0</v>
      </c>
      <c r="AS318" s="31">
        <f t="shared" si="179"/>
        <v>0</v>
      </c>
      <c r="AT318" s="32">
        <f t="shared" si="159"/>
        <v>0</v>
      </c>
      <c r="AU318" s="24">
        <v>495.55130419567354</v>
      </c>
      <c r="AV318" s="28">
        <f t="shared" si="160"/>
        <v>1.376172951456118E-2</v>
      </c>
      <c r="AW318" s="30">
        <f t="shared" si="161"/>
        <v>1.7674519785359913E-4</v>
      </c>
      <c r="AX318" s="33">
        <f t="shared" si="162"/>
        <v>1.376172951456118E-2</v>
      </c>
      <c r="AY318" s="30">
        <f t="shared" si="163"/>
        <v>1.7674519785359913E-4</v>
      </c>
      <c r="AZ318" s="31">
        <f t="shared" si="164"/>
        <v>0.89609521815716642</v>
      </c>
      <c r="BA318" s="31">
        <f t="shared" si="182"/>
        <v>495.55130419567354</v>
      </c>
      <c r="BB318" s="33">
        <f t="shared" si="165"/>
        <v>0</v>
      </c>
      <c r="BC318" s="31">
        <f t="shared" si="166"/>
        <v>0.55165437797429684</v>
      </c>
      <c r="BD318" s="30">
        <f t="shared" si="167"/>
        <v>5.7265839976179425E-6</v>
      </c>
      <c r="BE318" s="31">
        <f t="shared" si="168"/>
        <v>0.94208229057024717</v>
      </c>
      <c r="BF318" s="31">
        <f t="shared" si="169"/>
        <v>0.64706112950549655</v>
      </c>
      <c r="BG318" s="31">
        <f t="shared" si="170"/>
        <v>0.98202047676496151</v>
      </c>
      <c r="BH318" s="24">
        <v>0</v>
      </c>
      <c r="BI318" s="24">
        <v>104.286480567</v>
      </c>
      <c r="BJ318" s="24">
        <f t="shared" si="178"/>
        <v>0.68569105178666234</v>
      </c>
      <c r="BK318" s="28">
        <f t="shared" si="181"/>
        <v>3.4284552589333115E-4</v>
      </c>
      <c r="BL318" s="28" t="str">
        <f t="shared" si="172"/>
        <v>TRUEFALSE</v>
      </c>
      <c r="BM318" s="24" t="str">
        <f t="shared" si="173"/>
        <v>TRUEFALSE</v>
      </c>
      <c r="BN318" s="28">
        <v>1.125</v>
      </c>
      <c r="BO318" s="28">
        <f t="shared" si="174"/>
        <v>1</v>
      </c>
      <c r="BP318" s="24">
        <v>8.82</v>
      </c>
      <c r="BQ318" s="24">
        <f t="shared" si="180"/>
        <v>124</v>
      </c>
      <c r="BR318" s="24">
        <v>4</v>
      </c>
      <c r="BS318" s="28">
        <v>18.18</v>
      </c>
      <c r="BT318" s="28">
        <v>9.6353999999999989</v>
      </c>
      <c r="BU318" s="24"/>
      <c r="BV318" s="28">
        <v>100</v>
      </c>
      <c r="BW318" s="28">
        <v>53</v>
      </c>
      <c r="BX318" s="24">
        <v>27</v>
      </c>
      <c r="BY318" s="24">
        <v>24</v>
      </c>
      <c r="BZ318" s="24">
        <v>2</v>
      </c>
      <c r="CA318" s="24">
        <v>23</v>
      </c>
      <c r="CB318" s="24">
        <v>7</v>
      </c>
      <c r="CC318" s="24">
        <v>23</v>
      </c>
      <c r="CD318" s="24">
        <v>120.83</v>
      </c>
      <c r="CE318" s="24">
        <v>21.43</v>
      </c>
      <c r="CF318" s="24">
        <v>130.43</v>
      </c>
      <c r="CG318" s="24">
        <v>0</v>
      </c>
      <c r="CH318" s="24">
        <v>53</v>
      </c>
      <c r="CI318" s="24">
        <v>100</v>
      </c>
      <c r="CJ318" s="24" t="s">
        <v>1980</v>
      </c>
      <c r="CK318" s="24">
        <v>11</v>
      </c>
      <c r="CL318" s="28">
        <v>1</v>
      </c>
      <c r="CM318" s="28">
        <v>4.82</v>
      </c>
      <c r="CN318" s="24">
        <v>5</v>
      </c>
      <c r="CO318" s="24">
        <v>45.45</v>
      </c>
      <c r="CP318" s="24">
        <v>99</v>
      </c>
      <c r="CQ318" s="24">
        <v>329</v>
      </c>
      <c r="CR318" s="24">
        <v>68</v>
      </c>
      <c r="CS318" s="24">
        <v>496</v>
      </c>
      <c r="CT318" s="24">
        <v>2</v>
      </c>
      <c r="CU318" s="24">
        <v>9</v>
      </c>
      <c r="CV318" s="24">
        <v>5</v>
      </c>
      <c r="CW318" s="24">
        <v>0</v>
      </c>
      <c r="CX318" s="24">
        <v>25</v>
      </c>
      <c r="CY318" s="24">
        <v>90</v>
      </c>
      <c r="CZ318" s="24">
        <v>71.430000000000007</v>
      </c>
      <c r="DA318" s="24">
        <v>0</v>
      </c>
      <c r="DB318" s="24">
        <v>3</v>
      </c>
      <c r="DC318" s="24">
        <v>14.29</v>
      </c>
      <c r="DD318" s="24">
        <v>54.55</v>
      </c>
      <c r="DE318" s="24">
        <v>10</v>
      </c>
      <c r="DF318" s="24">
        <v>90.91</v>
      </c>
      <c r="DG318" s="24">
        <v>9.09</v>
      </c>
      <c r="DH318" s="24">
        <v>9.09</v>
      </c>
    </row>
    <row r="319" spans="1:112" ht="12.3" customHeight="1">
      <c r="A319" s="24">
        <v>328</v>
      </c>
      <c r="B319" s="24" t="s">
        <v>2882</v>
      </c>
      <c r="C319" s="24" t="s">
        <v>799</v>
      </c>
      <c r="D319" s="25" t="s">
        <v>800</v>
      </c>
      <c r="E319" s="25" t="s">
        <v>801</v>
      </c>
      <c r="F319" s="25" t="s">
        <v>2236</v>
      </c>
      <c r="G319" s="25" t="s">
        <v>2237</v>
      </c>
      <c r="H319" s="25" t="s">
        <v>323</v>
      </c>
      <c r="I319" s="26">
        <v>3490</v>
      </c>
      <c r="J319" s="27">
        <v>4708.754525461005</v>
      </c>
      <c r="K319" s="27">
        <f t="shared" si="148"/>
        <v>1906.5870000000002</v>
      </c>
      <c r="L319" s="24">
        <v>436</v>
      </c>
      <c r="M319" s="24">
        <v>318</v>
      </c>
      <c r="N319" s="24">
        <v>207</v>
      </c>
      <c r="O319" s="24">
        <f t="shared" si="149"/>
        <v>525</v>
      </c>
      <c r="P319" s="28">
        <v>54.63</v>
      </c>
      <c r="Q319" s="28">
        <f t="shared" si="150"/>
        <v>0.48263716845821863</v>
      </c>
      <c r="R319" s="29">
        <v>0.74510618625116276</v>
      </c>
      <c r="S319" s="29">
        <v>0.17283315671220756</v>
      </c>
      <c r="T319" s="29">
        <v>0.61203488733670397</v>
      </c>
      <c r="U319" s="28" t="s">
        <v>294</v>
      </c>
      <c r="V319" s="28" t="s">
        <v>295</v>
      </c>
      <c r="W319" s="28">
        <v>0.56943663951634493</v>
      </c>
      <c r="X319" s="27">
        <v>2681.3373532858964</v>
      </c>
      <c r="Y319" s="30">
        <f t="shared" si="151"/>
        <v>2.1472894997765315E-4</v>
      </c>
      <c r="Z319" s="27">
        <f t="shared" si="152"/>
        <v>2681.3373532858964</v>
      </c>
      <c r="AA319" s="27">
        <v>0</v>
      </c>
      <c r="AB319" s="27">
        <v>0</v>
      </c>
      <c r="AC319" s="27">
        <v>0</v>
      </c>
      <c r="AD319" s="27">
        <v>0</v>
      </c>
      <c r="AE319" s="27">
        <v>0</v>
      </c>
      <c r="AF319" s="27">
        <f t="shared" si="153"/>
        <v>0</v>
      </c>
      <c r="AG319" s="27">
        <f t="shared" si="154"/>
        <v>0</v>
      </c>
      <c r="AH319" s="27">
        <v>0</v>
      </c>
      <c r="AI319" s="27">
        <v>0</v>
      </c>
      <c r="AJ319" s="27">
        <v>0</v>
      </c>
      <c r="AK319" s="27">
        <v>0</v>
      </c>
      <c r="AL319" s="27">
        <v>0</v>
      </c>
      <c r="AM319" s="27">
        <v>0</v>
      </c>
      <c r="AN319" s="27">
        <f t="shared" si="155"/>
        <v>0</v>
      </c>
      <c r="AO319" s="27">
        <v>0</v>
      </c>
      <c r="AP319" s="30">
        <f t="shared" si="156"/>
        <v>0</v>
      </c>
      <c r="AQ319" s="30">
        <f t="shared" si="157"/>
        <v>0</v>
      </c>
      <c r="AR319" s="31">
        <f t="shared" si="158"/>
        <v>0</v>
      </c>
      <c r="AS319" s="31">
        <f t="shared" si="179"/>
        <v>0</v>
      </c>
      <c r="AT319" s="32">
        <f t="shared" si="159"/>
        <v>0</v>
      </c>
      <c r="AU319" s="24">
        <v>822.26650746160203</v>
      </c>
      <c r="AV319" s="28">
        <f t="shared" si="160"/>
        <v>2.2834788585484798E-2</v>
      </c>
      <c r="AW319" s="30">
        <f t="shared" si="161"/>
        <v>2.9327267493640393E-4</v>
      </c>
      <c r="AX319" s="33">
        <f t="shared" si="162"/>
        <v>2.2834788585484798E-2</v>
      </c>
      <c r="AY319" s="30">
        <f t="shared" si="163"/>
        <v>2.9327267493640393E-4</v>
      </c>
      <c r="AZ319" s="31">
        <f t="shared" si="164"/>
        <v>0.89705110706517588</v>
      </c>
      <c r="BA319" s="31">
        <f t="shared" si="182"/>
        <v>822.26650746160203</v>
      </c>
      <c r="BB319" s="33">
        <f t="shared" si="165"/>
        <v>0</v>
      </c>
      <c r="BC319" s="31">
        <f t="shared" si="166"/>
        <v>0.55499736063394112</v>
      </c>
      <c r="BD319" s="30">
        <f t="shared" si="167"/>
        <v>2.1472894997765315E-4</v>
      </c>
      <c r="BE319" s="31">
        <f t="shared" si="168"/>
        <v>0.94289161101994701</v>
      </c>
      <c r="BF319" s="31">
        <f t="shared" si="169"/>
        <v>0.50418099316208986</v>
      </c>
      <c r="BG319" s="31">
        <f t="shared" si="170"/>
        <v>0.76517663742102671</v>
      </c>
      <c r="BH319" s="24">
        <v>0</v>
      </c>
      <c r="BI319" s="24">
        <v>730.95817543700002</v>
      </c>
      <c r="BJ319" s="24">
        <f t="shared" si="178"/>
        <v>6.4418932350621807</v>
      </c>
      <c r="BK319" s="28">
        <f t="shared" si="181"/>
        <v>3.2209466175310902E-3</v>
      </c>
      <c r="BL319" s="28" t="str">
        <f t="shared" si="172"/>
        <v>TRUEFALSE</v>
      </c>
      <c r="BM319" s="24" t="str">
        <f t="shared" si="173"/>
        <v>TRUEFALSE</v>
      </c>
      <c r="BN319" s="28">
        <v>0.57600000000000007</v>
      </c>
      <c r="BO319" s="28">
        <f t="shared" si="174"/>
        <v>0.51200000000000001</v>
      </c>
      <c r="BP319" s="24">
        <v>8.02</v>
      </c>
      <c r="BQ319" s="24">
        <f t="shared" si="180"/>
        <v>131.27272727272728</v>
      </c>
      <c r="BR319" s="24">
        <v>11</v>
      </c>
      <c r="BS319" s="28">
        <v>34.67</v>
      </c>
      <c r="BT319" s="28">
        <v>1209.9829999999999</v>
      </c>
      <c r="BU319" s="24">
        <v>7.9</v>
      </c>
      <c r="BV319" s="28">
        <v>52.929999999999993</v>
      </c>
      <c r="BW319" s="28">
        <v>1847.2569999999998</v>
      </c>
      <c r="BX319" s="24">
        <v>1194</v>
      </c>
      <c r="BY319" s="24">
        <v>2073</v>
      </c>
      <c r="BZ319" s="24">
        <v>223</v>
      </c>
      <c r="CA319" s="24">
        <v>941</v>
      </c>
      <c r="CB319" s="24">
        <v>490</v>
      </c>
      <c r="CC319" s="24">
        <v>2059</v>
      </c>
      <c r="CD319" s="24">
        <v>68.36</v>
      </c>
      <c r="CE319" s="24">
        <v>27.46</v>
      </c>
      <c r="CF319" s="24">
        <v>129.30000000000001</v>
      </c>
      <c r="CG319" s="24">
        <v>0</v>
      </c>
      <c r="CH319" s="24">
        <v>3490</v>
      </c>
      <c r="CI319" s="24">
        <v>100</v>
      </c>
      <c r="CJ319" s="24" t="s">
        <v>1980</v>
      </c>
      <c r="CK319" s="24">
        <v>981</v>
      </c>
      <c r="CL319" s="28">
        <v>1.01</v>
      </c>
      <c r="CM319" s="28">
        <v>3.58</v>
      </c>
      <c r="CN319" s="24">
        <v>275</v>
      </c>
      <c r="CO319" s="24">
        <v>28.03</v>
      </c>
      <c r="CP319" s="24">
        <v>404</v>
      </c>
      <c r="CQ319" s="24">
        <v>672</v>
      </c>
      <c r="CR319" s="24">
        <v>368</v>
      </c>
      <c r="CS319" s="24">
        <v>1444</v>
      </c>
      <c r="CT319" s="24">
        <v>211</v>
      </c>
      <c r="CU319" s="24">
        <v>503</v>
      </c>
      <c r="CV319" s="24">
        <v>313</v>
      </c>
      <c r="CW319" s="24">
        <v>102</v>
      </c>
      <c r="CX319" s="24">
        <v>69.87</v>
      </c>
      <c r="CY319" s="24">
        <v>96.36</v>
      </c>
      <c r="CZ319" s="24">
        <v>77.28</v>
      </c>
      <c r="DA319" s="24">
        <v>23.61</v>
      </c>
      <c r="DB319" s="24">
        <v>218</v>
      </c>
      <c r="DC319" s="24">
        <v>5.33</v>
      </c>
      <c r="DD319" s="24">
        <v>14.48</v>
      </c>
      <c r="DE319" s="24">
        <v>349</v>
      </c>
      <c r="DF319" s="24">
        <v>35.58</v>
      </c>
      <c r="DG319" s="24">
        <v>19.059999999999999</v>
      </c>
      <c r="DH319" s="24">
        <v>10.61</v>
      </c>
    </row>
    <row r="320" spans="1:112" ht="12.3" customHeight="1">
      <c r="A320" s="24">
        <v>329</v>
      </c>
      <c r="B320" s="24" t="s">
        <v>2882</v>
      </c>
      <c r="C320" s="24" t="s">
        <v>799</v>
      </c>
      <c r="D320" s="25" t="s">
        <v>800</v>
      </c>
      <c r="E320" s="25" t="s">
        <v>801</v>
      </c>
      <c r="F320" s="25" t="s">
        <v>802</v>
      </c>
      <c r="G320" s="25" t="s">
        <v>803</v>
      </c>
      <c r="H320" s="25" t="s">
        <v>323</v>
      </c>
      <c r="I320" s="26">
        <v>12413</v>
      </c>
      <c r="J320" s="27">
        <v>16747.785078666893</v>
      </c>
      <c r="K320" s="27">
        <f t="shared" si="148"/>
        <v>8655.5849000000017</v>
      </c>
      <c r="L320" s="24">
        <v>954</v>
      </c>
      <c r="M320" s="24">
        <v>1374</v>
      </c>
      <c r="N320" s="24">
        <v>823</v>
      </c>
      <c r="O320" s="24">
        <f t="shared" si="149"/>
        <v>2197</v>
      </c>
      <c r="P320" s="28">
        <v>69.73</v>
      </c>
      <c r="Q320" s="28">
        <f t="shared" si="150"/>
        <v>0.56172568384478239</v>
      </c>
      <c r="R320" s="29">
        <v>0.74510618625116276</v>
      </c>
      <c r="S320" s="29">
        <v>0.17283315671220756</v>
      </c>
      <c r="T320" s="29">
        <v>0.61203488733670397</v>
      </c>
      <c r="U320" s="28" t="s">
        <v>294</v>
      </c>
      <c r="V320" s="28" t="s">
        <v>295</v>
      </c>
      <c r="W320" s="28">
        <v>0.72683172018075681</v>
      </c>
      <c r="X320" s="27">
        <v>12172.821437945069</v>
      </c>
      <c r="Y320" s="30">
        <f t="shared" si="151"/>
        <v>9.7483338395752748E-4</v>
      </c>
      <c r="Z320" s="27">
        <f t="shared" si="152"/>
        <v>11400.821437945069</v>
      </c>
      <c r="AA320" s="27">
        <v>0</v>
      </c>
      <c r="AB320" s="27">
        <v>0</v>
      </c>
      <c r="AC320" s="27">
        <v>1941</v>
      </c>
      <c r="AD320" s="27">
        <v>0</v>
      </c>
      <c r="AE320" s="27">
        <v>0</v>
      </c>
      <c r="AF320" s="27">
        <f t="shared" si="153"/>
        <v>1941</v>
      </c>
      <c r="AG320" s="27">
        <f t="shared" si="154"/>
        <v>1</v>
      </c>
      <c r="AH320" s="27">
        <v>0</v>
      </c>
      <c r="AI320" s="27">
        <v>742</v>
      </c>
      <c r="AJ320" s="27">
        <v>1941</v>
      </c>
      <c r="AK320" s="27">
        <v>0</v>
      </c>
      <c r="AL320" s="27">
        <v>0</v>
      </c>
      <c r="AM320" s="27">
        <v>1941</v>
      </c>
      <c r="AN320" s="27">
        <f t="shared" si="155"/>
        <v>2</v>
      </c>
      <c r="AO320" s="27">
        <v>772</v>
      </c>
      <c r="AP320" s="30">
        <f t="shared" si="156"/>
        <v>4.4645536990388834E-4</v>
      </c>
      <c r="AQ320" s="30">
        <f t="shared" si="157"/>
        <v>2.3398008961878903E-3</v>
      </c>
      <c r="AR320" s="31">
        <f t="shared" si="158"/>
        <v>6.3419972430838814E-2</v>
      </c>
      <c r="AS320" s="31">
        <f t="shared" si="179"/>
        <v>6.3419972430838814E-2</v>
      </c>
      <c r="AT320" s="32">
        <f t="shared" si="159"/>
        <v>4.609564765572275E-2</v>
      </c>
      <c r="AU320" s="24">
        <v>3856.5691072790955</v>
      </c>
      <c r="AV320" s="28">
        <f t="shared" si="160"/>
        <v>0.1070990237725843</v>
      </c>
      <c r="AW320" s="30">
        <f t="shared" si="161"/>
        <v>1.37549848851366E-3</v>
      </c>
      <c r="AX320" s="33">
        <f t="shared" si="162"/>
        <v>0.1070990237725843</v>
      </c>
      <c r="AY320" s="30">
        <f t="shared" si="163"/>
        <v>-9.6430240767423031E-4</v>
      </c>
      <c r="AZ320" s="31">
        <f t="shared" si="164"/>
        <v>0.88673506742756869</v>
      </c>
      <c r="BA320" s="31">
        <f t="shared" si="182"/>
        <v>3114.5691072790955</v>
      </c>
      <c r="BB320" s="33">
        <f t="shared" si="165"/>
        <v>0.1923989897132945</v>
      </c>
      <c r="BC320" s="31">
        <f t="shared" si="166"/>
        <v>0.57964675915043851</v>
      </c>
      <c r="BD320" s="30">
        <f t="shared" si="167"/>
        <v>5.2837801405363914E-4</v>
      </c>
      <c r="BE320" s="31">
        <f t="shared" si="168"/>
        <v>0.94410615517305074</v>
      </c>
      <c r="BF320" s="31">
        <f t="shared" si="169"/>
        <v>0.55730423624592174</v>
      </c>
      <c r="BG320" s="31">
        <f t="shared" si="170"/>
        <v>0.8457997966893851</v>
      </c>
      <c r="BH320" s="24">
        <v>88.54</v>
      </c>
      <c r="BI320" s="24">
        <v>138.04014240699999</v>
      </c>
      <c r="BJ320" s="24">
        <f t="shared" si="178"/>
        <v>121.32546943690791</v>
      </c>
      <c r="BK320" s="28">
        <f t="shared" si="181"/>
        <v>6.0662734718453952E-2</v>
      </c>
      <c r="BL320" s="28" t="str">
        <f t="shared" si="172"/>
        <v>TRUETRUE</v>
      </c>
      <c r="BM320" s="24" t="str">
        <f t="shared" si="173"/>
        <v>TRUETRUE</v>
      </c>
      <c r="BN320" s="28">
        <v>0.5655</v>
      </c>
      <c r="BO320" s="28">
        <f t="shared" si="174"/>
        <v>0.50266666666666671</v>
      </c>
      <c r="BP320" s="24">
        <v>4.83</v>
      </c>
      <c r="BQ320" s="24">
        <f t="shared" si="180"/>
        <v>312.11764705882354</v>
      </c>
      <c r="BR320" s="24">
        <v>17</v>
      </c>
      <c r="BS320" s="28">
        <v>15.44</v>
      </c>
      <c r="BT320" s="28">
        <v>1916.5671999999997</v>
      </c>
      <c r="BU320" s="24">
        <v>2.72</v>
      </c>
      <c r="BV320" s="28">
        <v>61.04</v>
      </c>
      <c r="BW320" s="28">
        <v>7576.8951999999999</v>
      </c>
      <c r="BX320" s="24">
        <v>4297</v>
      </c>
      <c r="BY320" s="24">
        <v>7599</v>
      </c>
      <c r="BZ320" s="24">
        <v>517</v>
      </c>
      <c r="CA320" s="24">
        <v>3428</v>
      </c>
      <c r="CB320" s="24">
        <v>1753</v>
      </c>
      <c r="CC320" s="24">
        <v>7232</v>
      </c>
      <c r="CD320" s="24">
        <v>63.35</v>
      </c>
      <c r="CE320" s="24">
        <v>25.85</v>
      </c>
      <c r="CF320" s="24">
        <v>114.16</v>
      </c>
      <c r="CG320" s="24">
        <v>10990</v>
      </c>
      <c r="CH320" s="24">
        <v>1423</v>
      </c>
      <c r="CI320" s="24">
        <v>11.46</v>
      </c>
      <c r="CJ320" s="24" t="s">
        <v>98</v>
      </c>
      <c r="CK320" s="24">
        <v>3204</v>
      </c>
      <c r="CL320" s="28">
        <v>1.01</v>
      </c>
      <c r="CM320" s="28">
        <v>3.92</v>
      </c>
      <c r="CN320" s="24">
        <v>1049</v>
      </c>
      <c r="CO320" s="24">
        <v>32.799999999999997</v>
      </c>
      <c r="CP320" s="24">
        <v>1452</v>
      </c>
      <c r="CQ320" s="24">
        <v>2671</v>
      </c>
      <c r="CR320" s="24">
        <v>1127</v>
      </c>
      <c r="CS320" s="24">
        <v>5306</v>
      </c>
      <c r="CT320" s="24">
        <v>753</v>
      </c>
      <c r="CU320" s="24">
        <v>1711</v>
      </c>
      <c r="CV320" s="24">
        <v>1158</v>
      </c>
      <c r="CW320" s="24">
        <v>529</v>
      </c>
      <c r="CX320" s="24">
        <v>66.52</v>
      </c>
      <c r="CY320" s="24">
        <v>95.96</v>
      </c>
      <c r="CZ320" s="24">
        <v>80.03</v>
      </c>
      <c r="DA320" s="24">
        <v>32.69</v>
      </c>
      <c r="DB320" s="24">
        <v>464</v>
      </c>
      <c r="DC320" s="24">
        <v>5.47</v>
      </c>
      <c r="DD320" s="24">
        <v>16.850000000000001</v>
      </c>
      <c r="DE320" s="24">
        <v>734</v>
      </c>
      <c r="DF320" s="24">
        <v>22.95</v>
      </c>
      <c r="DG320" s="24">
        <v>56.29</v>
      </c>
      <c r="DH320" s="24">
        <v>4.7</v>
      </c>
    </row>
    <row r="321" spans="1:112" ht="12.3" customHeight="1">
      <c r="A321" s="24">
        <v>330</v>
      </c>
      <c r="B321" s="24" t="s">
        <v>2882</v>
      </c>
      <c r="C321" s="24" t="s">
        <v>799</v>
      </c>
      <c r="D321" s="25" t="s">
        <v>800</v>
      </c>
      <c r="E321" s="25" t="s">
        <v>801</v>
      </c>
      <c r="F321" s="25" t="s">
        <v>788</v>
      </c>
      <c r="G321" s="25" t="s">
        <v>2233</v>
      </c>
      <c r="H321" s="25" t="s">
        <v>323</v>
      </c>
      <c r="I321" s="26">
        <v>2644</v>
      </c>
      <c r="J321" s="27">
        <v>3567.3200473693119</v>
      </c>
      <c r="K321" s="27">
        <f t="shared" si="148"/>
        <v>1724.6812000000002</v>
      </c>
      <c r="L321" s="24">
        <v>193</v>
      </c>
      <c r="M321" s="24">
        <v>146</v>
      </c>
      <c r="N321" s="24">
        <v>216</v>
      </c>
      <c r="O321" s="24">
        <f t="shared" si="149"/>
        <v>362</v>
      </c>
      <c r="P321" s="28">
        <v>65.23</v>
      </c>
      <c r="Q321" s="28">
        <f t="shared" si="150"/>
        <v>0.53276828784481545</v>
      </c>
      <c r="R321" s="29">
        <v>0.74510618625116276</v>
      </c>
      <c r="S321" s="29">
        <v>0.17283315671220756</v>
      </c>
      <c r="T321" s="29">
        <v>0.61203488733670397</v>
      </c>
      <c r="U321" s="28" t="s">
        <v>294</v>
      </c>
      <c r="V321" s="28" t="s">
        <v>295</v>
      </c>
      <c r="W321" s="28">
        <v>0.67992590143970699</v>
      </c>
      <c r="X321" s="27">
        <v>2425.5132989315175</v>
      </c>
      <c r="Y321" s="30">
        <f t="shared" si="151"/>
        <v>1.9424184845601009E-4</v>
      </c>
      <c r="Z321" s="27">
        <f t="shared" si="152"/>
        <v>2425.5132989315175</v>
      </c>
      <c r="AA321" s="27">
        <v>0</v>
      </c>
      <c r="AB321" s="27">
        <v>0</v>
      </c>
      <c r="AC321" s="27">
        <v>0</v>
      </c>
      <c r="AD321" s="27">
        <v>0</v>
      </c>
      <c r="AE321" s="27">
        <v>0</v>
      </c>
      <c r="AF321" s="27">
        <f t="shared" si="153"/>
        <v>0</v>
      </c>
      <c r="AG321" s="27">
        <f t="shared" si="154"/>
        <v>0</v>
      </c>
      <c r="AH321" s="27">
        <v>0</v>
      </c>
      <c r="AI321" s="27">
        <v>0</v>
      </c>
      <c r="AJ321" s="27">
        <v>0</v>
      </c>
      <c r="AK321" s="27">
        <v>0</v>
      </c>
      <c r="AL321" s="27">
        <v>0</v>
      </c>
      <c r="AM321" s="27">
        <v>0</v>
      </c>
      <c r="AN321" s="27">
        <f t="shared" si="155"/>
        <v>0</v>
      </c>
      <c r="AO321" s="27">
        <v>0</v>
      </c>
      <c r="AP321" s="30">
        <f t="shared" si="156"/>
        <v>0</v>
      </c>
      <c r="AQ321" s="30">
        <f t="shared" si="157"/>
        <v>0</v>
      </c>
      <c r="AR321" s="31">
        <f t="shared" si="158"/>
        <v>0</v>
      </c>
      <c r="AS321" s="31">
        <f t="shared" si="179"/>
        <v>0</v>
      </c>
      <c r="AT321" s="32">
        <f t="shared" si="159"/>
        <v>0</v>
      </c>
      <c r="AU321" s="24">
        <v>843.10811778523669</v>
      </c>
      <c r="AV321" s="28">
        <f t="shared" si="160"/>
        <v>2.3413571451140404E-2</v>
      </c>
      <c r="AW321" s="30">
        <f t="shared" si="161"/>
        <v>3.0070612230915849E-4</v>
      </c>
      <c r="AX321" s="33">
        <f t="shared" si="162"/>
        <v>2.3413571451140404E-2</v>
      </c>
      <c r="AY321" s="30">
        <f t="shared" si="163"/>
        <v>3.0070612230915849E-4</v>
      </c>
      <c r="AZ321" s="31">
        <f t="shared" si="164"/>
        <v>0.89711208452791491</v>
      </c>
      <c r="BA321" s="31">
        <f t="shared" si="182"/>
        <v>843.10811778523669</v>
      </c>
      <c r="BB321" s="33">
        <f t="shared" si="165"/>
        <v>0</v>
      </c>
      <c r="BC321" s="31">
        <f t="shared" si="166"/>
        <v>0.55521061407673933</v>
      </c>
      <c r="BD321" s="30">
        <f t="shared" si="167"/>
        <v>1.9424184845601009E-4</v>
      </c>
      <c r="BE321" s="31">
        <f t="shared" si="168"/>
        <v>0.94281227875909535</v>
      </c>
      <c r="BF321" s="31">
        <f t="shared" si="169"/>
        <v>0.5409774740157528</v>
      </c>
      <c r="BG321" s="31">
        <f t="shared" si="170"/>
        <v>0.82102128025840782</v>
      </c>
      <c r="BH321" s="24">
        <v>0</v>
      </c>
      <c r="BI321" s="24">
        <v>824.34913917899996</v>
      </c>
      <c r="BJ321" s="24">
        <f t="shared" si="178"/>
        <v>4.3274383120265512</v>
      </c>
      <c r="BK321" s="28">
        <f t="shared" si="181"/>
        <v>2.1637191560132758E-3</v>
      </c>
      <c r="BL321" s="28" t="str">
        <f t="shared" si="172"/>
        <v>TRUEFALSE</v>
      </c>
      <c r="BM321" s="24" t="str">
        <f t="shared" si="173"/>
        <v>TRUEFALSE</v>
      </c>
      <c r="BN321" s="28">
        <v>0.69900000000000007</v>
      </c>
      <c r="BO321" s="28">
        <f t="shared" si="174"/>
        <v>0.6213333333333334</v>
      </c>
      <c r="BP321" s="24">
        <v>15.47</v>
      </c>
      <c r="BQ321" s="24">
        <f t="shared" si="180"/>
        <v>95.384615384615387</v>
      </c>
      <c r="BR321" s="24">
        <v>13</v>
      </c>
      <c r="BS321" s="28">
        <v>68.44</v>
      </c>
      <c r="BT321" s="28">
        <v>1809.5536</v>
      </c>
      <c r="BU321" s="24">
        <v>14.41</v>
      </c>
      <c r="BV321" s="28">
        <v>58.66</v>
      </c>
      <c r="BW321" s="28">
        <v>1550.9703999999997</v>
      </c>
      <c r="BX321" s="24">
        <v>1029</v>
      </c>
      <c r="BY321" s="24">
        <v>1472</v>
      </c>
      <c r="BZ321" s="24">
        <v>143</v>
      </c>
      <c r="CA321" s="24">
        <v>795</v>
      </c>
      <c r="CB321" s="24">
        <v>398</v>
      </c>
      <c r="CC321" s="24">
        <v>1451</v>
      </c>
      <c r="CD321" s="24">
        <v>79.62</v>
      </c>
      <c r="CE321" s="24">
        <v>25.78</v>
      </c>
      <c r="CF321" s="24">
        <v>123.31</v>
      </c>
      <c r="CG321" s="24">
        <v>0</v>
      </c>
      <c r="CH321" s="24">
        <v>2644</v>
      </c>
      <c r="CI321" s="24">
        <v>100</v>
      </c>
      <c r="CJ321" s="24" t="s">
        <v>1980</v>
      </c>
      <c r="CK321" s="24">
        <v>602</v>
      </c>
      <c r="CL321" s="28">
        <v>1.03</v>
      </c>
      <c r="CM321" s="28">
        <v>4.49</v>
      </c>
      <c r="CN321" s="24">
        <v>142</v>
      </c>
      <c r="CO321" s="24">
        <v>24.57</v>
      </c>
      <c r="CP321" s="24">
        <v>482</v>
      </c>
      <c r="CQ321" s="24">
        <v>560</v>
      </c>
      <c r="CR321" s="24">
        <v>198</v>
      </c>
      <c r="CS321" s="24">
        <v>1240</v>
      </c>
      <c r="CT321" s="24">
        <v>154</v>
      </c>
      <c r="CU321" s="24">
        <v>416</v>
      </c>
      <c r="CV321" s="24">
        <v>247</v>
      </c>
      <c r="CW321" s="24">
        <v>109</v>
      </c>
      <c r="CX321" s="24">
        <v>59.69</v>
      </c>
      <c r="CY321" s="24">
        <v>91.83</v>
      </c>
      <c r="CZ321" s="24">
        <v>76</v>
      </c>
      <c r="DA321" s="24">
        <v>35.159999999999997</v>
      </c>
      <c r="DB321" s="24">
        <v>310</v>
      </c>
      <c r="DC321" s="24">
        <v>10.74</v>
      </c>
      <c r="DD321" s="24">
        <v>23.88</v>
      </c>
      <c r="DE321" s="24">
        <v>221</v>
      </c>
      <c r="DF321" s="24">
        <v>38.24</v>
      </c>
      <c r="DG321" s="24">
        <v>39.270000000000003</v>
      </c>
      <c r="DH321" s="24">
        <v>13.33</v>
      </c>
    </row>
    <row r="322" spans="1:112" ht="12.3" customHeight="1">
      <c r="A322" s="24">
        <v>331</v>
      </c>
      <c r="B322" s="24" t="s">
        <v>2882</v>
      </c>
      <c r="C322" s="24" t="s">
        <v>799</v>
      </c>
      <c r="D322" s="25" t="s">
        <v>2174</v>
      </c>
      <c r="E322" s="25" t="s">
        <v>2175</v>
      </c>
      <c r="F322" s="25" t="s">
        <v>2174</v>
      </c>
      <c r="G322" s="25" t="s">
        <v>2176</v>
      </c>
      <c r="H322" s="25" t="s">
        <v>323</v>
      </c>
      <c r="I322" s="26">
        <v>4682</v>
      </c>
      <c r="J322" s="27">
        <v>5684.8701460080774</v>
      </c>
      <c r="K322" s="27">
        <f t="shared" ref="K322:K385" si="183">P322*I322/100</f>
        <v>3168.7775999999999</v>
      </c>
      <c r="L322" s="24">
        <v>180</v>
      </c>
      <c r="M322" s="24">
        <v>97</v>
      </c>
      <c r="N322" s="24">
        <v>280</v>
      </c>
      <c r="O322" s="24">
        <f t="shared" ref="O322:O385" si="184">M322+N322</f>
        <v>377</v>
      </c>
      <c r="P322" s="28">
        <v>67.680000000000007</v>
      </c>
      <c r="Q322" s="28">
        <f t="shared" ref="Q322:Q385" si="185">_xlfn.PERCENTILE.EXC(W:W,W322)</f>
        <v>0.70186582473278747</v>
      </c>
      <c r="R322" s="29">
        <v>0.82612633973619432</v>
      </c>
      <c r="S322" s="29">
        <v>1</v>
      </c>
      <c r="T322" s="29">
        <v>0.50356302725527524</v>
      </c>
      <c r="U322" s="28" t="s">
        <v>294</v>
      </c>
      <c r="V322" s="28" t="s">
        <v>295</v>
      </c>
      <c r="W322" s="28">
        <v>0.88401966290382406</v>
      </c>
      <c r="X322" s="27">
        <v>5025.5369901260738</v>
      </c>
      <c r="Y322" s="30">
        <f t="shared" ref="Y322:Y385" si="186">X322/(SUM(X:X))</f>
        <v>4.0245897430294953E-4</v>
      </c>
      <c r="Z322" s="27">
        <f t="shared" ref="Z322:Z385" si="187">X322-AO322</f>
        <v>5025.5369901260738</v>
      </c>
      <c r="AA322" s="27">
        <v>0</v>
      </c>
      <c r="AB322" s="27">
        <v>0</v>
      </c>
      <c r="AC322" s="27">
        <v>253</v>
      </c>
      <c r="AD322" s="27">
        <v>0</v>
      </c>
      <c r="AE322" s="27">
        <v>1241</v>
      </c>
      <c r="AF322" s="27">
        <f t="shared" ref="AF322:AF385" si="188">MAX(AA322:AE322)</f>
        <v>1241</v>
      </c>
      <c r="AG322" s="27">
        <f t="shared" ref="AG322:AG385" si="189">COUNTIF(AA322:AE322,"&gt;0")</f>
        <v>2</v>
      </c>
      <c r="AH322" s="27">
        <v>0</v>
      </c>
      <c r="AI322" s="27">
        <v>0</v>
      </c>
      <c r="AJ322" s="27">
        <v>846</v>
      </c>
      <c r="AK322" s="27">
        <v>0</v>
      </c>
      <c r="AL322" s="27">
        <v>1241</v>
      </c>
      <c r="AM322" s="27">
        <v>1241</v>
      </c>
      <c r="AN322" s="27">
        <f t="shared" ref="AN322:AN385" si="190">COUNTIF(AH322:AL322,"&gt;0")</f>
        <v>2</v>
      </c>
      <c r="AO322" s="27">
        <v>0</v>
      </c>
      <c r="AP322" s="30">
        <f t="shared" ref="AP322:AP385" si="191">AO322/(SUM(AO:AO))</f>
        <v>0</v>
      </c>
      <c r="AQ322" s="30">
        <f t="shared" ref="AQ322:AQ385" si="192">AI322/(SUM(AI:AI))</f>
        <v>0</v>
      </c>
      <c r="AR322" s="31">
        <f t="shared" ref="AR322:AR385" si="193">AO322/X322</f>
        <v>0</v>
      </c>
      <c r="AS322" s="31">
        <f t="shared" si="179"/>
        <v>0</v>
      </c>
      <c r="AT322" s="32">
        <f t="shared" ref="AT322:AT385" si="194">AO322/J322</f>
        <v>0</v>
      </c>
      <c r="AU322" s="24">
        <v>1072.3158511023387</v>
      </c>
      <c r="AV322" s="28">
        <f t="shared" ref="AV322:AV385" si="195">AU322/(MAX(AU:AU))</f>
        <v>2.9778794994796191E-2</v>
      </c>
      <c r="AW322" s="30">
        <f t="shared" ref="AW322:AW385" si="196">AU322/(SUM(AU:AU))</f>
        <v>3.8245621726745943E-4</v>
      </c>
      <c r="AX322" s="33">
        <f t="shared" ref="AX322:AX385" si="197">AU322/(MAX(AU:AU))</f>
        <v>2.9778794994796191E-2</v>
      </c>
      <c r="AY322" s="30">
        <f t="shared" ref="AY322:AY385" si="198">AW322-AQ322</f>
        <v>3.8245621726745943E-4</v>
      </c>
      <c r="AZ322" s="31">
        <f t="shared" ref="AZ322:AZ385" si="199">(AY322-MIN($AY:$AY))/(MAX($AY:$AY)-MIN($AY:$AY))</f>
        <v>0.89778269038805747</v>
      </c>
      <c r="BA322" s="31">
        <f t="shared" si="182"/>
        <v>1072.3158511023387</v>
      </c>
      <c r="BB322" s="33">
        <f t="shared" ref="BB322:BB385" si="200">AI322/AU322</f>
        <v>0</v>
      </c>
      <c r="BC322" s="31">
        <f t="shared" ref="BC322:BC385" si="201">AVERAGE(AZ322,AX322,R322)</f>
        <v>0.58456260837301599</v>
      </c>
      <c r="BD322" s="30">
        <f t="shared" ref="BD322:BD385" si="202">Y322-AP322</f>
        <v>4.0245897430294953E-4</v>
      </c>
      <c r="BE322" s="31">
        <f t="shared" ref="BE322:BE385" si="203">(BD322-MIN($BD:$BD))/(MAX($BD:$BD)-MIN($BD:$BD))</f>
        <v>0.9436185585212189</v>
      </c>
      <c r="BF322" s="31">
        <f t="shared" ref="BF322:BF385" si="204">AVERAGE(BE322,Y322,W322)</f>
        <v>0.60934689346644866</v>
      </c>
      <c r="BG322" s="31">
        <f t="shared" ref="BG322:BG385" si="205">BF322/(MAX(BF:BF))</f>
        <v>0.92478299120591367</v>
      </c>
      <c r="BH322" s="24">
        <v>0</v>
      </c>
      <c r="BI322" s="24">
        <v>974.21201726899994</v>
      </c>
      <c r="BJ322" s="24">
        <f t="shared" si="178"/>
        <v>5.8353521053296227</v>
      </c>
      <c r="BK322" s="28">
        <f t="shared" si="181"/>
        <v>2.9176760526648114E-3</v>
      </c>
      <c r="BL322" s="28" t="str">
        <f t="shared" ref="BL322:BL385" si="206">(BG322&gt;0.7191)&amp;(BH322&gt;59)</f>
        <v>TRUEFALSE</v>
      </c>
      <c r="BM322" s="24" t="str">
        <f t="shared" ref="BM322:BM385" si="207">(BC322&gt;0.48)&amp;(BH322&gt;50)</f>
        <v>TRUEFALSE</v>
      </c>
      <c r="BN322" s="28">
        <v>0.76349999999999996</v>
      </c>
      <c r="BO322" s="28">
        <f t="shared" ref="BO322:BO385" si="208">BN322/(MAX(BN:BN))</f>
        <v>0.67866666666666664</v>
      </c>
      <c r="BP322" s="24">
        <v>53.57</v>
      </c>
      <c r="BQ322" s="24">
        <f t="shared" ref="BQ322:BQ353" si="209">CS322/BR322</f>
        <v>134.77777777777777</v>
      </c>
      <c r="BR322" s="24">
        <v>9</v>
      </c>
      <c r="BS322" s="28">
        <v>72.77</v>
      </c>
      <c r="BT322" s="28">
        <v>3407.0914000000002</v>
      </c>
      <c r="BU322" s="24">
        <v>20.149999999999999</v>
      </c>
      <c r="BV322" s="28">
        <v>84.860000000000014</v>
      </c>
      <c r="BW322" s="28">
        <v>3973.1452000000008</v>
      </c>
      <c r="BX322" s="24">
        <v>1979</v>
      </c>
      <c r="BY322" s="24">
        <v>2592</v>
      </c>
      <c r="BZ322" s="24">
        <v>111</v>
      </c>
      <c r="CA322" s="24">
        <v>1601</v>
      </c>
      <c r="CB322" s="24">
        <v>721</v>
      </c>
      <c r="CC322" s="24">
        <v>2360</v>
      </c>
      <c r="CD322" s="24">
        <v>80.63</v>
      </c>
      <c r="CE322" s="24">
        <v>22.14</v>
      </c>
      <c r="CF322" s="24">
        <v>110.33</v>
      </c>
      <c r="CG322" s="24">
        <v>0</v>
      </c>
      <c r="CH322" s="24">
        <v>4682</v>
      </c>
      <c r="CI322" s="24">
        <v>100</v>
      </c>
      <c r="CJ322" s="24" t="s">
        <v>1980</v>
      </c>
      <c r="CK322" s="24">
        <v>833</v>
      </c>
      <c r="CL322" s="28">
        <v>1.02</v>
      </c>
      <c r="CM322" s="28">
        <v>5.69</v>
      </c>
      <c r="CN322" s="24">
        <v>168</v>
      </c>
      <c r="CO322" s="24">
        <v>26.5</v>
      </c>
      <c r="CP322" s="24">
        <v>268</v>
      </c>
      <c r="CQ322" s="24">
        <v>814</v>
      </c>
      <c r="CR322" s="24">
        <v>131</v>
      </c>
      <c r="CS322" s="24">
        <v>1213</v>
      </c>
      <c r="CT322" s="24">
        <v>129</v>
      </c>
      <c r="CU322" s="24">
        <v>343</v>
      </c>
      <c r="CV322" s="24">
        <v>229</v>
      </c>
      <c r="CW322" s="24">
        <v>94</v>
      </c>
      <c r="CX322" s="24">
        <v>24.11</v>
      </c>
      <c r="CY322" s="24">
        <v>48.51</v>
      </c>
      <c r="CZ322" s="24">
        <v>37.79</v>
      </c>
      <c r="DA322" s="24">
        <v>15.99</v>
      </c>
      <c r="DB322" s="24">
        <v>1772</v>
      </c>
      <c r="DC322" s="24">
        <v>49.85</v>
      </c>
      <c r="DD322" s="24">
        <v>49.68</v>
      </c>
      <c r="DE322" s="24">
        <v>150</v>
      </c>
      <c r="DF322" s="24">
        <v>23.66</v>
      </c>
      <c r="DG322" s="24">
        <v>48.26</v>
      </c>
      <c r="DH322" s="24">
        <v>36.450000000000003</v>
      </c>
    </row>
    <row r="323" spans="1:112" ht="12.3" customHeight="1">
      <c r="A323" s="24">
        <v>332</v>
      </c>
      <c r="B323" s="24" t="s">
        <v>2882</v>
      </c>
      <c r="C323" s="24" t="s">
        <v>799</v>
      </c>
      <c r="D323" s="25" t="s">
        <v>2174</v>
      </c>
      <c r="E323" s="25" t="s">
        <v>2175</v>
      </c>
      <c r="F323" s="25" t="s">
        <v>2186</v>
      </c>
      <c r="G323" s="25" t="s">
        <v>2187</v>
      </c>
      <c r="H323" s="25" t="s">
        <v>323</v>
      </c>
      <c r="I323" s="26">
        <v>1756</v>
      </c>
      <c r="J323" s="27">
        <v>2132.129853991923</v>
      </c>
      <c r="K323" s="27">
        <f t="shared" si="183"/>
        <v>903.11080000000004</v>
      </c>
      <c r="L323" s="24">
        <v>136</v>
      </c>
      <c r="M323" s="24">
        <v>59</v>
      </c>
      <c r="N323" s="24">
        <v>85</v>
      </c>
      <c r="O323" s="24">
        <f t="shared" si="184"/>
        <v>144</v>
      </c>
      <c r="P323" s="28">
        <v>51.43</v>
      </c>
      <c r="Q323" s="28">
        <f t="shared" si="185"/>
        <v>0.52962694466498761</v>
      </c>
      <c r="R323" s="29">
        <v>0.82612633973619432</v>
      </c>
      <c r="S323" s="29">
        <v>1</v>
      </c>
      <c r="T323" s="29">
        <v>0.50356302725527524</v>
      </c>
      <c r="U323" s="28" t="s">
        <v>294</v>
      </c>
      <c r="V323" s="28" t="s">
        <v>295</v>
      </c>
      <c r="W323" s="28">
        <v>0.67176612386441603</v>
      </c>
      <c r="X323" s="27">
        <v>1432.2926075917574</v>
      </c>
      <c r="Y323" s="30">
        <f t="shared" si="186"/>
        <v>1.1470197411453433E-4</v>
      </c>
      <c r="Z323" s="27">
        <f t="shared" si="187"/>
        <v>1432.2926075917574</v>
      </c>
      <c r="AA323" s="27">
        <v>0</v>
      </c>
      <c r="AB323" s="27">
        <v>0</v>
      </c>
      <c r="AC323" s="27">
        <v>158</v>
      </c>
      <c r="AD323" s="27">
        <v>0</v>
      </c>
      <c r="AE323" s="27">
        <v>0</v>
      </c>
      <c r="AF323" s="27">
        <f t="shared" si="188"/>
        <v>158</v>
      </c>
      <c r="AG323" s="27">
        <f t="shared" si="189"/>
        <v>1</v>
      </c>
      <c r="AH323" s="27">
        <v>0</v>
      </c>
      <c r="AI323" s="27">
        <v>0</v>
      </c>
      <c r="AJ323" s="27">
        <v>158</v>
      </c>
      <c r="AK323" s="27">
        <v>0</v>
      </c>
      <c r="AL323" s="27">
        <v>0</v>
      </c>
      <c r="AM323" s="27">
        <v>158</v>
      </c>
      <c r="AN323" s="27">
        <f t="shared" si="190"/>
        <v>1</v>
      </c>
      <c r="AO323" s="27">
        <v>0</v>
      </c>
      <c r="AP323" s="30">
        <f t="shared" si="191"/>
        <v>0</v>
      </c>
      <c r="AQ323" s="30">
        <f t="shared" si="192"/>
        <v>0</v>
      </c>
      <c r="AR323" s="31">
        <f t="shared" si="193"/>
        <v>0</v>
      </c>
      <c r="AS323" s="31">
        <f t="shared" si="179"/>
        <v>0</v>
      </c>
      <c r="AT323" s="32">
        <f t="shared" si="194"/>
        <v>0</v>
      </c>
      <c r="AU323" s="24">
        <v>1015.710379282997</v>
      </c>
      <c r="AV323" s="28">
        <f t="shared" si="195"/>
        <v>2.820683022419334E-2</v>
      </c>
      <c r="AW323" s="30">
        <f t="shared" si="196"/>
        <v>3.6226709611774413E-4</v>
      </c>
      <c r="AX323" s="33">
        <f t="shared" si="197"/>
        <v>2.820683022419334E-2</v>
      </c>
      <c r="AY323" s="30">
        <f t="shared" si="198"/>
        <v>3.6226709611774413E-4</v>
      </c>
      <c r="AZ323" s="31">
        <f t="shared" si="199"/>
        <v>0.89761707659933909</v>
      </c>
      <c r="BA323" s="31">
        <f t="shared" si="182"/>
        <v>1015.710379282997</v>
      </c>
      <c r="BB323" s="33">
        <f t="shared" si="200"/>
        <v>0</v>
      </c>
      <c r="BC323" s="31">
        <f t="shared" si="201"/>
        <v>0.58398341551990895</v>
      </c>
      <c r="BD323" s="30">
        <f t="shared" si="202"/>
        <v>1.1470197411453433E-4</v>
      </c>
      <c r="BE323" s="31">
        <f t="shared" si="203"/>
        <v>0.94250427627994038</v>
      </c>
      <c r="BF323" s="31">
        <f t="shared" si="204"/>
        <v>0.53812836737282366</v>
      </c>
      <c r="BG323" s="31">
        <f t="shared" si="205"/>
        <v>0.81669729766037757</v>
      </c>
      <c r="BH323" s="24">
        <v>0</v>
      </c>
      <c r="BI323" s="24">
        <v>1216.1007617099999</v>
      </c>
      <c r="BJ323" s="24">
        <f t="shared" si="178"/>
        <v>1.7532509814350119</v>
      </c>
      <c r="BK323" s="28">
        <f t="shared" si="181"/>
        <v>8.7662549071750593E-4</v>
      </c>
      <c r="BL323" s="28" t="str">
        <f t="shared" si="206"/>
        <v>TRUEFALSE</v>
      </c>
      <c r="BM323" s="24" t="str">
        <f t="shared" si="207"/>
        <v>TRUEFALSE</v>
      </c>
      <c r="BN323" s="28">
        <v>0.74060000000000004</v>
      </c>
      <c r="BO323" s="28">
        <f t="shared" si="208"/>
        <v>0.65831111111111118</v>
      </c>
      <c r="BP323" s="24">
        <v>39.9</v>
      </c>
      <c r="BQ323" s="24">
        <f t="shared" si="209"/>
        <v>116.30769230769231</v>
      </c>
      <c r="BR323" s="24">
        <v>13</v>
      </c>
      <c r="BS323" s="28">
        <v>52.94</v>
      </c>
      <c r="BT323" s="28">
        <v>929.62639999999999</v>
      </c>
      <c r="BU323" s="24">
        <v>12.04</v>
      </c>
      <c r="BV323" s="28">
        <v>68.91</v>
      </c>
      <c r="BW323" s="28">
        <v>1210.0595999999998</v>
      </c>
      <c r="BX323" s="24">
        <v>725</v>
      </c>
      <c r="BY323" s="24">
        <v>979</v>
      </c>
      <c r="BZ323" s="24">
        <v>52</v>
      </c>
      <c r="CA323" s="24">
        <v>602</v>
      </c>
      <c r="CB323" s="24">
        <v>219</v>
      </c>
      <c r="CC323" s="24">
        <v>935</v>
      </c>
      <c r="CD323" s="24">
        <v>79.37</v>
      </c>
      <c r="CE323" s="24">
        <v>22.91</v>
      </c>
      <c r="CF323" s="24">
        <v>106.59</v>
      </c>
      <c r="CG323" s="24">
        <v>0</v>
      </c>
      <c r="CH323" s="24">
        <v>1756</v>
      </c>
      <c r="CI323" s="24">
        <v>100</v>
      </c>
      <c r="CJ323" s="24" t="s">
        <v>1980</v>
      </c>
      <c r="CK323" s="24">
        <v>371</v>
      </c>
      <c r="CL323" s="28">
        <v>1.04</v>
      </c>
      <c r="CM323" s="28">
        <v>4.91</v>
      </c>
      <c r="CN323" s="24">
        <v>111</v>
      </c>
      <c r="CO323" s="24">
        <v>37.25</v>
      </c>
      <c r="CP323" s="24">
        <v>343</v>
      </c>
      <c r="CQ323" s="24">
        <v>1075</v>
      </c>
      <c r="CR323" s="24">
        <v>94</v>
      </c>
      <c r="CS323" s="24">
        <v>1512</v>
      </c>
      <c r="CT323" s="24">
        <v>72</v>
      </c>
      <c r="CU323" s="24">
        <v>174</v>
      </c>
      <c r="CV323" s="24">
        <v>102</v>
      </c>
      <c r="CW323" s="24">
        <v>51</v>
      </c>
      <c r="CX323" s="24">
        <v>34.950000000000003</v>
      </c>
      <c r="CY323" s="24">
        <v>62.37</v>
      </c>
      <c r="CZ323" s="24">
        <v>57.3</v>
      </c>
      <c r="DA323" s="24">
        <v>25.89</v>
      </c>
      <c r="DB323" s="24">
        <v>494</v>
      </c>
      <c r="DC323" s="24">
        <v>34.11</v>
      </c>
      <c r="DD323" s="24">
        <v>27.85</v>
      </c>
      <c r="DE323" s="24">
        <v>51</v>
      </c>
      <c r="DF323" s="24">
        <v>17.11</v>
      </c>
      <c r="DG323" s="24">
        <v>27.85</v>
      </c>
      <c r="DH323" s="24">
        <v>26.43</v>
      </c>
    </row>
    <row r="324" spans="1:112" ht="12.3" customHeight="1">
      <c r="A324" s="24">
        <v>333</v>
      </c>
      <c r="B324" s="24" t="s">
        <v>2882</v>
      </c>
      <c r="C324" s="24" t="s">
        <v>799</v>
      </c>
      <c r="D324" s="25" t="s">
        <v>809</v>
      </c>
      <c r="E324" s="25" t="s">
        <v>810</v>
      </c>
      <c r="F324" s="25" t="s">
        <v>780</v>
      </c>
      <c r="G324" s="25" t="s">
        <v>1870</v>
      </c>
      <c r="H324" s="25" t="s">
        <v>323</v>
      </c>
      <c r="I324" s="26">
        <v>5025</v>
      </c>
      <c r="J324" s="27">
        <v>6136.4619885883139</v>
      </c>
      <c r="K324" s="27">
        <f t="shared" si="183"/>
        <v>725.10749999999996</v>
      </c>
      <c r="L324" s="24">
        <v>973</v>
      </c>
      <c r="M324" s="24">
        <v>152</v>
      </c>
      <c r="N324" s="24">
        <v>12</v>
      </c>
      <c r="O324" s="24">
        <f t="shared" si="184"/>
        <v>164</v>
      </c>
      <c r="P324" s="28">
        <v>14.43</v>
      </c>
      <c r="Q324" s="28">
        <f t="shared" si="185"/>
        <v>0.34742361839444236</v>
      </c>
      <c r="R324" s="29">
        <v>0.47565704938029113</v>
      </c>
      <c r="S324" s="29">
        <v>0.38395642989715723</v>
      </c>
      <c r="T324" s="29">
        <v>0.28090150356328264</v>
      </c>
      <c r="U324" s="28" t="s">
        <v>128</v>
      </c>
      <c r="V324" s="28" t="s">
        <v>129</v>
      </c>
      <c r="W324" s="28">
        <v>0.2046144431919085</v>
      </c>
      <c r="X324" s="27">
        <v>1255.6087529633094</v>
      </c>
      <c r="Y324" s="30">
        <f t="shared" si="186"/>
        <v>1.0055263981466426E-4</v>
      </c>
      <c r="Z324" s="27">
        <f t="shared" si="187"/>
        <v>-1972.3912470366906</v>
      </c>
      <c r="AA324" s="27">
        <v>0</v>
      </c>
      <c r="AB324" s="27">
        <v>0</v>
      </c>
      <c r="AC324" s="27">
        <v>40</v>
      </c>
      <c r="AD324" s="27">
        <v>1431</v>
      </c>
      <c r="AE324" s="27">
        <v>26505</v>
      </c>
      <c r="AF324" s="27">
        <f t="shared" si="188"/>
        <v>26505</v>
      </c>
      <c r="AG324" s="27">
        <f t="shared" si="189"/>
        <v>3</v>
      </c>
      <c r="AH324" s="27">
        <v>0</v>
      </c>
      <c r="AI324" s="27">
        <v>1797</v>
      </c>
      <c r="AJ324" s="27">
        <v>0</v>
      </c>
      <c r="AK324" s="27">
        <v>1431</v>
      </c>
      <c r="AL324" s="27">
        <v>26505</v>
      </c>
      <c r="AM324" s="27">
        <v>28307</v>
      </c>
      <c r="AN324" s="27">
        <f t="shared" si="190"/>
        <v>3</v>
      </c>
      <c r="AO324" s="27">
        <v>3228</v>
      </c>
      <c r="AP324" s="30">
        <f t="shared" si="191"/>
        <v>1.8667848886654813E-3</v>
      </c>
      <c r="AQ324" s="30">
        <f t="shared" si="192"/>
        <v>5.6666067526275456E-3</v>
      </c>
      <c r="AR324" s="31">
        <f t="shared" si="193"/>
        <v>2.5708645247826865</v>
      </c>
      <c r="AS324" s="31">
        <v>1</v>
      </c>
      <c r="AT324" s="32">
        <f t="shared" si="194"/>
        <v>0.52603601326023985</v>
      </c>
      <c r="AU324" s="24">
        <v>884.95746680500429</v>
      </c>
      <c r="AV324" s="28">
        <f t="shared" si="195"/>
        <v>2.4575750657802528E-2</v>
      </c>
      <c r="AW324" s="30">
        <f t="shared" si="196"/>
        <v>3.1563226902679985E-4</v>
      </c>
      <c r="AX324" s="33">
        <f t="shared" si="197"/>
        <v>2.4575750657802528E-2</v>
      </c>
      <c r="AY324" s="30">
        <f t="shared" si="198"/>
        <v>-5.3509744836007459E-3</v>
      </c>
      <c r="AZ324" s="31">
        <f t="shared" si="199"/>
        <v>0.85075066885114281</v>
      </c>
      <c r="BA324" s="31">
        <v>0</v>
      </c>
      <c r="BB324" s="33">
        <f t="shared" si="200"/>
        <v>2.0306060657217544</v>
      </c>
      <c r="BC324" s="31">
        <f t="shared" si="201"/>
        <v>0.45032782296307877</v>
      </c>
      <c r="BD324" s="30">
        <f t="shared" si="202"/>
        <v>-1.7662322488508171E-3</v>
      </c>
      <c r="BE324" s="31">
        <f t="shared" si="203"/>
        <v>0.93522072939735867</v>
      </c>
      <c r="BF324" s="31">
        <f t="shared" si="204"/>
        <v>0.37997857507636063</v>
      </c>
      <c r="BG324" s="31">
        <f t="shared" si="205"/>
        <v>0.57667927254744589</v>
      </c>
      <c r="BH324" s="24">
        <v>100</v>
      </c>
      <c r="BI324" s="24">
        <v>16.458152473999998</v>
      </c>
      <c r="BJ324" s="24">
        <f t="shared" si="178"/>
        <v>372.85242060325288</v>
      </c>
      <c r="BK324" s="28">
        <f t="shared" si="181"/>
        <v>0.18642621030162643</v>
      </c>
      <c r="BL324" s="28" t="str">
        <f t="shared" si="206"/>
        <v>FALSETRUE</v>
      </c>
      <c r="BM324" s="24" t="str">
        <f t="shared" si="207"/>
        <v>FALSETRUE</v>
      </c>
      <c r="BN324" s="28">
        <v>0.33740000000000003</v>
      </c>
      <c r="BO324" s="28">
        <f t="shared" si="208"/>
        <v>0.29991111111111113</v>
      </c>
      <c r="BP324" s="24">
        <v>3.96</v>
      </c>
      <c r="BQ324" s="24">
        <f t="shared" si="209"/>
        <v>540.625</v>
      </c>
      <c r="BR324" s="24">
        <v>8</v>
      </c>
      <c r="BS324" s="28">
        <v>0.64</v>
      </c>
      <c r="BT324" s="28">
        <v>32.160000000000004</v>
      </c>
      <c r="BU324" s="24"/>
      <c r="BV324" s="28">
        <v>5.36</v>
      </c>
      <c r="BW324" s="28">
        <v>269.33999999999997</v>
      </c>
      <c r="BX324" s="24">
        <v>1134</v>
      </c>
      <c r="BY324" s="24">
        <v>3361</v>
      </c>
      <c r="BZ324" s="24">
        <v>530</v>
      </c>
      <c r="CA324" s="24">
        <v>888</v>
      </c>
      <c r="CB324" s="24">
        <v>489</v>
      </c>
      <c r="CC324" s="24">
        <v>3648</v>
      </c>
      <c r="CD324" s="24">
        <v>49.51</v>
      </c>
      <c r="CE324" s="24">
        <v>33.68</v>
      </c>
      <c r="CF324" s="24">
        <v>92.97</v>
      </c>
      <c r="CG324" s="24">
        <v>5025</v>
      </c>
      <c r="CH324" s="24">
        <v>0</v>
      </c>
      <c r="CI324" s="24">
        <v>0</v>
      </c>
      <c r="CJ324" s="24" t="s">
        <v>98</v>
      </c>
      <c r="CK324" s="24">
        <v>1208</v>
      </c>
      <c r="CL324" s="28">
        <v>1.1100000000000001</v>
      </c>
      <c r="CM324" s="28">
        <v>4.54</v>
      </c>
      <c r="CN324" s="24">
        <v>555</v>
      </c>
      <c r="CO324" s="24">
        <v>46.13</v>
      </c>
      <c r="CP324" s="24">
        <v>619</v>
      </c>
      <c r="CQ324" s="24">
        <v>2710</v>
      </c>
      <c r="CR324" s="24">
        <v>996</v>
      </c>
      <c r="CS324" s="24">
        <v>4325</v>
      </c>
      <c r="CT324" s="24">
        <v>189</v>
      </c>
      <c r="CU324" s="24">
        <v>398</v>
      </c>
      <c r="CV324" s="24">
        <v>357</v>
      </c>
      <c r="CW324" s="24">
        <v>409</v>
      </c>
      <c r="CX324" s="24">
        <v>66.08</v>
      </c>
      <c r="CY324" s="24">
        <v>93.65</v>
      </c>
      <c r="CZ324" s="24">
        <v>87.5</v>
      </c>
      <c r="DA324" s="24">
        <v>62.73</v>
      </c>
      <c r="DB324" s="24">
        <v>170</v>
      </c>
      <c r="DC324" s="24">
        <v>7.55</v>
      </c>
      <c r="DD324" s="24">
        <v>6.23</v>
      </c>
      <c r="DE324" s="24">
        <v>1</v>
      </c>
      <c r="DF324" s="24">
        <v>0.08</v>
      </c>
      <c r="DG324" s="24">
        <v>5.07</v>
      </c>
      <c r="DH324" s="24">
        <v>2.46</v>
      </c>
    </row>
    <row r="325" spans="1:112" ht="12.3" customHeight="1">
      <c r="A325" s="24">
        <v>334</v>
      </c>
      <c r="B325" s="24" t="s">
        <v>2882</v>
      </c>
      <c r="C325" s="24" t="s">
        <v>799</v>
      </c>
      <c r="D325" s="25" t="s">
        <v>809</v>
      </c>
      <c r="E325" s="25" t="s">
        <v>810</v>
      </c>
      <c r="F325" s="25" t="s">
        <v>1294</v>
      </c>
      <c r="G325" s="25" t="s">
        <v>1295</v>
      </c>
      <c r="H325" s="25" t="s">
        <v>323</v>
      </c>
      <c r="I325" s="26">
        <v>18166</v>
      </c>
      <c r="J325" s="27">
        <v>22184.073330287625</v>
      </c>
      <c r="K325" s="27">
        <f t="shared" si="183"/>
        <v>6069.2605999999996</v>
      </c>
      <c r="L325" s="24">
        <v>2709</v>
      </c>
      <c r="M325" s="24">
        <v>882</v>
      </c>
      <c r="N325" s="24">
        <v>477</v>
      </c>
      <c r="O325" s="24">
        <f t="shared" si="184"/>
        <v>1359</v>
      </c>
      <c r="P325" s="28">
        <v>33.409999999999997</v>
      </c>
      <c r="Q325" s="28">
        <f t="shared" si="185"/>
        <v>0.44694194727213693</v>
      </c>
      <c r="R325" s="29">
        <v>0.47565704938029113</v>
      </c>
      <c r="S325" s="29">
        <v>0.38395642989715723</v>
      </c>
      <c r="T325" s="29">
        <v>0.28090150356328264</v>
      </c>
      <c r="U325" s="28" t="s">
        <v>128</v>
      </c>
      <c r="V325" s="28" t="s">
        <v>129</v>
      </c>
      <c r="W325" s="28">
        <v>0.47374695405694123</v>
      </c>
      <c r="X325" s="27">
        <v>10509.637168799587</v>
      </c>
      <c r="Y325" s="30">
        <f t="shared" si="186"/>
        <v>8.4164096365453816E-4</v>
      </c>
      <c r="Z325" s="27">
        <f t="shared" si="187"/>
        <v>9927.637168799587</v>
      </c>
      <c r="AA325" s="27">
        <v>0</v>
      </c>
      <c r="AB325" s="27">
        <v>145</v>
      </c>
      <c r="AC325" s="27">
        <v>761</v>
      </c>
      <c r="AD325" s="27">
        <v>0</v>
      </c>
      <c r="AE325" s="27">
        <v>0</v>
      </c>
      <c r="AF325" s="27">
        <f t="shared" si="188"/>
        <v>761</v>
      </c>
      <c r="AG325" s="27">
        <f t="shared" si="189"/>
        <v>2</v>
      </c>
      <c r="AH325" s="27">
        <v>0</v>
      </c>
      <c r="AI325" s="27">
        <v>561</v>
      </c>
      <c r="AJ325" s="27">
        <v>761</v>
      </c>
      <c r="AK325" s="27">
        <v>0</v>
      </c>
      <c r="AL325" s="27">
        <v>0</v>
      </c>
      <c r="AM325" s="27">
        <v>761</v>
      </c>
      <c r="AN325" s="27">
        <f t="shared" si="190"/>
        <v>2</v>
      </c>
      <c r="AO325" s="27">
        <v>582</v>
      </c>
      <c r="AP325" s="30">
        <f t="shared" si="191"/>
        <v>3.365764576218433E-4</v>
      </c>
      <c r="AQ325" s="30">
        <f t="shared" si="192"/>
        <v>1.7690408393010869E-3</v>
      </c>
      <c r="AR325" s="31">
        <f t="shared" si="193"/>
        <v>5.5377744317169054E-2</v>
      </c>
      <c r="AS325" s="31">
        <f t="shared" ref="AS325:AS388" si="210">AR325/1</f>
        <v>5.5377744317169054E-2</v>
      </c>
      <c r="AT325" s="32">
        <f t="shared" si="194"/>
        <v>2.6235037692802925E-2</v>
      </c>
      <c r="AU325" s="24">
        <v>1919.6226578387259</v>
      </c>
      <c r="AV325" s="28">
        <f t="shared" si="195"/>
        <v>5.3308966324036589E-2</v>
      </c>
      <c r="AW325" s="30">
        <f t="shared" si="196"/>
        <v>6.8465985981945403E-4</v>
      </c>
      <c r="AX325" s="33">
        <f t="shared" si="197"/>
        <v>5.3308966324036589E-2</v>
      </c>
      <c r="AY325" s="30">
        <f t="shared" si="198"/>
        <v>-1.0843809794816328E-3</v>
      </c>
      <c r="AZ325" s="31">
        <f t="shared" si="199"/>
        <v>0.88575004846248162</v>
      </c>
      <c r="BA325" s="31">
        <f t="shared" ref="BA325:BA356" si="211">AU325-AI325</f>
        <v>1358.6226578387259</v>
      </c>
      <c r="BB325" s="33">
        <f t="shared" si="200"/>
        <v>0.29224493559146747</v>
      </c>
      <c r="BC325" s="31">
        <f t="shared" si="201"/>
        <v>0.47157202138893645</v>
      </c>
      <c r="BD325" s="30">
        <f t="shared" si="202"/>
        <v>5.0506450603269486E-4</v>
      </c>
      <c r="BE325" s="31">
        <f t="shared" si="203"/>
        <v>0.94401587821036126</v>
      </c>
      <c r="BF325" s="31">
        <f t="shared" si="204"/>
        <v>0.47286815774365237</v>
      </c>
      <c r="BG325" s="31">
        <f t="shared" si="205"/>
        <v>0.71765431817743874</v>
      </c>
      <c r="BH325" s="24">
        <v>94.08</v>
      </c>
      <c r="BI325" s="24">
        <v>1243.06822597</v>
      </c>
      <c r="BJ325" s="24">
        <f t="shared" si="178"/>
        <v>17.846223454852439</v>
      </c>
      <c r="BK325" s="28">
        <f t="shared" si="181"/>
        <v>8.9231117274262192E-3</v>
      </c>
      <c r="BL325" s="28" t="str">
        <f t="shared" si="206"/>
        <v>FALSETRUE</v>
      </c>
      <c r="BM325" s="24" t="str">
        <f t="shared" si="207"/>
        <v>FALSETRUE</v>
      </c>
      <c r="BN325" s="28">
        <v>0.46289999999999998</v>
      </c>
      <c r="BO325" s="28">
        <f t="shared" si="208"/>
        <v>0.41146666666666665</v>
      </c>
      <c r="BP325" s="24">
        <v>7.42</v>
      </c>
      <c r="BQ325" s="24">
        <f t="shared" si="209"/>
        <v>238.35294117647058</v>
      </c>
      <c r="BR325" s="24">
        <v>17</v>
      </c>
      <c r="BS325" s="28">
        <v>12.7</v>
      </c>
      <c r="BT325" s="28">
        <v>2307.0819999999999</v>
      </c>
      <c r="BU325" s="24">
        <v>2.08</v>
      </c>
      <c r="BV325" s="28">
        <v>34.93</v>
      </c>
      <c r="BW325" s="28">
        <v>6345.3837999999996</v>
      </c>
      <c r="BX325" s="24">
        <v>5514</v>
      </c>
      <c r="BY325" s="24">
        <v>11912</v>
      </c>
      <c r="BZ325" s="24">
        <v>740</v>
      </c>
      <c r="CA325" s="24">
        <v>4442</v>
      </c>
      <c r="CB325" s="24">
        <v>2162</v>
      </c>
      <c r="CC325" s="24">
        <v>11562</v>
      </c>
      <c r="CD325" s="24">
        <v>52.5</v>
      </c>
      <c r="CE325" s="24">
        <v>27.09</v>
      </c>
      <c r="CF325" s="24">
        <v>101.98</v>
      </c>
      <c r="CG325" s="24">
        <v>17091</v>
      </c>
      <c r="CH325" s="24">
        <v>1075</v>
      </c>
      <c r="CI325" s="24">
        <v>5.92</v>
      </c>
      <c r="CJ325" s="24" t="s">
        <v>98</v>
      </c>
      <c r="CK325" s="24">
        <v>4317</v>
      </c>
      <c r="CL325" s="28">
        <v>1.03</v>
      </c>
      <c r="CM325" s="28">
        <v>4.2699999999999996</v>
      </c>
      <c r="CN325" s="24">
        <v>1997</v>
      </c>
      <c r="CO325" s="24">
        <v>47.22</v>
      </c>
      <c r="CP325" s="24">
        <v>1940</v>
      </c>
      <c r="CQ325" s="24">
        <v>1824</v>
      </c>
      <c r="CR325" s="24">
        <v>30</v>
      </c>
      <c r="CS325" s="24">
        <v>4052</v>
      </c>
      <c r="CT325" s="24">
        <v>1056</v>
      </c>
      <c r="CU325" s="24">
        <v>1990</v>
      </c>
      <c r="CV325" s="24">
        <v>1522</v>
      </c>
      <c r="CW325" s="24">
        <v>1411</v>
      </c>
      <c r="CX325" s="24">
        <v>70.31</v>
      </c>
      <c r="CY325" s="24">
        <v>92</v>
      </c>
      <c r="CZ325" s="24">
        <v>86.04</v>
      </c>
      <c r="DA325" s="24">
        <v>53.92</v>
      </c>
      <c r="DB325" s="24">
        <v>1071</v>
      </c>
      <c r="DC325" s="24">
        <v>7.62</v>
      </c>
      <c r="DD325" s="24">
        <v>11.35</v>
      </c>
      <c r="DE325" s="24">
        <v>393</v>
      </c>
      <c r="DF325" s="24">
        <v>9.2899999999999991</v>
      </c>
      <c r="DG325" s="24">
        <v>23.06</v>
      </c>
      <c r="DH325" s="24">
        <v>3.93</v>
      </c>
    </row>
    <row r="326" spans="1:112" ht="12.3" customHeight="1">
      <c r="A326" s="24">
        <v>335</v>
      </c>
      <c r="B326" s="24" t="s">
        <v>2882</v>
      </c>
      <c r="C326" s="24" t="s">
        <v>799</v>
      </c>
      <c r="D326" s="25" t="s">
        <v>809</v>
      </c>
      <c r="E326" s="25" t="s">
        <v>810</v>
      </c>
      <c r="F326" s="25" t="s">
        <v>811</v>
      </c>
      <c r="G326" s="25" t="s">
        <v>812</v>
      </c>
      <c r="H326" s="25" t="s">
        <v>323</v>
      </c>
      <c r="I326" s="26">
        <v>10880</v>
      </c>
      <c r="J326" s="27">
        <v>13286.508743450917</v>
      </c>
      <c r="K326" s="27">
        <f t="shared" si="183"/>
        <v>5511.8079999999991</v>
      </c>
      <c r="L326" s="24">
        <v>1008</v>
      </c>
      <c r="M326" s="24">
        <v>424</v>
      </c>
      <c r="N326" s="24">
        <v>611</v>
      </c>
      <c r="O326" s="24">
        <f t="shared" si="184"/>
        <v>1035</v>
      </c>
      <c r="P326" s="28">
        <v>50.66</v>
      </c>
      <c r="Q326" s="28">
        <f t="shared" si="185"/>
        <v>0.55666162272830944</v>
      </c>
      <c r="R326" s="29">
        <v>0.47565704938029113</v>
      </c>
      <c r="S326" s="29">
        <v>0.38395642989715723</v>
      </c>
      <c r="T326" s="29">
        <v>0.28090150356328264</v>
      </c>
      <c r="U326" s="28" t="s">
        <v>128</v>
      </c>
      <c r="V326" s="28" t="s">
        <v>129</v>
      </c>
      <c r="W326" s="28">
        <v>0.71834841941109373</v>
      </c>
      <c r="X326" s="27">
        <v>9544.3425553496436</v>
      </c>
      <c r="Y326" s="30">
        <f t="shared" si="186"/>
        <v>7.6433748727131479E-4</v>
      </c>
      <c r="Z326" s="27">
        <f t="shared" si="187"/>
        <v>9544.3425553496436</v>
      </c>
      <c r="AA326" s="27">
        <v>0</v>
      </c>
      <c r="AB326" s="27">
        <v>21</v>
      </c>
      <c r="AC326" s="27">
        <v>511</v>
      </c>
      <c r="AD326" s="27">
        <v>0</v>
      </c>
      <c r="AE326" s="27">
        <v>0</v>
      </c>
      <c r="AF326" s="27">
        <f t="shared" si="188"/>
        <v>511</v>
      </c>
      <c r="AG326" s="27">
        <f t="shared" si="189"/>
        <v>2</v>
      </c>
      <c r="AH326" s="27">
        <v>0</v>
      </c>
      <c r="AI326" s="27">
        <v>21</v>
      </c>
      <c r="AJ326" s="27">
        <v>511</v>
      </c>
      <c r="AK326" s="27">
        <v>0</v>
      </c>
      <c r="AL326" s="27">
        <v>0</v>
      </c>
      <c r="AM326" s="27">
        <v>511</v>
      </c>
      <c r="AN326" s="27">
        <f t="shared" si="190"/>
        <v>2</v>
      </c>
      <c r="AO326" s="27">
        <v>0</v>
      </c>
      <c r="AP326" s="30">
        <f t="shared" si="191"/>
        <v>0</v>
      </c>
      <c r="AQ326" s="30">
        <f t="shared" si="192"/>
        <v>6.6220780080789352E-5</v>
      </c>
      <c r="AR326" s="31">
        <f t="shared" si="193"/>
        <v>0</v>
      </c>
      <c r="AS326" s="31">
        <f t="shared" si="210"/>
        <v>0</v>
      </c>
      <c r="AT326" s="32">
        <f t="shared" si="194"/>
        <v>0</v>
      </c>
      <c r="AU326" s="24">
        <v>3397.7880238144735</v>
      </c>
      <c r="AV326" s="28">
        <f t="shared" si="195"/>
        <v>9.4358423306836262E-2</v>
      </c>
      <c r="AW326" s="30">
        <f t="shared" si="196"/>
        <v>1.2118678963188606E-3</v>
      </c>
      <c r="AX326" s="33">
        <f t="shared" si="197"/>
        <v>9.4358423306836262E-2</v>
      </c>
      <c r="AY326" s="30">
        <f t="shared" si="198"/>
        <v>1.1456471162380713E-3</v>
      </c>
      <c r="AZ326" s="31">
        <f t="shared" si="199"/>
        <v>0.90404323711302748</v>
      </c>
      <c r="BA326" s="31">
        <f t="shared" si="211"/>
        <v>3376.7880238144735</v>
      </c>
      <c r="BB326" s="33">
        <f t="shared" si="200"/>
        <v>6.1804915000037812E-3</v>
      </c>
      <c r="BC326" s="31">
        <f t="shared" si="201"/>
        <v>0.49135290326671832</v>
      </c>
      <c r="BD326" s="30">
        <f t="shared" si="202"/>
        <v>7.6433748727131479E-4</v>
      </c>
      <c r="BE326" s="31">
        <f t="shared" si="203"/>
        <v>0.94501986170493613</v>
      </c>
      <c r="BF326" s="31">
        <f t="shared" si="204"/>
        <v>0.5547108728677671</v>
      </c>
      <c r="BG326" s="31">
        <f t="shared" si="205"/>
        <v>0.84186394607974246</v>
      </c>
      <c r="BH326" s="24">
        <v>77.64</v>
      </c>
      <c r="BI326" s="24">
        <v>7213.3110916899996</v>
      </c>
      <c r="BJ326" s="24">
        <f t="shared" si="178"/>
        <v>1.8419431207892123</v>
      </c>
      <c r="BK326" s="28">
        <f t="shared" si="181"/>
        <v>9.2097156039460618E-4</v>
      </c>
      <c r="BL326" s="28" t="str">
        <f t="shared" si="206"/>
        <v>TRUETRUE</v>
      </c>
      <c r="BM326" s="24" t="str">
        <f t="shared" si="207"/>
        <v>TRUETRUE</v>
      </c>
      <c r="BN326" s="28">
        <v>0.64959999999999996</v>
      </c>
      <c r="BO326" s="28">
        <f t="shared" si="208"/>
        <v>0.57742222222222217</v>
      </c>
      <c r="BP326" s="24">
        <v>13.5</v>
      </c>
      <c r="BQ326" s="24">
        <f t="shared" si="209"/>
        <v>225.23809523809524</v>
      </c>
      <c r="BR326" s="24">
        <v>21</v>
      </c>
      <c r="BS326" s="28">
        <v>39.519999999999996</v>
      </c>
      <c r="BT326" s="28">
        <v>4299.7759999999989</v>
      </c>
      <c r="BU326" s="24">
        <v>13.19</v>
      </c>
      <c r="BV326" s="28">
        <v>36.629999999999995</v>
      </c>
      <c r="BW326" s="28">
        <v>3985.3439999999996</v>
      </c>
      <c r="BX326" s="24">
        <v>4122</v>
      </c>
      <c r="BY326" s="24">
        <v>6345</v>
      </c>
      <c r="BZ326" s="24">
        <v>413</v>
      </c>
      <c r="CA326" s="24">
        <v>3382</v>
      </c>
      <c r="CB326" s="24">
        <v>1509</v>
      </c>
      <c r="CC326" s="24">
        <v>5989</v>
      </c>
      <c r="CD326" s="24">
        <v>71.47</v>
      </c>
      <c r="CE326" s="24">
        <v>24.12</v>
      </c>
      <c r="CF326" s="24">
        <v>109.31</v>
      </c>
      <c r="CG326" s="24">
        <v>8447</v>
      </c>
      <c r="CH326" s="24">
        <v>2433</v>
      </c>
      <c r="CI326" s="24">
        <v>22.36</v>
      </c>
      <c r="CJ326" s="24" t="s">
        <v>98</v>
      </c>
      <c r="CK326" s="24">
        <v>2199</v>
      </c>
      <c r="CL326" s="28">
        <v>1.03</v>
      </c>
      <c r="CM326" s="28">
        <v>5.07</v>
      </c>
      <c r="CN326" s="24">
        <v>808</v>
      </c>
      <c r="CO326" s="24">
        <v>37.99</v>
      </c>
      <c r="CP326" s="24">
        <v>1315</v>
      </c>
      <c r="CQ326" s="24">
        <v>2215</v>
      </c>
      <c r="CR326" s="24">
        <v>1200</v>
      </c>
      <c r="CS326" s="24">
        <v>4730</v>
      </c>
      <c r="CT326" s="24">
        <v>829</v>
      </c>
      <c r="CU326" s="24">
        <v>1427</v>
      </c>
      <c r="CV326" s="24">
        <v>935</v>
      </c>
      <c r="CW326" s="24">
        <v>656</v>
      </c>
      <c r="CX326" s="24">
        <v>70.73</v>
      </c>
      <c r="CY326" s="24">
        <v>87.33</v>
      </c>
      <c r="CZ326" s="24">
        <v>74.319999999999993</v>
      </c>
      <c r="DA326" s="24">
        <v>42.96</v>
      </c>
      <c r="DB326" s="24">
        <v>1087</v>
      </c>
      <c r="DC326" s="24">
        <v>12.12</v>
      </c>
      <c r="DD326" s="24">
        <v>23.98</v>
      </c>
      <c r="DE326" s="24">
        <v>529</v>
      </c>
      <c r="DF326" s="24">
        <v>24.87</v>
      </c>
      <c r="DG326" s="24">
        <v>37</v>
      </c>
      <c r="DH326" s="24">
        <v>13.46</v>
      </c>
    </row>
    <row r="327" spans="1:112" ht="12.3" customHeight="1">
      <c r="A327" s="24">
        <v>336</v>
      </c>
      <c r="B327" s="24" t="s">
        <v>2882</v>
      </c>
      <c r="C327" s="24" t="s">
        <v>799</v>
      </c>
      <c r="D327" s="25" t="s">
        <v>809</v>
      </c>
      <c r="E327" s="25" t="s">
        <v>810</v>
      </c>
      <c r="F327" s="25" t="s">
        <v>893</v>
      </c>
      <c r="G327" s="25" t="s">
        <v>894</v>
      </c>
      <c r="H327" s="25" t="s">
        <v>323</v>
      </c>
      <c r="I327" s="26">
        <v>19153</v>
      </c>
      <c r="J327" s="27">
        <v>23389.384371628254</v>
      </c>
      <c r="K327" s="27">
        <f t="shared" si="183"/>
        <v>7433.2793000000001</v>
      </c>
      <c r="L327" s="24">
        <v>2552</v>
      </c>
      <c r="M327" s="24">
        <v>947</v>
      </c>
      <c r="N327" s="24">
        <v>672</v>
      </c>
      <c r="O327" s="24">
        <f t="shared" si="184"/>
        <v>1619</v>
      </c>
      <c r="P327" s="28">
        <v>38.81</v>
      </c>
      <c r="Q327" s="28">
        <f t="shared" si="185"/>
        <v>0.47373881203439144</v>
      </c>
      <c r="R327" s="29">
        <v>0.47565704938029113</v>
      </c>
      <c r="S327" s="29">
        <v>0.38395642989715723</v>
      </c>
      <c r="T327" s="29">
        <v>0.28090150356328264</v>
      </c>
      <c r="U327" s="28" t="s">
        <v>128</v>
      </c>
      <c r="V327" s="28" t="s">
        <v>129</v>
      </c>
      <c r="W327" s="28">
        <v>0.55031784755911084</v>
      </c>
      <c r="X327" s="27">
        <v>12871.595663127167</v>
      </c>
      <c r="Y327" s="30">
        <f t="shared" si="186"/>
        <v>1.0307931666610809E-3</v>
      </c>
      <c r="Z327" s="27">
        <f t="shared" si="187"/>
        <v>11508.595663127167</v>
      </c>
      <c r="AA327" s="27">
        <v>0</v>
      </c>
      <c r="AB327" s="27">
        <v>107</v>
      </c>
      <c r="AC327" s="27">
        <v>574</v>
      </c>
      <c r="AD327" s="27">
        <v>0</v>
      </c>
      <c r="AE327" s="27">
        <v>0</v>
      </c>
      <c r="AF327" s="27">
        <f t="shared" si="188"/>
        <v>574</v>
      </c>
      <c r="AG327" s="27">
        <f t="shared" si="189"/>
        <v>2</v>
      </c>
      <c r="AH327" s="27">
        <v>0</v>
      </c>
      <c r="AI327" s="27">
        <v>1221</v>
      </c>
      <c r="AJ327" s="27">
        <v>574</v>
      </c>
      <c r="AK327" s="27">
        <v>0</v>
      </c>
      <c r="AL327" s="27">
        <v>0</v>
      </c>
      <c r="AM327" s="27">
        <v>1221</v>
      </c>
      <c r="AN327" s="27">
        <f t="shared" si="190"/>
        <v>2</v>
      </c>
      <c r="AO327" s="27">
        <v>1363</v>
      </c>
      <c r="AP327" s="30">
        <f t="shared" si="191"/>
        <v>7.8823661810751276E-4</v>
      </c>
      <c r="AQ327" s="30">
        <f t="shared" si="192"/>
        <v>3.8502653561258951E-3</v>
      </c>
      <c r="AR327" s="31">
        <f t="shared" si="193"/>
        <v>0.10589207707204017</v>
      </c>
      <c r="AS327" s="31">
        <f t="shared" si="210"/>
        <v>0.10589207707204017</v>
      </c>
      <c r="AT327" s="32">
        <f t="shared" si="194"/>
        <v>5.8274299927848619E-2</v>
      </c>
      <c r="AU327" s="24">
        <v>3730.6046886032123</v>
      </c>
      <c r="AV327" s="28">
        <f t="shared" si="195"/>
        <v>0.10360092328611689</v>
      </c>
      <c r="AW327" s="30">
        <f t="shared" si="196"/>
        <v>1.3305715436890096E-3</v>
      </c>
      <c r="AX327" s="33">
        <f t="shared" si="197"/>
        <v>0.10360092328611689</v>
      </c>
      <c r="AY327" s="30">
        <f t="shared" si="198"/>
        <v>-2.5196938124368855E-3</v>
      </c>
      <c r="AZ327" s="31">
        <f t="shared" si="199"/>
        <v>0.87397600468420078</v>
      </c>
      <c r="BA327" s="31">
        <f t="shared" si="211"/>
        <v>2509.6046886032123</v>
      </c>
      <c r="BB327" s="33">
        <f t="shared" si="200"/>
        <v>0.32729278546453511</v>
      </c>
      <c r="BC327" s="31">
        <f t="shared" si="201"/>
        <v>0.4844113257835363</v>
      </c>
      <c r="BD327" s="30">
        <f t="shared" si="202"/>
        <v>2.4255654855356813E-4</v>
      </c>
      <c r="BE327" s="31">
        <f t="shared" si="203"/>
        <v>0.94299936790819039</v>
      </c>
      <c r="BF327" s="31">
        <f t="shared" si="204"/>
        <v>0.49811600287798746</v>
      </c>
      <c r="BG327" s="31">
        <f t="shared" si="205"/>
        <v>0.75597202849185052</v>
      </c>
      <c r="BH327" s="24">
        <v>98.17</v>
      </c>
      <c r="BI327" s="24">
        <v>172.84281184899999</v>
      </c>
      <c r="BJ327" s="24">
        <f t="shared" si="178"/>
        <v>135.32170717091685</v>
      </c>
      <c r="BK327" s="28">
        <f t="shared" ref="BK327:BK344" si="212">BJ327/(2000)</f>
        <v>6.7660853585458425E-2</v>
      </c>
      <c r="BL327" s="28" t="str">
        <f t="shared" si="206"/>
        <v>TRUETRUE</v>
      </c>
      <c r="BM327" s="24" t="str">
        <f t="shared" si="207"/>
        <v>TRUETRUE</v>
      </c>
      <c r="BN327" s="28">
        <v>0.56499999999999995</v>
      </c>
      <c r="BO327" s="28">
        <f t="shared" si="208"/>
        <v>0.50222222222222213</v>
      </c>
      <c r="BP327" s="24">
        <v>5.01</v>
      </c>
      <c r="BQ327" s="24">
        <f t="shared" si="209"/>
        <v>423.6875</v>
      </c>
      <c r="BR327" s="24">
        <v>16</v>
      </c>
      <c r="BS327" s="28">
        <v>13.21</v>
      </c>
      <c r="BT327" s="28">
        <v>2530.1113</v>
      </c>
      <c r="BU327" s="24">
        <v>0.71</v>
      </c>
      <c r="BV327" s="28">
        <v>20.349999999999998</v>
      </c>
      <c r="BW327" s="28">
        <v>3897.6354999999994</v>
      </c>
      <c r="BX327" s="24">
        <v>6698</v>
      </c>
      <c r="BY327" s="24">
        <v>11855</v>
      </c>
      <c r="BZ327" s="24">
        <v>600</v>
      </c>
      <c r="CA327" s="24">
        <v>5420</v>
      </c>
      <c r="CB327" s="24">
        <v>2544</v>
      </c>
      <c r="CC327" s="24">
        <v>11189</v>
      </c>
      <c r="CD327" s="24">
        <v>61.56</v>
      </c>
      <c r="CE327" s="24">
        <v>24.74</v>
      </c>
      <c r="CF327" s="24">
        <v>100.6</v>
      </c>
      <c r="CG327" s="24">
        <v>18802</v>
      </c>
      <c r="CH327" s="24">
        <v>351</v>
      </c>
      <c r="CI327" s="24">
        <v>1.83</v>
      </c>
      <c r="CJ327" s="24" t="s">
        <v>98</v>
      </c>
      <c r="CK327" s="24">
        <v>4407</v>
      </c>
      <c r="CL327" s="28">
        <v>1.04</v>
      </c>
      <c r="CM327" s="28">
        <v>4.4800000000000004</v>
      </c>
      <c r="CN327" s="24">
        <v>2261</v>
      </c>
      <c r="CO327" s="24">
        <v>51.64</v>
      </c>
      <c r="CP327" s="24">
        <v>1717</v>
      </c>
      <c r="CQ327" s="24">
        <v>2193</v>
      </c>
      <c r="CR327" s="24">
        <v>2844</v>
      </c>
      <c r="CS327" s="24">
        <v>6779</v>
      </c>
      <c r="CT327" s="24">
        <v>1377</v>
      </c>
      <c r="CU327" s="24">
        <v>2517</v>
      </c>
      <c r="CV327" s="24">
        <v>1846</v>
      </c>
      <c r="CW327" s="24">
        <v>1503</v>
      </c>
      <c r="CX327" s="24">
        <v>78.510000000000005</v>
      </c>
      <c r="CY327" s="24">
        <v>94.95</v>
      </c>
      <c r="CZ327" s="24">
        <v>87.61</v>
      </c>
      <c r="DA327" s="24">
        <v>56.06</v>
      </c>
      <c r="DB327" s="24">
        <v>735</v>
      </c>
      <c r="DC327" s="24">
        <v>5.72</v>
      </c>
      <c r="DD327" s="24">
        <v>15.42</v>
      </c>
      <c r="DE327" s="24">
        <v>826</v>
      </c>
      <c r="DF327" s="24">
        <v>18.87</v>
      </c>
      <c r="DG327" s="24">
        <v>21.29</v>
      </c>
      <c r="DH327" s="24">
        <v>4</v>
      </c>
    </row>
    <row r="328" spans="1:112" ht="12.3" customHeight="1">
      <c r="A328" s="24">
        <v>337</v>
      </c>
      <c r="B328" s="24" t="s">
        <v>2882</v>
      </c>
      <c r="C328" s="24" t="s">
        <v>799</v>
      </c>
      <c r="D328" s="25" t="s">
        <v>809</v>
      </c>
      <c r="E328" s="25" t="s">
        <v>810</v>
      </c>
      <c r="F328" s="25" t="s">
        <v>1318</v>
      </c>
      <c r="G328" s="25" t="s">
        <v>1319</v>
      </c>
      <c r="H328" s="25" t="s">
        <v>323</v>
      </c>
      <c r="I328" s="26">
        <v>11588</v>
      </c>
      <c r="J328" s="27">
        <v>14151.10876094754</v>
      </c>
      <c r="K328" s="27">
        <f t="shared" si="183"/>
        <v>4031.4652000000001</v>
      </c>
      <c r="L328" s="24">
        <v>1608</v>
      </c>
      <c r="M328" s="24">
        <v>471</v>
      </c>
      <c r="N328" s="24">
        <v>387</v>
      </c>
      <c r="O328" s="24">
        <f t="shared" si="184"/>
        <v>858</v>
      </c>
      <c r="P328" s="28">
        <v>34.79</v>
      </c>
      <c r="Q328" s="28">
        <f t="shared" si="185"/>
        <v>0.45314108761017424</v>
      </c>
      <c r="R328" s="29">
        <v>0.47565704938029113</v>
      </c>
      <c r="S328" s="29">
        <v>0.38395642989715723</v>
      </c>
      <c r="T328" s="29">
        <v>0.28090150356328264</v>
      </c>
      <c r="U328" s="28" t="s">
        <v>128</v>
      </c>
      <c r="V328" s="28" t="s">
        <v>129</v>
      </c>
      <c r="W328" s="28">
        <v>0.49331507128527347</v>
      </c>
      <c r="X328" s="27">
        <v>6980.9552271724933</v>
      </c>
      <c r="Y328" s="30">
        <f t="shared" si="186"/>
        <v>5.5905430323221507E-4</v>
      </c>
      <c r="Z328" s="27">
        <f t="shared" si="187"/>
        <v>6645.9552271724933</v>
      </c>
      <c r="AA328" s="27">
        <v>0</v>
      </c>
      <c r="AB328" s="27">
        <v>23</v>
      </c>
      <c r="AC328" s="27">
        <v>400</v>
      </c>
      <c r="AD328" s="27">
        <v>0</v>
      </c>
      <c r="AE328" s="27">
        <v>0</v>
      </c>
      <c r="AF328" s="27">
        <f t="shared" si="188"/>
        <v>400</v>
      </c>
      <c r="AG328" s="27">
        <f t="shared" si="189"/>
        <v>2</v>
      </c>
      <c r="AH328" s="27">
        <v>0</v>
      </c>
      <c r="AI328" s="27">
        <v>295</v>
      </c>
      <c r="AJ328" s="27">
        <v>420</v>
      </c>
      <c r="AK328" s="27">
        <v>0</v>
      </c>
      <c r="AL328" s="27">
        <v>0</v>
      </c>
      <c r="AM328" s="27">
        <v>420</v>
      </c>
      <c r="AN328" s="27">
        <f t="shared" si="190"/>
        <v>2</v>
      </c>
      <c r="AO328" s="27">
        <v>335</v>
      </c>
      <c r="AP328" s="30">
        <f t="shared" si="191"/>
        <v>1.9373387165518471E-4</v>
      </c>
      <c r="AQ328" s="30">
        <f t="shared" si="192"/>
        <v>9.3024429161108846E-4</v>
      </c>
      <c r="AR328" s="31">
        <f t="shared" si="193"/>
        <v>4.7987702126501899E-2</v>
      </c>
      <c r="AS328" s="31">
        <f t="shared" si="210"/>
        <v>4.7987702126501899E-2</v>
      </c>
      <c r="AT328" s="32">
        <f t="shared" si="194"/>
        <v>2.3673056695351753E-2</v>
      </c>
      <c r="AU328" s="24">
        <v>1693.5506397223437</v>
      </c>
      <c r="AV328" s="28">
        <f t="shared" si="195"/>
        <v>4.7030823298707856E-2</v>
      </c>
      <c r="AW328" s="30">
        <f t="shared" si="196"/>
        <v>6.0402816087559458E-4</v>
      </c>
      <c r="AX328" s="33">
        <f t="shared" si="197"/>
        <v>4.7030823298707856E-2</v>
      </c>
      <c r="AY328" s="30">
        <f t="shared" si="198"/>
        <v>-3.2621613073549388E-4</v>
      </c>
      <c r="AZ328" s="31">
        <f t="shared" si="199"/>
        <v>0.89196936589303155</v>
      </c>
      <c r="BA328" s="31">
        <f t="shared" si="211"/>
        <v>1398.5506397223437</v>
      </c>
      <c r="BB328" s="33">
        <f t="shared" si="200"/>
        <v>0.17419024449624076</v>
      </c>
      <c r="BC328" s="31">
        <f t="shared" si="201"/>
        <v>0.47155241285734356</v>
      </c>
      <c r="BD328" s="30">
        <f t="shared" si="202"/>
        <v>3.6532043157703033E-4</v>
      </c>
      <c r="BE328" s="31">
        <f t="shared" si="203"/>
        <v>0.94347474683775212</v>
      </c>
      <c r="BF328" s="31">
        <f t="shared" si="204"/>
        <v>0.47911629080875257</v>
      </c>
      <c r="BG328" s="31">
        <f t="shared" si="205"/>
        <v>0.72713687605596533</v>
      </c>
      <c r="BH328" s="24">
        <v>100</v>
      </c>
      <c r="BI328" s="24">
        <v>71.145019929599997</v>
      </c>
      <c r="BJ328" s="24">
        <f t="shared" si="178"/>
        <v>198.90512048419498</v>
      </c>
      <c r="BK328" s="28">
        <f t="shared" si="212"/>
        <v>9.945256024209749E-2</v>
      </c>
      <c r="BL328" s="28" t="str">
        <f t="shared" si="206"/>
        <v>TRUETRUE</v>
      </c>
      <c r="BM328" s="24" t="str">
        <f t="shared" si="207"/>
        <v>FALSETRUE</v>
      </c>
      <c r="BN328" s="28">
        <v>0.56909999999999994</v>
      </c>
      <c r="BO328" s="28">
        <f t="shared" si="208"/>
        <v>0.50586666666666658</v>
      </c>
      <c r="BP328" s="24">
        <v>4.12</v>
      </c>
      <c r="BQ328" s="24">
        <f t="shared" si="209"/>
        <v>343.3</v>
      </c>
      <c r="BR328" s="24">
        <v>10</v>
      </c>
      <c r="BS328" s="28">
        <v>17.68</v>
      </c>
      <c r="BT328" s="28">
        <v>2048.7583999999997</v>
      </c>
      <c r="BU328" s="24">
        <v>0.08</v>
      </c>
      <c r="BV328" s="28">
        <v>10.5</v>
      </c>
      <c r="BW328" s="28">
        <v>1216.74</v>
      </c>
      <c r="BX328" s="24">
        <v>4071</v>
      </c>
      <c r="BY328" s="24">
        <v>7153</v>
      </c>
      <c r="BZ328" s="24">
        <v>364</v>
      </c>
      <c r="CA328" s="24">
        <v>3242</v>
      </c>
      <c r="CB328" s="24">
        <v>1669</v>
      </c>
      <c r="CC328" s="24">
        <v>6677</v>
      </c>
      <c r="CD328" s="24">
        <v>62</v>
      </c>
      <c r="CE328" s="24">
        <v>24.75</v>
      </c>
      <c r="CF328" s="24">
        <v>100.66</v>
      </c>
      <c r="CG328" s="24">
        <v>11588</v>
      </c>
      <c r="CH328" s="24">
        <v>0</v>
      </c>
      <c r="CI328" s="24">
        <v>0</v>
      </c>
      <c r="CJ328" s="24" t="s">
        <v>98</v>
      </c>
      <c r="CK328" s="24">
        <v>2559</v>
      </c>
      <c r="CL328" s="28">
        <v>1.02</v>
      </c>
      <c r="CM328" s="28">
        <v>4.5999999999999996</v>
      </c>
      <c r="CN328" s="24">
        <v>1203</v>
      </c>
      <c r="CO328" s="24">
        <v>47.03</v>
      </c>
      <c r="CP328" s="24">
        <v>1277</v>
      </c>
      <c r="CQ328" s="24">
        <v>1807</v>
      </c>
      <c r="CR328" s="24">
        <v>349</v>
      </c>
      <c r="CS328" s="24">
        <v>3433</v>
      </c>
      <c r="CT328" s="24">
        <v>783</v>
      </c>
      <c r="CU328" s="24">
        <v>1559</v>
      </c>
      <c r="CV328" s="24">
        <v>1151</v>
      </c>
      <c r="CW328" s="24">
        <v>868</v>
      </c>
      <c r="CX328" s="24">
        <v>74.010000000000005</v>
      </c>
      <c r="CY328" s="24">
        <v>95.76</v>
      </c>
      <c r="CZ328" s="24">
        <v>85.2</v>
      </c>
      <c r="DA328" s="24">
        <v>52.83</v>
      </c>
      <c r="DB328" s="24">
        <v>366</v>
      </c>
      <c r="DC328" s="24">
        <v>4.93</v>
      </c>
      <c r="DD328" s="24">
        <v>17.16</v>
      </c>
      <c r="DE328" s="24">
        <v>415</v>
      </c>
      <c r="DF328" s="24">
        <v>16.22</v>
      </c>
      <c r="DG328" s="24">
        <v>20.29</v>
      </c>
      <c r="DH328" s="24">
        <v>3.45</v>
      </c>
    </row>
    <row r="329" spans="1:112" ht="12.3" customHeight="1">
      <c r="A329" s="24">
        <v>338</v>
      </c>
      <c r="B329" s="24" t="s">
        <v>2882</v>
      </c>
      <c r="C329" s="24" t="s">
        <v>799</v>
      </c>
      <c r="D329" s="25" t="s">
        <v>809</v>
      </c>
      <c r="E329" s="25" t="s">
        <v>810</v>
      </c>
      <c r="F329" s="25" t="s">
        <v>1089</v>
      </c>
      <c r="G329" s="25" t="s">
        <v>1090</v>
      </c>
      <c r="H329" s="25" t="s">
        <v>323</v>
      </c>
      <c r="I329" s="26">
        <v>14144</v>
      </c>
      <c r="J329" s="27">
        <v>17272.46136648619</v>
      </c>
      <c r="K329" s="27">
        <f t="shared" si="183"/>
        <v>2828.8</v>
      </c>
      <c r="L329" s="24">
        <v>2340</v>
      </c>
      <c r="M329" s="24">
        <v>419</v>
      </c>
      <c r="N329" s="24">
        <v>166</v>
      </c>
      <c r="O329" s="24">
        <f t="shared" si="184"/>
        <v>585</v>
      </c>
      <c r="P329" s="28">
        <v>20</v>
      </c>
      <c r="Q329" s="28">
        <f t="shared" si="185"/>
        <v>0.37979827296798302</v>
      </c>
      <c r="R329" s="29">
        <v>0.47565704938029113</v>
      </c>
      <c r="S329" s="29">
        <v>0.38395642989715723</v>
      </c>
      <c r="T329" s="29">
        <v>0.28090150356328264</v>
      </c>
      <c r="U329" s="28" t="s">
        <v>128</v>
      </c>
      <c r="V329" s="28" t="s">
        <v>129</v>
      </c>
      <c r="W329" s="28">
        <v>0.28359590185988703</v>
      </c>
      <c r="X329" s="27">
        <v>4898.3992585687074</v>
      </c>
      <c r="Y329" s="30">
        <f t="shared" si="186"/>
        <v>3.92277431288081E-4</v>
      </c>
      <c r="Z329" s="27">
        <f t="shared" si="187"/>
        <v>4898.3992585687074</v>
      </c>
      <c r="AA329" s="27">
        <v>0</v>
      </c>
      <c r="AB329" s="27">
        <v>0</v>
      </c>
      <c r="AC329" s="27">
        <v>860</v>
      </c>
      <c r="AD329" s="27">
        <v>0</v>
      </c>
      <c r="AE329" s="27">
        <v>0</v>
      </c>
      <c r="AF329" s="27">
        <f t="shared" si="188"/>
        <v>860</v>
      </c>
      <c r="AG329" s="27">
        <f t="shared" si="189"/>
        <v>1</v>
      </c>
      <c r="AH329" s="27">
        <v>0</v>
      </c>
      <c r="AI329" s="27">
        <v>0</v>
      </c>
      <c r="AJ329" s="27">
        <v>0</v>
      </c>
      <c r="AK329" s="27">
        <v>0</v>
      </c>
      <c r="AL329" s="27">
        <v>0</v>
      </c>
      <c r="AM329" s="27">
        <v>0</v>
      </c>
      <c r="AN329" s="27">
        <f t="shared" si="190"/>
        <v>0</v>
      </c>
      <c r="AO329" s="27">
        <v>0</v>
      </c>
      <c r="AP329" s="30">
        <f t="shared" si="191"/>
        <v>0</v>
      </c>
      <c r="AQ329" s="30">
        <f t="shared" si="192"/>
        <v>0</v>
      </c>
      <c r="AR329" s="31">
        <f t="shared" si="193"/>
        <v>0</v>
      </c>
      <c r="AS329" s="31">
        <f t="shared" si="210"/>
        <v>0</v>
      </c>
      <c r="AT329" s="32">
        <f t="shared" si="194"/>
        <v>0</v>
      </c>
      <c r="AU329" s="24">
        <v>2297.410400966945</v>
      </c>
      <c r="AV329" s="28">
        <f t="shared" si="195"/>
        <v>6.3800337632776372E-2</v>
      </c>
      <c r="AW329" s="30">
        <f t="shared" si="196"/>
        <v>8.1940306166459749E-4</v>
      </c>
      <c r="AX329" s="33">
        <f t="shared" si="197"/>
        <v>6.3800337632776372E-2</v>
      </c>
      <c r="AY329" s="30">
        <f t="shared" si="198"/>
        <v>8.1940306166459749E-4</v>
      </c>
      <c r="AZ329" s="31">
        <f t="shared" si="199"/>
        <v>0.90136701789951779</v>
      </c>
      <c r="BA329" s="31">
        <f t="shared" si="211"/>
        <v>2297.410400966945</v>
      </c>
      <c r="BB329" s="33">
        <f t="shared" si="200"/>
        <v>0</v>
      </c>
      <c r="BC329" s="31">
        <f t="shared" si="201"/>
        <v>0.48027480163752845</v>
      </c>
      <c r="BD329" s="30">
        <f t="shared" si="202"/>
        <v>3.92277431288081E-4</v>
      </c>
      <c r="BE329" s="31">
        <f t="shared" si="203"/>
        <v>0.94357913250356218</v>
      </c>
      <c r="BF329" s="31">
        <f t="shared" si="204"/>
        <v>0.40918910393157909</v>
      </c>
      <c r="BG329" s="31">
        <f t="shared" si="205"/>
        <v>0.62101099974434992</v>
      </c>
      <c r="BH329" s="24">
        <v>97.16</v>
      </c>
      <c r="BI329" s="24">
        <v>236.29172138600001</v>
      </c>
      <c r="BJ329" s="24">
        <f t="shared" si="178"/>
        <v>73.098038582021871</v>
      </c>
      <c r="BK329" s="28">
        <f t="shared" si="212"/>
        <v>3.6549019291010933E-2</v>
      </c>
      <c r="BL329" s="28" t="str">
        <f t="shared" si="206"/>
        <v>FALSETRUE</v>
      </c>
      <c r="BM329" s="24" t="str">
        <f t="shared" si="207"/>
        <v>TRUETRUE</v>
      </c>
      <c r="BN329" s="28">
        <v>0.44340000000000002</v>
      </c>
      <c r="BO329" s="28">
        <f t="shared" si="208"/>
        <v>0.39413333333333334</v>
      </c>
      <c r="BP329" s="24">
        <v>3.24</v>
      </c>
      <c r="BQ329" s="24">
        <f t="shared" si="209"/>
        <v>476.52941176470586</v>
      </c>
      <c r="BR329" s="24">
        <v>17</v>
      </c>
      <c r="BS329" s="28">
        <v>7.65</v>
      </c>
      <c r="BT329" s="28">
        <v>1082.0160000000001</v>
      </c>
      <c r="BU329" s="24">
        <v>1.58</v>
      </c>
      <c r="BV329" s="28">
        <v>4.53</v>
      </c>
      <c r="BW329" s="28">
        <v>640.72320000000002</v>
      </c>
      <c r="BX329" s="24">
        <v>4113</v>
      </c>
      <c r="BY329" s="24">
        <v>9276</v>
      </c>
      <c r="BZ329" s="24">
        <v>755</v>
      </c>
      <c r="CA329" s="24">
        <v>3284</v>
      </c>
      <c r="CB329" s="24">
        <v>1783</v>
      </c>
      <c r="CC329" s="24">
        <v>9077</v>
      </c>
      <c r="CD329" s="24">
        <v>52.48</v>
      </c>
      <c r="CE329" s="24">
        <v>27.78</v>
      </c>
      <c r="CF329" s="24">
        <v>98.62</v>
      </c>
      <c r="CG329" s="24">
        <v>13743</v>
      </c>
      <c r="CH329" s="24">
        <v>401</v>
      </c>
      <c r="CI329" s="24">
        <v>2.84</v>
      </c>
      <c r="CJ329" s="24" t="s">
        <v>98</v>
      </c>
      <c r="CK329" s="24">
        <v>3036</v>
      </c>
      <c r="CL329" s="28">
        <v>1.0900000000000001</v>
      </c>
      <c r="CM329" s="28">
        <v>5.05</v>
      </c>
      <c r="CN329" s="24">
        <v>1394</v>
      </c>
      <c r="CO329" s="24">
        <v>46.08</v>
      </c>
      <c r="CP329" s="24">
        <v>1988</v>
      </c>
      <c r="CQ329" s="24">
        <v>1739</v>
      </c>
      <c r="CR329" s="24">
        <v>2121</v>
      </c>
      <c r="CS329" s="24">
        <v>8101</v>
      </c>
      <c r="CT329" s="24">
        <v>780</v>
      </c>
      <c r="CU329" s="24">
        <v>1546</v>
      </c>
      <c r="CV329" s="24">
        <v>1305</v>
      </c>
      <c r="CW329" s="24">
        <v>1234</v>
      </c>
      <c r="CX329" s="24">
        <v>69.77</v>
      </c>
      <c r="CY329" s="24">
        <v>96.14</v>
      </c>
      <c r="CZ329" s="24">
        <v>86.94</v>
      </c>
      <c r="DA329" s="24">
        <v>56.76</v>
      </c>
      <c r="DB329" s="24">
        <v>369</v>
      </c>
      <c r="DC329" s="24">
        <v>4.9400000000000004</v>
      </c>
      <c r="DD329" s="24">
        <v>12.36</v>
      </c>
      <c r="DE329" s="24">
        <v>152</v>
      </c>
      <c r="DF329" s="24">
        <v>5.0199999999999996</v>
      </c>
      <c r="DG329" s="24">
        <v>6.05</v>
      </c>
      <c r="DH329" s="24">
        <v>2.7</v>
      </c>
    </row>
    <row r="330" spans="1:112" ht="12.3" customHeight="1">
      <c r="A330" s="24">
        <v>339</v>
      </c>
      <c r="B330" s="24" t="s">
        <v>2882</v>
      </c>
      <c r="C330" s="24" t="s">
        <v>799</v>
      </c>
      <c r="D330" s="25" t="s">
        <v>809</v>
      </c>
      <c r="E330" s="25" t="s">
        <v>810</v>
      </c>
      <c r="F330" s="25" t="s">
        <v>441</v>
      </c>
      <c r="G330" s="25" t="s">
        <v>922</v>
      </c>
      <c r="H330" s="25" t="s">
        <v>323</v>
      </c>
      <c r="I330" s="26">
        <v>16049</v>
      </c>
      <c r="J330" s="27">
        <v>19598.821583055491</v>
      </c>
      <c r="K330" s="27">
        <f t="shared" si="183"/>
        <v>5938.13</v>
      </c>
      <c r="L330" s="24">
        <v>2309</v>
      </c>
      <c r="M330" s="24">
        <v>776</v>
      </c>
      <c r="N330" s="24">
        <v>580</v>
      </c>
      <c r="O330" s="24">
        <f t="shared" si="184"/>
        <v>1356</v>
      </c>
      <c r="P330" s="28">
        <v>37</v>
      </c>
      <c r="Q330" s="28">
        <f t="shared" si="185"/>
        <v>0.46382353267035487</v>
      </c>
      <c r="R330" s="29">
        <v>0.47565704938029113</v>
      </c>
      <c r="S330" s="29">
        <v>0.38395642989715723</v>
      </c>
      <c r="T330" s="29">
        <v>0.28090150356328264</v>
      </c>
      <c r="U330" s="28" t="s">
        <v>128</v>
      </c>
      <c r="V330" s="28" t="s">
        <v>129</v>
      </c>
      <c r="W330" s="28">
        <v>0.52465241844079091</v>
      </c>
      <c r="X330" s="27">
        <v>10282.569142139633</v>
      </c>
      <c r="Y330" s="30">
        <f t="shared" si="186"/>
        <v>8.234567247789495E-4</v>
      </c>
      <c r="Z330" s="27">
        <f t="shared" si="187"/>
        <v>9759.5691421396332</v>
      </c>
      <c r="AA330" s="27">
        <v>0</v>
      </c>
      <c r="AB330" s="27">
        <v>12</v>
      </c>
      <c r="AC330" s="27">
        <v>623</v>
      </c>
      <c r="AD330" s="27">
        <v>0</v>
      </c>
      <c r="AE330" s="27">
        <v>0</v>
      </c>
      <c r="AF330" s="27">
        <f t="shared" si="188"/>
        <v>623</v>
      </c>
      <c r="AG330" s="27">
        <f t="shared" si="189"/>
        <v>2</v>
      </c>
      <c r="AH330" s="27">
        <v>0</v>
      </c>
      <c r="AI330" s="27">
        <v>467</v>
      </c>
      <c r="AJ330" s="27">
        <v>623</v>
      </c>
      <c r="AK330" s="27">
        <v>0</v>
      </c>
      <c r="AL330" s="27">
        <v>0</v>
      </c>
      <c r="AM330" s="27">
        <v>623</v>
      </c>
      <c r="AN330" s="27">
        <f t="shared" si="190"/>
        <v>2</v>
      </c>
      <c r="AO330" s="27">
        <v>523</v>
      </c>
      <c r="AP330" s="30">
        <f t="shared" si="191"/>
        <v>3.0245616380794507E-4</v>
      </c>
      <c r="AQ330" s="30">
        <f t="shared" si="192"/>
        <v>1.4726240141775537E-3</v>
      </c>
      <c r="AR330" s="31">
        <f t="shared" si="193"/>
        <v>5.0862774932060636E-2</v>
      </c>
      <c r="AS330" s="31">
        <f t="shared" si="210"/>
        <v>5.0862774932060636E-2</v>
      </c>
      <c r="AT330" s="32">
        <f t="shared" si="194"/>
        <v>2.6685277876715249E-2</v>
      </c>
      <c r="AU330" s="24">
        <v>3181.4922654249563</v>
      </c>
      <c r="AV330" s="28">
        <f t="shared" si="195"/>
        <v>8.8351772336691559E-2</v>
      </c>
      <c r="AW330" s="30">
        <f t="shared" si="196"/>
        <v>1.1347230350546994E-3</v>
      </c>
      <c r="AX330" s="33">
        <f t="shared" si="197"/>
        <v>8.8351772336691559E-2</v>
      </c>
      <c r="AY330" s="30">
        <f t="shared" si="198"/>
        <v>-3.3790097912285433E-4</v>
      </c>
      <c r="AZ330" s="31">
        <f t="shared" si="199"/>
        <v>0.8918735136764997</v>
      </c>
      <c r="BA330" s="31">
        <f t="shared" si="211"/>
        <v>2714.4922654249563</v>
      </c>
      <c r="BB330" s="33">
        <f t="shared" si="200"/>
        <v>0.14678646403612181</v>
      </c>
      <c r="BC330" s="31">
        <f t="shared" si="201"/>
        <v>0.4852941117978275</v>
      </c>
      <c r="BD330" s="30">
        <f t="shared" si="202"/>
        <v>5.2100056097100444E-4</v>
      </c>
      <c r="BE330" s="31">
        <f t="shared" si="203"/>
        <v>0.94407758744072645</v>
      </c>
      <c r="BF330" s="31">
        <f t="shared" si="204"/>
        <v>0.48985115420209874</v>
      </c>
      <c r="BG330" s="31">
        <f t="shared" si="205"/>
        <v>0.74342877675412178</v>
      </c>
      <c r="BH330" s="24">
        <v>73.47</v>
      </c>
      <c r="BI330" s="24">
        <v>909.91809893799996</v>
      </c>
      <c r="BJ330" s="24">
        <f t="shared" si="178"/>
        <v>21.539105119383844</v>
      </c>
      <c r="BK330" s="28">
        <f t="shared" si="212"/>
        <v>1.0769552559691923E-2</v>
      </c>
      <c r="BL330" s="28" t="str">
        <f t="shared" si="206"/>
        <v>TRUETRUE</v>
      </c>
      <c r="BM330" s="24" t="str">
        <f t="shared" si="207"/>
        <v>TRUETRUE</v>
      </c>
      <c r="BN330" s="28">
        <v>0.51249999999999996</v>
      </c>
      <c r="BO330" s="28">
        <f t="shared" si="208"/>
        <v>0.45555555555555549</v>
      </c>
      <c r="BP330" s="24">
        <v>7.71</v>
      </c>
      <c r="BQ330" s="24">
        <f t="shared" si="209"/>
        <v>224.59259259259258</v>
      </c>
      <c r="BR330" s="24">
        <v>27</v>
      </c>
      <c r="BS330" s="28">
        <v>25.81</v>
      </c>
      <c r="BT330" s="28">
        <v>4142.2469000000001</v>
      </c>
      <c r="BU330" s="24">
        <v>4.97</v>
      </c>
      <c r="BV330" s="28">
        <v>26.47</v>
      </c>
      <c r="BW330" s="28">
        <v>4248.1702999999998</v>
      </c>
      <c r="BX330" s="24">
        <v>5246</v>
      </c>
      <c r="BY330" s="24">
        <v>10236</v>
      </c>
      <c r="BZ330" s="24">
        <v>567</v>
      </c>
      <c r="CA330" s="24">
        <v>4229</v>
      </c>
      <c r="CB330" s="24">
        <v>2060</v>
      </c>
      <c r="CC330" s="24">
        <v>9760</v>
      </c>
      <c r="CD330" s="24">
        <v>56.79</v>
      </c>
      <c r="CE330" s="24">
        <v>25.85</v>
      </c>
      <c r="CF330" s="24">
        <v>106.29</v>
      </c>
      <c r="CG330" s="24">
        <v>11791</v>
      </c>
      <c r="CH330" s="24">
        <v>4258</v>
      </c>
      <c r="CI330" s="24">
        <v>26.53</v>
      </c>
      <c r="CJ330" s="24" t="s">
        <v>98</v>
      </c>
      <c r="CK330" s="24">
        <v>4027</v>
      </c>
      <c r="CL330" s="28">
        <v>1.02</v>
      </c>
      <c r="CM330" s="28">
        <v>4.05</v>
      </c>
      <c r="CN330" s="24">
        <v>1691</v>
      </c>
      <c r="CO330" s="24">
        <v>44.02</v>
      </c>
      <c r="CP330" s="24">
        <v>1377</v>
      </c>
      <c r="CQ330" s="24">
        <v>2905</v>
      </c>
      <c r="CR330" s="24">
        <v>1782</v>
      </c>
      <c r="CS330" s="24">
        <v>6064</v>
      </c>
      <c r="CT330" s="24">
        <v>1030</v>
      </c>
      <c r="CU330" s="24">
        <v>1863</v>
      </c>
      <c r="CV330" s="24">
        <v>1409</v>
      </c>
      <c r="CW330" s="24">
        <v>1214</v>
      </c>
      <c r="CX330" s="24">
        <v>72.69</v>
      </c>
      <c r="CY330" s="24">
        <v>92.59</v>
      </c>
      <c r="CZ330" s="24">
        <v>82.16</v>
      </c>
      <c r="DA330" s="24">
        <v>51.51</v>
      </c>
      <c r="DB330" s="24">
        <v>965</v>
      </c>
      <c r="DC330" s="24">
        <v>6.36</v>
      </c>
      <c r="DD330" s="24">
        <v>13.02</v>
      </c>
      <c r="DE330" s="24">
        <v>774</v>
      </c>
      <c r="DF330" s="24">
        <v>20.149999999999999</v>
      </c>
      <c r="DG330" s="24">
        <v>18.850000000000001</v>
      </c>
      <c r="DH330" s="24">
        <v>6.06</v>
      </c>
    </row>
    <row r="331" spans="1:112" ht="12.3" customHeight="1">
      <c r="A331" s="24">
        <v>340</v>
      </c>
      <c r="B331" s="24" t="s">
        <v>2882</v>
      </c>
      <c r="C331" s="24" t="s">
        <v>799</v>
      </c>
      <c r="D331" s="25" t="s">
        <v>809</v>
      </c>
      <c r="E331" s="25" t="s">
        <v>810</v>
      </c>
      <c r="F331" s="25" t="s">
        <v>2350</v>
      </c>
      <c r="G331" s="25" t="s">
        <v>2351</v>
      </c>
      <c r="H331" s="25" t="s">
        <v>323</v>
      </c>
      <c r="I331" s="26">
        <v>7872</v>
      </c>
      <c r="J331" s="27">
        <v>9613.1798555556634</v>
      </c>
      <c r="K331" s="27">
        <f t="shared" si="183"/>
        <v>1971.9359999999997</v>
      </c>
      <c r="L331" s="24">
        <v>1113</v>
      </c>
      <c r="M331" s="24">
        <v>232</v>
      </c>
      <c r="N331" s="24">
        <v>140</v>
      </c>
      <c r="O331" s="24">
        <f t="shared" si="184"/>
        <v>372</v>
      </c>
      <c r="P331" s="28">
        <v>25.049999999999997</v>
      </c>
      <c r="Q331" s="28">
        <f t="shared" si="185"/>
        <v>0.40318368256068043</v>
      </c>
      <c r="R331" s="29">
        <v>0.47565704938029113</v>
      </c>
      <c r="S331" s="29">
        <v>0.38395642989715723</v>
      </c>
      <c r="T331" s="29">
        <v>0.28090150356328264</v>
      </c>
      <c r="U331" s="28" t="s">
        <v>128</v>
      </c>
      <c r="V331" s="28" t="s">
        <v>129</v>
      </c>
      <c r="W331" s="28">
        <v>0.35520386707950846</v>
      </c>
      <c r="X331" s="27">
        <v>3414.6386596242023</v>
      </c>
      <c r="Y331" s="30">
        <f t="shared" si="186"/>
        <v>2.7345375733331921E-4</v>
      </c>
      <c r="Z331" s="27">
        <f t="shared" si="187"/>
        <v>2730.6386596242023</v>
      </c>
      <c r="AA331" s="27">
        <v>0</v>
      </c>
      <c r="AB331" s="27">
        <v>0</v>
      </c>
      <c r="AC331" s="27">
        <v>145</v>
      </c>
      <c r="AD331" s="27">
        <v>0</v>
      </c>
      <c r="AE331" s="27">
        <v>0</v>
      </c>
      <c r="AF331" s="27">
        <f t="shared" si="188"/>
        <v>145</v>
      </c>
      <c r="AG331" s="27">
        <f t="shared" si="189"/>
        <v>1</v>
      </c>
      <c r="AH331" s="27">
        <v>0</v>
      </c>
      <c r="AI331" s="27">
        <v>684</v>
      </c>
      <c r="AJ331" s="27">
        <v>0</v>
      </c>
      <c r="AK331" s="27">
        <v>0</v>
      </c>
      <c r="AL331" s="27">
        <v>0</v>
      </c>
      <c r="AM331" s="27">
        <v>684</v>
      </c>
      <c r="AN331" s="27">
        <f t="shared" si="190"/>
        <v>1</v>
      </c>
      <c r="AO331" s="27">
        <v>684</v>
      </c>
      <c r="AP331" s="30">
        <f t="shared" si="191"/>
        <v>3.9556408421536222E-4</v>
      </c>
      <c r="AQ331" s="30">
        <f t="shared" si="192"/>
        <v>2.1569054083457103E-3</v>
      </c>
      <c r="AR331" s="31">
        <f t="shared" si="193"/>
        <v>0.20031402094981188</v>
      </c>
      <c r="AS331" s="31">
        <f t="shared" si="210"/>
        <v>0.20031402094981188</v>
      </c>
      <c r="AT331" s="32">
        <f t="shared" si="194"/>
        <v>7.1152314871618855E-2</v>
      </c>
      <c r="AU331" s="24">
        <v>916.78118093221133</v>
      </c>
      <c r="AV331" s="28">
        <f t="shared" si="195"/>
        <v>2.5459512525159884E-2</v>
      </c>
      <c r="AW331" s="30">
        <f t="shared" si="196"/>
        <v>3.2698263497726182E-4</v>
      </c>
      <c r="AX331" s="33">
        <f t="shared" si="197"/>
        <v>2.5459512525159884E-2</v>
      </c>
      <c r="AY331" s="30">
        <f t="shared" si="198"/>
        <v>-1.8299227733684486E-3</v>
      </c>
      <c r="AZ331" s="31">
        <f t="shared" si="199"/>
        <v>0.87963427946898087</v>
      </c>
      <c r="BA331" s="31">
        <f t="shared" si="211"/>
        <v>232.78118093221133</v>
      </c>
      <c r="BB331" s="33">
        <f t="shared" si="200"/>
        <v>0.74608861332045207</v>
      </c>
      <c r="BC331" s="31">
        <f t="shared" si="201"/>
        <v>0.46025028045814392</v>
      </c>
      <c r="BD331" s="30">
        <f t="shared" si="202"/>
        <v>-1.2211032688204301E-4</v>
      </c>
      <c r="BE331" s="31">
        <f t="shared" si="203"/>
        <v>0.94158726734064779</v>
      </c>
      <c r="BF331" s="31">
        <f t="shared" si="204"/>
        <v>0.43235486272582985</v>
      </c>
      <c r="BG331" s="31">
        <f t="shared" si="205"/>
        <v>0.65616880548851186</v>
      </c>
      <c r="BH331" s="24">
        <v>0</v>
      </c>
      <c r="BI331" s="24">
        <v>2194.2836222400001</v>
      </c>
      <c r="BJ331" s="24">
        <f t="shared" si="178"/>
        <v>4.3810106214720772</v>
      </c>
      <c r="BK331" s="28">
        <f t="shared" si="212"/>
        <v>2.1905053107360386E-3</v>
      </c>
      <c r="BL331" s="28" t="str">
        <f t="shared" si="206"/>
        <v>FALSEFALSE</v>
      </c>
      <c r="BM331" s="24" t="str">
        <f t="shared" si="207"/>
        <v>FALSEFALSE</v>
      </c>
      <c r="BN331" s="28">
        <v>0.53659999999999997</v>
      </c>
      <c r="BO331" s="28">
        <f t="shared" si="208"/>
        <v>0.47697777777777772</v>
      </c>
      <c r="BP331" s="24">
        <v>25.65</v>
      </c>
      <c r="BQ331" s="24">
        <f t="shared" si="209"/>
        <v>135.84210526315789</v>
      </c>
      <c r="BR331" s="24">
        <v>19</v>
      </c>
      <c r="BS331" s="28">
        <v>35.01</v>
      </c>
      <c r="BT331" s="28">
        <v>2755.9871999999996</v>
      </c>
      <c r="BU331" s="24">
        <v>15.78</v>
      </c>
      <c r="BV331" s="28">
        <v>39.57</v>
      </c>
      <c r="BW331" s="28">
        <v>3114.9503999999997</v>
      </c>
      <c r="BX331" s="24">
        <v>2620</v>
      </c>
      <c r="BY331" s="24">
        <v>4883</v>
      </c>
      <c r="BZ331" s="24">
        <v>369</v>
      </c>
      <c r="CA331" s="24">
        <v>2118</v>
      </c>
      <c r="CB331" s="24">
        <v>1018</v>
      </c>
      <c r="CC331" s="24">
        <v>4736</v>
      </c>
      <c r="CD331" s="24">
        <v>61.21</v>
      </c>
      <c r="CE331" s="24">
        <v>25.89</v>
      </c>
      <c r="CF331" s="24">
        <v>107.1</v>
      </c>
      <c r="CG331" s="24">
        <v>0</v>
      </c>
      <c r="CH331" s="24">
        <v>7872</v>
      </c>
      <c r="CI331" s="24">
        <v>100</v>
      </c>
      <c r="CJ331" s="24" t="s">
        <v>1980</v>
      </c>
      <c r="CK331" s="24">
        <v>1925</v>
      </c>
      <c r="CL331" s="28">
        <v>1.01</v>
      </c>
      <c r="CM331" s="28">
        <v>4.12</v>
      </c>
      <c r="CN331" s="24">
        <v>587</v>
      </c>
      <c r="CO331" s="24">
        <v>37.85</v>
      </c>
      <c r="CP331" s="24">
        <v>980</v>
      </c>
      <c r="CQ331" s="24">
        <v>1337</v>
      </c>
      <c r="CR331" s="24">
        <v>264</v>
      </c>
      <c r="CS331" s="24">
        <v>2581</v>
      </c>
      <c r="CT331" s="24">
        <v>414</v>
      </c>
      <c r="CU331" s="24">
        <v>694</v>
      </c>
      <c r="CV331" s="24">
        <v>559</v>
      </c>
      <c r="CW331" s="24">
        <v>439</v>
      </c>
      <c r="CX331" s="24">
        <v>56.1</v>
      </c>
      <c r="CY331" s="24">
        <v>74.069999999999993</v>
      </c>
      <c r="CZ331" s="24">
        <v>66.23</v>
      </c>
      <c r="DA331" s="24">
        <v>40.42</v>
      </c>
      <c r="DB331" s="24">
        <v>1554</v>
      </c>
      <c r="DC331" s="24">
        <v>14.48</v>
      </c>
      <c r="DD331" s="24">
        <v>13.22</v>
      </c>
      <c r="DE331" s="24">
        <v>123</v>
      </c>
      <c r="DF331" s="24">
        <v>7.93</v>
      </c>
      <c r="DG331" s="24">
        <v>11.03</v>
      </c>
      <c r="DH331" s="24">
        <v>9.83</v>
      </c>
    </row>
    <row r="332" spans="1:112" ht="12.3" customHeight="1">
      <c r="A332" s="24">
        <v>341</v>
      </c>
      <c r="B332" s="24" t="s">
        <v>272</v>
      </c>
      <c r="C332" s="24" t="s">
        <v>273</v>
      </c>
      <c r="D332" s="25" t="s">
        <v>1374</v>
      </c>
      <c r="E332" s="25" t="s">
        <v>1564</v>
      </c>
      <c r="F332" s="25" t="s">
        <v>2294</v>
      </c>
      <c r="G332" s="25" t="s">
        <v>2295</v>
      </c>
      <c r="H332" s="25" t="s">
        <v>195</v>
      </c>
      <c r="I332" s="26">
        <v>7815</v>
      </c>
      <c r="J332" s="27">
        <v>9194.9866106589652</v>
      </c>
      <c r="K332" s="27">
        <f t="shared" si="183"/>
        <v>1654.4354999999998</v>
      </c>
      <c r="L332" s="24">
        <v>1501</v>
      </c>
      <c r="M332" s="24">
        <v>337</v>
      </c>
      <c r="N332" s="24">
        <v>66</v>
      </c>
      <c r="O332" s="24">
        <f t="shared" si="184"/>
        <v>403</v>
      </c>
      <c r="P332" s="28">
        <v>21.169999999999998</v>
      </c>
      <c r="Q332" s="28">
        <f t="shared" si="185"/>
        <v>0.39981002005789151</v>
      </c>
      <c r="R332" s="29">
        <v>0.46731597840006739</v>
      </c>
      <c r="S332" s="29">
        <v>4.5603266832395739E-2</v>
      </c>
      <c r="T332" s="29">
        <v>0.30508298519017008</v>
      </c>
      <c r="U332" s="28" t="s">
        <v>294</v>
      </c>
      <c r="V332" s="28" t="s">
        <v>295</v>
      </c>
      <c r="W332" s="28">
        <v>0.3406086892157007</v>
      </c>
      <c r="X332" s="27">
        <v>3131.8923368124688</v>
      </c>
      <c r="Y332" s="30">
        <f t="shared" si="186"/>
        <v>2.5081064570359342E-4</v>
      </c>
      <c r="Z332" s="27">
        <f t="shared" si="187"/>
        <v>3131.8923368124688</v>
      </c>
      <c r="AA332" s="27">
        <v>0</v>
      </c>
      <c r="AB332" s="27">
        <v>0</v>
      </c>
      <c r="AC332" s="27">
        <v>0</v>
      </c>
      <c r="AD332" s="27">
        <v>0</v>
      </c>
      <c r="AE332" s="27">
        <v>3032</v>
      </c>
      <c r="AF332" s="27">
        <f t="shared" si="188"/>
        <v>3032</v>
      </c>
      <c r="AG332" s="27">
        <f t="shared" si="189"/>
        <v>1</v>
      </c>
      <c r="AH332" s="27">
        <v>0</v>
      </c>
      <c r="AI332" s="27">
        <v>0</v>
      </c>
      <c r="AJ332" s="27">
        <v>0</v>
      </c>
      <c r="AK332" s="27">
        <v>0</v>
      </c>
      <c r="AL332" s="27">
        <v>3032</v>
      </c>
      <c r="AM332" s="27">
        <v>3032</v>
      </c>
      <c r="AN332" s="27">
        <f t="shared" si="190"/>
        <v>1</v>
      </c>
      <c r="AO332" s="27">
        <v>0</v>
      </c>
      <c r="AP332" s="30">
        <f t="shared" si="191"/>
        <v>0</v>
      </c>
      <c r="AQ332" s="30">
        <f t="shared" si="192"/>
        <v>0</v>
      </c>
      <c r="AR332" s="31">
        <f t="shared" si="193"/>
        <v>0</v>
      </c>
      <c r="AS332" s="31">
        <f t="shared" si="210"/>
        <v>0</v>
      </c>
      <c r="AT332" s="32">
        <f t="shared" si="194"/>
        <v>0</v>
      </c>
      <c r="AU332" s="24">
        <v>669.63668299806761</v>
      </c>
      <c r="AV332" s="28">
        <f t="shared" si="195"/>
        <v>1.859617526262947E-2</v>
      </c>
      <c r="AW332" s="30">
        <f t="shared" si="196"/>
        <v>2.3883514587580944E-4</v>
      </c>
      <c r="AX332" s="33">
        <f t="shared" si="197"/>
        <v>1.859617526262947E-2</v>
      </c>
      <c r="AY332" s="30">
        <f t="shared" si="198"/>
        <v>2.3883514587580944E-4</v>
      </c>
      <c r="AZ332" s="31">
        <f t="shared" si="199"/>
        <v>0.89660454946767898</v>
      </c>
      <c r="BA332" s="31">
        <f t="shared" si="211"/>
        <v>669.63668299806761</v>
      </c>
      <c r="BB332" s="33">
        <f t="shared" si="200"/>
        <v>0</v>
      </c>
      <c r="BC332" s="31">
        <f t="shared" si="201"/>
        <v>0.46083890104345859</v>
      </c>
      <c r="BD332" s="30">
        <f t="shared" si="202"/>
        <v>2.5081064570359342E-4</v>
      </c>
      <c r="BE332" s="31">
        <f t="shared" si="203"/>
        <v>0.94303133027180286</v>
      </c>
      <c r="BF332" s="31">
        <f t="shared" si="204"/>
        <v>0.42796361004440242</v>
      </c>
      <c r="BG332" s="31">
        <f t="shared" si="205"/>
        <v>0.64950436552268298</v>
      </c>
      <c r="BH332" s="24">
        <v>47.66</v>
      </c>
      <c r="BI332" s="24">
        <v>197.81547634099999</v>
      </c>
      <c r="BJ332" s="24">
        <f t="shared" si="178"/>
        <v>46.482645244643969</v>
      </c>
      <c r="BK332" s="28">
        <f t="shared" si="212"/>
        <v>2.3241322622321984E-2</v>
      </c>
      <c r="BL332" s="28" t="str">
        <f t="shared" si="206"/>
        <v>FALSEFALSE</v>
      </c>
      <c r="BM332" s="24" t="str">
        <f t="shared" si="207"/>
        <v>FALSEFALSE</v>
      </c>
      <c r="BN332" s="28">
        <v>0.44040000000000001</v>
      </c>
      <c r="BO332" s="28">
        <f t="shared" si="208"/>
        <v>0.39146666666666668</v>
      </c>
      <c r="BP332" s="24">
        <v>4.58</v>
      </c>
      <c r="BQ332" s="24">
        <f t="shared" si="209"/>
        <v>245.75</v>
      </c>
      <c r="BR332" s="24">
        <v>8</v>
      </c>
      <c r="BS332" s="28">
        <v>5.65</v>
      </c>
      <c r="BT332" s="28">
        <v>441.54750000000001</v>
      </c>
      <c r="BU332" s="24">
        <v>0.21</v>
      </c>
      <c r="BV332" s="28">
        <v>8.99</v>
      </c>
      <c r="BW332" s="28">
        <v>702.56850000000009</v>
      </c>
      <c r="BX332" s="24">
        <v>2210</v>
      </c>
      <c r="BY332" s="24">
        <v>5018</v>
      </c>
      <c r="BZ332" s="24">
        <v>587</v>
      </c>
      <c r="CA332" s="24">
        <v>1731</v>
      </c>
      <c r="CB332" s="24">
        <v>1000</v>
      </c>
      <c r="CC332" s="24">
        <v>5084</v>
      </c>
      <c r="CD332" s="24">
        <v>55.74</v>
      </c>
      <c r="CE332" s="24">
        <v>30.13</v>
      </c>
      <c r="CF332" s="24">
        <v>104.42</v>
      </c>
      <c r="CG332" s="24">
        <v>3725</v>
      </c>
      <c r="CH332" s="24">
        <v>4090</v>
      </c>
      <c r="CI332" s="24">
        <v>52.34</v>
      </c>
      <c r="CJ332" s="24" t="s">
        <v>1980</v>
      </c>
      <c r="CK332" s="24">
        <v>1967</v>
      </c>
      <c r="CL332" s="28">
        <v>1.02</v>
      </c>
      <c r="CM332" s="28">
        <v>4.07</v>
      </c>
      <c r="CN332" s="24">
        <v>656</v>
      </c>
      <c r="CO332" s="24">
        <v>33.47</v>
      </c>
      <c r="CP332" s="24">
        <v>466</v>
      </c>
      <c r="CQ332" s="24">
        <v>840</v>
      </c>
      <c r="CR332" s="24">
        <v>660</v>
      </c>
      <c r="CS332" s="24">
        <v>1966</v>
      </c>
      <c r="CT332" s="24">
        <v>502</v>
      </c>
      <c r="CU332" s="24">
        <v>913</v>
      </c>
      <c r="CV332" s="24">
        <v>655</v>
      </c>
      <c r="CW332" s="24">
        <v>389</v>
      </c>
      <c r="CX332" s="24">
        <v>83.95</v>
      </c>
      <c r="CY332" s="24">
        <v>96.51</v>
      </c>
      <c r="CZ332" s="24">
        <v>80.27</v>
      </c>
      <c r="DA332" s="24">
        <v>40.520000000000003</v>
      </c>
      <c r="DB332" s="24">
        <v>293</v>
      </c>
      <c r="DC332" s="24">
        <v>4.7</v>
      </c>
      <c r="DD332" s="24">
        <v>9.69</v>
      </c>
      <c r="DE332" s="24">
        <v>33</v>
      </c>
      <c r="DF332" s="24">
        <v>1.68</v>
      </c>
      <c r="DG332" s="24">
        <v>8.52</v>
      </c>
      <c r="DH332" s="24">
        <v>3.94</v>
      </c>
    </row>
    <row r="333" spans="1:112" ht="12.3" customHeight="1">
      <c r="A333" s="24">
        <v>342</v>
      </c>
      <c r="B333" s="24" t="s">
        <v>272</v>
      </c>
      <c r="C333" s="24" t="s">
        <v>273</v>
      </c>
      <c r="D333" s="25" t="s">
        <v>1374</v>
      </c>
      <c r="E333" s="25" t="s">
        <v>1564</v>
      </c>
      <c r="F333" s="25" t="s">
        <v>1565</v>
      </c>
      <c r="G333" s="25" t="s">
        <v>1566</v>
      </c>
      <c r="H333" s="25" t="s">
        <v>195</v>
      </c>
      <c r="I333" s="26">
        <v>6556</v>
      </c>
      <c r="J333" s="27">
        <v>7713.6701496455762</v>
      </c>
      <c r="K333" s="27">
        <f t="shared" si="183"/>
        <v>2158.2352000000001</v>
      </c>
      <c r="L333" s="24">
        <v>976</v>
      </c>
      <c r="M333" s="24">
        <v>298</v>
      </c>
      <c r="N333" s="24">
        <v>181</v>
      </c>
      <c r="O333" s="24">
        <f t="shared" si="184"/>
        <v>479</v>
      </c>
      <c r="P333" s="28">
        <v>32.92</v>
      </c>
      <c r="Q333" s="28">
        <f t="shared" si="185"/>
        <v>0.46541260055492023</v>
      </c>
      <c r="R333" s="29">
        <v>0.46731597840006739</v>
      </c>
      <c r="S333" s="29">
        <v>4.5603266832395739E-2</v>
      </c>
      <c r="T333" s="29">
        <v>0.30508298519017008</v>
      </c>
      <c r="U333" s="28" t="s">
        <v>294</v>
      </c>
      <c r="V333" s="28" t="s">
        <v>295</v>
      </c>
      <c r="W333" s="28">
        <v>0.52965696972039999</v>
      </c>
      <c r="X333" s="27">
        <v>4085.5991568839804</v>
      </c>
      <c r="Y333" s="30">
        <f t="shared" si="186"/>
        <v>3.2718613937637587E-4</v>
      </c>
      <c r="Z333" s="27">
        <f t="shared" si="187"/>
        <v>4085.5991568839804</v>
      </c>
      <c r="AA333" s="27">
        <v>0</v>
      </c>
      <c r="AB333" s="27">
        <v>0</v>
      </c>
      <c r="AC333" s="27">
        <v>0</v>
      </c>
      <c r="AD333" s="27">
        <v>0</v>
      </c>
      <c r="AE333" s="27">
        <v>0</v>
      </c>
      <c r="AF333" s="27">
        <f t="shared" si="188"/>
        <v>0</v>
      </c>
      <c r="AG333" s="27">
        <f t="shared" si="189"/>
        <v>0</v>
      </c>
      <c r="AH333" s="27">
        <v>0</v>
      </c>
      <c r="AI333" s="27">
        <v>0</v>
      </c>
      <c r="AJ333" s="27">
        <v>0</v>
      </c>
      <c r="AK333" s="27">
        <v>0</v>
      </c>
      <c r="AL333" s="27">
        <v>0</v>
      </c>
      <c r="AM333" s="27">
        <v>0</v>
      </c>
      <c r="AN333" s="27">
        <f t="shared" si="190"/>
        <v>0</v>
      </c>
      <c r="AO333" s="27">
        <v>0</v>
      </c>
      <c r="AP333" s="30">
        <f t="shared" si="191"/>
        <v>0</v>
      </c>
      <c r="AQ333" s="30">
        <f t="shared" si="192"/>
        <v>0</v>
      </c>
      <c r="AR333" s="31">
        <f t="shared" si="193"/>
        <v>0</v>
      </c>
      <c r="AS333" s="31">
        <f t="shared" si="210"/>
        <v>0</v>
      </c>
      <c r="AT333" s="32">
        <f t="shared" si="194"/>
        <v>0</v>
      </c>
      <c r="AU333" s="24">
        <v>960.26808610308524</v>
      </c>
      <c r="AV333" s="28">
        <f t="shared" si="195"/>
        <v>2.6667167557686312E-2</v>
      </c>
      <c r="AW333" s="30">
        <f t="shared" si="196"/>
        <v>3.424928386502036E-4</v>
      </c>
      <c r="AX333" s="33">
        <f t="shared" si="197"/>
        <v>2.6667167557686312E-2</v>
      </c>
      <c r="AY333" s="30">
        <f t="shared" si="198"/>
        <v>3.424928386502036E-4</v>
      </c>
      <c r="AZ333" s="31">
        <f t="shared" si="199"/>
        <v>0.89745486598729685</v>
      </c>
      <c r="BA333" s="31">
        <f t="shared" si="211"/>
        <v>960.26808610308524</v>
      </c>
      <c r="BB333" s="33">
        <f t="shared" si="200"/>
        <v>0</v>
      </c>
      <c r="BC333" s="31">
        <f t="shared" si="201"/>
        <v>0.46381267064835013</v>
      </c>
      <c r="BD333" s="30">
        <f t="shared" si="202"/>
        <v>3.2718613937637587E-4</v>
      </c>
      <c r="BE333" s="31">
        <f t="shared" si="203"/>
        <v>0.94332707931079329</v>
      </c>
      <c r="BF333" s="31">
        <f t="shared" si="204"/>
        <v>0.4911037450568565</v>
      </c>
      <c r="BG333" s="31">
        <f t="shared" si="205"/>
        <v>0.7453297870486526</v>
      </c>
      <c r="BH333" s="24">
        <v>84.14</v>
      </c>
      <c r="BI333" s="24">
        <v>297.04791309000001</v>
      </c>
      <c r="BJ333" s="24">
        <f t="shared" si="178"/>
        <v>25.967764154291423</v>
      </c>
      <c r="BK333" s="28">
        <f t="shared" si="212"/>
        <v>1.2983882077145712E-2</v>
      </c>
      <c r="BL333" s="28" t="str">
        <f t="shared" si="206"/>
        <v>TRUETRUE</v>
      </c>
      <c r="BM333" s="24" t="str">
        <f t="shared" si="207"/>
        <v>FALSETRUE</v>
      </c>
      <c r="BN333" s="28">
        <v>0.49369999999999997</v>
      </c>
      <c r="BO333" s="28">
        <f t="shared" si="208"/>
        <v>0.43884444444444443</v>
      </c>
      <c r="BP333" s="24">
        <v>9.42</v>
      </c>
      <c r="BQ333" s="24">
        <f t="shared" si="209"/>
        <v>139.46153846153845</v>
      </c>
      <c r="BR333" s="24">
        <v>13</v>
      </c>
      <c r="BS333" s="28">
        <v>22.56</v>
      </c>
      <c r="BT333" s="28">
        <v>1479.0336</v>
      </c>
      <c r="BU333" s="24">
        <v>0.35</v>
      </c>
      <c r="BV333" s="28">
        <v>7.13</v>
      </c>
      <c r="BW333" s="28">
        <v>467.44279999999998</v>
      </c>
      <c r="BX333" s="24">
        <v>2040</v>
      </c>
      <c r="BY333" s="24">
        <v>4132</v>
      </c>
      <c r="BZ333" s="24">
        <v>384</v>
      </c>
      <c r="CA333" s="24">
        <v>1588</v>
      </c>
      <c r="CB333" s="24">
        <v>953</v>
      </c>
      <c r="CC333" s="24">
        <v>4015</v>
      </c>
      <c r="CD333" s="24">
        <v>58.66</v>
      </c>
      <c r="CE333" s="24">
        <v>28.03</v>
      </c>
      <c r="CF333" s="24">
        <v>106.62</v>
      </c>
      <c r="CG333" s="24">
        <v>5516</v>
      </c>
      <c r="CH333" s="24">
        <v>1040</v>
      </c>
      <c r="CI333" s="24">
        <v>15.86</v>
      </c>
      <c r="CJ333" s="24" t="s">
        <v>98</v>
      </c>
      <c r="CK333" s="24">
        <v>1493</v>
      </c>
      <c r="CL333" s="28">
        <v>1.05</v>
      </c>
      <c r="CM333" s="28">
        <v>4.63</v>
      </c>
      <c r="CN333" s="24">
        <v>419</v>
      </c>
      <c r="CO333" s="24">
        <v>28.12</v>
      </c>
      <c r="CP333" s="24">
        <v>400</v>
      </c>
      <c r="CQ333" s="24">
        <v>831</v>
      </c>
      <c r="CR333" s="24">
        <v>548</v>
      </c>
      <c r="CS333" s="24">
        <v>1813</v>
      </c>
      <c r="CT333" s="24">
        <v>379</v>
      </c>
      <c r="CU333" s="24">
        <v>830</v>
      </c>
      <c r="CV333" s="24">
        <v>638</v>
      </c>
      <c r="CW333" s="24">
        <v>288</v>
      </c>
      <c r="CX333" s="24">
        <v>73.45</v>
      </c>
      <c r="CY333" s="24">
        <v>96.74</v>
      </c>
      <c r="CZ333" s="24">
        <v>79.349999999999994</v>
      </c>
      <c r="DA333" s="24">
        <v>33.76</v>
      </c>
      <c r="DB333" s="24">
        <v>495</v>
      </c>
      <c r="DC333" s="24">
        <v>4.74</v>
      </c>
      <c r="DD333" s="24">
        <v>13.09</v>
      </c>
      <c r="DE333" s="24">
        <v>164</v>
      </c>
      <c r="DF333" s="24">
        <v>11.01</v>
      </c>
      <c r="DG333" s="24">
        <v>14.09</v>
      </c>
      <c r="DH333" s="24">
        <v>9</v>
      </c>
    </row>
    <row r="334" spans="1:112" ht="12.3" customHeight="1">
      <c r="A334" s="24">
        <v>343</v>
      </c>
      <c r="B334" s="24" t="s">
        <v>272</v>
      </c>
      <c r="C334" s="24" t="s">
        <v>273</v>
      </c>
      <c r="D334" s="25" t="s">
        <v>1374</v>
      </c>
      <c r="E334" s="25" t="s">
        <v>1564</v>
      </c>
      <c r="F334" s="25" t="s">
        <v>1626</v>
      </c>
      <c r="G334" s="25" t="s">
        <v>2349</v>
      </c>
      <c r="H334" s="25" t="s">
        <v>195</v>
      </c>
      <c r="I334" s="26">
        <v>3341</v>
      </c>
      <c r="J334" s="27">
        <v>3930.9597269624574</v>
      </c>
      <c r="K334" s="27">
        <f t="shared" si="183"/>
        <v>1192.7370000000001</v>
      </c>
      <c r="L334" s="24">
        <v>452</v>
      </c>
      <c r="M334" s="24">
        <v>148</v>
      </c>
      <c r="N334" s="24">
        <v>103</v>
      </c>
      <c r="O334" s="24">
        <f t="shared" si="184"/>
        <v>251</v>
      </c>
      <c r="P334" s="28">
        <v>35.700000000000003</v>
      </c>
      <c r="Q334" s="28">
        <f t="shared" si="185"/>
        <v>0.48507072423292663</v>
      </c>
      <c r="R334" s="29">
        <v>0.46731597840006739</v>
      </c>
      <c r="S334" s="29">
        <v>4.5603266832395739E-2</v>
      </c>
      <c r="T334" s="29">
        <v>0.30508298519017008</v>
      </c>
      <c r="U334" s="28" t="s">
        <v>294</v>
      </c>
      <c r="V334" s="28" t="s">
        <v>295</v>
      </c>
      <c r="W334" s="28">
        <v>0.57438498842704377</v>
      </c>
      <c r="X334" s="27">
        <v>2257.8842572785061</v>
      </c>
      <c r="Y334" s="30">
        <f t="shared" si="186"/>
        <v>1.8081764875364854E-4</v>
      </c>
      <c r="Z334" s="27">
        <f t="shared" si="187"/>
        <v>2257.8842572785061</v>
      </c>
      <c r="AA334" s="27">
        <v>0</v>
      </c>
      <c r="AB334" s="27">
        <v>0</v>
      </c>
      <c r="AC334" s="27">
        <v>0</v>
      </c>
      <c r="AD334" s="27">
        <v>0</v>
      </c>
      <c r="AE334" s="27">
        <v>0</v>
      </c>
      <c r="AF334" s="27">
        <f t="shared" si="188"/>
        <v>0</v>
      </c>
      <c r="AG334" s="27">
        <f t="shared" si="189"/>
        <v>0</v>
      </c>
      <c r="AH334" s="27">
        <v>0</v>
      </c>
      <c r="AI334" s="27">
        <v>0</v>
      </c>
      <c r="AJ334" s="27">
        <v>0</v>
      </c>
      <c r="AK334" s="27">
        <v>0</v>
      </c>
      <c r="AL334" s="27">
        <v>0</v>
      </c>
      <c r="AM334" s="27">
        <v>0</v>
      </c>
      <c r="AN334" s="27">
        <f t="shared" si="190"/>
        <v>0</v>
      </c>
      <c r="AO334" s="27">
        <v>0</v>
      </c>
      <c r="AP334" s="30">
        <f t="shared" si="191"/>
        <v>0</v>
      </c>
      <c r="AQ334" s="30">
        <f t="shared" si="192"/>
        <v>0</v>
      </c>
      <c r="AR334" s="31">
        <f t="shared" si="193"/>
        <v>0</v>
      </c>
      <c r="AS334" s="31">
        <f t="shared" si="210"/>
        <v>0</v>
      </c>
      <c r="AT334" s="32">
        <f t="shared" si="194"/>
        <v>0</v>
      </c>
      <c r="AU334" s="24">
        <v>572.0874484733356</v>
      </c>
      <c r="AV334" s="28">
        <f t="shared" si="195"/>
        <v>1.5887179910350515E-2</v>
      </c>
      <c r="AW334" s="30">
        <f t="shared" si="196"/>
        <v>2.0404286784008667E-4</v>
      </c>
      <c r="AX334" s="33">
        <f t="shared" si="197"/>
        <v>1.5887179910350515E-2</v>
      </c>
      <c r="AY334" s="30">
        <f t="shared" si="198"/>
        <v>2.0404286784008667E-4</v>
      </c>
      <c r="AZ334" s="31">
        <f t="shared" si="199"/>
        <v>0.8963191442268611</v>
      </c>
      <c r="BA334" s="31">
        <f t="shared" si="211"/>
        <v>572.0874484733356</v>
      </c>
      <c r="BB334" s="33">
        <f t="shared" si="200"/>
        <v>0</v>
      </c>
      <c r="BC334" s="31">
        <f t="shared" si="201"/>
        <v>0.45984076751242631</v>
      </c>
      <c r="BD334" s="30">
        <f t="shared" si="202"/>
        <v>1.8081764875364854E-4</v>
      </c>
      <c r="BE334" s="31">
        <f t="shared" si="203"/>
        <v>0.9427602961928262</v>
      </c>
      <c r="BF334" s="31">
        <f t="shared" si="204"/>
        <v>0.50577536742287454</v>
      </c>
      <c r="BG334" s="31">
        <f t="shared" si="205"/>
        <v>0.76759635960850237</v>
      </c>
      <c r="BH334" s="24">
        <v>0</v>
      </c>
      <c r="BI334" s="24">
        <v>336.66896768100003</v>
      </c>
      <c r="BJ334" s="24">
        <f t="shared" si="178"/>
        <v>11.67603819870655</v>
      </c>
      <c r="BK334" s="28">
        <f t="shared" si="212"/>
        <v>5.8380190993532746E-3</v>
      </c>
      <c r="BL334" s="28" t="str">
        <f t="shared" si="206"/>
        <v>TRUEFALSE</v>
      </c>
      <c r="BM334" s="24" t="str">
        <f t="shared" si="207"/>
        <v>FALSEFALSE</v>
      </c>
      <c r="BN334" s="28">
        <v>0.55230000000000001</v>
      </c>
      <c r="BO334" s="28">
        <f t="shared" si="208"/>
        <v>0.49093333333333333</v>
      </c>
      <c r="BP334" s="24">
        <v>7.97</v>
      </c>
      <c r="BQ334" s="24">
        <f t="shared" si="209"/>
        <v>99.6</v>
      </c>
      <c r="BR334" s="24">
        <v>10</v>
      </c>
      <c r="BS334" s="28">
        <v>36.049999999999997</v>
      </c>
      <c r="BT334" s="28">
        <v>1204.4304999999999</v>
      </c>
      <c r="BU334" s="24">
        <v>1.6</v>
      </c>
      <c r="BV334" s="28">
        <v>32.04</v>
      </c>
      <c r="BW334" s="28">
        <v>1070.4564</v>
      </c>
      <c r="BX334" s="24">
        <v>1109</v>
      </c>
      <c r="BY334" s="24">
        <v>2008</v>
      </c>
      <c r="BZ334" s="24">
        <v>224</v>
      </c>
      <c r="CA334" s="24">
        <v>856</v>
      </c>
      <c r="CB334" s="24">
        <v>527</v>
      </c>
      <c r="CC334" s="24">
        <v>1958</v>
      </c>
      <c r="CD334" s="24">
        <v>66.38</v>
      </c>
      <c r="CE334" s="24">
        <v>27.91</v>
      </c>
      <c r="CF334" s="24">
        <v>112.13</v>
      </c>
      <c r="CG334" s="24">
        <v>0</v>
      </c>
      <c r="CH334" s="24">
        <v>3341</v>
      </c>
      <c r="CI334" s="24">
        <v>100</v>
      </c>
      <c r="CJ334" s="24" t="s">
        <v>1980</v>
      </c>
      <c r="CK334" s="24">
        <v>754</v>
      </c>
      <c r="CL334" s="28">
        <v>1.01</v>
      </c>
      <c r="CM334" s="28">
        <v>4.45</v>
      </c>
      <c r="CN334" s="24">
        <v>144</v>
      </c>
      <c r="CO334" s="24">
        <v>19.12</v>
      </c>
      <c r="CP334" s="24">
        <v>182</v>
      </c>
      <c r="CQ334" s="24">
        <v>511</v>
      </c>
      <c r="CR334" s="24">
        <v>303</v>
      </c>
      <c r="CS334" s="24">
        <v>996</v>
      </c>
      <c r="CT334" s="24">
        <v>218</v>
      </c>
      <c r="CU334" s="24">
        <v>482</v>
      </c>
      <c r="CV334" s="24">
        <v>349</v>
      </c>
      <c r="CW334" s="24">
        <v>133</v>
      </c>
      <c r="CX334" s="24">
        <v>74.400000000000006</v>
      </c>
      <c r="CY334" s="24">
        <v>97.97</v>
      </c>
      <c r="CZ334" s="24">
        <v>80.599999999999994</v>
      </c>
      <c r="DA334" s="24">
        <v>33.25</v>
      </c>
      <c r="DB334" s="24">
        <v>212</v>
      </c>
      <c r="DC334" s="24">
        <v>2.99</v>
      </c>
      <c r="DD334" s="24">
        <v>14.48</v>
      </c>
      <c r="DE334" s="24">
        <v>161</v>
      </c>
      <c r="DF334" s="24">
        <v>21.38</v>
      </c>
      <c r="DG334" s="24">
        <v>7.84</v>
      </c>
      <c r="DH334" s="24">
        <v>10.81</v>
      </c>
    </row>
    <row r="335" spans="1:112" ht="12.3" customHeight="1">
      <c r="A335" s="24">
        <v>344</v>
      </c>
      <c r="B335" s="24" t="s">
        <v>272</v>
      </c>
      <c r="C335" s="24" t="s">
        <v>273</v>
      </c>
      <c r="D335" s="25" t="s">
        <v>1374</v>
      </c>
      <c r="E335" s="25" t="s">
        <v>1564</v>
      </c>
      <c r="F335" s="25" t="s">
        <v>201</v>
      </c>
      <c r="G335" s="25" t="s">
        <v>2417</v>
      </c>
      <c r="H335" s="25" t="s">
        <v>195</v>
      </c>
      <c r="I335" s="26">
        <v>1333</v>
      </c>
      <c r="J335" s="27">
        <v>1568.3835127330008</v>
      </c>
      <c r="K335" s="27">
        <f t="shared" si="183"/>
        <v>526.26840000000004</v>
      </c>
      <c r="L335" s="24">
        <v>184</v>
      </c>
      <c r="M335" s="24">
        <v>69</v>
      </c>
      <c r="N335" s="24">
        <v>51</v>
      </c>
      <c r="O335" s="24">
        <f t="shared" si="184"/>
        <v>120</v>
      </c>
      <c r="P335" s="28">
        <v>39.480000000000004</v>
      </c>
      <c r="Q335" s="28">
        <f t="shared" si="185"/>
        <v>0.51076774998922525</v>
      </c>
      <c r="R335" s="29">
        <v>0.46731597840006739</v>
      </c>
      <c r="S335" s="29">
        <v>4.5603266832395739E-2</v>
      </c>
      <c r="T335" s="29">
        <v>0.30508298519017008</v>
      </c>
      <c r="U335" s="28" t="s">
        <v>294</v>
      </c>
      <c r="V335" s="28" t="s">
        <v>295</v>
      </c>
      <c r="W335" s="28">
        <v>0.6352022224957895</v>
      </c>
      <c r="X335" s="27">
        <v>996.2406930137555</v>
      </c>
      <c r="Y335" s="30">
        <f t="shared" si="186"/>
        <v>7.9781724471819532E-5</v>
      </c>
      <c r="Z335" s="27">
        <f t="shared" si="187"/>
        <v>996.2406930137555</v>
      </c>
      <c r="AA335" s="27">
        <v>0</v>
      </c>
      <c r="AB335" s="27">
        <v>0</v>
      </c>
      <c r="AC335" s="27">
        <v>0</v>
      </c>
      <c r="AD335" s="27">
        <v>0</v>
      </c>
      <c r="AE335" s="27">
        <v>0</v>
      </c>
      <c r="AF335" s="27">
        <f t="shared" si="188"/>
        <v>0</v>
      </c>
      <c r="AG335" s="27">
        <f t="shared" si="189"/>
        <v>0</v>
      </c>
      <c r="AH335" s="27">
        <v>0</v>
      </c>
      <c r="AI335" s="27">
        <v>0</v>
      </c>
      <c r="AJ335" s="27">
        <v>0</v>
      </c>
      <c r="AK335" s="27">
        <v>0</v>
      </c>
      <c r="AL335" s="27">
        <v>0</v>
      </c>
      <c r="AM335" s="27">
        <v>0</v>
      </c>
      <c r="AN335" s="27">
        <f t="shared" si="190"/>
        <v>0</v>
      </c>
      <c r="AO335" s="27">
        <v>0</v>
      </c>
      <c r="AP335" s="30">
        <f t="shared" si="191"/>
        <v>0</v>
      </c>
      <c r="AQ335" s="30">
        <f t="shared" si="192"/>
        <v>0</v>
      </c>
      <c r="AR335" s="31">
        <f t="shared" si="193"/>
        <v>0</v>
      </c>
      <c r="AS335" s="31">
        <f t="shared" si="210"/>
        <v>0</v>
      </c>
      <c r="AT335" s="32">
        <f t="shared" si="194"/>
        <v>0</v>
      </c>
      <c r="AU335" s="24">
        <v>453.53438686199371</v>
      </c>
      <c r="AV335" s="28">
        <f t="shared" si="195"/>
        <v>1.2594896844591129E-2</v>
      </c>
      <c r="AW335" s="30">
        <f t="shared" si="196"/>
        <v>1.6175928558888797E-4</v>
      </c>
      <c r="AX335" s="33">
        <f t="shared" si="197"/>
        <v>1.2594896844591129E-2</v>
      </c>
      <c r="AY335" s="30">
        <f t="shared" si="198"/>
        <v>1.6175928558888797E-4</v>
      </c>
      <c r="AZ335" s="31">
        <f t="shared" si="199"/>
        <v>0.89597228691666542</v>
      </c>
      <c r="BA335" s="31">
        <f t="shared" si="211"/>
        <v>453.53438686199371</v>
      </c>
      <c r="BB335" s="33">
        <f t="shared" si="200"/>
        <v>0</v>
      </c>
      <c r="BC335" s="31">
        <f t="shared" si="201"/>
        <v>0.45862772072044128</v>
      </c>
      <c r="BD335" s="30">
        <f t="shared" si="202"/>
        <v>7.9781724471819532E-5</v>
      </c>
      <c r="BE335" s="31">
        <f t="shared" si="203"/>
        <v>0.94236905449901953</v>
      </c>
      <c r="BF335" s="31">
        <f t="shared" si="204"/>
        <v>0.52588368623976034</v>
      </c>
      <c r="BG335" s="31">
        <f t="shared" si="205"/>
        <v>0.79811400304443425</v>
      </c>
      <c r="BH335" s="24">
        <v>0</v>
      </c>
      <c r="BI335" s="24">
        <v>105.226534253</v>
      </c>
      <c r="BJ335" s="24">
        <f t="shared" si="178"/>
        <v>14.904829127623637</v>
      </c>
      <c r="BK335" s="28">
        <f t="shared" si="212"/>
        <v>7.4524145638118185E-3</v>
      </c>
      <c r="BL335" s="28" t="str">
        <f t="shared" si="206"/>
        <v>TRUEFALSE</v>
      </c>
      <c r="BM335" s="24" t="str">
        <f t="shared" si="207"/>
        <v>FALSEFALSE</v>
      </c>
      <c r="BN335" s="28">
        <v>0.52590000000000003</v>
      </c>
      <c r="BO335" s="28">
        <f t="shared" si="208"/>
        <v>0.4674666666666667</v>
      </c>
      <c r="BP335" s="24">
        <v>13.03</v>
      </c>
      <c r="BQ335" s="24">
        <f t="shared" si="209"/>
        <v>178.5</v>
      </c>
      <c r="BR335" s="24">
        <v>4</v>
      </c>
      <c r="BS335" s="28">
        <v>62.459999999999994</v>
      </c>
      <c r="BT335" s="28">
        <v>832.59179999999992</v>
      </c>
      <c r="BU335" s="24">
        <v>1</v>
      </c>
      <c r="BV335" s="28">
        <v>30.22</v>
      </c>
      <c r="BW335" s="28">
        <v>402.83260000000001</v>
      </c>
      <c r="BX335" s="24">
        <v>426</v>
      </c>
      <c r="BY335" s="24">
        <v>810</v>
      </c>
      <c r="BZ335" s="24">
        <v>97</v>
      </c>
      <c r="CA335" s="24">
        <v>352</v>
      </c>
      <c r="CB335" s="24">
        <v>150</v>
      </c>
      <c r="CC335" s="24">
        <v>831</v>
      </c>
      <c r="CD335" s="24">
        <v>64.569999999999993</v>
      </c>
      <c r="CE335" s="24">
        <v>28.81</v>
      </c>
      <c r="CF335" s="24">
        <v>110.25</v>
      </c>
      <c r="CG335" s="24">
        <v>0</v>
      </c>
      <c r="CH335" s="24">
        <v>1333</v>
      </c>
      <c r="CI335" s="24">
        <v>100</v>
      </c>
      <c r="CJ335" s="24" t="s">
        <v>1980</v>
      </c>
      <c r="CK335" s="24">
        <v>314</v>
      </c>
      <c r="CL335" s="28">
        <v>1.02</v>
      </c>
      <c r="CM335" s="28">
        <v>4.34</v>
      </c>
      <c r="CN335" s="24">
        <v>70</v>
      </c>
      <c r="CO335" s="24">
        <v>22.73</v>
      </c>
      <c r="CP335" s="24">
        <v>145</v>
      </c>
      <c r="CQ335" s="24">
        <v>357</v>
      </c>
      <c r="CR335" s="24">
        <v>212</v>
      </c>
      <c r="CS335" s="24">
        <v>714</v>
      </c>
      <c r="CT335" s="24">
        <v>107</v>
      </c>
      <c r="CU335" s="24">
        <v>165</v>
      </c>
      <c r="CV335" s="24">
        <v>94</v>
      </c>
      <c r="CW335" s="24">
        <v>34</v>
      </c>
      <c r="CX335" s="24">
        <v>80.45</v>
      </c>
      <c r="CY335" s="24">
        <v>98.8</v>
      </c>
      <c r="CZ335" s="24">
        <v>72.87</v>
      </c>
      <c r="DA335" s="24">
        <v>21.79</v>
      </c>
      <c r="DB335" s="24">
        <v>135</v>
      </c>
      <c r="DC335" s="24">
        <v>1.85</v>
      </c>
      <c r="DD335" s="24">
        <v>11.69</v>
      </c>
      <c r="DE335" s="24">
        <v>79</v>
      </c>
      <c r="DF335" s="24">
        <v>25.65</v>
      </c>
      <c r="DG335" s="24">
        <v>11.36</v>
      </c>
      <c r="DH335" s="24">
        <v>10.53</v>
      </c>
    </row>
    <row r="336" spans="1:112" ht="12.3" customHeight="1">
      <c r="A336" s="24">
        <v>346</v>
      </c>
      <c r="B336" s="24" t="s">
        <v>272</v>
      </c>
      <c r="C336" s="24" t="s">
        <v>273</v>
      </c>
      <c r="D336" s="25" t="s">
        <v>323</v>
      </c>
      <c r="E336" s="25" t="s">
        <v>2538</v>
      </c>
      <c r="F336" s="25" t="s">
        <v>2539</v>
      </c>
      <c r="G336" s="25" t="s">
        <v>2540</v>
      </c>
      <c r="H336" s="25" t="s">
        <v>195</v>
      </c>
      <c r="I336" s="26">
        <v>2581</v>
      </c>
      <c r="J336" s="27">
        <v>5984.4162149422573</v>
      </c>
      <c r="K336" s="27">
        <f t="shared" si="183"/>
        <v>789.26979999999992</v>
      </c>
      <c r="L336" s="24">
        <v>420</v>
      </c>
      <c r="M336" s="24">
        <v>138</v>
      </c>
      <c r="N336" s="24">
        <v>47</v>
      </c>
      <c r="O336" s="24">
        <f t="shared" si="184"/>
        <v>185</v>
      </c>
      <c r="P336" s="28">
        <v>30.58</v>
      </c>
      <c r="Q336" s="28">
        <f t="shared" si="185"/>
        <v>0.42291594634071777</v>
      </c>
      <c r="R336" s="29">
        <v>0.39318086596517171</v>
      </c>
      <c r="S336" s="29">
        <v>3.0300464807510901E-2</v>
      </c>
      <c r="T336" s="29">
        <v>0.16405982253189025</v>
      </c>
      <c r="U336" s="28" t="s">
        <v>294</v>
      </c>
      <c r="V336" s="28" t="s">
        <v>295</v>
      </c>
      <c r="W336" s="28">
        <v>0.40705001841534083</v>
      </c>
      <c r="X336" s="27">
        <v>2435.9567304973102</v>
      </c>
      <c r="Y336" s="30">
        <f t="shared" si="186"/>
        <v>1.9507818749090925E-4</v>
      </c>
      <c r="Z336" s="27">
        <f t="shared" si="187"/>
        <v>2379.9567304973102</v>
      </c>
      <c r="AA336" s="27">
        <v>0</v>
      </c>
      <c r="AB336" s="27">
        <v>0</v>
      </c>
      <c r="AC336" s="27">
        <v>0</v>
      </c>
      <c r="AD336" s="27">
        <v>0</v>
      </c>
      <c r="AE336" s="27">
        <v>0</v>
      </c>
      <c r="AF336" s="27">
        <f t="shared" si="188"/>
        <v>0</v>
      </c>
      <c r="AG336" s="27">
        <f t="shared" si="189"/>
        <v>0</v>
      </c>
      <c r="AH336" s="27">
        <v>0</v>
      </c>
      <c r="AI336" s="27">
        <v>0</v>
      </c>
      <c r="AJ336" s="27">
        <v>56</v>
      </c>
      <c r="AK336" s="27">
        <v>0</v>
      </c>
      <c r="AL336" s="27">
        <v>0</v>
      </c>
      <c r="AM336" s="27">
        <v>56</v>
      </c>
      <c r="AN336" s="27">
        <f t="shared" si="190"/>
        <v>1</v>
      </c>
      <c r="AO336" s="27">
        <v>56</v>
      </c>
      <c r="AP336" s="30">
        <f t="shared" si="191"/>
        <v>3.2385363619971179E-5</v>
      </c>
      <c r="AQ336" s="30">
        <f t="shared" si="192"/>
        <v>0</v>
      </c>
      <c r="AR336" s="31">
        <f t="shared" si="193"/>
        <v>2.2988914088210171E-2</v>
      </c>
      <c r="AS336" s="31">
        <f t="shared" si="210"/>
        <v>2.2988914088210171E-2</v>
      </c>
      <c r="AT336" s="32">
        <f t="shared" si="194"/>
        <v>9.3576379029546384E-3</v>
      </c>
      <c r="AU336" s="24">
        <v>293.48306327746076</v>
      </c>
      <c r="AV336" s="28">
        <f t="shared" si="195"/>
        <v>8.1501844505982423E-3</v>
      </c>
      <c r="AW336" s="30">
        <f t="shared" si="196"/>
        <v>1.0467477665072005E-4</v>
      </c>
      <c r="AX336" s="33">
        <f t="shared" si="197"/>
        <v>8.1501844505982423E-3</v>
      </c>
      <c r="AY336" s="30">
        <f t="shared" si="198"/>
        <v>1.0467477665072005E-4</v>
      </c>
      <c r="AZ336" s="31">
        <f t="shared" si="199"/>
        <v>0.89550401582490913</v>
      </c>
      <c r="BA336" s="31">
        <f t="shared" si="211"/>
        <v>293.48306327746076</v>
      </c>
      <c r="BB336" s="33">
        <f t="shared" si="200"/>
        <v>0</v>
      </c>
      <c r="BC336" s="31">
        <f t="shared" si="201"/>
        <v>0.43227835541355969</v>
      </c>
      <c r="BD336" s="30">
        <f t="shared" si="202"/>
        <v>1.6269282387093809E-4</v>
      </c>
      <c r="BE336" s="31">
        <f t="shared" si="203"/>
        <v>0.9426901113824484</v>
      </c>
      <c r="BF336" s="31">
        <f t="shared" si="204"/>
        <v>0.44997840266175998</v>
      </c>
      <c r="BG336" s="31">
        <f t="shared" si="205"/>
        <v>0.68291539294524062</v>
      </c>
      <c r="BH336" s="24">
        <v>0</v>
      </c>
      <c r="BI336" s="24">
        <v>195.24169845700001</v>
      </c>
      <c r="BJ336" s="24">
        <f t="shared" si="178"/>
        <v>30.651322244362998</v>
      </c>
      <c r="BK336" s="28">
        <f t="shared" si="212"/>
        <v>1.5325661122181498E-2</v>
      </c>
      <c r="BL336" s="28" t="str">
        <f t="shared" si="206"/>
        <v>FALSEFALSE</v>
      </c>
      <c r="BM336" s="24" t="str">
        <f t="shared" si="207"/>
        <v>FALSEFALSE</v>
      </c>
      <c r="BN336" s="28">
        <v>0.45689999999999997</v>
      </c>
      <c r="BO336" s="28">
        <f t="shared" si="208"/>
        <v>0.40613333333333329</v>
      </c>
      <c r="BP336" s="24">
        <v>6.53</v>
      </c>
      <c r="BQ336" s="24">
        <f t="shared" si="209"/>
        <v>180.25</v>
      </c>
      <c r="BR336" s="24">
        <v>4</v>
      </c>
      <c r="BS336" s="28">
        <v>30.6</v>
      </c>
      <c r="BT336" s="28">
        <v>789.78599999999994</v>
      </c>
      <c r="BU336" s="24">
        <v>0.63</v>
      </c>
      <c r="BV336" s="28">
        <v>32.020000000000003</v>
      </c>
      <c r="BW336" s="28">
        <v>826.4362000000001</v>
      </c>
      <c r="BX336" s="24">
        <v>752</v>
      </c>
      <c r="BY336" s="24">
        <v>1646</v>
      </c>
      <c r="BZ336" s="24">
        <v>183</v>
      </c>
      <c r="CA336" s="24">
        <v>575</v>
      </c>
      <c r="CB336" s="24">
        <v>352</v>
      </c>
      <c r="CC336" s="24">
        <v>1654</v>
      </c>
      <c r="CD336" s="24">
        <v>56.8</v>
      </c>
      <c r="CE336" s="24">
        <v>29.83</v>
      </c>
      <c r="CF336" s="24">
        <v>113.84</v>
      </c>
      <c r="CG336" s="24">
        <v>0</v>
      </c>
      <c r="CH336" s="24">
        <v>2581</v>
      </c>
      <c r="CI336" s="24">
        <v>100</v>
      </c>
      <c r="CJ336" s="24" t="s">
        <v>1980</v>
      </c>
      <c r="CK336" s="24">
        <v>636</v>
      </c>
      <c r="CL336" s="28">
        <v>1</v>
      </c>
      <c r="CM336" s="28">
        <v>4.0599999999999996</v>
      </c>
      <c r="CN336" s="24">
        <v>184</v>
      </c>
      <c r="CO336" s="24">
        <v>28.98</v>
      </c>
      <c r="CP336" s="24">
        <v>35</v>
      </c>
      <c r="CQ336" s="24">
        <v>320</v>
      </c>
      <c r="CR336" s="24">
        <v>366</v>
      </c>
      <c r="CS336" s="24">
        <v>721</v>
      </c>
      <c r="CT336" s="24">
        <v>166</v>
      </c>
      <c r="CU336" s="24">
        <v>291</v>
      </c>
      <c r="CV336" s="24">
        <v>260</v>
      </c>
      <c r="CW336" s="24">
        <v>161</v>
      </c>
      <c r="CX336" s="24">
        <v>80.58</v>
      </c>
      <c r="CY336" s="24">
        <v>97</v>
      </c>
      <c r="CZ336" s="24">
        <v>89.04</v>
      </c>
      <c r="DA336" s="24">
        <v>53.85</v>
      </c>
      <c r="DB336" s="24">
        <v>137</v>
      </c>
      <c r="DC336" s="24">
        <v>3.83</v>
      </c>
      <c r="DD336" s="24">
        <v>16.38</v>
      </c>
      <c r="DE336" s="24">
        <v>22</v>
      </c>
      <c r="DF336" s="24">
        <v>3.46</v>
      </c>
      <c r="DG336" s="24">
        <v>10.71</v>
      </c>
      <c r="DH336" s="24">
        <v>8.26</v>
      </c>
    </row>
    <row r="337" spans="1:112" ht="12.3" customHeight="1">
      <c r="A337" s="24">
        <v>347</v>
      </c>
      <c r="B337" s="24" t="s">
        <v>272</v>
      </c>
      <c r="C337" s="24" t="s">
        <v>273</v>
      </c>
      <c r="D337" s="25" t="s">
        <v>323</v>
      </c>
      <c r="E337" s="25" t="s">
        <v>2538</v>
      </c>
      <c r="F337" s="25" t="s">
        <v>2604</v>
      </c>
      <c r="G337" s="25" t="s">
        <v>2605</v>
      </c>
      <c r="H337" s="25" t="s">
        <v>195</v>
      </c>
      <c r="I337" s="26">
        <v>1662</v>
      </c>
      <c r="J337" s="27">
        <v>3853.5837850577423</v>
      </c>
      <c r="K337" s="27">
        <f t="shared" si="183"/>
        <v>464.03039999999993</v>
      </c>
      <c r="L337" s="24">
        <v>284</v>
      </c>
      <c r="M337" s="24">
        <v>82</v>
      </c>
      <c r="N337" s="24">
        <v>28</v>
      </c>
      <c r="O337" s="24">
        <f t="shared" si="184"/>
        <v>110</v>
      </c>
      <c r="P337" s="28">
        <v>27.919999999999998</v>
      </c>
      <c r="Q337" s="28">
        <f t="shared" si="185"/>
        <v>0.40971465944738317</v>
      </c>
      <c r="R337" s="29">
        <v>0.39318086596517171</v>
      </c>
      <c r="S337" s="29">
        <v>3.0300464807510901E-2</v>
      </c>
      <c r="T337" s="29">
        <v>0.16405982253189025</v>
      </c>
      <c r="U337" s="28" t="s">
        <v>294</v>
      </c>
      <c r="V337" s="28" t="s">
        <v>295</v>
      </c>
      <c r="W337" s="28">
        <v>0.37164278986776705</v>
      </c>
      <c r="X337" s="27">
        <v>1432.156628868049</v>
      </c>
      <c r="Y337" s="30">
        <f t="shared" si="186"/>
        <v>1.1469108456028803E-4</v>
      </c>
      <c r="Z337" s="27">
        <f t="shared" si="187"/>
        <v>1432.156628868049</v>
      </c>
      <c r="AA337" s="27">
        <v>0</v>
      </c>
      <c r="AB337" s="27">
        <v>0</v>
      </c>
      <c r="AC337" s="27">
        <v>0</v>
      </c>
      <c r="AD337" s="27">
        <v>0</v>
      </c>
      <c r="AE337" s="27">
        <v>0</v>
      </c>
      <c r="AF337" s="27">
        <f t="shared" si="188"/>
        <v>0</v>
      </c>
      <c r="AG337" s="27">
        <f t="shared" si="189"/>
        <v>0</v>
      </c>
      <c r="AH337" s="27">
        <v>0</v>
      </c>
      <c r="AI337" s="27">
        <v>0</v>
      </c>
      <c r="AJ337" s="27">
        <v>0</v>
      </c>
      <c r="AK337" s="27">
        <v>0</v>
      </c>
      <c r="AL337" s="27">
        <v>0</v>
      </c>
      <c r="AM337" s="27">
        <v>0</v>
      </c>
      <c r="AN337" s="27">
        <f t="shared" si="190"/>
        <v>0</v>
      </c>
      <c r="AO337" s="27">
        <v>0</v>
      </c>
      <c r="AP337" s="30">
        <f t="shared" si="191"/>
        <v>0</v>
      </c>
      <c r="AQ337" s="30">
        <f t="shared" si="192"/>
        <v>0</v>
      </c>
      <c r="AR337" s="31">
        <f t="shared" si="193"/>
        <v>0</v>
      </c>
      <c r="AS337" s="31">
        <f t="shared" si="210"/>
        <v>0</v>
      </c>
      <c r="AT337" s="32">
        <f t="shared" si="194"/>
        <v>0</v>
      </c>
      <c r="AU337" s="24">
        <v>216.66774649290818</v>
      </c>
      <c r="AV337" s="28">
        <f t="shared" si="195"/>
        <v>6.0169812823003899E-3</v>
      </c>
      <c r="AW337" s="30">
        <f t="shared" si="196"/>
        <v>7.7277535944616038E-5</v>
      </c>
      <c r="AX337" s="33">
        <f t="shared" si="197"/>
        <v>6.0169812823003899E-3</v>
      </c>
      <c r="AY337" s="30">
        <f t="shared" si="198"/>
        <v>7.7277535944616038E-5</v>
      </c>
      <c r="AZ337" s="31">
        <f t="shared" si="199"/>
        <v>0.89527927296462728</v>
      </c>
      <c r="BA337" s="31">
        <f t="shared" si="211"/>
        <v>216.66774649290818</v>
      </c>
      <c r="BB337" s="33">
        <f t="shared" si="200"/>
        <v>0</v>
      </c>
      <c r="BC337" s="31">
        <f t="shared" si="201"/>
        <v>0.43149237340403318</v>
      </c>
      <c r="BD337" s="30">
        <f t="shared" si="202"/>
        <v>1.1469108456028803E-4</v>
      </c>
      <c r="BE337" s="31">
        <f t="shared" si="203"/>
        <v>0.94250423411228879</v>
      </c>
      <c r="BF337" s="31">
        <f t="shared" si="204"/>
        <v>0.43808723835487201</v>
      </c>
      <c r="BG337" s="31">
        <f t="shared" si="205"/>
        <v>0.66486861759518234</v>
      </c>
      <c r="BH337" s="24">
        <v>0</v>
      </c>
      <c r="BI337" s="24">
        <v>126.25875069999999</v>
      </c>
      <c r="BJ337" s="24">
        <f t="shared" si="178"/>
        <v>30.521320412983798</v>
      </c>
      <c r="BK337" s="28">
        <f t="shared" si="212"/>
        <v>1.5260660206491899E-2</v>
      </c>
      <c r="BL337" s="28" t="str">
        <f t="shared" si="206"/>
        <v>FALSEFALSE</v>
      </c>
      <c r="BM337" s="24" t="str">
        <f t="shared" si="207"/>
        <v>FALSEFALSE</v>
      </c>
      <c r="BN337" s="28">
        <v>0.46179999999999999</v>
      </c>
      <c r="BO337" s="28">
        <f t="shared" si="208"/>
        <v>0.4104888888888889</v>
      </c>
      <c r="BP337" s="24">
        <v>8.6999999999999993</v>
      </c>
      <c r="BQ337" s="24">
        <f t="shared" si="209"/>
        <v>83.285714285714292</v>
      </c>
      <c r="BR337" s="24">
        <v>7</v>
      </c>
      <c r="BS337" s="28">
        <v>25</v>
      </c>
      <c r="BT337" s="28">
        <v>415.5</v>
      </c>
      <c r="BU337" s="24">
        <v>0.72</v>
      </c>
      <c r="BV337" s="28">
        <v>20.67</v>
      </c>
      <c r="BW337" s="28">
        <v>343.53539999999998</v>
      </c>
      <c r="BX337" s="24">
        <v>478</v>
      </c>
      <c r="BY337" s="24">
        <v>1035</v>
      </c>
      <c r="BZ337" s="24">
        <v>149</v>
      </c>
      <c r="CA337" s="24">
        <v>353</v>
      </c>
      <c r="CB337" s="24">
        <v>230</v>
      </c>
      <c r="CC337" s="24">
        <v>1079</v>
      </c>
      <c r="CD337" s="24">
        <v>60.58</v>
      </c>
      <c r="CE337" s="24">
        <v>31.18</v>
      </c>
      <c r="CF337" s="24">
        <v>102.68</v>
      </c>
      <c r="CG337" s="24">
        <v>0</v>
      </c>
      <c r="CH337" s="24">
        <v>1662</v>
      </c>
      <c r="CI337" s="24">
        <v>100</v>
      </c>
      <c r="CJ337" s="24" t="s">
        <v>1980</v>
      </c>
      <c r="CK337" s="24">
        <v>418</v>
      </c>
      <c r="CL337" s="28">
        <v>1</v>
      </c>
      <c r="CM337" s="28">
        <v>3.99</v>
      </c>
      <c r="CN337" s="24">
        <v>130</v>
      </c>
      <c r="CO337" s="24">
        <v>31.18</v>
      </c>
      <c r="CP337" s="24">
        <v>128</v>
      </c>
      <c r="CQ337" s="24">
        <v>274</v>
      </c>
      <c r="CR337" s="24">
        <v>181</v>
      </c>
      <c r="CS337" s="24">
        <v>583</v>
      </c>
      <c r="CT337" s="24">
        <v>84</v>
      </c>
      <c r="CU337" s="24">
        <v>205</v>
      </c>
      <c r="CV337" s="24">
        <v>163</v>
      </c>
      <c r="CW337" s="24">
        <v>85</v>
      </c>
      <c r="CX337" s="24">
        <v>77.78</v>
      </c>
      <c r="CY337" s="24">
        <v>97.16</v>
      </c>
      <c r="CZ337" s="24">
        <v>89.07</v>
      </c>
      <c r="DA337" s="24">
        <v>47.49</v>
      </c>
      <c r="DB337" s="24">
        <v>121</v>
      </c>
      <c r="DC337" s="24">
        <v>2.0499999999999998</v>
      </c>
      <c r="DD337" s="24">
        <v>9.83</v>
      </c>
      <c r="DE337" s="24">
        <v>25</v>
      </c>
      <c r="DF337" s="24">
        <v>6</v>
      </c>
      <c r="DG337" s="24">
        <v>9.11</v>
      </c>
      <c r="DH337" s="24">
        <v>10.15</v>
      </c>
    </row>
    <row r="338" spans="1:112" ht="12.3" customHeight="1">
      <c r="A338" s="24">
        <v>348</v>
      </c>
      <c r="B338" s="24" t="s">
        <v>272</v>
      </c>
      <c r="C338" s="24" t="s">
        <v>273</v>
      </c>
      <c r="D338" s="25" t="s">
        <v>2152</v>
      </c>
      <c r="E338" s="25" t="s">
        <v>2153</v>
      </c>
      <c r="F338" s="25" t="s">
        <v>2311</v>
      </c>
      <c r="G338" s="25" t="s">
        <v>2312</v>
      </c>
      <c r="H338" s="25" t="s">
        <v>195</v>
      </c>
      <c r="I338" s="26">
        <v>8052</v>
      </c>
      <c r="J338" s="27">
        <v>9404.139581604577</v>
      </c>
      <c r="K338" s="27">
        <f t="shared" si="183"/>
        <v>2556.5100000000002</v>
      </c>
      <c r="L338" s="24">
        <v>1447</v>
      </c>
      <c r="M338" s="24">
        <v>502</v>
      </c>
      <c r="N338" s="24">
        <v>171</v>
      </c>
      <c r="O338" s="24">
        <f t="shared" si="184"/>
        <v>673</v>
      </c>
      <c r="P338" s="28">
        <v>31.75</v>
      </c>
      <c r="Q338" s="28">
        <f t="shared" si="185"/>
        <v>0.43771258357444442</v>
      </c>
      <c r="R338" s="29">
        <v>0.53378578494190954</v>
      </c>
      <c r="S338" s="29">
        <v>7.081997205806069E-2</v>
      </c>
      <c r="T338" s="29">
        <v>0.21916151857629512</v>
      </c>
      <c r="U338" s="28" t="s">
        <v>294</v>
      </c>
      <c r="V338" s="28" t="s">
        <v>295</v>
      </c>
      <c r="W338" s="28">
        <v>0.44795163928631732</v>
      </c>
      <c r="X338" s="27">
        <v>4212.5997416571126</v>
      </c>
      <c r="Y338" s="30">
        <f t="shared" si="186"/>
        <v>3.3735669929546374E-4</v>
      </c>
      <c r="Z338" s="27">
        <f t="shared" si="187"/>
        <v>4212.5997416571126</v>
      </c>
      <c r="AA338" s="27">
        <v>0</v>
      </c>
      <c r="AB338" s="27">
        <v>0</v>
      </c>
      <c r="AC338" s="27">
        <v>0</v>
      </c>
      <c r="AD338" s="27">
        <v>0</v>
      </c>
      <c r="AE338" s="27">
        <v>7025</v>
      </c>
      <c r="AF338" s="27">
        <f t="shared" si="188"/>
        <v>7025</v>
      </c>
      <c r="AG338" s="27">
        <f t="shared" si="189"/>
        <v>1</v>
      </c>
      <c r="AH338" s="27">
        <v>0</v>
      </c>
      <c r="AI338" s="27">
        <v>0</v>
      </c>
      <c r="AJ338" s="27">
        <v>0</v>
      </c>
      <c r="AK338" s="27">
        <v>0</v>
      </c>
      <c r="AL338" s="27">
        <v>7025</v>
      </c>
      <c r="AM338" s="27">
        <v>7025</v>
      </c>
      <c r="AN338" s="27">
        <f t="shared" si="190"/>
        <v>1</v>
      </c>
      <c r="AO338" s="27">
        <v>0</v>
      </c>
      <c r="AP338" s="30">
        <f t="shared" si="191"/>
        <v>0</v>
      </c>
      <c r="AQ338" s="30">
        <f t="shared" si="192"/>
        <v>0</v>
      </c>
      <c r="AR338" s="31">
        <f t="shared" si="193"/>
        <v>0</v>
      </c>
      <c r="AS338" s="31">
        <f t="shared" si="210"/>
        <v>0</v>
      </c>
      <c r="AT338" s="32">
        <f t="shared" si="194"/>
        <v>0</v>
      </c>
      <c r="AU338" s="24">
        <v>639.22698926157477</v>
      </c>
      <c r="AV338" s="28">
        <f t="shared" si="195"/>
        <v>1.7751681511368925E-2</v>
      </c>
      <c r="AW338" s="30">
        <f t="shared" si="196"/>
        <v>2.2798910977295318E-4</v>
      </c>
      <c r="AX338" s="33">
        <f t="shared" si="197"/>
        <v>1.7751681511368925E-2</v>
      </c>
      <c r="AY338" s="30">
        <f t="shared" si="198"/>
        <v>2.2798910977295318E-4</v>
      </c>
      <c r="AZ338" s="31">
        <f t="shared" si="199"/>
        <v>0.8965155781291918</v>
      </c>
      <c r="BA338" s="31">
        <f t="shared" si="211"/>
        <v>639.22698926157477</v>
      </c>
      <c r="BB338" s="33">
        <f t="shared" si="200"/>
        <v>0</v>
      </c>
      <c r="BC338" s="31">
        <f t="shared" si="201"/>
        <v>0.48268434819415679</v>
      </c>
      <c r="BD338" s="30">
        <f t="shared" si="202"/>
        <v>3.3735669929546374E-4</v>
      </c>
      <c r="BE338" s="31">
        <f t="shared" si="203"/>
        <v>0.94336646279857728</v>
      </c>
      <c r="BF338" s="31">
        <f t="shared" si="204"/>
        <v>0.46388515292806337</v>
      </c>
      <c r="BG338" s="31">
        <f t="shared" si="205"/>
        <v>0.70402114772485991</v>
      </c>
      <c r="BH338" s="24">
        <v>42.09</v>
      </c>
      <c r="BI338" s="24">
        <v>1147.9604303199999</v>
      </c>
      <c r="BJ338" s="24">
        <f t="shared" si="178"/>
        <v>8.1920415836834408</v>
      </c>
      <c r="BK338" s="28">
        <f t="shared" si="212"/>
        <v>4.0960207918417204E-3</v>
      </c>
      <c r="BL338" s="28" t="str">
        <f t="shared" si="206"/>
        <v>FALSEFALSE</v>
      </c>
      <c r="BM338" s="24" t="str">
        <f t="shared" si="207"/>
        <v>TRUEFALSE</v>
      </c>
      <c r="BN338" s="28">
        <v>0.40649999999999997</v>
      </c>
      <c r="BO338" s="28">
        <f t="shared" si="208"/>
        <v>0.36133333333333328</v>
      </c>
      <c r="BP338" s="24">
        <v>7.91</v>
      </c>
      <c r="BQ338" s="24">
        <f t="shared" si="209"/>
        <v>52.851851851851855</v>
      </c>
      <c r="BR338" s="24">
        <v>27</v>
      </c>
      <c r="BS338" s="28">
        <v>29.019999999999996</v>
      </c>
      <c r="BT338" s="28">
        <v>2336.6903999999995</v>
      </c>
      <c r="BU338" s="24">
        <v>2.44</v>
      </c>
      <c r="BV338" s="28">
        <v>41.43</v>
      </c>
      <c r="BW338" s="28">
        <v>3335.9436000000001</v>
      </c>
      <c r="BX338" s="24">
        <v>2146</v>
      </c>
      <c r="BY338" s="24">
        <v>5279</v>
      </c>
      <c r="BZ338" s="24">
        <v>627</v>
      </c>
      <c r="CA338" s="24">
        <v>1699</v>
      </c>
      <c r="CB338" s="24">
        <v>924</v>
      </c>
      <c r="CC338" s="24">
        <v>5429</v>
      </c>
      <c r="CD338" s="24">
        <v>52.53</v>
      </c>
      <c r="CE338" s="24">
        <v>30.67</v>
      </c>
      <c r="CF338" s="24">
        <v>104.94</v>
      </c>
      <c r="CG338" s="24">
        <v>3389</v>
      </c>
      <c r="CH338" s="24">
        <v>4663</v>
      </c>
      <c r="CI338" s="24">
        <v>57.91</v>
      </c>
      <c r="CJ338" s="24" t="s">
        <v>1980</v>
      </c>
      <c r="CK338" s="24">
        <v>2165</v>
      </c>
      <c r="CL338" s="28">
        <v>1.01</v>
      </c>
      <c r="CM338" s="28">
        <v>3.77</v>
      </c>
      <c r="CN338" s="24">
        <v>518</v>
      </c>
      <c r="CO338" s="24">
        <v>23.94</v>
      </c>
      <c r="CP338" s="24">
        <v>479</v>
      </c>
      <c r="CQ338" s="24">
        <v>806</v>
      </c>
      <c r="CR338" s="24">
        <v>142</v>
      </c>
      <c r="CS338" s="24">
        <v>1427</v>
      </c>
      <c r="CT338" s="24">
        <v>406</v>
      </c>
      <c r="CU338" s="24">
        <v>808</v>
      </c>
      <c r="CV338" s="24">
        <v>658</v>
      </c>
      <c r="CW338" s="24">
        <v>548</v>
      </c>
      <c r="CX338" s="24">
        <v>70.239999999999995</v>
      </c>
      <c r="CY338" s="24">
        <v>96.31</v>
      </c>
      <c r="CZ338" s="24">
        <v>85.01</v>
      </c>
      <c r="DA338" s="24">
        <v>53.73</v>
      </c>
      <c r="DB338" s="24">
        <v>525</v>
      </c>
      <c r="DC338" s="24">
        <v>5.0999999999999996</v>
      </c>
      <c r="DD338" s="24">
        <v>12.71</v>
      </c>
      <c r="DE338" s="24">
        <v>61</v>
      </c>
      <c r="DF338" s="24">
        <v>2.82</v>
      </c>
      <c r="DG338" s="24">
        <v>17.420000000000002</v>
      </c>
      <c r="DH338" s="24">
        <v>7.36</v>
      </c>
    </row>
    <row r="339" spans="1:112" ht="12.3" customHeight="1">
      <c r="A339" s="24">
        <v>349</v>
      </c>
      <c r="B339" s="24" t="s">
        <v>272</v>
      </c>
      <c r="C339" s="24" t="s">
        <v>273</v>
      </c>
      <c r="D339" s="25" t="s">
        <v>2152</v>
      </c>
      <c r="E339" s="25" t="s">
        <v>2153</v>
      </c>
      <c r="F339" s="25" t="s">
        <v>2401</v>
      </c>
      <c r="G339" s="25" t="s">
        <v>2402</v>
      </c>
      <c r="H339" s="25" t="s">
        <v>195</v>
      </c>
      <c r="I339" s="26">
        <v>2547</v>
      </c>
      <c r="J339" s="27">
        <v>2974.7073415731315</v>
      </c>
      <c r="K339" s="27">
        <f t="shared" si="183"/>
        <v>652.54139999999995</v>
      </c>
      <c r="L339" s="24">
        <v>450</v>
      </c>
      <c r="M339" s="24">
        <v>131</v>
      </c>
      <c r="N339" s="24">
        <v>24</v>
      </c>
      <c r="O339" s="24">
        <f t="shared" si="184"/>
        <v>155</v>
      </c>
      <c r="P339" s="28">
        <v>25.619999999999997</v>
      </c>
      <c r="Q339" s="28">
        <f t="shared" si="185"/>
        <v>0.40648172615636935</v>
      </c>
      <c r="R339" s="29">
        <v>0.53378578494190954</v>
      </c>
      <c r="S339" s="29">
        <v>7.081997205806069E-2</v>
      </c>
      <c r="T339" s="29">
        <v>0.21916151857629512</v>
      </c>
      <c r="U339" s="28" t="s">
        <v>294</v>
      </c>
      <c r="V339" s="28" t="s">
        <v>295</v>
      </c>
      <c r="W339" s="28">
        <v>0.36146522829969924</v>
      </c>
      <c r="X339" s="27">
        <v>1075.2532683465233</v>
      </c>
      <c r="Y339" s="30">
        <f t="shared" si="186"/>
        <v>8.6109271177363237E-5</v>
      </c>
      <c r="Z339" s="27">
        <f t="shared" si="187"/>
        <v>1075.2532683465233</v>
      </c>
      <c r="AA339" s="27">
        <v>0</v>
      </c>
      <c r="AB339" s="27">
        <v>0</v>
      </c>
      <c r="AC339" s="27">
        <v>0</v>
      </c>
      <c r="AD339" s="27">
        <v>0</v>
      </c>
      <c r="AE339" s="27">
        <v>0</v>
      </c>
      <c r="AF339" s="27">
        <f t="shared" si="188"/>
        <v>0</v>
      </c>
      <c r="AG339" s="27">
        <f t="shared" si="189"/>
        <v>0</v>
      </c>
      <c r="AH339" s="27">
        <v>0</v>
      </c>
      <c r="AI339" s="27">
        <v>0</v>
      </c>
      <c r="AJ339" s="27">
        <v>0</v>
      </c>
      <c r="AK339" s="27">
        <v>0</v>
      </c>
      <c r="AL339" s="27">
        <v>0</v>
      </c>
      <c r="AM339" s="27">
        <v>0</v>
      </c>
      <c r="AN339" s="27">
        <f t="shared" si="190"/>
        <v>0</v>
      </c>
      <c r="AO339" s="27">
        <v>0</v>
      </c>
      <c r="AP339" s="30">
        <f t="shared" si="191"/>
        <v>0</v>
      </c>
      <c r="AQ339" s="30">
        <f t="shared" si="192"/>
        <v>0</v>
      </c>
      <c r="AR339" s="31">
        <f t="shared" si="193"/>
        <v>0</v>
      </c>
      <c r="AS339" s="31">
        <f t="shared" si="210"/>
        <v>0</v>
      </c>
      <c r="AT339" s="32">
        <f t="shared" si="194"/>
        <v>0</v>
      </c>
      <c r="AU339" s="24">
        <v>481.47168409519941</v>
      </c>
      <c r="AV339" s="28">
        <f t="shared" si="195"/>
        <v>1.3370730798888352E-2</v>
      </c>
      <c r="AW339" s="30">
        <f t="shared" si="196"/>
        <v>1.7172350742660915E-4</v>
      </c>
      <c r="AX339" s="33">
        <f t="shared" si="197"/>
        <v>1.3370730798888352E-2</v>
      </c>
      <c r="AY339" s="30">
        <f t="shared" si="198"/>
        <v>1.7172350742660915E-4</v>
      </c>
      <c r="AZ339" s="31">
        <f t="shared" si="199"/>
        <v>0.89605402462668948</v>
      </c>
      <c r="BA339" s="31">
        <f t="shared" si="211"/>
        <v>481.47168409519941</v>
      </c>
      <c r="BB339" s="33">
        <f t="shared" si="200"/>
        <v>0</v>
      </c>
      <c r="BC339" s="31">
        <f t="shared" si="201"/>
        <v>0.48107018012249575</v>
      </c>
      <c r="BD339" s="30">
        <f t="shared" si="202"/>
        <v>8.6109271177363237E-5</v>
      </c>
      <c r="BE339" s="31">
        <f t="shared" si="203"/>
        <v>0.94239355667592661</v>
      </c>
      <c r="BF339" s="31">
        <f t="shared" si="204"/>
        <v>0.43464829808226774</v>
      </c>
      <c r="BG339" s="31">
        <f t="shared" si="205"/>
        <v>0.65964946655662449</v>
      </c>
      <c r="BH339" s="24">
        <v>0</v>
      </c>
      <c r="BI339" s="24">
        <v>210.296188777</v>
      </c>
      <c r="BJ339" s="24">
        <f t="shared" si="178"/>
        <v>14.145322170947846</v>
      </c>
      <c r="BK339" s="28">
        <f t="shared" si="212"/>
        <v>7.0726610854739231E-3</v>
      </c>
      <c r="BL339" s="28" t="str">
        <f t="shared" si="206"/>
        <v>FALSEFALSE</v>
      </c>
      <c r="BM339" s="24" t="str">
        <f t="shared" si="207"/>
        <v>TRUEFALSE</v>
      </c>
      <c r="BN339" s="28">
        <v>0.46679999999999999</v>
      </c>
      <c r="BO339" s="28">
        <f t="shared" si="208"/>
        <v>0.41493333333333332</v>
      </c>
      <c r="BP339" s="24">
        <v>4.6100000000000003</v>
      </c>
      <c r="BQ339" s="24">
        <f t="shared" si="209"/>
        <v>190.28571428571428</v>
      </c>
      <c r="BR339" s="24">
        <v>7</v>
      </c>
      <c r="BS339" s="28">
        <v>18.560000000000002</v>
      </c>
      <c r="BT339" s="28">
        <v>472.72320000000002</v>
      </c>
      <c r="BU339" s="24">
        <v>3.04</v>
      </c>
      <c r="BV339" s="28">
        <v>13.92</v>
      </c>
      <c r="BW339" s="28">
        <v>354.54239999999999</v>
      </c>
      <c r="BX339" s="24">
        <v>766</v>
      </c>
      <c r="BY339" s="24">
        <v>1641</v>
      </c>
      <c r="BZ339" s="24">
        <v>140</v>
      </c>
      <c r="CA339" s="24">
        <v>602</v>
      </c>
      <c r="CB339" s="24">
        <v>315</v>
      </c>
      <c r="CC339" s="24">
        <v>1630</v>
      </c>
      <c r="CD339" s="24">
        <v>55.21</v>
      </c>
      <c r="CE339" s="24">
        <v>28.82</v>
      </c>
      <c r="CF339" s="24">
        <v>101.5</v>
      </c>
      <c r="CG339" s="24">
        <v>0</v>
      </c>
      <c r="CH339" s="24">
        <v>2547</v>
      </c>
      <c r="CI339" s="24">
        <v>100</v>
      </c>
      <c r="CJ339" s="24" t="s">
        <v>1980</v>
      </c>
      <c r="CK339" s="24">
        <v>638</v>
      </c>
      <c r="CL339" s="28">
        <v>1.02</v>
      </c>
      <c r="CM339" s="28">
        <v>4.07</v>
      </c>
      <c r="CN339" s="24">
        <v>145</v>
      </c>
      <c r="CO339" s="24">
        <v>22.76</v>
      </c>
      <c r="CP339" s="24">
        <v>255</v>
      </c>
      <c r="CQ339" s="24">
        <v>314</v>
      </c>
      <c r="CR339" s="24">
        <v>763</v>
      </c>
      <c r="CS339" s="24">
        <v>1332</v>
      </c>
      <c r="CT339" s="24">
        <v>136</v>
      </c>
      <c r="CU339" s="24">
        <v>328</v>
      </c>
      <c r="CV339" s="24">
        <v>225</v>
      </c>
      <c r="CW339" s="24">
        <v>150</v>
      </c>
      <c r="CX339" s="24">
        <v>72.73</v>
      </c>
      <c r="CY339" s="24">
        <v>95.91</v>
      </c>
      <c r="CZ339" s="24">
        <v>85.23</v>
      </c>
      <c r="DA339" s="24">
        <v>46.73</v>
      </c>
      <c r="DB339" s="24">
        <v>96</v>
      </c>
      <c r="DC339" s="24">
        <v>5.29</v>
      </c>
      <c r="DD339" s="24">
        <v>11.62</v>
      </c>
      <c r="DE339" s="24">
        <v>7</v>
      </c>
      <c r="DF339" s="24">
        <v>1.1000000000000001</v>
      </c>
      <c r="DG339" s="24">
        <v>10.83</v>
      </c>
      <c r="DH339" s="24">
        <v>4.46</v>
      </c>
    </row>
    <row r="340" spans="1:112" ht="12.3" customHeight="1">
      <c r="A340" s="24">
        <v>350</v>
      </c>
      <c r="B340" s="24" t="s">
        <v>272</v>
      </c>
      <c r="C340" s="24" t="s">
        <v>273</v>
      </c>
      <c r="D340" s="25" t="s">
        <v>2152</v>
      </c>
      <c r="E340" s="25" t="s">
        <v>2153</v>
      </c>
      <c r="F340" s="25" t="s">
        <v>2561</v>
      </c>
      <c r="G340" s="25" t="s">
        <v>2562</v>
      </c>
      <c r="H340" s="25" t="s">
        <v>195</v>
      </c>
      <c r="I340" s="26">
        <v>2112</v>
      </c>
      <c r="J340" s="27">
        <v>2466.6595623880858</v>
      </c>
      <c r="K340" s="27">
        <f t="shared" si="183"/>
        <v>555.03359999999998</v>
      </c>
      <c r="L340" s="24">
        <v>390</v>
      </c>
      <c r="M340" s="24">
        <v>116</v>
      </c>
      <c r="N340" s="24">
        <v>23</v>
      </c>
      <c r="O340" s="24">
        <f t="shared" si="184"/>
        <v>139</v>
      </c>
      <c r="P340" s="28">
        <v>26.28</v>
      </c>
      <c r="Q340" s="28">
        <f t="shared" si="185"/>
        <v>0.40948512265995962</v>
      </c>
      <c r="R340" s="29">
        <v>0.53378578494190954</v>
      </c>
      <c r="S340" s="29">
        <v>7.081997205806069E-2</v>
      </c>
      <c r="T340" s="29">
        <v>0.21916151857629512</v>
      </c>
      <c r="U340" s="28" t="s">
        <v>294</v>
      </c>
      <c r="V340" s="28" t="s">
        <v>295</v>
      </c>
      <c r="W340" s="28">
        <v>0.37077697891163525</v>
      </c>
      <c r="X340" s="27">
        <v>914.58058054575076</v>
      </c>
      <c r="Y340" s="30">
        <f t="shared" si="186"/>
        <v>7.3242155631731814E-5</v>
      </c>
      <c r="Z340" s="27">
        <f t="shared" si="187"/>
        <v>914.58058054575076</v>
      </c>
      <c r="AA340" s="27">
        <v>0</v>
      </c>
      <c r="AB340" s="27">
        <v>0</v>
      </c>
      <c r="AC340" s="27">
        <v>0</v>
      </c>
      <c r="AD340" s="27">
        <v>0</v>
      </c>
      <c r="AE340" s="27">
        <v>0</v>
      </c>
      <c r="AF340" s="27">
        <f t="shared" si="188"/>
        <v>0</v>
      </c>
      <c r="AG340" s="27">
        <f t="shared" si="189"/>
        <v>0</v>
      </c>
      <c r="AH340" s="27">
        <v>0</v>
      </c>
      <c r="AI340" s="27">
        <v>0</v>
      </c>
      <c r="AJ340" s="27">
        <v>0</v>
      </c>
      <c r="AK340" s="27">
        <v>0</v>
      </c>
      <c r="AL340" s="27">
        <v>0</v>
      </c>
      <c r="AM340" s="27">
        <v>0</v>
      </c>
      <c r="AN340" s="27">
        <f t="shared" si="190"/>
        <v>0</v>
      </c>
      <c r="AO340" s="27">
        <v>0</v>
      </c>
      <c r="AP340" s="30">
        <f t="shared" si="191"/>
        <v>0</v>
      </c>
      <c r="AQ340" s="30">
        <f t="shared" si="192"/>
        <v>0</v>
      </c>
      <c r="AR340" s="31">
        <f t="shared" si="193"/>
        <v>0</v>
      </c>
      <c r="AS340" s="31">
        <f t="shared" si="210"/>
        <v>0</v>
      </c>
      <c r="AT340" s="32">
        <f t="shared" si="194"/>
        <v>0</v>
      </c>
      <c r="AU340" s="24">
        <v>259.17310825923306</v>
      </c>
      <c r="AV340" s="28">
        <f t="shared" si="195"/>
        <v>7.1973783200927899E-3</v>
      </c>
      <c r="AW340" s="30">
        <f t="shared" si="196"/>
        <v>9.2437658643559556E-5</v>
      </c>
      <c r="AX340" s="33">
        <f t="shared" si="197"/>
        <v>7.1973783200927899E-3</v>
      </c>
      <c r="AY340" s="30">
        <f t="shared" si="198"/>
        <v>9.2437658643559556E-5</v>
      </c>
      <c r="AZ340" s="31">
        <f t="shared" si="199"/>
        <v>0.89540363327427064</v>
      </c>
      <c r="BA340" s="31">
        <f t="shared" si="211"/>
        <v>259.17310825923306</v>
      </c>
      <c r="BB340" s="33">
        <f t="shared" si="200"/>
        <v>0</v>
      </c>
      <c r="BC340" s="31">
        <f t="shared" si="201"/>
        <v>0.47879559884542439</v>
      </c>
      <c r="BD340" s="30">
        <f t="shared" si="202"/>
        <v>7.3242155631731814E-5</v>
      </c>
      <c r="BE340" s="31">
        <f t="shared" si="203"/>
        <v>0.94234373130820459</v>
      </c>
      <c r="BF340" s="31">
        <f t="shared" si="204"/>
        <v>0.43773131745849053</v>
      </c>
      <c r="BG340" s="31">
        <f t="shared" si="205"/>
        <v>0.66432844976185534</v>
      </c>
      <c r="BH340" s="24">
        <v>0</v>
      </c>
      <c r="BI340" s="24">
        <v>499.73503182100001</v>
      </c>
      <c r="BJ340" s="24">
        <f t="shared" si="178"/>
        <v>4.9359348561171474</v>
      </c>
      <c r="BK340" s="28">
        <f t="shared" si="212"/>
        <v>2.4679674280585736E-3</v>
      </c>
      <c r="BL340" s="28" t="str">
        <f t="shared" si="206"/>
        <v>FALSEFALSE</v>
      </c>
      <c r="BM340" s="24" t="str">
        <f t="shared" si="207"/>
        <v>FALSEFALSE</v>
      </c>
      <c r="BN340" s="28">
        <v>0.47700000000000004</v>
      </c>
      <c r="BO340" s="28">
        <f t="shared" si="208"/>
        <v>0.42400000000000004</v>
      </c>
      <c r="BP340" s="24">
        <v>6.23</v>
      </c>
      <c r="BQ340" s="24">
        <f t="shared" si="209"/>
        <v>49.928571428571431</v>
      </c>
      <c r="BR340" s="24">
        <v>14</v>
      </c>
      <c r="BS340" s="28">
        <v>21.369999999999997</v>
      </c>
      <c r="BT340" s="28">
        <v>451.33439999999996</v>
      </c>
      <c r="BU340" s="24">
        <v>1.84</v>
      </c>
      <c r="BV340" s="28">
        <v>9.2100000000000009</v>
      </c>
      <c r="BW340" s="28">
        <v>194.51519999999999</v>
      </c>
      <c r="BX340" s="24">
        <v>621</v>
      </c>
      <c r="BY340" s="24">
        <v>1302</v>
      </c>
      <c r="BZ340" s="24">
        <v>189</v>
      </c>
      <c r="CA340" s="24">
        <v>480</v>
      </c>
      <c r="CB340" s="24">
        <v>267</v>
      </c>
      <c r="CC340" s="24">
        <v>1365</v>
      </c>
      <c r="CD340" s="24">
        <v>62.21</v>
      </c>
      <c r="CE340" s="24">
        <v>30.38</v>
      </c>
      <c r="CF340" s="24">
        <v>105.45</v>
      </c>
      <c r="CG340" s="24">
        <v>0</v>
      </c>
      <c r="CH340" s="24">
        <v>2112</v>
      </c>
      <c r="CI340" s="24">
        <v>100</v>
      </c>
      <c r="CJ340" s="24" t="s">
        <v>1980</v>
      </c>
      <c r="CK340" s="24">
        <v>545</v>
      </c>
      <c r="CL340" s="28">
        <v>1</v>
      </c>
      <c r="CM340" s="28">
        <v>3.88</v>
      </c>
      <c r="CN340" s="24">
        <v>154</v>
      </c>
      <c r="CO340" s="24">
        <v>28.31</v>
      </c>
      <c r="CP340" s="24">
        <v>208</v>
      </c>
      <c r="CQ340" s="24">
        <v>303</v>
      </c>
      <c r="CR340" s="24">
        <v>188</v>
      </c>
      <c r="CS340" s="24">
        <v>699</v>
      </c>
      <c r="CT340" s="24">
        <v>125</v>
      </c>
      <c r="CU340" s="24">
        <v>247</v>
      </c>
      <c r="CV340" s="24">
        <v>189</v>
      </c>
      <c r="CW340" s="24">
        <v>120</v>
      </c>
      <c r="CX340" s="24">
        <v>81.7</v>
      </c>
      <c r="CY340" s="24">
        <v>96.11</v>
      </c>
      <c r="CZ340" s="24">
        <v>84.38</v>
      </c>
      <c r="DA340" s="24">
        <v>50.21</v>
      </c>
      <c r="DB340" s="24">
        <v>107</v>
      </c>
      <c r="DC340" s="24">
        <v>5.32</v>
      </c>
      <c r="DD340" s="24">
        <v>16.36</v>
      </c>
      <c r="DE340" s="24">
        <v>9</v>
      </c>
      <c r="DF340" s="24">
        <v>1.65</v>
      </c>
      <c r="DG340" s="24">
        <v>3.86</v>
      </c>
      <c r="DH340" s="24">
        <v>7.56</v>
      </c>
    </row>
    <row r="341" spans="1:112" ht="12.3" customHeight="1">
      <c r="A341" s="24">
        <v>351</v>
      </c>
      <c r="B341" s="24" t="s">
        <v>272</v>
      </c>
      <c r="C341" s="24" t="s">
        <v>273</v>
      </c>
      <c r="D341" s="25" t="s">
        <v>2152</v>
      </c>
      <c r="E341" s="25" t="s">
        <v>2153</v>
      </c>
      <c r="F341" s="25" t="s">
        <v>2427</v>
      </c>
      <c r="G341" s="25" t="s">
        <v>2428</v>
      </c>
      <c r="H341" s="25" t="s">
        <v>195</v>
      </c>
      <c r="I341" s="26">
        <v>2217</v>
      </c>
      <c r="J341" s="27">
        <v>2589.2917849499936</v>
      </c>
      <c r="K341" s="27">
        <f t="shared" si="183"/>
        <v>1479.4041</v>
      </c>
      <c r="L341" s="24">
        <v>180</v>
      </c>
      <c r="M341" s="24">
        <v>240</v>
      </c>
      <c r="N341" s="24">
        <v>121</v>
      </c>
      <c r="O341" s="24">
        <f t="shared" si="184"/>
        <v>361</v>
      </c>
      <c r="P341" s="28">
        <v>66.73</v>
      </c>
      <c r="Q341" s="28">
        <f t="shared" si="185"/>
        <v>0.81404647496661364</v>
      </c>
      <c r="R341" s="29">
        <v>0.53378578494190954</v>
      </c>
      <c r="S341" s="29">
        <v>7.081997205806069E-2</v>
      </c>
      <c r="T341" s="29">
        <v>0.21916151857629512</v>
      </c>
      <c r="U341" s="28" t="s">
        <v>294</v>
      </c>
      <c r="V341" s="28" t="s">
        <v>295</v>
      </c>
      <c r="W341" s="28">
        <v>0.94147442171892781</v>
      </c>
      <c r="X341" s="27">
        <v>2437.7519858973656</v>
      </c>
      <c r="Y341" s="30">
        <f t="shared" si="186"/>
        <v>1.9522195653456321E-4</v>
      </c>
      <c r="Z341" s="27">
        <f t="shared" si="187"/>
        <v>2437.7519858973656</v>
      </c>
      <c r="AA341" s="27">
        <v>0</v>
      </c>
      <c r="AB341" s="27">
        <v>0</v>
      </c>
      <c r="AC341" s="27">
        <v>0</v>
      </c>
      <c r="AD341" s="27">
        <v>0</v>
      </c>
      <c r="AE341" s="27">
        <v>0</v>
      </c>
      <c r="AF341" s="27">
        <f t="shared" si="188"/>
        <v>0</v>
      </c>
      <c r="AG341" s="27">
        <f t="shared" si="189"/>
        <v>0</v>
      </c>
      <c r="AH341" s="27">
        <v>0</v>
      </c>
      <c r="AI341" s="27">
        <v>0</v>
      </c>
      <c r="AJ341" s="27">
        <v>0</v>
      </c>
      <c r="AK341" s="27">
        <v>0</v>
      </c>
      <c r="AL341" s="27">
        <v>0</v>
      </c>
      <c r="AM341" s="27">
        <v>0</v>
      </c>
      <c r="AN341" s="27">
        <f t="shared" si="190"/>
        <v>0</v>
      </c>
      <c r="AO341" s="27">
        <v>0</v>
      </c>
      <c r="AP341" s="30">
        <f t="shared" si="191"/>
        <v>0</v>
      </c>
      <c r="AQ341" s="30">
        <f t="shared" si="192"/>
        <v>0</v>
      </c>
      <c r="AR341" s="31">
        <f t="shared" si="193"/>
        <v>0</v>
      </c>
      <c r="AS341" s="31">
        <f t="shared" si="210"/>
        <v>0</v>
      </c>
      <c r="AT341" s="32">
        <f t="shared" si="194"/>
        <v>0</v>
      </c>
      <c r="AU341" s="24">
        <v>434.0197084124257</v>
      </c>
      <c r="AV341" s="28">
        <f t="shared" si="195"/>
        <v>1.2052963599510719E-2</v>
      </c>
      <c r="AW341" s="30">
        <f t="shared" si="196"/>
        <v>1.547991067448094E-4</v>
      </c>
      <c r="AX341" s="33">
        <f t="shared" si="197"/>
        <v>1.2052963599510719E-2</v>
      </c>
      <c r="AY341" s="30">
        <f t="shared" si="198"/>
        <v>1.547991067448094E-4</v>
      </c>
      <c r="AZ341" s="31">
        <f t="shared" si="199"/>
        <v>0.89591519173258194</v>
      </c>
      <c r="BA341" s="31">
        <f t="shared" si="211"/>
        <v>434.0197084124257</v>
      </c>
      <c r="BB341" s="33">
        <f t="shared" si="200"/>
        <v>0</v>
      </c>
      <c r="BC341" s="31">
        <f t="shared" si="201"/>
        <v>0.48058464675800067</v>
      </c>
      <c r="BD341" s="30">
        <f t="shared" si="202"/>
        <v>1.9522195653456321E-4</v>
      </c>
      <c r="BE341" s="31">
        <f t="shared" si="203"/>
        <v>0.94281607403436496</v>
      </c>
      <c r="BF341" s="31">
        <f t="shared" si="204"/>
        <v>0.62816190590327581</v>
      </c>
      <c r="BG341" s="31">
        <f t="shared" si="205"/>
        <v>0.95333783191728838</v>
      </c>
      <c r="BH341" s="24">
        <v>0</v>
      </c>
      <c r="BI341" s="24">
        <v>477.83349461400002</v>
      </c>
      <c r="BJ341" s="24">
        <f t="shared" si="178"/>
        <v>5.4188159979066697</v>
      </c>
      <c r="BK341" s="28">
        <f t="shared" si="212"/>
        <v>2.709407998953335E-3</v>
      </c>
      <c r="BL341" s="28" t="str">
        <f t="shared" si="206"/>
        <v>TRUEFALSE</v>
      </c>
      <c r="BM341" s="24" t="str">
        <f t="shared" si="207"/>
        <v>TRUEFALSE</v>
      </c>
      <c r="BN341" s="28">
        <v>0.5071</v>
      </c>
      <c r="BO341" s="28">
        <f t="shared" si="208"/>
        <v>0.45075555555555558</v>
      </c>
      <c r="BP341" s="24">
        <v>15.21</v>
      </c>
      <c r="BQ341" s="24">
        <f t="shared" si="209"/>
        <v>23.05</v>
      </c>
      <c r="BR341" s="24">
        <v>20</v>
      </c>
      <c r="BS341" s="28">
        <v>77.17</v>
      </c>
      <c r="BT341" s="28">
        <v>1710.8589000000002</v>
      </c>
      <c r="BU341" s="24">
        <v>10.75</v>
      </c>
      <c r="BV341" s="28">
        <v>97.56</v>
      </c>
      <c r="BW341" s="28">
        <v>2162.9052000000001</v>
      </c>
      <c r="BX341" s="24">
        <v>713</v>
      </c>
      <c r="BY341" s="24">
        <v>1406</v>
      </c>
      <c r="BZ341" s="24">
        <v>98</v>
      </c>
      <c r="CA341" s="24">
        <v>564</v>
      </c>
      <c r="CB341" s="24">
        <v>315</v>
      </c>
      <c r="CC341" s="24">
        <v>1338</v>
      </c>
      <c r="CD341" s="24">
        <v>57.68</v>
      </c>
      <c r="CE341" s="24">
        <v>27.01</v>
      </c>
      <c r="CF341" s="24">
        <v>120.82</v>
      </c>
      <c r="CG341" s="24">
        <v>0</v>
      </c>
      <c r="CH341" s="24">
        <v>2217</v>
      </c>
      <c r="CI341" s="24">
        <v>100</v>
      </c>
      <c r="CJ341" s="24" t="s">
        <v>1980</v>
      </c>
      <c r="CK341" s="24">
        <v>553</v>
      </c>
      <c r="CL341" s="28">
        <v>1.04</v>
      </c>
      <c r="CM341" s="28">
        <v>4.18</v>
      </c>
      <c r="CN341" s="24">
        <v>73</v>
      </c>
      <c r="CO341" s="24">
        <v>13.2</v>
      </c>
      <c r="CP341" s="24">
        <v>29</v>
      </c>
      <c r="CQ341" s="24">
        <v>432</v>
      </c>
      <c r="CR341" s="24">
        <v>0</v>
      </c>
      <c r="CS341" s="24">
        <v>461</v>
      </c>
      <c r="CT341" s="24">
        <v>115</v>
      </c>
      <c r="CU341" s="24">
        <v>274</v>
      </c>
      <c r="CV341" s="24">
        <v>185</v>
      </c>
      <c r="CW341" s="24">
        <v>78</v>
      </c>
      <c r="CX341" s="24">
        <v>68.45</v>
      </c>
      <c r="CY341" s="24">
        <v>93.2</v>
      </c>
      <c r="CZ341" s="24">
        <v>68.52</v>
      </c>
      <c r="DA341" s="24">
        <v>29.43</v>
      </c>
      <c r="DB341" s="24">
        <v>269</v>
      </c>
      <c r="DC341" s="24">
        <v>7.14</v>
      </c>
      <c r="DD341" s="24">
        <v>12.66</v>
      </c>
      <c r="DE341" s="24">
        <v>36</v>
      </c>
      <c r="DF341" s="24">
        <v>6.51</v>
      </c>
      <c r="DG341" s="24">
        <v>59.67</v>
      </c>
      <c r="DH341" s="24">
        <v>13.86</v>
      </c>
    </row>
    <row r="342" spans="1:112" ht="12.3" customHeight="1">
      <c r="A342" s="24">
        <v>352</v>
      </c>
      <c r="B342" s="24" t="s">
        <v>272</v>
      </c>
      <c r="C342" s="24" t="s">
        <v>273</v>
      </c>
      <c r="D342" s="25" t="s">
        <v>2152</v>
      </c>
      <c r="E342" s="25" t="s">
        <v>2153</v>
      </c>
      <c r="F342" s="25" t="s">
        <v>2587</v>
      </c>
      <c r="G342" s="25" t="s">
        <v>2588</v>
      </c>
      <c r="H342" s="25" t="s">
        <v>195</v>
      </c>
      <c r="I342" s="26">
        <v>2512</v>
      </c>
      <c r="J342" s="27">
        <v>2933.8299340524959</v>
      </c>
      <c r="K342" s="27">
        <f t="shared" si="183"/>
        <v>703.36</v>
      </c>
      <c r="L342" s="24">
        <v>450</v>
      </c>
      <c r="M342" s="24">
        <v>154</v>
      </c>
      <c r="N342" s="24">
        <v>21</v>
      </c>
      <c r="O342" s="24">
        <f t="shared" si="184"/>
        <v>175</v>
      </c>
      <c r="P342" s="28">
        <v>28</v>
      </c>
      <c r="Q342" s="28">
        <f t="shared" si="185"/>
        <v>0.41784261498624209</v>
      </c>
      <c r="R342" s="29">
        <v>0.53378578494190954</v>
      </c>
      <c r="S342" s="29">
        <v>7.081997205806069E-2</v>
      </c>
      <c r="T342" s="29">
        <v>0.21916151857629512</v>
      </c>
      <c r="U342" s="28" t="s">
        <v>294</v>
      </c>
      <c r="V342" s="28" t="s">
        <v>295</v>
      </c>
      <c r="W342" s="28">
        <v>0.39504396535486258</v>
      </c>
      <c r="X342" s="27">
        <v>1158.991810824893</v>
      </c>
      <c r="Y342" s="30">
        <f t="shared" si="186"/>
        <v>9.2815286471188227E-5</v>
      </c>
      <c r="Z342" s="27">
        <f t="shared" si="187"/>
        <v>1158.991810824893</v>
      </c>
      <c r="AA342" s="27">
        <v>0</v>
      </c>
      <c r="AB342" s="27">
        <v>0</v>
      </c>
      <c r="AC342" s="27">
        <v>0</v>
      </c>
      <c r="AD342" s="27">
        <v>0</v>
      </c>
      <c r="AE342" s="27">
        <v>0</v>
      </c>
      <c r="AF342" s="27">
        <f t="shared" si="188"/>
        <v>0</v>
      </c>
      <c r="AG342" s="27">
        <f t="shared" si="189"/>
        <v>0</v>
      </c>
      <c r="AH342" s="27">
        <v>0</v>
      </c>
      <c r="AI342" s="27">
        <v>0</v>
      </c>
      <c r="AJ342" s="27">
        <v>0</v>
      </c>
      <c r="AK342" s="27">
        <v>0</v>
      </c>
      <c r="AL342" s="27">
        <v>0</v>
      </c>
      <c r="AM342" s="27">
        <v>0</v>
      </c>
      <c r="AN342" s="27">
        <f t="shared" si="190"/>
        <v>0</v>
      </c>
      <c r="AO342" s="27">
        <v>0</v>
      </c>
      <c r="AP342" s="30">
        <f t="shared" si="191"/>
        <v>0</v>
      </c>
      <c r="AQ342" s="30">
        <f t="shared" si="192"/>
        <v>0</v>
      </c>
      <c r="AR342" s="31">
        <f t="shared" si="193"/>
        <v>0</v>
      </c>
      <c r="AS342" s="31">
        <f t="shared" si="210"/>
        <v>0</v>
      </c>
      <c r="AT342" s="32">
        <f t="shared" si="194"/>
        <v>0</v>
      </c>
      <c r="AU342" s="24">
        <v>239.39664300504671</v>
      </c>
      <c r="AV342" s="28">
        <f t="shared" si="195"/>
        <v>6.648175112921398E-3</v>
      </c>
      <c r="AW342" s="30">
        <f t="shared" si="196"/>
        <v>8.5384109930032614E-5</v>
      </c>
      <c r="AX342" s="33">
        <f t="shared" si="197"/>
        <v>6.648175112921398E-3</v>
      </c>
      <c r="AY342" s="30">
        <f t="shared" si="198"/>
        <v>8.5384109930032614E-5</v>
      </c>
      <c r="AZ342" s="31">
        <f t="shared" si="199"/>
        <v>0.8953457721659196</v>
      </c>
      <c r="BA342" s="31">
        <f t="shared" si="211"/>
        <v>239.39664300504671</v>
      </c>
      <c r="BB342" s="33">
        <f t="shared" si="200"/>
        <v>0</v>
      </c>
      <c r="BC342" s="31">
        <f t="shared" si="201"/>
        <v>0.47859324407358345</v>
      </c>
      <c r="BD342" s="30">
        <f t="shared" si="202"/>
        <v>9.2815286471188227E-5</v>
      </c>
      <c r="BE342" s="31">
        <f t="shared" si="203"/>
        <v>0.94241952439781262</v>
      </c>
      <c r="BF342" s="31">
        <f t="shared" si="204"/>
        <v>0.44585210167971545</v>
      </c>
      <c r="BG342" s="31">
        <f t="shared" si="205"/>
        <v>0.67665306026461758</v>
      </c>
      <c r="BH342" s="24">
        <v>0</v>
      </c>
      <c r="BI342" s="24">
        <v>318.942385828</v>
      </c>
      <c r="BJ342" s="24">
        <f t="shared" si="178"/>
        <v>9.1986203916924936</v>
      </c>
      <c r="BK342" s="28">
        <f t="shared" si="212"/>
        <v>4.5993101958462469E-3</v>
      </c>
      <c r="BL342" s="28" t="str">
        <f t="shared" si="206"/>
        <v>FALSEFALSE</v>
      </c>
      <c r="BM342" s="24" t="str">
        <f t="shared" si="207"/>
        <v>FALSEFALSE</v>
      </c>
      <c r="BN342" s="28">
        <v>0.48399999999999999</v>
      </c>
      <c r="BO342" s="28">
        <f t="shared" si="208"/>
        <v>0.43022222222222223</v>
      </c>
      <c r="BP342" s="24">
        <v>9.14</v>
      </c>
      <c r="BQ342" s="24">
        <f t="shared" si="209"/>
        <v>37.875</v>
      </c>
      <c r="BR342" s="24">
        <v>16</v>
      </c>
      <c r="BS342" s="28">
        <v>24.88</v>
      </c>
      <c r="BT342" s="28">
        <v>624.98559999999998</v>
      </c>
      <c r="BU342" s="24">
        <v>0.94</v>
      </c>
      <c r="BV342" s="28">
        <v>11.17</v>
      </c>
      <c r="BW342" s="28">
        <v>280.59039999999999</v>
      </c>
      <c r="BX342" s="24">
        <v>758</v>
      </c>
      <c r="BY342" s="24">
        <v>1566</v>
      </c>
      <c r="BZ342" s="24">
        <v>188</v>
      </c>
      <c r="CA342" s="24">
        <v>602</v>
      </c>
      <c r="CB342" s="24">
        <v>313</v>
      </c>
      <c r="CC342" s="24">
        <v>1597</v>
      </c>
      <c r="CD342" s="24">
        <v>60.41</v>
      </c>
      <c r="CE342" s="24">
        <v>28.73</v>
      </c>
      <c r="CF342" s="24">
        <v>113.24</v>
      </c>
      <c r="CG342" s="24">
        <v>0</v>
      </c>
      <c r="CH342" s="24">
        <v>2512</v>
      </c>
      <c r="CI342" s="24">
        <v>100</v>
      </c>
      <c r="CJ342" s="24" t="s">
        <v>1980</v>
      </c>
      <c r="CK342" s="24">
        <v>639</v>
      </c>
      <c r="CL342" s="28">
        <v>1.01</v>
      </c>
      <c r="CM342" s="28">
        <v>3.96</v>
      </c>
      <c r="CN342" s="24">
        <v>181</v>
      </c>
      <c r="CO342" s="24">
        <v>28.33</v>
      </c>
      <c r="CP342" s="24">
        <v>168</v>
      </c>
      <c r="CQ342" s="24">
        <v>207</v>
      </c>
      <c r="CR342" s="24">
        <v>231</v>
      </c>
      <c r="CS342" s="24">
        <v>606</v>
      </c>
      <c r="CT342" s="24">
        <v>152</v>
      </c>
      <c r="CU342" s="24">
        <v>317</v>
      </c>
      <c r="CV342" s="24">
        <v>209</v>
      </c>
      <c r="CW342" s="24">
        <v>140</v>
      </c>
      <c r="CX342" s="24">
        <v>75.25</v>
      </c>
      <c r="CY342" s="24">
        <v>98.14</v>
      </c>
      <c r="CZ342" s="24">
        <v>81.64</v>
      </c>
      <c r="DA342" s="24">
        <v>39.659999999999997</v>
      </c>
      <c r="DB342" s="24">
        <v>185</v>
      </c>
      <c r="DC342" s="24">
        <v>2.7</v>
      </c>
      <c r="DD342" s="24">
        <v>15.96</v>
      </c>
      <c r="DE342" s="24">
        <v>10</v>
      </c>
      <c r="DF342" s="24">
        <v>1.56</v>
      </c>
      <c r="DG342" s="24">
        <v>2.82</v>
      </c>
      <c r="DH342" s="24">
        <v>11.04</v>
      </c>
    </row>
    <row r="343" spans="1:112" ht="12.3" customHeight="1">
      <c r="A343" s="24">
        <v>353</v>
      </c>
      <c r="B343" s="24" t="s">
        <v>272</v>
      </c>
      <c r="C343" s="24" t="s">
        <v>273</v>
      </c>
      <c r="D343" s="25" t="s">
        <v>2152</v>
      </c>
      <c r="E343" s="25" t="s">
        <v>2153</v>
      </c>
      <c r="F343" s="25" t="s">
        <v>2154</v>
      </c>
      <c r="G343" s="25" t="s">
        <v>2155</v>
      </c>
      <c r="H343" s="25" t="s">
        <v>195</v>
      </c>
      <c r="I343" s="26">
        <v>5457</v>
      </c>
      <c r="J343" s="27">
        <v>6373.3717954317153</v>
      </c>
      <c r="K343" s="27">
        <f t="shared" si="183"/>
        <v>2715.9488999999994</v>
      </c>
      <c r="L343" s="24">
        <v>661</v>
      </c>
      <c r="M343" s="24">
        <v>434</v>
      </c>
      <c r="N343" s="24">
        <v>221</v>
      </c>
      <c r="O343" s="24">
        <f t="shared" si="184"/>
        <v>655</v>
      </c>
      <c r="P343" s="28">
        <v>49.769999999999996</v>
      </c>
      <c r="Q343" s="28">
        <f t="shared" si="185"/>
        <v>0.5478024794622145</v>
      </c>
      <c r="R343" s="29">
        <v>0.53378578494190954</v>
      </c>
      <c r="S343" s="29">
        <v>7.081997205806069E-2</v>
      </c>
      <c r="T343" s="29">
        <v>0.21916151857629512</v>
      </c>
      <c r="U343" s="28" t="s">
        <v>294</v>
      </c>
      <c r="V343" s="28" t="s">
        <v>295</v>
      </c>
      <c r="W343" s="28">
        <v>0.70219064841826817</v>
      </c>
      <c r="X343" s="27">
        <v>4475.3220736448984</v>
      </c>
      <c r="Y343" s="30">
        <f t="shared" si="186"/>
        <v>3.5839623406876776E-4</v>
      </c>
      <c r="Z343" s="27">
        <f t="shared" si="187"/>
        <v>4475.3220736448984</v>
      </c>
      <c r="AA343" s="27">
        <v>0</v>
      </c>
      <c r="AB343" s="27">
        <v>0</v>
      </c>
      <c r="AC343" s="27">
        <v>0</v>
      </c>
      <c r="AD343" s="27">
        <v>0</v>
      </c>
      <c r="AE343" s="27">
        <v>0</v>
      </c>
      <c r="AF343" s="27">
        <f t="shared" si="188"/>
        <v>0</v>
      </c>
      <c r="AG343" s="27">
        <f t="shared" si="189"/>
        <v>0</v>
      </c>
      <c r="AH343" s="27">
        <v>0</v>
      </c>
      <c r="AI343" s="27">
        <v>0</v>
      </c>
      <c r="AJ343" s="27">
        <v>0</v>
      </c>
      <c r="AK343" s="27">
        <v>0</v>
      </c>
      <c r="AL343" s="27">
        <v>0</v>
      </c>
      <c r="AM343" s="27">
        <v>0</v>
      </c>
      <c r="AN343" s="27">
        <f t="shared" si="190"/>
        <v>0</v>
      </c>
      <c r="AO343" s="27">
        <v>0</v>
      </c>
      <c r="AP343" s="30">
        <f t="shared" si="191"/>
        <v>0</v>
      </c>
      <c r="AQ343" s="30">
        <f t="shared" si="192"/>
        <v>0</v>
      </c>
      <c r="AR343" s="31">
        <f t="shared" si="193"/>
        <v>0</v>
      </c>
      <c r="AS343" s="31">
        <f t="shared" si="210"/>
        <v>0</v>
      </c>
      <c r="AT343" s="32">
        <f t="shared" si="194"/>
        <v>0</v>
      </c>
      <c r="AU343" s="24">
        <v>1134.7400878439214</v>
      </c>
      <c r="AV343" s="28">
        <f t="shared" si="195"/>
        <v>3.1512350035247425E-2</v>
      </c>
      <c r="AW343" s="30">
        <f t="shared" si="196"/>
        <v>4.0472068106835456E-4</v>
      </c>
      <c r="AX343" s="33">
        <f t="shared" si="197"/>
        <v>3.1512350035247425E-2</v>
      </c>
      <c r="AY343" s="30">
        <f t="shared" si="198"/>
        <v>4.0472068106835456E-4</v>
      </c>
      <c r="AZ343" s="31">
        <f t="shared" si="199"/>
        <v>0.8979653284621224</v>
      </c>
      <c r="BA343" s="31">
        <f t="shared" si="211"/>
        <v>1134.7400878439214</v>
      </c>
      <c r="BB343" s="33">
        <f t="shared" si="200"/>
        <v>0</v>
      </c>
      <c r="BC343" s="31">
        <f t="shared" si="201"/>
        <v>0.48775448781309311</v>
      </c>
      <c r="BD343" s="30">
        <f t="shared" si="202"/>
        <v>3.5839623406876776E-4</v>
      </c>
      <c r="BE343" s="31">
        <f t="shared" si="203"/>
        <v>0.94344793424826334</v>
      </c>
      <c r="BF343" s="31">
        <f t="shared" si="204"/>
        <v>0.54866565963353342</v>
      </c>
      <c r="BG343" s="31">
        <f t="shared" si="205"/>
        <v>0.83268935203950878</v>
      </c>
      <c r="BH343" s="24">
        <v>0</v>
      </c>
      <c r="BI343" s="24">
        <v>615.17900987300004</v>
      </c>
      <c r="BJ343" s="24">
        <f t="shared" si="178"/>
        <v>10.360190600045764</v>
      </c>
      <c r="BK343" s="28">
        <f t="shared" si="212"/>
        <v>5.1800953000228816E-3</v>
      </c>
      <c r="BL343" s="28" t="str">
        <f t="shared" si="206"/>
        <v>TRUEFALSE</v>
      </c>
      <c r="BM343" s="24" t="str">
        <f t="shared" si="207"/>
        <v>TRUEFALSE</v>
      </c>
      <c r="BN343" s="28">
        <v>0.4511</v>
      </c>
      <c r="BO343" s="28">
        <f t="shared" si="208"/>
        <v>0.40097777777777777</v>
      </c>
      <c r="BP343" s="24">
        <v>10.83</v>
      </c>
      <c r="BQ343" s="24">
        <f t="shared" si="209"/>
        <v>52.12903225806452</v>
      </c>
      <c r="BR343" s="24">
        <v>31</v>
      </c>
      <c r="BS343" s="28">
        <v>48.25</v>
      </c>
      <c r="BT343" s="28">
        <v>2633.0025000000001</v>
      </c>
      <c r="BU343" s="24">
        <v>6.04</v>
      </c>
      <c r="BV343" s="28">
        <v>50.63</v>
      </c>
      <c r="BW343" s="28">
        <v>2762.8791000000001</v>
      </c>
      <c r="BX343" s="24">
        <v>1601</v>
      </c>
      <c r="BY343" s="24">
        <v>3549</v>
      </c>
      <c r="BZ343" s="24">
        <v>307</v>
      </c>
      <c r="CA343" s="24">
        <v>1253</v>
      </c>
      <c r="CB343" s="24">
        <v>722</v>
      </c>
      <c r="CC343" s="24">
        <v>3482</v>
      </c>
      <c r="CD343" s="24">
        <v>53.76</v>
      </c>
      <c r="CE343" s="24">
        <v>28.47</v>
      </c>
      <c r="CF343" s="24">
        <v>109.24</v>
      </c>
      <c r="CG343" s="24">
        <v>0</v>
      </c>
      <c r="CH343" s="24">
        <v>5457</v>
      </c>
      <c r="CI343" s="24">
        <v>100</v>
      </c>
      <c r="CJ343" s="24" t="s">
        <v>1980</v>
      </c>
      <c r="CK343" s="24">
        <v>1349</v>
      </c>
      <c r="CL343" s="28">
        <v>1.01</v>
      </c>
      <c r="CM343" s="28">
        <v>4.07</v>
      </c>
      <c r="CN343" s="24">
        <v>279</v>
      </c>
      <c r="CO343" s="24">
        <v>20.68</v>
      </c>
      <c r="CP343" s="24">
        <v>388</v>
      </c>
      <c r="CQ343" s="24">
        <v>777</v>
      </c>
      <c r="CR343" s="24">
        <v>436</v>
      </c>
      <c r="CS343" s="24">
        <v>1616</v>
      </c>
      <c r="CT343" s="24">
        <v>275</v>
      </c>
      <c r="CU343" s="24">
        <v>657</v>
      </c>
      <c r="CV343" s="24">
        <v>501</v>
      </c>
      <c r="CW343" s="24">
        <v>399</v>
      </c>
      <c r="CX343" s="24">
        <v>64.709999999999994</v>
      </c>
      <c r="CY343" s="24">
        <v>96.05</v>
      </c>
      <c r="CZ343" s="24">
        <v>84.77</v>
      </c>
      <c r="DA343" s="24">
        <v>56.36</v>
      </c>
      <c r="DB343" s="24">
        <v>480</v>
      </c>
      <c r="DC343" s="24">
        <v>5.41</v>
      </c>
      <c r="DD343" s="24">
        <v>24.91</v>
      </c>
      <c r="DE343" s="24">
        <v>32</v>
      </c>
      <c r="DF343" s="24">
        <v>2.37</v>
      </c>
      <c r="DG343" s="24">
        <v>28.61</v>
      </c>
      <c r="DH343" s="24">
        <v>12.61</v>
      </c>
    </row>
    <row r="344" spans="1:112" ht="12.3" customHeight="1">
      <c r="A344" s="24">
        <v>354</v>
      </c>
      <c r="B344" s="24" t="s">
        <v>272</v>
      </c>
      <c r="C344" s="24" t="s">
        <v>273</v>
      </c>
      <c r="D344" s="25" t="s">
        <v>1259</v>
      </c>
      <c r="E344" s="25" t="s">
        <v>1260</v>
      </c>
      <c r="F344" s="25" t="s">
        <v>1261</v>
      </c>
      <c r="G344" s="37" t="s">
        <v>2795</v>
      </c>
      <c r="H344" s="25" t="s">
        <v>195</v>
      </c>
      <c r="I344" s="26">
        <v>10874</v>
      </c>
      <c r="J344" s="27">
        <v>12726</v>
      </c>
      <c r="K344" s="27">
        <f t="shared" si="183"/>
        <v>3542.7491999999997</v>
      </c>
      <c r="L344" s="24">
        <v>1765</v>
      </c>
      <c r="M344" s="24">
        <v>572</v>
      </c>
      <c r="N344" s="24">
        <v>281</v>
      </c>
      <c r="O344" s="24">
        <f t="shared" si="184"/>
        <v>853</v>
      </c>
      <c r="P344" s="28">
        <v>32.58</v>
      </c>
      <c r="Q344" s="28">
        <f t="shared" si="185"/>
        <v>0.44183628246713563</v>
      </c>
      <c r="R344" s="29">
        <v>0.46116741181901244</v>
      </c>
      <c r="S344" s="29">
        <v>0.13206745053516389</v>
      </c>
      <c r="T344" s="29">
        <v>0.58525685727970056</v>
      </c>
      <c r="U344" s="28" t="s">
        <v>294</v>
      </c>
      <c r="V344" s="28" t="s">
        <v>295</v>
      </c>
      <c r="W344" s="28">
        <v>0.46116741181901244</v>
      </c>
      <c r="X344" s="27">
        <v>5868.816482808752</v>
      </c>
      <c r="Y344" s="30">
        <f t="shared" si="186"/>
        <v>4.6999114058539652E-4</v>
      </c>
      <c r="Z344" s="27">
        <f t="shared" si="187"/>
        <v>5868.816482808752</v>
      </c>
      <c r="AA344" s="27">
        <v>0</v>
      </c>
      <c r="AB344" s="27">
        <v>0</v>
      </c>
      <c r="AC344" s="27">
        <v>0</v>
      </c>
      <c r="AD344" s="27">
        <v>0</v>
      </c>
      <c r="AE344" s="27">
        <v>2234</v>
      </c>
      <c r="AF344" s="27">
        <f t="shared" si="188"/>
        <v>2234</v>
      </c>
      <c r="AG344" s="27">
        <f t="shared" si="189"/>
        <v>1</v>
      </c>
      <c r="AH344" s="27">
        <v>0</v>
      </c>
      <c r="AI344" s="27">
        <v>0</v>
      </c>
      <c r="AJ344" s="27">
        <v>0</v>
      </c>
      <c r="AK344" s="27">
        <v>0</v>
      </c>
      <c r="AL344" s="27">
        <v>2234</v>
      </c>
      <c r="AM344" s="27">
        <v>2234</v>
      </c>
      <c r="AN344" s="27">
        <f t="shared" si="190"/>
        <v>1</v>
      </c>
      <c r="AO344" s="27">
        <v>0</v>
      </c>
      <c r="AP344" s="30">
        <f t="shared" si="191"/>
        <v>0</v>
      </c>
      <c r="AQ344" s="30">
        <f t="shared" si="192"/>
        <v>0</v>
      </c>
      <c r="AR344" s="31">
        <f t="shared" si="193"/>
        <v>0</v>
      </c>
      <c r="AS344" s="31">
        <f t="shared" si="210"/>
        <v>0</v>
      </c>
      <c r="AT344" s="32">
        <f t="shared" si="194"/>
        <v>0</v>
      </c>
      <c r="AU344" s="24">
        <v>1762.5818479722655</v>
      </c>
      <c r="AV344" s="28">
        <f t="shared" si="195"/>
        <v>4.8947857535033168E-2</v>
      </c>
      <c r="AW344" s="30">
        <f t="shared" si="196"/>
        <v>6.2864909206254542E-4</v>
      </c>
      <c r="AX344" s="33">
        <f t="shared" si="197"/>
        <v>4.8947857535033168E-2</v>
      </c>
      <c r="AY344" s="30">
        <f t="shared" si="198"/>
        <v>6.2864909206254542E-4</v>
      </c>
      <c r="AZ344" s="31">
        <f t="shared" si="199"/>
        <v>0.89980224014695553</v>
      </c>
      <c r="BA344" s="31">
        <f t="shared" si="211"/>
        <v>1762.5818479722655</v>
      </c>
      <c r="BB344" s="33">
        <f t="shared" si="200"/>
        <v>0</v>
      </c>
      <c r="BC344" s="31">
        <f t="shared" si="201"/>
        <v>0.46997250316700034</v>
      </c>
      <c r="BD344" s="30">
        <f t="shared" si="202"/>
        <v>4.6999114058539652E-4</v>
      </c>
      <c r="BE344" s="31">
        <f t="shared" si="203"/>
        <v>0.94388006351867981</v>
      </c>
      <c r="BF344" s="31">
        <f t="shared" si="204"/>
        <v>0.46850582215942588</v>
      </c>
      <c r="BG344" s="31">
        <f t="shared" si="205"/>
        <v>0.71103376460855927</v>
      </c>
      <c r="BH344" s="24">
        <v>89.74</v>
      </c>
      <c r="BI344" s="24">
        <v>214.79185874000001</v>
      </c>
      <c r="BJ344" s="24">
        <f t="shared" si="178"/>
        <v>59.248055650956928</v>
      </c>
      <c r="BK344" s="28">
        <f t="shared" si="212"/>
        <v>2.9624027825478464E-2</v>
      </c>
      <c r="BL344" s="28" t="str">
        <f t="shared" si="206"/>
        <v>FALSETRUE</v>
      </c>
      <c r="BM344" s="24" t="str">
        <f t="shared" si="207"/>
        <v>FALSETRUE</v>
      </c>
      <c r="BN344" s="28">
        <v>0.49909999999999999</v>
      </c>
      <c r="BO344" s="28">
        <f t="shared" si="208"/>
        <v>0.44364444444444445</v>
      </c>
      <c r="BP344" s="24">
        <v>7.48</v>
      </c>
      <c r="BQ344" s="24">
        <f t="shared" si="209"/>
        <v>318.5</v>
      </c>
      <c r="BR344" s="24">
        <v>12</v>
      </c>
      <c r="BS344" s="28">
        <v>12.379999999999999</v>
      </c>
      <c r="BT344" s="28">
        <v>1346.2012</v>
      </c>
      <c r="BU344" s="24">
        <v>0.5</v>
      </c>
      <c r="BV344" s="28">
        <v>13.580000000000002</v>
      </c>
      <c r="BW344" s="28">
        <v>1476.6892</v>
      </c>
      <c r="BX344" s="24">
        <v>3481</v>
      </c>
      <c r="BY344" s="24">
        <v>6975</v>
      </c>
      <c r="BZ344" s="24">
        <v>418</v>
      </c>
      <c r="CA344" s="24">
        <v>2772</v>
      </c>
      <c r="CB344" s="24">
        <v>1457</v>
      </c>
      <c r="CC344" s="24">
        <v>6645</v>
      </c>
      <c r="CD344" s="24">
        <v>55.9</v>
      </c>
      <c r="CE344" s="24">
        <v>26.6</v>
      </c>
      <c r="CF344" s="24">
        <v>101.63</v>
      </c>
      <c r="CG344" s="24">
        <v>9758</v>
      </c>
      <c r="CH344" s="24">
        <v>1116</v>
      </c>
      <c r="CI344" s="24">
        <v>10.26</v>
      </c>
      <c r="CJ344" s="24" t="s">
        <v>98</v>
      </c>
      <c r="CK344" s="24">
        <v>2716</v>
      </c>
      <c r="CL344" s="28">
        <v>1.04</v>
      </c>
      <c r="CM344" s="28">
        <v>4.1100000000000003</v>
      </c>
      <c r="CN344" s="24">
        <v>828</v>
      </c>
      <c r="CO344" s="24">
        <v>30.63</v>
      </c>
      <c r="CP344" s="24">
        <v>882</v>
      </c>
      <c r="CQ344" s="24">
        <v>1553</v>
      </c>
      <c r="CR344" s="24">
        <v>1369</v>
      </c>
      <c r="CS344" s="24">
        <v>3822</v>
      </c>
      <c r="CT344" s="24">
        <v>606</v>
      </c>
      <c r="CU344" s="24">
        <v>1430</v>
      </c>
      <c r="CV344" s="24">
        <v>948</v>
      </c>
      <c r="CW344" s="24">
        <v>528</v>
      </c>
      <c r="CX344" s="24">
        <v>67.94</v>
      </c>
      <c r="CY344" s="24">
        <v>95.4</v>
      </c>
      <c r="CZ344" s="24">
        <v>77.7</v>
      </c>
      <c r="DA344" s="24">
        <v>35.92</v>
      </c>
      <c r="DB344" s="24">
        <v>644</v>
      </c>
      <c r="DC344" s="24">
        <v>6.14</v>
      </c>
      <c r="DD344" s="24">
        <v>17.2</v>
      </c>
      <c r="DE344" s="24">
        <v>248</v>
      </c>
      <c r="DF344" s="24">
        <v>9.17</v>
      </c>
      <c r="DG344" s="24">
        <v>11.62</v>
      </c>
      <c r="DH344" s="24">
        <v>7.07</v>
      </c>
    </row>
    <row r="345" spans="1:112" ht="12.3" customHeight="1">
      <c r="A345" s="24">
        <v>355</v>
      </c>
      <c r="B345" s="24" t="s">
        <v>272</v>
      </c>
      <c r="C345" s="24" t="s">
        <v>273</v>
      </c>
      <c r="D345" s="25" t="s">
        <v>427</v>
      </c>
      <c r="E345" s="25" t="s">
        <v>428</v>
      </c>
      <c r="F345" s="25" t="s">
        <v>427</v>
      </c>
      <c r="G345" s="25" t="s">
        <v>541</v>
      </c>
      <c r="H345" s="25" t="s">
        <v>195</v>
      </c>
      <c r="I345" s="26">
        <v>60158</v>
      </c>
      <c r="J345" s="27">
        <v>72452.950159536253</v>
      </c>
      <c r="K345" s="27">
        <f t="shared" si="183"/>
        <v>9047.7631999999994</v>
      </c>
      <c r="L345" s="24">
        <v>11862</v>
      </c>
      <c r="M345" s="24">
        <v>1946</v>
      </c>
      <c r="N345" s="24">
        <v>154</v>
      </c>
      <c r="O345" s="24">
        <f t="shared" si="184"/>
        <v>2100</v>
      </c>
      <c r="P345" s="28">
        <v>15.04</v>
      </c>
      <c r="Q345" s="28">
        <f t="shared" si="185"/>
        <v>0.37886813007062919</v>
      </c>
      <c r="R345" s="29">
        <v>0.34010494240290845</v>
      </c>
      <c r="S345" s="29">
        <v>4.237850053626617E-2</v>
      </c>
      <c r="T345" s="29">
        <v>0.232582016004931</v>
      </c>
      <c r="U345" s="28" t="s">
        <v>262</v>
      </c>
      <c r="V345" s="28" t="s">
        <v>119</v>
      </c>
      <c r="W345" s="28">
        <v>0.28140035077801823</v>
      </c>
      <c r="X345" s="27">
        <v>20388.285589795774</v>
      </c>
      <c r="Y345" s="30">
        <f t="shared" si="186"/>
        <v>1.6327505940930238E-3</v>
      </c>
      <c r="Z345" s="27">
        <f t="shared" si="187"/>
        <v>20374.285589795774</v>
      </c>
      <c r="AA345" s="27">
        <v>0</v>
      </c>
      <c r="AB345" s="27">
        <v>0</v>
      </c>
      <c r="AC345" s="27">
        <v>0</v>
      </c>
      <c r="AD345" s="27">
        <v>0</v>
      </c>
      <c r="AE345" s="27">
        <v>27290</v>
      </c>
      <c r="AF345" s="27">
        <f t="shared" si="188"/>
        <v>27290</v>
      </c>
      <c r="AG345" s="27">
        <f t="shared" si="189"/>
        <v>1</v>
      </c>
      <c r="AH345" s="27">
        <v>0</v>
      </c>
      <c r="AI345" s="27">
        <v>0</v>
      </c>
      <c r="AJ345" s="27">
        <v>14</v>
      </c>
      <c r="AK345" s="27">
        <v>0</v>
      </c>
      <c r="AL345" s="27">
        <v>27290</v>
      </c>
      <c r="AM345" s="27">
        <v>27304</v>
      </c>
      <c r="AN345" s="27">
        <f t="shared" si="190"/>
        <v>2</v>
      </c>
      <c r="AO345" s="27">
        <v>14</v>
      </c>
      <c r="AP345" s="30">
        <f t="shared" si="191"/>
        <v>8.0963409049927946E-6</v>
      </c>
      <c r="AQ345" s="30">
        <f t="shared" si="192"/>
        <v>0</v>
      </c>
      <c r="AR345" s="31">
        <f t="shared" si="193"/>
        <v>6.8666881961899353E-4</v>
      </c>
      <c r="AS345" s="31">
        <f t="shared" si="210"/>
        <v>6.8666881961899353E-4</v>
      </c>
      <c r="AT345" s="32">
        <f t="shared" si="194"/>
        <v>1.9322884670911253E-4</v>
      </c>
      <c r="AU345" s="24">
        <v>5361.8022837243589</v>
      </c>
      <c r="AV345" s="28">
        <f t="shared" si="195"/>
        <v>0.14890016858887173</v>
      </c>
      <c r="AW345" s="30">
        <f t="shared" si="196"/>
        <v>1.9123606324211047E-3</v>
      </c>
      <c r="AX345" s="33">
        <f t="shared" si="197"/>
        <v>0.14890016858887173</v>
      </c>
      <c r="AY345" s="30">
        <f t="shared" si="198"/>
        <v>1.9123606324211047E-3</v>
      </c>
      <c r="AZ345" s="31">
        <f t="shared" si="199"/>
        <v>0.91033268029061809</v>
      </c>
      <c r="BA345" s="31">
        <f t="shared" si="211"/>
        <v>5361.8022837243589</v>
      </c>
      <c r="BB345" s="33">
        <f t="shared" si="200"/>
        <v>0</v>
      </c>
      <c r="BC345" s="31">
        <f t="shared" si="201"/>
        <v>0.46644593042746613</v>
      </c>
      <c r="BD345" s="30">
        <f t="shared" si="202"/>
        <v>1.624654253188031E-3</v>
      </c>
      <c r="BE345" s="31">
        <f t="shared" si="203"/>
        <v>0.9483512687376322</v>
      </c>
      <c r="BF345" s="31">
        <f t="shared" si="204"/>
        <v>0.41046145670324785</v>
      </c>
      <c r="BG345" s="31">
        <f t="shared" si="205"/>
        <v>0.62294200196109917</v>
      </c>
      <c r="BH345" s="24">
        <v>99.47</v>
      </c>
      <c r="BI345" s="24">
        <v>16.5906001492</v>
      </c>
      <c r="BJ345" s="24">
        <f t="shared" si="178"/>
        <v>4367.1084534594092</v>
      </c>
      <c r="BK345" s="28">
        <v>1</v>
      </c>
      <c r="BL345" s="28" t="str">
        <f t="shared" si="206"/>
        <v>FALSETRUE</v>
      </c>
      <c r="BM345" s="24" t="str">
        <f t="shared" si="207"/>
        <v>FALSETRUE</v>
      </c>
      <c r="BN345" s="28">
        <v>0.34090000000000004</v>
      </c>
      <c r="BO345" s="28">
        <f t="shared" si="208"/>
        <v>0.30302222222222225</v>
      </c>
      <c r="BP345" s="24">
        <v>2.84</v>
      </c>
      <c r="BQ345" s="24">
        <f t="shared" si="209"/>
        <v>464.73170731707319</v>
      </c>
      <c r="BR345" s="24">
        <v>41</v>
      </c>
      <c r="BS345" s="28">
        <v>1.05</v>
      </c>
      <c r="BT345" s="28">
        <v>631.65899999999999</v>
      </c>
      <c r="BU345" s="24">
        <v>0.01</v>
      </c>
      <c r="BV345" s="28">
        <v>0.67</v>
      </c>
      <c r="BW345" s="28">
        <v>403.05860000000001</v>
      </c>
      <c r="BX345" s="24">
        <v>13951</v>
      </c>
      <c r="BY345" s="24">
        <v>40926</v>
      </c>
      <c r="BZ345" s="24">
        <v>5281</v>
      </c>
      <c r="CA345" s="24">
        <v>11211</v>
      </c>
      <c r="CB345" s="24">
        <v>5792</v>
      </c>
      <c r="CC345" s="24">
        <v>43155</v>
      </c>
      <c r="CD345" s="24">
        <v>46.99</v>
      </c>
      <c r="CE345" s="24">
        <v>32.68</v>
      </c>
      <c r="CF345" s="24">
        <v>96.58</v>
      </c>
      <c r="CG345" s="24">
        <v>59838</v>
      </c>
      <c r="CH345" s="24">
        <v>320</v>
      </c>
      <c r="CI345" s="24">
        <v>0.53</v>
      </c>
      <c r="CJ345" s="24" t="s">
        <v>98</v>
      </c>
      <c r="CK345" s="24">
        <v>14425</v>
      </c>
      <c r="CL345" s="28">
        <v>1.06</v>
      </c>
      <c r="CM345" s="28">
        <v>4.4000000000000004</v>
      </c>
      <c r="CN345" s="24">
        <v>5842</v>
      </c>
      <c r="CO345" s="24">
        <v>40.69</v>
      </c>
      <c r="CP345" s="24">
        <v>3759</v>
      </c>
      <c r="CQ345" s="24">
        <v>8514</v>
      </c>
      <c r="CR345" s="24">
        <v>6727</v>
      </c>
      <c r="CS345" s="24">
        <v>19054</v>
      </c>
      <c r="CT345" s="24">
        <v>2742</v>
      </c>
      <c r="CU345" s="24">
        <v>5406</v>
      </c>
      <c r="CV345" s="24">
        <v>4382</v>
      </c>
      <c r="CW345" s="24">
        <v>4232</v>
      </c>
      <c r="CX345" s="24">
        <v>71.37</v>
      </c>
      <c r="CY345" s="24">
        <v>96.59</v>
      </c>
      <c r="CZ345" s="24">
        <v>89.61</v>
      </c>
      <c r="DA345" s="24">
        <v>54.22</v>
      </c>
      <c r="DB345" s="24">
        <v>1444</v>
      </c>
      <c r="DC345" s="24">
        <v>4.1900000000000004</v>
      </c>
      <c r="DD345" s="24">
        <v>11.1</v>
      </c>
      <c r="DE345" s="24">
        <v>49</v>
      </c>
      <c r="DF345" s="24">
        <v>0.34</v>
      </c>
      <c r="DG345" s="24">
        <v>0.74</v>
      </c>
      <c r="DH345" s="24">
        <v>2.88</v>
      </c>
    </row>
    <row r="346" spans="1:112" ht="12.3" customHeight="1">
      <c r="A346" s="24">
        <v>356</v>
      </c>
      <c r="B346" s="24" t="s">
        <v>272</v>
      </c>
      <c r="C346" s="24" t="s">
        <v>273</v>
      </c>
      <c r="D346" s="25" t="s">
        <v>427</v>
      </c>
      <c r="E346" s="25" t="s">
        <v>428</v>
      </c>
      <c r="F346" s="25" t="s">
        <v>439</v>
      </c>
      <c r="G346" s="25" t="s">
        <v>440</v>
      </c>
      <c r="H346" s="25" t="s">
        <v>195</v>
      </c>
      <c r="I346" s="26">
        <v>68142</v>
      </c>
      <c r="J346" s="27">
        <v>82068.701249561476</v>
      </c>
      <c r="K346" s="27">
        <f t="shared" si="183"/>
        <v>15331.95</v>
      </c>
      <c r="L346" s="24">
        <v>11659</v>
      </c>
      <c r="M346" s="24">
        <v>2987</v>
      </c>
      <c r="N346" s="24">
        <v>397</v>
      </c>
      <c r="O346" s="24">
        <f t="shared" si="184"/>
        <v>3384</v>
      </c>
      <c r="P346" s="28">
        <v>22.5</v>
      </c>
      <c r="Q346" s="28">
        <f t="shared" si="185"/>
        <v>0.42765553252494287</v>
      </c>
      <c r="R346" s="29">
        <v>0.34010494240290845</v>
      </c>
      <c r="S346" s="29">
        <v>4.237850053626617E-2</v>
      </c>
      <c r="T346" s="29">
        <v>0.232582016004931</v>
      </c>
      <c r="U346" s="28" t="s">
        <v>262</v>
      </c>
      <c r="V346" s="28" t="s">
        <v>119</v>
      </c>
      <c r="W346" s="28">
        <v>0.42097791838466819</v>
      </c>
      <c r="X346" s="27">
        <v>34549.11101657361</v>
      </c>
      <c r="Y346" s="30">
        <f t="shared" si="186"/>
        <v>2.7667888645786544E-3</v>
      </c>
      <c r="Z346" s="27">
        <f t="shared" si="187"/>
        <v>34549.11101657361</v>
      </c>
      <c r="AA346" s="27">
        <v>0</v>
      </c>
      <c r="AB346" s="27">
        <v>0</v>
      </c>
      <c r="AC346" s="27">
        <v>0</v>
      </c>
      <c r="AD346" s="27">
        <v>0</v>
      </c>
      <c r="AE346" s="27">
        <v>0</v>
      </c>
      <c r="AF346" s="27">
        <f t="shared" si="188"/>
        <v>0</v>
      </c>
      <c r="AG346" s="27">
        <f t="shared" si="189"/>
        <v>0</v>
      </c>
      <c r="AH346" s="27">
        <v>0</v>
      </c>
      <c r="AI346" s="27">
        <v>0</v>
      </c>
      <c r="AJ346" s="27">
        <v>0</v>
      </c>
      <c r="AK346" s="27">
        <v>0</v>
      </c>
      <c r="AL346" s="27">
        <v>0</v>
      </c>
      <c r="AM346" s="27">
        <v>0</v>
      </c>
      <c r="AN346" s="27">
        <f t="shared" si="190"/>
        <v>0</v>
      </c>
      <c r="AO346" s="27">
        <v>0</v>
      </c>
      <c r="AP346" s="30">
        <f t="shared" si="191"/>
        <v>0</v>
      </c>
      <c r="AQ346" s="30">
        <f t="shared" si="192"/>
        <v>0</v>
      </c>
      <c r="AR346" s="31">
        <f t="shared" si="193"/>
        <v>0</v>
      </c>
      <c r="AS346" s="31">
        <f t="shared" si="210"/>
        <v>0</v>
      </c>
      <c r="AT346" s="32">
        <f t="shared" si="194"/>
        <v>0</v>
      </c>
      <c r="AU346" s="24">
        <v>7060.2206692292702</v>
      </c>
      <c r="AV346" s="28">
        <f t="shared" si="195"/>
        <v>0.19606617183814812</v>
      </c>
      <c r="AW346" s="30">
        <f t="shared" si="196"/>
        <v>2.5181249418733584E-3</v>
      </c>
      <c r="AX346" s="33">
        <f t="shared" si="197"/>
        <v>0.19606617183814812</v>
      </c>
      <c r="AY346" s="30">
        <f t="shared" si="198"/>
        <v>2.5181249418733584E-3</v>
      </c>
      <c r="AZ346" s="31">
        <f t="shared" si="199"/>
        <v>0.91530183776977592</v>
      </c>
      <c r="BA346" s="31">
        <f t="shared" si="211"/>
        <v>7060.2206692292702</v>
      </c>
      <c r="BB346" s="33">
        <f t="shared" si="200"/>
        <v>0</v>
      </c>
      <c r="BC346" s="31">
        <f t="shared" si="201"/>
        <v>0.48382431733694409</v>
      </c>
      <c r="BD346" s="30">
        <f t="shared" si="202"/>
        <v>2.7667888645786544E-3</v>
      </c>
      <c r="BE346" s="31">
        <f t="shared" si="203"/>
        <v>0.95277395980609925</v>
      </c>
      <c r="BF346" s="31">
        <f t="shared" si="204"/>
        <v>0.45883955568511542</v>
      </c>
      <c r="BG346" s="31">
        <f t="shared" si="205"/>
        <v>0.6963636334898905</v>
      </c>
      <c r="BH346" s="24">
        <v>99.96</v>
      </c>
      <c r="BI346" s="24">
        <v>14.255518389300001</v>
      </c>
      <c r="BJ346" s="24">
        <f t="shared" si="178"/>
        <v>5756.9776845969445</v>
      </c>
      <c r="BK346" s="28">
        <v>1</v>
      </c>
      <c r="BL346" s="28" t="str">
        <f t="shared" si="206"/>
        <v>FALSETRUE</v>
      </c>
      <c r="BM346" s="24" t="str">
        <f t="shared" si="207"/>
        <v>TRUETRUE</v>
      </c>
      <c r="BN346" s="28">
        <v>0.39409999999999995</v>
      </c>
      <c r="BO346" s="28">
        <f t="shared" si="208"/>
        <v>0.35031111111111107</v>
      </c>
      <c r="BP346" s="24">
        <v>2.52</v>
      </c>
      <c r="BQ346" s="24">
        <f t="shared" si="209"/>
        <v>453.27027027027026</v>
      </c>
      <c r="BR346" s="24">
        <v>37</v>
      </c>
      <c r="BS346" s="28">
        <v>1.94</v>
      </c>
      <c r="BT346" s="28">
        <v>1321.9548</v>
      </c>
      <c r="BU346" s="24">
        <v>0.13</v>
      </c>
      <c r="BV346" s="28">
        <v>2.81</v>
      </c>
      <c r="BW346" s="28">
        <v>1914.7901999999999</v>
      </c>
      <c r="BX346" s="24">
        <v>18334</v>
      </c>
      <c r="BY346" s="24">
        <v>46519</v>
      </c>
      <c r="BZ346" s="24">
        <v>3289</v>
      </c>
      <c r="CA346" s="24">
        <v>14831</v>
      </c>
      <c r="CB346" s="24">
        <v>7547</v>
      </c>
      <c r="CC346" s="24">
        <v>45764</v>
      </c>
      <c r="CD346" s="24">
        <v>46.48</v>
      </c>
      <c r="CE346" s="24">
        <v>29.15</v>
      </c>
      <c r="CF346" s="24">
        <v>98.03</v>
      </c>
      <c r="CG346" s="24">
        <v>68115</v>
      </c>
      <c r="CH346" s="24">
        <v>27</v>
      </c>
      <c r="CI346" s="24">
        <v>0.04</v>
      </c>
      <c r="CJ346" s="24" t="s">
        <v>98</v>
      </c>
      <c r="CK346" s="24">
        <v>15356</v>
      </c>
      <c r="CL346" s="28">
        <v>1.08</v>
      </c>
      <c r="CM346" s="28">
        <v>4.75</v>
      </c>
      <c r="CN346" s="24">
        <v>5640</v>
      </c>
      <c r="CO346" s="24">
        <v>36.79</v>
      </c>
      <c r="CP346" s="24">
        <v>4555</v>
      </c>
      <c r="CQ346" s="24">
        <v>6968</v>
      </c>
      <c r="CR346" s="24">
        <v>5141</v>
      </c>
      <c r="CS346" s="24">
        <v>16771</v>
      </c>
      <c r="CT346" s="24">
        <v>3896</v>
      </c>
      <c r="CU346" s="24">
        <v>6903</v>
      </c>
      <c r="CV346" s="24">
        <v>5587</v>
      </c>
      <c r="CW346" s="24">
        <v>4584</v>
      </c>
      <c r="CX346" s="24">
        <v>77.55</v>
      </c>
      <c r="CY346" s="24">
        <v>97.27</v>
      </c>
      <c r="CZ346" s="24">
        <v>86.96</v>
      </c>
      <c r="DA346" s="24">
        <v>47.28</v>
      </c>
      <c r="DB346" s="24">
        <v>1400</v>
      </c>
      <c r="DC346" s="24">
        <v>3.41</v>
      </c>
      <c r="DD346" s="24">
        <v>17.68</v>
      </c>
      <c r="DE346" s="24">
        <v>106</v>
      </c>
      <c r="DF346" s="24">
        <v>0.69</v>
      </c>
      <c r="DG346" s="24">
        <v>3.92</v>
      </c>
      <c r="DH346" s="24">
        <v>2.11</v>
      </c>
    </row>
    <row r="347" spans="1:112" ht="12.3" customHeight="1">
      <c r="A347" s="24">
        <v>357</v>
      </c>
      <c r="B347" s="24" t="s">
        <v>272</v>
      </c>
      <c r="C347" s="24" t="s">
        <v>273</v>
      </c>
      <c r="D347" s="25" t="s">
        <v>427</v>
      </c>
      <c r="E347" s="25" t="s">
        <v>428</v>
      </c>
      <c r="F347" s="25" t="s">
        <v>429</v>
      </c>
      <c r="G347" s="25" t="s">
        <v>430</v>
      </c>
      <c r="H347" s="25" t="s">
        <v>195</v>
      </c>
      <c r="I347" s="26">
        <v>95829</v>
      </c>
      <c r="J347" s="27">
        <v>115414.30501077496</v>
      </c>
      <c r="K347" s="27">
        <f t="shared" si="183"/>
        <v>15428.468999999999</v>
      </c>
      <c r="L347" s="24">
        <v>19124</v>
      </c>
      <c r="M347" s="24">
        <v>3181</v>
      </c>
      <c r="N347" s="24">
        <v>491</v>
      </c>
      <c r="O347" s="24">
        <f t="shared" si="184"/>
        <v>3672</v>
      </c>
      <c r="P347" s="28">
        <v>16.099999999999998</v>
      </c>
      <c r="Q347" s="28">
        <f t="shared" si="185"/>
        <v>0.38681585022451587</v>
      </c>
      <c r="R347" s="29">
        <v>0.34010494240290845</v>
      </c>
      <c r="S347" s="29">
        <v>4.237850053626617E-2</v>
      </c>
      <c r="T347" s="29">
        <v>0.232582016004931</v>
      </c>
      <c r="U347" s="28" t="s">
        <v>262</v>
      </c>
      <c r="V347" s="28" t="s">
        <v>119</v>
      </c>
      <c r="W347" s="28">
        <v>0.30123308826636253</v>
      </c>
      <c r="X347" s="27">
        <v>34766.60752851166</v>
      </c>
      <c r="Y347" s="30">
        <f t="shared" si="186"/>
        <v>2.7842065899443295E-3</v>
      </c>
      <c r="Z347" s="27">
        <f t="shared" si="187"/>
        <v>34766.60752851166</v>
      </c>
      <c r="AA347" s="27">
        <v>0</v>
      </c>
      <c r="AB347" s="27">
        <v>0</v>
      </c>
      <c r="AC347" s="27">
        <v>0</v>
      </c>
      <c r="AD347" s="27">
        <v>0</v>
      </c>
      <c r="AE347" s="27">
        <v>0</v>
      </c>
      <c r="AF347" s="27">
        <f t="shared" si="188"/>
        <v>0</v>
      </c>
      <c r="AG347" s="27">
        <f t="shared" si="189"/>
        <v>0</v>
      </c>
      <c r="AH347" s="27">
        <v>0</v>
      </c>
      <c r="AI347" s="27">
        <v>0</v>
      </c>
      <c r="AJ347" s="27">
        <v>0</v>
      </c>
      <c r="AK347" s="27">
        <v>0</v>
      </c>
      <c r="AL347" s="27">
        <v>0</v>
      </c>
      <c r="AM347" s="27">
        <v>0</v>
      </c>
      <c r="AN347" s="27">
        <f t="shared" si="190"/>
        <v>0</v>
      </c>
      <c r="AO347" s="27">
        <v>0</v>
      </c>
      <c r="AP347" s="30">
        <f t="shared" si="191"/>
        <v>0</v>
      </c>
      <c r="AQ347" s="30">
        <f t="shared" si="192"/>
        <v>0</v>
      </c>
      <c r="AR347" s="31">
        <f t="shared" si="193"/>
        <v>0</v>
      </c>
      <c r="AS347" s="31">
        <f t="shared" si="210"/>
        <v>0</v>
      </c>
      <c r="AT347" s="32">
        <f t="shared" si="194"/>
        <v>0</v>
      </c>
      <c r="AU347" s="24">
        <v>7099.4614242616317</v>
      </c>
      <c r="AV347" s="28">
        <f t="shared" si="195"/>
        <v>0.19715590896956184</v>
      </c>
      <c r="AW347" s="30">
        <f t="shared" si="196"/>
        <v>2.5321206976173104E-3</v>
      </c>
      <c r="AX347" s="33">
        <f t="shared" si="197"/>
        <v>0.19715590896956184</v>
      </c>
      <c r="AY347" s="30">
        <f t="shared" si="198"/>
        <v>2.5321206976173104E-3</v>
      </c>
      <c r="AZ347" s="31">
        <f t="shared" si="199"/>
        <v>0.91541664663726174</v>
      </c>
      <c r="BA347" s="31">
        <f t="shared" si="211"/>
        <v>7099.4614242616317</v>
      </c>
      <c r="BB347" s="33">
        <f t="shared" si="200"/>
        <v>0</v>
      </c>
      <c r="BC347" s="31">
        <f t="shared" si="201"/>
        <v>0.48422583266991071</v>
      </c>
      <c r="BD347" s="30">
        <f t="shared" si="202"/>
        <v>2.7842065899443295E-3</v>
      </c>
      <c r="BE347" s="31">
        <f t="shared" si="203"/>
        <v>0.95284140651302818</v>
      </c>
      <c r="BF347" s="31">
        <f t="shared" si="204"/>
        <v>0.41895290045644501</v>
      </c>
      <c r="BG347" s="31">
        <f t="shared" si="205"/>
        <v>0.63582914857321338</v>
      </c>
      <c r="BH347" s="24">
        <v>98.62</v>
      </c>
      <c r="BI347" s="24">
        <v>296.17476326600001</v>
      </c>
      <c r="BJ347" s="24">
        <f t="shared" ref="BJ347:BJ410" si="213">J347/BI347</f>
        <v>389.68311728544961</v>
      </c>
      <c r="BK347" s="28">
        <f t="shared" ref="BK347:BK378" si="214">BJ347/(2000)</f>
        <v>0.19484155864272482</v>
      </c>
      <c r="BL347" s="28" t="str">
        <f t="shared" si="206"/>
        <v>FALSETRUE</v>
      </c>
      <c r="BM347" s="24" t="str">
        <f t="shared" si="207"/>
        <v>TRUETRUE</v>
      </c>
      <c r="BN347" s="28">
        <v>0.39350000000000002</v>
      </c>
      <c r="BO347" s="28">
        <f t="shared" si="208"/>
        <v>0.3497777777777778</v>
      </c>
      <c r="BP347" s="24">
        <v>2.44</v>
      </c>
      <c r="BQ347" s="24">
        <f t="shared" si="209"/>
        <v>368.25</v>
      </c>
      <c r="BR347" s="24">
        <v>64</v>
      </c>
      <c r="BS347" s="28">
        <v>2.0099999999999998</v>
      </c>
      <c r="BT347" s="28">
        <v>1926.1628999999996</v>
      </c>
      <c r="BU347" s="24">
        <v>0.31</v>
      </c>
      <c r="BV347" s="28">
        <v>2.9599999999999995</v>
      </c>
      <c r="BW347" s="28">
        <v>2836.5383999999995</v>
      </c>
      <c r="BX347" s="24">
        <v>25751</v>
      </c>
      <c r="BY347" s="24">
        <v>65437</v>
      </c>
      <c r="BZ347" s="24">
        <v>4641</v>
      </c>
      <c r="CA347" s="24">
        <v>20682</v>
      </c>
      <c r="CB347" s="24">
        <v>10465</v>
      </c>
      <c r="CC347" s="24">
        <v>64682</v>
      </c>
      <c r="CD347" s="24">
        <v>46.44</v>
      </c>
      <c r="CE347" s="24">
        <v>29.45</v>
      </c>
      <c r="CF347" s="24">
        <v>98.69</v>
      </c>
      <c r="CG347" s="24">
        <v>94509</v>
      </c>
      <c r="CH347" s="24">
        <v>1320</v>
      </c>
      <c r="CI347" s="24">
        <v>1.38</v>
      </c>
      <c r="CJ347" s="24" t="s">
        <v>98</v>
      </c>
      <c r="CK347" s="24">
        <v>23827</v>
      </c>
      <c r="CL347" s="28">
        <v>1.03</v>
      </c>
      <c r="CM347" s="28">
        <v>4.13</v>
      </c>
      <c r="CN347" s="24">
        <v>7226</v>
      </c>
      <c r="CO347" s="24">
        <v>30.44</v>
      </c>
      <c r="CP347" s="24">
        <v>4865</v>
      </c>
      <c r="CQ347" s="24">
        <v>10027</v>
      </c>
      <c r="CR347" s="24">
        <v>6748</v>
      </c>
      <c r="CS347" s="24">
        <v>23568</v>
      </c>
      <c r="CT347" s="24">
        <v>5270</v>
      </c>
      <c r="CU347" s="24">
        <v>10133</v>
      </c>
      <c r="CV347" s="24">
        <v>7811</v>
      </c>
      <c r="CW347" s="24">
        <v>6762</v>
      </c>
      <c r="CX347" s="24">
        <v>76.28</v>
      </c>
      <c r="CY347" s="24">
        <v>96.91</v>
      </c>
      <c r="CZ347" s="24">
        <v>88.67</v>
      </c>
      <c r="DA347" s="24">
        <v>53.84</v>
      </c>
      <c r="DB347" s="24">
        <v>1921</v>
      </c>
      <c r="DC347" s="24">
        <v>3.86</v>
      </c>
      <c r="DD347" s="24">
        <v>11.56</v>
      </c>
      <c r="DE347" s="24">
        <v>218</v>
      </c>
      <c r="DF347" s="24">
        <v>0.92</v>
      </c>
      <c r="DG347" s="24">
        <v>3.24</v>
      </c>
      <c r="DH347" s="24">
        <v>1.95</v>
      </c>
    </row>
    <row r="348" spans="1:112" ht="12.3" customHeight="1">
      <c r="A348" s="24">
        <v>358</v>
      </c>
      <c r="B348" s="24" t="s">
        <v>272</v>
      </c>
      <c r="C348" s="24" t="s">
        <v>273</v>
      </c>
      <c r="D348" s="25" t="s">
        <v>427</v>
      </c>
      <c r="E348" s="25" t="s">
        <v>428</v>
      </c>
      <c r="F348" s="25" t="s">
        <v>698</v>
      </c>
      <c r="G348" s="25" t="s">
        <v>1895</v>
      </c>
      <c r="H348" s="25" t="s">
        <v>195</v>
      </c>
      <c r="I348" s="26">
        <v>15315</v>
      </c>
      <c r="J348" s="27">
        <v>18445.043580127294</v>
      </c>
      <c r="K348" s="27">
        <f t="shared" si="183"/>
        <v>3716.9504999999999</v>
      </c>
      <c r="L348" s="24">
        <v>2822</v>
      </c>
      <c r="M348" s="24">
        <v>776</v>
      </c>
      <c r="N348" s="24">
        <v>128</v>
      </c>
      <c r="O348" s="24">
        <f t="shared" si="184"/>
        <v>904</v>
      </c>
      <c r="P348" s="28">
        <v>24.27</v>
      </c>
      <c r="Q348" s="28">
        <f t="shared" si="185"/>
        <v>0.43926896376902802</v>
      </c>
      <c r="R348" s="29">
        <v>0.34010494240290845</v>
      </c>
      <c r="S348" s="29">
        <v>4.237850053626617E-2</v>
      </c>
      <c r="T348" s="29">
        <v>0.232582016004931</v>
      </c>
      <c r="U348" s="28" t="s">
        <v>262</v>
      </c>
      <c r="V348" s="28" t="s">
        <v>119</v>
      </c>
      <c r="W348" s="28">
        <v>0.45409484796426208</v>
      </c>
      <c r="X348" s="27">
        <v>8375.7992602120921</v>
      </c>
      <c r="Y348" s="30">
        <f t="shared" si="186"/>
        <v>6.7075729138107434E-4</v>
      </c>
      <c r="Z348" s="27">
        <f t="shared" si="187"/>
        <v>8375.7992602120921</v>
      </c>
      <c r="AA348" s="27">
        <v>0</v>
      </c>
      <c r="AB348" s="27">
        <v>0</v>
      </c>
      <c r="AC348" s="27">
        <v>0</v>
      </c>
      <c r="AD348" s="27">
        <v>0</v>
      </c>
      <c r="AE348" s="27">
        <v>0</v>
      </c>
      <c r="AF348" s="27">
        <f t="shared" si="188"/>
        <v>0</v>
      </c>
      <c r="AG348" s="27">
        <f t="shared" si="189"/>
        <v>0</v>
      </c>
      <c r="AH348" s="27">
        <v>0</v>
      </c>
      <c r="AI348" s="27">
        <v>0</v>
      </c>
      <c r="AJ348" s="27">
        <v>0</v>
      </c>
      <c r="AK348" s="27">
        <v>0</v>
      </c>
      <c r="AL348" s="27">
        <v>0</v>
      </c>
      <c r="AM348" s="27">
        <v>0</v>
      </c>
      <c r="AN348" s="27">
        <f t="shared" si="190"/>
        <v>0</v>
      </c>
      <c r="AO348" s="27">
        <v>0</v>
      </c>
      <c r="AP348" s="30">
        <f t="shared" si="191"/>
        <v>0</v>
      </c>
      <c r="AQ348" s="30">
        <f t="shared" si="192"/>
        <v>0</v>
      </c>
      <c r="AR348" s="31">
        <f t="shared" si="193"/>
        <v>0</v>
      </c>
      <c r="AS348" s="31">
        <f t="shared" si="210"/>
        <v>0</v>
      </c>
      <c r="AT348" s="32">
        <f t="shared" si="194"/>
        <v>0</v>
      </c>
      <c r="AU348" s="24">
        <v>2413.9682117780171</v>
      </c>
      <c r="AV348" s="28">
        <f t="shared" si="195"/>
        <v>6.7037211497521565E-2</v>
      </c>
      <c r="AW348" s="30">
        <f t="shared" si="196"/>
        <v>8.6097501023735474E-4</v>
      </c>
      <c r="AX348" s="33">
        <f t="shared" si="197"/>
        <v>6.7037211497521565E-2</v>
      </c>
      <c r="AY348" s="30">
        <f t="shared" si="198"/>
        <v>8.6097501023735474E-4</v>
      </c>
      <c r="AZ348" s="31">
        <f t="shared" si="199"/>
        <v>0.90170803759306861</v>
      </c>
      <c r="BA348" s="31">
        <f t="shared" si="211"/>
        <v>2413.9682117780171</v>
      </c>
      <c r="BB348" s="33">
        <f t="shared" si="200"/>
        <v>0</v>
      </c>
      <c r="BC348" s="31">
        <f t="shared" si="201"/>
        <v>0.43628339716449949</v>
      </c>
      <c r="BD348" s="30">
        <f t="shared" si="202"/>
        <v>6.7075729138107434E-4</v>
      </c>
      <c r="BE348" s="31">
        <f t="shared" si="203"/>
        <v>0.94465749084915307</v>
      </c>
      <c r="BF348" s="31">
        <f t="shared" si="204"/>
        <v>0.46647436536826542</v>
      </c>
      <c r="BG348" s="31">
        <f t="shared" si="205"/>
        <v>0.70795069861121307</v>
      </c>
      <c r="BH348" s="24">
        <v>58.42</v>
      </c>
      <c r="BI348" s="24">
        <v>350.73119407299998</v>
      </c>
      <c r="BJ348" s="24">
        <f t="shared" si="213"/>
        <v>52.590256845783173</v>
      </c>
      <c r="BK348" s="28">
        <f t="shared" si="214"/>
        <v>2.6295128422891587E-2</v>
      </c>
      <c r="BL348" s="28" t="str">
        <f t="shared" si="206"/>
        <v>FALSEFALSE</v>
      </c>
      <c r="BM348" s="24" t="str">
        <f t="shared" si="207"/>
        <v>FALSETRUE</v>
      </c>
      <c r="BN348" s="28">
        <v>0.41470000000000001</v>
      </c>
      <c r="BO348" s="28">
        <f t="shared" si="208"/>
        <v>0.36862222222222224</v>
      </c>
      <c r="BP348" s="24">
        <v>3.76</v>
      </c>
      <c r="BQ348" s="24">
        <f t="shared" si="209"/>
        <v>221.5</v>
      </c>
      <c r="BR348" s="24">
        <v>24</v>
      </c>
      <c r="BS348" s="28">
        <v>8.77</v>
      </c>
      <c r="BT348" s="28">
        <v>1343.1255000000001</v>
      </c>
      <c r="BU348" s="24">
        <v>0.74</v>
      </c>
      <c r="BV348" s="28">
        <v>11.350000000000001</v>
      </c>
      <c r="BW348" s="28">
        <v>1738.2525000000003</v>
      </c>
      <c r="BX348" s="24">
        <v>4188</v>
      </c>
      <c r="BY348" s="24">
        <v>10099</v>
      </c>
      <c r="BZ348" s="24">
        <v>1028</v>
      </c>
      <c r="CA348" s="24">
        <v>3284</v>
      </c>
      <c r="CB348" s="24">
        <v>1859</v>
      </c>
      <c r="CC348" s="24">
        <v>10172</v>
      </c>
      <c r="CD348" s="24">
        <v>51.65</v>
      </c>
      <c r="CE348" s="24">
        <v>29.95</v>
      </c>
      <c r="CF348" s="24">
        <v>103.41</v>
      </c>
      <c r="CG348" s="24">
        <v>8947</v>
      </c>
      <c r="CH348" s="24">
        <v>6368</v>
      </c>
      <c r="CI348" s="24">
        <v>41.58</v>
      </c>
      <c r="CJ348" s="24" t="s">
        <v>98</v>
      </c>
      <c r="CK348" s="24">
        <v>3814</v>
      </c>
      <c r="CL348" s="28">
        <v>1.01</v>
      </c>
      <c r="CM348" s="28">
        <v>4.05</v>
      </c>
      <c r="CN348" s="24">
        <v>1136</v>
      </c>
      <c r="CO348" s="24">
        <v>29.89</v>
      </c>
      <c r="CP348" s="24">
        <v>1420</v>
      </c>
      <c r="CQ348" s="24">
        <v>2237</v>
      </c>
      <c r="CR348" s="24">
        <v>1659</v>
      </c>
      <c r="CS348" s="24">
        <v>5316</v>
      </c>
      <c r="CT348" s="24">
        <v>816</v>
      </c>
      <c r="CU348" s="24">
        <v>1651</v>
      </c>
      <c r="CV348" s="24">
        <v>1324</v>
      </c>
      <c r="CW348" s="24">
        <v>908</v>
      </c>
      <c r="CX348" s="24">
        <v>75.349999999999994</v>
      </c>
      <c r="CY348" s="24">
        <v>97.46</v>
      </c>
      <c r="CZ348" s="24">
        <v>85.64</v>
      </c>
      <c r="DA348" s="24">
        <v>45.47</v>
      </c>
      <c r="DB348" s="24">
        <v>473</v>
      </c>
      <c r="DC348" s="24">
        <v>3.1</v>
      </c>
      <c r="DD348" s="24">
        <v>15.74</v>
      </c>
      <c r="DE348" s="24">
        <v>21</v>
      </c>
      <c r="DF348" s="24">
        <v>0.55000000000000004</v>
      </c>
      <c r="DG348" s="24">
        <v>5.34</v>
      </c>
      <c r="DH348" s="24">
        <v>5.23</v>
      </c>
    </row>
    <row r="349" spans="1:112" ht="12.3" customHeight="1">
      <c r="A349" s="24">
        <v>359</v>
      </c>
      <c r="B349" s="24" t="s">
        <v>272</v>
      </c>
      <c r="C349" s="24" t="s">
        <v>273</v>
      </c>
      <c r="D349" s="25" t="s">
        <v>813</v>
      </c>
      <c r="E349" s="25" t="s">
        <v>814</v>
      </c>
      <c r="F349" s="25" t="s">
        <v>815</v>
      </c>
      <c r="G349" s="25" t="s">
        <v>816</v>
      </c>
      <c r="H349" s="25" t="s">
        <v>195</v>
      </c>
      <c r="I349" s="26">
        <v>29461</v>
      </c>
      <c r="J349" s="27">
        <v>34513.58634064081</v>
      </c>
      <c r="K349" s="27">
        <f t="shared" si="183"/>
        <v>6652.2938000000004</v>
      </c>
      <c r="L349" s="24">
        <v>5198</v>
      </c>
      <c r="M349" s="24">
        <v>1295</v>
      </c>
      <c r="N349" s="24">
        <v>221</v>
      </c>
      <c r="O349" s="24">
        <f t="shared" si="184"/>
        <v>1516</v>
      </c>
      <c r="P349" s="28">
        <v>22.58</v>
      </c>
      <c r="Q349" s="28">
        <f t="shared" si="185"/>
        <v>0.42775394096899699</v>
      </c>
      <c r="R349" s="29">
        <v>0.39685229071711597</v>
      </c>
      <c r="S349" s="29">
        <v>2.071958961890779E-2</v>
      </c>
      <c r="T349" s="29">
        <v>0.12065009023256262</v>
      </c>
      <c r="U349" s="28" t="s">
        <v>237</v>
      </c>
      <c r="V349" s="28" t="s">
        <v>129</v>
      </c>
      <c r="W349" s="28">
        <v>0.42128062677538558</v>
      </c>
      <c r="X349" s="27">
        <v>14539.905285851546</v>
      </c>
      <c r="Y349" s="30">
        <f t="shared" si="186"/>
        <v>1.1643960395283147E-3</v>
      </c>
      <c r="Z349" s="27">
        <f t="shared" si="187"/>
        <v>14463.905285851546</v>
      </c>
      <c r="AA349" s="27">
        <v>97</v>
      </c>
      <c r="AB349" s="27">
        <v>0</v>
      </c>
      <c r="AC349" s="27">
        <v>752</v>
      </c>
      <c r="AD349" s="27">
        <v>0</v>
      </c>
      <c r="AE349" s="27">
        <v>6606</v>
      </c>
      <c r="AF349" s="27">
        <f t="shared" si="188"/>
        <v>6606</v>
      </c>
      <c r="AG349" s="27">
        <f t="shared" si="189"/>
        <v>3</v>
      </c>
      <c r="AH349" s="27">
        <v>97</v>
      </c>
      <c r="AI349" s="27">
        <v>0</v>
      </c>
      <c r="AJ349" s="27">
        <v>0</v>
      </c>
      <c r="AK349" s="27">
        <v>0</v>
      </c>
      <c r="AL349" s="27">
        <v>6606</v>
      </c>
      <c r="AM349" s="27">
        <v>6703</v>
      </c>
      <c r="AN349" s="27">
        <f t="shared" si="190"/>
        <v>2</v>
      </c>
      <c r="AO349" s="27">
        <v>76</v>
      </c>
      <c r="AP349" s="30">
        <f t="shared" si="191"/>
        <v>4.3951564912818021E-5</v>
      </c>
      <c r="AQ349" s="30">
        <f t="shared" si="192"/>
        <v>0</v>
      </c>
      <c r="AR349" s="31">
        <f t="shared" si="193"/>
        <v>5.2269941588927605E-3</v>
      </c>
      <c r="AS349" s="31">
        <f t="shared" si="210"/>
        <v>5.2269941588927605E-3</v>
      </c>
      <c r="AT349" s="32">
        <f t="shared" si="194"/>
        <v>2.2020313754096215E-3</v>
      </c>
      <c r="AU349" s="24">
        <v>3377.8280654850414</v>
      </c>
      <c r="AV349" s="28">
        <f t="shared" si="195"/>
        <v>9.3804124397064662E-2</v>
      </c>
      <c r="AW349" s="30">
        <f t="shared" si="196"/>
        <v>1.2047489022728032E-3</v>
      </c>
      <c r="AX349" s="33">
        <f t="shared" si="197"/>
        <v>9.3804124397064662E-2</v>
      </c>
      <c r="AY349" s="30">
        <f t="shared" si="198"/>
        <v>1.2047489022728032E-3</v>
      </c>
      <c r="AZ349" s="31">
        <f t="shared" si="199"/>
        <v>0.90452805617140286</v>
      </c>
      <c r="BA349" s="31">
        <f t="shared" si="211"/>
        <v>3377.8280654850414</v>
      </c>
      <c r="BB349" s="33">
        <f t="shared" si="200"/>
        <v>0</v>
      </c>
      <c r="BC349" s="31">
        <f t="shared" si="201"/>
        <v>0.46506149042852779</v>
      </c>
      <c r="BD349" s="30">
        <f t="shared" si="202"/>
        <v>1.1204444746154966E-3</v>
      </c>
      <c r="BE349" s="31">
        <f t="shared" si="203"/>
        <v>0.94639881579374374</v>
      </c>
      <c r="BF349" s="31">
        <f t="shared" si="204"/>
        <v>0.45628127953621922</v>
      </c>
      <c r="BG349" s="31">
        <f t="shared" si="205"/>
        <v>0.69248103345586365</v>
      </c>
      <c r="BH349" s="24">
        <v>89.89</v>
      </c>
      <c r="BI349" s="24">
        <v>142.281869481</v>
      </c>
      <c r="BJ349" s="24">
        <f t="shared" si="213"/>
        <v>242.57192055836515</v>
      </c>
      <c r="BK349" s="28">
        <f t="shared" si="214"/>
        <v>0.12128596027918258</v>
      </c>
      <c r="BL349" s="28" t="str">
        <f t="shared" si="206"/>
        <v>FALSETRUE</v>
      </c>
      <c r="BM349" s="24" t="str">
        <f t="shared" si="207"/>
        <v>FALSETRUE</v>
      </c>
      <c r="BN349" s="28">
        <v>0.44109999999999999</v>
      </c>
      <c r="BO349" s="28">
        <f t="shared" si="208"/>
        <v>0.39208888888888888</v>
      </c>
      <c r="BP349" s="24">
        <v>2.76</v>
      </c>
      <c r="BQ349" s="24">
        <f t="shared" si="209"/>
        <v>235.8235294117647</v>
      </c>
      <c r="BR349" s="24">
        <v>34</v>
      </c>
      <c r="BS349" s="28">
        <v>6.93</v>
      </c>
      <c r="BT349" s="28">
        <v>2041.6473000000001</v>
      </c>
      <c r="BU349" s="24">
        <v>0.26</v>
      </c>
      <c r="BV349" s="28">
        <v>3.95</v>
      </c>
      <c r="BW349" s="28">
        <v>1163.7095000000002</v>
      </c>
      <c r="BX349" s="24">
        <v>8553</v>
      </c>
      <c r="BY349" s="24">
        <v>19390</v>
      </c>
      <c r="BZ349" s="24">
        <v>1518</v>
      </c>
      <c r="CA349" s="24">
        <v>6884</v>
      </c>
      <c r="CB349" s="24">
        <v>3397</v>
      </c>
      <c r="CC349" s="24">
        <v>19180</v>
      </c>
      <c r="CD349" s="24">
        <v>51.94</v>
      </c>
      <c r="CE349" s="24">
        <v>28.49</v>
      </c>
      <c r="CF349" s="24">
        <v>97.46</v>
      </c>
      <c r="CG349" s="24">
        <v>26483</v>
      </c>
      <c r="CH349" s="24">
        <v>2978</v>
      </c>
      <c r="CI349" s="24">
        <v>10.11</v>
      </c>
      <c r="CJ349" s="24" t="s">
        <v>98</v>
      </c>
      <c r="CK349" s="24">
        <v>6964</v>
      </c>
      <c r="CL349" s="28">
        <v>1.04</v>
      </c>
      <c r="CM349" s="28">
        <v>4.3899999999999997</v>
      </c>
      <c r="CN349" s="24">
        <v>2707</v>
      </c>
      <c r="CO349" s="24">
        <v>39.11</v>
      </c>
      <c r="CP349" s="24">
        <v>2149</v>
      </c>
      <c r="CQ349" s="24">
        <v>3411</v>
      </c>
      <c r="CR349" s="24">
        <v>2388</v>
      </c>
      <c r="CS349" s="24">
        <v>8018</v>
      </c>
      <c r="CT349" s="24">
        <v>1785</v>
      </c>
      <c r="CU349" s="24">
        <v>3447</v>
      </c>
      <c r="CV349" s="24">
        <v>2469</v>
      </c>
      <c r="CW349" s="24">
        <v>2175</v>
      </c>
      <c r="CX349" s="24">
        <v>79.3</v>
      </c>
      <c r="CY349" s="24">
        <v>97.9</v>
      </c>
      <c r="CZ349" s="24">
        <v>88.02</v>
      </c>
      <c r="DA349" s="24">
        <v>54.48</v>
      </c>
      <c r="DB349" s="24">
        <v>656</v>
      </c>
      <c r="DC349" s="24">
        <v>2.78</v>
      </c>
      <c r="DD349" s="24">
        <v>15.79</v>
      </c>
      <c r="DE349" s="24">
        <v>95</v>
      </c>
      <c r="DF349" s="24">
        <v>1.37</v>
      </c>
      <c r="DG349" s="24">
        <v>5.22</v>
      </c>
      <c r="DH349" s="24">
        <v>2.89</v>
      </c>
    </row>
    <row r="350" spans="1:112" ht="12.3" customHeight="1">
      <c r="A350" s="24">
        <v>360</v>
      </c>
      <c r="B350" s="24" t="s">
        <v>272</v>
      </c>
      <c r="C350" s="24" t="s">
        <v>273</v>
      </c>
      <c r="D350" s="25" t="s">
        <v>813</v>
      </c>
      <c r="E350" s="25" t="s">
        <v>814</v>
      </c>
      <c r="F350" s="25" t="s">
        <v>2616</v>
      </c>
      <c r="G350" s="25" t="s">
        <v>2617</v>
      </c>
      <c r="H350" s="25" t="s">
        <v>195</v>
      </c>
      <c r="I350" s="26">
        <v>1563</v>
      </c>
      <c r="J350" s="27">
        <v>1831.0558178752106</v>
      </c>
      <c r="K350" s="27">
        <f t="shared" si="183"/>
        <v>262.42770000000002</v>
      </c>
      <c r="L350" s="24">
        <v>342</v>
      </c>
      <c r="M350" s="24">
        <v>51</v>
      </c>
      <c r="N350" s="24">
        <v>18</v>
      </c>
      <c r="O350" s="24">
        <f t="shared" si="184"/>
        <v>69</v>
      </c>
      <c r="P350" s="28">
        <v>16.79</v>
      </c>
      <c r="Q350" s="28">
        <f t="shared" si="185"/>
        <v>0.3902160986054295</v>
      </c>
      <c r="R350" s="29">
        <v>0.39685229071711597</v>
      </c>
      <c r="S350" s="29">
        <v>2.071958961890779E-2</v>
      </c>
      <c r="T350" s="29">
        <v>0.12065009023256262</v>
      </c>
      <c r="U350" s="28" t="s">
        <v>237</v>
      </c>
      <c r="V350" s="28" t="s">
        <v>129</v>
      </c>
      <c r="W350" s="28">
        <v>0.31325516933386727</v>
      </c>
      <c r="X350" s="27">
        <v>573.58770028826189</v>
      </c>
      <c r="Y350" s="30">
        <f t="shared" si="186"/>
        <v>4.593449774309797E-5</v>
      </c>
      <c r="Z350" s="27">
        <f t="shared" si="187"/>
        <v>573.58770028826189</v>
      </c>
      <c r="AA350" s="27">
        <v>0</v>
      </c>
      <c r="AB350" s="27">
        <v>0</v>
      </c>
      <c r="AC350" s="27">
        <v>0</v>
      </c>
      <c r="AD350" s="27">
        <v>0</v>
      </c>
      <c r="AE350" s="27">
        <v>0</v>
      </c>
      <c r="AF350" s="27">
        <f t="shared" si="188"/>
        <v>0</v>
      </c>
      <c r="AG350" s="27">
        <f t="shared" si="189"/>
        <v>0</v>
      </c>
      <c r="AH350" s="27">
        <v>0</v>
      </c>
      <c r="AI350" s="27">
        <v>0</v>
      </c>
      <c r="AJ350" s="27">
        <v>0</v>
      </c>
      <c r="AK350" s="27">
        <v>0</v>
      </c>
      <c r="AL350" s="27">
        <v>0</v>
      </c>
      <c r="AM350" s="27">
        <v>0</v>
      </c>
      <c r="AN350" s="27">
        <f t="shared" si="190"/>
        <v>0</v>
      </c>
      <c r="AO350" s="27">
        <v>0</v>
      </c>
      <c r="AP350" s="30">
        <f t="shared" si="191"/>
        <v>0</v>
      </c>
      <c r="AQ350" s="30">
        <f t="shared" si="192"/>
        <v>0</v>
      </c>
      <c r="AR350" s="31">
        <f t="shared" si="193"/>
        <v>0</v>
      </c>
      <c r="AS350" s="31">
        <f t="shared" si="210"/>
        <v>0</v>
      </c>
      <c r="AT350" s="32">
        <f t="shared" si="194"/>
        <v>0</v>
      </c>
      <c r="AU350" s="24">
        <v>207.688177268354</v>
      </c>
      <c r="AV350" s="28">
        <f t="shared" si="195"/>
        <v>5.7676137561142454E-3</v>
      </c>
      <c r="AW350" s="30">
        <f t="shared" si="196"/>
        <v>7.4074848905359984E-5</v>
      </c>
      <c r="AX350" s="33">
        <f t="shared" si="197"/>
        <v>5.7676137561142454E-3</v>
      </c>
      <c r="AY350" s="30">
        <f t="shared" si="198"/>
        <v>7.4074848905359984E-5</v>
      </c>
      <c r="AZ350" s="31">
        <f t="shared" si="199"/>
        <v>0.89525300093769167</v>
      </c>
      <c r="BA350" s="31">
        <f t="shared" si="211"/>
        <v>207.688177268354</v>
      </c>
      <c r="BB350" s="33">
        <f t="shared" si="200"/>
        <v>0</v>
      </c>
      <c r="BC350" s="31">
        <f t="shared" si="201"/>
        <v>0.43262430180364064</v>
      </c>
      <c r="BD350" s="30">
        <f t="shared" si="202"/>
        <v>4.593449774309797E-5</v>
      </c>
      <c r="BE350" s="31">
        <f t="shared" si="203"/>
        <v>0.94223798778774703</v>
      </c>
      <c r="BF350" s="31">
        <f t="shared" si="204"/>
        <v>0.41851303053978578</v>
      </c>
      <c r="BG350" s="31">
        <f t="shared" si="205"/>
        <v>0.63516157445142618</v>
      </c>
      <c r="BH350" s="24">
        <v>0</v>
      </c>
      <c r="BI350" s="24">
        <v>109.367313923</v>
      </c>
      <c r="BJ350" s="24">
        <f t="shared" si="213"/>
        <v>16.742258287191405</v>
      </c>
      <c r="BK350" s="28">
        <f t="shared" si="214"/>
        <v>8.3711291435957028E-3</v>
      </c>
      <c r="BL350" s="28" t="str">
        <f t="shared" si="206"/>
        <v>FALSEFALSE</v>
      </c>
      <c r="BM350" s="24" t="str">
        <f t="shared" si="207"/>
        <v>FALSEFALSE</v>
      </c>
      <c r="BN350" s="28">
        <v>0.46380000000000005</v>
      </c>
      <c r="BO350" s="28">
        <f t="shared" si="208"/>
        <v>0.41226666666666673</v>
      </c>
      <c r="BP350" s="24">
        <v>6.09</v>
      </c>
      <c r="BQ350" s="24">
        <f t="shared" si="209"/>
        <v>110.5</v>
      </c>
      <c r="BR350" s="24">
        <v>6</v>
      </c>
      <c r="BS350" s="28">
        <v>28.57</v>
      </c>
      <c r="BT350" s="28">
        <v>446.54910000000001</v>
      </c>
      <c r="BU350" s="24">
        <v>2.34</v>
      </c>
      <c r="BV350" s="28">
        <v>9.129999999999999</v>
      </c>
      <c r="BW350" s="28">
        <v>142.70189999999999</v>
      </c>
      <c r="BX350" s="24">
        <v>455</v>
      </c>
      <c r="BY350" s="24">
        <v>981</v>
      </c>
      <c r="BZ350" s="24">
        <v>127</v>
      </c>
      <c r="CA350" s="24">
        <v>361</v>
      </c>
      <c r="CB350" s="24">
        <v>200</v>
      </c>
      <c r="CC350" s="24">
        <v>1002</v>
      </c>
      <c r="CD350" s="24">
        <v>59.33</v>
      </c>
      <c r="CE350" s="24">
        <v>30.66</v>
      </c>
      <c r="CF350" s="24">
        <v>100.9</v>
      </c>
      <c r="CG350" s="24">
        <v>0</v>
      </c>
      <c r="CH350" s="24">
        <v>1563</v>
      </c>
      <c r="CI350" s="24">
        <v>100</v>
      </c>
      <c r="CJ350" s="24" t="s">
        <v>1980</v>
      </c>
      <c r="CK350" s="24">
        <v>427</v>
      </c>
      <c r="CL350" s="28">
        <v>1</v>
      </c>
      <c r="CM350" s="28">
        <v>3.66</v>
      </c>
      <c r="CN350" s="24">
        <v>114</v>
      </c>
      <c r="CO350" s="24">
        <v>26.7</v>
      </c>
      <c r="CP350" s="24">
        <v>113</v>
      </c>
      <c r="CQ350" s="24">
        <v>241</v>
      </c>
      <c r="CR350" s="24">
        <v>309</v>
      </c>
      <c r="CS350" s="24">
        <v>663</v>
      </c>
      <c r="CT350" s="24">
        <v>75</v>
      </c>
      <c r="CU350" s="24">
        <v>170</v>
      </c>
      <c r="CV350" s="24">
        <v>150</v>
      </c>
      <c r="CW350" s="24">
        <v>80</v>
      </c>
      <c r="CX350" s="24">
        <v>55.97</v>
      </c>
      <c r="CY350" s="24">
        <v>94.97</v>
      </c>
      <c r="CZ350" s="24">
        <v>87.72</v>
      </c>
      <c r="DA350" s="24">
        <v>52.98</v>
      </c>
      <c r="DB350" s="24">
        <v>77</v>
      </c>
      <c r="DC350" s="24">
        <v>7.2</v>
      </c>
      <c r="DD350" s="24">
        <v>5.85</v>
      </c>
      <c r="DE350" s="24">
        <v>15</v>
      </c>
      <c r="DF350" s="24">
        <v>3.51</v>
      </c>
      <c r="DG350" s="24">
        <v>3.75</v>
      </c>
      <c r="DH350" s="24">
        <v>6.57</v>
      </c>
    </row>
    <row r="351" spans="1:112" ht="12.3" customHeight="1">
      <c r="A351" s="24">
        <v>361</v>
      </c>
      <c r="B351" s="24" t="s">
        <v>272</v>
      </c>
      <c r="C351" s="24" t="s">
        <v>273</v>
      </c>
      <c r="D351" s="25" t="s">
        <v>813</v>
      </c>
      <c r="E351" s="25" t="s">
        <v>814</v>
      </c>
      <c r="F351" s="25" t="s">
        <v>2735</v>
      </c>
      <c r="G351" s="25" t="s">
        <v>2736</v>
      </c>
      <c r="H351" s="25" t="s">
        <v>195</v>
      </c>
      <c r="I351" s="26">
        <v>833</v>
      </c>
      <c r="J351" s="27">
        <v>975.86020236087688</v>
      </c>
      <c r="K351" s="27">
        <f t="shared" si="183"/>
        <v>212.33170000000001</v>
      </c>
      <c r="L351" s="24">
        <v>152</v>
      </c>
      <c r="M351" s="24">
        <v>46</v>
      </c>
      <c r="N351" s="24">
        <v>6</v>
      </c>
      <c r="O351" s="24">
        <f t="shared" si="184"/>
        <v>52</v>
      </c>
      <c r="P351" s="28">
        <v>25.490000000000002</v>
      </c>
      <c r="Q351" s="28">
        <f t="shared" si="185"/>
        <v>0.4479062108026568</v>
      </c>
      <c r="R351" s="29">
        <v>0.39685229071711597</v>
      </c>
      <c r="S351" s="29">
        <v>2.071958961890779E-2</v>
      </c>
      <c r="T351" s="29">
        <v>0.12065009023256262</v>
      </c>
      <c r="U351" s="28" t="s">
        <v>237</v>
      </c>
      <c r="V351" s="28" t="s">
        <v>129</v>
      </c>
      <c r="W351" s="28">
        <v>0.47557321419417975</v>
      </c>
      <c r="X351" s="27">
        <v>464.09297304094491</v>
      </c>
      <c r="Y351" s="30">
        <f t="shared" si="186"/>
        <v>3.7165855564935251E-5</v>
      </c>
      <c r="Z351" s="27">
        <f t="shared" si="187"/>
        <v>464.09297304094491</v>
      </c>
      <c r="AA351" s="27">
        <v>0</v>
      </c>
      <c r="AB351" s="27">
        <v>0</v>
      </c>
      <c r="AC351" s="27">
        <v>52</v>
      </c>
      <c r="AD351" s="27">
        <v>0</v>
      </c>
      <c r="AE351" s="27">
        <v>0</v>
      </c>
      <c r="AF351" s="27">
        <f t="shared" si="188"/>
        <v>52</v>
      </c>
      <c r="AG351" s="27">
        <f t="shared" si="189"/>
        <v>1</v>
      </c>
      <c r="AH351" s="27">
        <v>0</v>
      </c>
      <c r="AI351" s="27">
        <v>0</v>
      </c>
      <c r="AJ351" s="27">
        <v>52</v>
      </c>
      <c r="AK351" s="27">
        <v>0</v>
      </c>
      <c r="AL351" s="27">
        <v>0</v>
      </c>
      <c r="AM351" s="27">
        <v>52</v>
      </c>
      <c r="AN351" s="27">
        <f t="shared" si="190"/>
        <v>1</v>
      </c>
      <c r="AO351" s="27">
        <v>0</v>
      </c>
      <c r="AP351" s="30">
        <f t="shared" si="191"/>
        <v>0</v>
      </c>
      <c r="AQ351" s="30">
        <f t="shared" si="192"/>
        <v>0</v>
      </c>
      <c r="AR351" s="31">
        <f t="shared" si="193"/>
        <v>0</v>
      </c>
      <c r="AS351" s="31">
        <f t="shared" si="210"/>
        <v>0</v>
      </c>
      <c r="AT351" s="32">
        <f t="shared" si="194"/>
        <v>0</v>
      </c>
      <c r="AU351" s="24">
        <v>34.716844636175125</v>
      </c>
      <c r="AV351" s="28">
        <f t="shared" si="195"/>
        <v>9.6410567672209431E-4</v>
      </c>
      <c r="AW351" s="30">
        <f t="shared" si="196"/>
        <v>1.238224079347909E-5</v>
      </c>
      <c r="AX351" s="33">
        <f t="shared" si="197"/>
        <v>9.6410567672209431E-4</v>
      </c>
      <c r="AY351" s="30">
        <f t="shared" si="198"/>
        <v>1.238224079347909E-5</v>
      </c>
      <c r="AZ351" s="31">
        <f t="shared" si="199"/>
        <v>0.89474692905424724</v>
      </c>
      <c r="BA351" s="31">
        <f t="shared" si="211"/>
        <v>34.716844636175125</v>
      </c>
      <c r="BB351" s="33">
        <f t="shared" si="200"/>
        <v>0</v>
      </c>
      <c r="BC351" s="31">
        <f t="shared" si="201"/>
        <v>0.43085444181602844</v>
      </c>
      <c r="BD351" s="30">
        <f t="shared" si="202"/>
        <v>3.7165855564935251E-5</v>
      </c>
      <c r="BE351" s="31">
        <f t="shared" si="203"/>
        <v>0.94220403294997468</v>
      </c>
      <c r="BF351" s="31">
        <f t="shared" si="204"/>
        <v>0.47260480433323976</v>
      </c>
      <c r="BG351" s="31">
        <f t="shared" si="205"/>
        <v>0.7172546365556286</v>
      </c>
      <c r="BH351" s="24">
        <v>0</v>
      </c>
      <c r="BI351" s="24">
        <v>84.212693922100001</v>
      </c>
      <c r="BJ351" s="24">
        <f t="shared" si="213"/>
        <v>11.588041623078645</v>
      </c>
      <c r="BK351" s="28">
        <f t="shared" si="214"/>
        <v>5.7940208115393223E-3</v>
      </c>
      <c r="BL351" s="28" t="str">
        <f t="shared" si="206"/>
        <v>FALSEFALSE</v>
      </c>
      <c r="BM351" s="24" t="str">
        <f t="shared" si="207"/>
        <v>FALSEFALSE</v>
      </c>
      <c r="BN351" s="28">
        <v>0.45350000000000001</v>
      </c>
      <c r="BO351" s="28">
        <f t="shared" si="208"/>
        <v>0.40311111111111114</v>
      </c>
      <c r="BP351" s="24">
        <v>4.9000000000000004</v>
      </c>
      <c r="BQ351" s="24">
        <f t="shared" si="209"/>
        <v>36.5</v>
      </c>
      <c r="BR351" s="24">
        <v>2</v>
      </c>
      <c r="BS351" s="28">
        <v>23.08</v>
      </c>
      <c r="BT351" s="28">
        <v>192.25639999999999</v>
      </c>
      <c r="BU351" s="24">
        <v>1.92</v>
      </c>
      <c r="BV351" s="28">
        <v>12.489999999999998</v>
      </c>
      <c r="BW351" s="28">
        <v>104.04169999999998</v>
      </c>
      <c r="BX351" s="24">
        <v>244</v>
      </c>
      <c r="BY351" s="24">
        <v>538</v>
      </c>
      <c r="BZ351" s="24">
        <v>51</v>
      </c>
      <c r="CA351" s="24">
        <v>195</v>
      </c>
      <c r="CB351" s="24">
        <v>104</v>
      </c>
      <c r="CC351" s="24">
        <v>534</v>
      </c>
      <c r="CD351" s="24">
        <v>54.83</v>
      </c>
      <c r="CE351" s="24">
        <v>29.33</v>
      </c>
      <c r="CF351" s="24">
        <v>114.14</v>
      </c>
      <c r="CG351" s="24">
        <v>0</v>
      </c>
      <c r="CH351" s="24">
        <v>833</v>
      </c>
      <c r="CI351" s="24">
        <v>100</v>
      </c>
      <c r="CJ351" s="24" t="s">
        <v>1980</v>
      </c>
      <c r="CK351" s="24">
        <v>212</v>
      </c>
      <c r="CL351" s="28">
        <v>1</v>
      </c>
      <c r="CM351" s="28">
        <v>3.95</v>
      </c>
      <c r="CN351" s="24">
        <v>64</v>
      </c>
      <c r="CO351" s="24">
        <v>30.62</v>
      </c>
      <c r="CP351" s="24">
        <v>33</v>
      </c>
      <c r="CQ351" s="24">
        <v>40</v>
      </c>
      <c r="CR351" s="24">
        <v>0</v>
      </c>
      <c r="CS351" s="24">
        <v>73</v>
      </c>
      <c r="CT351" s="24">
        <v>56</v>
      </c>
      <c r="CU351" s="24">
        <v>103</v>
      </c>
      <c r="CV351" s="24">
        <v>67</v>
      </c>
      <c r="CW351" s="24">
        <v>52</v>
      </c>
      <c r="CX351" s="24">
        <v>86.15</v>
      </c>
      <c r="CY351" s="24">
        <v>97.17</v>
      </c>
      <c r="CZ351" s="24">
        <v>78.819999999999993</v>
      </c>
      <c r="DA351" s="24">
        <v>47.71</v>
      </c>
      <c r="DB351" s="24">
        <v>33</v>
      </c>
      <c r="DC351" s="24">
        <v>4.05</v>
      </c>
      <c r="DD351" s="24">
        <v>12.92</v>
      </c>
      <c r="DE351" s="24">
        <v>9</v>
      </c>
      <c r="DF351" s="24">
        <v>4.3099999999999996</v>
      </c>
      <c r="DG351" s="24">
        <v>5.74</v>
      </c>
      <c r="DH351" s="24">
        <v>5.88</v>
      </c>
    </row>
    <row r="352" spans="1:112" ht="12.3" customHeight="1">
      <c r="A352" s="24">
        <v>362</v>
      </c>
      <c r="B352" s="24" t="s">
        <v>272</v>
      </c>
      <c r="C352" s="24" t="s">
        <v>273</v>
      </c>
      <c r="D352" s="25" t="s">
        <v>813</v>
      </c>
      <c r="E352" s="25" t="s">
        <v>814</v>
      </c>
      <c r="F352" s="25" t="s">
        <v>1855</v>
      </c>
      <c r="G352" s="25" t="s">
        <v>1856</v>
      </c>
      <c r="H352" s="25" t="s">
        <v>195</v>
      </c>
      <c r="I352" s="26">
        <v>7923</v>
      </c>
      <c r="J352" s="27">
        <v>9281.8011804384478</v>
      </c>
      <c r="K352" s="27">
        <f t="shared" si="183"/>
        <v>1186.8654000000001</v>
      </c>
      <c r="L352" s="24">
        <v>1669</v>
      </c>
      <c r="M352" s="24">
        <v>266</v>
      </c>
      <c r="N352" s="24">
        <v>28</v>
      </c>
      <c r="O352" s="24">
        <f t="shared" si="184"/>
        <v>294</v>
      </c>
      <c r="P352" s="28">
        <v>14.98</v>
      </c>
      <c r="Q352" s="28">
        <f t="shared" si="185"/>
        <v>0.37865588398502459</v>
      </c>
      <c r="R352" s="29">
        <v>0.39685229071711597</v>
      </c>
      <c r="S352" s="29">
        <v>2.071958961890779E-2</v>
      </c>
      <c r="T352" s="29">
        <v>0.12065009023256262</v>
      </c>
      <c r="U352" s="28" t="s">
        <v>237</v>
      </c>
      <c r="V352" s="28" t="s">
        <v>129</v>
      </c>
      <c r="W352" s="28">
        <v>0.27948555310430806</v>
      </c>
      <c r="X352" s="27">
        <v>2594.1293367190592</v>
      </c>
      <c r="Y352" s="30">
        <f t="shared" si="186"/>
        <v>2.0774508955289812E-4</v>
      </c>
      <c r="Z352" s="27">
        <f t="shared" si="187"/>
        <v>2594.1293367190592</v>
      </c>
      <c r="AA352" s="27">
        <v>0</v>
      </c>
      <c r="AB352" s="27">
        <v>0</v>
      </c>
      <c r="AC352" s="27">
        <v>53</v>
      </c>
      <c r="AD352" s="27">
        <v>0</v>
      </c>
      <c r="AE352" s="27">
        <v>0</v>
      </c>
      <c r="AF352" s="27">
        <f t="shared" si="188"/>
        <v>53</v>
      </c>
      <c r="AG352" s="27">
        <f t="shared" si="189"/>
        <v>1</v>
      </c>
      <c r="AH352" s="27">
        <v>0</v>
      </c>
      <c r="AI352" s="27">
        <v>0</v>
      </c>
      <c r="AJ352" s="27">
        <v>0</v>
      </c>
      <c r="AK352" s="27">
        <v>0</v>
      </c>
      <c r="AL352" s="27">
        <v>0</v>
      </c>
      <c r="AM352" s="27">
        <v>0</v>
      </c>
      <c r="AN352" s="27">
        <f t="shared" si="190"/>
        <v>0</v>
      </c>
      <c r="AO352" s="27">
        <v>0</v>
      </c>
      <c r="AP352" s="30">
        <f t="shared" si="191"/>
        <v>0</v>
      </c>
      <c r="AQ352" s="30">
        <f t="shared" si="192"/>
        <v>0</v>
      </c>
      <c r="AR352" s="31">
        <f t="shared" si="193"/>
        <v>0</v>
      </c>
      <c r="AS352" s="31">
        <f t="shared" si="210"/>
        <v>0</v>
      </c>
      <c r="AT352" s="32">
        <f t="shared" si="194"/>
        <v>0</v>
      </c>
      <c r="AU352" s="24">
        <v>233.92940794830585</v>
      </c>
      <c r="AV352" s="28">
        <f t="shared" si="195"/>
        <v>6.4963470188242316E-3</v>
      </c>
      <c r="AW352" s="30">
        <f t="shared" si="196"/>
        <v>8.3434145246992969E-5</v>
      </c>
      <c r="AX352" s="33">
        <f t="shared" si="197"/>
        <v>6.4963470188242316E-3</v>
      </c>
      <c r="AY352" s="30">
        <f t="shared" si="198"/>
        <v>8.3434145246992969E-5</v>
      </c>
      <c r="AZ352" s="31">
        <f t="shared" si="199"/>
        <v>0.89532977637112343</v>
      </c>
      <c r="BA352" s="31">
        <f t="shared" si="211"/>
        <v>233.92940794830585</v>
      </c>
      <c r="BB352" s="33">
        <f t="shared" si="200"/>
        <v>0</v>
      </c>
      <c r="BC352" s="31">
        <f t="shared" si="201"/>
        <v>0.43289280470235453</v>
      </c>
      <c r="BD352" s="30">
        <f t="shared" si="202"/>
        <v>2.0774508955289812E-4</v>
      </c>
      <c r="BE352" s="31">
        <f t="shared" si="203"/>
        <v>0.94286456739757896</v>
      </c>
      <c r="BF352" s="31">
        <f t="shared" si="204"/>
        <v>0.40751928853047997</v>
      </c>
      <c r="BG352" s="31">
        <f t="shared" si="205"/>
        <v>0.61847678335964762</v>
      </c>
      <c r="BH352" s="24">
        <v>93.42</v>
      </c>
      <c r="BI352" s="24">
        <v>31.983831031899999</v>
      </c>
      <c r="BJ352" s="24">
        <f t="shared" si="213"/>
        <v>290.20292069392735</v>
      </c>
      <c r="BK352" s="28">
        <f t="shared" si="214"/>
        <v>0.14510146034696367</v>
      </c>
      <c r="BL352" s="28" t="str">
        <f t="shared" si="206"/>
        <v>FALSETRUE</v>
      </c>
      <c r="BM352" s="24" t="str">
        <f t="shared" si="207"/>
        <v>FALSETRUE</v>
      </c>
      <c r="BN352" s="28">
        <v>0.42100000000000004</v>
      </c>
      <c r="BO352" s="28">
        <f t="shared" si="208"/>
        <v>0.37422222222222223</v>
      </c>
      <c r="BP352" s="24">
        <v>2.39</v>
      </c>
      <c r="BQ352" s="24">
        <f t="shared" si="209"/>
        <v>139.5</v>
      </c>
      <c r="BR352" s="24">
        <v>6</v>
      </c>
      <c r="BS352" s="28">
        <v>2.46</v>
      </c>
      <c r="BT352" s="28">
        <v>194.9058</v>
      </c>
      <c r="BU352" s="24">
        <v>0.1</v>
      </c>
      <c r="BV352" s="28">
        <v>1.0499999999999998</v>
      </c>
      <c r="BW352" s="28">
        <v>83.191499999999976</v>
      </c>
      <c r="BX352" s="24">
        <v>2266</v>
      </c>
      <c r="BY352" s="24">
        <v>5382</v>
      </c>
      <c r="BZ352" s="24">
        <v>275</v>
      </c>
      <c r="CA352" s="24">
        <v>1775</v>
      </c>
      <c r="CB352" s="24">
        <v>1011</v>
      </c>
      <c r="CC352" s="24">
        <v>5137</v>
      </c>
      <c r="CD352" s="24">
        <v>47.21</v>
      </c>
      <c r="CE352" s="24">
        <v>28.13</v>
      </c>
      <c r="CF352" s="24">
        <v>95.68</v>
      </c>
      <c r="CG352" s="24">
        <v>7402</v>
      </c>
      <c r="CH352" s="24">
        <v>521</v>
      </c>
      <c r="CI352" s="24">
        <v>6.58</v>
      </c>
      <c r="CJ352" s="24" t="s">
        <v>98</v>
      </c>
      <c r="CK352" s="24">
        <v>2009</v>
      </c>
      <c r="CL352" s="28">
        <v>1.05</v>
      </c>
      <c r="CM352" s="28">
        <v>4.13</v>
      </c>
      <c r="CN352" s="24">
        <v>660</v>
      </c>
      <c r="CO352" s="24">
        <v>32.950000000000003</v>
      </c>
      <c r="CP352" s="24">
        <v>164</v>
      </c>
      <c r="CQ352" s="24">
        <v>394</v>
      </c>
      <c r="CR352" s="24">
        <v>279</v>
      </c>
      <c r="CS352" s="24">
        <v>837</v>
      </c>
      <c r="CT352" s="24">
        <v>463</v>
      </c>
      <c r="CU352" s="24">
        <v>938</v>
      </c>
      <c r="CV352" s="24">
        <v>770</v>
      </c>
      <c r="CW352" s="24">
        <v>677</v>
      </c>
      <c r="CX352" s="24">
        <v>81.8</v>
      </c>
      <c r="CY352" s="24">
        <v>98.32</v>
      </c>
      <c r="CZ352" s="24">
        <v>91.34</v>
      </c>
      <c r="DA352" s="24">
        <v>64.540000000000006</v>
      </c>
      <c r="DB352" s="24">
        <v>155</v>
      </c>
      <c r="DC352" s="24">
        <v>2.13</v>
      </c>
      <c r="DD352" s="24">
        <v>10.63</v>
      </c>
      <c r="DE352" s="24">
        <v>39</v>
      </c>
      <c r="DF352" s="24">
        <v>1.95</v>
      </c>
      <c r="DG352" s="24">
        <v>1.4</v>
      </c>
      <c r="DH352" s="24">
        <v>2.5</v>
      </c>
    </row>
    <row r="353" spans="1:112" ht="12.3" customHeight="1">
      <c r="A353" s="24">
        <v>363</v>
      </c>
      <c r="B353" s="24" t="s">
        <v>272</v>
      </c>
      <c r="C353" s="24" t="s">
        <v>273</v>
      </c>
      <c r="D353" s="25" t="s">
        <v>813</v>
      </c>
      <c r="E353" s="25" t="s">
        <v>814</v>
      </c>
      <c r="F353" s="25" t="s">
        <v>2488</v>
      </c>
      <c r="G353" s="25" t="s">
        <v>2489</v>
      </c>
      <c r="H353" s="25" t="s">
        <v>195</v>
      </c>
      <c r="I353" s="26">
        <v>1730</v>
      </c>
      <c r="J353" s="27">
        <v>2026.6964586846541</v>
      </c>
      <c r="K353" s="27">
        <f t="shared" si="183"/>
        <v>515.54</v>
      </c>
      <c r="L353" s="24">
        <v>311</v>
      </c>
      <c r="M353" s="24">
        <v>91</v>
      </c>
      <c r="N353" s="24">
        <v>41</v>
      </c>
      <c r="O353" s="24">
        <f t="shared" si="184"/>
        <v>132</v>
      </c>
      <c r="P353" s="28">
        <v>29.799999999999997</v>
      </c>
      <c r="Q353" s="28">
        <f t="shared" si="185"/>
        <v>0.47690965626983256</v>
      </c>
      <c r="R353" s="29">
        <v>0.39685229071711597</v>
      </c>
      <c r="S353" s="29">
        <v>2.071958961890779E-2</v>
      </c>
      <c r="T353" s="29">
        <v>0.12065009023256262</v>
      </c>
      <c r="U353" s="28" t="s">
        <v>237</v>
      </c>
      <c r="V353" s="28" t="s">
        <v>129</v>
      </c>
      <c r="W353" s="28">
        <v>0.55598594676290913</v>
      </c>
      <c r="X353" s="27">
        <v>1126.8147493828226</v>
      </c>
      <c r="Y353" s="30">
        <f t="shared" si="186"/>
        <v>9.0238457931372061E-5</v>
      </c>
      <c r="Z353" s="27">
        <f t="shared" si="187"/>
        <v>1126.8147493828226</v>
      </c>
      <c r="AA353" s="27">
        <v>0</v>
      </c>
      <c r="AB353" s="27">
        <v>0</v>
      </c>
      <c r="AC353" s="27">
        <v>0</v>
      </c>
      <c r="AD353" s="27">
        <v>0</v>
      </c>
      <c r="AE353" s="27">
        <v>0</v>
      </c>
      <c r="AF353" s="27">
        <f t="shared" si="188"/>
        <v>0</v>
      </c>
      <c r="AG353" s="27">
        <f t="shared" si="189"/>
        <v>0</v>
      </c>
      <c r="AH353" s="27">
        <v>0</v>
      </c>
      <c r="AI353" s="27">
        <v>0</v>
      </c>
      <c r="AJ353" s="27">
        <v>0</v>
      </c>
      <c r="AK353" s="27">
        <v>0</v>
      </c>
      <c r="AL353" s="27">
        <v>0</v>
      </c>
      <c r="AM353" s="27">
        <v>0</v>
      </c>
      <c r="AN353" s="27">
        <f t="shared" si="190"/>
        <v>0</v>
      </c>
      <c r="AO353" s="27">
        <v>0</v>
      </c>
      <c r="AP353" s="30">
        <f t="shared" si="191"/>
        <v>0</v>
      </c>
      <c r="AQ353" s="30">
        <f t="shared" si="192"/>
        <v>0</v>
      </c>
      <c r="AR353" s="31">
        <f t="shared" si="193"/>
        <v>0</v>
      </c>
      <c r="AS353" s="31">
        <f t="shared" si="210"/>
        <v>0</v>
      </c>
      <c r="AT353" s="32">
        <f t="shared" si="194"/>
        <v>0</v>
      </c>
      <c r="AU353" s="24">
        <v>343.59931509947785</v>
      </c>
      <c r="AV353" s="28">
        <f t="shared" si="195"/>
        <v>9.5419400488963024E-3</v>
      </c>
      <c r="AW353" s="30">
        <f t="shared" si="196"/>
        <v>1.2254942811257074E-4</v>
      </c>
      <c r="AX353" s="33">
        <f t="shared" si="197"/>
        <v>9.5419400488963024E-3</v>
      </c>
      <c r="AY353" s="30">
        <f t="shared" si="198"/>
        <v>1.2254942811257074E-4</v>
      </c>
      <c r="AZ353" s="31">
        <f t="shared" si="199"/>
        <v>0.89565064374044179</v>
      </c>
      <c r="BA353" s="31">
        <f t="shared" si="211"/>
        <v>343.59931509947785</v>
      </c>
      <c r="BB353" s="33">
        <f t="shared" si="200"/>
        <v>0</v>
      </c>
      <c r="BC353" s="31">
        <f t="shared" si="201"/>
        <v>0.43401495816881802</v>
      </c>
      <c r="BD353" s="30">
        <f t="shared" si="202"/>
        <v>9.0238457931372061E-5</v>
      </c>
      <c r="BE353" s="31">
        <f t="shared" si="203"/>
        <v>0.94240954613740946</v>
      </c>
      <c r="BF353" s="31">
        <f t="shared" si="204"/>
        <v>0.49949524378608334</v>
      </c>
      <c r="BG353" s="31">
        <f t="shared" si="205"/>
        <v>0.75806525083573817</v>
      </c>
      <c r="BH353" s="24">
        <v>0</v>
      </c>
      <c r="BI353" s="24">
        <v>201.37362916199999</v>
      </c>
      <c r="BJ353" s="24">
        <f t="shared" si="213"/>
        <v>10.064358809634543</v>
      </c>
      <c r="BK353" s="28">
        <f t="shared" si="214"/>
        <v>5.0321794048172712E-3</v>
      </c>
      <c r="BL353" s="28" t="str">
        <f t="shared" si="206"/>
        <v>TRUEFALSE</v>
      </c>
      <c r="BM353" s="24" t="str">
        <f t="shared" si="207"/>
        <v>FALSEFALSE</v>
      </c>
      <c r="BN353" s="28">
        <v>0.58450000000000002</v>
      </c>
      <c r="BO353" s="28">
        <f t="shared" si="208"/>
        <v>0.51955555555555555</v>
      </c>
      <c r="BP353" s="24">
        <v>9.5299999999999994</v>
      </c>
      <c r="BQ353" s="24">
        <f t="shared" si="209"/>
        <v>51.5</v>
      </c>
      <c r="BR353" s="24">
        <v>12</v>
      </c>
      <c r="BS353" s="28">
        <v>32.659999999999997</v>
      </c>
      <c r="BT353" s="28">
        <v>565.01799999999992</v>
      </c>
      <c r="BU353" s="24">
        <v>2.67</v>
      </c>
      <c r="BV353" s="28">
        <v>26.89</v>
      </c>
      <c r="BW353" s="28">
        <v>465.19700000000006</v>
      </c>
      <c r="BX353" s="24">
        <v>595</v>
      </c>
      <c r="BY353" s="24">
        <v>1018</v>
      </c>
      <c r="BZ353" s="24">
        <v>117</v>
      </c>
      <c r="CA353" s="24">
        <v>450</v>
      </c>
      <c r="CB353" s="24">
        <v>270</v>
      </c>
      <c r="CC353" s="24">
        <v>1010</v>
      </c>
      <c r="CD353" s="24">
        <v>69.94</v>
      </c>
      <c r="CE353" s="24">
        <v>27.09</v>
      </c>
      <c r="CF353" s="24">
        <v>106.44</v>
      </c>
      <c r="CG353" s="24">
        <v>0</v>
      </c>
      <c r="CH353" s="24">
        <v>1730</v>
      </c>
      <c r="CI353" s="24">
        <v>100</v>
      </c>
      <c r="CJ353" s="24" t="s">
        <v>1980</v>
      </c>
      <c r="CK353" s="24">
        <v>453</v>
      </c>
      <c r="CL353" s="28">
        <v>1</v>
      </c>
      <c r="CM353" s="28">
        <v>3.83</v>
      </c>
      <c r="CN353" s="24">
        <v>152</v>
      </c>
      <c r="CO353" s="24">
        <v>33.700000000000003</v>
      </c>
      <c r="CP353" s="24">
        <v>235</v>
      </c>
      <c r="CQ353" s="24">
        <v>232</v>
      </c>
      <c r="CR353" s="24">
        <v>47</v>
      </c>
      <c r="CS353" s="24">
        <v>618</v>
      </c>
      <c r="CT353" s="24">
        <v>126</v>
      </c>
      <c r="CU353" s="24">
        <v>243</v>
      </c>
      <c r="CV353" s="24">
        <v>182</v>
      </c>
      <c r="CW353" s="24">
        <v>92</v>
      </c>
      <c r="CX353" s="24">
        <v>80.25</v>
      </c>
      <c r="CY353" s="24">
        <v>98.78</v>
      </c>
      <c r="CZ353" s="24">
        <v>83.87</v>
      </c>
      <c r="DA353" s="24">
        <v>45.32</v>
      </c>
      <c r="DB353" s="24">
        <v>129</v>
      </c>
      <c r="DC353" s="24">
        <v>1.23</v>
      </c>
      <c r="DD353" s="24">
        <v>11.31</v>
      </c>
      <c r="DE353" s="24">
        <v>24</v>
      </c>
      <c r="DF353" s="24">
        <v>5.32</v>
      </c>
      <c r="DG353" s="24">
        <v>12.2</v>
      </c>
      <c r="DH353" s="24">
        <v>13.32</v>
      </c>
    </row>
    <row r="354" spans="1:112" ht="12.3" customHeight="1">
      <c r="A354" s="24">
        <v>364</v>
      </c>
      <c r="B354" s="24" t="s">
        <v>272</v>
      </c>
      <c r="C354" s="24" t="s">
        <v>273</v>
      </c>
      <c r="D354" s="25" t="s">
        <v>817</v>
      </c>
      <c r="E354" s="25" t="s">
        <v>818</v>
      </c>
      <c r="F354" s="25" t="s">
        <v>819</v>
      </c>
      <c r="G354" s="37" t="s">
        <v>2796</v>
      </c>
      <c r="H354" s="25" t="s">
        <v>195</v>
      </c>
      <c r="I354" s="26">
        <v>23388</v>
      </c>
      <c r="J354" s="27">
        <v>27676</v>
      </c>
      <c r="K354" s="27">
        <f t="shared" si="183"/>
        <v>5617.7975999999999</v>
      </c>
      <c r="L354" s="24">
        <v>4598</v>
      </c>
      <c r="M354" s="24">
        <v>1225</v>
      </c>
      <c r="N354" s="24">
        <v>229</v>
      </c>
      <c r="O354" s="24">
        <f t="shared" si="184"/>
        <v>1454</v>
      </c>
      <c r="P354" s="28">
        <v>24.02</v>
      </c>
      <c r="Q354" s="28">
        <f t="shared" si="185"/>
        <v>0.43791699125954714</v>
      </c>
      <c r="R354" s="29">
        <v>0.45033128476583556</v>
      </c>
      <c r="S354" s="29">
        <v>6.0641185190829595E-2</v>
      </c>
      <c r="T354" s="29">
        <v>0.17268450100674976</v>
      </c>
      <c r="U354" s="28" t="s">
        <v>237</v>
      </c>
      <c r="V354" s="28" t="s">
        <v>129</v>
      </c>
      <c r="W354" s="28">
        <v>0.45033128476583556</v>
      </c>
      <c r="X354" s="27">
        <v>12463.368637179265</v>
      </c>
      <c r="Y354" s="30">
        <f t="shared" si="186"/>
        <v>9.9810121145937122E-4</v>
      </c>
      <c r="Z354" s="27">
        <f t="shared" si="187"/>
        <v>12463.368637179265</v>
      </c>
      <c r="AA354" s="27">
        <v>0</v>
      </c>
      <c r="AB354" s="27">
        <v>0</v>
      </c>
      <c r="AC354" s="27">
        <v>0</v>
      </c>
      <c r="AD354" s="27">
        <v>0</v>
      </c>
      <c r="AE354" s="27">
        <v>7354</v>
      </c>
      <c r="AF354" s="27">
        <f t="shared" si="188"/>
        <v>7354</v>
      </c>
      <c r="AG354" s="27">
        <f t="shared" si="189"/>
        <v>1</v>
      </c>
      <c r="AH354" s="27">
        <v>0</v>
      </c>
      <c r="AI354" s="27">
        <v>0</v>
      </c>
      <c r="AJ354" s="27">
        <v>0</v>
      </c>
      <c r="AK354" s="27">
        <v>0</v>
      </c>
      <c r="AL354" s="27">
        <v>7354</v>
      </c>
      <c r="AM354" s="27">
        <v>7354</v>
      </c>
      <c r="AN354" s="27">
        <f t="shared" si="190"/>
        <v>1</v>
      </c>
      <c r="AO354" s="27">
        <v>0</v>
      </c>
      <c r="AP354" s="30">
        <f t="shared" si="191"/>
        <v>0</v>
      </c>
      <c r="AQ354" s="30">
        <f t="shared" si="192"/>
        <v>0</v>
      </c>
      <c r="AR354" s="31">
        <f t="shared" si="193"/>
        <v>0</v>
      </c>
      <c r="AS354" s="31">
        <f t="shared" si="210"/>
        <v>0</v>
      </c>
      <c r="AT354" s="32">
        <f t="shared" si="194"/>
        <v>0</v>
      </c>
      <c r="AU354" s="24">
        <v>3375.6833106047034</v>
      </c>
      <c r="AV354" s="28">
        <f t="shared" si="195"/>
        <v>9.3744563386351246E-2</v>
      </c>
      <c r="AW354" s="30">
        <f t="shared" si="196"/>
        <v>1.2039839459050904E-3</v>
      </c>
      <c r="AX354" s="33">
        <f t="shared" si="197"/>
        <v>9.3744563386351246E-2</v>
      </c>
      <c r="AY354" s="30">
        <f t="shared" si="198"/>
        <v>1.2039839459050904E-3</v>
      </c>
      <c r="AZ354" s="31">
        <f t="shared" si="199"/>
        <v>0.90452178114232562</v>
      </c>
      <c r="BA354" s="31">
        <f t="shared" si="211"/>
        <v>3375.6833106047034</v>
      </c>
      <c r="BB354" s="33">
        <f t="shared" si="200"/>
        <v>0</v>
      </c>
      <c r="BC354" s="31">
        <f t="shared" si="201"/>
        <v>0.48286587643150414</v>
      </c>
      <c r="BD354" s="30">
        <f t="shared" si="202"/>
        <v>9.9810121145937122E-4</v>
      </c>
      <c r="BE354" s="31">
        <f t="shared" si="203"/>
        <v>0.94592506563167766</v>
      </c>
      <c r="BF354" s="31">
        <f t="shared" si="204"/>
        <v>0.46575148386965753</v>
      </c>
      <c r="BG354" s="31">
        <f t="shared" si="205"/>
        <v>0.70685360839587286</v>
      </c>
      <c r="BH354" s="24">
        <v>79.2</v>
      </c>
      <c r="BI354" s="24">
        <v>1302.99047266</v>
      </c>
      <c r="BJ354" s="24">
        <f t="shared" si="213"/>
        <v>21.240370195110188</v>
      </c>
      <c r="BK354" s="28">
        <f t="shared" si="214"/>
        <v>1.0620185097555093E-2</v>
      </c>
      <c r="BL354" s="28" t="str">
        <f t="shared" si="206"/>
        <v>FALSETRUE</v>
      </c>
      <c r="BM354" s="24" t="str">
        <f t="shared" si="207"/>
        <v>TRUETRUE</v>
      </c>
      <c r="BN354" s="28">
        <v>0.44040000000000001</v>
      </c>
      <c r="BO354" s="28">
        <f t="shared" si="208"/>
        <v>0.39146666666666668</v>
      </c>
      <c r="BP354" s="24">
        <v>7.71</v>
      </c>
      <c r="BQ354" s="24">
        <f t="shared" ref="BQ354:BQ355" si="215">CS354/BR354</f>
        <v>166.57777777777778</v>
      </c>
      <c r="BR354" s="24">
        <v>45</v>
      </c>
      <c r="BS354" s="28">
        <v>19.54</v>
      </c>
      <c r="BT354" s="28">
        <v>4570.0151999999998</v>
      </c>
      <c r="BU354" s="24">
        <v>1.42</v>
      </c>
      <c r="BV354" s="28">
        <v>13.32</v>
      </c>
      <c r="BW354" s="28">
        <v>3115.2816000000003</v>
      </c>
      <c r="BX354" s="24">
        <v>6765</v>
      </c>
      <c r="BY354" s="24">
        <v>15361</v>
      </c>
      <c r="BZ354" s="24">
        <v>1262</v>
      </c>
      <c r="CA354" s="24">
        <v>5330</v>
      </c>
      <c r="CB354" s="24">
        <v>2830</v>
      </c>
      <c r="CC354" s="24">
        <v>15228</v>
      </c>
      <c r="CD354" s="24">
        <v>52.26</v>
      </c>
      <c r="CE354" s="24">
        <v>28.64</v>
      </c>
      <c r="CF354" s="24">
        <v>99.39</v>
      </c>
      <c r="CG354" s="24">
        <v>18523</v>
      </c>
      <c r="CH354" s="24">
        <v>4865</v>
      </c>
      <c r="CI354" s="24">
        <v>20.8</v>
      </c>
      <c r="CJ354" s="24" t="s">
        <v>98</v>
      </c>
      <c r="CK354" s="24">
        <v>6320</v>
      </c>
      <c r="CL354" s="28">
        <v>1.01</v>
      </c>
      <c r="CM354" s="28">
        <v>3.73</v>
      </c>
      <c r="CN354" s="24">
        <v>2032</v>
      </c>
      <c r="CO354" s="24">
        <v>32.18</v>
      </c>
      <c r="CP354" s="24">
        <v>2205</v>
      </c>
      <c r="CQ354" s="24">
        <v>2991</v>
      </c>
      <c r="CR354" s="24">
        <v>2142</v>
      </c>
      <c r="CS354" s="24">
        <v>7496</v>
      </c>
      <c r="CT354" s="24">
        <v>1391</v>
      </c>
      <c r="CU354" s="24">
        <v>2685</v>
      </c>
      <c r="CV354" s="24">
        <v>1963</v>
      </c>
      <c r="CW354" s="24">
        <v>1672</v>
      </c>
      <c r="CX354" s="24">
        <v>79.489999999999995</v>
      </c>
      <c r="CY354" s="24">
        <v>96.62</v>
      </c>
      <c r="CZ354" s="24">
        <v>82.9</v>
      </c>
      <c r="DA354" s="24">
        <v>51.76</v>
      </c>
      <c r="DB354" s="24">
        <v>1468</v>
      </c>
      <c r="DC354" s="24">
        <v>4.32</v>
      </c>
      <c r="DD354" s="24">
        <v>11.01</v>
      </c>
      <c r="DE354" s="24">
        <v>69</v>
      </c>
      <c r="DF354" s="24">
        <v>1.0900000000000001</v>
      </c>
      <c r="DG354" s="24">
        <v>9.0399999999999991</v>
      </c>
      <c r="DH354" s="24">
        <v>5.93</v>
      </c>
    </row>
    <row r="355" spans="1:112" ht="12.3" customHeight="1">
      <c r="A355" s="24">
        <v>365</v>
      </c>
      <c r="B355" s="24" t="s">
        <v>272</v>
      </c>
      <c r="C355" s="24" t="s">
        <v>273</v>
      </c>
      <c r="D355" s="25" t="s">
        <v>1915</v>
      </c>
      <c r="E355" s="25" t="s">
        <v>1916</v>
      </c>
      <c r="F355" s="25" t="s">
        <v>1917</v>
      </c>
      <c r="G355" s="25" t="s">
        <v>1918</v>
      </c>
      <c r="H355" s="25" t="s">
        <v>195</v>
      </c>
      <c r="I355" s="26">
        <v>6978</v>
      </c>
      <c r="J355" s="27">
        <v>8241.1134352373301</v>
      </c>
      <c r="K355" s="27">
        <f t="shared" si="183"/>
        <v>5292.8129999999992</v>
      </c>
      <c r="L355" s="24">
        <v>437</v>
      </c>
      <c r="M355" s="24">
        <v>1079</v>
      </c>
      <c r="N355" s="24">
        <v>293</v>
      </c>
      <c r="O355" s="24">
        <f t="shared" si="184"/>
        <v>1372</v>
      </c>
      <c r="P355" s="28">
        <v>75.849999999999994</v>
      </c>
      <c r="Q355" s="28">
        <f t="shared" si="185"/>
        <v>0.57634130900761338</v>
      </c>
      <c r="R355" s="29">
        <v>0.72807173082847965</v>
      </c>
      <c r="S355" s="29">
        <v>0.16580549628362795</v>
      </c>
      <c r="T355" s="29">
        <v>0.49225334979754176</v>
      </c>
      <c r="U355" s="28" t="s">
        <v>294</v>
      </c>
      <c r="V355" s="28" t="s">
        <v>295</v>
      </c>
      <c r="W355" s="28">
        <v>0.75113935875911675</v>
      </c>
      <c r="X355" s="27">
        <v>6190.2246612053095</v>
      </c>
      <c r="Y355" s="30">
        <f t="shared" si="186"/>
        <v>4.9573040109909003E-4</v>
      </c>
      <c r="Z355" s="27">
        <f t="shared" si="187"/>
        <v>6190.2246612053095</v>
      </c>
      <c r="AA355" s="27">
        <v>0</v>
      </c>
      <c r="AB355" s="27">
        <v>0</v>
      </c>
      <c r="AC355" s="27">
        <v>0</v>
      </c>
      <c r="AD355" s="27">
        <v>0</v>
      </c>
      <c r="AE355" s="27">
        <v>2132</v>
      </c>
      <c r="AF355" s="27">
        <f t="shared" si="188"/>
        <v>2132</v>
      </c>
      <c r="AG355" s="27">
        <f t="shared" si="189"/>
        <v>1</v>
      </c>
      <c r="AH355" s="27">
        <v>0</v>
      </c>
      <c r="AI355" s="27">
        <v>0</v>
      </c>
      <c r="AJ355" s="27">
        <v>0</v>
      </c>
      <c r="AK355" s="27">
        <v>0</v>
      </c>
      <c r="AL355" s="27">
        <v>2132</v>
      </c>
      <c r="AM355" s="27">
        <v>2132</v>
      </c>
      <c r="AN355" s="27">
        <f t="shared" si="190"/>
        <v>1</v>
      </c>
      <c r="AO355" s="27">
        <v>0</v>
      </c>
      <c r="AP355" s="30">
        <f t="shared" si="191"/>
        <v>0</v>
      </c>
      <c r="AQ355" s="30">
        <f t="shared" si="192"/>
        <v>0</v>
      </c>
      <c r="AR355" s="31">
        <f t="shared" si="193"/>
        <v>0</v>
      </c>
      <c r="AS355" s="31">
        <f t="shared" si="210"/>
        <v>0</v>
      </c>
      <c r="AT355" s="32">
        <f t="shared" si="194"/>
        <v>0</v>
      </c>
      <c r="AU355" s="24">
        <v>1710.3443198945088</v>
      </c>
      <c r="AV355" s="28">
        <f t="shared" si="195"/>
        <v>4.7497192940209453E-2</v>
      </c>
      <c r="AW355" s="30">
        <f t="shared" si="196"/>
        <v>6.1001785820781549E-4</v>
      </c>
      <c r="AX355" s="33">
        <f t="shared" si="197"/>
        <v>4.7497192940209453E-2</v>
      </c>
      <c r="AY355" s="30">
        <f t="shared" si="198"/>
        <v>6.1001785820781549E-4</v>
      </c>
      <c r="AZ355" s="31">
        <f t="shared" si="199"/>
        <v>0.89964940589506825</v>
      </c>
      <c r="BA355" s="31">
        <f t="shared" si="211"/>
        <v>1710.3443198945088</v>
      </c>
      <c r="BB355" s="33">
        <f t="shared" si="200"/>
        <v>0</v>
      </c>
      <c r="BC355" s="31">
        <f t="shared" si="201"/>
        <v>0.55840610988791906</v>
      </c>
      <c r="BD355" s="30">
        <f t="shared" si="202"/>
        <v>4.9573040109909003E-4</v>
      </c>
      <c r="BE355" s="31">
        <f t="shared" si="203"/>
        <v>0.94397973372957045</v>
      </c>
      <c r="BF355" s="31">
        <f t="shared" si="204"/>
        <v>0.56520494096326213</v>
      </c>
      <c r="BG355" s="31">
        <f t="shared" si="205"/>
        <v>0.8577904007598709</v>
      </c>
      <c r="BH355" s="24">
        <v>52.85</v>
      </c>
      <c r="BI355" s="24">
        <v>704.24087192399998</v>
      </c>
      <c r="BJ355" s="24">
        <f t="shared" si="213"/>
        <v>11.702123185100639</v>
      </c>
      <c r="BK355" s="28">
        <f t="shared" si="214"/>
        <v>5.8510615925503199E-3</v>
      </c>
      <c r="BL355" s="28" t="str">
        <f t="shared" si="206"/>
        <v>TRUEFALSE</v>
      </c>
      <c r="BM355" s="24" t="str">
        <f t="shared" si="207"/>
        <v>TRUETRUE</v>
      </c>
      <c r="BN355" s="28">
        <v>0.40360000000000001</v>
      </c>
      <c r="BO355" s="28">
        <f t="shared" si="208"/>
        <v>0.35875555555555555</v>
      </c>
      <c r="BP355" s="24">
        <v>8.8699999999999992</v>
      </c>
      <c r="BQ355" s="24">
        <f t="shared" si="215"/>
        <v>81.321428571428569</v>
      </c>
      <c r="BR355" s="24">
        <v>28</v>
      </c>
      <c r="BS355" s="28">
        <v>29.04</v>
      </c>
      <c r="BT355" s="28">
        <v>2026.4112</v>
      </c>
      <c r="BU355" s="24">
        <v>0.6</v>
      </c>
      <c r="BV355" s="28">
        <v>95.18</v>
      </c>
      <c r="BW355" s="28">
        <v>6641.6604000000007</v>
      </c>
      <c r="BX355" s="24">
        <v>1857</v>
      </c>
      <c r="BY355" s="24">
        <v>4601</v>
      </c>
      <c r="BZ355" s="24">
        <v>520</v>
      </c>
      <c r="CA355" s="24">
        <v>1452</v>
      </c>
      <c r="CB355" s="24">
        <v>843</v>
      </c>
      <c r="CC355" s="24">
        <v>4683</v>
      </c>
      <c r="CD355" s="24">
        <v>51.66</v>
      </c>
      <c r="CE355" s="24">
        <v>30.34</v>
      </c>
      <c r="CF355" s="24">
        <v>103.68</v>
      </c>
      <c r="CG355" s="24">
        <v>3688</v>
      </c>
      <c r="CH355" s="24">
        <v>3290</v>
      </c>
      <c r="CI355" s="24">
        <v>47.15</v>
      </c>
      <c r="CJ355" s="24" t="s">
        <v>98</v>
      </c>
      <c r="CK355" s="24">
        <v>1845</v>
      </c>
      <c r="CL355" s="28">
        <v>1.01</v>
      </c>
      <c r="CM355" s="28">
        <v>3.82</v>
      </c>
      <c r="CN355" s="24">
        <v>447</v>
      </c>
      <c r="CO355" s="24">
        <v>24.24</v>
      </c>
      <c r="CP355" s="24">
        <v>642</v>
      </c>
      <c r="CQ355" s="24">
        <v>850</v>
      </c>
      <c r="CR355" s="24">
        <v>785</v>
      </c>
      <c r="CS355" s="24">
        <v>2277</v>
      </c>
      <c r="CT355" s="24">
        <v>300</v>
      </c>
      <c r="CU355" s="24">
        <v>732</v>
      </c>
      <c r="CV355" s="24">
        <v>581</v>
      </c>
      <c r="CW355" s="24">
        <v>467</v>
      </c>
      <c r="CX355" s="24">
        <v>63.69</v>
      </c>
      <c r="CY355" s="24">
        <v>95.31</v>
      </c>
      <c r="CZ355" s="24">
        <v>81.37</v>
      </c>
      <c r="DA355" s="24">
        <v>52.41</v>
      </c>
      <c r="DB355" s="24">
        <v>514</v>
      </c>
      <c r="DC355" s="24">
        <v>5.78</v>
      </c>
      <c r="DD355" s="24">
        <v>11.71</v>
      </c>
      <c r="DE355" s="24">
        <v>44</v>
      </c>
      <c r="DF355" s="24">
        <v>2.39</v>
      </c>
      <c r="DG355" s="24">
        <v>69.09</v>
      </c>
      <c r="DH355" s="24">
        <v>9.4</v>
      </c>
    </row>
    <row r="356" spans="1:112" ht="12.3" customHeight="1">
      <c r="A356" s="24">
        <v>366</v>
      </c>
      <c r="B356" s="24" t="s">
        <v>272</v>
      </c>
      <c r="C356" s="24" t="s">
        <v>273</v>
      </c>
      <c r="D356" s="25" t="s">
        <v>1915</v>
      </c>
      <c r="E356" s="25" t="s">
        <v>1916</v>
      </c>
      <c r="F356" s="25" t="s">
        <v>2740</v>
      </c>
      <c r="G356" s="25" t="s">
        <v>2741</v>
      </c>
      <c r="H356" s="25" t="s">
        <v>195</v>
      </c>
      <c r="I356" s="26">
        <v>172</v>
      </c>
      <c r="J356" s="27">
        <v>203.13435237329043</v>
      </c>
      <c r="K356" s="27">
        <f t="shared" si="183"/>
        <v>132.92160000000001</v>
      </c>
      <c r="L356" s="24">
        <v>10</v>
      </c>
      <c r="M356" s="24">
        <v>17</v>
      </c>
      <c r="N356" s="24">
        <v>17</v>
      </c>
      <c r="O356" s="24">
        <f t="shared" si="184"/>
        <v>34</v>
      </c>
      <c r="P356" s="28">
        <v>77.28</v>
      </c>
      <c r="Q356" s="28">
        <f t="shared" si="185"/>
        <v>0.58707760332962799</v>
      </c>
      <c r="R356" s="29">
        <v>0.72807173082847965</v>
      </c>
      <c r="S356" s="29">
        <v>0.16580549628362795</v>
      </c>
      <c r="T356" s="29">
        <v>0.49225334979754176</v>
      </c>
      <c r="U356" s="28" t="s">
        <v>294</v>
      </c>
      <c r="V356" s="28" t="s">
        <v>295</v>
      </c>
      <c r="W356" s="28">
        <v>0.76530058859465455</v>
      </c>
      <c r="X356" s="27">
        <v>155.45883943507312</v>
      </c>
      <c r="Y356" s="30">
        <f t="shared" si="186"/>
        <v>1.2449576072824186E-5</v>
      </c>
      <c r="Z356" s="27">
        <f t="shared" si="187"/>
        <v>155.45883943507312</v>
      </c>
      <c r="AA356" s="27">
        <v>0</v>
      </c>
      <c r="AB356" s="27">
        <v>0</v>
      </c>
      <c r="AC356" s="27">
        <v>0</v>
      </c>
      <c r="AD356" s="27">
        <v>0</v>
      </c>
      <c r="AE356" s="27">
        <v>0</v>
      </c>
      <c r="AF356" s="27">
        <f t="shared" si="188"/>
        <v>0</v>
      </c>
      <c r="AG356" s="27">
        <f t="shared" si="189"/>
        <v>0</v>
      </c>
      <c r="AH356" s="27">
        <v>0</v>
      </c>
      <c r="AI356" s="27">
        <v>0</v>
      </c>
      <c r="AJ356" s="27">
        <v>0</v>
      </c>
      <c r="AK356" s="27">
        <v>0</v>
      </c>
      <c r="AL356" s="27">
        <v>0</v>
      </c>
      <c r="AM356" s="27">
        <v>0</v>
      </c>
      <c r="AN356" s="27">
        <f t="shared" si="190"/>
        <v>0</v>
      </c>
      <c r="AO356" s="27">
        <v>0</v>
      </c>
      <c r="AP356" s="30">
        <f t="shared" si="191"/>
        <v>0</v>
      </c>
      <c r="AQ356" s="30">
        <f t="shared" si="192"/>
        <v>0</v>
      </c>
      <c r="AR356" s="31">
        <f t="shared" si="193"/>
        <v>0</v>
      </c>
      <c r="AS356" s="31">
        <f t="shared" si="210"/>
        <v>0</v>
      </c>
      <c r="AT356" s="32">
        <f t="shared" si="194"/>
        <v>0</v>
      </c>
      <c r="AU356" s="24">
        <f>W356*CS356</f>
        <v>25.254919423623601</v>
      </c>
      <c r="AV356" s="28">
        <f t="shared" si="195"/>
        <v>7.0134286213625039E-4</v>
      </c>
      <c r="AW356" s="30">
        <f t="shared" si="196"/>
        <v>9.0075148476302356E-6</v>
      </c>
      <c r="AX356" s="33">
        <f t="shared" si="197"/>
        <v>7.0134286213625039E-4</v>
      </c>
      <c r="AY356" s="30">
        <f t="shared" si="198"/>
        <v>9.0075148476302356E-6</v>
      </c>
      <c r="AZ356" s="31">
        <f t="shared" si="199"/>
        <v>0.89471924577147166</v>
      </c>
      <c r="BA356" s="31">
        <f t="shared" si="211"/>
        <v>25.254919423623601</v>
      </c>
      <c r="BB356" s="33">
        <f t="shared" si="200"/>
        <v>0</v>
      </c>
      <c r="BC356" s="31">
        <f t="shared" si="201"/>
        <v>0.54116410648736257</v>
      </c>
      <c r="BD356" s="30">
        <f t="shared" si="202"/>
        <v>1.2449576072824186E-5</v>
      </c>
      <c r="BE356" s="31">
        <f t="shared" si="203"/>
        <v>0.94210832403137146</v>
      </c>
      <c r="BF356" s="31">
        <f t="shared" si="204"/>
        <v>0.56914045406736624</v>
      </c>
      <c r="BG356" s="31">
        <f t="shared" si="205"/>
        <v>0.86376318181343326</v>
      </c>
      <c r="BH356" s="24">
        <v>0</v>
      </c>
      <c r="BI356" s="24">
        <v>176.06727803699999</v>
      </c>
      <c r="BJ356" s="24">
        <f t="shared" si="213"/>
        <v>1.1537314294743761</v>
      </c>
      <c r="BK356" s="28">
        <f t="shared" si="214"/>
        <v>5.7686571473718803E-4</v>
      </c>
      <c r="BL356" s="28" t="str">
        <f t="shared" si="206"/>
        <v>TRUEFALSE</v>
      </c>
      <c r="BM356" s="24" t="str">
        <f t="shared" si="207"/>
        <v>TRUEFALSE</v>
      </c>
      <c r="BN356" s="28">
        <v>0.33329999999999999</v>
      </c>
      <c r="BO356" s="28">
        <f t="shared" si="208"/>
        <v>0.29626666666666668</v>
      </c>
      <c r="BP356" s="24">
        <v>14.47</v>
      </c>
      <c r="BQ356" s="24"/>
      <c r="BS356" s="28">
        <v>75</v>
      </c>
      <c r="BT356" s="28">
        <v>129</v>
      </c>
      <c r="BU356" s="24"/>
      <c r="BV356" s="28">
        <v>97.72</v>
      </c>
      <c r="BW356" s="28">
        <v>168.07839999999999</v>
      </c>
      <c r="BX356" s="24">
        <v>39</v>
      </c>
      <c r="BY356" s="24">
        <v>117</v>
      </c>
      <c r="BZ356" s="24">
        <v>16</v>
      </c>
      <c r="CA356" s="24">
        <v>31</v>
      </c>
      <c r="CB356" s="24">
        <v>24</v>
      </c>
      <c r="CC356" s="24">
        <v>117</v>
      </c>
      <c r="CD356" s="24">
        <v>47.01</v>
      </c>
      <c r="CE356" s="24">
        <v>33.1</v>
      </c>
      <c r="CF356" s="24">
        <v>123.38</v>
      </c>
      <c r="CG356" s="24">
        <v>0</v>
      </c>
      <c r="CH356" s="24">
        <v>172</v>
      </c>
      <c r="CI356" s="24">
        <v>100</v>
      </c>
      <c r="CJ356" s="24" t="s">
        <v>1980</v>
      </c>
      <c r="CK356" s="24">
        <v>44</v>
      </c>
      <c r="CL356" s="28">
        <v>1</v>
      </c>
      <c r="CM356" s="28">
        <v>3.91</v>
      </c>
      <c r="CN356" s="24">
        <v>6</v>
      </c>
      <c r="CO356" s="24">
        <v>13.64</v>
      </c>
      <c r="CP356" s="24"/>
      <c r="CQ356" s="24"/>
      <c r="CR356" s="24"/>
      <c r="CS356" s="40">
        <v>33</v>
      </c>
      <c r="CT356" s="24">
        <v>3</v>
      </c>
      <c r="CU356" s="24">
        <v>17</v>
      </c>
      <c r="CV356" s="24">
        <v>13</v>
      </c>
      <c r="CW356" s="24">
        <v>2</v>
      </c>
      <c r="CX356" s="24">
        <v>50</v>
      </c>
      <c r="CY356" s="24">
        <v>85</v>
      </c>
      <c r="CZ356" s="24">
        <v>61.9</v>
      </c>
      <c r="DA356" s="24">
        <v>10.53</v>
      </c>
      <c r="DB356" s="24">
        <v>22</v>
      </c>
      <c r="DC356" s="24">
        <v>13.33</v>
      </c>
      <c r="DD356" s="24">
        <v>31.82</v>
      </c>
      <c r="DE356" s="24">
        <v>0</v>
      </c>
      <c r="DF356" s="24">
        <v>0</v>
      </c>
      <c r="DG356" s="24">
        <v>75</v>
      </c>
      <c r="DH356" s="24">
        <v>6.82</v>
      </c>
    </row>
    <row r="357" spans="1:112" ht="12.3" customHeight="1">
      <c r="A357" s="24">
        <v>367</v>
      </c>
      <c r="B357" s="24" t="s">
        <v>272</v>
      </c>
      <c r="C357" s="24" t="s">
        <v>273</v>
      </c>
      <c r="D357" s="25" t="s">
        <v>1915</v>
      </c>
      <c r="E357" s="25" t="s">
        <v>1916</v>
      </c>
      <c r="F357" s="25" t="s">
        <v>2656</v>
      </c>
      <c r="G357" s="25" t="s">
        <v>2657</v>
      </c>
      <c r="H357" s="25" t="s">
        <v>195</v>
      </c>
      <c r="I357" s="26">
        <v>1047</v>
      </c>
      <c r="J357" s="27">
        <v>1236.5213193885761</v>
      </c>
      <c r="K357" s="27">
        <f t="shared" si="183"/>
        <v>1003.7589</v>
      </c>
      <c r="L357" s="24">
        <v>10</v>
      </c>
      <c r="M357" s="24">
        <v>142</v>
      </c>
      <c r="N357" s="24">
        <v>90</v>
      </c>
      <c r="O357" s="24">
        <f t="shared" si="184"/>
        <v>232</v>
      </c>
      <c r="P357" s="28">
        <v>95.87</v>
      </c>
      <c r="Q357" s="28">
        <f t="shared" si="185"/>
        <v>0.84247098708669932</v>
      </c>
      <c r="R357" s="29">
        <v>0.72807173082847965</v>
      </c>
      <c r="S357" s="29">
        <v>0.16580549628362795</v>
      </c>
      <c r="T357" s="29">
        <v>0.49225334979754176</v>
      </c>
      <c r="U357" s="28" t="s">
        <v>294</v>
      </c>
      <c r="V357" s="28" t="s">
        <v>295</v>
      </c>
      <c r="W357" s="28">
        <v>0.9493965764566451</v>
      </c>
      <c r="X357" s="27">
        <v>1173.949107343168</v>
      </c>
      <c r="Y357" s="30">
        <f t="shared" si="186"/>
        <v>9.4013108361051383E-5</v>
      </c>
      <c r="Z357" s="27">
        <f t="shared" si="187"/>
        <v>1173.949107343168</v>
      </c>
      <c r="AA357" s="27">
        <v>0</v>
      </c>
      <c r="AB357" s="27">
        <v>0</v>
      </c>
      <c r="AC357" s="27">
        <v>0</v>
      </c>
      <c r="AD357" s="27">
        <v>0</v>
      </c>
      <c r="AE357" s="27">
        <v>0</v>
      </c>
      <c r="AF357" s="27">
        <f t="shared" si="188"/>
        <v>0</v>
      </c>
      <c r="AG357" s="27">
        <f t="shared" si="189"/>
        <v>0</v>
      </c>
      <c r="AH357" s="27">
        <v>0</v>
      </c>
      <c r="AI357" s="27">
        <v>0</v>
      </c>
      <c r="AJ357" s="27">
        <v>0</v>
      </c>
      <c r="AK357" s="27">
        <v>0</v>
      </c>
      <c r="AL357" s="27">
        <v>0</v>
      </c>
      <c r="AM357" s="27">
        <v>0</v>
      </c>
      <c r="AN357" s="27">
        <f t="shared" si="190"/>
        <v>0</v>
      </c>
      <c r="AO357" s="27">
        <v>0</v>
      </c>
      <c r="AP357" s="30">
        <f t="shared" si="191"/>
        <v>0</v>
      </c>
      <c r="AQ357" s="30">
        <f t="shared" si="192"/>
        <v>0</v>
      </c>
      <c r="AR357" s="31">
        <f t="shared" si="193"/>
        <v>0</v>
      </c>
      <c r="AS357" s="31">
        <f t="shared" si="210"/>
        <v>0</v>
      </c>
      <c r="AT357" s="32">
        <f t="shared" si="194"/>
        <v>0</v>
      </c>
      <c r="AU357" s="24">
        <v>156.65043511534645</v>
      </c>
      <c r="AV357" s="28">
        <f t="shared" si="195"/>
        <v>4.3502678696300682E-3</v>
      </c>
      <c r="AW357" s="30">
        <f t="shared" si="196"/>
        <v>5.5871535225304785E-5</v>
      </c>
      <c r="AX357" s="33">
        <f t="shared" si="197"/>
        <v>4.3502678696300682E-3</v>
      </c>
      <c r="AY357" s="30">
        <f t="shared" si="198"/>
        <v>5.5871535225304785E-5</v>
      </c>
      <c r="AZ357" s="31">
        <f t="shared" si="199"/>
        <v>0.89510367696645854</v>
      </c>
      <c r="BA357" s="31">
        <f t="shared" ref="BA357:BA388" si="216">AU357-AI357</f>
        <v>156.65043511534645</v>
      </c>
      <c r="BB357" s="33">
        <f t="shared" si="200"/>
        <v>0</v>
      </c>
      <c r="BC357" s="31">
        <f t="shared" si="201"/>
        <v>0.54250855855485602</v>
      </c>
      <c r="BD357" s="30">
        <f t="shared" si="202"/>
        <v>9.4013108361051383E-5</v>
      </c>
      <c r="BE357" s="31">
        <f t="shared" si="203"/>
        <v>0.94242416272688612</v>
      </c>
      <c r="BF357" s="31">
        <f t="shared" si="204"/>
        <v>0.63063825076396407</v>
      </c>
      <c r="BG357" s="31">
        <f t="shared" si="205"/>
        <v>0.95709608789935607</v>
      </c>
      <c r="BH357" s="24">
        <v>0</v>
      </c>
      <c r="BI357" s="24">
        <v>709.76642954600004</v>
      </c>
      <c r="BJ357" s="24">
        <f t="shared" si="213"/>
        <v>1.7421524432756186</v>
      </c>
      <c r="BK357" s="28">
        <f t="shared" si="214"/>
        <v>8.7107622163780927E-4</v>
      </c>
      <c r="BL357" s="28" t="str">
        <f t="shared" si="206"/>
        <v>TRUEFALSE</v>
      </c>
      <c r="BM357" s="24" t="str">
        <f t="shared" si="207"/>
        <v>TRUEFALSE</v>
      </c>
      <c r="BN357" s="28">
        <v>0.4446</v>
      </c>
      <c r="BO357" s="28">
        <f t="shared" si="208"/>
        <v>0.3952</v>
      </c>
      <c r="BP357" s="24">
        <v>19.07</v>
      </c>
      <c r="BQ357" s="24">
        <f t="shared" ref="BQ357:BQ388" si="217">CS357/BR357</f>
        <v>11</v>
      </c>
      <c r="BR357" s="24">
        <v>15</v>
      </c>
      <c r="BS357" s="28">
        <v>95.88</v>
      </c>
      <c r="BT357" s="28">
        <v>1003.8636</v>
      </c>
      <c r="BU357" s="24">
        <v>28.84</v>
      </c>
      <c r="BV357" s="28">
        <v>99.990000000000009</v>
      </c>
      <c r="BW357" s="28">
        <v>1046.8953000000001</v>
      </c>
      <c r="BX357" s="24">
        <v>309</v>
      </c>
      <c r="BY357" s="24">
        <v>695</v>
      </c>
      <c r="BZ357" s="24">
        <v>43</v>
      </c>
      <c r="CA357" s="24">
        <v>240</v>
      </c>
      <c r="CB357" s="24">
        <v>146</v>
      </c>
      <c r="CC357" s="24">
        <v>661</v>
      </c>
      <c r="CD357" s="24">
        <v>50.65</v>
      </c>
      <c r="CE357" s="24">
        <v>27.19</v>
      </c>
      <c r="CF357" s="24">
        <v>117.67</v>
      </c>
      <c r="CG357" s="24">
        <v>0</v>
      </c>
      <c r="CH357" s="24">
        <v>1047</v>
      </c>
      <c r="CI357" s="24">
        <v>100</v>
      </c>
      <c r="CJ357" s="24" t="s">
        <v>1980</v>
      </c>
      <c r="CK357" s="24">
        <v>270</v>
      </c>
      <c r="CL357" s="28">
        <v>1.01</v>
      </c>
      <c r="CM357" s="28">
        <v>3.92</v>
      </c>
      <c r="CN357" s="24">
        <v>31</v>
      </c>
      <c r="CO357" s="24">
        <v>11.48</v>
      </c>
      <c r="CP357" s="24">
        <v>0</v>
      </c>
      <c r="CQ357" s="24">
        <v>165</v>
      </c>
      <c r="CR357" s="24">
        <v>0</v>
      </c>
      <c r="CS357" s="24">
        <v>165</v>
      </c>
      <c r="CT357" s="24">
        <v>7</v>
      </c>
      <c r="CU357" s="24">
        <v>105</v>
      </c>
      <c r="CV357" s="24">
        <v>42</v>
      </c>
      <c r="CW357" s="24">
        <v>25</v>
      </c>
      <c r="CX357" s="24">
        <v>9.33</v>
      </c>
      <c r="CY357" s="24">
        <v>82.03</v>
      </c>
      <c r="CZ357" s="24">
        <v>33.33</v>
      </c>
      <c r="DA357" s="24">
        <v>15.53</v>
      </c>
      <c r="DB357" s="24">
        <v>164</v>
      </c>
      <c r="DC357" s="24">
        <v>25.56</v>
      </c>
      <c r="DD357" s="24">
        <v>20.37</v>
      </c>
      <c r="DE357" s="24">
        <v>7</v>
      </c>
      <c r="DF357" s="24">
        <v>2.59</v>
      </c>
      <c r="DG357" s="24">
        <v>94.44</v>
      </c>
      <c r="DH357" s="24">
        <v>21.07</v>
      </c>
    </row>
    <row r="358" spans="1:112" ht="12.3" customHeight="1">
      <c r="A358" s="24">
        <v>368</v>
      </c>
      <c r="B358" s="24" t="s">
        <v>272</v>
      </c>
      <c r="C358" s="24" t="s">
        <v>273</v>
      </c>
      <c r="D358" s="25" t="s">
        <v>1915</v>
      </c>
      <c r="E358" s="25" t="s">
        <v>1916</v>
      </c>
      <c r="F358" s="25" t="s">
        <v>2713</v>
      </c>
      <c r="G358" s="25" t="s">
        <v>2714</v>
      </c>
      <c r="H358" s="25" t="s">
        <v>195</v>
      </c>
      <c r="I358" s="26">
        <v>661</v>
      </c>
      <c r="J358" s="27">
        <v>780.65004022526159</v>
      </c>
      <c r="K358" s="27">
        <f t="shared" si="183"/>
        <v>278.01659999999998</v>
      </c>
      <c r="L358" s="24">
        <v>113</v>
      </c>
      <c r="M358" s="24">
        <v>66</v>
      </c>
      <c r="N358" s="24">
        <v>16</v>
      </c>
      <c r="O358" s="24">
        <f t="shared" si="184"/>
        <v>82</v>
      </c>
      <c r="P358" s="28">
        <v>42.06</v>
      </c>
      <c r="Q358" s="28">
        <f t="shared" si="185"/>
        <v>0.42702753846178049</v>
      </c>
      <c r="R358" s="29">
        <v>0.72807173082847965</v>
      </c>
      <c r="S358" s="29">
        <v>0.16580549628362795</v>
      </c>
      <c r="T358" s="29">
        <v>0.49225334979754176</v>
      </c>
      <c r="U358" s="28" t="s">
        <v>294</v>
      </c>
      <c r="V358" s="28" t="s">
        <v>295</v>
      </c>
      <c r="W358" s="28">
        <v>0.41651841040749443</v>
      </c>
      <c r="X358" s="27">
        <v>325.15511383917254</v>
      </c>
      <c r="Y358" s="30">
        <f t="shared" si="186"/>
        <v>2.603932552126918E-5</v>
      </c>
      <c r="Z358" s="27">
        <f t="shared" si="187"/>
        <v>325.15511383917254</v>
      </c>
      <c r="AA358" s="27">
        <v>0</v>
      </c>
      <c r="AB358" s="27">
        <v>0</v>
      </c>
      <c r="AC358" s="27">
        <v>0</v>
      </c>
      <c r="AD358" s="27">
        <v>0</v>
      </c>
      <c r="AE358" s="27">
        <v>0</v>
      </c>
      <c r="AF358" s="27">
        <f t="shared" si="188"/>
        <v>0</v>
      </c>
      <c r="AG358" s="27">
        <f t="shared" si="189"/>
        <v>0</v>
      </c>
      <c r="AH358" s="27">
        <v>0</v>
      </c>
      <c r="AI358" s="27">
        <v>0</v>
      </c>
      <c r="AJ358" s="27">
        <v>0</v>
      </c>
      <c r="AK358" s="27">
        <v>0</v>
      </c>
      <c r="AL358" s="27">
        <v>0</v>
      </c>
      <c r="AM358" s="27">
        <v>0</v>
      </c>
      <c r="AN358" s="27">
        <f t="shared" si="190"/>
        <v>0</v>
      </c>
      <c r="AO358" s="27">
        <v>0</v>
      </c>
      <c r="AP358" s="30">
        <f t="shared" si="191"/>
        <v>0</v>
      </c>
      <c r="AQ358" s="30">
        <f t="shared" si="192"/>
        <v>0</v>
      </c>
      <c r="AR358" s="31">
        <f t="shared" si="193"/>
        <v>0</v>
      </c>
      <c r="AS358" s="31">
        <f t="shared" si="210"/>
        <v>0</v>
      </c>
      <c r="AT358" s="32">
        <f t="shared" si="194"/>
        <v>0</v>
      </c>
      <c r="AU358" s="24">
        <v>84.136718902313874</v>
      </c>
      <c r="AV358" s="28">
        <f t="shared" si="195"/>
        <v>2.3365224911588867E-3</v>
      </c>
      <c r="AW358" s="30">
        <f t="shared" si="196"/>
        <v>3.000851960884003E-5</v>
      </c>
      <c r="AX358" s="33">
        <f t="shared" si="197"/>
        <v>2.3365224911588867E-3</v>
      </c>
      <c r="AY358" s="30">
        <f t="shared" si="198"/>
        <v>3.000851960884003E-5</v>
      </c>
      <c r="AZ358" s="31">
        <f t="shared" si="199"/>
        <v>0.89489151953909163</v>
      </c>
      <c r="BA358" s="31">
        <f t="shared" si="216"/>
        <v>84.136718902313874</v>
      </c>
      <c r="BB358" s="33">
        <f t="shared" si="200"/>
        <v>0</v>
      </c>
      <c r="BC358" s="31">
        <f t="shared" si="201"/>
        <v>0.54176659095291002</v>
      </c>
      <c r="BD358" s="30">
        <f t="shared" si="202"/>
        <v>2.603932552126918E-5</v>
      </c>
      <c r="BE358" s="31">
        <f t="shared" si="203"/>
        <v>0.94216094765638814</v>
      </c>
      <c r="BF358" s="31">
        <f t="shared" si="204"/>
        <v>0.45290179912980127</v>
      </c>
      <c r="BG358" s="31">
        <f t="shared" si="205"/>
        <v>0.6873521224324729</v>
      </c>
      <c r="BH358" s="24">
        <v>0</v>
      </c>
      <c r="BI358" s="24">
        <v>392.30188783199998</v>
      </c>
      <c r="BJ358" s="24">
        <f t="shared" si="213"/>
        <v>1.9899217017267286</v>
      </c>
      <c r="BK358" s="28">
        <f t="shared" si="214"/>
        <v>9.9496085086336417E-4</v>
      </c>
      <c r="BL358" s="28" t="str">
        <f t="shared" si="206"/>
        <v>FALSEFALSE</v>
      </c>
      <c r="BM358" s="24" t="str">
        <f t="shared" si="207"/>
        <v>TRUEFALSE</v>
      </c>
      <c r="BN358" s="28">
        <v>0.33329999999999999</v>
      </c>
      <c r="BO358" s="28">
        <f t="shared" si="208"/>
        <v>0.29626666666666668</v>
      </c>
      <c r="BP358" s="24">
        <v>8.0299999999999994</v>
      </c>
      <c r="BQ358" s="24">
        <f t="shared" si="217"/>
        <v>25.25</v>
      </c>
      <c r="BR358" s="24">
        <v>8</v>
      </c>
      <c r="BS358" s="28">
        <v>44.32</v>
      </c>
      <c r="BT358" s="28">
        <v>292.95519999999999</v>
      </c>
      <c r="BU358" s="24">
        <v>3.78</v>
      </c>
      <c r="BV358" s="28">
        <v>82.700000000000017</v>
      </c>
      <c r="BW358" s="28">
        <v>546.64700000000016</v>
      </c>
      <c r="BX358" s="24">
        <v>143</v>
      </c>
      <c r="BY358" s="24">
        <v>429</v>
      </c>
      <c r="BZ358" s="24">
        <v>89</v>
      </c>
      <c r="CA358" s="24">
        <v>107</v>
      </c>
      <c r="CB358" s="24">
        <v>87</v>
      </c>
      <c r="CC358" s="24">
        <v>467</v>
      </c>
      <c r="CD358" s="24">
        <v>54.08</v>
      </c>
      <c r="CE358" s="24">
        <v>35.33</v>
      </c>
      <c r="CF358" s="24">
        <v>106.56</v>
      </c>
      <c r="CG358" s="24">
        <v>0</v>
      </c>
      <c r="CH358" s="24">
        <v>661</v>
      </c>
      <c r="CI358" s="24">
        <v>100</v>
      </c>
      <c r="CJ358" s="24" t="s">
        <v>1980</v>
      </c>
      <c r="CK358" s="24">
        <v>196</v>
      </c>
      <c r="CL358" s="28">
        <v>1.06</v>
      </c>
      <c r="CM358" s="28">
        <v>3.57</v>
      </c>
      <c r="CN358" s="24">
        <v>44</v>
      </c>
      <c r="CO358" s="24">
        <v>22.45</v>
      </c>
      <c r="CP358" s="24">
        <v>41</v>
      </c>
      <c r="CQ358" s="24">
        <v>89</v>
      </c>
      <c r="CR358" s="24">
        <v>72</v>
      </c>
      <c r="CS358" s="24">
        <v>202</v>
      </c>
      <c r="CT358" s="24">
        <v>29</v>
      </c>
      <c r="CU358" s="24">
        <v>58</v>
      </c>
      <c r="CV358" s="24">
        <v>68</v>
      </c>
      <c r="CW358" s="24">
        <v>29</v>
      </c>
      <c r="CX358" s="24">
        <v>70.73</v>
      </c>
      <c r="CY358" s="24">
        <v>96.67</v>
      </c>
      <c r="CZ358" s="24">
        <v>91.89</v>
      </c>
      <c r="DA358" s="24">
        <v>39.19</v>
      </c>
      <c r="DB358" s="24">
        <v>46</v>
      </c>
      <c r="DC358" s="24">
        <v>4.4400000000000004</v>
      </c>
      <c r="DD358" s="24">
        <v>14.8</v>
      </c>
      <c r="DE358" s="24">
        <v>1</v>
      </c>
      <c r="DF358" s="24">
        <v>0.51</v>
      </c>
      <c r="DG358" s="24">
        <v>22.45</v>
      </c>
      <c r="DH358" s="24">
        <v>12.82</v>
      </c>
    </row>
    <row r="359" spans="1:112" ht="12.3" customHeight="1">
      <c r="A359" s="24">
        <v>369</v>
      </c>
      <c r="B359" s="24" t="s">
        <v>272</v>
      </c>
      <c r="C359" s="24" t="s">
        <v>273</v>
      </c>
      <c r="D359" s="25" t="s">
        <v>1915</v>
      </c>
      <c r="E359" s="25" t="s">
        <v>1916</v>
      </c>
      <c r="F359" s="25" t="s">
        <v>2654</v>
      </c>
      <c r="G359" s="25" t="s">
        <v>2655</v>
      </c>
      <c r="H359" s="25" t="s">
        <v>195</v>
      </c>
      <c r="I359" s="26">
        <v>1086</v>
      </c>
      <c r="J359" s="27">
        <v>1282.580852775543</v>
      </c>
      <c r="K359" s="27">
        <f t="shared" si="183"/>
        <v>603.38159999999993</v>
      </c>
      <c r="L359" s="24">
        <v>124</v>
      </c>
      <c r="M359" s="24">
        <v>121</v>
      </c>
      <c r="N359" s="24">
        <v>34</v>
      </c>
      <c r="O359" s="24">
        <f t="shared" si="184"/>
        <v>155</v>
      </c>
      <c r="P359" s="28">
        <v>55.559999999999995</v>
      </c>
      <c r="Q359" s="28">
        <f t="shared" si="185"/>
        <v>0.47373208824962126</v>
      </c>
      <c r="R359" s="29">
        <v>0.72807173082847965</v>
      </c>
      <c r="S359" s="29">
        <v>0.16580549628362795</v>
      </c>
      <c r="T359" s="29">
        <v>0.49225334979754176</v>
      </c>
      <c r="U359" s="28" t="s">
        <v>294</v>
      </c>
      <c r="V359" s="28" t="s">
        <v>295</v>
      </c>
      <c r="W359" s="28">
        <v>0.55020834242131211</v>
      </c>
      <c r="X359" s="27">
        <v>705.68668502694447</v>
      </c>
      <c r="Y359" s="30">
        <f t="shared" si="186"/>
        <v>5.6513351706136348E-5</v>
      </c>
      <c r="Z359" s="27">
        <f t="shared" si="187"/>
        <v>705.68668502694447</v>
      </c>
      <c r="AA359" s="27">
        <v>0</v>
      </c>
      <c r="AB359" s="27">
        <v>0</v>
      </c>
      <c r="AC359" s="27">
        <v>0</v>
      </c>
      <c r="AD359" s="27">
        <v>0</v>
      </c>
      <c r="AE359" s="27">
        <v>0</v>
      </c>
      <c r="AF359" s="27">
        <f t="shared" si="188"/>
        <v>0</v>
      </c>
      <c r="AG359" s="27">
        <f t="shared" si="189"/>
        <v>0</v>
      </c>
      <c r="AH359" s="27">
        <v>0</v>
      </c>
      <c r="AI359" s="27">
        <v>0</v>
      </c>
      <c r="AJ359" s="27">
        <v>0</v>
      </c>
      <c r="AK359" s="27">
        <v>0</v>
      </c>
      <c r="AL359" s="27">
        <v>0</v>
      </c>
      <c r="AM359" s="27">
        <v>0</v>
      </c>
      <c r="AN359" s="27">
        <f t="shared" si="190"/>
        <v>0</v>
      </c>
      <c r="AO359" s="27">
        <v>0</v>
      </c>
      <c r="AP359" s="30">
        <f t="shared" si="191"/>
        <v>0</v>
      </c>
      <c r="AQ359" s="30">
        <f t="shared" si="192"/>
        <v>0</v>
      </c>
      <c r="AR359" s="31">
        <f t="shared" si="193"/>
        <v>0</v>
      </c>
      <c r="AS359" s="31">
        <f t="shared" si="210"/>
        <v>0</v>
      </c>
      <c r="AT359" s="32">
        <f t="shared" si="194"/>
        <v>0</v>
      </c>
      <c r="AU359" s="24">
        <v>159.01021095975921</v>
      </c>
      <c r="AV359" s="28">
        <f t="shared" si="195"/>
        <v>4.4158001295814629E-3</v>
      </c>
      <c r="AW359" s="30">
        <f t="shared" si="196"/>
        <v>5.6713181781331582E-5</v>
      </c>
      <c r="AX359" s="33">
        <f t="shared" si="197"/>
        <v>4.4158001295814629E-3</v>
      </c>
      <c r="AY359" s="30">
        <f t="shared" si="198"/>
        <v>5.6713181781331582E-5</v>
      </c>
      <c r="AZ359" s="31">
        <f t="shared" si="199"/>
        <v>0.89511058109437336</v>
      </c>
      <c r="BA359" s="31">
        <f t="shared" si="216"/>
        <v>159.01021095975921</v>
      </c>
      <c r="BB359" s="33">
        <f t="shared" si="200"/>
        <v>0</v>
      </c>
      <c r="BC359" s="31">
        <f t="shared" si="201"/>
        <v>0.54253270401747811</v>
      </c>
      <c r="BD359" s="30">
        <f t="shared" si="202"/>
        <v>5.6513351706136348E-5</v>
      </c>
      <c r="BE359" s="31">
        <f t="shared" si="203"/>
        <v>0.94227895231370606</v>
      </c>
      <c r="BF359" s="31">
        <f t="shared" si="204"/>
        <v>0.49751460269557474</v>
      </c>
      <c r="BG359" s="31">
        <f t="shared" si="205"/>
        <v>0.75505930592681125</v>
      </c>
      <c r="BH359" s="24">
        <v>0</v>
      </c>
      <c r="BI359" s="24">
        <v>711.31019841600005</v>
      </c>
      <c r="BJ359" s="24">
        <f t="shared" si="213"/>
        <v>1.8031245097169872</v>
      </c>
      <c r="BK359" s="28">
        <f t="shared" si="214"/>
        <v>9.0156225485849364E-4</v>
      </c>
      <c r="BL359" s="28" t="str">
        <f t="shared" si="206"/>
        <v>TRUEFALSE</v>
      </c>
      <c r="BM359" s="24" t="str">
        <f t="shared" si="207"/>
        <v>TRUEFALSE</v>
      </c>
      <c r="BN359" s="28">
        <v>0.4163</v>
      </c>
      <c r="BO359" s="28">
        <f t="shared" si="208"/>
        <v>0.37004444444444445</v>
      </c>
      <c r="BP359" s="24">
        <v>11.96</v>
      </c>
      <c r="BQ359" s="24">
        <f t="shared" si="217"/>
        <v>22.23076923076923</v>
      </c>
      <c r="BR359" s="24">
        <v>13</v>
      </c>
      <c r="BS359" s="28">
        <v>72.52</v>
      </c>
      <c r="BT359" s="28">
        <v>787.56719999999996</v>
      </c>
      <c r="BU359" s="24">
        <v>14.57</v>
      </c>
      <c r="BV359" s="28">
        <v>94.029999999999987</v>
      </c>
      <c r="BW359" s="28">
        <v>1021.1657999999999</v>
      </c>
      <c r="BX359" s="24">
        <v>301</v>
      </c>
      <c r="BY359" s="24">
        <v>723</v>
      </c>
      <c r="BZ359" s="24">
        <v>62</v>
      </c>
      <c r="CA359" s="24">
        <v>229</v>
      </c>
      <c r="CB359" s="24">
        <v>133</v>
      </c>
      <c r="CC359" s="24">
        <v>724</v>
      </c>
      <c r="CD359" s="24">
        <v>50.21</v>
      </c>
      <c r="CE359" s="24">
        <v>30.15</v>
      </c>
      <c r="CF359" s="24">
        <v>124.38</v>
      </c>
      <c r="CG359" s="24">
        <v>0</v>
      </c>
      <c r="CH359" s="24">
        <v>1086</v>
      </c>
      <c r="CI359" s="24">
        <v>100</v>
      </c>
      <c r="CJ359" s="24" t="s">
        <v>1980</v>
      </c>
      <c r="CK359" s="24">
        <v>302</v>
      </c>
      <c r="CL359" s="28">
        <v>1</v>
      </c>
      <c r="CM359" s="28">
        <v>3.6</v>
      </c>
      <c r="CN359" s="24">
        <v>52</v>
      </c>
      <c r="CO359" s="24">
        <v>17.22</v>
      </c>
      <c r="CP359" s="24">
        <v>22</v>
      </c>
      <c r="CQ359" s="24">
        <v>188</v>
      </c>
      <c r="CR359" s="24">
        <v>79</v>
      </c>
      <c r="CS359" s="24">
        <v>289</v>
      </c>
      <c r="CT359" s="24">
        <v>40</v>
      </c>
      <c r="CU359" s="24">
        <v>109</v>
      </c>
      <c r="CV359" s="24">
        <v>71</v>
      </c>
      <c r="CW359" s="24">
        <v>31</v>
      </c>
      <c r="CX359" s="24">
        <v>45.45</v>
      </c>
      <c r="CY359" s="24">
        <v>90.08</v>
      </c>
      <c r="CZ359" s="24">
        <v>66.98</v>
      </c>
      <c r="DA359" s="24">
        <v>22.3</v>
      </c>
      <c r="DB359" s="24">
        <v>107</v>
      </c>
      <c r="DC359" s="24">
        <v>13.64</v>
      </c>
      <c r="DD359" s="24">
        <v>15.56</v>
      </c>
      <c r="DE359" s="24">
        <v>2</v>
      </c>
      <c r="DF359" s="24">
        <v>0.66</v>
      </c>
      <c r="DG359" s="24">
        <v>43.71</v>
      </c>
      <c r="DH359" s="24">
        <v>7.89</v>
      </c>
    </row>
    <row r="360" spans="1:112" ht="12.3" customHeight="1">
      <c r="A360" s="24">
        <v>370</v>
      </c>
      <c r="B360" s="24" t="s">
        <v>272</v>
      </c>
      <c r="C360" s="24" t="s">
        <v>273</v>
      </c>
      <c r="D360" s="25" t="s">
        <v>272</v>
      </c>
      <c r="E360" s="25" t="s">
        <v>1764</v>
      </c>
      <c r="F360" s="25" t="s">
        <v>641</v>
      </c>
      <c r="G360" s="25" t="s">
        <v>1933</v>
      </c>
      <c r="H360" s="25" t="s">
        <v>195</v>
      </c>
      <c r="I360" s="26">
        <v>14319</v>
      </c>
      <c r="J360" s="27">
        <v>17761.880623174296</v>
      </c>
      <c r="K360" s="27">
        <f t="shared" si="183"/>
        <v>3168.7946999999999</v>
      </c>
      <c r="L360" s="24">
        <v>2678</v>
      </c>
      <c r="M360" s="24">
        <v>651</v>
      </c>
      <c r="N360" s="24">
        <v>110</v>
      </c>
      <c r="O360" s="24">
        <f t="shared" si="184"/>
        <v>761</v>
      </c>
      <c r="P360" s="28">
        <v>22.13</v>
      </c>
      <c r="Q360" s="28">
        <f t="shared" si="185"/>
        <v>0.41292152647469921</v>
      </c>
      <c r="R360" s="29">
        <v>0.41628825005046377</v>
      </c>
      <c r="S360" s="29">
        <v>6.0440049460702902E-2</v>
      </c>
      <c r="T360" s="29">
        <v>0.20279366883033367</v>
      </c>
      <c r="U360" s="28" t="s">
        <v>237</v>
      </c>
      <c r="V360" s="28" t="s">
        <v>129</v>
      </c>
      <c r="W360" s="28">
        <v>0.37993623255757836</v>
      </c>
      <c r="X360" s="27">
        <v>6748.3820071062946</v>
      </c>
      <c r="Y360" s="30">
        <f t="shared" si="186"/>
        <v>5.4042919316296689E-4</v>
      </c>
      <c r="Z360" s="27">
        <f t="shared" si="187"/>
        <v>6748.3820071062946</v>
      </c>
      <c r="AA360" s="27">
        <v>0</v>
      </c>
      <c r="AB360" s="27">
        <v>0</v>
      </c>
      <c r="AC360" s="27">
        <v>0</v>
      </c>
      <c r="AD360" s="27">
        <v>0</v>
      </c>
      <c r="AE360" s="27">
        <v>5734</v>
      </c>
      <c r="AF360" s="27">
        <f t="shared" si="188"/>
        <v>5734</v>
      </c>
      <c r="AG360" s="27">
        <f t="shared" si="189"/>
        <v>1</v>
      </c>
      <c r="AH360" s="27">
        <v>0</v>
      </c>
      <c r="AI360" s="27">
        <v>0</v>
      </c>
      <c r="AJ360" s="27">
        <v>0</v>
      </c>
      <c r="AK360" s="27">
        <v>0</v>
      </c>
      <c r="AL360" s="27">
        <v>5734</v>
      </c>
      <c r="AM360" s="27">
        <v>5734</v>
      </c>
      <c r="AN360" s="27">
        <f t="shared" si="190"/>
        <v>1</v>
      </c>
      <c r="AO360" s="27">
        <v>0</v>
      </c>
      <c r="AP360" s="30">
        <f t="shared" si="191"/>
        <v>0</v>
      </c>
      <c r="AQ360" s="30">
        <f t="shared" si="192"/>
        <v>0</v>
      </c>
      <c r="AR360" s="31">
        <f t="shared" si="193"/>
        <v>0</v>
      </c>
      <c r="AS360" s="31">
        <f t="shared" si="210"/>
        <v>0</v>
      </c>
      <c r="AT360" s="32">
        <f t="shared" si="194"/>
        <v>0</v>
      </c>
      <c r="AU360" s="24">
        <v>1372.329671997973</v>
      </c>
      <c r="AV360" s="28">
        <f t="shared" si="195"/>
        <v>3.811034214004487E-2</v>
      </c>
      <c r="AW360" s="30">
        <f t="shared" si="196"/>
        <v>4.8946027857061617E-4</v>
      </c>
      <c r="AX360" s="33">
        <f t="shared" si="197"/>
        <v>3.811034214004487E-2</v>
      </c>
      <c r="AY360" s="30">
        <f t="shared" si="198"/>
        <v>4.8946027857061617E-4</v>
      </c>
      <c r="AZ360" s="31">
        <f t="shared" si="199"/>
        <v>0.89866045757114832</v>
      </c>
      <c r="BA360" s="31">
        <f t="shared" si="216"/>
        <v>1372.329671997973</v>
      </c>
      <c r="BB360" s="33">
        <f t="shared" si="200"/>
        <v>0</v>
      </c>
      <c r="BC360" s="31">
        <f t="shared" si="201"/>
        <v>0.45101968325388569</v>
      </c>
      <c r="BD360" s="30">
        <f t="shared" si="202"/>
        <v>5.4042919316296689E-4</v>
      </c>
      <c r="BE360" s="31">
        <f t="shared" si="203"/>
        <v>0.94415282098781528</v>
      </c>
      <c r="BF360" s="31">
        <f t="shared" si="204"/>
        <v>0.44154316091285217</v>
      </c>
      <c r="BG360" s="31">
        <f t="shared" si="205"/>
        <v>0.67011354201313356</v>
      </c>
      <c r="BH360" s="24">
        <v>56.79</v>
      </c>
      <c r="BI360" s="24">
        <v>192.49913156900001</v>
      </c>
      <c r="BJ360" s="24">
        <f t="shared" si="213"/>
        <v>92.26992599084879</v>
      </c>
      <c r="BK360" s="28">
        <f t="shared" si="214"/>
        <v>4.6134962995424397E-2</v>
      </c>
      <c r="BL360" s="28" t="str">
        <f t="shared" si="206"/>
        <v>FALSEFALSE</v>
      </c>
      <c r="BM360" s="24" t="str">
        <f t="shared" si="207"/>
        <v>FALSETRUE</v>
      </c>
      <c r="BN360" s="28">
        <v>0.38219999999999998</v>
      </c>
      <c r="BO360" s="28">
        <f t="shared" si="208"/>
        <v>0.33973333333333333</v>
      </c>
      <c r="BP360" s="24">
        <v>4.41</v>
      </c>
      <c r="BQ360" s="24">
        <f t="shared" si="217"/>
        <v>150.5</v>
      </c>
      <c r="BR360" s="24">
        <v>24</v>
      </c>
      <c r="BS360" s="28">
        <v>11.129999999999999</v>
      </c>
      <c r="BT360" s="28">
        <v>1593.7047</v>
      </c>
      <c r="BU360" s="24">
        <v>0.2</v>
      </c>
      <c r="BV360" s="28">
        <v>22.200000000000003</v>
      </c>
      <c r="BW360" s="28">
        <v>3178.8180000000007</v>
      </c>
      <c r="BX360" s="24">
        <v>3652</v>
      </c>
      <c r="BY360" s="24">
        <v>9555</v>
      </c>
      <c r="BZ360" s="24">
        <v>1112</v>
      </c>
      <c r="CA360" s="24">
        <v>2912</v>
      </c>
      <c r="CB360" s="24">
        <v>1550</v>
      </c>
      <c r="CC360" s="24">
        <v>9857</v>
      </c>
      <c r="CD360" s="24">
        <v>49.86</v>
      </c>
      <c r="CE360" s="24">
        <v>31.47</v>
      </c>
      <c r="CF360" s="24">
        <v>103.05</v>
      </c>
      <c r="CG360" s="24">
        <v>8132</v>
      </c>
      <c r="CH360" s="24">
        <v>6187</v>
      </c>
      <c r="CI360" s="24">
        <v>43.21</v>
      </c>
      <c r="CJ360" s="24" t="s">
        <v>98</v>
      </c>
      <c r="CK360" s="24">
        <v>3503</v>
      </c>
      <c r="CL360" s="28">
        <v>1.02</v>
      </c>
      <c r="CM360" s="28">
        <v>4.17</v>
      </c>
      <c r="CN360" s="24">
        <v>1079</v>
      </c>
      <c r="CO360" s="24">
        <v>30.88</v>
      </c>
      <c r="CP360" s="24">
        <v>694</v>
      </c>
      <c r="CQ360" s="24">
        <v>1681</v>
      </c>
      <c r="CR360" s="24">
        <v>1096</v>
      </c>
      <c r="CS360" s="24">
        <v>3612</v>
      </c>
      <c r="CT360" s="24">
        <v>740</v>
      </c>
      <c r="CU360" s="24">
        <v>1451</v>
      </c>
      <c r="CV360" s="24">
        <v>1162</v>
      </c>
      <c r="CW360" s="24">
        <v>947</v>
      </c>
      <c r="CX360" s="24">
        <v>79.48</v>
      </c>
      <c r="CY360" s="24">
        <v>98.24</v>
      </c>
      <c r="CZ360" s="24">
        <v>88.37</v>
      </c>
      <c r="DA360" s="24">
        <v>52.55</v>
      </c>
      <c r="DB360" s="24">
        <v>524</v>
      </c>
      <c r="DC360" s="24">
        <v>2.4700000000000002</v>
      </c>
      <c r="DD360" s="24">
        <v>13.85</v>
      </c>
      <c r="DE360" s="24">
        <v>15</v>
      </c>
      <c r="DF360" s="24">
        <v>0.43</v>
      </c>
      <c r="DG360" s="24">
        <v>6.24</v>
      </c>
      <c r="DH360" s="24">
        <v>4.42</v>
      </c>
    </row>
    <row r="361" spans="1:112" ht="12.3" customHeight="1">
      <c r="A361" s="24">
        <v>371</v>
      </c>
      <c r="B361" s="24" t="s">
        <v>272</v>
      </c>
      <c r="C361" s="24" t="s">
        <v>273</v>
      </c>
      <c r="D361" s="25" t="s">
        <v>272</v>
      </c>
      <c r="E361" s="25" t="s">
        <v>1764</v>
      </c>
      <c r="F361" s="25" t="s">
        <v>2472</v>
      </c>
      <c r="G361" s="25" t="s">
        <v>2473</v>
      </c>
      <c r="H361" s="25" t="s">
        <v>195</v>
      </c>
      <c r="I361" s="26">
        <v>4410</v>
      </c>
      <c r="J361" s="27">
        <v>5470.346640701071</v>
      </c>
      <c r="K361" s="27">
        <f t="shared" si="183"/>
        <v>793.35899999999992</v>
      </c>
      <c r="L361" s="24">
        <v>971</v>
      </c>
      <c r="M361" s="24">
        <v>191</v>
      </c>
      <c r="N361" s="24">
        <v>22</v>
      </c>
      <c r="O361" s="24">
        <f t="shared" si="184"/>
        <v>213</v>
      </c>
      <c r="P361" s="28">
        <v>17.989999999999998</v>
      </c>
      <c r="Q361" s="28">
        <f t="shared" si="185"/>
        <v>0.38873047526964677</v>
      </c>
      <c r="R361" s="29">
        <v>0.41628825005046377</v>
      </c>
      <c r="S361" s="29">
        <v>6.0440049460702902E-2</v>
      </c>
      <c r="T361" s="29">
        <v>0.20279366883033367</v>
      </c>
      <c r="U361" s="28" t="s">
        <v>237</v>
      </c>
      <c r="V361" s="28" t="s">
        <v>129</v>
      </c>
      <c r="W361" s="28">
        <v>0.30885914250839741</v>
      </c>
      <c r="X361" s="27">
        <v>1689.5665726706252</v>
      </c>
      <c r="Y361" s="30">
        <f t="shared" si="186"/>
        <v>1.353051885180754E-4</v>
      </c>
      <c r="Z361" s="27">
        <f t="shared" si="187"/>
        <v>1689.5665726706252</v>
      </c>
      <c r="AA361" s="27">
        <v>0</v>
      </c>
      <c r="AB361" s="27">
        <v>0</v>
      </c>
      <c r="AC361" s="27">
        <v>0</v>
      </c>
      <c r="AD361" s="27">
        <v>0</v>
      </c>
      <c r="AE361" s="27">
        <v>0</v>
      </c>
      <c r="AF361" s="27">
        <f t="shared" si="188"/>
        <v>0</v>
      </c>
      <c r="AG361" s="27">
        <f t="shared" si="189"/>
        <v>0</v>
      </c>
      <c r="AH361" s="27">
        <v>0</v>
      </c>
      <c r="AI361" s="27">
        <v>0</v>
      </c>
      <c r="AJ361" s="27">
        <v>0</v>
      </c>
      <c r="AK361" s="27">
        <v>0</v>
      </c>
      <c r="AL361" s="27">
        <v>0</v>
      </c>
      <c r="AM361" s="27">
        <v>0</v>
      </c>
      <c r="AN361" s="27">
        <f t="shared" si="190"/>
        <v>0</v>
      </c>
      <c r="AO361" s="27">
        <v>0</v>
      </c>
      <c r="AP361" s="30">
        <f t="shared" si="191"/>
        <v>0</v>
      </c>
      <c r="AQ361" s="30">
        <f t="shared" si="192"/>
        <v>0</v>
      </c>
      <c r="AR361" s="31">
        <f t="shared" si="193"/>
        <v>0</v>
      </c>
      <c r="AS361" s="31">
        <f t="shared" si="210"/>
        <v>0</v>
      </c>
      <c r="AT361" s="32">
        <f t="shared" si="194"/>
        <v>0</v>
      </c>
      <c r="AU361" s="24">
        <v>358.58546445224937</v>
      </c>
      <c r="AV361" s="28">
        <f t="shared" si="195"/>
        <v>9.9581135754545601E-3</v>
      </c>
      <c r="AW361" s="30">
        <f t="shared" si="196"/>
        <v>1.2789444468299088E-4</v>
      </c>
      <c r="AX361" s="33">
        <f t="shared" si="197"/>
        <v>9.9581135754545601E-3</v>
      </c>
      <c r="AY361" s="30">
        <f t="shared" si="198"/>
        <v>1.2789444468299088E-4</v>
      </c>
      <c r="AZ361" s="31">
        <f t="shared" si="199"/>
        <v>0.8956944895541562</v>
      </c>
      <c r="BA361" s="31">
        <f t="shared" si="216"/>
        <v>358.58546445224937</v>
      </c>
      <c r="BB361" s="33">
        <f t="shared" si="200"/>
        <v>0</v>
      </c>
      <c r="BC361" s="31">
        <f t="shared" si="201"/>
        <v>0.44064695106002483</v>
      </c>
      <c r="BD361" s="30">
        <f t="shared" si="202"/>
        <v>1.353051885180754E-4</v>
      </c>
      <c r="BE361" s="31">
        <f t="shared" si="203"/>
        <v>0.9425840581650311</v>
      </c>
      <c r="BF361" s="31">
        <f t="shared" si="204"/>
        <v>0.41719283528731554</v>
      </c>
      <c r="BG361" s="31">
        <f t="shared" si="205"/>
        <v>0.63315796349082887</v>
      </c>
      <c r="BH361" s="24">
        <v>0</v>
      </c>
      <c r="BI361" s="24">
        <v>54.7335758826</v>
      </c>
      <c r="BJ361" s="24">
        <f t="shared" si="213"/>
        <v>99.944989021631116</v>
      </c>
      <c r="BK361" s="28">
        <f t="shared" si="214"/>
        <v>4.9972494510815556E-2</v>
      </c>
      <c r="BL361" s="28" t="str">
        <f t="shared" si="206"/>
        <v>FALSEFALSE</v>
      </c>
      <c r="BM361" s="24" t="str">
        <f t="shared" si="207"/>
        <v>FALSEFALSE</v>
      </c>
      <c r="BN361" s="28">
        <v>0.42030000000000001</v>
      </c>
      <c r="BO361" s="28">
        <f t="shared" si="208"/>
        <v>0.37359999999999999</v>
      </c>
      <c r="BP361" s="24">
        <v>4.22</v>
      </c>
      <c r="BQ361" s="24">
        <f t="shared" si="217"/>
        <v>145.125</v>
      </c>
      <c r="BR361" s="24">
        <v>8</v>
      </c>
      <c r="BS361" s="28">
        <v>6.78</v>
      </c>
      <c r="BT361" s="28">
        <v>298.99799999999999</v>
      </c>
      <c r="BU361" s="24">
        <v>0.25</v>
      </c>
      <c r="BV361" s="28">
        <v>9.59</v>
      </c>
      <c r="BW361" s="28">
        <v>422.91900000000004</v>
      </c>
      <c r="BX361" s="24">
        <v>1216</v>
      </c>
      <c r="BY361" s="24">
        <v>2893</v>
      </c>
      <c r="BZ361" s="24">
        <v>301</v>
      </c>
      <c r="CA361" s="24">
        <v>953</v>
      </c>
      <c r="CB361" s="24">
        <v>532</v>
      </c>
      <c r="CC361" s="24">
        <v>2925</v>
      </c>
      <c r="CD361" s="24">
        <v>52.44</v>
      </c>
      <c r="CE361" s="24">
        <v>30.94</v>
      </c>
      <c r="CF361" s="24">
        <v>111.71</v>
      </c>
      <c r="CG361" s="24">
        <v>0</v>
      </c>
      <c r="CH361" s="24">
        <v>4410</v>
      </c>
      <c r="CI361" s="24">
        <v>100</v>
      </c>
      <c r="CJ361" s="24" t="s">
        <v>1980</v>
      </c>
      <c r="CK361" s="24">
        <v>1227</v>
      </c>
      <c r="CL361" s="28">
        <v>1.01</v>
      </c>
      <c r="CM361" s="28">
        <v>3.64</v>
      </c>
      <c r="CN361" s="24">
        <v>383</v>
      </c>
      <c r="CO361" s="24">
        <v>31.27</v>
      </c>
      <c r="CP361" s="24">
        <v>379</v>
      </c>
      <c r="CQ361" s="24">
        <v>537</v>
      </c>
      <c r="CR361" s="24">
        <v>220</v>
      </c>
      <c r="CS361" s="24">
        <v>1161</v>
      </c>
      <c r="CT361" s="24">
        <v>232</v>
      </c>
      <c r="CU361" s="24">
        <v>494</v>
      </c>
      <c r="CV361" s="24">
        <v>368</v>
      </c>
      <c r="CW361" s="24">
        <v>204</v>
      </c>
      <c r="CX361" s="24">
        <v>74.84</v>
      </c>
      <c r="CY361" s="24">
        <v>96.67</v>
      </c>
      <c r="CZ361" s="24">
        <v>83.07</v>
      </c>
      <c r="DA361" s="24">
        <v>45.23</v>
      </c>
      <c r="DB361" s="24">
        <v>153</v>
      </c>
      <c r="DC361" s="24">
        <v>4.08</v>
      </c>
      <c r="DD361" s="24">
        <v>12.82</v>
      </c>
      <c r="DE361" s="24">
        <v>8</v>
      </c>
      <c r="DF361" s="24">
        <v>0.65</v>
      </c>
      <c r="DG361" s="24">
        <v>2.12</v>
      </c>
      <c r="DH361" s="24">
        <v>3.13</v>
      </c>
    </row>
    <row r="362" spans="1:112" ht="12.3" customHeight="1">
      <c r="A362" s="24">
        <v>372</v>
      </c>
      <c r="B362" s="24" t="s">
        <v>272</v>
      </c>
      <c r="C362" s="24" t="s">
        <v>273</v>
      </c>
      <c r="D362" s="25" t="s">
        <v>272</v>
      </c>
      <c r="E362" s="25" t="s">
        <v>1764</v>
      </c>
      <c r="F362" s="25" t="s">
        <v>2506</v>
      </c>
      <c r="G362" s="25" t="s">
        <v>2507</v>
      </c>
      <c r="H362" s="25" t="s">
        <v>195</v>
      </c>
      <c r="I362" s="26">
        <v>3327</v>
      </c>
      <c r="J362" s="27">
        <v>4126.9485881207402</v>
      </c>
      <c r="K362" s="27">
        <f t="shared" si="183"/>
        <v>624.47789999999998</v>
      </c>
      <c r="L362" s="24">
        <v>684</v>
      </c>
      <c r="M362" s="24">
        <v>141</v>
      </c>
      <c r="N362" s="24">
        <v>17</v>
      </c>
      <c r="O362" s="24">
        <f t="shared" si="184"/>
        <v>158</v>
      </c>
      <c r="P362" s="28">
        <v>18.77</v>
      </c>
      <c r="Q362" s="28">
        <f t="shared" si="185"/>
        <v>0.39446438531996608</v>
      </c>
      <c r="R362" s="29">
        <v>0.41628825005046377</v>
      </c>
      <c r="S362" s="29">
        <v>6.0440049460702902E-2</v>
      </c>
      <c r="T362" s="29">
        <v>0.20279366883033367</v>
      </c>
      <c r="U362" s="28" t="s">
        <v>237</v>
      </c>
      <c r="V362" s="28" t="s">
        <v>129</v>
      </c>
      <c r="W362" s="28">
        <v>0.32225047831476483</v>
      </c>
      <c r="X362" s="27">
        <v>1329.911156502352</v>
      </c>
      <c r="Y362" s="30">
        <f t="shared" si="186"/>
        <v>1.0650298286761963E-4</v>
      </c>
      <c r="Z362" s="27">
        <f t="shared" si="187"/>
        <v>1329.911156502352</v>
      </c>
      <c r="AA362" s="27">
        <v>0</v>
      </c>
      <c r="AB362" s="27">
        <v>0</v>
      </c>
      <c r="AC362" s="27">
        <v>0</v>
      </c>
      <c r="AD362" s="27">
        <v>0</v>
      </c>
      <c r="AE362" s="27">
        <v>0</v>
      </c>
      <c r="AF362" s="27">
        <f t="shared" si="188"/>
        <v>0</v>
      </c>
      <c r="AG362" s="27">
        <f t="shared" si="189"/>
        <v>0</v>
      </c>
      <c r="AH362" s="27">
        <v>0</v>
      </c>
      <c r="AI362" s="27">
        <v>0</v>
      </c>
      <c r="AJ362" s="27">
        <v>0</v>
      </c>
      <c r="AK362" s="27">
        <v>0</v>
      </c>
      <c r="AL362" s="27">
        <v>0</v>
      </c>
      <c r="AM362" s="27">
        <v>0</v>
      </c>
      <c r="AN362" s="27">
        <f t="shared" si="190"/>
        <v>0</v>
      </c>
      <c r="AO362" s="27">
        <v>0</v>
      </c>
      <c r="AP362" s="30">
        <f t="shared" si="191"/>
        <v>0</v>
      </c>
      <c r="AQ362" s="30">
        <f t="shared" si="192"/>
        <v>0</v>
      </c>
      <c r="AR362" s="31">
        <f t="shared" si="193"/>
        <v>0</v>
      </c>
      <c r="AS362" s="31">
        <f t="shared" si="210"/>
        <v>0</v>
      </c>
      <c r="AT362" s="32">
        <f t="shared" si="194"/>
        <v>0</v>
      </c>
      <c r="AU362" s="24">
        <v>319.35022400993194</v>
      </c>
      <c r="AV362" s="28">
        <f t="shared" si="195"/>
        <v>8.8685295872087313E-3</v>
      </c>
      <c r="AW362" s="30">
        <f t="shared" si="196"/>
        <v>1.1390065579353068E-4</v>
      </c>
      <c r="AX362" s="33">
        <f t="shared" si="197"/>
        <v>8.8685295872087313E-3</v>
      </c>
      <c r="AY362" s="30">
        <f t="shared" si="198"/>
        <v>1.1390065579353068E-4</v>
      </c>
      <c r="AZ362" s="31">
        <f t="shared" si="199"/>
        <v>0.89557969682101435</v>
      </c>
      <c r="BA362" s="31">
        <f t="shared" si="216"/>
        <v>319.35022400993194</v>
      </c>
      <c r="BB362" s="33">
        <f t="shared" si="200"/>
        <v>0</v>
      </c>
      <c r="BC362" s="31">
        <f t="shared" si="201"/>
        <v>0.4402454921528956</v>
      </c>
      <c r="BD362" s="30">
        <f t="shared" si="202"/>
        <v>1.0650298286761963E-4</v>
      </c>
      <c r="BE362" s="31">
        <f t="shared" si="203"/>
        <v>0.94247252730307152</v>
      </c>
      <c r="BF362" s="31">
        <f t="shared" si="204"/>
        <v>0.42160983620023468</v>
      </c>
      <c r="BG362" s="31">
        <f t="shared" si="205"/>
        <v>0.63986148058463277</v>
      </c>
      <c r="BH362" s="24">
        <v>0</v>
      </c>
      <c r="BI362" s="24">
        <v>274.64709818300003</v>
      </c>
      <c r="BJ362" s="24">
        <f t="shared" si="213"/>
        <v>15.026368803543354</v>
      </c>
      <c r="BK362" s="28">
        <f t="shared" si="214"/>
        <v>7.5131844017716767E-3</v>
      </c>
      <c r="BL362" s="28" t="str">
        <f t="shared" si="206"/>
        <v>FALSEFALSE</v>
      </c>
      <c r="BM362" s="24" t="str">
        <f t="shared" si="207"/>
        <v>FALSEFALSE</v>
      </c>
      <c r="BN362" s="28">
        <v>0.36030000000000001</v>
      </c>
      <c r="BO362" s="28">
        <f t="shared" si="208"/>
        <v>0.3202666666666667</v>
      </c>
      <c r="BP362" s="24">
        <v>3.5</v>
      </c>
      <c r="BQ362" s="24">
        <f t="shared" si="217"/>
        <v>141.57142857142858</v>
      </c>
      <c r="BR362" s="24">
        <v>7</v>
      </c>
      <c r="BS362" s="28">
        <v>9.379999999999999</v>
      </c>
      <c r="BT362" s="28">
        <v>312.07259999999997</v>
      </c>
      <c r="BU362" s="24">
        <v>0.94</v>
      </c>
      <c r="BV362" s="28">
        <v>6.4399999999999995</v>
      </c>
      <c r="BW362" s="28">
        <v>214.25879999999998</v>
      </c>
      <c r="BX362" s="24">
        <v>803</v>
      </c>
      <c r="BY362" s="24">
        <v>2229</v>
      </c>
      <c r="BZ362" s="24">
        <v>295</v>
      </c>
      <c r="CA362" s="24">
        <v>615</v>
      </c>
      <c r="CB362" s="24">
        <v>412</v>
      </c>
      <c r="CC362" s="24">
        <v>2300</v>
      </c>
      <c r="CD362" s="24">
        <v>49.26</v>
      </c>
      <c r="CE362" s="24">
        <v>32.21</v>
      </c>
      <c r="CF362" s="24">
        <v>107.81</v>
      </c>
      <c r="CG362" s="24">
        <v>0</v>
      </c>
      <c r="CH362" s="24">
        <v>3327</v>
      </c>
      <c r="CI362" s="24">
        <v>100</v>
      </c>
      <c r="CJ362" s="24" t="s">
        <v>1980</v>
      </c>
      <c r="CK362" s="24">
        <v>859</v>
      </c>
      <c r="CL362" s="28">
        <v>1</v>
      </c>
      <c r="CM362" s="28">
        <v>3.88</v>
      </c>
      <c r="CN362" s="24">
        <v>269</v>
      </c>
      <c r="CO362" s="24">
        <v>31.39</v>
      </c>
      <c r="CP362" s="24">
        <v>270</v>
      </c>
      <c r="CQ362" s="24">
        <v>315</v>
      </c>
      <c r="CR362" s="24">
        <v>406</v>
      </c>
      <c r="CS362" s="24">
        <v>991</v>
      </c>
      <c r="CT362" s="24">
        <v>171</v>
      </c>
      <c r="CU362" s="24">
        <v>333</v>
      </c>
      <c r="CV362" s="24">
        <v>303</v>
      </c>
      <c r="CW362" s="24">
        <v>255</v>
      </c>
      <c r="CX362" s="24">
        <v>84.65</v>
      </c>
      <c r="CY362" s="24">
        <v>97.37</v>
      </c>
      <c r="CZ362" s="24">
        <v>88.34</v>
      </c>
      <c r="DA362" s="24">
        <v>57.56</v>
      </c>
      <c r="DB362" s="24">
        <v>99</v>
      </c>
      <c r="DC362" s="24">
        <v>3.7</v>
      </c>
      <c r="DD362" s="24">
        <v>12.95</v>
      </c>
      <c r="DE362" s="24">
        <v>2</v>
      </c>
      <c r="DF362" s="24">
        <v>0.23</v>
      </c>
      <c r="DG362" s="24">
        <v>0.93</v>
      </c>
      <c r="DH362" s="24">
        <v>5.82</v>
      </c>
    </row>
    <row r="363" spans="1:112" ht="12.3" customHeight="1">
      <c r="A363" s="24">
        <v>373</v>
      </c>
      <c r="B363" s="24" t="s">
        <v>272</v>
      </c>
      <c r="C363" s="24" t="s">
        <v>273</v>
      </c>
      <c r="D363" s="25" t="s">
        <v>272</v>
      </c>
      <c r="E363" s="25" t="s">
        <v>1764</v>
      </c>
      <c r="F363" s="25" t="s">
        <v>1581</v>
      </c>
      <c r="G363" s="25" t="s">
        <v>1765</v>
      </c>
      <c r="H363" s="25" t="s">
        <v>195</v>
      </c>
      <c r="I363" s="26">
        <v>4554</v>
      </c>
      <c r="J363" s="27">
        <v>5648.9702044790647</v>
      </c>
      <c r="K363" s="27">
        <f t="shared" si="183"/>
        <v>964.08180000000004</v>
      </c>
      <c r="L363" s="24">
        <v>890</v>
      </c>
      <c r="M363" s="24">
        <v>206</v>
      </c>
      <c r="N363" s="24">
        <v>33</v>
      </c>
      <c r="O363" s="24">
        <f t="shared" si="184"/>
        <v>239</v>
      </c>
      <c r="P363" s="28">
        <v>21.17</v>
      </c>
      <c r="Q363" s="28">
        <f t="shared" si="185"/>
        <v>0.40704239669026704</v>
      </c>
      <c r="R363" s="29">
        <v>0.41628825005046377</v>
      </c>
      <c r="S363" s="29">
        <v>6.0440049460702902E-2</v>
      </c>
      <c r="T363" s="29">
        <v>0.20279366883033367</v>
      </c>
      <c r="U363" s="28" t="s">
        <v>237</v>
      </c>
      <c r="V363" s="28" t="s">
        <v>129</v>
      </c>
      <c r="W363" s="28">
        <v>0.36345458848820317</v>
      </c>
      <c r="X363" s="27">
        <v>2053.1441410510593</v>
      </c>
      <c r="Y363" s="30">
        <f t="shared" si="186"/>
        <v>1.6442149102215451E-4</v>
      </c>
      <c r="Z363" s="27">
        <f t="shared" si="187"/>
        <v>2053.1441410510593</v>
      </c>
      <c r="AA363" s="27">
        <v>0</v>
      </c>
      <c r="AB363" s="27">
        <v>0</v>
      </c>
      <c r="AC363" s="27">
        <v>78</v>
      </c>
      <c r="AD363" s="27">
        <v>0</v>
      </c>
      <c r="AE363" s="27">
        <v>0</v>
      </c>
      <c r="AF363" s="27">
        <f t="shared" si="188"/>
        <v>78</v>
      </c>
      <c r="AG363" s="27">
        <f t="shared" si="189"/>
        <v>1</v>
      </c>
      <c r="AH363" s="27">
        <v>0</v>
      </c>
      <c r="AI363" s="27">
        <v>0</v>
      </c>
      <c r="AJ363" s="27">
        <v>0</v>
      </c>
      <c r="AK363" s="27">
        <v>0</v>
      </c>
      <c r="AL363" s="27">
        <v>0</v>
      </c>
      <c r="AM363" s="27">
        <v>0</v>
      </c>
      <c r="AN363" s="27">
        <f t="shared" si="190"/>
        <v>0</v>
      </c>
      <c r="AO363" s="27">
        <v>0</v>
      </c>
      <c r="AP363" s="30">
        <f t="shared" si="191"/>
        <v>0</v>
      </c>
      <c r="AQ363" s="30">
        <f t="shared" si="192"/>
        <v>0</v>
      </c>
      <c r="AR363" s="31">
        <f t="shared" si="193"/>
        <v>0</v>
      </c>
      <c r="AS363" s="31">
        <f t="shared" si="210"/>
        <v>0</v>
      </c>
      <c r="AT363" s="32">
        <f t="shared" si="194"/>
        <v>0</v>
      </c>
      <c r="AU363" s="24">
        <v>521.92078906905977</v>
      </c>
      <c r="AV363" s="28">
        <f t="shared" si="195"/>
        <v>1.4494024466049318E-2</v>
      </c>
      <c r="AW363" s="30">
        <f t="shared" si="196"/>
        <v>1.8615023781976139E-4</v>
      </c>
      <c r="AX363" s="33">
        <f t="shared" si="197"/>
        <v>1.4494024466049318E-2</v>
      </c>
      <c r="AY363" s="30">
        <f t="shared" si="198"/>
        <v>1.8615023781976139E-4</v>
      </c>
      <c r="AZ363" s="31">
        <f t="shared" si="199"/>
        <v>0.89617236883105122</v>
      </c>
      <c r="BA363" s="31">
        <f t="shared" si="216"/>
        <v>521.92078906905977</v>
      </c>
      <c r="BB363" s="33">
        <f t="shared" si="200"/>
        <v>0</v>
      </c>
      <c r="BC363" s="31">
        <f t="shared" si="201"/>
        <v>0.44231821444918812</v>
      </c>
      <c r="BD363" s="30">
        <f t="shared" si="202"/>
        <v>1.6442149102215451E-4</v>
      </c>
      <c r="BE363" s="31">
        <f t="shared" si="203"/>
        <v>0.94269680530512079</v>
      </c>
      <c r="BF363" s="31">
        <f t="shared" si="204"/>
        <v>0.43543860509478205</v>
      </c>
      <c r="BG363" s="31">
        <f t="shared" si="205"/>
        <v>0.66084888595276881</v>
      </c>
      <c r="BH363" s="24">
        <v>65.09</v>
      </c>
      <c r="BI363" s="24">
        <v>57.756434316099998</v>
      </c>
      <c r="BJ363" s="24">
        <f t="shared" si="213"/>
        <v>97.806768568197015</v>
      </c>
      <c r="BK363" s="28">
        <f t="shared" si="214"/>
        <v>4.890338428409851E-2</v>
      </c>
      <c r="BL363" s="28" t="str">
        <f t="shared" si="206"/>
        <v>FALSETRUE</v>
      </c>
      <c r="BM363" s="24" t="str">
        <f t="shared" si="207"/>
        <v>FALSETRUE</v>
      </c>
      <c r="BN363" s="28">
        <v>0.38049999999999995</v>
      </c>
      <c r="BO363" s="28">
        <f t="shared" si="208"/>
        <v>0.3382222222222222</v>
      </c>
      <c r="BP363" s="24">
        <v>3.51</v>
      </c>
      <c r="BQ363" s="24">
        <f t="shared" si="217"/>
        <v>205.14285714285714</v>
      </c>
      <c r="BR363" s="24">
        <v>7</v>
      </c>
      <c r="BS363" s="28">
        <v>9.66</v>
      </c>
      <c r="BT363" s="28">
        <v>439.91640000000001</v>
      </c>
      <c r="BU363" s="24">
        <v>0.44</v>
      </c>
      <c r="BV363" s="28">
        <v>13.11</v>
      </c>
      <c r="BW363" s="28">
        <v>597.0293999999999</v>
      </c>
      <c r="BX363" s="24">
        <v>1162</v>
      </c>
      <c r="BY363" s="24">
        <v>3054</v>
      </c>
      <c r="BZ363" s="24">
        <v>338</v>
      </c>
      <c r="CA363" s="24">
        <v>947</v>
      </c>
      <c r="CB363" s="24">
        <v>487</v>
      </c>
      <c r="CC363" s="24">
        <v>3120</v>
      </c>
      <c r="CD363" s="24">
        <v>49.12</v>
      </c>
      <c r="CE363" s="24">
        <v>30.94</v>
      </c>
      <c r="CF363" s="24">
        <v>107</v>
      </c>
      <c r="CG363" s="24">
        <v>2964</v>
      </c>
      <c r="CH363" s="24">
        <v>1590</v>
      </c>
      <c r="CI363" s="24">
        <v>34.909999999999997</v>
      </c>
      <c r="CJ363" s="24" t="s">
        <v>98</v>
      </c>
      <c r="CK363" s="24">
        <v>1153</v>
      </c>
      <c r="CL363" s="28">
        <v>1.02</v>
      </c>
      <c r="CM363" s="28">
        <v>4.03</v>
      </c>
      <c r="CN363" s="24">
        <v>339</v>
      </c>
      <c r="CO363" s="24">
        <v>29.4</v>
      </c>
      <c r="CP363" s="24">
        <v>383</v>
      </c>
      <c r="CQ363" s="24">
        <v>611</v>
      </c>
      <c r="CR363" s="24">
        <v>442</v>
      </c>
      <c r="CS363" s="24">
        <v>1436</v>
      </c>
      <c r="CT363" s="24">
        <v>255</v>
      </c>
      <c r="CU363" s="24">
        <v>453</v>
      </c>
      <c r="CV363" s="24">
        <v>364</v>
      </c>
      <c r="CW363" s="24">
        <v>316</v>
      </c>
      <c r="CX363" s="24">
        <v>76.81</v>
      </c>
      <c r="CY363" s="24">
        <v>98.69</v>
      </c>
      <c r="CZ363" s="24">
        <v>87.5</v>
      </c>
      <c r="DA363" s="24">
        <v>55.15</v>
      </c>
      <c r="DB363" s="24">
        <v>132</v>
      </c>
      <c r="DC363" s="24">
        <v>1.82</v>
      </c>
      <c r="DD363" s="24">
        <v>11.97</v>
      </c>
      <c r="DE363" s="24">
        <v>3</v>
      </c>
      <c r="DF363" s="24">
        <v>0.26</v>
      </c>
      <c r="DG363" s="24">
        <v>7.37</v>
      </c>
      <c r="DH363" s="24">
        <v>3.99</v>
      </c>
    </row>
    <row r="364" spans="1:112" ht="12.3" customHeight="1">
      <c r="A364" s="24">
        <v>374</v>
      </c>
      <c r="B364" s="24" t="s">
        <v>272</v>
      </c>
      <c r="C364" s="24" t="s">
        <v>273</v>
      </c>
      <c r="D364" s="25" t="s">
        <v>272</v>
      </c>
      <c r="E364" s="25" t="s">
        <v>1764</v>
      </c>
      <c r="F364" s="25" t="s">
        <v>2397</v>
      </c>
      <c r="G364" s="25" t="s">
        <v>2398</v>
      </c>
      <c r="H364" s="25" t="s">
        <v>195</v>
      </c>
      <c r="I364" s="26">
        <v>3692</v>
      </c>
      <c r="J364" s="27">
        <v>4579.7097046413501</v>
      </c>
      <c r="K364" s="27">
        <f t="shared" si="183"/>
        <v>1128.6444000000001</v>
      </c>
      <c r="L364" s="24">
        <v>645</v>
      </c>
      <c r="M364" s="24">
        <v>228</v>
      </c>
      <c r="N364" s="24">
        <v>56</v>
      </c>
      <c r="O364" s="24">
        <f t="shared" si="184"/>
        <v>284</v>
      </c>
      <c r="P364" s="28">
        <v>30.57</v>
      </c>
      <c r="Q364" s="28">
        <f t="shared" si="185"/>
        <v>0.46390029464453758</v>
      </c>
      <c r="R364" s="29">
        <v>0.41628825005046377</v>
      </c>
      <c r="S364" s="29">
        <v>6.0440049460702902E-2</v>
      </c>
      <c r="T364" s="29">
        <v>0.20279366883033367</v>
      </c>
      <c r="U364" s="28" t="s">
        <v>237</v>
      </c>
      <c r="V364" s="28" t="s">
        <v>129</v>
      </c>
      <c r="W364" s="28">
        <v>0.5248373533341697</v>
      </c>
      <c r="X364" s="27">
        <v>2403.602720422778</v>
      </c>
      <c r="Y364" s="30">
        <f t="shared" si="186"/>
        <v>1.9248718841264817E-4</v>
      </c>
      <c r="Z364" s="27">
        <f t="shared" si="187"/>
        <v>2403.602720422778</v>
      </c>
      <c r="AA364" s="27">
        <v>0</v>
      </c>
      <c r="AB364" s="27">
        <v>0</v>
      </c>
      <c r="AC364" s="27">
        <v>0</v>
      </c>
      <c r="AD364" s="27">
        <v>0</v>
      </c>
      <c r="AE364" s="27">
        <v>0</v>
      </c>
      <c r="AF364" s="27">
        <f t="shared" si="188"/>
        <v>0</v>
      </c>
      <c r="AG364" s="27">
        <f t="shared" si="189"/>
        <v>0</v>
      </c>
      <c r="AH364" s="27">
        <v>0</v>
      </c>
      <c r="AI364" s="27">
        <v>0</v>
      </c>
      <c r="AJ364" s="27">
        <v>0</v>
      </c>
      <c r="AK364" s="27">
        <v>0</v>
      </c>
      <c r="AL364" s="27">
        <v>0</v>
      </c>
      <c r="AM364" s="27">
        <v>0</v>
      </c>
      <c r="AN364" s="27">
        <f t="shared" si="190"/>
        <v>0</v>
      </c>
      <c r="AO364" s="27">
        <v>0</v>
      </c>
      <c r="AP364" s="30">
        <f t="shared" si="191"/>
        <v>0</v>
      </c>
      <c r="AQ364" s="30">
        <f t="shared" si="192"/>
        <v>0</v>
      </c>
      <c r="AR364" s="31">
        <f t="shared" si="193"/>
        <v>0</v>
      </c>
      <c r="AS364" s="31">
        <f t="shared" si="210"/>
        <v>0</v>
      </c>
      <c r="AT364" s="32">
        <f t="shared" si="194"/>
        <v>0</v>
      </c>
      <c r="AU364" s="24">
        <v>485.47455183410699</v>
      </c>
      <c r="AV364" s="28">
        <f t="shared" si="195"/>
        <v>1.3481892615311819E-2</v>
      </c>
      <c r="AW364" s="30">
        <f t="shared" si="196"/>
        <v>1.7315118533705947E-4</v>
      </c>
      <c r="AX364" s="33">
        <f t="shared" si="197"/>
        <v>1.3481892615311819E-2</v>
      </c>
      <c r="AY364" s="30">
        <f t="shared" si="198"/>
        <v>1.7315118533705947E-4</v>
      </c>
      <c r="AZ364" s="31">
        <f t="shared" si="199"/>
        <v>0.89606573604028028</v>
      </c>
      <c r="BA364" s="31">
        <f t="shared" si="216"/>
        <v>485.47455183410699</v>
      </c>
      <c r="BB364" s="33">
        <f t="shared" si="200"/>
        <v>0</v>
      </c>
      <c r="BC364" s="31">
        <f t="shared" si="201"/>
        <v>0.44194529290201867</v>
      </c>
      <c r="BD364" s="30">
        <f t="shared" si="202"/>
        <v>1.9248718841264817E-4</v>
      </c>
      <c r="BE364" s="31">
        <f t="shared" si="203"/>
        <v>0.94280548418407362</v>
      </c>
      <c r="BF364" s="31">
        <f t="shared" si="204"/>
        <v>0.48927844156888534</v>
      </c>
      <c r="BG364" s="31">
        <f t="shared" si="205"/>
        <v>0.74255959220961465</v>
      </c>
      <c r="BH364" s="24">
        <v>0</v>
      </c>
      <c r="BI364" s="24">
        <v>649.40725076599995</v>
      </c>
      <c r="BJ364" s="24">
        <f t="shared" si="213"/>
        <v>7.0521382371992498</v>
      </c>
      <c r="BK364" s="28">
        <f t="shared" si="214"/>
        <v>3.5260691185996251E-3</v>
      </c>
      <c r="BL364" s="28" t="str">
        <f t="shared" si="206"/>
        <v>TRUEFALSE</v>
      </c>
      <c r="BM364" s="24" t="str">
        <f t="shared" si="207"/>
        <v>FALSEFALSE</v>
      </c>
      <c r="BN364" s="28">
        <v>0.376</v>
      </c>
      <c r="BO364" s="28">
        <f t="shared" si="208"/>
        <v>0.3342222222222222</v>
      </c>
      <c r="BP364" s="24">
        <v>7.33</v>
      </c>
      <c r="BQ364" s="24">
        <f t="shared" si="217"/>
        <v>61.666666666666664</v>
      </c>
      <c r="BR364" s="24">
        <v>15</v>
      </c>
      <c r="BS364" s="28">
        <v>21.43</v>
      </c>
      <c r="BT364" s="28">
        <v>791.19560000000001</v>
      </c>
      <c r="BU364" s="24">
        <v>3.68</v>
      </c>
      <c r="BV364" s="28">
        <v>54.43</v>
      </c>
      <c r="BW364" s="28">
        <v>2009.5555999999999</v>
      </c>
      <c r="BX364" s="24">
        <v>913</v>
      </c>
      <c r="BY364" s="24">
        <v>2428</v>
      </c>
      <c r="BZ364" s="24">
        <v>351</v>
      </c>
      <c r="CA364" s="24">
        <v>713</v>
      </c>
      <c r="CB364" s="24">
        <v>389</v>
      </c>
      <c r="CC364" s="24">
        <v>2590</v>
      </c>
      <c r="CD364" s="24">
        <v>52.06</v>
      </c>
      <c r="CE364" s="24">
        <v>32.78</v>
      </c>
      <c r="CF364" s="24">
        <v>106.83</v>
      </c>
      <c r="CG364" s="24">
        <v>0</v>
      </c>
      <c r="CH364" s="24">
        <v>3692</v>
      </c>
      <c r="CI364" s="24">
        <v>100</v>
      </c>
      <c r="CJ364" s="24" t="s">
        <v>1980</v>
      </c>
      <c r="CK364" s="24">
        <v>959</v>
      </c>
      <c r="CL364" s="28">
        <v>1.01</v>
      </c>
      <c r="CM364" s="28">
        <v>3.87</v>
      </c>
      <c r="CN364" s="24">
        <v>283</v>
      </c>
      <c r="CO364" s="24">
        <v>29.54</v>
      </c>
      <c r="CP364" s="24">
        <v>189</v>
      </c>
      <c r="CQ364" s="24">
        <v>433</v>
      </c>
      <c r="CR364" s="24">
        <v>303</v>
      </c>
      <c r="CS364" s="24">
        <v>925</v>
      </c>
      <c r="CT364" s="24">
        <v>193</v>
      </c>
      <c r="CU364" s="24">
        <v>357</v>
      </c>
      <c r="CV364" s="24">
        <v>269</v>
      </c>
      <c r="CW364" s="24">
        <v>199</v>
      </c>
      <c r="CX364" s="24">
        <v>83.19</v>
      </c>
      <c r="CY364" s="24">
        <v>97.28</v>
      </c>
      <c r="CZ364" s="24">
        <v>82.26</v>
      </c>
      <c r="DA364" s="24">
        <v>44.42</v>
      </c>
      <c r="DB364" s="24">
        <v>227</v>
      </c>
      <c r="DC364" s="24">
        <v>3.1</v>
      </c>
      <c r="DD364" s="24">
        <v>14.72</v>
      </c>
      <c r="DE364" s="24">
        <v>9</v>
      </c>
      <c r="DF364" s="24">
        <v>0.94</v>
      </c>
      <c r="DG364" s="24">
        <v>13.26</v>
      </c>
      <c r="DH364" s="24">
        <v>7.97</v>
      </c>
    </row>
    <row r="365" spans="1:112" ht="12.3" customHeight="1">
      <c r="A365" s="24">
        <v>375</v>
      </c>
      <c r="B365" s="24" t="s">
        <v>272</v>
      </c>
      <c r="C365" s="24" t="s">
        <v>273</v>
      </c>
      <c r="D365" s="25" t="s">
        <v>272</v>
      </c>
      <c r="E365" s="25" t="s">
        <v>1764</v>
      </c>
      <c r="F365" s="25" t="s">
        <v>2179</v>
      </c>
      <c r="G365" s="25" t="s">
        <v>2180</v>
      </c>
      <c r="H365" s="25" t="s">
        <v>195</v>
      </c>
      <c r="I365" s="26">
        <v>7283</v>
      </c>
      <c r="J365" s="27">
        <v>9034.134826355079</v>
      </c>
      <c r="K365" s="27">
        <f t="shared" si="183"/>
        <v>1968.5949000000003</v>
      </c>
      <c r="L365" s="24">
        <v>1288</v>
      </c>
      <c r="M365" s="24">
        <v>387</v>
      </c>
      <c r="N365" s="24">
        <v>90</v>
      </c>
      <c r="O365" s="24">
        <f t="shared" si="184"/>
        <v>477</v>
      </c>
      <c r="P365" s="28">
        <v>27.03</v>
      </c>
      <c r="Q365" s="28">
        <f t="shared" si="185"/>
        <v>0.44337819589101318</v>
      </c>
      <c r="R365" s="29">
        <v>0.41628825005046377</v>
      </c>
      <c r="S365" s="29">
        <v>6.0440049460702902E-2</v>
      </c>
      <c r="T365" s="29">
        <v>0.20279366883033367</v>
      </c>
      <c r="U365" s="28" t="s">
        <v>237</v>
      </c>
      <c r="V365" s="28" t="s">
        <v>129</v>
      </c>
      <c r="W365" s="28">
        <v>0.46406129082834818</v>
      </c>
      <c r="X365" s="27">
        <v>4192.3922690356731</v>
      </c>
      <c r="Y365" s="30">
        <f t="shared" si="186"/>
        <v>3.3573842870657775E-4</v>
      </c>
      <c r="Z365" s="27">
        <f t="shared" si="187"/>
        <v>4192.3922690356731</v>
      </c>
      <c r="AA365" s="27">
        <v>0</v>
      </c>
      <c r="AB365" s="27">
        <v>0</v>
      </c>
      <c r="AC365" s="27">
        <v>0</v>
      </c>
      <c r="AD365" s="27">
        <v>0</v>
      </c>
      <c r="AE365" s="27">
        <v>0</v>
      </c>
      <c r="AF365" s="27">
        <f t="shared" si="188"/>
        <v>0</v>
      </c>
      <c r="AG365" s="27">
        <f t="shared" si="189"/>
        <v>0</v>
      </c>
      <c r="AH365" s="27">
        <v>0</v>
      </c>
      <c r="AI365" s="27">
        <v>0</v>
      </c>
      <c r="AJ365" s="27">
        <v>0</v>
      </c>
      <c r="AK365" s="27">
        <v>0</v>
      </c>
      <c r="AL365" s="27">
        <v>0</v>
      </c>
      <c r="AM365" s="27">
        <v>0</v>
      </c>
      <c r="AN365" s="27">
        <f t="shared" si="190"/>
        <v>0</v>
      </c>
      <c r="AO365" s="27">
        <v>0</v>
      </c>
      <c r="AP365" s="30">
        <f t="shared" si="191"/>
        <v>0</v>
      </c>
      <c r="AQ365" s="30">
        <f t="shared" si="192"/>
        <v>0</v>
      </c>
      <c r="AR365" s="31">
        <f t="shared" si="193"/>
        <v>0</v>
      </c>
      <c r="AS365" s="31">
        <f t="shared" si="210"/>
        <v>0</v>
      </c>
      <c r="AT365" s="32">
        <f t="shared" si="194"/>
        <v>0</v>
      </c>
      <c r="AU365" s="24">
        <v>1061.7722334152606</v>
      </c>
      <c r="AV365" s="28">
        <f t="shared" si="195"/>
        <v>2.9485992991278069E-2</v>
      </c>
      <c r="AW365" s="30">
        <f t="shared" si="196"/>
        <v>3.7869569080245497E-4</v>
      </c>
      <c r="AX365" s="33">
        <f t="shared" si="197"/>
        <v>2.9485992991278069E-2</v>
      </c>
      <c r="AY365" s="30">
        <f t="shared" si="198"/>
        <v>3.7869569080245497E-4</v>
      </c>
      <c r="AZ365" s="31">
        <f t="shared" si="199"/>
        <v>0.89775184233722716</v>
      </c>
      <c r="BA365" s="31">
        <f t="shared" si="216"/>
        <v>1061.7722334152606</v>
      </c>
      <c r="BB365" s="33">
        <f t="shared" si="200"/>
        <v>0</v>
      </c>
      <c r="BC365" s="31">
        <f t="shared" si="201"/>
        <v>0.44784202845965632</v>
      </c>
      <c r="BD365" s="30">
        <f t="shared" si="202"/>
        <v>3.3573842870657775E-4</v>
      </c>
      <c r="BE365" s="31">
        <f t="shared" si="203"/>
        <v>0.94336019636482382</v>
      </c>
      <c r="BF365" s="31">
        <f t="shared" si="204"/>
        <v>0.46925240854062622</v>
      </c>
      <c r="BG365" s="31">
        <f t="shared" si="205"/>
        <v>0.71216683083766941</v>
      </c>
      <c r="BH365" s="24">
        <v>0</v>
      </c>
      <c r="BI365" s="24">
        <v>132.57634052399999</v>
      </c>
      <c r="BJ365" s="24">
        <f t="shared" si="213"/>
        <v>68.142888773729965</v>
      </c>
      <c r="BK365" s="28">
        <f t="shared" si="214"/>
        <v>3.4071444386864984E-2</v>
      </c>
      <c r="BL365" s="28" t="str">
        <f t="shared" si="206"/>
        <v>FALSEFALSE</v>
      </c>
      <c r="BM365" s="24" t="str">
        <f t="shared" si="207"/>
        <v>FALSEFALSE</v>
      </c>
      <c r="BN365" s="28">
        <v>0.41859999999999997</v>
      </c>
      <c r="BO365" s="28">
        <f t="shared" si="208"/>
        <v>0.37208888888888886</v>
      </c>
      <c r="BP365" s="24">
        <v>4.63</v>
      </c>
      <c r="BQ365" s="24">
        <f t="shared" si="217"/>
        <v>152.53333333333333</v>
      </c>
      <c r="BR365" s="24">
        <v>15</v>
      </c>
      <c r="BS365" s="28">
        <v>22.880000000000003</v>
      </c>
      <c r="BT365" s="28">
        <v>1666.3504000000003</v>
      </c>
      <c r="BU365" s="24">
        <v>0.62</v>
      </c>
      <c r="BV365" s="28">
        <v>15.080000000000002</v>
      </c>
      <c r="BW365" s="28">
        <v>1098.2764000000002</v>
      </c>
      <c r="BX365" s="24">
        <v>2007</v>
      </c>
      <c r="BY365" s="24">
        <v>4794</v>
      </c>
      <c r="BZ365" s="24">
        <v>482</v>
      </c>
      <c r="CA365" s="24">
        <v>1586</v>
      </c>
      <c r="CB365" s="24">
        <v>874</v>
      </c>
      <c r="CC365" s="24">
        <v>4823</v>
      </c>
      <c r="CD365" s="24">
        <v>51.92</v>
      </c>
      <c r="CE365" s="24">
        <v>30.24</v>
      </c>
      <c r="CF365" s="24">
        <v>105.44</v>
      </c>
      <c r="CG365" s="24">
        <v>0</v>
      </c>
      <c r="CH365" s="24">
        <v>7283</v>
      </c>
      <c r="CI365" s="24">
        <v>100</v>
      </c>
      <c r="CJ365" s="24" t="s">
        <v>1980</v>
      </c>
      <c r="CK365" s="24">
        <v>1795</v>
      </c>
      <c r="CL365" s="28">
        <v>1.01</v>
      </c>
      <c r="CM365" s="28">
        <v>4.09</v>
      </c>
      <c r="CN365" s="24">
        <v>548</v>
      </c>
      <c r="CO365" s="24">
        <v>30.55</v>
      </c>
      <c r="CP365" s="24">
        <v>640</v>
      </c>
      <c r="CQ365" s="24">
        <v>876</v>
      </c>
      <c r="CR365" s="24">
        <v>681</v>
      </c>
      <c r="CS365" s="24">
        <v>2288</v>
      </c>
      <c r="CT365" s="24">
        <v>444</v>
      </c>
      <c r="CU365" s="24">
        <v>800</v>
      </c>
      <c r="CV365" s="24">
        <v>619</v>
      </c>
      <c r="CW365" s="24">
        <v>403</v>
      </c>
      <c r="CX365" s="24">
        <v>84.09</v>
      </c>
      <c r="CY365" s="24">
        <v>97.56</v>
      </c>
      <c r="CZ365" s="24">
        <v>85.03</v>
      </c>
      <c r="DA365" s="24">
        <v>47.13</v>
      </c>
      <c r="DB365" s="24">
        <v>277</v>
      </c>
      <c r="DC365" s="24">
        <v>2.9</v>
      </c>
      <c r="DD365" s="24">
        <v>16.829999999999998</v>
      </c>
      <c r="DE365" s="24">
        <v>22</v>
      </c>
      <c r="DF365" s="24">
        <v>1.23</v>
      </c>
      <c r="DG365" s="24">
        <v>8.64</v>
      </c>
      <c r="DH365" s="24">
        <v>5.44</v>
      </c>
    </row>
    <row r="366" spans="1:112" ht="12.3" customHeight="1">
      <c r="A366" s="24">
        <v>376</v>
      </c>
      <c r="B366" s="24" t="s">
        <v>272</v>
      </c>
      <c r="C366" s="24" t="s">
        <v>273</v>
      </c>
      <c r="D366" s="25" t="s">
        <v>272</v>
      </c>
      <c r="E366" s="25" t="s">
        <v>1764</v>
      </c>
      <c r="F366" s="25" t="s">
        <v>2500</v>
      </c>
      <c r="G366" s="25" t="s">
        <v>2501</v>
      </c>
      <c r="H366" s="25" t="s">
        <v>195</v>
      </c>
      <c r="I366" s="26">
        <v>2133</v>
      </c>
      <c r="J366" s="27">
        <v>2645.8615384615387</v>
      </c>
      <c r="K366" s="27">
        <f t="shared" si="183"/>
        <v>613.87740000000008</v>
      </c>
      <c r="L366" s="24">
        <v>391</v>
      </c>
      <c r="M366" s="24">
        <v>136</v>
      </c>
      <c r="N366" s="24">
        <v>22</v>
      </c>
      <c r="O366" s="24">
        <f t="shared" si="184"/>
        <v>158</v>
      </c>
      <c r="P366" s="28">
        <v>28.78</v>
      </c>
      <c r="Q366" s="28">
        <f t="shared" si="185"/>
        <v>0.45343885743556717</v>
      </c>
      <c r="R366" s="29">
        <v>0.41628825005046377</v>
      </c>
      <c r="S366" s="29">
        <v>6.0440049460702902E-2</v>
      </c>
      <c r="T366" s="29">
        <v>0.20279366883033367</v>
      </c>
      <c r="U366" s="28" t="s">
        <v>237</v>
      </c>
      <c r="V366" s="28" t="s">
        <v>129</v>
      </c>
      <c r="W366" s="28">
        <v>0.49410595449648015</v>
      </c>
      <c r="X366" s="27">
        <v>1307.335940927064</v>
      </c>
      <c r="Y366" s="30">
        <f t="shared" si="186"/>
        <v>1.0469509684012659E-4</v>
      </c>
      <c r="Z366" s="27">
        <f t="shared" si="187"/>
        <v>1307.335940927064</v>
      </c>
      <c r="AA366" s="27">
        <v>0</v>
      </c>
      <c r="AB366" s="27">
        <v>0</v>
      </c>
      <c r="AC366" s="27">
        <v>0</v>
      </c>
      <c r="AD366" s="27">
        <v>0</v>
      </c>
      <c r="AE366" s="27">
        <v>0</v>
      </c>
      <c r="AF366" s="27">
        <f t="shared" si="188"/>
        <v>0</v>
      </c>
      <c r="AG366" s="27">
        <f t="shared" si="189"/>
        <v>0</v>
      </c>
      <c r="AH366" s="27">
        <v>0</v>
      </c>
      <c r="AI366" s="27">
        <v>0</v>
      </c>
      <c r="AJ366" s="27">
        <v>0</v>
      </c>
      <c r="AK366" s="27">
        <v>0</v>
      </c>
      <c r="AL366" s="27">
        <v>0</v>
      </c>
      <c r="AM366" s="27">
        <v>0</v>
      </c>
      <c r="AN366" s="27">
        <f t="shared" si="190"/>
        <v>0</v>
      </c>
      <c r="AO366" s="27">
        <v>0</v>
      </c>
      <c r="AP366" s="30">
        <f t="shared" si="191"/>
        <v>0</v>
      </c>
      <c r="AQ366" s="30">
        <f t="shared" si="192"/>
        <v>0</v>
      </c>
      <c r="AR366" s="31">
        <f t="shared" si="193"/>
        <v>0</v>
      </c>
      <c r="AS366" s="31">
        <f t="shared" si="210"/>
        <v>0</v>
      </c>
      <c r="AT366" s="32">
        <f t="shared" si="194"/>
        <v>0</v>
      </c>
      <c r="AU366" s="24">
        <v>325.12171805868394</v>
      </c>
      <c r="AV366" s="28">
        <f t="shared" si="195"/>
        <v>9.0288071191642564E-3</v>
      </c>
      <c r="AW366" s="30">
        <f t="shared" si="196"/>
        <v>1.1595913863662042E-4</v>
      </c>
      <c r="AX366" s="33">
        <f t="shared" si="197"/>
        <v>9.0288071191642564E-3</v>
      </c>
      <c r="AY366" s="30">
        <f t="shared" si="198"/>
        <v>1.1595913863662042E-4</v>
      </c>
      <c r="AZ366" s="31">
        <f t="shared" si="199"/>
        <v>0.89559658280332766</v>
      </c>
      <c r="BA366" s="31">
        <f t="shared" si="216"/>
        <v>325.12171805868394</v>
      </c>
      <c r="BB366" s="33">
        <f t="shared" si="200"/>
        <v>0</v>
      </c>
      <c r="BC366" s="31">
        <f t="shared" si="201"/>
        <v>0.44030454665765184</v>
      </c>
      <c r="BD366" s="30">
        <f t="shared" si="202"/>
        <v>1.0469509684012659E-4</v>
      </c>
      <c r="BE366" s="31">
        <f t="shared" si="203"/>
        <v>0.94246552662092176</v>
      </c>
      <c r="BF366" s="31">
        <f t="shared" si="204"/>
        <v>0.47889205873808066</v>
      </c>
      <c r="BG366" s="31">
        <f t="shared" si="205"/>
        <v>0.72679656742837784</v>
      </c>
      <c r="BH366" s="24">
        <v>0</v>
      </c>
      <c r="BI366" s="24">
        <v>48.022995347200002</v>
      </c>
      <c r="BJ366" s="24">
        <f t="shared" si="213"/>
        <v>55.095720692395474</v>
      </c>
      <c r="BK366" s="28">
        <f t="shared" si="214"/>
        <v>2.7547860346197738E-2</v>
      </c>
      <c r="BL366" s="28" t="str">
        <f t="shared" si="206"/>
        <v>TRUEFALSE</v>
      </c>
      <c r="BM366" s="24" t="str">
        <f t="shared" si="207"/>
        <v>FALSEFALSE</v>
      </c>
      <c r="BN366" s="28">
        <v>0.44369999999999998</v>
      </c>
      <c r="BO366" s="28">
        <f t="shared" si="208"/>
        <v>0.39439999999999997</v>
      </c>
      <c r="BP366" s="24">
        <v>5.19</v>
      </c>
      <c r="BQ366" s="24">
        <f t="shared" si="217"/>
        <v>164.5</v>
      </c>
      <c r="BR366" s="24">
        <v>4</v>
      </c>
      <c r="BS366" s="28">
        <v>24.270000000000003</v>
      </c>
      <c r="BT366" s="28">
        <v>517.67910000000006</v>
      </c>
      <c r="BU366" s="24">
        <v>0.18</v>
      </c>
      <c r="BV366" s="28">
        <v>23.91</v>
      </c>
      <c r="BW366" s="28">
        <v>510.00029999999998</v>
      </c>
      <c r="BX366" s="24">
        <v>615</v>
      </c>
      <c r="BY366" s="24">
        <v>1386</v>
      </c>
      <c r="BZ366" s="24">
        <v>132</v>
      </c>
      <c r="CA366" s="24">
        <v>500</v>
      </c>
      <c r="CB366" s="24">
        <v>243</v>
      </c>
      <c r="CC366" s="24">
        <v>1390</v>
      </c>
      <c r="CD366" s="24">
        <v>53.9</v>
      </c>
      <c r="CE366" s="24">
        <v>29.72</v>
      </c>
      <c r="CF366" s="24">
        <v>108.5</v>
      </c>
      <c r="CG366" s="24">
        <v>0</v>
      </c>
      <c r="CH366" s="24">
        <v>2133</v>
      </c>
      <c r="CI366" s="24">
        <v>100</v>
      </c>
      <c r="CJ366" s="24" t="s">
        <v>1980</v>
      </c>
      <c r="CK366" s="24">
        <v>555</v>
      </c>
      <c r="CL366" s="28">
        <v>1.01</v>
      </c>
      <c r="CM366" s="28">
        <v>3.86</v>
      </c>
      <c r="CN366" s="24">
        <v>123</v>
      </c>
      <c r="CO366" s="24">
        <v>22.16</v>
      </c>
      <c r="CP366" s="24">
        <v>171</v>
      </c>
      <c r="CQ366" s="24">
        <v>305</v>
      </c>
      <c r="CR366" s="24">
        <v>182</v>
      </c>
      <c r="CS366" s="24">
        <v>658</v>
      </c>
      <c r="CT366" s="24">
        <v>159</v>
      </c>
      <c r="CU366" s="24">
        <v>222</v>
      </c>
      <c r="CV366" s="24">
        <v>178</v>
      </c>
      <c r="CW366" s="24">
        <v>108</v>
      </c>
      <c r="CX366" s="24">
        <v>81.12</v>
      </c>
      <c r="CY366" s="24">
        <v>98.23</v>
      </c>
      <c r="CZ366" s="24">
        <v>85.17</v>
      </c>
      <c r="DA366" s="24">
        <v>42.19</v>
      </c>
      <c r="DB366" s="24">
        <v>89</v>
      </c>
      <c r="DC366" s="24">
        <v>1.84</v>
      </c>
      <c r="DD366" s="24">
        <v>17.84</v>
      </c>
      <c r="DE366" s="24">
        <v>3</v>
      </c>
      <c r="DF366" s="24">
        <v>0.54</v>
      </c>
      <c r="DG366" s="24">
        <v>7.57</v>
      </c>
      <c r="DH366" s="24">
        <v>6.92</v>
      </c>
    </row>
    <row r="367" spans="1:112" ht="12.3" customHeight="1">
      <c r="A367" s="24">
        <v>377</v>
      </c>
      <c r="B367" s="24" t="s">
        <v>272</v>
      </c>
      <c r="C367" s="24" t="s">
        <v>273</v>
      </c>
      <c r="D367" s="25" t="s">
        <v>272</v>
      </c>
      <c r="E367" s="25" t="s">
        <v>1764</v>
      </c>
      <c r="F367" s="25" t="s">
        <v>2485</v>
      </c>
      <c r="G367" s="25" t="s">
        <v>2486</v>
      </c>
      <c r="H367" s="25" t="s">
        <v>195</v>
      </c>
      <c r="I367" s="26">
        <v>2944</v>
      </c>
      <c r="J367" s="27">
        <v>3651.8595261278806</v>
      </c>
      <c r="K367" s="27">
        <f t="shared" si="183"/>
        <v>608.52480000000003</v>
      </c>
      <c r="L367" s="24">
        <v>568</v>
      </c>
      <c r="M367" s="24">
        <v>130</v>
      </c>
      <c r="N367" s="24">
        <v>18</v>
      </c>
      <c r="O367" s="24">
        <f t="shared" si="184"/>
        <v>148</v>
      </c>
      <c r="P367" s="28">
        <v>20.67</v>
      </c>
      <c r="Q367" s="28">
        <f t="shared" si="185"/>
        <v>0.4029789604929635</v>
      </c>
      <c r="R367" s="29">
        <v>0.41628825005046377</v>
      </c>
      <c r="S367" s="29">
        <v>6.0440049460702902E-2</v>
      </c>
      <c r="T367" s="29">
        <v>0.20279366883033367</v>
      </c>
      <c r="U367" s="28" t="s">
        <v>237</v>
      </c>
      <c r="V367" s="28" t="s">
        <v>129</v>
      </c>
      <c r="W367" s="28">
        <v>0.35487039886873684</v>
      </c>
      <c r="X367" s="27">
        <v>1295.9368466495973</v>
      </c>
      <c r="Y367" s="30">
        <f t="shared" si="186"/>
        <v>1.0378222567831732E-4</v>
      </c>
      <c r="Z367" s="27">
        <f t="shared" si="187"/>
        <v>1295.9368466495973</v>
      </c>
      <c r="AA367" s="27">
        <v>0</v>
      </c>
      <c r="AB367" s="27">
        <v>0</v>
      </c>
      <c r="AC367" s="27">
        <v>0</v>
      </c>
      <c r="AD367" s="27">
        <v>0</v>
      </c>
      <c r="AE367" s="27">
        <v>0</v>
      </c>
      <c r="AF367" s="27">
        <f t="shared" si="188"/>
        <v>0</v>
      </c>
      <c r="AG367" s="27">
        <f t="shared" si="189"/>
        <v>0</v>
      </c>
      <c r="AH367" s="27">
        <v>0</v>
      </c>
      <c r="AI367" s="27">
        <v>0</v>
      </c>
      <c r="AJ367" s="27">
        <v>0</v>
      </c>
      <c r="AK367" s="27">
        <v>0</v>
      </c>
      <c r="AL367" s="27">
        <v>0</v>
      </c>
      <c r="AM367" s="27">
        <v>0</v>
      </c>
      <c r="AN367" s="27">
        <f t="shared" si="190"/>
        <v>0</v>
      </c>
      <c r="AO367" s="27">
        <v>0</v>
      </c>
      <c r="AP367" s="30">
        <f t="shared" si="191"/>
        <v>0</v>
      </c>
      <c r="AQ367" s="30">
        <f t="shared" si="192"/>
        <v>0</v>
      </c>
      <c r="AR367" s="31">
        <f t="shared" si="193"/>
        <v>0</v>
      </c>
      <c r="AS367" s="31">
        <f t="shared" si="210"/>
        <v>0</v>
      </c>
      <c r="AT367" s="32">
        <f t="shared" si="194"/>
        <v>0</v>
      </c>
      <c r="AU367" s="24">
        <v>344.22428690267475</v>
      </c>
      <c r="AV367" s="28">
        <f t="shared" si="195"/>
        <v>9.559295856129588E-3</v>
      </c>
      <c r="AW367" s="30">
        <f t="shared" si="196"/>
        <v>1.2277233291389751E-4</v>
      </c>
      <c r="AX367" s="33">
        <f t="shared" si="197"/>
        <v>9.559295856129588E-3</v>
      </c>
      <c r="AY367" s="30">
        <f t="shared" si="198"/>
        <v>1.2277233291389751E-4</v>
      </c>
      <c r="AZ367" s="31">
        <f t="shared" si="199"/>
        <v>0.8956524722553334</v>
      </c>
      <c r="BA367" s="31">
        <f t="shared" si="216"/>
        <v>344.22428690267475</v>
      </c>
      <c r="BB367" s="33">
        <f t="shared" si="200"/>
        <v>0</v>
      </c>
      <c r="BC367" s="31">
        <f t="shared" si="201"/>
        <v>0.4405000060539756</v>
      </c>
      <c r="BD367" s="30">
        <f t="shared" si="202"/>
        <v>1.0378222567831732E-4</v>
      </c>
      <c r="BE367" s="31">
        <f t="shared" si="203"/>
        <v>0.9424619917073539</v>
      </c>
      <c r="BF367" s="31">
        <f t="shared" si="204"/>
        <v>0.43247872426725636</v>
      </c>
      <c r="BG367" s="31">
        <f t="shared" si="205"/>
        <v>0.65635678551762822</v>
      </c>
      <c r="BH367" s="24">
        <v>0</v>
      </c>
      <c r="BI367" s="24">
        <v>47.653970746799999</v>
      </c>
      <c r="BJ367" s="24">
        <f t="shared" si="213"/>
        <v>76.632848614679304</v>
      </c>
      <c r="BK367" s="28">
        <f t="shared" si="214"/>
        <v>3.8316424307339655E-2</v>
      </c>
      <c r="BL367" s="28" t="str">
        <f t="shared" si="206"/>
        <v>FALSEFALSE</v>
      </c>
      <c r="BM367" s="24" t="str">
        <f t="shared" si="207"/>
        <v>FALSEFALSE</v>
      </c>
      <c r="BN367" s="28">
        <v>0.36310000000000003</v>
      </c>
      <c r="BO367" s="28">
        <f t="shared" si="208"/>
        <v>0.32275555555555557</v>
      </c>
      <c r="BP367" s="24">
        <v>5.9</v>
      </c>
      <c r="BQ367" s="24">
        <f t="shared" si="217"/>
        <v>242.5</v>
      </c>
      <c r="BR367" s="24">
        <v>4</v>
      </c>
      <c r="BS367" s="28">
        <v>16.71</v>
      </c>
      <c r="BT367" s="28">
        <v>491.94240000000002</v>
      </c>
      <c r="BU367" s="24">
        <v>0.28000000000000003</v>
      </c>
      <c r="BV367" s="28">
        <v>1.7</v>
      </c>
      <c r="BW367" s="28">
        <v>50.048000000000002</v>
      </c>
      <c r="BX367" s="24">
        <v>724</v>
      </c>
      <c r="BY367" s="24">
        <v>1994</v>
      </c>
      <c r="BZ367" s="24">
        <v>226</v>
      </c>
      <c r="CA367" s="24">
        <v>572</v>
      </c>
      <c r="CB367" s="24">
        <v>311</v>
      </c>
      <c r="CC367" s="24">
        <v>2061</v>
      </c>
      <c r="CD367" s="24">
        <v>47.64</v>
      </c>
      <c r="CE367" s="24">
        <v>32.119999999999997</v>
      </c>
      <c r="CF367" s="24">
        <v>113.64</v>
      </c>
      <c r="CG367" s="24">
        <v>0</v>
      </c>
      <c r="CH367" s="24">
        <v>2944</v>
      </c>
      <c r="CI367" s="24">
        <v>100</v>
      </c>
      <c r="CJ367" s="24" t="s">
        <v>1980</v>
      </c>
      <c r="CK367" s="24">
        <v>724</v>
      </c>
      <c r="CL367" s="28">
        <v>1.02</v>
      </c>
      <c r="CM367" s="28">
        <v>4.09</v>
      </c>
      <c r="CN367" s="24">
        <v>199</v>
      </c>
      <c r="CO367" s="24">
        <v>27.52</v>
      </c>
      <c r="CP367" s="24">
        <v>194</v>
      </c>
      <c r="CQ367" s="24">
        <v>310</v>
      </c>
      <c r="CR367" s="24">
        <v>466</v>
      </c>
      <c r="CS367" s="24">
        <v>970</v>
      </c>
      <c r="CT367" s="24">
        <v>122</v>
      </c>
      <c r="CU367" s="24">
        <v>305</v>
      </c>
      <c r="CV367" s="24">
        <v>224</v>
      </c>
      <c r="CW367" s="24">
        <v>172</v>
      </c>
      <c r="CX367" s="24">
        <v>70.11</v>
      </c>
      <c r="CY367" s="24">
        <v>98.71</v>
      </c>
      <c r="CZ367" s="24">
        <v>85.5</v>
      </c>
      <c r="DA367" s="24">
        <v>44.91</v>
      </c>
      <c r="DB367" s="24">
        <v>146</v>
      </c>
      <c r="DC367" s="24">
        <v>1.34</v>
      </c>
      <c r="DD367" s="24">
        <v>14.8</v>
      </c>
      <c r="DE367" s="24">
        <v>8</v>
      </c>
      <c r="DF367" s="24">
        <v>1.1100000000000001</v>
      </c>
      <c r="DG367" s="24">
        <v>0.83</v>
      </c>
      <c r="DH367" s="24">
        <v>6.56</v>
      </c>
    </row>
    <row r="368" spans="1:112" ht="12.3" customHeight="1">
      <c r="A368" s="24">
        <v>378</v>
      </c>
      <c r="B368" s="24" t="s">
        <v>272</v>
      </c>
      <c r="C368" s="24" t="s">
        <v>273</v>
      </c>
      <c r="D368" s="25" t="s">
        <v>272</v>
      </c>
      <c r="E368" s="25" t="s">
        <v>1764</v>
      </c>
      <c r="F368" s="25" t="s">
        <v>2334</v>
      </c>
      <c r="G368" s="25" t="s">
        <v>2335</v>
      </c>
      <c r="H368" s="25" t="s">
        <v>195</v>
      </c>
      <c r="I368" s="26">
        <v>3553</v>
      </c>
      <c r="J368" s="27">
        <v>4407.2883479389811</v>
      </c>
      <c r="K368" s="27">
        <f t="shared" si="183"/>
        <v>1335.5727000000002</v>
      </c>
      <c r="L368" s="24">
        <v>591</v>
      </c>
      <c r="M368" s="24">
        <v>257</v>
      </c>
      <c r="N368" s="24">
        <v>99</v>
      </c>
      <c r="O368" s="24">
        <f t="shared" si="184"/>
        <v>356</v>
      </c>
      <c r="P368" s="28">
        <v>37.590000000000003</v>
      </c>
      <c r="Q368" s="28">
        <f t="shared" si="185"/>
        <v>0.5134083762403413</v>
      </c>
      <c r="R368" s="29">
        <v>0.41628825005046377</v>
      </c>
      <c r="S368" s="29">
        <v>6.0440049460702902E-2</v>
      </c>
      <c r="T368" s="29">
        <v>0.20279366883033367</v>
      </c>
      <c r="U368" s="28" t="s">
        <v>237</v>
      </c>
      <c r="V368" s="28" t="s">
        <v>129</v>
      </c>
      <c r="W368" s="28">
        <v>0.64535937559147649</v>
      </c>
      <c r="X368" s="27">
        <v>2844.2848562774907</v>
      </c>
      <c r="Y368" s="30">
        <f t="shared" si="186"/>
        <v>2.277782390482682E-4</v>
      </c>
      <c r="Z368" s="27">
        <f t="shared" si="187"/>
        <v>2844.2848562774907</v>
      </c>
      <c r="AA368" s="27">
        <v>0</v>
      </c>
      <c r="AB368" s="27">
        <v>0</v>
      </c>
      <c r="AC368" s="27">
        <v>0</v>
      </c>
      <c r="AD368" s="27">
        <v>0</v>
      </c>
      <c r="AE368" s="27">
        <v>0</v>
      </c>
      <c r="AF368" s="27">
        <f t="shared" si="188"/>
        <v>0</v>
      </c>
      <c r="AG368" s="27">
        <f t="shared" si="189"/>
        <v>0</v>
      </c>
      <c r="AH368" s="27">
        <v>0</v>
      </c>
      <c r="AI368" s="27">
        <v>0</v>
      </c>
      <c r="AJ368" s="27">
        <v>0</v>
      </c>
      <c r="AK368" s="27">
        <v>0</v>
      </c>
      <c r="AL368" s="27">
        <v>0</v>
      </c>
      <c r="AM368" s="27">
        <v>0</v>
      </c>
      <c r="AN368" s="27">
        <f t="shared" si="190"/>
        <v>0</v>
      </c>
      <c r="AO368" s="27">
        <v>0</v>
      </c>
      <c r="AP368" s="30">
        <f t="shared" si="191"/>
        <v>0</v>
      </c>
      <c r="AQ368" s="30">
        <f t="shared" si="192"/>
        <v>0</v>
      </c>
      <c r="AR368" s="31">
        <f t="shared" si="193"/>
        <v>0</v>
      </c>
      <c r="AS368" s="31">
        <f t="shared" si="210"/>
        <v>0</v>
      </c>
      <c r="AT368" s="32">
        <f t="shared" si="194"/>
        <v>0</v>
      </c>
      <c r="AU368" s="24">
        <v>608.57389118276228</v>
      </c>
      <c r="AV368" s="28">
        <f t="shared" si="195"/>
        <v>1.6900428289003549E-2</v>
      </c>
      <c r="AW368" s="30">
        <f t="shared" si="196"/>
        <v>2.1705626015900841E-4</v>
      </c>
      <c r="AX368" s="33">
        <f t="shared" si="197"/>
        <v>1.6900428289003549E-2</v>
      </c>
      <c r="AY368" s="30">
        <f t="shared" si="198"/>
        <v>2.1705626015900841E-4</v>
      </c>
      <c r="AZ368" s="31">
        <f t="shared" si="199"/>
        <v>0.89642589464903311</v>
      </c>
      <c r="BA368" s="31">
        <f t="shared" si="216"/>
        <v>608.57389118276228</v>
      </c>
      <c r="BB368" s="33">
        <f t="shared" si="200"/>
        <v>0</v>
      </c>
      <c r="BC368" s="31">
        <f t="shared" si="201"/>
        <v>0.44320485766283352</v>
      </c>
      <c r="BD368" s="30">
        <f t="shared" si="202"/>
        <v>2.277782390482682E-4</v>
      </c>
      <c r="BE368" s="31">
        <f t="shared" si="203"/>
        <v>0.94294214181872227</v>
      </c>
      <c r="BF368" s="31">
        <f t="shared" si="204"/>
        <v>0.52950976521641568</v>
      </c>
      <c r="BG368" s="31">
        <f t="shared" si="205"/>
        <v>0.80361716749531664</v>
      </c>
      <c r="BH368" s="24">
        <v>0</v>
      </c>
      <c r="BI368" s="24">
        <v>320.84592182099999</v>
      </c>
      <c r="BJ368" s="24">
        <f t="shared" si="213"/>
        <v>13.736463667435387</v>
      </c>
      <c r="BK368" s="28">
        <f t="shared" si="214"/>
        <v>6.8682318337176937E-3</v>
      </c>
      <c r="BL368" s="28" t="str">
        <f t="shared" si="206"/>
        <v>TRUEFALSE</v>
      </c>
      <c r="BM368" s="24" t="str">
        <f t="shared" si="207"/>
        <v>FALSEFALSE</v>
      </c>
      <c r="BN368" s="28">
        <v>0.42349999999999999</v>
      </c>
      <c r="BO368" s="28">
        <f t="shared" si="208"/>
        <v>0.37644444444444441</v>
      </c>
      <c r="BP368" s="24">
        <v>8.5</v>
      </c>
      <c r="BQ368" s="24">
        <f t="shared" si="217"/>
        <v>72.538461538461533</v>
      </c>
      <c r="BR368" s="24">
        <v>13</v>
      </c>
      <c r="BS368" s="28">
        <v>26.189999999999998</v>
      </c>
      <c r="BT368" s="28">
        <v>930.53069999999991</v>
      </c>
      <c r="BU368" s="24">
        <v>9.8800000000000008</v>
      </c>
      <c r="BV368" s="28">
        <v>78.339999999999989</v>
      </c>
      <c r="BW368" s="28">
        <v>2783.4201999999996</v>
      </c>
      <c r="BX368" s="24">
        <v>972</v>
      </c>
      <c r="BY368" s="24">
        <v>2295</v>
      </c>
      <c r="BZ368" s="24">
        <v>286</v>
      </c>
      <c r="CA368" s="24">
        <v>773</v>
      </c>
      <c r="CB368" s="24">
        <v>426</v>
      </c>
      <c r="CC368" s="24">
        <v>2354</v>
      </c>
      <c r="CD368" s="24">
        <v>54.81</v>
      </c>
      <c r="CE368" s="24">
        <v>30.6</v>
      </c>
      <c r="CF368" s="24">
        <v>118.51</v>
      </c>
      <c r="CG368" s="24">
        <v>0</v>
      </c>
      <c r="CH368" s="24">
        <v>3553</v>
      </c>
      <c r="CI368" s="24">
        <v>100</v>
      </c>
      <c r="CJ368" s="24" t="s">
        <v>1980</v>
      </c>
      <c r="CK368" s="24">
        <v>964</v>
      </c>
      <c r="CL368" s="28">
        <v>1.01</v>
      </c>
      <c r="CM368" s="28">
        <v>3.72</v>
      </c>
      <c r="CN368" s="24">
        <v>251</v>
      </c>
      <c r="CO368" s="24">
        <v>26.12</v>
      </c>
      <c r="CP368" s="24">
        <v>214</v>
      </c>
      <c r="CQ368" s="24">
        <v>384</v>
      </c>
      <c r="CR368" s="24">
        <v>345</v>
      </c>
      <c r="CS368" s="24">
        <v>943</v>
      </c>
      <c r="CT368" s="24">
        <v>221</v>
      </c>
      <c r="CU368" s="24">
        <v>399</v>
      </c>
      <c r="CV368" s="24">
        <v>305</v>
      </c>
      <c r="CW368" s="24">
        <v>174</v>
      </c>
      <c r="CX368" s="24">
        <v>80.069999999999993</v>
      </c>
      <c r="CY368" s="24">
        <v>97.79</v>
      </c>
      <c r="CZ368" s="24">
        <v>84.96</v>
      </c>
      <c r="DA368" s="24">
        <v>39.46</v>
      </c>
      <c r="DB368" s="24">
        <v>247</v>
      </c>
      <c r="DC368" s="24">
        <v>2.68</v>
      </c>
      <c r="DD368" s="24">
        <v>14.36</v>
      </c>
      <c r="DE368" s="24">
        <v>31</v>
      </c>
      <c r="DF368" s="24">
        <v>3.23</v>
      </c>
      <c r="DG368" s="24">
        <v>23.62</v>
      </c>
      <c r="DH368" s="24">
        <v>9.08</v>
      </c>
    </row>
    <row r="369" spans="1:112" ht="12.3" customHeight="1">
      <c r="A369" s="24">
        <v>379</v>
      </c>
      <c r="B369" s="24" t="s">
        <v>272</v>
      </c>
      <c r="C369" s="24" t="s">
        <v>273</v>
      </c>
      <c r="D369" s="25" t="s">
        <v>1208</v>
      </c>
      <c r="E369" s="25" t="s">
        <v>1209</v>
      </c>
      <c r="F369" s="25" t="s">
        <v>1210</v>
      </c>
      <c r="G369" s="25" t="s">
        <v>1211</v>
      </c>
      <c r="H369" s="25" t="s">
        <v>195</v>
      </c>
      <c r="I369" s="26">
        <v>15255</v>
      </c>
      <c r="J369" s="27">
        <v>18160.391439608902</v>
      </c>
      <c r="K369" s="27">
        <f t="shared" si="183"/>
        <v>3966.3</v>
      </c>
      <c r="L369" s="24">
        <v>2605</v>
      </c>
      <c r="M369" s="24">
        <v>663</v>
      </c>
      <c r="N369" s="24">
        <v>252</v>
      </c>
      <c r="O369" s="24">
        <f t="shared" si="184"/>
        <v>915</v>
      </c>
      <c r="P369" s="28">
        <v>26</v>
      </c>
      <c r="Q369" s="28">
        <f t="shared" si="185"/>
        <v>0.41365697146005037</v>
      </c>
      <c r="R369" s="29">
        <v>0.48804076805430646</v>
      </c>
      <c r="S369" s="29">
        <v>0.10409089930759664</v>
      </c>
      <c r="T369" s="29">
        <v>0.20433780559882062</v>
      </c>
      <c r="U369" s="28" t="s">
        <v>237</v>
      </c>
      <c r="V369" s="28" t="s">
        <v>129</v>
      </c>
      <c r="W369" s="28">
        <v>0.38299812216069096</v>
      </c>
      <c r="X369" s="27">
        <v>6955.3958190732965</v>
      </c>
      <c r="Y369" s="30">
        <f t="shared" si="186"/>
        <v>5.5700743477067475E-4</v>
      </c>
      <c r="Z369" s="27">
        <f t="shared" si="187"/>
        <v>6955.3958190732965</v>
      </c>
      <c r="AA369" s="27">
        <v>0</v>
      </c>
      <c r="AB369" s="27">
        <v>0</v>
      </c>
      <c r="AC369" s="27">
        <v>372</v>
      </c>
      <c r="AD369" s="27">
        <v>0</v>
      </c>
      <c r="AE369" s="27">
        <v>4540</v>
      </c>
      <c r="AF369" s="27">
        <f t="shared" si="188"/>
        <v>4540</v>
      </c>
      <c r="AG369" s="27">
        <f t="shared" si="189"/>
        <v>2</v>
      </c>
      <c r="AH369" s="27">
        <v>0</v>
      </c>
      <c r="AI369" s="27">
        <v>0</v>
      </c>
      <c r="AJ369" s="27">
        <v>0</v>
      </c>
      <c r="AK369" s="27">
        <v>0</v>
      </c>
      <c r="AL369" s="27">
        <v>4540</v>
      </c>
      <c r="AM369" s="27">
        <v>4540</v>
      </c>
      <c r="AN369" s="27">
        <f t="shared" si="190"/>
        <v>1</v>
      </c>
      <c r="AO369" s="27">
        <v>0</v>
      </c>
      <c r="AP369" s="30">
        <f t="shared" si="191"/>
        <v>0</v>
      </c>
      <c r="AQ369" s="30">
        <f t="shared" si="192"/>
        <v>0</v>
      </c>
      <c r="AR369" s="31">
        <f t="shared" si="193"/>
        <v>0</v>
      </c>
      <c r="AS369" s="31">
        <f t="shared" si="210"/>
        <v>0</v>
      </c>
      <c r="AT369" s="32">
        <f t="shared" si="194"/>
        <v>0</v>
      </c>
      <c r="AU369" s="24">
        <v>1900.4366821613485</v>
      </c>
      <c r="AV369" s="28">
        <f t="shared" si="195"/>
        <v>5.2776161333898251E-2</v>
      </c>
      <c r="AW369" s="30">
        <f t="shared" si="196"/>
        <v>6.7781691734628989E-4</v>
      </c>
      <c r="AX369" s="33">
        <f t="shared" si="197"/>
        <v>5.2776161333898251E-2</v>
      </c>
      <c r="AY369" s="30">
        <f t="shared" si="198"/>
        <v>6.7781691734628989E-4</v>
      </c>
      <c r="AZ369" s="31">
        <f t="shared" si="199"/>
        <v>0.9002055697306407</v>
      </c>
      <c r="BA369" s="31">
        <f t="shared" si="216"/>
        <v>1900.4366821613485</v>
      </c>
      <c r="BB369" s="33">
        <f t="shared" si="200"/>
        <v>0</v>
      </c>
      <c r="BC369" s="31">
        <f t="shared" si="201"/>
        <v>0.48034083303961511</v>
      </c>
      <c r="BD369" s="30">
        <f t="shared" si="202"/>
        <v>5.5700743477067475E-4</v>
      </c>
      <c r="BE369" s="31">
        <f t="shared" si="203"/>
        <v>0.94421701695942672</v>
      </c>
      <c r="BF369" s="31">
        <f t="shared" si="204"/>
        <v>0.44259071551829615</v>
      </c>
      <c r="BG369" s="31">
        <f t="shared" si="205"/>
        <v>0.67170337646024614</v>
      </c>
      <c r="BH369" s="24">
        <v>81.650000000000006</v>
      </c>
      <c r="BI369" s="24">
        <v>271.93441364400002</v>
      </c>
      <c r="BJ369" s="24">
        <f t="shared" si="213"/>
        <v>66.782247955506591</v>
      </c>
      <c r="BK369" s="28">
        <f t="shared" si="214"/>
        <v>3.3391123977753297E-2</v>
      </c>
      <c r="BL369" s="28" t="str">
        <f t="shared" si="206"/>
        <v>FALSETRUE</v>
      </c>
      <c r="BM369" s="24" t="str">
        <f t="shared" si="207"/>
        <v>TRUETRUE</v>
      </c>
      <c r="BN369" s="28">
        <v>0.45689999999999997</v>
      </c>
      <c r="BO369" s="28">
        <f t="shared" si="208"/>
        <v>0.40613333333333329</v>
      </c>
      <c r="BP369" s="24">
        <v>6.58</v>
      </c>
      <c r="BQ369" s="24">
        <f t="shared" si="217"/>
        <v>171.10344827586206</v>
      </c>
      <c r="BR369" s="24">
        <v>29</v>
      </c>
      <c r="BS369" s="28">
        <v>15.2</v>
      </c>
      <c r="BT369" s="28">
        <v>2318.7599999999998</v>
      </c>
      <c r="BU369" s="24">
        <v>1.42</v>
      </c>
      <c r="BV369" s="28">
        <v>15.410000000000002</v>
      </c>
      <c r="BW369" s="28">
        <v>2350.7955000000002</v>
      </c>
      <c r="BX369" s="24">
        <v>4460</v>
      </c>
      <c r="BY369" s="24">
        <v>9761</v>
      </c>
      <c r="BZ369" s="24">
        <v>1034</v>
      </c>
      <c r="CA369" s="24">
        <v>3553</v>
      </c>
      <c r="CB369" s="24">
        <v>1858</v>
      </c>
      <c r="CC369" s="24">
        <v>9844</v>
      </c>
      <c r="CD369" s="24">
        <v>56.29</v>
      </c>
      <c r="CE369" s="24">
        <v>29.24</v>
      </c>
      <c r="CF369" s="24">
        <v>98.79</v>
      </c>
      <c r="CG369" s="24">
        <v>12455</v>
      </c>
      <c r="CH369" s="24">
        <v>2800</v>
      </c>
      <c r="CI369" s="24">
        <v>18.350000000000001</v>
      </c>
      <c r="CJ369" s="24" t="s">
        <v>98</v>
      </c>
      <c r="CK369" s="24">
        <v>3657</v>
      </c>
      <c r="CL369" s="28">
        <v>1.06</v>
      </c>
      <c r="CM369" s="28">
        <v>4.41</v>
      </c>
      <c r="CN369" s="24">
        <v>1208</v>
      </c>
      <c r="CO369" s="24">
        <v>33.090000000000003</v>
      </c>
      <c r="CP369" s="24">
        <v>1414</v>
      </c>
      <c r="CQ369" s="24">
        <v>2159</v>
      </c>
      <c r="CR369" s="24">
        <v>1336</v>
      </c>
      <c r="CS369" s="24">
        <v>4962</v>
      </c>
      <c r="CT369" s="24">
        <v>873</v>
      </c>
      <c r="CU369" s="24">
        <v>1792</v>
      </c>
      <c r="CV369" s="24">
        <v>1364</v>
      </c>
      <c r="CW369" s="24">
        <v>1125</v>
      </c>
      <c r="CX369" s="24">
        <v>73.73</v>
      </c>
      <c r="CY369" s="24">
        <v>96.45</v>
      </c>
      <c r="CZ369" s="24">
        <v>87.77</v>
      </c>
      <c r="DA369" s="24">
        <v>56.79</v>
      </c>
      <c r="DB369" s="24">
        <v>812</v>
      </c>
      <c r="DC369" s="24">
        <v>4.58</v>
      </c>
      <c r="DD369" s="24">
        <v>12.9</v>
      </c>
      <c r="DE369" s="24">
        <v>184</v>
      </c>
      <c r="DF369" s="24">
        <v>5.04</v>
      </c>
      <c r="DG369" s="24">
        <v>10.6</v>
      </c>
      <c r="DH369" s="24">
        <v>4.8</v>
      </c>
    </row>
    <row r="370" spans="1:112" ht="12.3" customHeight="1">
      <c r="A370" s="24">
        <v>380</v>
      </c>
      <c r="B370" s="24" t="s">
        <v>272</v>
      </c>
      <c r="C370" s="24" t="s">
        <v>273</v>
      </c>
      <c r="D370" s="25" t="s">
        <v>1208</v>
      </c>
      <c r="E370" s="25" t="s">
        <v>1209</v>
      </c>
      <c r="F370" s="25" t="s">
        <v>2457</v>
      </c>
      <c r="G370" s="25" t="s">
        <v>2458</v>
      </c>
      <c r="H370" s="25" t="s">
        <v>195</v>
      </c>
      <c r="I370" s="26">
        <v>3150</v>
      </c>
      <c r="J370" s="27">
        <v>3749.9333356124575</v>
      </c>
      <c r="K370" s="27">
        <f t="shared" si="183"/>
        <v>1132.4250000000002</v>
      </c>
      <c r="L370" s="24">
        <v>579</v>
      </c>
      <c r="M370" s="24">
        <v>244</v>
      </c>
      <c r="N370" s="24">
        <v>81</v>
      </c>
      <c r="O370" s="24">
        <f t="shared" si="184"/>
        <v>325</v>
      </c>
      <c r="P370" s="28">
        <v>35.950000000000003</v>
      </c>
      <c r="Q370" s="28">
        <f t="shared" si="185"/>
        <v>0.46539864526747937</v>
      </c>
      <c r="R370" s="29">
        <v>0.48804076805430646</v>
      </c>
      <c r="S370" s="29">
        <v>0.10409089930759664</v>
      </c>
      <c r="T370" s="29">
        <v>0.20433780559882062</v>
      </c>
      <c r="U370" s="28" t="s">
        <v>237</v>
      </c>
      <c r="V370" s="28" t="s">
        <v>129</v>
      </c>
      <c r="W370" s="28">
        <v>0.52956855737218633</v>
      </c>
      <c r="X370" s="27">
        <v>1985.8467867821596</v>
      </c>
      <c r="Y370" s="30">
        <f t="shared" si="186"/>
        <v>1.5903213179037934E-4</v>
      </c>
      <c r="Z370" s="27">
        <f t="shared" si="187"/>
        <v>1985.8467867821596</v>
      </c>
      <c r="AA370" s="27">
        <v>0</v>
      </c>
      <c r="AB370" s="27">
        <v>0</v>
      </c>
      <c r="AC370" s="27">
        <v>0</v>
      </c>
      <c r="AD370" s="27">
        <v>0</v>
      </c>
      <c r="AE370" s="27">
        <v>0</v>
      </c>
      <c r="AF370" s="27">
        <f t="shared" si="188"/>
        <v>0</v>
      </c>
      <c r="AG370" s="27">
        <f t="shared" si="189"/>
        <v>0</v>
      </c>
      <c r="AH370" s="27">
        <v>0</v>
      </c>
      <c r="AI370" s="27">
        <v>0</v>
      </c>
      <c r="AJ370" s="27">
        <v>0</v>
      </c>
      <c r="AK370" s="27">
        <v>0</v>
      </c>
      <c r="AL370" s="27">
        <v>0</v>
      </c>
      <c r="AM370" s="27">
        <v>0</v>
      </c>
      <c r="AN370" s="27">
        <f t="shared" si="190"/>
        <v>0</v>
      </c>
      <c r="AO370" s="27">
        <v>0</v>
      </c>
      <c r="AP370" s="30">
        <f t="shared" si="191"/>
        <v>0</v>
      </c>
      <c r="AQ370" s="30">
        <f t="shared" si="192"/>
        <v>0</v>
      </c>
      <c r="AR370" s="31">
        <f t="shared" si="193"/>
        <v>0</v>
      </c>
      <c r="AS370" s="31">
        <f t="shared" si="210"/>
        <v>0</v>
      </c>
      <c r="AT370" s="32">
        <f t="shared" si="194"/>
        <v>0</v>
      </c>
      <c r="AU370" s="24">
        <v>375.46410717688013</v>
      </c>
      <c r="AV370" s="28">
        <f t="shared" si="195"/>
        <v>1.0426842673294986E-2</v>
      </c>
      <c r="AW370" s="30">
        <f t="shared" si="196"/>
        <v>1.3391444507973512E-4</v>
      </c>
      <c r="AX370" s="33">
        <f t="shared" si="197"/>
        <v>1.0426842673294986E-2</v>
      </c>
      <c r="AY370" s="30">
        <f t="shared" si="198"/>
        <v>1.3391444507973512E-4</v>
      </c>
      <c r="AZ370" s="31">
        <f t="shared" si="199"/>
        <v>0.89574387234137109</v>
      </c>
      <c r="BA370" s="31">
        <f t="shared" si="216"/>
        <v>375.46410717688013</v>
      </c>
      <c r="BB370" s="33">
        <f t="shared" si="200"/>
        <v>0</v>
      </c>
      <c r="BC370" s="31">
        <f t="shared" si="201"/>
        <v>0.46473716102299084</v>
      </c>
      <c r="BD370" s="30">
        <f t="shared" si="202"/>
        <v>1.5903213179037934E-4</v>
      </c>
      <c r="BE370" s="31">
        <f t="shared" si="203"/>
        <v>0.94267593607420752</v>
      </c>
      <c r="BF370" s="31">
        <f t="shared" si="204"/>
        <v>0.49080117519272809</v>
      </c>
      <c r="BG370" s="31">
        <f t="shared" si="205"/>
        <v>0.74487058808169693</v>
      </c>
      <c r="BH370" s="24">
        <v>0</v>
      </c>
      <c r="BI370" s="24">
        <v>468.939957628</v>
      </c>
      <c r="BJ370" s="24">
        <f t="shared" si="213"/>
        <v>7.9966172099738175</v>
      </c>
      <c r="BK370" s="28">
        <f t="shared" si="214"/>
        <v>3.9983086049869086E-3</v>
      </c>
      <c r="BL370" s="28" t="str">
        <f t="shared" si="206"/>
        <v>TRUEFALSE</v>
      </c>
      <c r="BM370" s="24" t="str">
        <f t="shared" si="207"/>
        <v>FALSEFALSE</v>
      </c>
      <c r="BN370" s="28">
        <v>0.42060000000000003</v>
      </c>
      <c r="BO370" s="28">
        <f t="shared" si="208"/>
        <v>0.37386666666666668</v>
      </c>
      <c r="BP370" s="24">
        <v>8.1</v>
      </c>
      <c r="BQ370" s="24">
        <f t="shared" si="217"/>
        <v>64.454545454545453</v>
      </c>
      <c r="BR370" s="24">
        <v>11</v>
      </c>
      <c r="BS370" s="28">
        <v>41.66</v>
      </c>
      <c r="BT370" s="28">
        <v>1312.29</v>
      </c>
      <c r="BU370" s="24">
        <v>0.99</v>
      </c>
      <c r="BV370" s="28">
        <v>49.509999999999991</v>
      </c>
      <c r="BW370" s="28">
        <v>1559.5649999999996</v>
      </c>
      <c r="BX370" s="24">
        <v>839</v>
      </c>
      <c r="BY370" s="24">
        <v>1995</v>
      </c>
      <c r="BZ370" s="24">
        <v>316</v>
      </c>
      <c r="CA370" s="24">
        <v>674</v>
      </c>
      <c r="CB370" s="24">
        <v>371</v>
      </c>
      <c r="CC370" s="24">
        <v>2105</v>
      </c>
      <c r="CD370" s="24">
        <v>57.89</v>
      </c>
      <c r="CE370" s="24">
        <v>31.61</v>
      </c>
      <c r="CF370" s="24">
        <v>102.57</v>
      </c>
      <c r="CG370" s="24">
        <v>0</v>
      </c>
      <c r="CH370" s="24">
        <v>3150</v>
      </c>
      <c r="CI370" s="24">
        <v>100</v>
      </c>
      <c r="CJ370" s="24" t="s">
        <v>1980</v>
      </c>
      <c r="CK370" s="24">
        <v>913</v>
      </c>
      <c r="CL370" s="28">
        <v>1.01</v>
      </c>
      <c r="CM370" s="28">
        <v>3.48</v>
      </c>
      <c r="CN370" s="24">
        <v>274</v>
      </c>
      <c r="CO370" s="24">
        <v>30.01</v>
      </c>
      <c r="CP370" s="24">
        <v>172</v>
      </c>
      <c r="CQ370" s="24">
        <v>322</v>
      </c>
      <c r="CR370" s="24">
        <v>215</v>
      </c>
      <c r="CS370" s="24">
        <v>709</v>
      </c>
      <c r="CT370" s="24">
        <v>171</v>
      </c>
      <c r="CU370" s="24">
        <v>320</v>
      </c>
      <c r="CV370" s="24">
        <v>270</v>
      </c>
      <c r="CW370" s="24">
        <v>163</v>
      </c>
      <c r="CX370" s="24">
        <v>73.709999999999994</v>
      </c>
      <c r="CY370" s="24">
        <v>95.81</v>
      </c>
      <c r="CZ370" s="24">
        <v>84.38</v>
      </c>
      <c r="DA370" s="24">
        <v>41.48</v>
      </c>
      <c r="DB370" s="24">
        <v>210</v>
      </c>
      <c r="DC370" s="24">
        <v>5.0199999999999996</v>
      </c>
      <c r="DD370" s="24">
        <v>13.36</v>
      </c>
      <c r="DE370" s="24">
        <v>33</v>
      </c>
      <c r="DF370" s="24">
        <v>3.61</v>
      </c>
      <c r="DG370" s="24">
        <v>19.059999999999999</v>
      </c>
      <c r="DH370" s="24">
        <v>9.85</v>
      </c>
    </row>
    <row r="371" spans="1:112" ht="12.3" customHeight="1">
      <c r="A371" s="24">
        <v>381</v>
      </c>
      <c r="B371" s="24" t="s">
        <v>272</v>
      </c>
      <c r="C371" s="24" t="s">
        <v>273</v>
      </c>
      <c r="D371" s="25" t="s">
        <v>1208</v>
      </c>
      <c r="E371" s="25" t="s">
        <v>1209</v>
      </c>
      <c r="F371" s="25" t="s">
        <v>2345</v>
      </c>
      <c r="G371" s="25" t="s">
        <v>2346</v>
      </c>
      <c r="H371" s="25" t="s">
        <v>195</v>
      </c>
      <c r="I371" s="26">
        <v>3188</v>
      </c>
      <c r="J371" s="27">
        <v>3795.1706266452429</v>
      </c>
      <c r="K371" s="27">
        <f t="shared" si="183"/>
        <v>1071.1680000000001</v>
      </c>
      <c r="L371" s="24">
        <v>488</v>
      </c>
      <c r="M371" s="24">
        <v>197</v>
      </c>
      <c r="N371" s="24">
        <v>50</v>
      </c>
      <c r="O371" s="24">
        <f t="shared" si="184"/>
        <v>247</v>
      </c>
      <c r="P371" s="28">
        <v>33.6</v>
      </c>
      <c r="Q371" s="28">
        <f t="shared" si="185"/>
        <v>0.45374685209057175</v>
      </c>
      <c r="R371" s="29">
        <v>0.48804076805430646</v>
      </c>
      <c r="S371" s="29">
        <v>0.10409089930759664</v>
      </c>
      <c r="T371" s="29">
        <v>0.20433780559882062</v>
      </c>
      <c r="U371" s="28" t="s">
        <v>237</v>
      </c>
      <c r="V371" s="28" t="s">
        <v>129</v>
      </c>
      <c r="W371" s="28">
        <v>0.49495141940766224</v>
      </c>
      <c r="X371" s="27">
        <v>1878.42508855233</v>
      </c>
      <c r="Y371" s="30">
        <f t="shared" si="186"/>
        <v>1.5042950353942825E-4</v>
      </c>
      <c r="Z371" s="27">
        <f t="shared" si="187"/>
        <v>1878.42508855233</v>
      </c>
      <c r="AA371" s="27">
        <v>0</v>
      </c>
      <c r="AB371" s="27">
        <v>0</v>
      </c>
      <c r="AC371" s="27">
        <v>116</v>
      </c>
      <c r="AD371" s="27">
        <v>0</v>
      </c>
      <c r="AE371" s="27">
        <v>0</v>
      </c>
      <c r="AF371" s="27">
        <f t="shared" si="188"/>
        <v>116</v>
      </c>
      <c r="AG371" s="27">
        <f t="shared" si="189"/>
        <v>1</v>
      </c>
      <c r="AH371" s="27">
        <v>0</v>
      </c>
      <c r="AI371" s="27">
        <v>0</v>
      </c>
      <c r="AJ371" s="27">
        <v>116</v>
      </c>
      <c r="AK371" s="27">
        <v>0</v>
      </c>
      <c r="AL371" s="27">
        <v>0</v>
      </c>
      <c r="AM371" s="27">
        <v>116</v>
      </c>
      <c r="AN371" s="27">
        <f t="shared" si="190"/>
        <v>1</v>
      </c>
      <c r="AO371" s="27">
        <v>0</v>
      </c>
      <c r="AP371" s="30">
        <f t="shared" si="191"/>
        <v>0</v>
      </c>
      <c r="AQ371" s="30">
        <f t="shared" si="192"/>
        <v>0</v>
      </c>
      <c r="AR371" s="31">
        <f t="shared" si="193"/>
        <v>0</v>
      </c>
      <c r="AS371" s="31">
        <f t="shared" si="210"/>
        <v>0</v>
      </c>
      <c r="AT371" s="32">
        <f t="shared" si="194"/>
        <v>0</v>
      </c>
      <c r="AU371" s="24">
        <v>577.60830644874181</v>
      </c>
      <c r="AV371" s="28">
        <f t="shared" si="195"/>
        <v>1.6040497142093383E-2</v>
      </c>
      <c r="AW371" s="30">
        <f t="shared" si="196"/>
        <v>2.0601195787561504E-4</v>
      </c>
      <c r="AX371" s="33">
        <f t="shared" si="197"/>
        <v>1.6040497142093383E-2</v>
      </c>
      <c r="AY371" s="30">
        <f t="shared" si="198"/>
        <v>2.0601195787561504E-4</v>
      </c>
      <c r="AZ371" s="31">
        <f t="shared" si="199"/>
        <v>0.89633529690922364</v>
      </c>
      <c r="BA371" s="31">
        <f t="shared" si="216"/>
        <v>577.60830644874181</v>
      </c>
      <c r="BB371" s="33">
        <f t="shared" si="200"/>
        <v>0</v>
      </c>
      <c r="BC371" s="31">
        <f t="shared" si="201"/>
        <v>0.46680552070187448</v>
      </c>
      <c r="BD371" s="30">
        <f t="shared" si="202"/>
        <v>1.5042950353942825E-4</v>
      </c>
      <c r="BE371" s="31">
        <f t="shared" si="203"/>
        <v>0.94264262409263255</v>
      </c>
      <c r="BF371" s="31">
        <f t="shared" si="204"/>
        <v>0.47924815766794476</v>
      </c>
      <c r="BG371" s="31">
        <f t="shared" si="205"/>
        <v>0.72733700545646318</v>
      </c>
      <c r="BH371" s="24">
        <v>0</v>
      </c>
      <c r="BI371" s="24">
        <v>167.69532871999999</v>
      </c>
      <c r="BJ371" s="24">
        <f t="shared" si="213"/>
        <v>22.631343732788284</v>
      </c>
      <c r="BK371" s="28">
        <f t="shared" si="214"/>
        <v>1.1315671866394142E-2</v>
      </c>
      <c r="BL371" s="28" t="str">
        <f t="shared" si="206"/>
        <v>TRUEFALSE</v>
      </c>
      <c r="BM371" s="24" t="str">
        <f t="shared" si="207"/>
        <v>FALSEFALSE</v>
      </c>
      <c r="BN371" s="28">
        <v>0.45659999999999995</v>
      </c>
      <c r="BO371" s="28">
        <f t="shared" si="208"/>
        <v>0.4058666666666666</v>
      </c>
      <c r="BP371" s="24">
        <v>6.73</v>
      </c>
      <c r="BQ371" s="24">
        <f t="shared" si="217"/>
        <v>145.875</v>
      </c>
      <c r="BR371" s="24">
        <v>8</v>
      </c>
      <c r="BS371" s="28">
        <v>42.19</v>
      </c>
      <c r="BT371" s="28">
        <v>1345.0172</v>
      </c>
      <c r="BU371" s="24">
        <v>0.82</v>
      </c>
      <c r="BV371" s="28">
        <v>11.79</v>
      </c>
      <c r="BW371" s="28">
        <v>375.86519999999996</v>
      </c>
      <c r="BX371" s="24">
        <v>932</v>
      </c>
      <c r="BY371" s="24">
        <v>2041</v>
      </c>
      <c r="BZ371" s="24">
        <v>215</v>
      </c>
      <c r="CA371" s="24">
        <v>742</v>
      </c>
      <c r="CB371" s="24">
        <v>416</v>
      </c>
      <c r="CC371" s="24">
        <v>2030</v>
      </c>
      <c r="CD371" s="24">
        <v>56.2</v>
      </c>
      <c r="CE371" s="24">
        <v>28.42</v>
      </c>
      <c r="CF371" s="24">
        <v>103.45</v>
      </c>
      <c r="CG371" s="24">
        <v>0</v>
      </c>
      <c r="CH371" s="24">
        <v>3188</v>
      </c>
      <c r="CI371" s="24">
        <v>100</v>
      </c>
      <c r="CJ371" s="24" t="s">
        <v>1980</v>
      </c>
      <c r="CK371" s="24">
        <v>754</v>
      </c>
      <c r="CL371" s="28">
        <v>1.03</v>
      </c>
      <c r="CM371" s="28">
        <v>4.37</v>
      </c>
      <c r="CN371" s="24">
        <v>222</v>
      </c>
      <c r="CO371" s="24">
        <v>29.44</v>
      </c>
      <c r="CP371" s="24">
        <v>176</v>
      </c>
      <c r="CQ371" s="24">
        <v>536</v>
      </c>
      <c r="CR371" s="24">
        <v>455</v>
      </c>
      <c r="CS371" s="24">
        <v>1167</v>
      </c>
      <c r="CT371" s="24">
        <v>178</v>
      </c>
      <c r="CU371" s="24">
        <v>391</v>
      </c>
      <c r="CV371" s="24">
        <v>301</v>
      </c>
      <c r="CW371" s="24">
        <v>223</v>
      </c>
      <c r="CX371" s="24">
        <v>72.36</v>
      </c>
      <c r="CY371" s="24">
        <v>98.24</v>
      </c>
      <c r="CZ371" s="24">
        <v>85.27</v>
      </c>
      <c r="DA371" s="24">
        <v>46.75</v>
      </c>
      <c r="DB371" s="24">
        <v>175</v>
      </c>
      <c r="DC371" s="24">
        <v>2.5499999999999998</v>
      </c>
      <c r="DD371" s="24">
        <v>18.440000000000001</v>
      </c>
      <c r="DE371" s="24">
        <v>65</v>
      </c>
      <c r="DF371" s="24">
        <v>8.6199999999999992</v>
      </c>
      <c r="DG371" s="24">
        <v>4.1100000000000003</v>
      </c>
      <c r="DH371" s="24">
        <v>8.84</v>
      </c>
    </row>
    <row r="372" spans="1:112" ht="12.3" customHeight="1">
      <c r="A372" s="24">
        <v>382</v>
      </c>
      <c r="B372" s="24" t="s">
        <v>272</v>
      </c>
      <c r="C372" s="24" t="s">
        <v>273</v>
      </c>
      <c r="D372" s="25" t="s">
        <v>1208</v>
      </c>
      <c r="E372" s="25" t="s">
        <v>1209</v>
      </c>
      <c r="F372" s="25" t="s">
        <v>329</v>
      </c>
      <c r="G372" s="25" t="s">
        <v>2661</v>
      </c>
      <c r="H372" s="25" t="s">
        <v>195</v>
      </c>
      <c r="I372" s="26">
        <v>882</v>
      </c>
      <c r="J372" s="27">
        <v>1049.9813339714881</v>
      </c>
      <c r="K372" s="27">
        <f t="shared" si="183"/>
        <v>272.80259999999998</v>
      </c>
      <c r="L372" s="24">
        <v>163</v>
      </c>
      <c r="M372" s="24">
        <v>59</v>
      </c>
      <c r="N372" s="24">
        <v>14</v>
      </c>
      <c r="O372" s="24">
        <f t="shared" si="184"/>
        <v>73</v>
      </c>
      <c r="P372" s="28">
        <v>30.93</v>
      </c>
      <c r="Q372" s="28">
        <f t="shared" si="185"/>
        <v>0.43951972775485848</v>
      </c>
      <c r="R372" s="29">
        <v>0.48804076805430646</v>
      </c>
      <c r="S372" s="29">
        <v>0.10409089930759664</v>
      </c>
      <c r="T372" s="29">
        <v>0.20433780559882062</v>
      </c>
      <c r="U372" s="28" t="s">
        <v>237</v>
      </c>
      <c r="V372" s="28" t="s">
        <v>129</v>
      </c>
      <c r="W372" s="28">
        <v>0.45562045840116044</v>
      </c>
      <c r="X372" s="27">
        <v>478.39297669675136</v>
      </c>
      <c r="Y372" s="30">
        <f t="shared" si="186"/>
        <v>3.8311039614948562E-5</v>
      </c>
      <c r="Z372" s="27">
        <f t="shared" si="187"/>
        <v>478.39297669675136</v>
      </c>
      <c r="AA372" s="27">
        <v>0</v>
      </c>
      <c r="AB372" s="27">
        <v>0</v>
      </c>
      <c r="AC372" s="27">
        <v>0</v>
      </c>
      <c r="AD372" s="27">
        <v>0</v>
      </c>
      <c r="AE372" s="27">
        <v>0</v>
      </c>
      <c r="AF372" s="27">
        <f t="shared" si="188"/>
        <v>0</v>
      </c>
      <c r="AG372" s="27">
        <f t="shared" si="189"/>
        <v>0</v>
      </c>
      <c r="AH372" s="27">
        <v>0</v>
      </c>
      <c r="AI372" s="27">
        <v>0</v>
      </c>
      <c r="AJ372" s="27">
        <v>0</v>
      </c>
      <c r="AK372" s="27">
        <v>0</v>
      </c>
      <c r="AL372" s="27">
        <v>0</v>
      </c>
      <c r="AM372" s="27">
        <v>0</v>
      </c>
      <c r="AN372" s="27">
        <f t="shared" si="190"/>
        <v>0</v>
      </c>
      <c r="AO372" s="27">
        <v>0</v>
      </c>
      <c r="AP372" s="30">
        <f t="shared" si="191"/>
        <v>0</v>
      </c>
      <c r="AQ372" s="30">
        <f t="shared" si="192"/>
        <v>0</v>
      </c>
      <c r="AR372" s="31">
        <f t="shared" si="193"/>
        <v>0</v>
      </c>
      <c r="AS372" s="31">
        <f t="shared" si="210"/>
        <v>0</v>
      </c>
      <c r="AT372" s="32">
        <f t="shared" si="194"/>
        <v>0</v>
      </c>
      <c r="AU372" s="24">
        <v>148.53226943877831</v>
      </c>
      <c r="AV372" s="28">
        <f t="shared" si="195"/>
        <v>4.124821988952471E-3</v>
      </c>
      <c r="AW372" s="30">
        <f t="shared" si="196"/>
        <v>5.2976079625521382E-5</v>
      </c>
      <c r="AX372" s="33">
        <f t="shared" si="197"/>
        <v>4.124821988952471E-3</v>
      </c>
      <c r="AY372" s="30">
        <f t="shared" si="198"/>
        <v>5.2976079625521382E-5</v>
      </c>
      <c r="AZ372" s="31">
        <f t="shared" si="199"/>
        <v>0.89507992519596846</v>
      </c>
      <c r="BA372" s="31">
        <f t="shared" si="216"/>
        <v>148.53226943877831</v>
      </c>
      <c r="BB372" s="33">
        <f t="shared" si="200"/>
        <v>0</v>
      </c>
      <c r="BC372" s="31">
        <f t="shared" si="201"/>
        <v>0.46241517174640911</v>
      </c>
      <c r="BD372" s="30">
        <f t="shared" si="202"/>
        <v>3.8311039614948562E-5</v>
      </c>
      <c r="BE372" s="31">
        <f t="shared" si="203"/>
        <v>0.94220846744939291</v>
      </c>
      <c r="BF372" s="31">
        <f t="shared" si="204"/>
        <v>0.4659557456300561</v>
      </c>
      <c r="BG372" s="31">
        <f t="shared" si="205"/>
        <v>0.7071636088304295</v>
      </c>
      <c r="BH372" s="24">
        <v>0</v>
      </c>
      <c r="BI372" s="24">
        <v>53.180246729799997</v>
      </c>
      <c r="BJ372" s="24">
        <f t="shared" si="213"/>
        <v>19.743822162132282</v>
      </c>
      <c r="BK372" s="28">
        <f t="shared" si="214"/>
        <v>9.8719110810661405E-3</v>
      </c>
      <c r="BL372" s="28" t="str">
        <f t="shared" si="206"/>
        <v>FALSEFALSE</v>
      </c>
      <c r="BM372" s="24" t="str">
        <f t="shared" si="207"/>
        <v>FALSEFALSE</v>
      </c>
      <c r="BN372" s="28">
        <v>0.38280000000000003</v>
      </c>
      <c r="BO372" s="28">
        <f t="shared" si="208"/>
        <v>0.34026666666666672</v>
      </c>
      <c r="BP372" s="24">
        <v>6.33</v>
      </c>
      <c r="BQ372" s="24">
        <f t="shared" si="217"/>
        <v>46.571428571428569</v>
      </c>
      <c r="BR372" s="24">
        <v>7</v>
      </c>
      <c r="BS372" s="28">
        <v>50.22</v>
      </c>
      <c r="BT372" s="28">
        <v>442.94039999999995</v>
      </c>
      <c r="BU372" s="24">
        <v>0.84</v>
      </c>
      <c r="BV372" s="28">
        <v>75.740000000000009</v>
      </c>
      <c r="BW372" s="28">
        <v>668.02680000000009</v>
      </c>
      <c r="BX372" s="24">
        <v>222</v>
      </c>
      <c r="BY372" s="24">
        <v>580</v>
      </c>
      <c r="BZ372" s="24">
        <v>80</v>
      </c>
      <c r="CA372" s="24">
        <v>160</v>
      </c>
      <c r="CB372" s="24">
        <v>133</v>
      </c>
      <c r="CC372" s="24">
        <v>589</v>
      </c>
      <c r="CD372" s="24">
        <v>52.07</v>
      </c>
      <c r="CE372" s="24">
        <v>32.54</v>
      </c>
      <c r="CF372" s="24">
        <v>112.02</v>
      </c>
      <c r="CG372" s="24">
        <v>0</v>
      </c>
      <c r="CH372" s="24">
        <v>882</v>
      </c>
      <c r="CI372" s="24">
        <v>100</v>
      </c>
      <c r="CJ372" s="24" t="s">
        <v>1980</v>
      </c>
      <c r="CK372" s="24">
        <v>242</v>
      </c>
      <c r="CL372" s="28">
        <v>1.01</v>
      </c>
      <c r="CM372" s="28">
        <v>3.69</v>
      </c>
      <c r="CN372" s="24">
        <v>52</v>
      </c>
      <c r="CO372" s="24">
        <v>21.49</v>
      </c>
      <c r="CP372" s="24">
        <v>37</v>
      </c>
      <c r="CQ372" s="24">
        <v>119</v>
      </c>
      <c r="CR372" s="24">
        <v>170</v>
      </c>
      <c r="CS372" s="24">
        <v>326</v>
      </c>
      <c r="CT372" s="24">
        <v>44</v>
      </c>
      <c r="CU372" s="24">
        <v>94</v>
      </c>
      <c r="CV372" s="24">
        <v>96</v>
      </c>
      <c r="CW372" s="24">
        <v>33</v>
      </c>
      <c r="CX372" s="24">
        <v>78.569999999999993</v>
      </c>
      <c r="CY372" s="24">
        <v>98.95</v>
      </c>
      <c r="CZ372" s="24">
        <v>85.71</v>
      </c>
      <c r="DA372" s="24">
        <v>37.93</v>
      </c>
      <c r="DB372" s="24">
        <v>48</v>
      </c>
      <c r="DC372" s="24">
        <v>1.33</v>
      </c>
      <c r="DD372" s="24">
        <v>8.68</v>
      </c>
      <c r="DE372" s="24">
        <v>17</v>
      </c>
      <c r="DF372" s="24">
        <v>7.02</v>
      </c>
      <c r="DG372" s="24">
        <v>18.600000000000001</v>
      </c>
      <c r="DH372" s="24">
        <v>2.12</v>
      </c>
    </row>
    <row r="373" spans="1:112" ht="12.3" customHeight="1">
      <c r="A373" s="24">
        <v>383</v>
      </c>
      <c r="B373" s="24" t="s">
        <v>272</v>
      </c>
      <c r="C373" s="24" t="s">
        <v>273</v>
      </c>
      <c r="D373" s="25" t="s">
        <v>1208</v>
      </c>
      <c r="E373" s="25" t="s">
        <v>1209</v>
      </c>
      <c r="F373" s="25" t="s">
        <v>2148</v>
      </c>
      <c r="G373" s="25" t="s">
        <v>2149</v>
      </c>
      <c r="H373" s="25" t="s">
        <v>195</v>
      </c>
      <c r="I373" s="26">
        <v>6776</v>
      </c>
      <c r="J373" s="27">
        <v>8066.5232641619095</v>
      </c>
      <c r="K373" s="27">
        <f t="shared" si="183"/>
        <v>3248.4144000000001</v>
      </c>
      <c r="L373" s="24">
        <v>845</v>
      </c>
      <c r="M373" s="24">
        <v>457</v>
      </c>
      <c r="N373" s="24">
        <v>321</v>
      </c>
      <c r="O373" s="24">
        <f t="shared" si="184"/>
        <v>778</v>
      </c>
      <c r="P373" s="28">
        <v>47.94</v>
      </c>
      <c r="Q373" s="28">
        <f t="shared" si="185"/>
        <v>0.54901586932645607</v>
      </c>
      <c r="R373" s="29">
        <v>0.48804076805430646</v>
      </c>
      <c r="S373" s="29">
        <v>0.10409089930759664</v>
      </c>
      <c r="T373" s="29">
        <v>0.20433780559882062</v>
      </c>
      <c r="U373" s="28" t="s">
        <v>237</v>
      </c>
      <c r="V373" s="28" t="s">
        <v>129</v>
      </c>
      <c r="W373" s="28">
        <v>0.70618961447628936</v>
      </c>
      <c r="X373" s="27">
        <v>5696.4949540825182</v>
      </c>
      <c r="Y373" s="30">
        <f t="shared" si="186"/>
        <v>4.5619115347203206E-4</v>
      </c>
      <c r="Z373" s="27">
        <f t="shared" si="187"/>
        <v>5696.4949540825182</v>
      </c>
      <c r="AA373" s="27">
        <v>0</v>
      </c>
      <c r="AB373" s="27">
        <v>0</v>
      </c>
      <c r="AC373" s="27">
        <v>0</v>
      </c>
      <c r="AD373" s="27">
        <v>0</v>
      </c>
      <c r="AE373" s="27">
        <v>0</v>
      </c>
      <c r="AF373" s="27">
        <f t="shared" si="188"/>
        <v>0</v>
      </c>
      <c r="AG373" s="27">
        <f t="shared" si="189"/>
        <v>0</v>
      </c>
      <c r="AH373" s="27">
        <v>0</v>
      </c>
      <c r="AI373" s="27">
        <v>0</v>
      </c>
      <c r="AJ373" s="27">
        <v>0</v>
      </c>
      <c r="AK373" s="27">
        <v>0</v>
      </c>
      <c r="AL373" s="27">
        <v>0</v>
      </c>
      <c r="AM373" s="27">
        <v>0</v>
      </c>
      <c r="AN373" s="27">
        <f t="shared" si="190"/>
        <v>0</v>
      </c>
      <c r="AO373" s="27">
        <v>0</v>
      </c>
      <c r="AP373" s="30">
        <f t="shared" si="191"/>
        <v>0</v>
      </c>
      <c r="AQ373" s="30">
        <f t="shared" si="192"/>
        <v>0</v>
      </c>
      <c r="AR373" s="31">
        <f t="shared" si="193"/>
        <v>0</v>
      </c>
      <c r="AS373" s="31">
        <f t="shared" si="210"/>
        <v>0</v>
      </c>
      <c r="AT373" s="32">
        <f t="shared" si="194"/>
        <v>0</v>
      </c>
      <c r="AU373" s="24">
        <v>1144.0271754515888</v>
      </c>
      <c r="AV373" s="28">
        <f t="shared" si="195"/>
        <v>3.1770257514357372E-2</v>
      </c>
      <c r="AW373" s="30">
        <f t="shared" si="196"/>
        <v>4.080330487743888E-4</v>
      </c>
      <c r="AX373" s="33">
        <f t="shared" si="197"/>
        <v>3.1770257514357372E-2</v>
      </c>
      <c r="AY373" s="30">
        <f t="shared" si="198"/>
        <v>4.080330487743888E-4</v>
      </c>
      <c r="AZ373" s="31">
        <f t="shared" si="199"/>
        <v>0.89799250021275767</v>
      </c>
      <c r="BA373" s="31">
        <f t="shared" si="216"/>
        <v>1144.0271754515888</v>
      </c>
      <c r="BB373" s="33">
        <f t="shared" si="200"/>
        <v>0</v>
      </c>
      <c r="BC373" s="31">
        <f t="shared" si="201"/>
        <v>0.47260117526047379</v>
      </c>
      <c r="BD373" s="30">
        <f t="shared" si="202"/>
        <v>4.5619115347203206E-4</v>
      </c>
      <c r="BE373" s="31">
        <f t="shared" si="203"/>
        <v>0.94382662578976184</v>
      </c>
      <c r="BF373" s="31">
        <f t="shared" si="204"/>
        <v>0.55015747713984109</v>
      </c>
      <c r="BG373" s="31">
        <f t="shared" si="205"/>
        <v>0.83495342767624214</v>
      </c>
      <c r="BH373" s="24">
        <v>37.28</v>
      </c>
      <c r="BI373" s="24">
        <v>454.74763308299998</v>
      </c>
      <c r="BJ373" s="24">
        <f t="shared" si="213"/>
        <v>17.738461241621497</v>
      </c>
      <c r="BK373" s="28">
        <f t="shared" si="214"/>
        <v>8.8692306208107488E-3</v>
      </c>
      <c r="BL373" s="28" t="str">
        <f t="shared" si="206"/>
        <v>TRUEFALSE</v>
      </c>
      <c r="BM373" s="24" t="str">
        <f t="shared" si="207"/>
        <v>FALSEFALSE</v>
      </c>
      <c r="BN373" s="28">
        <v>0.48770000000000002</v>
      </c>
      <c r="BO373" s="28">
        <f t="shared" si="208"/>
        <v>0.43351111111111112</v>
      </c>
      <c r="BP373" s="24">
        <v>10.84</v>
      </c>
      <c r="BQ373" s="24">
        <f t="shared" si="217"/>
        <v>95.294117647058826</v>
      </c>
      <c r="BR373" s="24">
        <v>17</v>
      </c>
      <c r="BS373" s="28">
        <v>47.2</v>
      </c>
      <c r="BT373" s="28">
        <v>3198.2720000000004</v>
      </c>
      <c r="BU373" s="24">
        <v>4.66</v>
      </c>
      <c r="BV373" s="28">
        <v>41.98</v>
      </c>
      <c r="BW373" s="28">
        <v>2844.5647999999997</v>
      </c>
      <c r="BX373" s="24">
        <v>2041</v>
      </c>
      <c r="BY373" s="24">
        <v>4185</v>
      </c>
      <c r="BZ373" s="24">
        <v>550</v>
      </c>
      <c r="CA373" s="24">
        <v>1614</v>
      </c>
      <c r="CB373" s="24">
        <v>884</v>
      </c>
      <c r="CC373" s="24">
        <v>4278</v>
      </c>
      <c r="CD373" s="24">
        <v>61.91</v>
      </c>
      <c r="CE373" s="24">
        <v>29.39</v>
      </c>
      <c r="CF373" s="24">
        <v>103.91</v>
      </c>
      <c r="CG373" s="24">
        <v>2526</v>
      </c>
      <c r="CH373" s="24">
        <v>4250</v>
      </c>
      <c r="CI373" s="24">
        <v>62.72</v>
      </c>
      <c r="CJ373" s="24" t="s">
        <v>1980</v>
      </c>
      <c r="CK373" s="24">
        <v>1643</v>
      </c>
      <c r="CL373" s="28">
        <v>1.03</v>
      </c>
      <c r="CM373" s="28">
        <v>4.24</v>
      </c>
      <c r="CN373" s="24">
        <v>488</v>
      </c>
      <c r="CO373" s="24">
        <v>29.72</v>
      </c>
      <c r="CP373" s="24">
        <v>286</v>
      </c>
      <c r="CQ373" s="24">
        <v>727</v>
      </c>
      <c r="CR373" s="24">
        <v>607</v>
      </c>
      <c r="CS373" s="24">
        <v>1620</v>
      </c>
      <c r="CT373" s="24">
        <v>322</v>
      </c>
      <c r="CU373" s="24">
        <v>844</v>
      </c>
      <c r="CV373" s="24">
        <v>561</v>
      </c>
      <c r="CW373" s="24">
        <v>404</v>
      </c>
      <c r="CX373" s="24">
        <v>63.26</v>
      </c>
      <c r="CY373" s="24">
        <v>95.15</v>
      </c>
      <c r="CZ373" s="24">
        <v>77.81</v>
      </c>
      <c r="DA373" s="24">
        <v>44.15</v>
      </c>
      <c r="DB373" s="24">
        <v>592</v>
      </c>
      <c r="DC373" s="24">
        <v>6.38</v>
      </c>
      <c r="DD373" s="24">
        <v>14.19</v>
      </c>
      <c r="DE373" s="24">
        <v>365</v>
      </c>
      <c r="DF373" s="24">
        <v>22.23</v>
      </c>
      <c r="DG373" s="24">
        <v>23.69</v>
      </c>
      <c r="DH373" s="24">
        <v>10.039999999999999</v>
      </c>
    </row>
    <row r="374" spans="1:112" ht="12.3" customHeight="1">
      <c r="A374" s="24">
        <v>384</v>
      </c>
      <c r="B374" s="24" t="s">
        <v>272</v>
      </c>
      <c r="C374" s="24" t="s">
        <v>273</v>
      </c>
      <c r="D374" s="25" t="s">
        <v>2210</v>
      </c>
      <c r="E374" s="25" t="s">
        <v>2211</v>
      </c>
      <c r="F374" s="25" t="s">
        <v>2210</v>
      </c>
      <c r="G374" s="25" t="s">
        <v>2212</v>
      </c>
      <c r="H374" s="25" t="s">
        <v>195</v>
      </c>
      <c r="I374" s="26">
        <v>5932</v>
      </c>
      <c r="J374" s="27">
        <v>6937.5669515669524</v>
      </c>
      <c r="K374" s="27">
        <f t="shared" si="183"/>
        <v>2165.1799999999998</v>
      </c>
      <c r="L374" s="24">
        <v>821</v>
      </c>
      <c r="M374" s="24">
        <v>308</v>
      </c>
      <c r="N374" s="24">
        <v>164</v>
      </c>
      <c r="O374" s="24">
        <f t="shared" si="184"/>
        <v>472</v>
      </c>
      <c r="P374" s="28">
        <v>36.5</v>
      </c>
      <c r="Q374" s="28">
        <f t="shared" si="185"/>
        <v>0.44399316932074057</v>
      </c>
      <c r="R374" s="29">
        <v>0.52680122031487098</v>
      </c>
      <c r="S374" s="29">
        <v>8.4423561849197623E-2</v>
      </c>
      <c r="T374" s="29">
        <v>0.31425785608642248</v>
      </c>
      <c r="U374" s="28" t="s">
        <v>294</v>
      </c>
      <c r="V374" s="28" t="s">
        <v>295</v>
      </c>
      <c r="W374" s="28">
        <v>0.46519341251773899</v>
      </c>
      <c r="X374" s="27">
        <v>3227.3104447697183</v>
      </c>
      <c r="Y374" s="30">
        <f t="shared" si="186"/>
        <v>2.5845199307281044E-4</v>
      </c>
      <c r="Z374" s="27">
        <f t="shared" si="187"/>
        <v>3227.3104447697183</v>
      </c>
      <c r="AA374" s="27">
        <v>0</v>
      </c>
      <c r="AB374" s="27">
        <v>0</v>
      </c>
      <c r="AC374" s="27">
        <v>137</v>
      </c>
      <c r="AD374" s="27">
        <v>0</v>
      </c>
      <c r="AE374" s="27">
        <v>1582</v>
      </c>
      <c r="AF374" s="27">
        <f t="shared" si="188"/>
        <v>1582</v>
      </c>
      <c r="AG374" s="27">
        <f t="shared" si="189"/>
        <v>2</v>
      </c>
      <c r="AH374" s="27">
        <v>0</v>
      </c>
      <c r="AI374" s="27">
        <v>0</v>
      </c>
      <c r="AJ374" s="27">
        <v>137</v>
      </c>
      <c r="AK374" s="27">
        <v>0</v>
      </c>
      <c r="AL374" s="27">
        <v>1582</v>
      </c>
      <c r="AM374" s="27">
        <v>1582</v>
      </c>
      <c r="AN374" s="27">
        <f t="shared" si="190"/>
        <v>2</v>
      </c>
      <c r="AO374" s="27">
        <v>0</v>
      </c>
      <c r="AP374" s="30">
        <f t="shared" si="191"/>
        <v>0</v>
      </c>
      <c r="AQ374" s="30">
        <f t="shared" si="192"/>
        <v>0</v>
      </c>
      <c r="AR374" s="31">
        <f t="shared" si="193"/>
        <v>0</v>
      </c>
      <c r="AS374" s="31">
        <f t="shared" si="210"/>
        <v>0</v>
      </c>
      <c r="AT374" s="32">
        <f t="shared" si="194"/>
        <v>0</v>
      </c>
      <c r="AU374" s="24">
        <v>920.1525699600877</v>
      </c>
      <c r="AV374" s="28">
        <f t="shared" si="195"/>
        <v>2.5553137833976898E-2</v>
      </c>
      <c r="AW374" s="30">
        <f t="shared" si="196"/>
        <v>3.2818508730808686E-4</v>
      </c>
      <c r="AX374" s="33">
        <f t="shared" si="197"/>
        <v>2.5553137833976898E-2</v>
      </c>
      <c r="AY374" s="30">
        <f t="shared" si="198"/>
        <v>3.2818508730808686E-4</v>
      </c>
      <c r="AZ374" s="31">
        <f t="shared" si="199"/>
        <v>0.89733749778239891</v>
      </c>
      <c r="BA374" s="31">
        <f t="shared" si="216"/>
        <v>920.1525699600877</v>
      </c>
      <c r="BB374" s="33">
        <f t="shared" si="200"/>
        <v>0</v>
      </c>
      <c r="BC374" s="31">
        <f t="shared" si="201"/>
        <v>0.48323061864374894</v>
      </c>
      <c r="BD374" s="30">
        <f t="shared" si="202"/>
        <v>2.5845199307281044E-4</v>
      </c>
      <c r="BE374" s="31">
        <f t="shared" si="203"/>
        <v>0.94306091988271556</v>
      </c>
      <c r="BF374" s="31">
        <f t="shared" si="204"/>
        <v>0.46950426146450913</v>
      </c>
      <c r="BG374" s="31">
        <f t="shared" si="205"/>
        <v>0.71254905860118101</v>
      </c>
      <c r="BH374" s="24">
        <v>0</v>
      </c>
      <c r="BI374" s="24">
        <v>807.66339962799998</v>
      </c>
      <c r="BJ374" s="24">
        <f t="shared" si="213"/>
        <v>8.5896760392538667</v>
      </c>
      <c r="BK374" s="28">
        <f t="shared" si="214"/>
        <v>4.2948380196269334E-3</v>
      </c>
      <c r="BL374" s="28" t="str">
        <f t="shared" si="206"/>
        <v>FALSEFALSE</v>
      </c>
      <c r="BM374" s="24" t="str">
        <f t="shared" si="207"/>
        <v>TRUEFALSE</v>
      </c>
      <c r="BN374" s="28">
        <v>0.49420000000000003</v>
      </c>
      <c r="BO374" s="28">
        <f t="shared" si="208"/>
        <v>0.4392888888888889</v>
      </c>
      <c r="BP374" s="24">
        <v>14.3</v>
      </c>
      <c r="BQ374" s="24">
        <f t="shared" si="217"/>
        <v>104.10526315789474</v>
      </c>
      <c r="BR374" s="24">
        <v>19</v>
      </c>
      <c r="BS374" s="28">
        <v>38.64</v>
      </c>
      <c r="BT374" s="28">
        <v>2292.1248000000001</v>
      </c>
      <c r="BU374" s="24">
        <v>0.57999999999999996</v>
      </c>
      <c r="BV374" s="28">
        <v>23.650000000000006</v>
      </c>
      <c r="BW374" s="28">
        <v>1402.9180000000006</v>
      </c>
      <c r="BX374" s="24">
        <v>1829</v>
      </c>
      <c r="BY374" s="24">
        <v>3701</v>
      </c>
      <c r="BZ374" s="24">
        <v>402</v>
      </c>
      <c r="CA374" s="24">
        <v>1476</v>
      </c>
      <c r="CB374" s="24">
        <v>735</v>
      </c>
      <c r="CC374" s="24">
        <v>3721</v>
      </c>
      <c r="CD374" s="24">
        <v>60.28</v>
      </c>
      <c r="CE374" s="24">
        <v>28.58</v>
      </c>
      <c r="CF374" s="24">
        <v>104.06</v>
      </c>
      <c r="CG374" s="24">
        <v>0</v>
      </c>
      <c r="CH374" s="24">
        <v>5932</v>
      </c>
      <c r="CI374" s="24">
        <v>100</v>
      </c>
      <c r="CJ374" s="24" t="s">
        <v>1980</v>
      </c>
      <c r="CK374" s="24">
        <v>1407</v>
      </c>
      <c r="CL374" s="28">
        <v>1.02</v>
      </c>
      <c r="CM374" s="28">
        <v>4.29</v>
      </c>
      <c r="CN374" s="24">
        <v>377</v>
      </c>
      <c r="CO374" s="24">
        <v>26.97</v>
      </c>
      <c r="CP374" s="24">
        <v>478</v>
      </c>
      <c r="CQ374" s="24">
        <v>1041</v>
      </c>
      <c r="CR374" s="24">
        <v>459</v>
      </c>
      <c r="CS374" s="24">
        <v>1978</v>
      </c>
      <c r="CT374" s="24">
        <v>325</v>
      </c>
      <c r="CU374" s="24">
        <v>729</v>
      </c>
      <c r="CV374" s="24">
        <v>458</v>
      </c>
      <c r="CW374" s="24">
        <v>270</v>
      </c>
      <c r="CX374" s="24">
        <v>67.150000000000006</v>
      </c>
      <c r="CY374" s="24">
        <v>92.87</v>
      </c>
      <c r="CZ374" s="24">
        <v>74.709999999999994</v>
      </c>
      <c r="DA374" s="24">
        <v>34.31</v>
      </c>
      <c r="DB374" s="24">
        <v>680</v>
      </c>
      <c r="DC374" s="24">
        <v>8.6300000000000008</v>
      </c>
      <c r="DD374" s="24">
        <v>15.31</v>
      </c>
      <c r="DE374" s="24">
        <v>176</v>
      </c>
      <c r="DF374" s="24">
        <v>12.59</v>
      </c>
      <c r="DG374" s="24">
        <v>11.66</v>
      </c>
      <c r="DH374" s="24">
        <v>11.06</v>
      </c>
    </row>
    <row r="375" spans="1:112" ht="12.3" customHeight="1">
      <c r="A375" s="24">
        <v>385</v>
      </c>
      <c r="B375" s="24" t="s">
        <v>272</v>
      </c>
      <c r="C375" s="24" t="s">
        <v>273</v>
      </c>
      <c r="D375" s="25" t="s">
        <v>2210</v>
      </c>
      <c r="E375" s="25" t="s">
        <v>2211</v>
      </c>
      <c r="F375" s="25" t="s">
        <v>2442</v>
      </c>
      <c r="G375" s="25" t="s">
        <v>2443</v>
      </c>
      <c r="H375" s="25" t="s">
        <v>195</v>
      </c>
      <c r="I375" s="26">
        <v>2048</v>
      </c>
      <c r="J375" s="27">
        <v>2395.1680911680915</v>
      </c>
      <c r="K375" s="27">
        <f t="shared" si="183"/>
        <v>1195.8271999999999</v>
      </c>
      <c r="L375" s="24">
        <v>176</v>
      </c>
      <c r="M375" s="24">
        <v>142</v>
      </c>
      <c r="N375" s="24">
        <v>105</v>
      </c>
      <c r="O375" s="24">
        <f t="shared" si="184"/>
        <v>247</v>
      </c>
      <c r="P375" s="28">
        <v>58.39</v>
      </c>
      <c r="Q375" s="28">
        <f t="shared" si="185"/>
        <v>0.571579101815753</v>
      </c>
      <c r="R375" s="29">
        <v>0.52680122031487098</v>
      </c>
      <c r="S375" s="29">
        <v>8.4423561849197623E-2</v>
      </c>
      <c r="T375" s="29">
        <v>0.31425785608642248</v>
      </c>
      <c r="U375" s="28" t="s">
        <v>294</v>
      </c>
      <c r="V375" s="28" t="s">
        <v>295</v>
      </c>
      <c r="W375" s="28">
        <v>0.74418200977837745</v>
      </c>
      <c r="X375" s="27">
        <v>1782.4410038425103</v>
      </c>
      <c r="Y375" s="30">
        <f t="shared" si="186"/>
        <v>1.4274283117832157E-4</v>
      </c>
      <c r="Z375" s="27">
        <f t="shared" si="187"/>
        <v>1782.4410038425103</v>
      </c>
      <c r="AA375" s="27">
        <v>0</v>
      </c>
      <c r="AB375" s="27">
        <v>0</v>
      </c>
      <c r="AC375" s="27">
        <v>0</v>
      </c>
      <c r="AD375" s="27">
        <v>0</v>
      </c>
      <c r="AE375" s="27">
        <v>0</v>
      </c>
      <c r="AF375" s="27">
        <f t="shared" si="188"/>
        <v>0</v>
      </c>
      <c r="AG375" s="27">
        <f t="shared" si="189"/>
        <v>0</v>
      </c>
      <c r="AH375" s="27">
        <v>0</v>
      </c>
      <c r="AI375" s="27">
        <v>0</v>
      </c>
      <c r="AJ375" s="27">
        <v>0</v>
      </c>
      <c r="AK375" s="27">
        <v>0</v>
      </c>
      <c r="AL375" s="27">
        <v>0</v>
      </c>
      <c r="AM375" s="27">
        <v>0</v>
      </c>
      <c r="AN375" s="27">
        <f t="shared" si="190"/>
        <v>0</v>
      </c>
      <c r="AO375" s="27">
        <v>0</v>
      </c>
      <c r="AP375" s="30">
        <f t="shared" si="191"/>
        <v>0</v>
      </c>
      <c r="AQ375" s="30">
        <f t="shared" si="192"/>
        <v>0</v>
      </c>
      <c r="AR375" s="31">
        <f t="shared" si="193"/>
        <v>0</v>
      </c>
      <c r="AS375" s="31">
        <f t="shared" si="210"/>
        <v>0</v>
      </c>
      <c r="AT375" s="32">
        <f t="shared" si="194"/>
        <v>0</v>
      </c>
      <c r="AU375" s="24">
        <v>413.0210154269995</v>
      </c>
      <c r="AV375" s="28">
        <f t="shared" si="195"/>
        <v>1.1469818462815362E-2</v>
      </c>
      <c r="AW375" s="30">
        <f t="shared" si="196"/>
        <v>1.4730963367723244E-4</v>
      </c>
      <c r="AX375" s="33">
        <f t="shared" si="197"/>
        <v>1.1469818462815362E-2</v>
      </c>
      <c r="AY375" s="30">
        <f t="shared" si="198"/>
        <v>1.4730963367723244E-4</v>
      </c>
      <c r="AZ375" s="31">
        <f t="shared" si="199"/>
        <v>0.89585375468433082</v>
      </c>
      <c r="BA375" s="31">
        <f t="shared" si="216"/>
        <v>413.0210154269995</v>
      </c>
      <c r="BB375" s="33">
        <f t="shared" si="200"/>
        <v>0</v>
      </c>
      <c r="BC375" s="31">
        <f t="shared" si="201"/>
        <v>0.4780415978206724</v>
      </c>
      <c r="BD375" s="30">
        <f t="shared" si="202"/>
        <v>1.4274283117832157E-4</v>
      </c>
      <c r="BE375" s="31">
        <f t="shared" si="203"/>
        <v>0.94261285896962621</v>
      </c>
      <c r="BF375" s="31">
        <f t="shared" si="204"/>
        <v>0.56231253719306062</v>
      </c>
      <c r="BG375" s="31">
        <f t="shared" si="205"/>
        <v>0.85340070773105192</v>
      </c>
      <c r="BH375" s="24">
        <v>0</v>
      </c>
      <c r="BI375" s="24">
        <v>1034.4883832099999</v>
      </c>
      <c r="BJ375" s="24">
        <f t="shared" si="213"/>
        <v>2.3153165661811741</v>
      </c>
      <c r="BK375" s="28">
        <f t="shared" si="214"/>
        <v>1.157658283090587E-3</v>
      </c>
      <c r="BL375" s="28" t="str">
        <f t="shared" si="206"/>
        <v>TRUEFALSE</v>
      </c>
      <c r="BM375" s="24" t="str">
        <f t="shared" si="207"/>
        <v>FALSEFALSE</v>
      </c>
      <c r="BN375" s="28">
        <v>0.59009999999999996</v>
      </c>
      <c r="BO375" s="28">
        <f t="shared" si="208"/>
        <v>0.5245333333333333</v>
      </c>
      <c r="BP375" s="24">
        <v>14.22</v>
      </c>
      <c r="BQ375" s="24">
        <f t="shared" si="217"/>
        <v>50.454545454545453</v>
      </c>
      <c r="BR375" s="24">
        <v>11</v>
      </c>
      <c r="BS375" s="28">
        <v>69.75</v>
      </c>
      <c r="BT375" s="28">
        <v>1428.48</v>
      </c>
      <c r="BU375" s="24">
        <v>4.51</v>
      </c>
      <c r="BV375" s="28">
        <v>34.32</v>
      </c>
      <c r="BW375" s="28">
        <v>702.87360000000001</v>
      </c>
      <c r="BX375" s="24">
        <v>724</v>
      </c>
      <c r="BY375" s="24">
        <v>1227</v>
      </c>
      <c r="BZ375" s="24">
        <v>97</v>
      </c>
      <c r="CA375" s="24">
        <v>558</v>
      </c>
      <c r="CB375" s="24">
        <v>319</v>
      </c>
      <c r="CC375" s="24">
        <v>1171</v>
      </c>
      <c r="CD375" s="24">
        <v>66.91</v>
      </c>
      <c r="CE375" s="24">
        <v>25.86</v>
      </c>
      <c r="CF375" s="24">
        <v>117.41</v>
      </c>
      <c r="CG375" s="24">
        <v>0</v>
      </c>
      <c r="CH375" s="24">
        <v>2048</v>
      </c>
      <c r="CI375" s="24">
        <v>100</v>
      </c>
      <c r="CJ375" s="24" t="s">
        <v>1980</v>
      </c>
      <c r="CK375" s="24">
        <v>445</v>
      </c>
      <c r="CL375" s="28">
        <v>1</v>
      </c>
      <c r="CM375" s="28">
        <v>4.5999999999999996</v>
      </c>
      <c r="CN375" s="24">
        <v>88</v>
      </c>
      <c r="CO375" s="24">
        <v>19.86</v>
      </c>
      <c r="CP375" s="24">
        <v>125</v>
      </c>
      <c r="CQ375" s="24">
        <v>304</v>
      </c>
      <c r="CR375" s="24">
        <v>126</v>
      </c>
      <c r="CS375" s="24">
        <v>555</v>
      </c>
      <c r="CT375" s="24">
        <v>115</v>
      </c>
      <c r="CU375" s="24">
        <v>303</v>
      </c>
      <c r="CV375" s="24">
        <v>174</v>
      </c>
      <c r="CW375" s="24">
        <v>93</v>
      </c>
      <c r="CX375" s="24">
        <v>62.84</v>
      </c>
      <c r="CY375" s="24">
        <v>95.89</v>
      </c>
      <c r="CZ375" s="24">
        <v>66.67</v>
      </c>
      <c r="DA375" s="24">
        <v>32.979999999999997</v>
      </c>
      <c r="DB375" s="24">
        <v>229</v>
      </c>
      <c r="DC375" s="24">
        <v>6.19</v>
      </c>
      <c r="DD375" s="24">
        <v>20.09</v>
      </c>
      <c r="DE375" s="24">
        <v>120</v>
      </c>
      <c r="DF375" s="24">
        <v>27.09</v>
      </c>
      <c r="DG375" s="24">
        <v>23.02</v>
      </c>
      <c r="DH375" s="24">
        <v>19.86</v>
      </c>
    </row>
    <row r="376" spans="1:112" ht="12.3" customHeight="1">
      <c r="A376" s="24">
        <v>386</v>
      </c>
      <c r="B376" s="24" t="s">
        <v>272</v>
      </c>
      <c r="C376" s="24" t="s">
        <v>273</v>
      </c>
      <c r="D376" s="25" t="s">
        <v>2210</v>
      </c>
      <c r="E376" s="25" t="s">
        <v>2211</v>
      </c>
      <c r="F376" s="25" t="s">
        <v>2360</v>
      </c>
      <c r="G376" s="25" t="s">
        <v>2361</v>
      </c>
      <c r="H376" s="25" t="s">
        <v>195</v>
      </c>
      <c r="I376" s="26">
        <v>3252</v>
      </c>
      <c r="J376" s="27">
        <v>3803.2649572649575</v>
      </c>
      <c r="K376" s="27">
        <f t="shared" si="183"/>
        <v>1281.6132</v>
      </c>
      <c r="L376" s="24">
        <v>452</v>
      </c>
      <c r="M376" s="24">
        <v>213</v>
      </c>
      <c r="N376" s="24">
        <v>81</v>
      </c>
      <c r="O376" s="24">
        <f t="shared" si="184"/>
        <v>294</v>
      </c>
      <c r="P376" s="28">
        <v>39.409999999999997</v>
      </c>
      <c r="Q376" s="28">
        <f t="shared" si="185"/>
        <v>0.45797811302665864</v>
      </c>
      <c r="R376" s="29">
        <v>0.52680122031487098</v>
      </c>
      <c r="S376" s="29">
        <v>8.4423561849197623E-2</v>
      </c>
      <c r="T376" s="29">
        <v>0.31425785608642248</v>
      </c>
      <c r="U376" s="28" t="s">
        <v>294</v>
      </c>
      <c r="V376" s="28" t="s">
        <v>295</v>
      </c>
      <c r="W376" s="28">
        <v>0.50228143526915325</v>
      </c>
      <c r="X376" s="27">
        <v>1910.3093814439176</v>
      </c>
      <c r="Y376" s="30">
        <f t="shared" si="186"/>
        <v>1.5298288635975872E-4</v>
      </c>
      <c r="Z376" s="27">
        <f t="shared" si="187"/>
        <v>1910.3093814439176</v>
      </c>
      <c r="AA376" s="27">
        <v>0</v>
      </c>
      <c r="AB376" s="27">
        <v>0</v>
      </c>
      <c r="AC376" s="27">
        <v>0</v>
      </c>
      <c r="AD376" s="27">
        <v>0</v>
      </c>
      <c r="AE376" s="27">
        <v>0</v>
      </c>
      <c r="AF376" s="27">
        <f t="shared" si="188"/>
        <v>0</v>
      </c>
      <c r="AG376" s="27">
        <f t="shared" si="189"/>
        <v>0</v>
      </c>
      <c r="AH376" s="27">
        <v>0</v>
      </c>
      <c r="AI376" s="27">
        <v>0</v>
      </c>
      <c r="AJ376" s="27">
        <v>0</v>
      </c>
      <c r="AK376" s="27">
        <v>0</v>
      </c>
      <c r="AL376" s="27">
        <v>0</v>
      </c>
      <c r="AM376" s="27">
        <v>0</v>
      </c>
      <c r="AN376" s="27">
        <f t="shared" si="190"/>
        <v>0</v>
      </c>
      <c r="AO376" s="27">
        <v>0</v>
      </c>
      <c r="AP376" s="30">
        <f t="shared" si="191"/>
        <v>0</v>
      </c>
      <c r="AQ376" s="30">
        <f t="shared" si="192"/>
        <v>0</v>
      </c>
      <c r="AR376" s="31">
        <f t="shared" si="193"/>
        <v>0</v>
      </c>
      <c r="AS376" s="31">
        <f t="shared" si="210"/>
        <v>0</v>
      </c>
      <c r="AT376" s="32">
        <f t="shared" si="194"/>
        <v>0</v>
      </c>
      <c r="AU376" s="24">
        <v>551.0027344902611</v>
      </c>
      <c r="AV376" s="28">
        <f t="shared" si="195"/>
        <v>1.530164592371735E-2</v>
      </c>
      <c r="AW376" s="30">
        <f t="shared" si="196"/>
        <v>1.9652271419893399E-4</v>
      </c>
      <c r="AX376" s="33">
        <f t="shared" si="197"/>
        <v>1.530164592371735E-2</v>
      </c>
      <c r="AY376" s="30">
        <f t="shared" si="198"/>
        <v>1.9652271419893399E-4</v>
      </c>
      <c r="AZ376" s="31">
        <f t="shared" si="199"/>
        <v>0.89625745550217517</v>
      </c>
      <c r="BA376" s="31">
        <f t="shared" si="216"/>
        <v>551.0027344902611</v>
      </c>
      <c r="BB376" s="33">
        <f t="shared" si="200"/>
        <v>0</v>
      </c>
      <c r="BC376" s="31">
        <f t="shared" si="201"/>
        <v>0.47945344058025446</v>
      </c>
      <c r="BD376" s="30">
        <f t="shared" si="202"/>
        <v>1.5298288635975872E-4</v>
      </c>
      <c r="BE376" s="31">
        <f t="shared" si="203"/>
        <v>0.94265251156411023</v>
      </c>
      <c r="BF376" s="31">
        <f t="shared" si="204"/>
        <v>0.48169564323987446</v>
      </c>
      <c r="BG376" s="31">
        <f t="shared" si="205"/>
        <v>0.73105146277529265</v>
      </c>
      <c r="BH376" s="24">
        <v>0</v>
      </c>
      <c r="BI376" s="24">
        <v>363.38054794099997</v>
      </c>
      <c r="BJ376" s="24">
        <f t="shared" si="213"/>
        <v>10.466341632250694</v>
      </c>
      <c r="BK376" s="28">
        <f t="shared" si="214"/>
        <v>5.2331708161253475E-3</v>
      </c>
      <c r="BL376" s="28" t="str">
        <f t="shared" si="206"/>
        <v>TRUEFALSE</v>
      </c>
      <c r="BM376" s="24" t="str">
        <f t="shared" si="207"/>
        <v>FALSEFALSE</v>
      </c>
      <c r="BN376" s="28">
        <v>0.4667</v>
      </c>
      <c r="BO376" s="28">
        <f t="shared" si="208"/>
        <v>0.41484444444444446</v>
      </c>
      <c r="BP376" s="24">
        <v>12.83</v>
      </c>
      <c r="BQ376" s="24">
        <f t="shared" si="217"/>
        <v>137.125</v>
      </c>
      <c r="BR376" s="24">
        <v>8</v>
      </c>
      <c r="BS376" s="28">
        <v>33.89</v>
      </c>
      <c r="BT376" s="28">
        <v>1102.1027999999999</v>
      </c>
      <c r="BU376" s="24">
        <v>0.77</v>
      </c>
      <c r="BV376" s="28">
        <v>25.130000000000003</v>
      </c>
      <c r="BW376" s="28">
        <v>817.22760000000005</v>
      </c>
      <c r="BX376" s="24">
        <v>981</v>
      </c>
      <c r="BY376" s="24">
        <v>2102</v>
      </c>
      <c r="BZ376" s="24">
        <v>169</v>
      </c>
      <c r="CA376" s="24">
        <v>749</v>
      </c>
      <c r="CB376" s="24">
        <v>437</v>
      </c>
      <c r="CC376" s="24">
        <v>2066</v>
      </c>
      <c r="CD376" s="24">
        <v>54.71</v>
      </c>
      <c r="CE376" s="24">
        <v>28.29</v>
      </c>
      <c r="CF376" s="24">
        <v>105.56</v>
      </c>
      <c r="CG376" s="24">
        <v>0</v>
      </c>
      <c r="CH376" s="24">
        <v>3252</v>
      </c>
      <c r="CI376" s="24">
        <v>100</v>
      </c>
      <c r="CJ376" s="24" t="s">
        <v>1980</v>
      </c>
      <c r="CK376" s="24">
        <v>780</v>
      </c>
      <c r="CL376" s="28">
        <v>1.01</v>
      </c>
      <c r="CM376" s="28">
        <v>4.1900000000000004</v>
      </c>
      <c r="CN376" s="24">
        <v>191</v>
      </c>
      <c r="CO376" s="24">
        <v>24.49</v>
      </c>
      <c r="CP376" s="24">
        <v>235</v>
      </c>
      <c r="CQ376" s="24">
        <v>532</v>
      </c>
      <c r="CR376" s="24">
        <v>330</v>
      </c>
      <c r="CS376" s="24">
        <v>1097</v>
      </c>
      <c r="CT376" s="24">
        <v>168</v>
      </c>
      <c r="CU376" s="24">
        <v>391</v>
      </c>
      <c r="CV376" s="24">
        <v>256</v>
      </c>
      <c r="CW376" s="24">
        <v>143</v>
      </c>
      <c r="CX376" s="24">
        <v>71.489999999999995</v>
      </c>
      <c r="CY376" s="24">
        <v>93.32</v>
      </c>
      <c r="CZ376" s="24">
        <v>71.510000000000005</v>
      </c>
      <c r="DA376" s="24">
        <v>32.35</v>
      </c>
      <c r="DB376" s="24">
        <v>338</v>
      </c>
      <c r="DC376" s="24">
        <v>8.7799999999999994</v>
      </c>
      <c r="DD376" s="24">
        <v>12.82</v>
      </c>
      <c r="DE376" s="24">
        <v>65</v>
      </c>
      <c r="DF376" s="24">
        <v>8.33</v>
      </c>
      <c r="DG376" s="24">
        <v>10.51</v>
      </c>
      <c r="DH376" s="24">
        <v>16.760000000000002</v>
      </c>
    </row>
    <row r="377" spans="1:112" ht="12.3" customHeight="1">
      <c r="A377" s="24">
        <v>387</v>
      </c>
      <c r="B377" s="24" t="s">
        <v>272</v>
      </c>
      <c r="C377" s="24" t="s">
        <v>273</v>
      </c>
      <c r="D377" s="25" t="s">
        <v>977</v>
      </c>
      <c r="E377" s="25" t="s">
        <v>978</v>
      </c>
      <c r="F377" s="25" t="s">
        <v>977</v>
      </c>
      <c r="G377" s="25" t="s">
        <v>1341</v>
      </c>
      <c r="H377" s="25" t="s">
        <v>195</v>
      </c>
      <c r="I377" s="26">
        <v>21824</v>
      </c>
      <c r="J377" s="27">
        <v>24980.630414391882</v>
      </c>
      <c r="K377" s="27">
        <f t="shared" si="183"/>
        <v>4292.7807999999995</v>
      </c>
      <c r="L377" s="24">
        <v>4069</v>
      </c>
      <c r="M377" s="24">
        <v>865</v>
      </c>
      <c r="N377" s="24">
        <v>131</v>
      </c>
      <c r="O377" s="24">
        <f t="shared" si="184"/>
        <v>996</v>
      </c>
      <c r="P377" s="28">
        <v>19.669999999999998</v>
      </c>
      <c r="Q377" s="28">
        <f t="shared" si="185"/>
        <v>0.40000673391071678</v>
      </c>
      <c r="R377" s="29">
        <v>0.30567376573761573</v>
      </c>
      <c r="S377" s="29">
        <v>0.12942410938240598</v>
      </c>
      <c r="T377" s="29">
        <v>0.25464518185136026</v>
      </c>
      <c r="U377" s="28" t="s">
        <v>294</v>
      </c>
      <c r="V377" s="28" t="s">
        <v>295</v>
      </c>
      <c r="W377" s="28">
        <v>0.34220904089124787</v>
      </c>
      <c r="X377" s="27">
        <v>8548.5975749677818</v>
      </c>
      <c r="Y377" s="30">
        <f t="shared" si="186"/>
        <v>6.8459546084525104E-4</v>
      </c>
      <c r="Z377" s="27">
        <f t="shared" si="187"/>
        <v>8548.5975749677818</v>
      </c>
      <c r="AA377" s="27">
        <v>0</v>
      </c>
      <c r="AB377" s="27">
        <v>0</v>
      </c>
      <c r="AC377" s="27">
        <v>81</v>
      </c>
      <c r="AD377" s="27">
        <v>0</v>
      </c>
      <c r="AE377" s="27">
        <v>7735</v>
      </c>
      <c r="AF377" s="27">
        <f t="shared" si="188"/>
        <v>7735</v>
      </c>
      <c r="AG377" s="27">
        <f t="shared" si="189"/>
        <v>2</v>
      </c>
      <c r="AH377" s="27">
        <v>0</v>
      </c>
      <c r="AI377" s="27">
        <v>0</v>
      </c>
      <c r="AJ377" s="27">
        <v>0</v>
      </c>
      <c r="AK377" s="27">
        <v>0</v>
      </c>
      <c r="AL377" s="27">
        <v>7735</v>
      </c>
      <c r="AM377" s="27">
        <v>7735</v>
      </c>
      <c r="AN377" s="27">
        <f t="shared" si="190"/>
        <v>1</v>
      </c>
      <c r="AO377" s="27">
        <v>0</v>
      </c>
      <c r="AP377" s="30">
        <f t="shared" si="191"/>
        <v>0</v>
      </c>
      <c r="AQ377" s="30">
        <f t="shared" si="192"/>
        <v>0</v>
      </c>
      <c r="AR377" s="31">
        <f t="shared" si="193"/>
        <v>0</v>
      </c>
      <c r="AS377" s="31">
        <f t="shared" si="210"/>
        <v>0</v>
      </c>
      <c r="AT377" s="32">
        <f t="shared" si="194"/>
        <v>0</v>
      </c>
      <c r="AU377" s="24">
        <v>1483.4761922635596</v>
      </c>
      <c r="AV377" s="28">
        <f t="shared" si="195"/>
        <v>4.1196941520228778E-2</v>
      </c>
      <c r="AW377" s="30">
        <f t="shared" si="196"/>
        <v>5.2910221584079493E-4</v>
      </c>
      <c r="AX377" s="33">
        <f t="shared" si="197"/>
        <v>4.1196941520228778E-2</v>
      </c>
      <c r="AY377" s="30">
        <f t="shared" si="198"/>
        <v>5.2910221584079493E-4</v>
      </c>
      <c r="AZ377" s="31">
        <f t="shared" si="199"/>
        <v>0.89898564514988255</v>
      </c>
      <c r="BA377" s="31">
        <f t="shared" si="216"/>
        <v>1483.4761922635596</v>
      </c>
      <c r="BB377" s="33">
        <f t="shared" si="200"/>
        <v>0</v>
      </c>
      <c r="BC377" s="31">
        <f t="shared" si="201"/>
        <v>0.41528545080257567</v>
      </c>
      <c r="BD377" s="30">
        <f t="shared" si="202"/>
        <v>6.8459546084525104E-4</v>
      </c>
      <c r="BE377" s="31">
        <f t="shared" si="203"/>
        <v>0.94471107643169538</v>
      </c>
      <c r="BF377" s="31">
        <f t="shared" si="204"/>
        <v>0.42920157092792949</v>
      </c>
      <c r="BG377" s="31">
        <f t="shared" si="205"/>
        <v>0.65138317245702426</v>
      </c>
      <c r="BH377" s="24">
        <v>83.01</v>
      </c>
      <c r="BI377" s="24">
        <v>180.887387961</v>
      </c>
      <c r="BJ377" s="24">
        <f t="shared" si="213"/>
        <v>138.1004540779692</v>
      </c>
      <c r="BK377" s="28">
        <f t="shared" si="214"/>
        <v>6.9050227038984599E-2</v>
      </c>
      <c r="BL377" s="28" t="str">
        <f t="shared" si="206"/>
        <v>FALSETRUE</v>
      </c>
      <c r="BM377" s="24" t="str">
        <f t="shared" si="207"/>
        <v>FALSETRUE</v>
      </c>
      <c r="BN377" s="28">
        <v>0.4199</v>
      </c>
      <c r="BO377" s="28">
        <f t="shared" si="208"/>
        <v>0.37324444444444443</v>
      </c>
      <c r="BP377" s="24">
        <v>3.63</v>
      </c>
      <c r="BQ377" s="24">
        <f t="shared" si="217"/>
        <v>270.9375</v>
      </c>
      <c r="BR377" s="24">
        <v>16</v>
      </c>
      <c r="BS377" s="28">
        <v>3.27</v>
      </c>
      <c r="BT377" s="28">
        <v>713.64480000000003</v>
      </c>
      <c r="BU377" s="24">
        <v>0.38</v>
      </c>
      <c r="BV377" s="28">
        <v>7.9799999999999995</v>
      </c>
      <c r="BW377" s="28">
        <v>1741.5551999999998</v>
      </c>
      <c r="BX377" s="24">
        <v>6130</v>
      </c>
      <c r="BY377" s="24">
        <v>14600</v>
      </c>
      <c r="BZ377" s="24">
        <v>1094</v>
      </c>
      <c r="CA377" s="24">
        <v>4872</v>
      </c>
      <c r="CB377" s="24">
        <v>2577</v>
      </c>
      <c r="CC377" s="24">
        <v>14375</v>
      </c>
      <c r="CD377" s="24">
        <v>49.48</v>
      </c>
      <c r="CE377" s="24">
        <v>29.31</v>
      </c>
      <c r="CF377" s="24">
        <v>101.4</v>
      </c>
      <c r="CG377" s="24">
        <v>18116</v>
      </c>
      <c r="CH377" s="24">
        <v>3708</v>
      </c>
      <c r="CI377" s="24">
        <v>16.989999999999998</v>
      </c>
      <c r="CJ377" s="24" t="s">
        <v>98</v>
      </c>
      <c r="CK377" s="24">
        <v>5183</v>
      </c>
      <c r="CL377" s="28">
        <v>1.02</v>
      </c>
      <c r="CM377" s="28">
        <v>4.3099999999999996</v>
      </c>
      <c r="CN377" s="24">
        <v>1450</v>
      </c>
      <c r="CO377" s="24">
        <v>28.08</v>
      </c>
      <c r="CP377" s="24">
        <v>1398</v>
      </c>
      <c r="CQ377" s="24">
        <v>2220</v>
      </c>
      <c r="CR377" s="24">
        <v>717</v>
      </c>
      <c r="CS377" s="24">
        <v>4335</v>
      </c>
      <c r="CT377" s="24">
        <v>1389</v>
      </c>
      <c r="CU377" s="24">
        <v>2407</v>
      </c>
      <c r="CV377" s="24">
        <v>1890</v>
      </c>
      <c r="CW377" s="24">
        <v>1361</v>
      </c>
      <c r="CX377" s="24">
        <v>84.85</v>
      </c>
      <c r="CY377" s="24">
        <v>97.85</v>
      </c>
      <c r="CZ377" s="24">
        <v>85.91</v>
      </c>
      <c r="DA377" s="24">
        <v>49.56</v>
      </c>
      <c r="DB377" s="24">
        <v>645</v>
      </c>
      <c r="DC377" s="24">
        <v>2.91</v>
      </c>
      <c r="DD377" s="24">
        <v>13.73</v>
      </c>
      <c r="DE377" s="24">
        <v>77</v>
      </c>
      <c r="DF377" s="24">
        <v>1.49</v>
      </c>
      <c r="DG377" s="24">
        <v>3.23</v>
      </c>
      <c r="DH377" s="24">
        <v>3.4</v>
      </c>
    </row>
    <row r="378" spans="1:112" ht="12.3" customHeight="1">
      <c r="A378" s="24">
        <v>388</v>
      </c>
      <c r="B378" s="24" t="s">
        <v>272</v>
      </c>
      <c r="C378" s="24" t="s">
        <v>273</v>
      </c>
      <c r="D378" s="25" t="s">
        <v>977</v>
      </c>
      <c r="E378" s="25" t="s">
        <v>978</v>
      </c>
      <c r="F378" s="25" t="s">
        <v>979</v>
      </c>
      <c r="G378" s="25" t="s">
        <v>980</v>
      </c>
      <c r="H378" s="25" t="s">
        <v>195</v>
      </c>
      <c r="I378" s="26">
        <v>19755</v>
      </c>
      <c r="J378" s="27">
        <v>22612.369585608121</v>
      </c>
      <c r="K378" s="27">
        <f t="shared" si="183"/>
        <v>3012.6374999999998</v>
      </c>
      <c r="L378" s="24">
        <v>3914</v>
      </c>
      <c r="M378" s="24">
        <v>638</v>
      </c>
      <c r="N378" s="24">
        <v>66</v>
      </c>
      <c r="O378" s="24">
        <f t="shared" si="184"/>
        <v>704</v>
      </c>
      <c r="P378" s="28">
        <v>15.25</v>
      </c>
      <c r="Q378" s="28">
        <f t="shared" si="185"/>
        <v>0.37400566986490635</v>
      </c>
      <c r="R378" s="29">
        <v>0.30567376573761573</v>
      </c>
      <c r="S378" s="29">
        <v>0.12942410938240598</v>
      </c>
      <c r="T378" s="29">
        <v>0.25464518185136026</v>
      </c>
      <c r="U378" s="28" t="s">
        <v>294</v>
      </c>
      <c r="V378" s="28" t="s">
        <v>295</v>
      </c>
      <c r="W378" s="28">
        <v>0.26531204237882716</v>
      </c>
      <c r="X378" s="27">
        <v>5999.3339577825645</v>
      </c>
      <c r="Y378" s="30">
        <f t="shared" si="186"/>
        <v>4.8044334284950795E-4</v>
      </c>
      <c r="Z378" s="27">
        <f t="shared" si="187"/>
        <v>5999.3339577825645</v>
      </c>
      <c r="AA378" s="27">
        <v>0</v>
      </c>
      <c r="AB378" s="27">
        <v>0</v>
      </c>
      <c r="AC378" s="27">
        <v>0</v>
      </c>
      <c r="AD378" s="27">
        <v>0</v>
      </c>
      <c r="AE378" s="27">
        <v>0</v>
      </c>
      <c r="AF378" s="27">
        <f t="shared" si="188"/>
        <v>0</v>
      </c>
      <c r="AG378" s="27">
        <f t="shared" si="189"/>
        <v>0</v>
      </c>
      <c r="AH378" s="27">
        <v>0</v>
      </c>
      <c r="AI378" s="27">
        <v>0</v>
      </c>
      <c r="AJ378" s="27">
        <v>0</v>
      </c>
      <c r="AK378" s="27">
        <v>0</v>
      </c>
      <c r="AL378" s="27">
        <v>0</v>
      </c>
      <c r="AM378" s="27">
        <v>0</v>
      </c>
      <c r="AN378" s="27">
        <f t="shared" si="190"/>
        <v>0</v>
      </c>
      <c r="AO378" s="27">
        <v>0</v>
      </c>
      <c r="AP378" s="30">
        <f t="shared" si="191"/>
        <v>0</v>
      </c>
      <c r="AQ378" s="30">
        <f t="shared" si="192"/>
        <v>0</v>
      </c>
      <c r="AR378" s="31">
        <f t="shared" si="193"/>
        <v>0</v>
      </c>
      <c r="AS378" s="31">
        <f t="shared" si="210"/>
        <v>0</v>
      </c>
      <c r="AT378" s="32">
        <f t="shared" si="194"/>
        <v>0</v>
      </c>
      <c r="AU378" s="24">
        <v>2705.3868961369008</v>
      </c>
      <c r="AV378" s="28">
        <f t="shared" si="195"/>
        <v>7.5130067021624239E-2</v>
      </c>
      <c r="AW378" s="30">
        <f t="shared" si="196"/>
        <v>9.6491349771413973E-4</v>
      </c>
      <c r="AX378" s="33">
        <f t="shared" si="197"/>
        <v>7.5130067021624239E-2</v>
      </c>
      <c r="AY378" s="30">
        <f t="shared" si="198"/>
        <v>9.6491349771413973E-4</v>
      </c>
      <c r="AZ378" s="31">
        <f t="shared" si="199"/>
        <v>0.90256065750539838</v>
      </c>
      <c r="BA378" s="31">
        <f t="shared" si="216"/>
        <v>2705.3868961369008</v>
      </c>
      <c r="BB378" s="33">
        <f t="shared" si="200"/>
        <v>0</v>
      </c>
      <c r="BC378" s="31">
        <f t="shared" si="201"/>
        <v>0.42778816342154613</v>
      </c>
      <c r="BD378" s="30">
        <f t="shared" si="202"/>
        <v>4.8044334284950795E-4</v>
      </c>
      <c r="BE378" s="31">
        <f t="shared" si="203"/>
        <v>0.94392053761090866</v>
      </c>
      <c r="BF378" s="31">
        <f t="shared" si="204"/>
        <v>0.40323767444419506</v>
      </c>
      <c r="BG378" s="31">
        <f t="shared" si="205"/>
        <v>0.61197873778928491</v>
      </c>
      <c r="BH378" s="24">
        <v>97.09</v>
      </c>
      <c r="BI378" s="24">
        <v>64.962735961500002</v>
      </c>
      <c r="BJ378" s="24">
        <f t="shared" si="213"/>
        <v>348.08216204147072</v>
      </c>
      <c r="BK378" s="28">
        <f t="shared" si="214"/>
        <v>0.17404108102073537</v>
      </c>
      <c r="BL378" s="28" t="str">
        <f t="shared" si="206"/>
        <v>FALSETRUE</v>
      </c>
      <c r="BM378" s="24" t="str">
        <f t="shared" si="207"/>
        <v>FALSETRUE</v>
      </c>
      <c r="BN378" s="28">
        <v>0.43790000000000001</v>
      </c>
      <c r="BO378" s="28">
        <f t="shared" si="208"/>
        <v>0.38924444444444445</v>
      </c>
      <c r="BP378" s="24">
        <v>1.83</v>
      </c>
      <c r="BQ378" s="24">
        <f t="shared" si="217"/>
        <v>509.85</v>
      </c>
      <c r="BR378" s="24">
        <v>20</v>
      </c>
      <c r="BS378" s="28">
        <v>1.1200000000000001</v>
      </c>
      <c r="BT378" s="28">
        <v>221.25600000000003</v>
      </c>
      <c r="BU378" s="24">
        <v>0.04</v>
      </c>
      <c r="BV378" s="28">
        <v>0.95000000000000018</v>
      </c>
      <c r="BW378" s="28">
        <v>187.67250000000004</v>
      </c>
      <c r="BX378" s="24">
        <v>5706</v>
      </c>
      <c r="BY378" s="24">
        <v>13031</v>
      </c>
      <c r="BZ378" s="24">
        <v>1018</v>
      </c>
      <c r="CA378" s="24">
        <v>4624</v>
      </c>
      <c r="CB378" s="24">
        <v>2187</v>
      </c>
      <c r="CC378" s="24">
        <v>12944</v>
      </c>
      <c r="CD378" s="24">
        <v>51.6</v>
      </c>
      <c r="CE378" s="24">
        <v>28.92</v>
      </c>
      <c r="CF378" s="24">
        <v>96.33</v>
      </c>
      <c r="CG378" s="24">
        <v>19180</v>
      </c>
      <c r="CH378" s="24">
        <v>575</v>
      </c>
      <c r="CI378" s="24">
        <v>2.91</v>
      </c>
      <c r="CJ378" s="24" t="s">
        <v>98</v>
      </c>
      <c r="CK378" s="24">
        <v>4670</v>
      </c>
      <c r="CL378" s="28">
        <v>1.03</v>
      </c>
      <c r="CM378" s="28">
        <v>4.37</v>
      </c>
      <c r="CN378" s="24">
        <v>1474</v>
      </c>
      <c r="CO378" s="24">
        <v>31.6</v>
      </c>
      <c r="CP378" s="24">
        <v>1707</v>
      </c>
      <c r="CQ378" s="24">
        <v>4208</v>
      </c>
      <c r="CR378" s="24">
        <v>4282</v>
      </c>
      <c r="CS378" s="24">
        <v>10197</v>
      </c>
      <c r="CT378" s="24">
        <v>1253</v>
      </c>
      <c r="CU378" s="24">
        <v>2311</v>
      </c>
      <c r="CV378" s="24">
        <v>1640</v>
      </c>
      <c r="CW378" s="24">
        <v>1280</v>
      </c>
      <c r="CX378" s="24">
        <v>82.98</v>
      </c>
      <c r="CY378" s="24">
        <v>98.3</v>
      </c>
      <c r="CZ378" s="24">
        <v>90.41</v>
      </c>
      <c r="DA378" s="24">
        <v>53.2</v>
      </c>
      <c r="DB378" s="24">
        <v>292</v>
      </c>
      <c r="DC378" s="24">
        <v>1.97</v>
      </c>
      <c r="DD378" s="24">
        <v>12.35</v>
      </c>
      <c r="DE378" s="24">
        <v>48</v>
      </c>
      <c r="DF378" s="24">
        <v>1.03</v>
      </c>
      <c r="DG378" s="24">
        <v>1.35</v>
      </c>
      <c r="DH378" s="24">
        <v>1.54</v>
      </c>
    </row>
    <row r="379" spans="1:112" ht="12.3" customHeight="1">
      <c r="A379" s="24">
        <v>389</v>
      </c>
      <c r="B379" s="24" t="s">
        <v>272</v>
      </c>
      <c r="C379" s="24" t="s">
        <v>273</v>
      </c>
      <c r="D379" s="25" t="s">
        <v>1057</v>
      </c>
      <c r="E379" s="25" t="s">
        <v>1058</v>
      </c>
      <c r="F379" s="25" t="s">
        <v>1059</v>
      </c>
      <c r="G379" s="25" t="s">
        <v>1060</v>
      </c>
      <c r="H379" s="25" t="s">
        <v>195</v>
      </c>
      <c r="I379" s="26">
        <v>16107</v>
      </c>
      <c r="J379" s="27">
        <v>18700.795786516854</v>
      </c>
      <c r="K379" s="27">
        <f t="shared" si="183"/>
        <v>6024.0179999999991</v>
      </c>
      <c r="L379" s="24">
        <v>2370</v>
      </c>
      <c r="M379" s="24">
        <v>946</v>
      </c>
      <c r="N379" s="24">
        <v>470</v>
      </c>
      <c r="O379" s="24">
        <f t="shared" si="184"/>
        <v>1416</v>
      </c>
      <c r="P379" s="28">
        <v>37.4</v>
      </c>
      <c r="Q379" s="28">
        <f t="shared" si="185"/>
        <v>0.46055073192953899</v>
      </c>
      <c r="R379" s="29">
        <v>0.49552494103739708</v>
      </c>
      <c r="S379" s="29">
        <v>0.10406232264648574</v>
      </c>
      <c r="T379" s="29">
        <v>0.2536932140377785</v>
      </c>
      <c r="U379" s="28" t="s">
        <v>294</v>
      </c>
      <c r="V379" s="28" t="s">
        <v>295</v>
      </c>
      <c r="W379" s="28">
        <v>0.51212585827323065</v>
      </c>
      <c r="X379" s="27">
        <v>9577.161092562359</v>
      </c>
      <c r="Y379" s="30">
        <f t="shared" si="186"/>
        <v>7.6696568697429254E-4</v>
      </c>
      <c r="Z379" s="27">
        <f t="shared" si="187"/>
        <v>9577.161092562359</v>
      </c>
      <c r="AA379" s="27">
        <v>0</v>
      </c>
      <c r="AB379" s="27">
        <v>0</v>
      </c>
      <c r="AC379" s="27">
        <v>0</v>
      </c>
      <c r="AD379" s="27">
        <v>0</v>
      </c>
      <c r="AE379" s="27">
        <v>5544</v>
      </c>
      <c r="AF379" s="27">
        <f t="shared" si="188"/>
        <v>5544</v>
      </c>
      <c r="AG379" s="27">
        <f t="shared" si="189"/>
        <v>1</v>
      </c>
      <c r="AH379" s="27">
        <v>0</v>
      </c>
      <c r="AI379" s="27">
        <v>0</v>
      </c>
      <c r="AJ379" s="27">
        <v>0</v>
      </c>
      <c r="AK379" s="27">
        <v>0</v>
      </c>
      <c r="AL379" s="27">
        <v>5544</v>
      </c>
      <c r="AM379" s="27">
        <v>5544</v>
      </c>
      <c r="AN379" s="27">
        <f t="shared" si="190"/>
        <v>1</v>
      </c>
      <c r="AO379" s="27">
        <v>0</v>
      </c>
      <c r="AP379" s="30">
        <f t="shared" si="191"/>
        <v>0</v>
      </c>
      <c r="AQ379" s="30">
        <f t="shared" si="192"/>
        <v>0</v>
      </c>
      <c r="AR379" s="31">
        <f t="shared" si="193"/>
        <v>0</v>
      </c>
      <c r="AS379" s="31">
        <f t="shared" si="210"/>
        <v>0</v>
      </c>
      <c r="AT379" s="32">
        <f t="shared" si="194"/>
        <v>0</v>
      </c>
      <c r="AU379" s="24">
        <v>2395.7247650021732</v>
      </c>
      <c r="AV379" s="28">
        <f t="shared" si="195"/>
        <v>6.6530581048127521E-2</v>
      </c>
      <c r="AW379" s="30">
        <f t="shared" si="196"/>
        <v>8.54468233678343E-4</v>
      </c>
      <c r="AX379" s="33">
        <f t="shared" si="197"/>
        <v>6.6530581048127521E-2</v>
      </c>
      <c r="AY379" s="30">
        <f t="shared" si="198"/>
        <v>8.54468233678343E-4</v>
      </c>
      <c r="AZ379" s="31">
        <f t="shared" si="199"/>
        <v>0.90165466172245545</v>
      </c>
      <c r="BA379" s="31">
        <f t="shared" si="216"/>
        <v>2395.7247650021732</v>
      </c>
      <c r="BB379" s="33">
        <f t="shared" si="200"/>
        <v>0</v>
      </c>
      <c r="BC379" s="31">
        <f t="shared" si="201"/>
        <v>0.48790339460266002</v>
      </c>
      <c r="BD379" s="30">
        <f t="shared" si="202"/>
        <v>7.6696568697429254E-4</v>
      </c>
      <c r="BE379" s="31">
        <f t="shared" si="203"/>
        <v>0.945030038890039</v>
      </c>
      <c r="BF379" s="31">
        <f t="shared" si="204"/>
        <v>0.48597428761674805</v>
      </c>
      <c r="BG379" s="31">
        <f t="shared" si="205"/>
        <v>0.73754500132874623</v>
      </c>
      <c r="BH379" s="24">
        <v>73.150000000000006</v>
      </c>
      <c r="BI379" s="24">
        <v>612.35007904500003</v>
      </c>
      <c r="BJ379" s="24">
        <f t="shared" si="213"/>
        <v>30.539386580437725</v>
      </c>
      <c r="BK379" s="28">
        <f t="shared" ref="BK379:BK410" si="218">BJ379/(2000)</f>
        <v>1.5269693290218862E-2</v>
      </c>
      <c r="BL379" s="28" t="str">
        <f t="shared" si="206"/>
        <v>TRUETRUE</v>
      </c>
      <c r="BM379" s="24" t="str">
        <f t="shared" si="207"/>
        <v>TRUETRUE</v>
      </c>
      <c r="BN379" s="28">
        <v>0.45289999999999997</v>
      </c>
      <c r="BO379" s="28">
        <f t="shared" si="208"/>
        <v>0.40257777777777776</v>
      </c>
      <c r="BP379" s="24">
        <v>7.5</v>
      </c>
      <c r="BQ379" s="24">
        <f t="shared" si="217"/>
        <v>111.38095238095238</v>
      </c>
      <c r="BR379" s="24">
        <v>42</v>
      </c>
      <c r="BS379" s="28">
        <v>33.769999999999996</v>
      </c>
      <c r="BT379" s="28">
        <v>5439.3338999999987</v>
      </c>
      <c r="BU379" s="24">
        <v>2.5499999999999998</v>
      </c>
      <c r="BV379" s="28">
        <v>26.31</v>
      </c>
      <c r="BW379" s="28">
        <v>4237.7516999999998</v>
      </c>
      <c r="BX379" s="24">
        <v>4748</v>
      </c>
      <c r="BY379" s="24">
        <v>10484</v>
      </c>
      <c r="BZ379" s="24">
        <v>875</v>
      </c>
      <c r="CA379" s="24">
        <v>3763</v>
      </c>
      <c r="CB379" s="24">
        <v>2033</v>
      </c>
      <c r="CC379" s="24">
        <v>10311</v>
      </c>
      <c r="CD379" s="24">
        <v>53.63</v>
      </c>
      <c r="CE379" s="24">
        <v>28.3</v>
      </c>
      <c r="CF379" s="24">
        <v>102.55</v>
      </c>
      <c r="CG379" s="24">
        <v>11782</v>
      </c>
      <c r="CH379" s="24">
        <v>4325</v>
      </c>
      <c r="CI379" s="24">
        <v>26.85</v>
      </c>
      <c r="CJ379" s="24" t="s">
        <v>98</v>
      </c>
      <c r="CK379" s="24">
        <v>3854</v>
      </c>
      <c r="CL379" s="28">
        <v>1.03</v>
      </c>
      <c r="CM379" s="28">
        <v>4.3</v>
      </c>
      <c r="CN379" s="24">
        <v>1307</v>
      </c>
      <c r="CO379" s="24">
        <v>33.99</v>
      </c>
      <c r="CP379" s="24">
        <v>859</v>
      </c>
      <c r="CQ379" s="24">
        <v>2324</v>
      </c>
      <c r="CR379" s="24">
        <v>1383</v>
      </c>
      <c r="CS379" s="24">
        <v>4678</v>
      </c>
      <c r="CT379" s="24">
        <v>811</v>
      </c>
      <c r="CU379" s="24">
        <v>1917</v>
      </c>
      <c r="CV379" s="24">
        <v>1363</v>
      </c>
      <c r="CW379" s="24">
        <v>1136</v>
      </c>
      <c r="CX379" s="24">
        <v>67.3</v>
      </c>
      <c r="CY379" s="24">
        <v>95.61</v>
      </c>
      <c r="CZ379" s="24">
        <v>80.13</v>
      </c>
      <c r="DA379" s="24">
        <v>51.66</v>
      </c>
      <c r="DB379" s="24">
        <v>977</v>
      </c>
      <c r="DC379" s="24">
        <v>5.5</v>
      </c>
      <c r="DD379" s="24">
        <v>18</v>
      </c>
      <c r="DE379" s="24">
        <v>249</v>
      </c>
      <c r="DF379" s="24">
        <v>6.48</v>
      </c>
      <c r="DG379" s="24">
        <v>19.739999999999998</v>
      </c>
      <c r="DH379" s="24">
        <v>8</v>
      </c>
    </row>
    <row r="380" spans="1:112" ht="12.3" customHeight="1">
      <c r="A380" s="24">
        <v>390</v>
      </c>
      <c r="B380" s="24" t="s">
        <v>272</v>
      </c>
      <c r="C380" s="24" t="s">
        <v>273</v>
      </c>
      <c r="D380" s="25" t="s">
        <v>1057</v>
      </c>
      <c r="E380" s="25" t="s">
        <v>1058</v>
      </c>
      <c r="F380" s="25" t="s">
        <v>2327</v>
      </c>
      <c r="G380" s="25" t="s">
        <v>2328</v>
      </c>
      <c r="H380" s="25" t="s">
        <v>195</v>
      </c>
      <c r="I380" s="26">
        <v>6511</v>
      </c>
      <c r="J380" s="27">
        <v>7559.5009229534508</v>
      </c>
      <c r="K380" s="27">
        <f t="shared" si="183"/>
        <v>2246.9461000000006</v>
      </c>
      <c r="L380" s="24">
        <v>1186</v>
      </c>
      <c r="M380" s="24">
        <v>441</v>
      </c>
      <c r="N380" s="24">
        <v>184</v>
      </c>
      <c r="O380" s="24">
        <f t="shared" si="184"/>
        <v>625</v>
      </c>
      <c r="P380" s="28">
        <v>34.510000000000005</v>
      </c>
      <c r="Q380" s="28">
        <f t="shared" si="185"/>
        <v>0.44674255090422871</v>
      </c>
      <c r="R380" s="29">
        <v>0.49552494103739708</v>
      </c>
      <c r="S380" s="29">
        <v>0.10406232264648574</v>
      </c>
      <c r="T380" s="29">
        <v>0.2536932140377785</v>
      </c>
      <c r="U380" s="28" t="s">
        <v>294</v>
      </c>
      <c r="V380" s="28" t="s">
        <v>295</v>
      </c>
      <c r="W380" s="28">
        <v>0.47255249649757192</v>
      </c>
      <c r="X380" s="27">
        <v>3572.2610334173523</v>
      </c>
      <c r="Y380" s="30">
        <f t="shared" si="186"/>
        <v>2.8607659525265486E-4</v>
      </c>
      <c r="Z380" s="27">
        <f t="shared" si="187"/>
        <v>3572.2610334173523</v>
      </c>
      <c r="AA380" s="27">
        <v>0</v>
      </c>
      <c r="AB380" s="27">
        <v>0</v>
      </c>
      <c r="AC380" s="27">
        <v>0</v>
      </c>
      <c r="AD380" s="27">
        <v>0</v>
      </c>
      <c r="AE380" s="27">
        <v>0</v>
      </c>
      <c r="AF380" s="27">
        <f t="shared" si="188"/>
        <v>0</v>
      </c>
      <c r="AG380" s="27">
        <f t="shared" si="189"/>
        <v>0</v>
      </c>
      <c r="AH380" s="27">
        <v>0</v>
      </c>
      <c r="AI380" s="27">
        <v>0</v>
      </c>
      <c r="AJ380" s="27">
        <v>0</v>
      </c>
      <c r="AK380" s="27">
        <v>0</v>
      </c>
      <c r="AL380" s="27">
        <v>0</v>
      </c>
      <c r="AM380" s="27">
        <v>0</v>
      </c>
      <c r="AN380" s="27">
        <f t="shared" si="190"/>
        <v>0</v>
      </c>
      <c r="AO380" s="27">
        <v>0</v>
      </c>
      <c r="AP380" s="30">
        <f t="shared" si="191"/>
        <v>0</v>
      </c>
      <c r="AQ380" s="30">
        <f t="shared" si="192"/>
        <v>0</v>
      </c>
      <c r="AR380" s="31">
        <f t="shared" si="193"/>
        <v>0</v>
      </c>
      <c r="AS380" s="31">
        <f t="shared" si="210"/>
        <v>0</v>
      </c>
      <c r="AT380" s="32">
        <f t="shared" si="194"/>
        <v>0</v>
      </c>
      <c r="AU380" s="24">
        <v>614.31824544684355</v>
      </c>
      <c r="AV380" s="28">
        <f t="shared" si="195"/>
        <v>1.7059952134362833E-2</v>
      </c>
      <c r="AW380" s="30">
        <f t="shared" si="196"/>
        <v>2.1910506322409996E-4</v>
      </c>
      <c r="AX380" s="33">
        <f t="shared" si="197"/>
        <v>1.7059952134362833E-2</v>
      </c>
      <c r="AY380" s="30">
        <f t="shared" si="198"/>
        <v>2.1910506322409996E-4</v>
      </c>
      <c r="AZ380" s="31">
        <f t="shared" si="199"/>
        <v>0.89644270122696346</v>
      </c>
      <c r="BA380" s="31">
        <f t="shared" si="216"/>
        <v>614.31824544684355</v>
      </c>
      <c r="BB380" s="33">
        <f t="shared" si="200"/>
        <v>0</v>
      </c>
      <c r="BC380" s="31">
        <f t="shared" si="201"/>
        <v>0.46967586479957446</v>
      </c>
      <c r="BD380" s="30">
        <f t="shared" si="202"/>
        <v>2.8607659525265486E-4</v>
      </c>
      <c r="BE380" s="31">
        <f t="shared" si="203"/>
        <v>0.94316789070744345</v>
      </c>
      <c r="BF380" s="31">
        <f t="shared" si="204"/>
        <v>0.47200215460008937</v>
      </c>
      <c r="BG380" s="31">
        <f t="shared" si="205"/>
        <v>0.71634001759416688</v>
      </c>
      <c r="BH380" s="24">
        <v>0</v>
      </c>
      <c r="BI380" s="24">
        <v>1140.7148682899999</v>
      </c>
      <c r="BJ380" s="24">
        <f t="shared" si="213"/>
        <v>6.6269855273172658</v>
      </c>
      <c r="BK380" s="28">
        <f t="shared" si="218"/>
        <v>3.3134927636586328E-3</v>
      </c>
      <c r="BL380" s="28" t="str">
        <f t="shared" si="206"/>
        <v>FALSEFALSE</v>
      </c>
      <c r="BM380" s="24" t="str">
        <f t="shared" si="207"/>
        <v>FALSEFALSE</v>
      </c>
      <c r="BN380" s="28">
        <v>0.4511</v>
      </c>
      <c r="BO380" s="28">
        <f t="shared" si="208"/>
        <v>0.40097777777777777</v>
      </c>
      <c r="BP380" s="24">
        <v>8.7100000000000009</v>
      </c>
      <c r="BQ380" s="24">
        <f t="shared" si="217"/>
        <v>68.421052631578945</v>
      </c>
      <c r="BR380" s="24">
        <v>19</v>
      </c>
      <c r="BS380" s="28">
        <v>28.130000000000003</v>
      </c>
      <c r="BT380" s="28">
        <v>1831.5443000000002</v>
      </c>
      <c r="BU380" s="24">
        <v>1.37</v>
      </c>
      <c r="BV380" s="28">
        <v>25.660000000000004</v>
      </c>
      <c r="BW380" s="28">
        <v>1670.7226000000003</v>
      </c>
      <c r="BX380" s="24">
        <v>1899</v>
      </c>
      <c r="BY380" s="24">
        <v>4210</v>
      </c>
      <c r="BZ380" s="24">
        <v>402</v>
      </c>
      <c r="CA380" s="24">
        <v>1522</v>
      </c>
      <c r="CB380" s="24">
        <v>752</v>
      </c>
      <c r="CC380" s="24">
        <v>4237</v>
      </c>
      <c r="CD380" s="24">
        <v>54.66</v>
      </c>
      <c r="CE380" s="24">
        <v>29.26</v>
      </c>
      <c r="CF380" s="24">
        <v>118.2</v>
      </c>
      <c r="CG380" s="24">
        <v>0</v>
      </c>
      <c r="CH380" s="24">
        <v>6511</v>
      </c>
      <c r="CI380" s="24">
        <v>100</v>
      </c>
      <c r="CJ380" s="24" t="s">
        <v>1980</v>
      </c>
      <c r="CK380" s="24">
        <v>1840</v>
      </c>
      <c r="CL380" s="28">
        <v>1</v>
      </c>
      <c r="CM380" s="28">
        <v>3.55</v>
      </c>
      <c r="CN380" s="24">
        <v>486</v>
      </c>
      <c r="CO380" s="24">
        <v>26.44</v>
      </c>
      <c r="CP380" s="24">
        <v>247</v>
      </c>
      <c r="CQ380" s="24">
        <v>636</v>
      </c>
      <c r="CR380" s="24">
        <v>417</v>
      </c>
      <c r="CS380" s="24">
        <v>1300</v>
      </c>
      <c r="CT380" s="24">
        <v>398</v>
      </c>
      <c r="CU380" s="24">
        <v>721</v>
      </c>
      <c r="CV380" s="24">
        <v>500</v>
      </c>
      <c r="CW380" s="24">
        <v>305</v>
      </c>
      <c r="CX380" s="24">
        <v>73.7</v>
      </c>
      <c r="CY380" s="24">
        <v>93.88</v>
      </c>
      <c r="CZ380" s="24">
        <v>78.25</v>
      </c>
      <c r="DA380" s="24">
        <v>38.130000000000003</v>
      </c>
      <c r="DB380" s="24">
        <v>456</v>
      </c>
      <c r="DC380" s="24">
        <v>8.42</v>
      </c>
      <c r="DD380" s="24">
        <v>15.13</v>
      </c>
      <c r="DE380" s="24">
        <v>185</v>
      </c>
      <c r="DF380" s="24">
        <v>10.07</v>
      </c>
      <c r="DG380" s="24">
        <v>8.16</v>
      </c>
      <c r="DH380" s="24">
        <v>11.43</v>
      </c>
    </row>
    <row r="381" spans="1:112" ht="12.3" customHeight="1">
      <c r="A381" s="24">
        <v>391</v>
      </c>
      <c r="B381" s="24" t="s">
        <v>272</v>
      </c>
      <c r="C381" s="24" t="s">
        <v>273</v>
      </c>
      <c r="D381" s="25" t="s">
        <v>1057</v>
      </c>
      <c r="E381" s="25" t="s">
        <v>1058</v>
      </c>
      <c r="F381" s="25" t="s">
        <v>2263</v>
      </c>
      <c r="G381" s="25" t="s">
        <v>2640</v>
      </c>
      <c r="H381" s="25" t="s">
        <v>195</v>
      </c>
      <c r="I381" s="26">
        <v>2302</v>
      </c>
      <c r="J381" s="27">
        <v>2672.7032905296951</v>
      </c>
      <c r="K381" s="27">
        <f t="shared" si="183"/>
        <v>746.99900000000014</v>
      </c>
      <c r="L381" s="24">
        <v>435</v>
      </c>
      <c r="M381" s="24">
        <v>156</v>
      </c>
      <c r="N381" s="24">
        <v>53</v>
      </c>
      <c r="O381" s="24">
        <f t="shared" si="184"/>
        <v>209</v>
      </c>
      <c r="P381" s="28">
        <v>32.450000000000003</v>
      </c>
      <c r="Q381" s="28">
        <f t="shared" si="185"/>
        <v>0.43652414934467676</v>
      </c>
      <c r="R381" s="29">
        <v>0.49552494103739708</v>
      </c>
      <c r="S381" s="29">
        <v>0.10406232264648574</v>
      </c>
      <c r="T381" s="29">
        <v>0.2536932140377785</v>
      </c>
      <c r="U381" s="28" t="s">
        <v>294</v>
      </c>
      <c r="V381" s="28" t="s">
        <v>295</v>
      </c>
      <c r="W381" s="28">
        <v>0.44434449467824416</v>
      </c>
      <c r="X381" s="27">
        <v>1187.6009930552977</v>
      </c>
      <c r="Y381" s="30">
        <f t="shared" si="186"/>
        <v>9.5106389324220059E-5</v>
      </c>
      <c r="Z381" s="27">
        <f t="shared" si="187"/>
        <v>1187.6009930552977</v>
      </c>
      <c r="AA381" s="27">
        <v>0</v>
      </c>
      <c r="AB381" s="27">
        <v>0</v>
      </c>
      <c r="AC381" s="27">
        <v>0</v>
      </c>
      <c r="AD381" s="27">
        <v>0</v>
      </c>
      <c r="AE381" s="27">
        <v>0</v>
      </c>
      <c r="AF381" s="27">
        <f t="shared" si="188"/>
        <v>0</v>
      </c>
      <c r="AG381" s="27">
        <f t="shared" si="189"/>
        <v>0</v>
      </c>
      <c r="AH381" s="27">
        <v>0</v>
      </c>
      <c r="AI381" s="27">
        <v>0</v>
      </c>
      <c r="AJ381" s="27">
        <v>0</v>
      </c>
      <c r="AK381" s="27">
        <v>0</v>
      </c>
      <c r="AL381" s="27">
        <v>0</v>
      </c>
      <c r="AM381" s="27">
        <v>0</v>
      </c>
      <c r="AN381" s="27">
        <f t="shared" si="190"/>
        <v>0</v>
      </c>
      <c r="AO381" s="27">
        <v>0</v>
      </c>
      <c r="AP381" s="30">
        <f t="shared" si="191"/>
        <v>0</v>
      </c>
      <c r="AQ381" s="30">
        <f t="shared" si="192"/>
        <v>0</v>
      </c>
      <c r="AR381" s="31">
        <f t="shared" si="193"/>
        <v>0</v>
      </c>
      <c r="AS381" s="31">
        <f t="shared" si="210"/>
        <v>0</v>
      </c>
      <c r="AT381" s="32">
        <f t="shared" si="194"/>
        <v>0</v>
      </c>
      <c r="AU381" s="24">
        <v>189.29075473293202</v>
      </c>
      <c r="AV381" s="28">
        <f t="shared" si="195"/>
        <v>5.2567073160464401E-3</v>
      </c>
      <c r="AW381" s="30">
        <f t="shared" si="196"/>
        <v>6.7513154770991462E-5</v>
      </c>
      <c r="AX381" s="33">
        <f t="shared" si="197"/>
        <v>5.2567073160464401E-3</v>
      </c>
      <c r="AY381" s="30">
        <f t="shared" si="198"/>
        <v>6.7513154770991462E-5</v>
      </c>
      <c r="AZ381" s="31">
        <f t="shared" si="199"/>
        <v>0.89519917457160347</v>
      </c>
      <c r="BA381" s="31">
        <f t="shared" si="216"/>
        <v>189.29075473293202</v>
      </c>
      <c r="BB381" s="33">
        <f t="shared" si="200"/>
        <v>0</v>
      </c>
      <c r="BC381" s="31">
        <f t="shared" si="201"/>
        <v>0.46532694097501565</v>
      </c>
      <c r="BD381" s="30">
        <f t="shared" si="202"/>
        <v>9.5106389324220059E-5</v>
      </c>
      <c r="BE381" s="31">
        <f t="shared" si="203"/>
        <v>0.94242839624183516</v>
      </c>
      <c r="BF381" s="31">
        <f t="shared" si="204"/>
        <v>0.46228933243646786</v>
      </c>
      <c r="BG381" s="31">
        <f t="shared" si="205"/>
        <v>0.70159923064697027</v>
      </c>
      <c r="BH381" s="24">
        <v>0</v>
      </c>
      <c r="BI381" s="24">
        <v>338.09454430199997</v>
      </c>
      <c r="BJ381" s="24">
        <f t="shared" si="213"/>
        <v>7.9051949686071437</v>
      </c>
      <c r="BK381" s="28">
        <f t="shared" si="218"/>
        <v>3.9525974843035716E-3</v>
      </c>
      <c r="BL381" s="28" t="str">
        <f t="shared" si="206"/>
        <v>FALSEFALSE</v>
      </c>
      <c r="BM381" s="24" t="str">
        <f t="shared" si="207"/>
        <v>FALSEFALSE</v>
      </c>
      <c r="BN381" s="28">
        <v>0.41659999999999997</v>
      </c>
      <c r="BO381" s="28">
        <f t="shared" si="208"/>
        <v>0.37031111111111109</v>
      </c>
      <c r="BP381" s="24">
        <v>9.8699999999999992</v>
      </c>
      <c r="BQ381" s="24">
        <f t="shared" si="217"/>
        <v>106.5</v>
      </c>
      <c r="BR381" s="24">
        <v>4</v>
      </c>
      <c r="BS381" s="28">
        <v>26.439999999999998</v>
      </c>
      <c r="BT381" s="28">
        <v>608.64879999999994</v>
      </c>
      <c r="BU381" s="24">
        <v>2.4300000000000002</v>
      </c>
      <c r="BV381" s="28">
        <v>25.08</v>
      </c>
      <c r="BW381" s="28">
        <v>577.34159999999997</v>
      </c>
      <c r="BX381" s="24">
        <v>644</v>
      </c>
      <c r="BY381" s="24">
        <v>1546</v>
      </c>
      <c r="BZ381" s="24">
        <v>112</v>
      </c>
      <c r="CA381" s="24">
        <v>507</v>
      </c>
      <c r="CB381" s="24">
        <v>291</v>
      </c>
      <c r="CC381" s="24">
        <v>1504</v>
      </c>
      <c r="CD381" s="24">
        <v>48.9</v>
      </c>
      <c r="CE381" s="24">
        <v>28.83</v>
      </c>
      <c r="CF381" s="24">
        <v>109.08</v>
      </c>
      <c r="CG381" s="24">
        <v>0</v>
      </c>
      <c r="CH381" s="24">
        <v>2302</v>
      </c>
      <c r="CI381" s="24">
        <v>100</v>
      </c>
      <c r="CJ381" s="24" t="s">
        <v>1980</v>
      </c>
      <c r="CK381" s="24">
        <v>660</v>
      </c>
      <c r="CL381" s="28">
        <v>1</v>
      </c>
      <c r="CM381" s="28">
        <v>3.5</v>
      </c>
      <c r="CN381" s="24">
        <v>132</v>
      </c>
      <c r="CO381" s="24">
        <v>20</v>
      </c>
      <c r="CP381" s="24">
        <v>45</v>
      </c>
      <c r="CQ381" s="24">
        <v>214</v>
      </c>
      <c r="CR381" s="24">
        <v>167</v>
      </c>
      <c r="CS381" s="24">
        <v>426</v>
      </c>
      <c r="CT381" s="24">
        <v>107</v>
      </c>
      <c r="CU381" s="24">
        <v>240</v>
      </c>
      <c r="CV381" s="24">
        <v>184</v>
      </c>
      <c r="CW381" s="24">
        <v>110</v>
      </c>
      <c r="CX381" s="24">
        <v>69.930000000000007</v>
      </c>
      <c r="CY381" s="24">
        <v>90.57</v>
      </c>
      <c r="CZ381" s="24">
        <v>73.31</v>
      </c>
      <c r="DA381" s="24">
        <v>35.6</v>
      </c>
      <c r="DB381" s="24">
        <v>187</v>
      </c>
      <c r="DC381" s="24">
        <v>9.9499999999999993</v>
      </c>
      <c r="DD381" s="24">
        <v>13.18</v>
      </c>
      <c r="DE381" s="24">
        <v>76</v>
      </c>
      <c r="DF381" s="24">
        <v>11.52</v>
      </c>
      <c r="DG381" s="24">
        <v>6.06</v>
      </c>
      <c r="DH381" s="24">
        <v>8.85</v>
      </c>
    </row>
    <row r="382" spans="1:112" ht="12.3" customHeight="1">
      <c r="A382" s="24">
        <v>392</v>
      </c>
      <c r="B382" s="24" t="s">
        <v>272</v>
      </c>
      <c r="C382" s="24" t="s">
        <v>273</v>
      </c>
      <c r="D382" s="25" t="s">
        <v>176</v>
      </c>
      <c r="E382" s="25" t="s">
        <v>274</v>
      </c>
      <c r="F382" s="25" t="s">
        <v>275</v>
      </c>
      <c r="G382" s="25" t="s">
        <v>276</v>
      </c>
      <c r="H382" s="25" t="s">
        <v>195</v>
      </c>
      <c r="I382" s="26">
        <v>126952</v>
      </c>
      <c r="J382" s="27">
        <v>150375.49830053371</v>
      </c>
      <c r="K382" s="27">
        <f t="shared" si="183"/>
        <v>26355.235199999999</v>
      </c>
      <c r="L382" s="24">
        <v>22120</v>
      </c>
      <c r="M382" s="24">
        <v>5008</v>
      </c>
      <c r="N382" s="24">
        <v>786</v>
      </c>
      <c r="O382" s="24">
        <f t="shared" si="184"/>
        <v>5794</v>
      </c>
      <c r="P382" s="28">
        <v>20.76</v>
      </c>
      <c r="Q382" s="28">
        <f t="shared" si="185"/>
        <v>0.41310470737858035</v>
      </c>
      <c r="R382" s="29">
        <v>0.38346238868061328</v>
      </c>
      <c r="S382" s="29">
        <v>0.23483022299229658</v>
      </c>
      <c r="T382" s="29">
        <v>0.1948885880728273</v>
      </c>
      <c r="U382" s="28" t="s">
        <v>262</v>
      </c>
      <c r="V382" s="28" t="s">
        <v>119</v>
      </c>
      <c r="W382" s="28">
        <v>0.38067266005979983</v>
      </c>
      <c r="X382" s="27">
        <v>57243.840945882075</v>
      </c>
      <c r="Y382" s="30">
        <f t="shared" si="186"/>
        <v>4.5842459338186923E-3</v>
      </c>
      <c r="Z382" s="27">
        <f t="shared" si="187"/>
        <v>57152.840945882075</v>
      </c>
      <c r="AA382" s="27">
        <v>0</v>
      </c>
      <c r="AB382" s="27">
        <v>0</v>
      </c>
      <c r="AC382" s="27">
        <v>1028</v>
      </c>
      <c r="AD382" s="27">
        <v>0</v>
      </c>
      <c r="AE382" s="27">
        <v>0</v>
      </c>
      <c r="AF382" s="27">
        <f t="shared" si="188"/>
        <v>1028</v>
      </c>
      <c r="AG382" s="27">
        <f t="shared" si="189"/>
        <v>1</v>
      </c>
      <c r="AH382" s="27">
        <v>0</v>
      </c>
      <c r="AI382" s="27">
        <v>0</v>
      </c>
      <c r="AJ382" s="27">
        <v>91</v>
      </c>
      <c r="AK382" s="27">
        <v>0</v>
      </c>
      <c r="AL382" s="27">
        <v>0</v>
      </c>
      <c r="AM382" s="27">
        <v>91</v>
      </c>
      <c r="AN382" s="27">
        <f t="shared" si="190"/>
        <v>1</v>
      </c>
      <c r="AO382" s="27">
        <v>91</v>
      </c>
      <c r="AP382" s="30">
        <f t="shared" si="191"/>
        <v>5.2626215882453163E-5</v>
      </c>
      <c r="AQ382" s="30">
        <f t="shared" si="192"/>
        <v>0</v>
      </c>
      <c r="AR382" s="31">
        <f t="shared" si="193"/>
        <v>1.5896906723298103E-3</v>
      </c>
      <c r="AS382" s="31">
        <f t="shared" si="210"/>
        <v>1.5896906723298103E-3</v>
      </c>
      <c r="AT382" s="32">
        <f t="shared" si="194"/>
        <v>6.0515177690804046E-4</v>
      </c>
      <c r="AU382" s="24">
        <v>10287.678638116091</v>
      </c>
      <c r="AV382" s="28">
        <f t="shared" si="195"/>
        <v>0.28569443678545936</v>
      </c>
      <c r="AW382" s="30">
        <f t="shared" si="196"/>
        <v>3.6692422781518909E-3</v>
      </c>
      <c r="AX382" s="33">
        <f t="shared" si="197"/>
        <v>0.28569443678545936</v>
      </c>
      <c r="AY382" s="30">
        <f t="shared" si="198"/>
        <v>3.6692422781518909E-3</v>
      </c>
      <c r="AZ382" s="31">
        <f t="shared" si="199"/>
        <v>0.92474459171169932</v>
      </c>
      <c r="BA382" s="31">
        <f t="shared" si="216"/>
        <v>10287.678638116091</v>
      </c>
      <c r="BB382" s="33">
        <f t="shared" si="200"/>
        <v>0</v>
      </c>
      <c r="BC382" s="31">
        <f t="shared" si="201"/>
        <v>0.53130047239259059</v>
      </c>
      <c r="BD382" s="30">
        <f t="shared" si="202"/>
        <v>4.5316197179362389E-3</v>
      </c>
      <c r="BE382" s="31">
        <f t="shared" si="203"/>
        <v>0.95960791928395484</v>
      </c>
      <c r="BF382" s="31">
        <f t="shared" si="204"/>
        <v>0.44828827509252439</v>
      </c>
      <c r="BG382" s="31">
        <f t="shared" si="205"/>
        <v>0.68035034954261375</v>
      </c>
      <c r="BH382" s="24">
        <v>99.63</v>
      </c>
      <c r="BI382" s="24">
        <v>245.84132590900001</v>
      </c>
      <c r="BJ382" s="24">
        <f t="shared" si="213"/>
        <v>611.67705528970475</v>
      </c>
      <c r="BK382" s="28">
        <f t="shared" si="218"/>
        <v>0.30583852764485236</v>
      </c>
      <c r="BL382" s="28" t="str">
        <f t="shared" si="206"/>
        <v>FALSETRUE</v>
      </c>
      <c r="BM382" s="24" t="str">
        <f t="shared" si="207"/>
        <v>TRUETRUE</v>
      </c>
      <c r="BN382" s="28">
        <v>0.42469999999999997</v>
      </c>
      <c r="BO382" s="28">
        <f t="shared" si="208"/>
        <v>0.37751111111111108</v>
      </c>
      <c r="BP382" s="24">
        <v>3.22</v>
      </c>
      <c r="BQ382" s="24">
        <f t="shared" si="217"/>
        <v>386.07142857142856</v>
      </c>
      <c r="BR382" s="24">
        <v>70</v>
      </c>
      <c r="BS382" s="28">
        <v>2.7399999999999998</v>
      </c>
      <c r="BT382" s="28">
        <v>3478.4847999999997</v>
      </c>
      <c r="BU382" s="24">
        <v>7.0000000000000007E-2</v>
      </c>
      <c r="BV382" s="28">
        <v>1.9900000000000002</v>
      </c>
      <c r="BW382" s="28">
        <v>2526.3448000000003</v>
      </c>
      <c r="BX382" s="24">
        <v>36077</v>
      </c>
      <c r="BY382" s="24">
        <v>84957</v>
      </c>
      <c r="BZ382" s="24">
        <v>5918</v>
      </c>
      <c r="CA382" s="24">
        <v>28860</v>
      </c>
      <c r="CB382" s="24">
        <v>14872</v>
      </c>
      <c r="CC382" s="24">
        <v>83220</v>
      </c>
      <c r="CD382" s="24">
        <v>49.43</v>
      </c>
      <c r="CE382" s="24">
        <v>28.38</v>
      </c>
      <c r="CF382" s="24">
        <v>95.17</v>
      </c>
      <c r="CG382" s="24">
        <v>126478</v>
      </c>
      <c r="CH382" s="24">
        <v>474</v>
      </c>
      <c r="CI382" s="24">
        <v>0.37</v>
      </c>
      <c r="CJ382" s="24" t="s">
        <v>98</v>
      </c>
      <c r="CK382" s="24">
        <v>28604</v>
      </c>
      <c r="CL382" s="28">
        <v>1.06</v>
      </c>
      <c r="CM382" s="28">
        <v>4.68</v>
      </c>
      <c r="CN382" s="24">
        <v>12020</v>
      </c>
      <c r="CO382" s="24">
        <v>42.11</v>
      </c>
      <c r="CP382" s="24">
        <v>8828</v>
      </c>
      <c r="CQ382" s="24">
        <v>11649</v>
      </c>
      <c r="CR382" s="24">
        <v>6469</v>
      </c>
      <c r="CS382" s="24">
        <v>27025</v>
      </c>
      <c r="CT382" s="24">
        <v>7886</v>
      </c>
      <c r="CU382" s="24">
        <v>14139</v>
      </c>
      <c r="CV382" s="24">
        <v>10952</v>
      </c>
      <c r="CW382" s="24">
        <v>10519</v>
      </c>
      <c r="CX382" s="24">
        <v>81.37</v>
      </c>
      <c r="CY382" s="24">
        <v>97.73</v>
      </c>
      <c r="CZ382" s="24">
        <v>88.16</v>
      </c>
      <c r="DA382" s="24">
        <v>59.27</v>
      </c>
      <c r="DB382" s="24">
        <v>3317</v>
      </c>
      <c r="DC382" s="24">
        <v>2.89</v>
      </c>
      <c r="DD382" s="24">
        <v>15.27</v>
      </c>
      <c r="DE382" s="24">
        <v>532</v>
      </c>
      <c r="DF382" s="24">
        <v>1.86</v>
      </c>
      <c r="DG382" s="24">
        <v>3.35</v>
      </c>
      <c r="DH382" s="24">
        <v>2.64</v>
      </c>
    </row>
    <row r="383" spans="1:112" ht="12.3" customHeight="1">
      <c r="A383" s="24">
        <v>393</v>
      </c>
      <c r="B383" s="24" t="s">
        <v>272</v>
      </c>
      <c r="C383" s="24" t="s">
        <v>273</v>
      </c>
      <c r="D383" s="25" t="s">
        <v>176</v>
      </c>
      <c r="E383" s="25" t="s">
        <v>274</v>
      </c>
      <c r="F383" s="25" t="s">
        <v>610</v>
      </c>
      <c r="G383" s="25" t="s">
        <v>611</v>
      </c>
      <c r="H383" s="25" t="s">
        <v>195</v>
      </c>
      <c r="I383" s="26">
        <v>47400</v>
      </c>
      <c r="J383" s="27">
        <v>56145.618969731062</v>
      </c>
      <c r="K383" s="27">
        <f t="shared" si="183"/>
        <v>7152.66</v>
      </c>
      <c r="L383" s="24">
        <v>9111</v>
      </c>
      <c r="M383" s="24">
        <v>1474</v>
      </c>
      <c r="N383" s="24">
        <v>145</v>
      </c>
      <c r="O383" s="24">
        <f t="shared" si="184"/>
        <v>1619</v>
      </c>
      <c r="P383" s="28">
        <v>15.09</v>
      </c>
      <c r="Q383" s="28">
        <f t="shared" si="185"/>
        <v>0.37728713248560081</v>
      </c>
      <c r="R383" s="29">
        <v>0.38346238868061328</v>
      </c>
      <c r="S383" s="29">
        <v>0.23483022299229658</v>
      </c>
      <c r="T383" s="29">
        <v>0.1948885880728273</v>
      </c>
      <c r="U383" s="28" t="s">
        <v>262</v>
      </c>
      <c r="V383" s="28" t="s">
        <v>119</v>
      </c>
      <c r="W383" s="28">
        <v>0.27670281504346717</v>
      </c>
      <c r="X383" s="27">
        <v>15535.650821282476</v>
      </c>
      <c r="Y383" s="30">
        <f t="shared" si="186"/>
        <v>1.2441381104042509E-3</v>
      </c>
      <c r="Z383" s="27">
        <f t="shared" si="187"/>
        <v>15535.650821282476</v>
      </c>
      <c r="AA383" s="27">
        <v>0</v>
      </c>
      <c r="AB383" s="27">
        <v>0</v>
      </c>
      <c r="AC383" s="27">
        <v>20</v>
      </c>
      <c r="AD383" s="27">
        <v>0</v>
      </c>
      <c r="AE383" s="27">
        <v>0</v>
      </c>
      <c r="AF383" s="27">
        <f t="shared" si="188"/>
        <v>20</v>
      </c>
      <c r="AG383" s="27">
        <f t="shared" si="189"/>
        <v>1</v>
      </c>
      <c r="AH383" s="27">
        <v>0</v>
      </c>
      <c r="AI383" s="27">
        <v>0</v>
      </c>
      <c r="AJ383" s="27">
        <v>0</v>
      </c>
      <c r="AK383" s="27">
        <v>0</v>
      </c>
      <c r="AL383" s="27">
        <v>0</v>
      </c>
      <c r="AM383" s="27">
        <v>0</v>
      </c>
      <c r="AN383" s="27">
        <f t="shared" si="190"/>
        <v>0</v>
      </c>
      <c r="AO383" s="27">
        <v>0</v>
      </c>
      <c r="AP383" s="30">
        <f t="shared" si="191"/>
        <v>0</v>
      </c>
      <c r="AQ383" s="30">
        <f t="shared" si="192"/>
        <v>0</v>
      </c>
      <c r="AR383" s="31">
        <f t="shared" si="193"/>
        <v>0</v>
      </c>
      <c r="AS383" s="31">
        <f t="shared" si="210"/>
        <v>0</v>
      </c>
      <c r="AT383" s="32">
        <f t="shared" si="194"/>
        <v>0</v>
      </c>
      <c r="AU383" s="24">
        <v>4586.0724565304245</v>
      </c>
      <c r="AV383" s="28">
        <f t="shared" si="195"/>
        <v>0.1273577289507653</v>
      </c>
      <c r="AW383" s="30">
        <f t="shared" si="196"/>
        <v>1.6356859054503685E-3</v>
      </c>
      <c r="AX383" s="33">
        <f t="shared" si="197"/>
        <v>0.1273577289507653</v>
      </c>
      <c r="AY383" s="30">
        <f t="shared" si="198"/>
        <v>1.6356859054503685E-3</v>
      </c>
      <c r="AZ383" s="31">
        <f t="shared" si="199"/>
        <v>0.9080630842326004</v>
      </c>
      <c r="BA383" s="31">
        <f t="shared" si="216"/>
        <v>4586.0724565304245</v>
      </c>
      <c r="BB383" s="33">
        <f t="shared" si="200"/>
        <v>0</v>
      </c>
      <c r="BC383" s="31">
        <f t="shared" si="201"/>
        <v>0.47296106728799298</v>
      </c>
      <c r="BD383" s="30">
        <f t="shared" si="202"/>
        <v>1.2441381104042509E-3</v>
      </c>
      <c r="BE383" s="31">
        <f t="shared" si="203"/>
        <v>0.94687779500755387</v>
      </c>
      <c r="BF383" s="31">
        <f t="shared" si="204"/>
        <v>0.40827491605380839</v>
      </c>
      <c r="BG383" s="31">
        <f t="shared" si="205"/>
        <v>0.61962357099203524</v>
      </c>
      <c r="BH383" s="24">
        <v>99.95</v>
      </c>
      <c r="BI383" s="24">
        <v>102.16664934800001</v>
      </c>
      <c r="BJ383" s="24">
        <f t="shared" si="213"/>
        <v>549.54938160385268</v>
      </c>
      <c r="BK383" s="28">
        <f t="shared" si="218"/>
        <v>0.27477469080192635</v>
      </c>
      <c r="BL383" s="28" t="str">
        <f t="shared" si="206"/>
        <v>FALSETRUE</v>
      </c>
      <c r="BM383" s="24" t="str">
        <f t="shared" si="207"/>
        <v>FALSETRUE</v>
      </c>
      <c r="BN383" s="28">
        <v>0.35460000000000003</v>
      </c>
      <c r="BO383" s="28">
        <f t="shared" si="208"/>
        <v>0.31520000000000004</v>
      </c>
      <c r="BP383" s="24">
        <v>2.77</v>
      </c>
      <c r="BQ383" s="24">
        <f t="shared" si="217"/>
        <v>404.2439024390244</v>
      </c>
      <c r="BR383" s="24">
        <v>41</v>
      </c>
      <c r="BS383" s="28">
        <v>1.1000000000000001</v>
      </c>
      <c r="BT383" s="28">
        <v>521.40000000000009</v>
      </c>
      <c r="BU383" s="24">
        <v>0.26</v>
      </c>
      <c r="BV383" s="28">
        <v>0.82000000000000006</v>
      </c>
      <c r="BW383" s="28">
        <v>388.68</v>
      </c>
      <c r="BX383" s="24">
        <v>11411</v>
      </c>
      <c r="BY383" s="24">
        <v>32183</v>
      </c>
      <c r="BZ383" s="24">
        <v>3806</v>
      </c>
      <c r="CA383" s="24">
        <v>9122</v>
      </c>
      <c r="CB383" s="24">
        <v>4614</v>
      </c>
      <c r="CC383" s="24">
        <v>33664</v>
      </c>
      <c r="CD383" s="24">
        <v>47.28</v>
      </c>
      <c r="CE383" s="24">
        <v>31.75</v>
      </c>
      <c r="CF383" s="24">
        <v>93.89</v>
      </c>
      <c r="CG383" s="24">
        <v>47376</v>
      </c>
      <c r="CH383" s="24">
        <v>24</v>
      </c>
      <c r="CI383" s="24">
        <v>0.05</v>
      </c>
      <c r="CJ383" s="24" t="s">
        <v>98</v>
      </c>
      <c r="CK383" s="24">
        <v>11093</v>
      </c>
      <c r="CL383" s="28">
        <v>1.08</v>
      </c>
      <c r="CM383" s="28">
        <v>4.5599999999999996</v>
      </c>
      <c r="CN383" s="24">
        <v>4459</v>
      </c>
      <c r="CO383" s="24">
        <v>40.35</v>
      </c>
      <c r="CP383" s="24">
        <v>5412</v>
      </c>
      <c r="CQ383" s="24">
        <v>7221</v>
      </c>
      <c r="CR383" s="24">
        <v>3871</v>
      </c>
      <c r="CS383" s="24">
        <v>16574</v>
      </c>
      <c r="CT383" s="24">
        <v>2663</v>
      </c>
      <c r="CU383" s="24">
        <v>4365</v>
      </c>
      <c r="CV383" s="24">
        <v>3473</v>
      </c>
      <c r="CW383" s="24">
        <v>4039</v>
      </c>
      <c r="CX383" s="24">
        <v>85.16</v>
      </c>
      <c r="CY383" s="24">
        <v>97.85</v>
      </c>
      <c r="CZ383" s="24">
        <v>91.08</v>
      </c>
      <c r="DA383" s="24">
        <v>64.459999999999994</v>
      </c>
      <c r="DB383" s="24">
        <v>1102</v>
      </c>
      <c r="DC383" s="24">
        <v>2.7</v>
      </c>
      <c r="DD383" s="24">
        <v>11.29</v>
      </c>
      <c r="DE383" s="24">
        <v>64</v>
      </c>
      <c r="DF383" s="24">
        <v>0.57999999999999996</v>
      </c>
      <c r="DG383" s="24">
        <v>1.21</v>
      </c>
      <c r="DH383" s="24">
        <v>2.94</v>
      </c>
    </row>
    <row r="384" spans="1:112" ht="12.3" customHeight="1">
      <c r="A384" s="24">
        <v>394</v>
      </c>
      <c r="B384" s="24" t="s">
        <v>272</v>
      </c>
      <c r="C384" s="24" t="s">
        <v>273</v>
      </c>
      <c r="D384" s="25" t="s">
        <v>176</v>
      </c>
      <c r="E384" s="25" t="s">
        <v>274</v>
      </c>
      <c r="F384" s="25" t="s">
        <v>698</v>
      </c>
      <c r="G384" s="25" t="s">
        <v>699</v>
      </c>
      <c r="H384" s="25" t="s">
        <v>195</v>
      </c>
      <c r="I384" s="26">
        <v>22697</v>
      </c>
      <c r="J384" s="27">
        <v>26884.749235358351</v>
      </c>
      <c r="K384" s="27">
        <f t="shared" si="183"/>
        <v>4655.1547</v>
      </c>
      <c r="L384" s="24">
        <v>3763</v>
      </c>
      <c r="M384" s="24">
        <v>873</v>
      </c>
      <c r="N384" s="24">
        <v>98</v>
      </c>
      <c r="O384" s="24">
        <f t="shared" si="184"/>
        <v>971</v>
      </c>
      <c r="P384" s="28">
        <v>20.51</v>
      </c>
      <c r="Q384" s="28">
        <f t="shared" si="185"/>
        <v>0.41207574225102733</v>
      </c>
      <c r="R384" s="29">
        <v>0.38346238868061328</v>
      </c>
      <c r="S384" s="29">
        <v>0.23483022299229658</v>
      </c>
      <c r="T384" s="29">
        <v>0.1948885880728273</v>
      </c>
      <c r="U384" s="28" t="s">
        <v>262</v>
      </c>
      <c r="V384" s="28" t="s">
        <v>119</v>
      </c>
      <c r="W384" s="28">
        <v>0.37608845172574629</v>
      </c>
      <c r="X384" s="27">
        <v>10111.043714960864</v>
      </c>
      <c r="Y384" s="30">
        <f t="shared" si="186"/>
        <v>8.0972049169084894E-4</v>
      </c>
      <c r="Z384" s="27">
        <f t="shared" si="187"/>
        <v>3163.0437149608642</v>
      </c>
      <c r="AA384" s="27">
        <v>0</v>
      </c>
      <c r="AB384" s="27">
        <v>0</v>
      </c>
      <c r="AC384" s="27">
        <v>20</v>
      </c>
      <c r="AD384" s="27">
        <v>6620</v>
      </c>
      <c r="AE384" s="27">
        <v>46184</v>
      </c>
      <c r="AF384" s="27">
        <f t="shared" si="188"/>
        <v>46184</v>
      </c>
      <c r="AG384" s="27">
        <f t="shared" si="189"/>
        <v>3</v>
      </c>
      <c r="AH384" s="27">
        <v>0</v>
      </c>
      <c r="AI384" s="27">
        <v>27</v>
      </c>
      <c r="AJ384" s="27">
        <v>301</v>
      </c>
      <c r="AK384" s="27">
        <v>6620</v>
      </c>
      <c r="AL384" s="27">
        <v>46184</v>
      </c>
      <c r="AM384" s="27">
        <v>46512</v>
      </c>
      <c r="AN384" s="27">
        <f t="shared" si="190"/>
        <v>4</v>
      </c>
      <c r="AO384" s="27">
        <v>6948</v>
      </c>
      <c r="AP384" s="30">
        <f t="shared" si="191"/>
        <v>4.0180983291349948E-3</v>
      </c>
      <c r="AQ384" s="30">
        <f t="shared" si="192"/>
        <v>8.5141002961014887E-5</v>
      </c>
      <c r="AR384" s="31">
        <f t="shared" si="193"/>
        <v>0.68716941552921507</v>
      </c>
      <c r="AS384" s="31">
        <f t="shared" si="210"/>
        <v>0.68716941552921507</v>
      </c>
      <c r="AT384" s="32">
        <f t="shared" si="194"/>
        <v>0.25843648155966847</v>
      </c>
      <c r="AU384" s="24">
        <v>3989.5462959067168</v>
      </c>
      <c r="AV384" s="28">
        <f t="shared" si="195"/>
        <v>0.11079187269863114</v>
      </c>
      <c r="AW384" s="30">
        <f t="shared" si="196"/>
        <v>1.4229266343282535E-3</v>
      </c>
      <c r="AX384" s="33">
        <f t="shared" si="197"/>
        <v>0.11079187269863114</v>
      </c>
      <c r="AY384" s="30">
        <f t="shared" si="198"/>
        <v>1.3377856313672386E-3</v>
      </c>
      <c r="AZ384" s="31">
        <f t="shared" si="199"/>
        <v>0.905619372459053</v>
      </c>
      <c r="BA384" s="31">
        <f t="shared" si="216"/>
        <v>3962.5462959067168</v>
      </c>
      <c r="BB384" s="33">
        <f t="shared" si="200"/>
        <v>6.7676868489286758E-3</v>
      </c>
      <c r="BC384" s="31">
        <f t="shared" si="201"/>
        <v>0.46662454461276576</v>
      </c>
      <c r="BD384" s="30">
        <f t="shared" si="202"/>
        <v>-3.2083778374441458E-3</v>
      </c>
      <c r="BE384" s="31">
        <f t="shared" si="203"/>
        <v>0.92963630497795058</v>
      </c>
      <c r="BF384" s="31">
        <f t="shared" si="204"/>
        <v>0.4355114923984626</v>
      </c>
      <c r="BG384" s="31">
        <f t="shared" si="205"/>
        <v>0.66095950428764738</v>
      </c>
      <c r="BH384" s="24">
        <v>95.35</v>
      </c>
      <c r="BI384" s="24">
        <v>189.41844426500001</v>
      </c>
      <c r="BJ384" s="24">
        <f t="shared" si="213"/>
        <v>141.93311184493774</v>
      </c>
      <c r="BK384" s="28">
        <f t="shared" si="218"/>
        <v>7.0966555922468866E-2</v>
      </c>
      <c r="BL384" s="28" t="str">
        <f t="shared" si="206"/>
        <v>FALSETRUE</v>
      </c>
      <c r="BM384" s="24" t="str">
        <f t="shared" si="207"/>
        <v>FALSETRUE</v>
      </c>
      <c r="BN384" s="28">
        <v>0.32270000000000004</v>
      </c>
      <c r="BO384" s="28">
        <f t="shared" si="208"/>
        <v>0.28684444444444446</v>
      </c>
      <c r="BP384" s="24">
        <v>9.1300000000000008</v>
      </c>
      <c r="BQ384" s="24">
        <f t="shared" si="217"/>
        <v>321.45454545454544</v>
      </c>
      <c r="BR384" s="24">
        <v>33</v>
      </c>
      <c r="BS384" s="28">
        <v>2.7600000000000002</v>
      </c>
      <c r="BT384" s="28">
        <v>626.43720000000008</v>
      </c>
      <c r="BU384" s="24">
        <v>0.41</v>
      </c>
      <c r="BV384" s="28">
        <v>1.79</v>
      </c>
      <c r="BW384" s="28">
        <v>406.27629999999999</v>
      </c>
      <c r="BX384" s="24">
        <v>5122</v>
      </c>
      <c r="BY384" s="24">
        <v>15870</v>
      </c>
      <c r="BZ384" s="24">
        <v>1705</v>
      </c>
      <c r="CA384" s="24">
        <v>4110</v>
      </c>
      <c r="CB384" s="24">
        <v>2208</v>
      </c>
      <c r="CC384" s="24">
        <v>16379</v>
      </c>
      <c r="CD384" s="24">
        <v>43.02</v>
      </c>
      <c r="CE384" s="24">
        <v>31.33</v>
      </c>
      <c r="CF384" s="24">
        <v>110.51</v>
      </c>
      <c r="CG384" s="24">
        <v>21642</v>
      </c>
      <c r="CH384" s="24">
        <v>1055</v>
      </c>
      <c r="CI384" s="24">
        <v>4.6500000000000004</v>
      </c>
      <c r="CJ384" s="24" t="s">
        <v>98</v>
      </c>
      <c r="CK384" s="24">
        <v>4812</v>
      </c>
      <c r="CL384" s="28">
        <v>1.1100000000000001</v>
      </c>
      <c r="CM384" s="28">
        <v>4.71</v>
      </c>
      <c r="CN384" s="24">
        <v>1934</v>
      </c>
      <c r="CO384" s="24">
        <v>40.22</v>
      </c>
      <c r="CP384" s="24">
        <v>1779</v>
      </c>
      <c r="CQ384" s="24">
        <v>3224</v>
      </c>
      <c r="CR384" s="24">
        <v>3830</v>
      </c>
      <c r="CS384" s="24">
        <v>10608</v>
      </c>
      <c r="CT384" s="24">
        <v>1176</v>
      </c>
      <c r="CU384" s="24">
        <v>2036</v>
      </c>
      <c r="CV384" s="24">
        <v>1685</v>
      </c>
      <c r="CW384" s="24">
        <v>2176</v>
      </c>
      <c r="CX384" s="24">
        <v>85.9</v>
      </c>
      <c r="CY384" s="24">
        <v>98.69</v>
      </c>
      <c r="CZ384" s="24">
        <v>90.4</v>
      </c>
      <c r="DA384" s="24">
        <v>62.4</v>
      </c>
      <c r="DB384" s="24">
        <v>1760</v>
      </c>
      <c r="DC384" s="24">
        <v>1.72</v>
      </c>
      <c r="DD384" s="24">
        <v>15.24</v>
      </c>
      <c r="DE384" s="24">
        <v>62</v>
      </c>
      <c r="DF384" s="24">
        <v>1.29</v>
      </c>
      <c r="DG384" s="24">
        <v>1.79</v>
      </c>
      <c r="DH384" s="24">
        <v>3.97</v>
      </c>
    </row>
    <row r="385" spans="1:112" ht="12.3" customHeight="1">
      <c r="A385" s="24">
        <v>395</v>
      </c>
      <c r="B385" s="24" t="s">
        <v>272</v>
      </c>
      <c r="C385" s="24" t="s">
        <v>273</v>
      </c>
      <c r="D385" s="25" t="s">
        <v>176</v>
      </c>
      <c r="E385" s="25" t="s">
        <v>274</v>
      </c>
      <c r="F385" s="25" t="s">
        <v>2228</v>
      </c>
      <c r="G385" s="25" t="s">
        <v>2229</v>
      </c>
      <c r="H385" s="25" t="s">
        <v>195</v>
      </c>
      <c r="I385" s="26">
        <v>6460</v>
      </c>
      <c r="J385" s="27">
        <v>7651.9134714021666</v>
      </c>
      <c r="K385" s="27">
        <f t="shared" si="183"/>
        <v>2074.9519999999998</v>
      </c>
      <c r="L385" s="24">
        <v>1118</v>
      </c>
      <c r="M385" s="24">
        <v>402</v>
      </c>
      <c r="N385" s="24">
        <v>127</v>
      </c>
      <c r="O385" s="24">
        <f t="shared" si="184"/>
        <v>529</v>
      </c>
      <c r="P385" s="28">
        <v>32.119999999999997</v>
      </c>
      <c r="Q385" s="28">
        <f t="shared" si="185"/>
        <v>0.49016603258144292</v>
      </c>
      <c r="R385" s="29">
        <v>0.38346238868061328</v>
      </c>
      <c r="S385" s="29">
        <v>0.23483022299229658</v>
      </c>
      <c r="T385" s="29">
        <v>0.1948885880728273</v>
      </c>
      <c r="U385" s="28" t="s">
        <v>262</v>
      </c>
      <c r="V385" s="28" t="s">
        <v>119</v>
      </c>
      <c r="W385" s="28">
        <v>0.5889790867591892</v>
      </c>
      <c r="X385" s="27">
        <v>4506.8170083467849</v>
      </c>
      <c r="Y385" s="30">
        <f t="shared" si="186"/>
        <v>3.6091843600276281E-4</v>
      </c>
      <c r="Z385" s="27">
        <f t="shared" si="187"/>
        <v>4506.8170083467849</v>
      </c>
      <c r="AA385" s="27">
        <v>0</v>
      </c>
      <c r="AB385" s="27">
        <v>0</v>
      </c>
      <c r="AC385" s="27">
        <v>0</v>
      </c>
      <c r="AD385" s="27">
        <v>0</v>
      </c>
      <c r="AE385" s="27">
        <v>0</v>
      </c>
      <c r="AF385" s="27">
        <f t="shared" si="188"/>
        <v>0</v>
      </c>
      <c r="AG385" s="27">
        <f t="shared" si="189"/>
        <v>0</v>
      </c>
      <c r="AH385" s="27">
        <v>0</v>
      </c>
      <c r="AI385" s="27">
        <v>0</v>
      </c>
      <c r="AJ385" s="27">
        <v>0</v>
      </c>
      <c r="AK385" s="27">
        <v>0</v>
      </c>
      <c r="AL385" s="27">
        <v>0</v>
      </c>
      <c r="AM385" s="27">
        <v>0</v>
      </c>
      <c r="AN385" s="27">
        <f t="shared" si="190"/>
        <v>0</v>
      </c>
      <c r="AO385" s="27">
        <v>0</v>
      </c>
      <c r="AP385" s="30">
        <f t="shared" si="191"/>
        <v>0</v>
      </c>
      <c r="AQ385" s="30">
        <f t="shared" si="192"/>
        <v>0</v>
      </c>
      <c r="AR385" s="31">
        <f t="shared" si="193"/>
        <v>0</v>
      </c>
      <c r="AS385" s="31">
        <f t="shared" si="210"/>
        <v>0</v>
      </c>
      <c r="AT385" s="32">
        <f t="shared" si="194"/>
        <v>0</v>
      </c>
      <c r="AU385" s="24">
        <v>854.0196758008243</v>
      </c>
      <c r="AV385" s="28">
        <f t="shared" si="195"/>
        <v>2.3716591357901998E-2</v>
      </c>
      <c r="AW385" s="30">
        <f t="shared" si="196"/>
        <v>3.0459787975995628E-4</v>
      </c>
      <c r="AX385" s="33">
        <f t="shared" si="197"/>
        <v>2.3716591357901998E-2</v>
      </c>
      <c r="AY385" s="30">
        <f t="shared" si="198"/>
        <v>3.0459787975995628E-4</v>
      </c>
      <c r="AZ385" s="31">
        <f t="shared" si="199"/>
        <v>0.89714400908230341</v>
      </c>
      <c r="BA385" s="31">
        <f t="shared" si="216"/>
        <v>854.0196758008243</v>
      </c>
      <c r="BB385" s="33">
        <f t="shared" si="200"/>
        <v>0</v>
      </c>
      <c r="BC385" s="31">
        <f t="shared" si="201"/>
        <v>0.43477432970693958</v>
      </c>
      <c r="BD385" s="30">
        <f t="shared" si="202"/>
        <v>3.6091843600276281E-4</v>
      </c>
      <c r="BE385" s="31">
        <f t="shared" si="203"/>
        <v>0.94345770097790715</v>
      </c>
      <c r="BF385" s="31">
        <f t="shared" si="204"/>
        <v>0.51093256872436632</v>
      </c>
      <c r="BG385" s="31">
        <f t="shared" si="205"/>
        <v>0.7754232511492356</v>
      </c>
      <c r="BH385" s="24">
        <v>0</v>
      </c>
      <c r="BI385" s="24">
        <v>523.53420155599997</v>
      </c>
      <c r="BJ385" s="24">
        <f t="shared" si="213"/>
        <v>14.615880774665451</v>
      </c>
      <c r="BK385" s="28">
        <f t="shared" si="218"/>
        <v>7.3079403873327255E-3</v>
      </c>
      <c r="BL385" s="28" t="str">
        <f t="shared" si="206"/>
        <v>TRUEFALSE</v>
      </c>
      <c r="BM385" s="24" t="str">
        <f t="shared" si="207"/>
        <v>FALSEFALSE</v>
      </c>
      <c r="BN385" s="28">
        <v>0.4622</v>
      </c>
      <c r="BO385" s="28">
        <f t="shared" si="208"/>
        <v>0.41084444444444446</v>
      </c>
      <c r="BP385" s="24">
        <v>9.2799999999999994</v>
      </c>
      <c r="BQ385" s="24">
        <f t="shared" si="217"/>
        <v>72.5</v>
      </c>
      <c r="BR385" s="24">
        <v>20</v>
      </c>
      <c r="BS385" s="28">
        <v>30.99</v>
      </c>
      <c r="BT385" s="28">
        <v>2001.954</v>
      </c>
      <c r="BU385" s="24">
        <v>1.32</v>
      </c>
      <c r="BV385" s="28">
        <v>12.07</v>
      </c>
      <c r="BW385" s="28">
        <v>779.72199999999998</v>
      </c>
      <c r="BX385" s="24">
        <v>1885</v>
      </c>
      <c r="BY385" s="24">
        <v>4078</v>
      </c>
      <c r="BZ385" s="24">
        <v>497</v>
      </c>
      <c r="CA385" s="24">
        <v>1483</v>
      </c>
      <c r="CB385" s="24">
        <v>748</v>
      </c>
      <c r="CC385" s="24">
        <v>4229</v>
      </c>
      <c r="CD385" s="24">
        <v>58.41</v>
      </c>
      <c r="CE385" s="24">
        <v>29.82</v>
      </c>
      <c r="CF385" s="24">
        <v>106.26</v>
      </c>
      <c r="CG385" s="24">
        <v>0</v>
      </c>
      <c r="CH385" s="24">
        <v>6460</v>
      </c>
      <c r="CI385" s="24">
        <v>100</v>
      </c>
      <c r="CJ385" s="24" t="s">
        <v>1980</v>
      </c>
      <c r="CK385" s="24">
        <v>1732</v>
      </c>
      <c r="CL385" s="28">
        <v>1.04</v>
      </c>
      <c r="CM385" s="28">
        <v>3.85</v>
      </c>
      <c r="CN385" s="24">
        <v>520</v>
      </c>
      <c r="CO385" s="24">
        <v>30.09</v>
      </c>
      <c r="CP385" s="24">
        <v>421</v>
      </c>
      <c r="CQ385" s="24">
        <v>687</v>
      </c>
      <c r="CR385" s="24">
        <v>342</v>
      </c>
      <c r="CS385" s="24">
        <v>1450</v>
      </c>
      <c r="CT385" s="24">
        <v>308</v>
      </c>
      <c r="CU385" s="24">
        <v>625</v>
      </c>
      <c r="CV385" s="24">
        <v>460</v>
      </c>
      <c r="CW385" s="24">
        <v>297</v>
      </c>
      <c r="CX385" s="24">
        <v>57.68</v>
      </c>
      <c r="CY385" s="24">
        <v>87.29</v>
      </c>
      <c r="CZ385" s="24">
        <v>73.95</v>
      </c>
      <c r="DA385" s="24">
        <v>38.67</v>
      </c>
      <c r="DB385" s="24">
        <v>485</v>
      </c>
      <c r="DC385" s="24">
        <v>15.64</v>
      </c>
      <c r="DD385" s="24">
        <v>16.670000000000002</v>
      </c>
      <c r="DE385" s="24">
        <v>108</v>
      </c>
      <c r="DF385" s="24">
        <v>6.25</v>
      </c>
      <c r="DG385" s="24">
        <v>5.03</v>
      </c>
      <c r="DH385" s="24">
        <v>8.1999999999999993</v>
      </c>
    </row>
    <row r="386" spans="1:112" ht="12.3" customHeight="1">
      <c r="A386" s="24">
        <v>396</v>
      </c>
      <c r="B386" s="24" t="s">
        <v>272</v>
      </c>
      <c r="C386" s="24" t="s">
        <v>273</v>
      </c>
      <c r="D386" s="25" t="s">
        <v>176</v>
      </c>
      <c r="E386" s="25" t="s">
        <v>274</v>
      </c>
      <c r="F386" s="25" t="s">
        <v>2385</v>
      </c>
      <c r="G386" s="25" t="s">
        <v>2386</v>
      </c>
      <c r="H386" s="25" t="s">
        <v>195</v>
      </c>
      <c r="I386" s="26">
        <v>1641</v>
      </c>
      <c r="J386" s="27">
        <v>1943.7755428128412</v>
      </c>
      <c r="K386" s="27">
        <f t="shared" ref="K386:K449" si="219">P386*I386/100</f>
        <v>959.98500000000001</v>
      </c>
      <c r="L386" s="24">
        <v>183</v>
      </c>
      <c r="M386" s="24">
        <v>148</v>
      </c>
      <c r="N386" s="24">
        <v>110</v>
      </c>
      <c r="O386" s="24">
        <f t="shared" ref="O386:O449" si="220">M386+N386</f>
        <v>258</v>
      </c>
      <c r="P386" s="28">
        <v>58.5</v>
      </c>
      <c r="Q386" s="28">
        <f t="shared" ref="Q386:Q449" si="221">_xlfn.PERCENTILE.EXC(W:W,W386)</f>
        <v>0.99909537136224502</v>
      </c>
      <c r="R386" s="29">
        <v>0.38346238868061328</v>
      </c>
      <c r="S386" s="29">
        <v>0.23483022299229658</v>
      </c>
      <c r="T386" s="29">
        <v>0.1948885880728273</v>
      </c>
      <c r="U386" s="28" t="s">
        <v>262</v>
      </c>
      <c r="V386" s="28" t="s">
        <v>119</v>
      </c>
      <c r="W386" s="28">
        <v>0.99909537136224502</v>
      </c>
      <c r="X386" s="27">
        <v>1943.7755428128412</v>
      </c>
      <c r="Y386" s="30">
        <f t="shared" ref="Y386:Y449" si="222">X386/(SUM(X:X))</f>
        <v>1.5566294960570769E-4</v>
      </c>
      <c r="Z386" s="27">
        <f t="shared" ref="Z386:Z449" si="223">X386-AO386</f>
        <v>1943.7755428128412</v>
      </c>
      <c r="AA386" s="27">
        <v>0</v>
      </c>
      <c r="AB386" s="27">
        <v>0</v>
      </c>
      <c r="AC386" s="27">
        <v>0</v>
      </c>
      <c r="AD386" s="27">
        <v>0</v>
      </c>
      <c r="AE386" s="27">
        <v>0</v>
      </c>
      <c r="AF386" s="27">
        <f t="shared" ref="AF386:AF449" si="224">MAX(AA386:AE386)</f>
        <v>0</v>
      </c>
      <c r="AG386" s="27">
        <f t="shared" ref="AG386:AG449" si="225">COUNTIF(AA386:AE386,"&gt;0")</f>
        <v>0</v>
      </c>
      <c r="AH386" s="27">
        <v>0</v>
      </c>
      <c r="AI386" s="27">
        <v>0</v>
      </c>
      <c r="AJ386" s="27">
        <v>0</v>
      </c>
      <c r="AK386" s="27">
        <v>0</v>
      </c>
      <c r="AL386" s="27">
        <v>0</v>
      </c>
      <c r="AM386" s="27">
        <v>0</v>
      </c>
      <c r="AN386" s="27">
        <f t="shared" ref="AN386:AN449" si="226">COUNTIF(AH386:AL386,"&gt;0")</f>
        <v>0</v>
      </c>
      <c r="AO386" s="27">
        <v>0</v>
      </c>
      <c r="AP386" s="30">
        <f t="shared" ref="AP386:AP449" si="227">AO386/(SUM(AO:AO))</f>
        <v>0</v>
      </c>
      <c r="AQ386" s="30">
        <f t="shared" ref="AQ386:AQ449" si="228">AI386/(SUM(AI:AI))</f>
        <v>0</v>
      </c>
      <c r="AR386" s="31">
        <f t="shared" ref="AR386:AR449" si="229">AO386/X386</f>
        <v>0</v>
      </c>
      <c r="AS386" s="31">
        <f t="shared" si="210"/>
        <v>0</v>
      </c>
      <c r="AT386" s="32">
        <f t="shared" ref="AT386:AT449" si="230">AO386/J386</f>
        <v>0</v>
      </c>
      <c r="AU386" s="24">
        <v>498.54859030976024</v>
      </c>
      <c r="AV386" s="28">
        <f t="shared" ref="AV386:AV449" si="231">AU386/(MAX(AU:AU))</f>
        <v>1.3844965781786348E-2</v>
      </c>
      <c r="AW386" s="30">
        <f t="shared" ref="AW386:AW449" si="232">AU386/(SUM(AU:AU))</f>
        <v>1.7781422122771363E-4</v>
      </c>
      <c r="AX386" s="33">
        <f t="shared" ref="AX386:AX449" si="233">AU386/(MAX(AU:AU))</f>
        <v>1.3844965781786348E-2</v>
      </c>
      <c r="AY386" s="30">
        <f t="shared" ref="AY386:AY449" si="234">AW386-AQ386</f>
        <v>1.7781422122771363E-4</v>
      </c>
      <c r="AZ386" s="31">
        <f t="shared" ref="AZ386:AZ449" si="235">(AY386-MIN($AY:$AY))/(MAX($AY:$AY)-MIN($AY:$AY))</f>
        <v>0.89610398748446418</v>
      </c>
      <c r="BA386" s="31">
        <f t="shared" si="216"/>
        <v>498.54859030976024</v>
      </c>
      <c r="BB386" s="33">
        <f t="shared" ref="BB386:BB449" si="236">AI386/AU386</f>
        <v>0</v>
      </c>
      <c r="BC386" s="31">
        <f t="shared" ref="BC386:BC449" si="237">AVERAGE(AZ386,AX386,R386)</f>
        <v>0.43113711398228793</v>
      </c>
      <c r="BD386" s="30">
        <f t="shared" ref="BD386:BD449" si="238">Y386-AP386</f>
        <v>1.5566294960570769E-4</v>
      </c>
      <c r="BE386" s="31">
        <f t="shared" ref="BE386:BE449" si="239">(BD386-MIN($BD:$BD))/(MAX($BD:$BD)-MIN($BD:$BD))</f>
        <v>0.94266288958055633</v>
      </c>
      <c r="BF386" s="31">
        <f t="shared" ref="BF386:BF449" si="240">AVERAGE(BE386,Y386,W386)</f>
        <v>0.64730464129746901</v>
      </c>
      <c r="BG386" s="31">
        <f t="shared" ref="BG386:BG449" si="241">BF386/(MAX(BF:BF))</f>
        <v>0.98239004550452325</v>
      </c>
      <c r="BH386" s="24">
        <v>0</v>
      </c>
      <c r="BI386" s="24">
        <v>609.64584789499997</v>
      </c>
      <c r="BJ386" s="24">
        <f t="shared" si="213"/>
        <v>3.1883683773527807</v>
      </c>
      <c r="BK386" s="28">
        <f t="shared" si="218"/>
        <v>1.5941841886763903E-3</v>
      </c>
      <c r="BL386" s="28" t="str">
        <f t="shared" ref="BL386:BL449" si="242">(BG386&gt;0.7191)&amp;(BH386&gt;59)</f>
        <v>TRUEFALSE</v>
      </c>
      <c r="BM386" s="24" t="str">
        <f t="shared" ref="BM386:BM449" si="243">(BC386&gt;0.48)&amp;(BH386&gt;50)</f>
        <v>FALSEFALSE</v>
      </c>
      <c r="BN386" s="28">
        <v>0.4</v>
      </c>
      <c r="BO386" s="28">
        <f t="shared" ref="BO386:BO449" si="244">BN386/(MAX(BN:BN))</f>
        <v>0.35555555555555557</v>
      </c>
      <c r="BP386" s="24">
        <v>14.65</v>
      </c>
      <c r="BQ386" s="24">
        <f t="shared" si="217"/>
        <v>62.375</v>
      </c>
      <c r="BR386" s="24">
        <v>8</v>
      </c>
      <c r="BS386" s="28">
        <v>64.47</v>
      </c>
      <c r="BT386" s="28">
        <v>1057.9526999999998</v>
      </c>
      <c r="BU386" s="24">
        <v>1.97</v>
      </c>
      <c r="BV386" s="28">
        <v>62.94</v>
      </c>
      <c r="BW386" s="28">
        <v>1032.8453999999999</v>
      </c>
      <c r="BX386" s="24">
        <v>428</v>
      </c>
      <c r="BY386" s="24">
        <v>1070</v>
      </c>
      <c r="BZ386" s="24">
        <v>143</v>
      </c>
      <c r="CA386" s="24">
        <v>339</v>
      </c>
      <c r="CB386" s="24">
        <v>169</v>
      </c>
      <c r="CC386" s="24">
        <v>1133</v>
      </c>
      <c r="CD386" s="24">
        <v>53.36</v>
      </c>
      <c r="CE386" s="24">
        <v>31.58</v>
      </c>
      <c r="CF386" s="24">
        <v>104.36</v>
      </c>
      <c r="CG386" s="24">
        <v>0</v>
      </c>
      <c r="CH386" s="24">
        <v>1641</v>
      </c>
      <c r="CI386" s="24">
        <v>100</v>
      </c>
      <c r="CJ386" s="24" t="s">
        <v>1980</v>
      </c>
      <c r="CK386" s="24">
        <v>463</v>
      </c>
      <c r="CL386" s="28">
        <v>1.01</v>
      </c>
      <c r="CM386" s="28">
        <v>3.58</v>
      </c>
      <c r="CN386" s="24">
        <v>105</v>
      </c>
      <c r="CO386" s="24">
        <v>22.83</v>
      </c>
      <c r="CP386" s="24">
        <v>86</v>
      </c>
      <c r="CQ386" s="24">
        <v>282</v>
      </c>
      <c r="CR386" s="24">
        <v>131</v>
      </c>
      <c r="CS386" s="24">
        <v>499</v>
      </c>
      <c r="CT386" s="24">
        <v>78</v>
      </c>
      <c r="CU386" s="24">
        <v>169</v>
      </c>
      <c r="CV386" s="24">
        <v>122</v>
      </c>
      <c r="CW386" s="24">
        <v>110</v>
      </c>
      <c r="CX386" s="24">
        <v>71.56</v>
      </c>
      <c r="CY386" s="24">
        <v>95.48</v>
      </c>
      <c r="CZ386" s="24">
        <v>85.92</v>
      </c>
      <c r="DA386" s="24">
        <v>51.89</v>
      </c>
      <c r="DB386" s="24">
        <v>199</v>
      </c>
      <c r="DC386" s="24">
        <v>6.15</v>
      </c>
      <c r="DD386" s="24">
        <v>16.96</v>
      </c>
      <c r="DE386" s="24">
        <v>69</v>
      </c>
      <c r="DF386" s="24">
        <v>15</v>
      </c>
      <c r="DG386" s="24">
        <v>44.57</v>
      </c>
      <c r="DH386" s="24">
        <v>11.56</v>
      </c>
    </row>
    <row r="387" spans="1:112" ht="12.3" customHeight="1">
      <c r="A387" s="24">
        <v>397</v>
      </c>
      <c r="B387" s="24" t="s">
        <v>272</v>
      </c>
      <c r="C387" s="24" t="s">
        <v>273</v>
      </c>
      <c r="D387" s="25" t="s">
        <v>176</v>
      </c>
      <c r="E387" s="25" t="s">
        <v>274</v>
      </c>
      <c r="F387" s="25" t="s">
        <v>2305</v>
      </c>
      <c r="G387" s="25" t="s">
        <v>2306</v>
      </c>
      <c r="H387" s="25" t="s">
        <v>195</v>
      </c>
      <c r="I387" s="26">
        <v>2272</v>
      </c>
      <c r="J387" s="27">
        <v>2691.1992890132697</v>
      </c>
      <c r="K387" s="27">
        <f t="shared" si="219"/>
        <v>869.49439999999993</v>
      </c>
      <c r="L387" s="24">
        <v>321</v>
      </c>
      <c r="M387" s="24">
        <v>147</v>
      </c>
      <c r="N387" s="24">
        <v>52</v>
      </c>
      <c r="O387" s="24">
        <f t="shared" si="220"/>
        <v>199</v>
      </c>
      <c r="P387" s="28">
        <v>38.269999999999996</v>
      </c>
      <c r="Q387" s="28">
        <f t="shared" si="221"/>
        <v>0.54755061887698087</v>
      </c>
      <c r="R387" s="29">
        <v>0.38346238868061328</v>
      </c>
      <c r="S387" s="29">
        <v>0.23483022299229658</v>
      </c>
      <c r="T387" s="29">
        <v>0.1948885880728273</v>
      </c>
      <c r="U387" s="28" t="s">
        <v>262</v>
      </c>
      <c r="V387" s="28" t="s">
        <v>119</v>
      </c>
      <c r="W387" s="28">
        <v>0.70175061177690456</v>
      </c>
      <c r="X387" s="27">
        <v>1888.5507474786325</v>
      </c>
      <c r="Y387" s="30">
        <f t="shared" si="222"/>
        <v>1.5124039445787695E-4</v>
      </c>
      <c r="Z387" s="27">
        <f t="shared" si="223"/>
        <v>1888.5507474786325</v>
      </c>
      <c r="AA387" s="27">
        <v>0</v>
      </c>
      <c r="AB387" s="27">
        <v>0</v>
      </c>
      <c r="AC387" s="27">
        <v>0</v>
      </c>
      <c r="AD387" s="27">
        <v>0</v>
      </c>
      <c r="AE387" s="27">
        <v>0</v>
      </c>
      <c r="AF387" s="27">
        <f t="shared" si="224"/>
        <v>0</v>
      </c>
      <c r="AG387" s="27">
        <f t="shared" si="225"/>
        <v>0</v>
      </c>
      <c r="AH387" s="27">
        <v>0</v>
      </c>
      <c r="AI387" s="27">
        <v>0</v>
      </c>
      <c r="AJ387" s="27">
        <v>0</v>
      </c>
      <c r="AK387" s="27">
        <v>0</v>
      </c>
      <c r="AL387" s="27">
        <v>0</v>
      </c>
      <c r="AM387" s="27">
        <v>0</v>
      </c>
      <c r="AN387" s="27">
        <f t="shared" si="226"/>
        <v>0</v>
      </c>
      <c r="AO387" s="27">
        <v>0</v>
      </c>
      <c r="AP387" s="30">
        <f t="shared" si="227"/>
        <v>0</v>
      </c>
      <c r="AQ387" s="30">
        <f t="shared" si="228"/>
        <v>0</v>
      </c>
      <c r="AR387" s="31">
        <f t="shared" si="229"/>
        <v>0</v>
      </c>
      <c r="AS387" s="31">
        <f t="shared" si="210"/>
        <v>0</v>
      </c>
      <c r="AT387" s="32">
        <f t="shared" si="230"/>
        <v>0</v>
      </c>
      <c r="AU387" s="24">
        <v>651.92631834074439</v>
      </c>
      <c r="AV387" s="28">
        <f t="shared" si="231"/>
        <v>1.8104348793897006E-2</v>
      </c>
      <c r="AW387" s="30">
        <f t="shared" si="232"/>
        <v>2.3251850039649095E-4</v>
      </c>
      <c r="AX387" s="33">
        <f t="shared" si="233"/>
        <v>1.8104348793897006E-2</v>
      </c>
      <c r="AY387" s="30">
        <f t="shared" si="234"/>
        <v>2.3251850039649095E-4</v>
      </c>
      <c r="AZ387" s="31">
        <f t="shared" si="235"/>
        <v>0.89655273326517748</v>
      </c>
      <c r="BA387" s="31">
        <f t="shared" si="216"/>
        <v>651.92631834074439</v>
      </c>
      <c r="BB387" s="33">
        <f t="shared" si="236"/>
        <v>0</v>
      </c>
      <c r="BC387" s="31">
        <f t="shared" si="237"/>
        <v>0.43270649024656255</v>
      </c>
      <c r="BD387" s="30">
        <f t="shared" si="238"/>
        <v>1.5124039445787695E-4</v>
      </c>
      <c r="BE387" s="31">
        <f t="shared" si="239"/>
        <v>0.94264576410781697</v>
      </c>
      <c r="BF387" s="31">
        <f t="shared" si="240"/>
        <v>0.54818253875972645</v>
      </c>
      <c r="BG387" s="31">
        <f t="shared" si="241"/>
        <v>0.83195613755760411</v>
      </c>
      <c r="BH387" s="24">
        <v>0</v>
      </c>
      <c r="BI387" s="24">
        <v>60.267288740799998</v>
      </c>
      <c r="BJ387" s="24">
        <f t="shared" si="213"/>
        <v>44.654394535445071</v>
      </c>
      <c r="BK387" s="28">
        <f t="shared" si="218"/>
        <v>2.2327197267722535E-2</v>
      </c>
      <c r="BL387" s="28" t="str">
        <f t="shared" si="242"/>
        <v>TRUEFALSE</v>
      </c>
      <c r="BM387" s="24" t="str">
        <f t="shared" si="243"/>
        <v>FALSEFALSE</v>
      </c>
      <c r="BN387" s="28">
        <v>0.43130000000000002</v>
      </c>
      <c r="BO387" s="28">
        <f t="shared" si="244"/>
        <v>0.38337777777777782</v>
      </c>
      <c r="BP387" s="24">
        <v>17.489999999999998</v>
      </c>
      <c r="BQ387" s="24">
        <f t="shared" si="217"/>
        <v>116.125</v>
      </c>
      <c r="BR387" s="24">
        <v>8</v>
      </c>
      <c r="BS387" s="28">
        <v>55.309999999999995</v>
      </c>
      <c r="BT387" s="28">
        <v>1256.6431999999998</v>
      </c>
      <c r="BU387" s="24">
        <v>1.1200000000000001</v>
      </c>
      <c r="BV387" s="28">
        <v>13.959999999999999</v>
      </c>
      <c r="BW387" s="28">
        <v>317.1712</v>
      </c>
      <c r="BX387" s="24">
        <v>653</v>
      </c>
      <c r="BY387" s="24">
        <v>1514</v>
      </c>
      <c r="BZ387" s="24">
        <v>105</v>
      </c>
      <c r="CA387" s="24">
        <v>497</v>
      </c>
      <c r="CB387" s="24">
        <v>318</v>
      </c>
      <c r="CC387" s="24">
        <v>1457</v>
      </c>
      <c r="CD387" s="24">
        <v>50.07</v>
      </c>
      <c r="CE387" s="24">
        <v>28.07</v>
      </c>
      <c r="CF387" s="24">
        <v>117.62</v>
      </c>
      <c r="CG387" s="24">
        <v>0</v>
      </c>
      <c r="CH387" s="24">
        <v>2272</v>
      </c>
      <c r="CI387" s="24">
        <v>100</v>
      </c>
      <c r="CJ387" s="24" t="s">
        <v>1980</v>
      </c>
      <c r="CK387" s="24">
        <v>538</v>
      </c>
      <c r="CL387" s="28">
        <v>1</v>
      </c>
      <c r="CM387" s="28">
        <v>4.22</v>
      </c>
      <c r="CN387" s="24">
        <v>108</v>
      </c>
      <c r="CO387" s="24">
        <v>20.11</v>
      </c>
      <c r="CP387" s="24">
        <v>465</v>
      </c>
      <c r="CQ387" s="24">
        <v>211</v>
      </c>
      <c r="CR387" s="24">
        <v>253</v>
      </c>
      <c r="CS387" s="24">
        <v>929</v>
      </c>
      <c r="CT387" s="24">
        <v>142</v>
      </c>
      <c r="CU387" s="24">
        <v>237</v>
      </c>
      <c r="CV387" s="24">
        <v>204</v>
      </c>
      <c r="CW387" s="24">
        <v>87</v>
      </c>
      <c r="CX387" s="24">
        <v>84.52</v>
      </c>
      <c r="CY387" s="24">
        <v>94.8</v>
      </c>
      <c r="CZ387" s="24">
        <v>76.98</v>
      </c>
      <c r="DA387" s="24">
        <v>29.1</v>
      </c>
      <c r="DB387" s="24">
        <v>324</v>
      </c>
      <c r="DC387" s="24">
        <v>6.91</v>
      </c>
      <c r="DD387" s="24">
        <v>20.67</v>
      </c>
      <c r="DE387" s="24">
        <v>11</v>
      </c>
      <c r="DF387" s="24">
        <v>2.0499999999999998</v>
      </c>
      <c r="DG387" s="24">
        <v>8.01</v>
      </c>
      <c r="DH387" s="24">
        <v>16.920000000000002</v>
      </c>
    </row>
    <row r="388" spans="1:112" ht="12.3" customHeight="1">
      <c r="A388" s="24">
        <v>398</v>
      </c>
      <c r="B388" s="24" t="s">
        <v>272</v>
      </c>
      <c r="C388" s="24" t="s">
        <v>273</v>
      </c>
      <c r="D388" s="25" t="s">
        <v>176</v>
      </c>
      <c r="E388" s="25" t="s">
        <v>274</v>
      </c>
      <c r="F388" s="25" t="s">
        <v>674</v>
      </c>
      <c r="G388" s="25" t="s">
        <v>2230</v>
      </c>
      <c r="H388" s="25" t="s">
        <v>195</v>
      </c>
      <c r="I388" s="26">
        <v>4115</v>
      </c>
      <c r="J388" s="27">
        <v>4874.2451911485941</v>
      </c>
      <c r="K388" s="27">
        <f t="shared" si="219"/>
        <v>2169.4279999999999</v>
      </c>
      <c r="L388" s="24">
        <v>505</v>
      </c>
      <c r="M388" s="24">
        <v>335</v>
      </c>
      <c r="N388" s="24">
        <v>228</v>
      </c>
      <c r="O388" s="24">
        <f t="shared" si="220"/>
        <v>563</v>
      </c>
      <c r="P388" s="28">
        <v>52.72</v>
      </c>
      <c r="Q388" s="28">
        <f t="shared" si="221"/>
        <v>0.88960349652612924</v>
      </c>
      <c r="R388" s="29">
        <v>0.38346238868061328</v>
      </c>
      <c r="S388" s="29">
        <v>0.23483022299229658</v>
      </c>
      <c r="T388" s="29">
        <v>0.1948885880728273</v>
      </c>
      <c r="U388" s="28" t="s">
        <v>262</v>
      </c>
      <c r="V388" s="28" t="s">
        <v>119</v>
      </c>
      <c r="W388" s="28">
        <v>0.9667178534851949</v>
      </c>
      <c r="X388" s="27">
        <v>4712.0198485477022</v>
      </c>
      <c r="Y388" s="30">
        <f t="shared" si="222"/>
        <v>3.7735164995653006E-4</v>
      </c>
      <c r="Z388" s="27">
        <f t="shared" si="223"/>
        <v>4712.0198485477022</v>
      </c>
      <c r="AA388" s="27">
        <v>0</v>
      </c>
      <c r="AB388" s="27">
        <v>0</v>
      </c>
      <c r="AC388" s="27">
        <v>0</v>
      </c>
      <c r="AD388" s="27">
        <v>0</v>
      </c>
      <c r="AE388" s="27">
        <v>0</v>
      </c>
      <c r="AF388" s="27">
        <f t="shared" si="224"/>
        <v>0</v>
      </c>
      <c r="AG388" s="27">
        <f t="shared" si="225"/>
        <v>0</v>
      </c>
      <c r="AH388" s="27">
        <v>0</v>
      </c>
      <c r="AI388" s="27">
        <v>0</v>
      </c>
      <c r="AJ388" s="27">
        <v>0</v>
      </c>
      <c r="AK388" s="27">
        <v>0</v>
      </c>
      <c r="AL388" s="27">
        <v>0</v>
      </c>
      <c r="AM388" s="27">
        <v>0</v>
      </c>
      <c r="AN388" s="27">
        <f t="shared" si="226"/>
        <v>0</v>
      </c>
      <c r="AO388" s="27">
        <v>0</v>
      </c>
      <c r="AP388" s="30">
        <f t="shared" si="227"/>
        <v>0</v>
      </c>
      <c r="AQ388" s="30">
        <f t="shared" si="228"/>
        <v>0</v>
      </c>
      <c r="AR388" s="31">
        <f t="shared" si="229"/>
        <v>0</v>
      </c>
      <c r="AS388" s="31">
        <f t="shared" si="210"/>
        <v>0</v>
      </c>
      <c r="AT388" s="32">
        <f t="shared" si="230"/>
        <v>0</v>
      </c>
      <c r="AU388" s="24">
        <v>851.67842892045667</v>
      </c>
      <c r="AV388" s="28">
        <f t="shared" si="231"/>
        <v>2.3651573657370011E-2</v>
      </c>
      <c r="AW388" s="30">
        <f t="shared" si="232"/>
        <v>3.0376284181415501E-4</v>
      </c>
      <c r="AX388" s="33">
        <f t="shared" si="233"/>
        <v>2.3651573657370011E-2</v>
      </c>
      <c r="AY388" s="30">
        <f t="shared" si="234"/>
        <v>3.0376284181415501E-4</v>
      </c>
      <c r="AZ388" s="31">
        <f t="shared" si="235"/>
        <v>0.89713715916561299</v>
      </c>
      <c r="BA388" s="31">
        <f t="shared" si="216"/>
        <v>851.67842892045667</v>
      </c>
      <c r="BB388" s="33">
        <f t="shared" si="236"/>
        <v>0</v>
      </c>
      <c r="BC388" s="31">
        <f t="shared" si="237"/>
        <v>0.43475037383453213</v>
      </c>
      <c r="BD388" s="30">
        <f t="shared" si="238"/>
        <v>3.7735164995653006E-4</v>
      </c>
      <c r="BE388" s="31">
        <f t="shared" si="239"/>
        <v>0.94352133535852634</v>
      </c>
      <c r="BF388" s="31">
        <f t="shared" si="240"/>
        <v>0.63687218016455927</v>
      </c>
      <c r="BG388" s="31">
        <f t="shared" si="241"/>
        <v>0.96655708940746732</v>
      </c>
      <c r="BH388" s="24">
        <v>0</v>
      </c>
      <c r="BI388" s="24">
        <v>441.86409565299999</v>
      </c>
      <c r="BJ388" s="24">
        <f t="shared" si="213"/>
        <v>11.031095848476415</v>
      </c>
      <c r="BK388" s="28">
        <f t="shared" si="218"/>
        <v>5.5155479242382077E-3</v>
      </c>
      <c r="BL388" s="28" t="str">
        <f t="shared" si="242"/>
        <v>TRUEFALSE</v>
      </c>
      <c r="BM388" s="24" t="str">
        <f t="shared" si="243"/>
        <v>FALSEFALSE</v>
      </c>
      <c r="BN388" s="28">
        <v>0.41979999999999995</v>
      </c>
      <c r="BO388" s="28">
        <f t="shared" si="244"/>
        <v>0.37315555555555552</v>
      </c>
      <c r="BP388" s="24">
        <v>10.95</v>
      </c>
      <c r="BQ388" s="24">
        <f t="shared" si="217"/>
        <v>58.733333333333334</v>
      </c>
      <c r="BR388" s="24">
        <v>15</v>
      </c>
      <c r="BS388" s="28">
        <v>50.32</v>
      </c>
      <c r="BT388" s="28">
        <v>2070.6680000000001</v>
      </c>
      <c r="BU388" s="24">
        <v>3.46</v>
      </c>
      <c r="BV388" s="28">
        <v>80.860000000000014</v>
      </c>
      <c r="BW388" s="28">
        <v>3327.389000000001</v>
      </c>
      <c r="BX388" s="24">
        <v>1122</v>
      </c>
      <c r="BY388" s="24">
        <v>2673</v>
      </c>
      <c r="BZ388" s="24">
        <v>320</v>
      </c>
      <c r="CA388" s="24">
        <v>859</v>
      </c>
      <c r="CB388" s="24">
        <v>514</v>
      </c>
      <c r="CC388" s="24">
        <v>2742</v>
      </c>
      <c r="CD388" s="24">
        <v>53.95</v>
      </c>
      <c r="CE388" s="24">
        <v>30.78</v>
      </c>
      <c r="CF388" s="24">
        <v>107.62</v>
      </c>
      <c r="CG388" s="24">
        <v>0</v>
      </c>
      <c r="CH388" s="24">
        <v>4115</v>
      </c>
      <c r="CI388" s="24">
        <v>100</v>
      </c>
      <c r="CJ388" s="24" t="s">
        <v>1980</v>
      </c>
      <c r="CK388" s="24">
        <v>1140</v>
      </c>
      <c r="CL388" s="28">
        <v>1.04</v>
      </c>
      <c r="CM388" s="28">
        <v>3.74</v>
      </c>
      <c r="CN388" s="24">
        <v>324</v>
      </c>
      <c r="CO388" s="24">
        <v>28.52</v>
      </c>
      <c r="CP388" s="24">
        <v>273</v>
      </c>
      <c r="CQ388" s="24">
        <v>386</v>
      </c>
      <c r="CR388" s="24">
        <v>222</v>
      </c>
      <c r="CS388" s="24">
        <v>881</v>
      </c>
      <c r="CT388" s="24">
        <v>198</v>
      </c>
      <c r="CU388" s="24">
        <v>464</v>
      </c>
      <c r="CV388" s="24">
        <v>362</v>
      </c>
      <c r="CW388" s="24">
        <v>224</v>
      </c>
      <c r="CX388" s="24">
        <v>69.72</v>
      </c>
      <c r="CY388" s="24">
        <v>97.07</v>
      </c>
      <c r="CZ388" s="24">
        <v>83.99</v>
      </c>
      <c r="DA388" s="24">
        <v>45.44</v>
      </c>
      <c r="DB388" s="24">
        <v>375</v>
      </c>
      <c r="DC388" s="24">
        <v>4</v>
      </c>
      <c r="DD388" s="24">
        <v>17.96</v>
      </c>
      <c r="DE388" s="24">
        <v>137</v>
      </c>
      <c r="DF388" s="24">
        <v>12.06</v>
      </c>
      <c r="DG388" s="24">
        <v>36.53</v>
      </c>
      <c r="DH388" s="24">
        <v>14.61</v>
      </c>
    </row>
    <row r="389" spans="1:112" ht="12.3" customHeight="1">
      <c r="A389" s="24">
        <v>399</v>
      </c>
      <c r="B389" s="24" t="s">
        <v>272</v>
      </c>
      <c r="C389" s="24" t="s">
        <v>273</v>
      </c>
      <c r="D389" s="25" t="s">
        <v>1495</v>
      </c>
      <c r="E389" s="25" t="s">
        <v>1496</v>
      </c>
      <c r="F389" s="25" t="s">
        <v>1560</v>
      </c>
      <c r="G389" s="25" t="s">
        <v>1561</v>
      </c>
      <c r="H389" s="25" t="s">
        <v>195</v>
      </c>
      <c r="I389" s="26">
        <v>9193</v>
      </c>
      <c r="J389" s="27">
        <v>11002.544404145077</v>
      </c>
      <c r="K389" s="27">
        <f t="shared" si="219"/>
        <v>1591.3083000000001</v>
      </c>
      <c r="L389" s="24">
        <v>1887</v>
      </c>
      <c r="M389" s="24">
        <v>347</v>
      </c>
      <c r="N389" s="24">
        <v>48</v>
      </c>
      <c r="O389" s="24">
        <f t="shared" si="220"/>
        <v>395</v>
      </c>
      <c r="P389" s="28">
        <v>17.310000000000002</v>
      </c>
      <c r="Q389" s="28">
        <f t="shared" si="221"/>
        <v>0.40461600855251534</v>
      </c>
      <c r="R389" s="29">
        <v>0.39954639394387476</v>
      </c>
      <c r="S389" s="29">
        <v>4.9385278020187801E-2</v>
      </c>
      <c r="T389" s="29">
        <v>0.3199636663202684</v>
      </c>
      <c r="U389" s="28" t="s">
        <v>237</v>
      </c>
      <c r="V389" s="28" t="s">
        <v>129</v>
      </c>
      <c r="W389" s="28">
        <v>0.35810433575569839</v>
      </c>
      <c r="X389" s="27">
        <v>3940.0588554689493</v>
      </c>
      <c r="Y389" s="30">
        <f t="shared" si="222"/>
        <v>3.1553086740398394E-4</v>
      </c>
      <c r="Z389" s="27">
        <f t="shared" si="223"/>
        <v>3940.0588554689493</v>
      </c>
      <c r="AA389" s="27">
        <v>0</v>
      </c>
      <c r="AB389" s="27">
        <v>0</v>
      </c>
      <c r="AC389" s="27">
        <v>0</v>
      </c>
      <c r="AD389" s="27">
        <v>0</v>
      </c>
      <c r="AE389" s="27">
        <v>2585</v>
      </c>
      <c r="AF389" s="27">
        <f t="shared" si="224"/>
        <v>2585</v>
      </c>
      <c r="AG389" s="27">
        <f t="shared" si="225"/>
        <v>1</v>
      </c>
      <c r="AH389" s="27">
        <v>0</v>
      </c>
      <c r="AI389" s="27">
        <v>0</v>
      </c>
      <c r="AJ389" s="27">
        <v>0</v>
      </c>
      <c r="AK389" s="27">
        <v>0</v>
      </c>
      <c r="AL389" s="27">
        <v>2585</v>
      </c>
      <c r="AM389" s="27">
        <v>2585</v>
      </c>
      <c r="AN389" s="27">
        <f t="shared" si="226"/>
        <v>1</v>
      </c>
      <c r="AO389" s="27">
        <v>0</v>
      </c>
      <c r="AP389" s="30">
        <f t="shared" si="227"/>
        <v>0</v>
      </c>
      <c r="AQ389" s="30">
        <f t="shared" si="228"/>
        <v>0</v>
      </c>
      <c r="AR389" s="31">
        <f t="shared" si="229"/>
        <v>0</v>
      </c>
      <c r="AS389" s="31">
        <f t="shared" ref="AS389:AS452" si="245">AR389/1</f>
        <v>0</v>
      </c>
      <c r="AT389" s="32">
        <f t="shared" si="230"/>
        <v>0</v>
      </c>
      <c r="AU389" s="24">
        <v>966.52360220462992</v>
      </c>
      <c r="AV389" s="28">
        <f t="shared" si="231"/>
        <v>2.6840886645567972E-2</v>
      </c>
      <c r="AW389" s="30">
        <f t="shared" si="232"/>
        <v>3.4472395462484202E-4</v>
      </c>
      <c r="AX389" s="33">
        <f t="shared" si="233"/>
        <v>2.6840886645567972E-2</v>
      </c>
      <c r="AY389" s="30">
        <f t="shared" si="234"/>
        <v>3.4472395462484202E-4</v>
      </c>
      <c r="AZ389" s="31">
        <f t="shared" si="235"/>
        <v>0.89747316809994904</v>
      </c>
      <c r="BA389" s="31">
        <f t="shared" ref="BA389:BA420" si="246">AU389-AI389</f>
        <v>966.52360220462992</v>
      </c>
      <c r="BB389" s="33">
        <f t="shared" si="236"/>
        <v>0</v>
      </c>
      <c r="BC389" s="31">
        <f t="shared" si="237"/>
        <v>0.44128681622979721</v>
      </c>
      <c r="BD389" s="30">
        <f t="shared" si="238"/>
        <v>3.1553086740398394E-4</v>
      </c>
      <c r="BE389" s="31">
        <f t="shared" si="239"/>
        <v>0.94328194656834874</v>
      </c>
      <c r="BF389" s="31">
        <f t="shared" si="240"/>
        <v>0.43390060439715034</v>
      </c>
      <c r="BG389" s="31">
        <f t="shared" si="241"/>
        <v>0.65851471981377141</v>
      </c>
      <c r="BH389" s="24">
        <v>74.239999999999995</v>
      </c>
      <c r="BI389" s="24">
        <v>150.60927361700001</v>
      </c>
      <c r="BJ389" s="24">
        <f t="shared" si="213"/>
        <v>73.05356529455544</v>
      </c>
      <c r="BK389" s="28">
        <f t="shared" si="218"/>
        <v>3.6526782647277718E-2</v>
      </c>
      <c r="BL389" s="28" t="str">
        <f t="shared" si="242"/>
        <v>FALSETRUE</v>
      </c>
      <c r="BM389" s="24" t="str">
        <f t="shared" si="243"/>
        <v>FALSETRUE</v>
      </c>
      <c r="BN389" s="28">
        <v>0.41880000000000001</v>
      </c>
      <c r="BO389" s="28">
        <f t="shared" si="244"/>
        <v>0.37226666666666669</v>
      </c>
      <c r="BP389" s="24">
        <v>3.82</v>
      </c>
      <c r="BQ389" s="24">
        <f t="shared" ref="BQ389:BQ420" si="247">CS389/BR389</f>
        <v>269.89999999999998</v>
      </c>
      <c r="BR389" s="24">
        <v>10</v>
      </c>
      <c r="BS389" s="28">
        <v>4.5200000000000005</v>
      </c>
      <c r="BT389" s="28">
        <v>415.52360000000004</v>
      </c>
      <c r="BU389" s="24">
        <v>1.25</v>
      </c>
      <c r="BV389" s="28">
        <v>2.7700000000000005</v>
      </c>
      <c r="BW389" s="28">
        <v>254.64610000000005</v>
      </c>
      <c r="BX389" s="24">
        <v>2554</v>
      </c>
      <c r="BY389" s="24">
        <v>6099</v>
      </c>
      <c r="BZ389" s="24">
        <v>540</v>
      </c>
      <c r="CA389" s="24">
        <v>2011</v>
      </c>
      <c r="CB389" s="24">
        <v>1063</v>
      </c>
      <c r="CC389" s="24">
        <v>6119</v>
      </c>
      <c r="CD389" s="24">
        <v>50.73</v>
      </c>
      <c r="CE389" s="24">
        <v>29.39</v>
      </c>
      <c r="CF389" s="24">
        <v>104.7</v>
      </c>
      <c r="CG389" s="24">
        <v>6825</v>
      </c>
      <c r="CH389" s="24">
        <v>2368</v>
      </c>
      <c r="CI389" s="24">
        <v>25.76</v>
      </c>
      <c r="CJ389" s="24" t="s">
        <v>98</v>
      </c>
      <c r="CK389" s="24">
        <v>2343</v>
      </c>
      <c r="CL389" s="28">
        <v>1.04</v>
      </c>
      <c r="CM389" s="28">
        <v>4.03</v>
      </c>
      <c r="CN389" s="24">
        <v>623</v>
      </c>
      <c r="CO389" s="24">
        <v>26.65</v>
      </c>
      <c r="CP389" s="24">
        <v>604</v>
      </c>
      <c r="CQ389" s="24">
        <v>1075</v>
      </c>
      <c r="CR389" s="24">
        <v>926</v>
      </c>
      <c r="CS389" s="24">
        <v>2699</v>
      </c>
      <c r="CT389" s="24">
        <v>462</v>
      </c>
      <c r="CU389" s="24">
        <v>1015</v>
      </c>
      <c r="CV389" s="24">
        <v>687</v>
      </c>
      <c r="CW389" s="24">
        <v>434</v>
      </c>
      <c r="CX389" s="24">
        <v>68.239999999999995</v>
      </c>
      <c r="CY389" s="24">
        <v>96.57</v>
      </c>
      <c r="CZ389" s="24">
        <v>78.069999999999993</v>
      </c>
      <c r="DA389" s="24">
        <v>33.880000000000003</v>
      </c>
      <c r="DB389" s="24">
        <v>288</v>
      </c>
      <c r="DC389" s="24">
        <v>4.55</v>
      </c>
      <c r="DD389" s="24">
        <v>10.86</v>
      </c>
      <c r="DE389" s="24">
        <v>62</v>
      </c>
      <c r="DF389" s="24">
        <v>2.65</v>
      </c>
      <c r="DG389" s="24">
        <v>2.0499999999999998</v>
      </c>
      <c r="DH389" s="24">
        <v>2.63</v>
      </c>
    </row>
    <row r="390" spans="1:112" ht="12.3" customHeight="1">
      <c r="A390" s="24">
        <v>400</v>
      </c>
      <c r="B390" s="24" t="s">
        <v>272</v>
      </c>
      <c r="C390" s="24" t="s">
        <v>273</v>
      </c>
      <c r="D390" s="25" t="s">
        <v>1495</v>
      </c>
      <c r="E390" s="25" t="s">
        <v>1496</v>
      </c>
      <c r="F390" s="25" t="s">
        <v>2704</v>
      </c>
      <c r="G390" s="25" t="s">
        <v>2705</v>
      </c>
      <c r="H390" s="25" t="s">
        <v>195</v>
      </c>
      <c r="I390" s="26">
        <v>1826</v>
      </c>
      <c r="J390" s="27">
        <v>2185.4287046632126</v>
      </c>
      <c r="K390" s="27">
        <f t="shared" si="219"/>
        <v>293.62079999999997</v>
      </c>
      <c r="L390" s="24">
        <v>355</v>
      </c>
      <c r="M390" s="24">
        <v>59</v>
      </c>
      <c r="N390" s="24">
        <v>9</v>
      </c>
      <c r="O390" s="24">
        <f t="shared" si="220"/>
        <v>68</v>
      </c>
      <c r="P390" s="28">
        <v>16.079999999999998</v>
      </c>
      <c r="Q390" s="28">
        <f t="shared" si="221"/>
        <v>0.39710378003440355</v>
      </c>
      <c r="R390" s="29">
        <v>0.39954639394387476</v>
      </c>
      <c r="S390" s="29">
        <v>4.9385278020187801E-2</v>
      </c>
      <c r="T390" s="29">
        <v>0.3199636663202684</v>
      </c>
      <c r="U390" s="28" t="s">
        <v>237</v>
      </c>
      <c r="V390" s="28" t="s">
        <v>129</v>
      </c>
      <c r="W390" s="28">
        <v>0.33265844707981679</v>
      </c>
      <c r="X390" s="27">
        <v>727.00131909691981</v>
      </c>
      <c r="Y390" s="30">
        <f t="shared" si="222"/>
        <v>5.8220286861981213E-5</v>
      </c>
      <c r="Z390" s="27">
        <f t="shared" si="223"/>
        <v>727.00131909691981</v>
      </c>
      <c r="AA390" s="27">
        <v>0</v>
      </c>
      <c r="AB390" s="27">
        <v>0</v>
      </c>
      <c r="AC390" s="27">
        <v>0</v>
      </c>
      <c r="AD390" s="27">
        <v>0</v>
      </c>
      <c r="AE390" s="27">
        <v>0</v>
      </c>
      <c r="AF390" s="27">
        <f t="shared" si="224"/>
        <v>0</v>
      </c>
      <c r="AG390" s="27">
        <f t="shared" si="225"/>
        <v>0</v>
      </c>
      <c r="AH390" s="27">
        <v>0</v>
      </c>
      <c r="AI390" s="27">
        <v>0</v>
      </c>
      <c r="AJ390" s="27">
        <v>0</v>
      </c>
      <c r="AK390" s="27">
        <v>0</v>
      </c>
      <c r="AL390" s="27">
        <v>0</v>
      </c>
      <c r="AM390" s="27">
        <v>0</v>
      </c>
      <c r="AN390" s="27">
        <f t="shared" si="226"/>
        <v>0</v>
      </c>
      <c r="AO390" s="27">
        <v>0</v>
      </c>
      <c r="AP390" s="30">
        <f t="shared" si="227"/>
        <v>0</v>
      </c>
      <c r="AQ390" s="30">
        <f t="shared" si="228"/>
        <v>0</v>
      </c>
      <c r="AR390" s="31">
        <f t="shared" si="229"/>
        <v>0</v>
      </c>
      <c r="AS390" s="31">
        <f t="shared" si="245"/>
        <v>0</v>
      </c>
      <c r="AT390" s="32">
        <f t="shared" si="230"/>
        <v>0</v>
      </c>
      <c r="AU390" s="24">
        <v>97.801583441466136</v>
      </c>
      <c r="AV390" s="28">
        <f t="shared" si="231"/>
        <v>2.7160032190850468E-3</v>
      </c>
      <c r="AW390" s="30">
        <f t="shared" si="232"/>
        <v>3.4882281752469523E-5</v>
      </c>
      <c r="AX390" s="33">
        <f t="shared" si="233"/>
        <v>2.7160032190850468E-3</v>
      </c>
      <c r="AY390" s="30">
        <f t="shared" si="234"/>
        <v>3.4882281752469523E-5</v>
      </c>
      <c r="AZ390" s="31">
        <f t="shared" si="235"/>
        <v>0.89493149959607043</v>
      </c>
      <c r="BA390" s="31">
        <f t="shared" si="246"/>
        <v>97.801583441466136</v>
      </c>
      <c r="BB390" s="33">
        <f t="shared" si="236"/>
        <v>0</v>
      </c>
      <c r="BC390" s="31">
        <f t="shared" si="237"/>
        <v>0.43239796558634341</v>
      </c>
      <c r="BD390" s="30">
        <f t="shared" si="238"/>
        <v>5.8220286861981213E-5</v>
      </c>
      <c r="BE390" s="31">
        <f t="shared" si="239"/>
        <v>0.94228556208351155</v>
      </c>
      <c r="BF390" s="31">
        <f t="shared" si="240"/>
        <v>0.42500074315006348</v>
      </c>
      <c r="BG390" s="31">
        <f t="shared" si="241"/>
        <v>0.645007733245616</v>
      </c>
      <c r="BH390" s="24">
        <v>0</v>
      </c>
      <c r="BI390" s="24">
        <v>10.4415254215</v>
      </c>
      <c r="BJ390" s="24">
        <f t="shared" si="213"/>
        <v>209.30166967397568</v>
      </c>
      <c r="BK390" s="28">
        <f t="shared" si="218"/>
        <v>0.10465083483698784</v>
      </c>
      <c r="BL390" s="28" t="str">
        <f t="shared" si="242"/>
        <v>FALSEFALSE</v>
      </c>
      <c r="BM390" s="24" t="str">
        <f t="shared" si="243"/>
        <v>FALSEFALSE</v>
      </c>
      <c r="BN390" s="28">
        <v>0.45219999999999999</v>
      </c>
      <c r="BO390" s="28">
        <f t="shared" si="244"/>
        <v>0.40195555555555557</v>
      </c>
      <c r="BP390" s="24">
        <v>5.39</v>
      </c>
      <c r="BQ390" s="24">
        <f t="shared" si="247"/>
        <v>294</v>
      </c>
      <c r="BR390" s="24">
        <v>1</v>
      </c>
      <c r="BS390" s="28">
        <v>0.92</v>
      </c>
      <c r="BT390" s="28">
        <v>16.799199999999999</v>
      </c>
      <c r="BU390" s="24">
        <v>0.23</v>
      </c>
      <c r="BV390" s="28">
        <v>0.23</v>
      </c>
      <c r="BW390" s="28">
        <v>4.1997999999999998</v>
      </c>
      <c r="BX390" s="24">
        <v>515</v>
      </c>
      <c r="BY390" s="24">
        <v>1139</v>
      </c>
      <c r="BZ390" s="24">
        <v>172</v>
      </c>
      <c r="CA390" s="24">
        <v>422</v>
      </c>
      <c r="CB390" s="24">
        <v>213</v>
      </c>
      <c r="CC390" s="24">
        <v>1191</v>
      </c>
      <c r="CD390" s="24">
        <v>60.32</v>
      </c>
      <c r="CE390" s="24">
        <v>30.75</v>
      </c>
      <c r="CF390" s="24">
        <v>99.78</v>
      </c>
      <c r="CG390" s="24">
        <v>0</v>
      </c>
      <c r="CH390" s="24">
        <v>1826</v>
      </c>
      <c r="CI390" s="24">
        <v>100</v>
      </c>
      <c r="CJ390" s="24" t="s">
        <v>1980</v>
      </c>
      <c r="CK390" s="24">
        <v>439</v>
      </c>
      <c r="CL390" s="28">
        <v>1.01</v>
      </c>
      <c r="CM390" s="28">
        <v>4.2</v>
      </c>
      <c r="CN390" s="24">
        <v>145</v>
      </c>
      <c r="CO390" s="24">
        <v>33.03</v>
      </c>
      <c r="CP390" s="24">
        <v>100</v>
      </c>
      <c r="CQ390" s="24">
        <v>194</v>
      </c>
      <c r="CR390" s="24">
        <v>0</v>
      </c>
      <c r="CS390" s="24">
        <v>294</v>
      </c>
      <c r="CT390" s="24">
        <v>98</v>
      </c>
      <c r="CU390" s="24">
        <v>216</v>
      </c>
      <c r="CV390" s="24">
        <v>160</v>
      </c>
      <c r="CW390" s="24">
        <v>82</v>
      </c>
      <c r="CX390" s="24">
        <v>72.06</v>
      </c>
      <c r="CY390" s="24">
        <v>97.74</v>
      </c>
      <c r="CZ390" s="24">
        <v>85.11</v>
      </c>
      <c r="DA390" s="24">
        <v>40.200000000000003</v>
      </c>
      <c r="DB390" s="24">
        <v>80</v>
      </c>
      <c r="DC390" s="24">
        <v>3.29</v>
      </c>
      <c r="DD390" s="24">
        <v>9.34</v>
      </c>
      <c r="DE390" s="24">
        <v>9</v>
      </c>
      <c r="DF390" s="24">
        <v>2.0499999999999998</v>
      </c>
      <c r="DG390" s="24">
        <v>0</v>
      </c>
      <c r="DH390" s="24">
        <v>6.15</v>
      </c>
    </row>
    <row r="391" spans="1:112" ht="12.3" customHeight="1">
      <c r="A391" s="24">
        <v>401</v>
      </c>
      <c r="B391" s="24" t="s">
        <v>272</v>
      </c>
      <c r="C391" s="24" t="s">
        <v>273</v>
      </c>
      <c r="D391" s="25" t="s">
        <v>1495</v>
      </c>
      <c r="E391" s="25" t="s">
        <v>1496</v>
      </c>
      <c r="F391" s="25" t="s">
        <v>1497</v>
      </c>
      <c r="G391" s="25" t="s">
        <v>1498</v>
      </c>
      <c r="H391" s="25" t="s">
        <v>195</v>
      </c>
      <c r="I391" s="26">
        <v>8281</v>
      </c>
      <c r="J391" s="27">
        <v>9911.0268911917101</v>
      </c>
      <c r="K391" s="27">
        <f t="shared" si="219"/>
        <v>1842.5225</v>
      </c>
      <c r="L391" s="24">
        <v>1597</v>
      </c>
      <c r="M391" s="24">
        <v>355</v>
      </c>
      <c r="N391" s="24">
        <v>102</v>
      </c>
      <c r="O391" s="24">
        <f t="shared" si="220"/>
        <v>457</v>
      </c>
      <c r="P391" s="28">
        <v>22.25</v>
      </c>
      <c r="Q391" s="28">
        <f t="shared" si="221"/>
        <v>0.44124853586644519</v>
      </c>
      <c r="R391" s="29">
        <v>0.39954639394387476</v>
      </c>
      <c r="S391" s="29">
        <v>4.9385278020187801E-2</v>
      </c>
      <c r="T391" s="29">
        <v>0.3199636663202684</v>
      </c>
      <c r="U391" s="28" t="s">
        <v>237</v>
      </c>
      <c r="V391" s="28" t="s">
        <v>129</v>
      </c>
      <c r="W391" s="28">
        <v>0.46030164474663704</v>
      </c>
      <c r="X391" s="27">
        <v>4562.061979143693</v>
      </c>
      <c r="Y391" s="30">
        <f t="shared" si="222"/>
        <v>3.6534260685773887E-4</v>
      </c>
      <c r="Z391" s="27">
        <f t="shared" si="223"/>
        <v>4562.061979143693</v>
      </c>
      <c r="AA391" s="27">
        <v>0</v>
      </c>
      <c r="AB391" s="27">
        <v>0</v>
      </c>
      <c r="AC391" s="27">
        <v>0</v>
      </c>
      <c r="AD391" s="27">
        <v>0</v>
      </c>
      <c r="AE391" s="27">
        <v>0</v>
      </c>
      <c r="AF391" s="27">
        <f t="shared" si="224"/>
        <v>0</v>
      </c>
      <c r="AG391" s="27">
        <f t="shared" si="225"/>
        <v>0</v>
      </c>
      <c r="AH391" s="27">
        <v>0</v>
      </c>
      <c r="AI391" s="27">
        <v>0</v>
      </c>
      <c r="AJ391" s="27">
        <v>0</v>
      </c>
      <c r="AK391" s="27">
        <v>0</v>
      </c>
      <c r="AL391" s="27">
        <v>0</v>
      </c>
      <c r="AM391" s="27">
        <v>0</v>
      </c>
      <c r="AN391" s="27">
        <f t="shared" si="226"/>
        <v>0</v>
      </c>
      <c r="AO391" s="27">
        <v>0</v>
      </c>
      <c r="AP391" s="30">
        <f t="shared" si="227"/>
        <v>0</v>
      </c>
      <c r="AQ391" s="30">
        <f t="shared" si="228"/>
        <v>0</v>
      </c>
      <c r="AR391" s="31">
        <f t="shared" si="229"/>
        <v>0</v>
      </c>
      <c r="AS391" s="31">
        <f t="shared" si="245"/>
        <v>0</v>
      </c>
      <c r="AT391" s="32">
        <f t="shared" si="230"/>
        <v>0</v>
      </c>
      <c r="AU391" s="24">
        <v>1082.6294684440902</v>
      </c>
      <c r="AV391" s="28">
        <f t="shared" si="231"/>
        <v>3.0065209763503624E-2</v>
      </c>
      <c r="AW391" s="30">
        <f t="shared" si="232"/>
        <v>3.8613471094151584E-4</v>
      </c>
      <c r="AX391" s="33">
        <f t="shared" si="233"/>
        <v>3.0065209763503624E-2</v>
      </c>
      <c r="AY391" s="30">
        <f t="shared" si="234"/>
        <v>3.8613471094151584E-4</v>
      </c>
      <c r="AZ391" s="31">
        <f t="shared" si="235"/>
        <v>0.89781286551403838</v>
      </c>
      <c r="BA391" s="31">
        <f t="shared" si="246"/>
        <v>1082.6294684440902</v>
      </c>
      <c r="BB391" s="33">
        <f t="shared" si="236"/>
        <v>0</v>
      </c>
      <c r="BC391" s="31">
        <f t="shared" si="237"/>
        <v>0.44247482307380559</v>
      </c>
      <c r="BD391" s="30">
        <f t="shared" si="238"/>
        <v>3.6534260685773887E-4</v>
      </c>
      <c r="BE391" s="31">
        <f t="shared" si="239"/>
        <v>0.94347483270715404</v>
      </c>
      <c r="BF391" s="31">
        <f t="shared" si="240"/>
        <v>0.46804727335354962</v>
      </c>
      <c r="BG391" s="31">
        <f t="shared" si="241"/>
        <v>0.71033784223518048</v>
      </c>
      <c r="BH391" s="24">
        <v>65.56</v>
      </c>
      <c r="BI391" s="24">
        <v>797.35472542399998</v>
      </c>
      <c r="BJ391" s="24">
        <f t="shared" si="213"/>
        <v>12.429884184760352</v>
      </c>
      <c r="BK391" s="28">
        <f t="shared" si="218"/>
        <v>6.2149420923801758E-3</v>
      </c>
      <c r="BL391" s="28" t="str">
        <f t="shared" si="242"/>
        <v>FALSETRUE</v>
      </c>
      <c r="BM391" s="24" t="str">
        <f t="shared" si="243"/>
        <v>FALSETRUE</v>
      </c>
      <c r="BN391" s="28">
        <v>0.45049999999999996</v>
      </c>
      <c r="BO391" s="28">
        <f t="shared" si="244"/>
        <v>0.40044444444444438</v>
      </c>
      <c r="BP391" s="24">
        <v>7.27</v>
      </c>
      <c r="BQ391" s="24">
        <f t="shared" si="247"/>
        <v>196</v>
      </c>
      <c r="BR391" s="24">
        <v>12</v>
      </c>
      <c r="BS391" s="28">
        <v>8.7000000000000011</v>
      </c>
      <c r="BT391" s="28">
        <v>720.44700000000012</v>
      </c>
      <c r="BU391" s="24">
        <v>0.92</v>
      </c>
      <c r="BV391" s="28">
        <v>18.379999999999995</v>
      </c>
      <c r="BW391" s="28">
        <v>1522.0477999999996</v>
      </c>
      <c r="BX391" s="24">
        <v>2384</v>
      </c>
      <c r="BY391" s="24">
        <v>5292</v>
      </c>
      <c r="BZ391" s="24">
        <v>605</v>
      </c>
      <c r="CA391" s="24">
        <v>1854</v>
      </c>
      <c r="CB391" s="24">
        <v>1060</v>
      </c>
      <c r="CC391" s="24">
        <v>5367</v>
      </c>
      <c r="CD391" s="24">
        <v>56.48</v>
      </c>
      <c r="CE391" s="24">
        <v>29.87</v>
      </c>
      <c r="CF391" s="24">
        <v>104.62</v>
      </c>
      <c r="CG391" s="24">
        <v>5429</v>
      </c>
      <c r="CH391" s="24">
        <v>2852</v>
      </c>
      <c r="CI391" s="24">
        <v>34.44</v>
      </c>
      <c r="CJ391" s="24" t="s">
        <v>98</v>
      </c>
      <c r="CK391" s="24">
        <v>2137</v>
      </c>
      <c r="CL391" s="28">
        <v>1.04</v>
      </c>
      <c r="CM391" s="28">
        <v>4.01</v>
      </c>
      <c r="CN391" s="24">
        <v>662</v>
      </c>
      <c r="CO391" s="24">
        <v>31.07</v>
      </c>
      <c r="CP391" s="24">
        <v>511</v>
      </c>
      <c r="CQ391" s="24">
        <v>1228</v>
      </c>
      <c r="CR391" s="24">
        <v>613</v>
      </c>
      <c r="CS391" s="24">
        <v>2352</v>
      </c>
      <c r="CT391" s="24">
        <v>506</v>
      </c>
      <c r="CU391" s="24">
        <v>950</v>
      </c>
      <c r="CV391" s="24">
        <v>706</v>
      </c>
      <c r="CW391" s="24">
        <v>371</v>
      </c>
      <c r="CX391" s="24">
        <v>78.45</v>
      </c>
      <c r="CY391" s="24">
        <v>95.77</v>
      </c>
      <c r="CZ391" s="24">
        <v>80.23</v>
      </c>
      <c r="DA391" s="24">
        <v>37.44</v>
      </c>
      <c r="DB391" s="24">
        <v>492</v>
      </c>
      <c r="DC391" s="24">
        <v>5.58</v>
      </c>
      <c r="DD391" s="24">
        <v>9.76</v>
      </c>
      <c r="DE391" s="24">
        <v>139</v>
      </c>
      <c r="DF391" s="24">
        <v>6.52</v>
      </c>
      <c r="DG391" s="24">
        <v>5.68</v>
      </c>
      <c r="DH391" s="24">
        <v>5.7</v>
      </c>
    </row>
    <row r="392" spans="1:112" ht="12.3" customHeight="1">
      <c r="A392" s="24">
        <v>402</v>
      </c>
      <c r="B392" s="24" t="s">
        <v>272</v>
      </c>
      <c r="C392" s="24" t="s">
        <v>273</v>
      </c>
      <c r="D392" s="25" t="s">
        <v>2430</v>
      </c>
      <c r="E392" s="25" t="s">
        <v>2431</v>
      </c>
      <c r="F392" s="25" t="s">
        <v>2432</v>
      </c>
      <c r="G392" s="37" t="s">
        <v>2797</v>
      </c>
      <c r="H392" s="25" t="s">
        <v>195</v>
      </c>
      <c r="I392" s="26">
        <v>7077</v>
      </c>
      <c r="J392" s="27">
        <v>8682</v>
      </c>
      <c r="K392" s="27">
        <f t="shared" si="219"/>
        <v>1948.2981</v>
      </c>
      <c r="L392" s="24">
        <v>1177</v>
      </c>
      <c r="M392" s="24">
        <v>335</v>
      </c>
      <c r="N392" s="24">
        <v>112</v>
      </c>
      <c r="O392" s="24">
        <f t="shared" si="220"/>
        <v>447</v>
      </c>
      <c r="P392" s="28">
        <v>27.53</v>
      </c>
      <c r="Q392" s="28">
        <f t="shared" si="221"/>
        <v>0.43504365864122885</v>
      </c>
      <c r="R392" s="29">
        <v>0.44108853017887256</v>
      </c>
      <c r="S392" s="29">
        <v>5.6958093214575255E-2</v>
      </c>
      <c r="T392" s="29">
        <v>0.33706760456460566</v>
      </c>
      <c r="U392" s="28" t="s">
        <v>294</v>
      </c>
      <c r="V392" s="28" t="s">
        <v>295</v>
      </c>
      <c r="W392" s="28">
        <v>0.44108853017887256</v>
      </c>
      <c r="X392" s="27">
        <v>3829.5306190129718</v>
      </c>
      <c r="Y392" s="30">
        <f t="shared" si="222"/>
        <v>3.0667945893500146E-4</v>
      </c>
      <c r="Z392" s="27">
        <f t="shared" si="223"/>
        <v>3829.5306190129718</v>
      </c>
      <c r="AA392" s="27">
        <v>0</v>
      </c>
      <c r="AB392" s="27">
        <v>0</v>
      </c>
      <c r="AC392" s="27">
        <v>0</v>
      </c>
      <c r="AD392" s="27">
        <v>0</v>
      </c>
      <c r="AE392" s="27">
        <v>1260</v>
      </c>
      <c r="AF392" s="27">
        <f t="shared" si="224"/>
        <v>1260</v>
      </c>
      <c r="AG392" s="27">
        <f t="shared" si="225"/>
        <v>1</v>
      </c>
      <c r="AH392" s="27">
        <v>0</v>
      </c>
      <c r="AI392" s="27">
        <v>0</v>
      </c>
      <c r="AJ392" s="27">
        <v>0</v>
      </c>
      <c r="AK392" s="27">
        <v>0</v>
      </c>
      <c r="AL392" s="27">
        <v>1260</v>
      </c>
      <c r="AM392" s="27">
        <v>1260</v>
      </c>
      <c r="AN392" s="27">
        <f t="shared" si="226"/>
        <v>1</v>
      </c>
      <c r="AO392" s="27">
        <v>0</v>
      </c>
      <c r="AP392" s="30">
        <f t="shared" si="227"/>
        <v>0</v>
      </c>
      <c r="AQ392" s="30">
        <f t="shared" si="228"/>
        <v>0</v>
      </c>
      <c r="AR392" s="31">
        <f t="shared" si="229"/>
        <v>0</v>
      </c>
      <c r="AS392" s="31">
        <f t="shared" si="245"/>
        <v>0</v>
      </c>
      <c r="AT392" s="32">
        <f t="shared" si="230"/>
        <v>0</v>
      </c>
      <c r="AU392" s="24">
        <v>428.29696280368523</v>
      </c>
      <c r="AV392" s="28">
        <f t="shared" si="231"/>
        <v>1.1894039838274825E-2</v>
      </c>
      <c r="AW392" s="30">
        <f t="shared" si="232"/>
        <v>1.5275801070426047E-4</v>
      </c>
      <c r="AX392" s="33">
        <f t="shared" si="233"/>
        <v>1.1894039838274825E-2</v>
      </c>
      <c r="AY392" s="30">
        <f t="shared" si="234"/>
        <v>1.5275801070426047E-4</v>
      </c>
      <c r="AZ392" s="31">
        <f t="shared" si="235"/>
        <v>0.89589844837630084</v>
      </c>
      <c r="BA392" s="31">
        <f t="shared" si="246"/>
        <v>428.29696280368523</v>
      </c>
      <c r="BB392" s="33">
        <f t="shared" si="236"/>
        <v>0</v>
      </c>
      <c r="BC392" s="31">
        <f t="shared" si="237"/>
        <v>0.44962700613114942</v>
      </c>
      <c r="BD392" s="30">
        <f t="shared" si="238"/>
        <v>3.0667945893500146E-4</v>
      </c>
      <c r="BE392" s="31">
        <f t="shared" si="239"/>
        <v>0.94324767123443565</v>
      </c>
      <c r="BF392" s="31">
        <f t="shared" si="240"/>
        <v>0.46154762695741441</v>
      </c>
      <c r="BG392" s="31">
        <f t="shared" si="241"/>
        <v>0.70047357198050719</v>
      </c>
      <c r="BH392" s="24">
        <v>0</v>
      </c>
      <c r="BI392" s="24">
        <v>266.588199729</v>
      </c>
      <c r="BJ392" s="24">
        <f t="shared" si="213"/>
        <v>32.567082897238812</v>
      </c>
      <c r="BK392" s="28">
        <f t="shared" si="218"/>
        <v>1.6283541448619408E-2</v>
      </c>
      <c r="BL392" s="28" t="str">
        <f t="shared" si="242"/>
        <v>FALSEFALSE</v>
      </c>
      <c r="BM392" s="24" t="str">
        <f t="shared" si="243"/>
        <v>FALSEFALSE</v>
      </c>
      <c r="BN392" s="28">
        <v>0.56979999999999997</v>
      </c>
      <c r="BO392" s="28">
        <f t="shared" si="244"/>
        <v>0.50648888888888888</v>
      </c>
      <c r="BP392" s="24">
        <v>10.38</v>
      </c>
      <c r="BQ392" s="24">
        <f t="shared" si="247"/>
        <v>69.357142857142861</v>
      </c>
      <c r="BR392" s="24">
        <v>14</v>
      </c>
      <c r="BS392" s="28">
        <v>13.319999999999999</v>
      </c>
      <c r="BT392" s="28">
        <v>942.65639999999985</v>
      </c>
      <c r="BU392" s="24">
        <v>0.65</v>
      </c>
      <c r="BV392" s="28">
        <v>20.240000000000002</v>
      </c>
      <c r="BW392" s="28">
        <v>1432.3848</v>
      </c>
      <c r="BX392" s="24">
        <v>2465</v>
      </c>
      <c r="BY392" s="24">
        <v>4326</v>
      </c>
      <c r="BZ392" s="24">
        <v>286</v>
      </c>
      <c r="CA392" s="24">
        <v>1954</v>
      </c>
      <c r="CB392" s="24">
        <v>1008</v>
      </c>
      <c r="CC392" s="24">
        <v>4115</v>
      </c>
      <c r="CD392" s="24">
        <v>63.59</v>
      </c>
      <c r="CE392" s="24">
        <v>25.39</v>
      </c>
      <c r="CF392" s="24">
        <v>105.91</v>
      </c>
      <c r="CG392" s="24">
        <v>0</v>
      </c>
      <c r="CH392" s="24">
        <v>7077</v>
      </c>
      <c r="CI392" s="24">
        <v>100</v>
      </c>
      <c r="CJ392" s="24" t="s">
        <v>1980</v>
      </c>
      <c r="CK392" s="24">
        <v>1734</v>
      </c>
      <c r="CL392" s="28">
        <v>1.02</v>
      </c>
      <c r="CM392" s="28">
        <v>4.17</v>
      </c>
      <c r="CN392" s="24">
        <v>615</v>
      </c>
      <c r="CO392" s="24">
        <v>35.61</v>
      </c>
      <c r="CP392" s="24">
        <v>343</v>
      </c>
      <c r="CQ392" s="24">
        <v>593</v>
      </c>
      <c r="CR392" s="24">
        <v>0</v>
      </c>
      <c r="CS392" s="24">
        <v>971</v>
      </c>
      <c r="CT392" s="24">
        <v>393</v>
      </c>
      <c r="CU392" s="24">
        <v>986</v>
      </c>
      <c r="CV392" s="24">
        <v>572</v>
      </c>
      <c r="CW392" s="24">
        <v>234</v>
      </c>
      <c r="CX392" s="24">
        <v>62.28</v>
      </c>
      <c r="CY392" s="24">
        <v>93.37</v>
      </c>
      <c r="CZ392" s="24">
        <v>69.5</v>
      </c>
      <c r="DA392" s="24">
        <v>24.92</v>
      </c>
      <c r="DB392" s="24">
        <v>569</v>
      </c>
      <c r="DC392" s="24">
        <v>8.5299999999999994</v>
      </c>
      <c r="DD392" s="24">
        <v>9.67</v>
      </c>
      <c r="DE392" s="24">
        <v>129</v>
      </c>
      <c r="DF392" s="24">
        <v>7.47</v>
      </c>
      <c r="DG392" s="24">
        <v>4.9800000000000004</v>
      </c>
      <c r="DH392" s="24">
        <v>10.039999999999999</v>
      </c>
    </row>
    <row r="393" spans="1:112" ht="12.3" customHeight="1">
      <c r="A393" s="24">
        <v>403</v>
      </c>
      <c r="B393" s="24" t="s">
        <v>272</v>
      </c>
      <c r="C393" s="24" t="s">
        <v>273</v>
      </c>
      <c r="D393" s="25" t="s">
        <v>1666</v>
      </c>
      <c r="E393" s="25" t="s">
        <v>1667</v>
      </c>
      <c r="F393" s="25" t="s">
        <v>1668</v>
      </c>
      <c r="G393" s="25" t="s">
        <v>1669</v>
      </c>
      <c r="H393" s="25" t="s">
        <v>195</v>
      </c>
      <c r="I393" s="26">
        <v>7052</v>
      </c>
      <c r="J393" s="27">
        <v>8312.368378870673</v>
      </c>
      <c r="K393" s="27">
        <f t="shared" si="219"/>
        <v>2308.1196</v>
      </c>
      <c r="L393" s="24">
        <v>1112</v>
      </c>
      <c r="M393" s="24">
        <v>401</v>
      </c>
      <c r="N393" s="24">
        <v>140</v>
      </c>
      <c r="O393" s="24">
        <f t="shared" si="220"/>
        <v>541</v>
      </c>
      <c r="P393" s="28">
        <v>32.730000000000004</v>
      </c>
      <c r="Q393" s="28">
        <f t="shared" si="221"/>
        <v>0.43765376486828805</v>
      </c>
      <c r="R393" s="29">
        <v>0.46445865650718804</v>
      </c>
      <c r="S393" s="29">
        <v>9.1739187093587027E-2</v>
      </c>
      <c r="T393" s="29">
        <v>0.19274478653987945</v>
      </c>
      <c r="U393" s="28" t="s">
        <v>294</v>
      </c>
      <c r="V393" s="28" t="s">
        <v>295</v>
      </c>
      <c r="W393" s="28">
        <v>0.44695463529290608</v>
      </c>
      <c r="X393" s="27">
        <v>3715.2515771984267</v>
      </c>
      <c r="Y393" s="30">
        <f t="shared" si="222"/>
        <v>2.9752767554481455E-4</v>
      </c>
      <c r="Z393" s="27">
        <f t="shared" si="223"/>
        <v>3715.2515771984267</v>
      </c>
      <c r="AA393" s="27">
        <v>0</v>
      </c>
      <c r="AB393" s="27">
        <v>0</v>
      </c>
      <c r="AC393" s="27">
        <v>0</v>
      </c>
      <c r="AD393" s="27">
        <v>0</v>
      </c>
      <c r="AE393" s="27">
        <v>2961</v>
      </c>
      <c r="AF393" s="27">
        <f t="shared" si="224"/>
        <v>2961</v>
      </c>
      <c r="AG393" s="27">
        <f t="shared" si="225"/>
        <v>1</v>
      </c>
      <c r="AH393" s="27">
        <v>0</v>
      </c>
      <c r="AI393" s="27">
        <v>0</v>
      </c>
      <c r="AJ393" s="27">
        <v>0</v>
      </c>
      <c r="AK393" s="27">
        <v>0</v>
      </c>
      <c r="AL393" s="27">
        <v>2961</v>
      </c>
      <c r="AM393" s="27">
        <v>2961</v>
      </c>
      <c r="AN393" s="27">
        <f t="shared" si="226"/>
        <v>1</v>
      </c>
      <c r="AO393" s="27">
        <v>0</v>
      </c>
      <c r="AP393" s="30">
        <f t="shared" si="227"/>
        <v>0</v>
      </c>
      <c r="AQ393" s="30">
        <f t="shared" si="228"/>
        <v>0</v>
      </c>
      <c r="AR393" s="31">
        <f t="shared" si="229"/>
        <v>0</v>
      </c>
      <c r="AS393" s="31">
        <f t="shared" si="245"/>
        <v>0</v>
      </c>
      <c r="AT393" s="32">
        <f t="shared" si="230"/>
        <v>0</v>
      </c>
      <c r="AU393" s="24">
        <v>731.66473797448725</v>
      </c>
      <c r="AV393" s="28">
        <f t="shared" si="231"/>
        <v>2.031872811976565E-2</v>
      </c>
      <c r="AW393" s="30">
        <f t="shared" si="232"/>
        <v>2.609583059935604E-4</v>
      </c>
      <c r="AX393" s="33">
        <f t="shared" si="233"/>
        <v>2.031872811976565E-2</v>
      </c>
      <c r="AY393" s="30">
        <f t="shared" si="234"/>
        <v>2.609583059935604E-4</v>
      </c>
      <c r="AZ393" s="31">
        <f t="shared" si="235"/>
        <v>0.89678602841063804</v>
      </c>
      <c r="BA393" s="31">
        <f t="shared" si="246"/>
        <v>731.66473797448725</v>
      </c>
      <c r="BB393" s="33">
        <f t="shared" si="236"/>
        <v>0</v>
      </c>
      <c r="BC393" s="31">
        <f t="shared" si="237"/>
        <v>0.46052113767919728</v>
      </c>
      <c r="BD393" s="30">
        <f t="shared" si="238"/>
        <v>2.9752767554481455E-4</v>
      </c>
      <c r="BE393" s="31">
        <f t="shared" si="239"/>
        <v>0.94321223275787014</v>
      </c>
      <c r="BF393" s="31">
        <f t="shared" si="240"/>
        <v>0.46348813190877364</v>
      </c>
      <c r="BG393" s="31">
        <f t="shared" si="241"/>
        <v>0.70341860377210141</v>
      </c>
      <c r="BH393" s="24">
        <v>64.900000000000006</v>
      </c>
      <c r="BI393" s="24">
        <v>820.487332616</v>
      </c>
      <c r="BJ393" s="24">
        <f t="shared" si="213"/>
        <v>10.131013665217647</v>
      </c>
      <c r="BK393" s="28">
        <f t="shared" si="218"/>
        <v>5.0655068326088239E-3</v>
      </c>
      <c r="BL393" s="28" t="str">
        <f t="shared" si="242"/>
        <v>FALSETRUE</v>
      </c>
      <c r="BM393" s="24" t="str">
        <f t="shared" si="243"/>
        <v>FALSETRUE</v>
      </c>
      <c r="BN393" s="28">
        <v>0.41060000000000002</v>
      </c>
      <c r="BO393" s="28">
        <f t="shared" si="244"/>
        <v>0.36497777777777779</v>
      </c>
      <c r="BP393" s="24">
        <v>10.18</v>
      </c>
      <c r="BQ393" s="24">
        <f t="shared" si="247"/>
        <v>90.944444444444443</v>
      </c>
      <c r="BR393" s="24">
        <v>18</v>
      </c>
      <c r="BS393" s="28">
        <v>22.4</v>
      </c>
      <c r="BT393" s="28">
        <v>1579.6479999999999</v>
      </c>
      <c r="BU393" s="24">
        <v>1.39</v>
      </c>
      <c r="BV393" s="28">
        <v>16.489999999999998</v>
      </c>
      <c r="BW393" s="28">
        <v>1162.8748000000001</v>
      </c>
      <c r="BX393" s="24">
        <v>1884</v>
      </c>
      <c r="BY393" s="24">
        <v>4588</v>
      </c>
      <c r="BZ393" s="24">
        <v>580</v>
      </c>
      <c r="CA393" s="24">
        <v>1445</v>
      </c>
      <c r="CB393" s="24">
        <v>901</v>
      </c>
      <c r="CC393" s="24">
        <v>4706</v>
      </c>
      <c r="CD393" s="24">
        <v>53.71</v>
      </c>
      <c r="CE393" s="24">
        <v>30.61</v>
      </c>
      <c r="CF393" s="24">
        <v>107.11</v>
      </c>
      <c r="CG393" s="24">
        <v>4577</v>
      </c>
      <c r="CH393" s="24">
        <v>2475</v>
      </c>
      <c r="CI393" s="24">
        <v>35.1</v>
      </c>
      <c r="CJ393" s="24" t="s">
        <v>98</v>
      </c>
      <c r="CK393" s="24">
        <v>1748</v>
      </c>
      <c r="CL393" s="28">
        <v>1.01</v>
      </c>
      <c r="CM393" s="28">
        <v>4.07</v>
      </c>
      <c r="CN393" s="24">
        <v>552</v>
      </c>
      <c r="CO393" s="24">
        <v>31.69</v>
      </c>
      <c r="CP393" s="24">
        <v>166</v>
      </c>
      <c r="CQ393" s="24">
        <v>880</v>
      </c>
      <c r="CR393" s="24">
        <v>591</v>
      </c>
      <c r="CS393" s="24">
        <v>1637</v>
      </c>
      <c r="CT393" s="24">
        <v>326</v>
      </c>
      <c r="CU393" s="24">
        <v>688</v>
      </c>
      <c r="CV393" s="24">
        <v>594</v>
      </c>
      <c r="CW393" s="24">
        <v>473</v>
      </c>
      <c r="CX393" s="24">
        <v>69.209999999999994</v>
      </c>
      <c r="CY393" s="24">
        <v>87.98</v>
      </c>
      <c r="CZ393" s="24">
        <v>78.16</v>
      </c>
      <c r="DA393" s="24">
        <v>50.75</v>
      </c>
      <c r="DB393" s="24">
        <v>598</v>
      </c>
      <c r="DC393" s="24">
        <v>13.27</v>
      </c>
      <c r="DD393" s="24">
        <v>9.64</v>
      </c>
      <c r="DE393" s="24">
        <v>139</v>
      </c>
      <c r="DF393" s="24">
        <v>7.98</v>
      </c>
      <c r="DG393" s="24">
        <v>13.66</v>
      </c>
      <c r="DH393" s="24">
        <v>8.7100000000000009</v>
      </c>
    </row>
    <row r="394" spans="1:112" ht="12.3" customHeight="1">
      <c r="A394" s="24">
        <v>404</v>
      </c>
      <c r="B394" s="24" t="s">
        <v>272</v>
      </c>
      <c r="C394" s="24" t="s">
        <v>273</v>
      </c>
      <c r="D394" s="25" t="s">
        <v>1666</v>
      </c>
      <c r="E394" s="25" t="s">
        <v>1667</v>
      </c>
      <c r="F394" s="25" t="s">
        <v>813</v>
      </c>
      <c r="G394" s="25" t="s">
        <v>2240</v>
      </c>
      <c r="H394" s="25" t="s">
        <v>195</v>
      </c>
      <c r="I394" s="26">
        <v>3469</v>
      </c>
      <c r="J394" s="27">
        <v>4088.9968670309654</v>
      </c>
      <c r="K394" s="27">
        <f t="shared" si="219"/>
        <v>1597.1276</v>
      </c>
      <c r="L394" s="24">
        <v>402</v>
      </c>
      <c r="M394" s="24">
        <v>225</v>
      </c>
      <c r="N394" s="24">
        <v>118</v>
      </c>
      <c r="O394" s="24">
        <f t="shared" si="220"/>
        <v>343</v>
      </c>
      <c r="P394" s="28">
        <v>46.04</v>
      </c>
      <c r="Q394" s="28">
        <f t="shared" si="221"/>
        <v>0.50596789328956204</v>
      </c>
      <c r="R394" s="29">
        <v>0.46445865650718804</v>
      </c>
      <c r="S394" s="29">
        <v>9.1739187093587027E-2</v>
      </c>
      <c r="T394" s="29">
        <v>0.19274478653987945</v>
      </c>
      <c r="U394" s="28" t="s">
        <v>294</v>
      </c>
      <c r="V394" s="28" t="s">
        <v>295</v>
      </c>
      <c r="W394" s="28">
        <v>0.62871345581684668</v>
      </c>
      <c r="X394" s="27">
        <v>2570.8073510952972</v>
      </c>
      <c r="Y394" s="30">
        <f t="shared" si="222"/>
        <v>2.0587740010373303E-4</v>
      </c>
      <c r="Z394" s="27">
        <f t="shared" si="223"/>
        <v>2570.8073510952972</v>
      </c>
      <c r="AA394" s="27">
        <v>0</v>
      </c>
      <c r="AB394" s="27">
        <v>0</v>
      </c>
      <c r="AC394" s="27">
        <v>0</v>
      </c>
      <c r="AD394" s="27">
        <v>0</v>
      </c>
      <c r="AE394" s="27">
        <v>0</v>
      </c>
      <c r="AF394" s="27">
        <f t="shared" si="224"/>
        <v>0</v>
      </c>
      <c r="AG394" s="27">
        <f t="shared" si="225"/>
        <v>0</v>
      </c>
      <c r="AH394" s="27">
        <v>0</v>
      </c>
      <c r="AI394" s="27">
        <v>0</v>
      </c>
      <c r="AJ394" s="27">
        <v>0</v>
      </c>
      <c r="AK394" s="27">
        <v>0</v>
      </c>
      <c r="AL394" s="27">
        <v>0</v>
      </c>
      <c r="AM394" s="27">
        <v>0</v>
      </c>
      <c r="AN394" s="27">
        <f t="shared" si="226"/>
        <v>0</v>
      </c>
      <c r="AO394" s="27">
        <v>0</v>
      </c>
      <c r="AP394" s="30">
        <f t="shared" si="227"/>
        <v>0</v>
      </c>
      <c r="AQ394" s="30">
        <f t="shared" si="228"/>
        <v>0</v>
      </c>
      <c r="AR394" s="31">
        <f t="shared" si="229"/>
        <v>0</v>
      </c>
      <c r="AS394" s="31">
        <f t="shared" si="245"/>
        <v>0</v>
      </c>
      <c r="AT394" s="32">
        <f t="shared" si="230"/>
        <v>0</v>
      </c>
      <c r="AU394" s="24">
        <v>816.070065650267</v>
      </c>
      <c r="AV394" s="28">
        <f t="shared" si="231"/>
        <v>2.2662710022804556E-2</v>
      </c>
      <c r="AW394" s="30">
        <f t="shared" si="232"/>
        <v>2.9106262862099708E-4</v>
      </c>
      <c r="AX394" s="33">
        <f t="shared" si="233"/>
        <v>2.2662710022804556E-2</v>
      </c>
      <c r="AY394" s="30">
        <f t="shared" si="234"/>
        <v>2.9106262862099708E-4</v>
      </c>
      <c r="AZ394" s="31">
        <f t="shared" si="235"/>
        <v>0.89703297778947222</v>
      </c>
      <c r="BA394" s="31">
        <f t="shared" si="246"/>
        <v>816.070065650267</v>
      </c>
      <c r="BB394" s="33">
        <f t="shared" si="236"/>
        <v>0</v>
      </c>
      <c r="BC394" s="31">
        <f t="shared" si="237"/>
        <v>0.46138478143982159</v>
      </c>
      <c r="BD394" s="30">
        <f t="shared" si="238"/>
        <v>2.0587740010373303E-4</v>
      </c>
      <c r="BE394" s="31">
        <f t="shared" si="239"/>
        <v>0.94285733513847114</v>
      </c>
      <c r="BF394" s="31">
        <f t="shared" si="240"/>
        <v>0.5239255561184738</v>
      </c>
      <c r="BG394" s="31">
        <f t="shared" si="241"/>
        <v>0.79514222219160624</v>
      </c>
      <c r="BH394" s="24">
        <v>0</v>
      </c>
      <c r="BI394" s="24">
        <v>241.622608141</v>
      </c>
      <c r="BJ394" s="24">
        <f t="shared" si="213"/>
        <v>16.923072300605298</v>
      </c>
      <c r="BK394" s="28">
        <f t="shared" si="218"/>
        <v>8.4615361503026492E-3</v>
      </c>
      <c r="BL394" s="28" t="str">
        <f t="shared" si="242"/>
        <v>TRUEFALSE</v>
      </c>
      <c r="BM394" s="24" t="str">
        <f t="shared" si="243"/>
        <v>FALSEFALSE</v>
      </c>
      <c r="BN394" s="28">
        <v>0.48049999999999998</v>
      </c>
      <c r="BO394" s="28">
        <f t="shared" si="244"/>
        <v>0.42711111111111111</v>
      </c>
      <c r="BP394" s="24">
        <v>13</v>
      </c>
      <c r="BQ394" s="24">
        <f t="shared" si="247"/>
        <v>92.714285714285708</v>
      </c>
      <c r="BR394" s="24">
        <v>14</v>
      </c>
      <c r="BS394" s="28">
        <v>44.62</v>
      </c>
      <c r="BT394" s="28">
        <v>1547.8678</v>
      </c>
      <c r="BU394" s="24">
        <v>0.51</v>
      </c>
      <c r="BV394" s="28">
        <v>36.76</v>
      </c>
      <c r="BW394" s="28">
        <v>1275.2043999999999</v>
      </c>
      <c r="BX394" s="24">
        <v>1036</v>
      </c>
      <c r="BY394" s="24">
        <v>2156</v>
      </c>
      <c r="BZ394" s="24">
        <v>277</v>
      </c>
      <c r="CA394" s="24">
        <v>790</v>
      </c>
      <c r="CB394" s="24">
        <v>495</v>
      </c>
      <c r="CC394" s="24">
        <v>2184</v>
      </c>
      <c r="CD394" s="24">
        <v>60.9</v>
      </c>
      <c r="CE394" s="24">
        <v>29.1</v>
      </c>
      <c r="CF394" s="24">
        <v>103.7</v>
      </c>
      <c r="CG394" s="24">
        <v>0</v>
      </c>
      <c r="CH394" s="24">
        <v>3469</v>
      </c>
      <c r="CI394" s="24">
        <v>100</v>
      </c>
      <c r="CJ394" s="24" t="s">
        <v>1980</v>
      </c>
      <c r="CK394" s="24">
        <v>797</v>
      </c>
      <c r="CL394" s="28">
        <v>1.01</v>
      </c>
      <c r="CM394" s="28">
        <v>4.3899999999999997</v>
      </c>
      <c r="CN394" s="24">
        <v>271</v>
      </c>
      <c r="CO394" s="24">
        <v>34.090000000000003</v>
      </c>
      <c r="CP394" s="24">
        <v>202</v>
      </c>
      <c r="CQ394" s="24">
        <v>702</v>
      </c>
      <c r="CR394" s="24">
        <v>394</v>
      </c>
      <c r="CS394" s="24">
        <v>1298</v>
      </c>
      <c r="CT394" s="24">
        <v>202</v>
      </c>
      <c r="CU394" s="24">
        <v>417</v>
      </c>
      <c r="CV394" s="24">
        <v>328</v>
      </c>
      <c r="CW394" s="24">
        <v>255</v>
      </c>
      <c r="CX394" s="24">
        <v>75.66</v>
      </c>
      <c r="CY394" s="24">
        <v>95.21</v>
      </c>
      <c r="CZ394" s="24">
        <v>81.8</v>
      </c>
      <c r="DA394" s="24">
        <v>53.8</v>
      </c>
      <c r="DB394" s="24">
        <v>366</v>
      </c>
      <c r="DC394" s="24">
        <v>6.45</v>
      </c>
      <c r="DD394" s="24">
        <v>10.31</v>
      </c>
      <c r="DE394" s="24">
        <v>138</v>
      </c>
      <c r="DF394" s="24">
        <v>17.36</v>
      </c>
      <c r="DG394" s="24">
        <v>21.38</v>
      </c>
      <c r="DH394" s="24">
        <v>14.63</v>
      </c>
    </row>
    <row r="395" spans="1:112" ht="12.3" customHeight="1">
      <c r="A395" s="24">
        <v>405</v>
      </c>
      <c r="B395" s="24" t="s">
        <v>272</v>
      </c>
      <c r="C395" s="24" t="s">
        <v>273</v>
      </c>
      <c r="D395" s="25" t="s">
        <v>1666</v>
      </c>
      <c r="E395" s="25" t="s">
        <v>1667</v>
      </c>
      <c r="F395" s="25" t="s">
        <v>2571</v>
      </c>
      <c r="G395" s="25" t="s">
        <v>2572</v>
      </c>
      <c r="H395" s="25" t="s">
        <v>195</v>
      </c>
      <c r="I395" s="26">
        <v>3204</v>
      </c>
      <c r="J395" s="27">
        <v>3776.6347540983606</v>
      </c>
      <c r="K395" s="27">
        <f t="shared" si="219"/>
        <v>762.87239999999986</v>
      </c>
      <c r="L395" s="24">
        <v>720</v>
      </c>
      <c r="M395" s="24">
        <v>169</v>
      </c>
      <c r="N395" s="24">
        <v>56</v>
      </c>
      <c r="O395" s="24">
        <f t="shared" si="220"/>
        <v>225</v>
      </c>
      <c r="P395" s="28">
        <v>23.81</v>
      </c>
      <c r="Q395" s="28">
        <f t="shared" si="221"/>
        <v>0.39484291306201941</v>
      </c>
      <c r="R395" s="29">
        <v>0.46445865650718804</v>
      </c>
      <c r="S395" s="29">
        <v>9.1739187093587027E-2</v>
      </c>
      <c r="T395" s="29">
        <v>0.19274478653987945</v>
      </c>
      <c r="U395" s="28" t="s">
        <v>294</v>
      </c>
      <c r="V395" s="28" t="s">
        <v>295</v>
      </c>
      <c r="W395" s="28">
        <v>0.32514481718069332</v>
      </c>
      <c r="X395" s="27">
        <v>1227.9532166795641</v>
      </c>
      <c r="Y395" s="30">
        <f t="shared" si="222"/>
        <v>9.8337907580393127E-5</v>
      </c>
      <c r="Z395" s="27">
        <f t="shared" si="223"/>
        <v>1227.9532166795641</v>
      </c>
      <c r="AA395" s="27">
        <v>0</v>
      </c>
      <c r="AB395" s="27">
        <v>0</v>
      </c>
      <c r="AC395" s="27">
        <v>0</v>
      </c>
      <c r="AD395" s="27">
        <v>0</v>
      </c>
      <c r="AE395" s="27">
        <v>0</v>
      </c>
      <c r="AF395" s="27">
        <f t="shared" si="224"/>
        <v>0</v>
      </c>
      <c r="AG395" s="27">
        <f t="shared" si="225"/>
        <v>0</v>
      </c>
      <c r="AH395" s="27">
        <v>0</v>
      </c>
      <c r="AI395" s="27">
        <v>0</v>
      </c>
      <c r="AJ395" s="27">
        <v>0</v>
      </c>
      <c r="AK395" s="27">
        <v>0</v>
      </c>
      <c r="AL395" s="27">
        <v>0</v>
      </c>
      <c r="AM395" s="27">
        <v>0</v>
      </c>
      <c r="AN395" s="27">
        <f t="shared" si="226"/>
        <v>0</v>
      </c>
      <c r="AO395" s="27">
        <v>0</v>
      </c>
      <c r="AP395" s="30">
        <f t="shared" si="227"/>
        <v>0</v>
      </c>
      <c r="AQ395" s="30">
        <f t="shared" si="228"/>
        <v>0</v>
      </c>
      <c r="AR395" s="31">
        <f t="shared" si="229"/>
        <v>0</v>
      </c>
      <c r="AS395" s="31">
        <f t="shared" si="245"/>
        <v>0</v>
      </c>
      <c r="AT395" s="32">
        <f t="shared" si="230"/>
        <v>0</v>
      </c>
      <c r="AU395" s="24">
        <v>251.98723331503732</v>
      </c>
      <c r="AV395" s="28">
        <f t="shared" si="231"/>
        <v>6.9978226606278388E-3</v>
      </c>
      <c r="AW395" s="30">
        <f t="shared" si="232"/>
        <v>8.9874717373887114E-5</v>
      </c>
      <c r="AX395" s="33">
        <f t="shared" si="233"/>
        <v>6.9978226606278388E-3</v>
      </c>
      <c r="AY395" s="30">
        <f t="shared" si="234"/>
        <v>8.9874717373887114E-5</v>
      </c>
      <c r="AZ395" s="31">
        <f t="shared" si="235"/>
        <v>0.89538260915881829</v>
      </c>
      <c r="BA395" s="31">
        <f t="shared" si="246"/>
        <v>251.98723331503732</v>
      </c>
      <c r="BB395" s="33">
        <f t="shared" si="236"/>
        <v>0</v>
      </c>
      <c r="BC395" s="31">
        <f t="shared" si="237"/>
        <v>0.45561302944221138</v>
      </c>
      <c r="BD395" s="30">
        <f t="shared" si="238"/>
        <v>9.8337907580393127E-5</v>
      </c>
      <c r="BE395" s="31">
        <f t="shared" si="239"/>
        <v>0.94244090965906879</v>
      </c>
      <c r="BF395" s="31">
        <f t="shared" si="240"/>
        <v>0.4225613549157809</v>
      </c>
      <c r="BG395" s="31">
        <f t="shared" si="241"/>
        <v>0.6413055649533006</v>
      </c>
      <c r="BH395" s="24">
        <v>0</v>
      </c>
      <c r="BI395" s="24">
        <v>78.173020184099997</v>
      </c>
      <c r="BJ395" s="24">
        <f t="shared" si="213"/>
        <v>48.311229951257651</v>
      </c>
      <c r="BK395" s="28">
        <f t="shared" si="218"/>
        <v>2.4155614975628827E-2</v>
      </c>
      <c r="BL395" s="28" t="str">
        <f t="shared" si="242"/>
        <v>FALSEFALSE</v>
      </c>
      <c r="BM395" s="24" t="str">
        <f t="shared" si="243"/>
        <v>FALSEFALSE</v>
      </c>
      <c r="BN395" s="28">
        <v>0.43810000000000004</v>
      </c>
      <c r="BO395" s="28">
        <f t="shared" si="244"/>
        <v>0.38942222222222228</v>
      </c>
      <c r="BP395" s="24">
        <v>10.97</v>
      </c>
      <c r="BQ395" s="24">
        <f t="shared" si="247"/>
        <v>70.454545454545453</v>
      </c>
      <c r="BR395" s="24">
        <v>11</v>
      </c>
      <c r="BS395" s="28">
        <v>22.479999999999997</v>
      </c>
      <c r="BT395" s="28">
        <v>720.25919999999996</v>
      </c>
      <c r="BU395" s="24">
        <v>0.31</v>
      </c>
      <c r="BV395" s="28">
        <v>40.27000000000001</v>
      </c>
      <c r="BW395" s="28">
        <v>1290.2508000000003</v>
      </c>
      <c r="BX395" s="24">
        <v>846</v>
      </c>
      <c r="BY395" s="24">
        <v>1931</v>
      </c>
      <c r="BZ395" s="24">
        <v>427</v>
      </c>
      <c r="CA395" s="24">
        <v>671</v>
      </c>
      <c r="CB395" s="24">
        <v>364</v>
      </c>
      <c r="CC395" s="24">
        <v>2169</v>
      </c>
      <c r="CD395" s="24">
        <v>65.92</v>
      </c>
      <c r="CE395" s="24">
        <v>33.72</v>
      </c>
      <c r="CF395" s="24">
        <v>111.9</v>
      </c>
      <c r="CG395" s="24">
        <v>0</v>
      </c>
      <c r="CH395" s="24">
        <v>3204</v>
      </c>
      <c r="CI395" s="24">
        <v>100</v>
      </c>
      <c r="CJ395" s="24" t="s">
        <v>1980</v>
      </c>
      <c r="CK395" s="24">
        <v>959</v>
      </c>
      <c r="CL395" s="28">
        <v>1</v>
      </c>
      <c r="CM395" s="28">
        <v>3.35</v>
      </c>
      <c r="CN395" s="24">
        <v>307</v>
      </c>
      <c r="CO395" s="24">
        <v>32.049999999999997</v>
      </c>
      <c r="CP395" s="24">
        <v>238</v>
      </c>
      <c r="CQ395" s="24">
        <v>230</v>
      </c>
      <c r="CR395" s="24">
        <v>288</v>
      </c>
      <c r="CS395" s="24">
        <v>775</v>
      </c>
      <c r="CT395" s="24">
        <v>157</v>
      </c>
      <c r="CU395" s="24">
        <v>344</v>
      </c>
      <c r="CV395" s="24">
        <v>240</v>
      </c>
      <c r="CW395" s="24">
        <v>152</v>
      </c>
      <c r="CX395" s="24">
        <v>74.760000000000005</v>
      </c>
      <c r="CY395" s="24">
        <v>90.53</v>
      </c>
      <c r="CZ395" s="24">
        <v>81.91</v>
      </c>
      <c r="DA395" s="24">
        <v>46.91</v>
      </c>
      <c r="DB395" s="24">
        <v>292</v>
      </c>
      <c r="DC395" s="24">
        <v>11.42</v>
      </c>
      <c r="DD395" s="24">
        <v>6.68</v>
      </c>
      <c r="DE395" s="24">
        <v>65</v>
      </c>
      <c r="DF395" s="24">
        <v>6.78</v>
      </c>
      <c r="DG395" s="24">
        <v>5.53</v>
      </c>
      <c r="DH395" s="24">
        <v>9.31</v>
      </c>
    </row>
    <row r="396" spans="1:112" ht="12.3" customHeight="1">
      <c r="A396" s="24">
        <v>406</v>
      </c>
      <c r="B396" s="24" t="s">
        <v>272</v>
      </c>
      <c r="C396" s="24" t="s">
        <v>273</v>
      </c>
      <c r="D396" s="25" t="s">
        <v>1053</v>
      </c>
      <c r="E396" s="25" t="s">
        <v>2161</v>
      </c>
      <c r="F396" s="25" t="s">
        <v>1053</v>
      </c>
      <c r="G396" s="25" t="s">
        <v>2162</v>
      </c>
      <c r="H396" s="25" t="s">
        <v>195</v>
      </c>
      <c r="I396" s="26">
        <v>7900</v>
      </c>
      <c r="J396" s="27">
        <v>9081.1347384267974</v>
      </c>
      <c r="K396" s="27">
        <f t="shared" si="219"/>
        <v>3052.56</v>
      </c>
      <c r="L396" s="24">
        <v>1251</v>
      </c>
      <c r="M396" s="24">
        <v>563</v>
      </c>
      <c r="N396" s="24">
        <v>225</v>
      </c>
      <c r="O396" s="24">
        <f t="shared" si="220"/>
        <v>788</v>
      </c>
      <c r="P396" s="28">
        <v>38.64</v>
      </c>
      <c r="Q396" s="28">
        <f t="shared" si="221"/>
        <v>0.47323841922047361</v>
      </c>
      <c r="R396" s="29">
        <v>0.55820787547808759</v>
      </c>
      <c r="S396" s="29">
        <v>8.4246606370780158E-2</v>
      </c>
      <c r="T396" s="29">
        <v>0.30677853731168342</v>
      </c>
      <c r="U396" s="28" t="s">
        <v>294</v>
      </c>
      <c r="V396" s="28" t="s">
        <v>295</v>
      </c>
      <c r="W396" s="28">
        <v>0.54673118597324943</v>
      </c>
      <c r="X396" s="27">
        <v>4964.9395655229573</v>
      </c>
      <c r="Y396" s="30">
        <f t="shared" si="222"/>
        <v>3.9760616406613568E-4</v>
      </c>
      <c r="Z396" s="27">
        <f t="shared" si="223"/>
        <v>4964.9395655229573</v>
      </c>
      <c r="AA396" s="27">
        <v>0</v>
      </c>
      <c r="AB396" s="27">
        <v>0</v>
      </c>
      <c r="AC396" s="27">
        <v>0</v>
      </c>
      <c r="AD396" s="27">
        <v>0</v>
      </c>
      <c r="AE396" s="27">
        <v>1656</v>
      </c>
      <c r="AF396" s="27">
        <f t="shared" si="224"/>
        <v>1656</v>
      </c>
      <c r="AG396" s="27">
        <f t="shared" si="225"/>
        <v>1</v>
      </c>
      <c r="AH396" s="27">
        <v>0</v>
      </c>
      <c r="AI396" s="27">
        <v>0</v>
      </c>
      <c r="AJ396" s="27">
        <v>0</v>
      </c>
      <c r="AK396" s="27">
        <v>0</v>
      </c>
      <c r="AL396" s="27">
        <v>1656</v>
      </c>
      <c r="AM396" s="27">
        <v>1656</v>
      </c>
      <c r="AN396" s="27">
        <f t="shared" si="226"/>
        <v>1</v>
      </c>
      <c r="AO396" s="27">
        <v>0</v>
      </c>
      <c r="AP396" s="30">
        <f t="shared" si="227"/>
        <v>0</v>
      </c>
      <c r="AQ396" s="30">
        <f t="shared" si="228"/>
        <v>0</v>
      </c>
      <c r="AR396" s="31">
        <f t="shared" si="229"/>
        <v>0</v>
      </c>
      <c r="AS396" s="31">
        <f t="shared" si="245"/>
        <v>0</v>
      </c>
      <c r="AT396" s="32">
        <f t="shared" si="230"/>
        <v>0</v>
      </c>
      <c r="AU396" s="24">
        <v>1112.0512322695893</v>
      </c>
      <c r="AV396" s="28">
        <f t="shared" si="231"/>
        <v>3.0882268163269114E-2</v>
      </c>
      <c r="AW396" s="30">
        <f t="shared" si="232"/>
        <v>3.9662838823488922E-4</v>
      </c>
      <c r="AX396" s="33">
        <f t="shared" si="233"/>
        <v>3.0882268163269114E-2</v>
      </c>
      <c r="AY396" s="30">
        <f t="shared" si="234"/>
        <v>3.9662838823488922E-4</v>
      </c>
      <c r="AZ396" s="31">
        <f t="shared" si="235"/>
        <v>0.8978989464108369</v>
      </c>
      <c r="BA396" s="31">
        <f t="shared" si="246"/>
        <v>1112.0512322695893</v>
      </c>
      <c r="BB396" s="33">
        <f t="shared" si="236"/>
        <v>0</v>
      </c>
      <c r="BC396" s="31">
        <f t="shared" si="237"/>
        <v>0.49566303001739787</v>
      </c>
      <c r="BD396" s="30">
        <f t="shared" si="238"/>
        <v>3.9760616406613568E-4</v>
      </c>
      <c r="BE396" s="31">
        <f t="shared" si="239"/>
        <v>0.9435997669704882</v>
      </c>
      <c r="BF396" s="31">
        <f t="shared" si="240"/>
        <v>0.49690951970260128</v>
      </c>
      <c r="BG396" s="31">
        <f t="shared" si="241"/>
        <v>0.75414099409791757</v>
      </c>
      <c r="BH396" s="24">
        <v>37.14</v>
      </c>
      <c r="BI396" s="24">
        <v>828.68519567700002</v>
      </c>
      <c r="BJ396" s="24">
        <f t="shared" si="213"/>
        <v>10.958485545295524</v>
      </c>
      <c r="BK396" s="28">
        <f t="shared" si="218"/>
        <v>5.4792427726477622E-3</v>
      </c>
      <c r="BL396" s="28" t="str">
        <f t="shared" si="242"/>
        <v>TRUEFALSE</v>
      </c>
      <c r="BM396" s="24" t="str">
        <f t="shared" si="243"/>
        <v>TRUEFALSE</v>
      </c>
      <c r="BN396" s="28">
        <v>0.39090000000000003</v>
      </c>
      <c r="BO396" s="28">
        <f t="shared" si="244"/>
        <v>0.3474666666666667</v>
      </c>
      <c r="BP396" s="24">
        <v>9.56</v>
      </c>
      <c r="BQ396" s="24">
        <f t="shared" si="247"/>
        <v>67.8</v>
      </c>
      <c r="BR396" s="24">
        <v>30</v>
      </c>
      <c r="BS396" s="28">
        <v>41.4</v>
      </c>
      <c r="BT396" s="28">
        <v>3270.6</v>
      </c>
      <c r="BU396" s="24">
        <v>1.1100000000000001</v>
      </c>
      <c r="BV396" s="28">
        <v>53.32</v>
      </c>
      <c r="BW396" s="28">
        <v>4212.28</v>
      </c>
      <c r="BX396" s="24">
        <v>2027</v>
      </c>
      <c r="BY396" s="24">
        <v>5186</v>
      </c>
      <c r="BZ396" s="24">
        <v>687</v>
      </c>
      <c r="CA396" s="24">
        <v>1625</v>
      </c>
      <c r="CB396" s="24">
        <v>857</v>
      </c>
      <c r="CC396" s="24">
        <v>5418</v>
      </c>
      <c r="CD396" s="24">
        <v>52.33</v>
      </c>
      <c r="CE396" s="24">
        <v>31.58</v>
      </c>
      <c r="CF396" s="24">
        <v>102.98</v>
      </c>
      <c r="CG396" s="24">
        <v>2934</v>
      </c>
      <c r="CH396" s="24">
        <v>4966</v>
      </c>
      <c r="CI396" s="24">
        <v>62.86</v>
      </c>
      <c r="CJ396" s="24" t="s">
        <v>1980</v>
      </c>
      <c r="CK396" s="24">
        <v>2199</v>
      </c>
      <c r="CL396" s="28">
        <v>1.02</v>
      </c>
      <c r="CM396" s="28">
        <v>3.65</v>
      </c>
      <c r="CN396" s="24">
        <v>663</v>
      </c>
      <c r="CO396" s="24">
        <v>30.18</v>
      </c>
      <c r="CP396" s="24">
        <v>523</v>
      </c>
      <c r="CQ396" s="24">
        <v>897</v>
      </c>
      <c r="CR396" s="24">
        <v>597</v>
      </c>
      <c r="CS396" s="24">
        <v>2034</v>
      </c>
      <c r="CT396" s="24">
        <v>386</v>
      </c>
      <c r="CU396" s="24">
        <v>772</v>
      </c>
      <c r="CV396" s="24">
        <v>621</v>
      </c>
      <c r="CW396" s="24">
        <v>555</v>
      </c>
      <c r="CX396" s="24">
        <v>71.09</v>
      </c>
      <c r="CY396" s="24">
        <v>94.38</v>
      </c>
      <c r="CZ396" s="24">
        <v>83.92</v>
      </c>
      <c r="DA396" s="24">
        <v>54.09</v>
      </c>
      <c r="DB396" s="24">
        <v>628</v>
      </c>
      <c r="DC396" s="24">
        <v>7.01</v>
      </c>
      <c r="DD396" s="24">
        <v>8.4700000000000006</v>
      </c>
      <c r="DE396" s="24">
        <v>108</v>
      </c>
      <c r="DF396" s="24">
        <v>4.92</v>
      </c>
      <c r="DG396" s="24">
        <v>27.63</v>
      </c>
      <c r="DH396" s="24">
        <v>9.17</v>
      </c>
    </row>
    <row r="397" spans="1:112" ht="12.3" customHeight="1">
      <c r="A397" s="24">
        <v>407</v>
      </c>
      <c r="B397" s="24" t="s">
        <v>272</v>
      </c>
      <c r="C397" s="24" t="s">
        <v>273</v>
      </c>
      <c r="D397" s="25" t="s">
        <v>1053</v>
      </c>
      <c r="E397" s="25" t="s">
        <v>2161</v>
      </c>
      <c r="F397" s="25" t="s">
        <v>2383</v>
      </c>
      <c r="G397" s="25" t="s">
        <v>2384</v>
      </c>
      <c r="H397" s="25" t="s">
        <v>195</v>
      </c>
      <c r="I397" s="26">
        <v>2728</v>
      </c>
      <c r="J397" s="27">
        <v>3135.865261573203</v>
      </c>
      <c r="K397" s="27">
        <f t="shared" si="219"/>
        <v>1140.3039999999999</v>
      </c>
      <c r="L397" s="24">
        <v>401</v>
      </c>
      <c r="M397" s="24">
        <v>193</v>
      </c>
      <c r="N397" s="24">
        <v>95</v>
      </c>
      <c r="O397" s="24">
        <f t="shared" si="220"/>
        <v>288</v>
      </c>
      <c r="P397" s="28">
        <v>41.8</v>
      </c>
      <c r="Q397" s="28">
        <f t="shared" si="221"/>
        <v>0.49131871525298682</v>
      </c>
      <c r="R397" s="29">
        <v>0.55820787547808759</v>
      </c>
      <c r="S397" s="29">
        <v>8.4246606370780158E-2</v>
      </c>
      <c r="T397" s="29">
        <v>0.30677853731168342</v>
      </c>
      <c r="U397" s="28" t="s">
        <v>294</v>
      </c>
      <c r="V397" s="28" t="s">
        <v>295</v>
      </c>
      <c r="W397" s="28">
        <v>0.59144315666878444</v>
      </c>
      <c r="X397" s="27">
        <v>1854.6860491928385</v>
      </c>
      <c r="Y397" s="30">
        <f t="shared" si="222"/>
        <v>1.4852841526760189E-4</v>
      </c>
      <c r="Z397" s="27">
        <f t="shared" si="223"/>
        <v>1854.6860491928385</v>
      </c>
      <c r="AA397" s="27">
        <v>0</v>
      </c>
      <c r="AB397" s="27">
        <v>0</v>
      </c>
      <c r="AC397" s="27">
        <v>0</v>
      </c>
      <c r="AD397" s="27">
        <v>0</v>
      </c>
      <c r="AE397" s="27">
        <v>0</v>
      </c>
      <c r="AF397" s="27">
        <f t="shared" si="224"/>
        <v>0</v>
      </c>
      <c r="AG397" s="27">
        <f t="shared" si="225"/>
        <v>0</v>
      </c>
      <c r="AH397" s="27">
        <v>0</v>
      </c>
      <c r="AI397" s="27">
        <v>0</v>
      </c>
      <c r="AJ397" s="27">
        <v>0</v>
      </c>
      <c r="AK397" s="27">
        <v>0</v>
      </c>
      <c r="AL397" s="27">
        <v>0</v>
      </c>
      <c r="AM397" s="27">
        <v>0</v>
      </c>
      <c r="AN397" s="27">
        <f t="shared" si="226"/>
        <v>0</v>
      </c>
      <c r="AO397" s="27">
        <v>0</v>
      </c>
      <c r="AP397" s="30">
        <f t="shared" si="227"/>
        <v>0</v>
      </c>
      <c r="AQ397" s="30">
        <f t="shared" si="228"/>
        <v>0</v>
      </c>
      <c r="AR397" s="31">
        <f t="shared" si="229"/>
        <v>0</v>
      </c>
      <c r="AS397" s="31">
        <f t="shared" si="245"/>
        <v>0</v>
      </c>
      <c r="AT397" s="32">
        <f t="shared" si="230"/>
        <v>0</v>
      </c>
      <c r="AU397" s="24">
        <v>499.17802422845409</v>
      </c>
      <c r="AV397" s="28">
        <f t="shared" si="231"/>
        <v>1.386244550439633E-2</v>
      </c>
      <c r="AW397" s="30">
        <f t="shared" si="232"/>
        <v>1.7803871750398897E-4</v>
      </c>
      <c r="AX397" s="33">
        <f t="shared" si="233"/>
        <v>1.386244550439633E-2</v>
      </c>
      <c r="AY397" s="30">
        <f t="shared" si="234"/>
        <v>1.7803871750398897E-4</v>
      </c>
      <c r="AZ397" s="31">
        <f t="shared" si="235"/>
        <v>0.89610582905441616</v>
      </c>
      <c r="BA397" s="31">
        <f t="shared" si="246"/>
        <v>499.17802422845409</v>
      </c>
      <c r="BB397" s="33">
        <f t="shared" si="236"/>
        <v>0</v>
      </c>
      <c r="BC397" s="31">
        <f t="shared" si="237"/>
        <v>0.48939205001229996</v>
      </c>
      <c r="BD397" s="30">
        <f t="shared" si="238"/>
        <v>1.4852841526760189E-4</v>
      </c>
      <c r="BE397" s="31">
        <f t="shared" si="239"/>
        <v>0.94263526250316976</v>
      </c>
      <c r="BF397" s="31">
        <f t="shared" si="240"/>
        <v>0.51140898252907396</v>
      </c>
      <c r="BG397" s="31">
        <f t="shared" si="241"/>
        <v>0.77614628656320639</v>
      </c>
      <c r="BH397" s="24">
        <v>0</v>
      </c>
      <c r="BI397" s="24">
        <v>468.890658712</v>
      </c>
      <c r="BJ397" s="24">
        <f t="shared" si="213"/>
        <v>6.6878390586563183</v>
      </c>
      <c r="BK397" s="28">
        <f t="shared" si="218"/>
        <v>3.3439195293281593E-3</v>
      </c>
      <c r="BL397" s="28" t="str">
        <f t="shared" si="242"/>
        <v>TRUEFALSE</v>
      </c>
      <c r="BM397" s="24" t="str">
        <f t="shared" si="243"/>
        <v>TRUEFALSE</v>
      </c>
      <c r="BN397" s="28">
        <v>0.44229999999999997</v>
      </c>
      <c r="BO397" s="28">
        <f t="shared" si="244"/>
        <v>0.39315555555555554</v>
      </c>
      <c r="BP397" s="24">
        <v>10.92</v>
      </c>
      <c r="BQ397" s="24">
        <f t="shared" si="247"/>
        <v>84.4</v>
      </c>
      <c r="BR397" s="24">
        <v>10</v>
      </c>
      <c r="BS397" s="28">
        <v>34.75</v>
      </c>
      <c r="BT397" s="28">
        <v>947.9799999999999</v>
      </c>
      <c r="BU397" s="24">
        <v>0.88</v>
      </c>
      <c r="BV397" s="28">
        <v>83.65</v>
      </c>
      <c r="BW397" s="28">
        <v>2281.9720000000002</v>
      </c>
      <c r="BX397" s="24">
        <v>774</v>
      </c>
      <c r="BY397" s="24">
        <v>1750</v>
      </c>
      <c r="BZ397" s="24">
        <v>204</v>
      </c>
      <c r="CA397" s="24">
        <v>609</v>
      </c>
      <c r="CB397" s="24">
        <v>353</v>
      </c>
      <c r="CC397" s="24">
        <v>1766</v>
      </c>
      <c r="CD397" s="24">
        <v>55.89</v>
      </c>
      <c r="CE397" s="24">
        <v>30.27</v>
      </c>
      <c r="CF397" s="24">
        <v>107.61</v>
      </c>
      <c r="CG397" s="24">
        <v>0</v>
      </c>
      <c r="CH397" s="24">
        <v>2728</v>
      </c>
      <c r="CI397" s="24">
        <v>100</v>
      </c>
      <c r="CJ397" s="24" t="s">
        <v>1980</v>
      </c>
      <c r="CK397" s="24">
        <v>694</v>
      </c>
      <c r="CL397" s="28">
        <v>1.01</v>
      </c>
      <c r="CM397" s="28">
        <v>3.98</v>
      </c>
      <c r="CN397" s="24">
        <v>217</v>
      </c>
      <c r="CO397" s="24">
        <v>31.31</v>
      </c>
      <c r="CP397" s="24">
        <v>208</v>
      </c>
      <c r="CQ397" s="24">
        <v>422</v>
      </c>
      <c r="CR397" s="24">
        <v>214</v>
      </c>
      <c r="CS397" s="24">
        <v>844</v>
      </c>
      <c r="CT397" s="24">
        <v>176</v>
      </c>
      <c r="CU397" s="24">
        <v>324</v>
      </c>
      <c r="CV397" s="24">
        <v>214</v>
      </c>
      <c r="CW397" s="24">
        <v>117</v>
      </c>
      <c r="CX397" s="24">
        <v>86.7</v>
      </c>
      <c r="CY397" s="24">
        <v>97.01</v>
      </c>
      <c r="CZ397" s="24">
        <v>75.09</v>
      </c>
      <c r="DA397" s="24">
        <v>33.14</v>
      </c>
      <c r="DB397" s="24">
        <v>243</v>
      </c>
      <c r="DC397" s="24">
        <v>4.74</v>
      </c>
      <c r="DD397" s="24">
        <v>14</v>
      </c>
      <c r="DE397" s="24">
        <v>44</v>
      </c>
      <c r="DF397" s="24">
        <v>6.35</v>
      </c>
      <c r="DG397" s="24">
        <v>24.82</v>
      </c>
      <c r="DH397" s="24">
        <v>11.9</v>
      </c>
    </row>
    <row r="398" spans="1:112" ht="12.3" customHeight="1">
      <c r="A398" s="24">
        <v>408</v>
      </c>
      <c r="B398" s="24" t="s">
        <v>272</v>
      </c>
      <c r="C398" s="24" t="s">
        <v>273</v>
      </c>
      <c r="D398" s="25" t="s">
        <v>205</v>
      </c>
      <c r="E398" s="25" t="s">
        <v>2111</v>
      </c>
      <c r="F398" s="25" t="s">
        <v>2112</v>
      </c>
      <c r="G398" s="37" t="s">
        <v>2798</v>
      </c>
      <c r="H398" s="25" t="s">
        <v>195</v>
      </c>
      <c r="I398" s="26">
        <v>11030</v>
      </c>
      <c r="J398" s="27">
        <v>12812</v>
      </c>
      <c r="K398" s="27">
        <f t="shared" si="219"/>
        <v>3595.78</v>
      </c>
      <c r="L398" s="24">
        <v>1685</v>
      </c>
      <c r="M398" s="24">
        <v>543</v>
      </c>
      <c r="N398" s="24">
        <v>272</v>
      </c>
      <c r="O398" s="24">
        <f t="shared" si="220"/>
        <v>815</v>
      </c>
      <c r="P398" s="28">
        <v>32.6</v>
      </c>
      <c r="Q398" s="28">
        <f t="shared" si="221"/>
        <v>0.44692873854814374</v>
      </c>
      <c r="R398" s="29">
        <v>0.47361482558224566</v>
      </c>
      <c r="S398" s="29">
        <v>6.3436202467945305E-2</v>
      </c>
      <c r="T398" s="29">
        <v>0.2771206172233564</v>
      </c>
      <c r="U398" s="28" t="s">
        <v>294</v>
      </c>
      <c r="V398" s="28" t="s">
        <v>295</v>
      </c>
      <c r="W398" s="28">
        <v>0.47361482558224566</v>
      </c>
      <c r="X398" s="27">
        <v>6067.953145359731</v>
      </c>
      <c r="Y398" s="30">
        <f t="shared" si="222"/>
        <v>4.8593855816760583E-4</v>
      </c>
      <c r="Z398" s="27">
        <f t="shared" si="223"/>
        <v>6067.953145359731</v>
      </c>
      <c r="AA398" s="27">
        <v>0</v>
      </c>
      <c r="AB398" s="27">
        <v>0</v>
      </c>
      <c r="AC398" s="27">
        <v>0</v>
      </c>
      <c r="AD398" s="27">
        <v>0</v>
      </c>
      <c r="AE398" s="27">
        <v>1637</v>
      </c>
      <c r="AF398" s="27">
        <f t="shared" si="224"/>
        <v>1637</v>
      </c>
      <c r="AG398" s="27">
        <f t="shared" si="225"/>
        <v>1</v>
      </c>
      <c r="AH398" s="27">
        <v>0</v>
      </c>
      <c r="AI398" s="27">
        <v>0</v>
      </c>
      <c r="AJ398" s="27">
        <v>0</v>
      </c>
      <c r="AK398" s="27">
        <v>0</v>
      </c>
      <c r="AL398" s="27">
        <v>1637</v>
      </c>
      <c r="AM398" s="27">
        <v>1637</v>
      </c>
      <c r="AN398" s="27">
        <f t="shared" si="226"/>
        <v>1</v>
      </c>
      <c r="AO398" s="27">
        <v>0</v>
      </c>
      <c r="AP398" s="30">
        <f t="shared" si="227"/>
        <v>0</v>
      </c>
      <c r="AQ398" s="30">
        <f t="shared" si="228"/>
        <v>0</v>
      </c>
      <c r="AR398" s="31">
        <f t="shared" si="229"/>
        <v>0</v>
      </c>
      <c r="AS398" s="31">
        <f t="shared" si="245"/>
        <v>0</v>
      </c>
      <c r="AT398" s="32">
        <f t="shared" si="230"/>
        <v>0</v>
      </c>
      <c r="AU398" s="24">
        <v>1636.812837212241</v>
      </c>
      <c r="AV398" s="28">
        <f t="shared" si="231"/>
        <v>4.5455183632776688E-2</v>
      </c>
      <c r="AW398" s="30">
        <f t="shared" si="232"/>
        <v>5.8379184216243306E-4</v>
      </c>
      <c r="AX398" s="33">
        <f t="shared" si="233"/>
        <v>4.5455183632776688E-2</v>
      </c>
      <c r="AY398" s="30">
        <f t="shared" si="234"/>
        <v>5.8379184216243306E-4</v>
      </c>
      <c r="AZ398" s="31">
        <f t="shared" si="235"/>
        <v>0.89943427073152871</v>
      </c>
      <c r="BA398" s="31">
        <f t="shared" si="246"/>
        <v>1636.812837212241</v>
      </c>
      <c r="BB398" s="33">
        <f t="shared" si="236"/>
        <v>0</v>
      </c>
      <c r="BC398" s="31">
        <f t="shared" si="237"/>
        <v>0.47283475998218366</v>
      </c>
      <c r="BD398" s="30">
        <f t="shared" si="238"/>
        <v>4.8593855816760583E-4</v>
      </c>
      <c r="BE398" s="31">
        <f t="shared" si="239"/>
        <v>0.94394181674864275</v>
      </c>
      <c r="BF398" s="31">
        <f t="shared" si="240"/>
        <v>0.47268086029635198</v>
      </c>
      <c r="BG398" s="31">
        <f t="shared" si="241"/>
        <v>0.71737006384642166</v>
      </c>
      <c r="BH398" s="24">
        <v>42.96</v>
      </c>
      <c r="BI398" s="24">
        <v>368.01013483899999</v>
      </c>
      <c r="BJ398" s="24">
        <f t="shared" si="213"/>
        <v>34.814258595364763</v>
      </c>
      <c r="BK398" s="28">
        <f t="shared" si="218"/>
        <v>1.7407129297682383E-2</v>
      </c>
      <c r="BL398" s="28" t="str">
        <f t="shared" si="242"/>
        <v>FALSEFALSE</v>
      </c>
      <c r="BM398" s="24" t="str">
        <f t="shared" si="243"/>
        <v>FALSEFALSE</v>
      </c>
      <c r="BN398" s="28">
        <v>0.4526</v>
      </c>
      <c r="BO398" s="28">
        <f t="shared" si="244"/>
        <v>0.40231111111111112</v>
      </c>
      <c r="BP398" s="24">
        <v>7.14</v>
      </c>
      <c r="BQ398" s="24">
        <f t="shared" si="247"/>
        <v>115.2</v>
      </c>
      <c r="BR398" s="24">
        <v>30</v>
      </c>
      <c r="BS398" s="28">
        <v>20.05</v>
      </c>
      <c r="BT398" s="28">
        <v>2211.5150000000003</v>
      </c>
      <c r="BU398" s="24">
        <v>0.2</v>
      </c>
      <c r="BV398" s="28">
        <v>24.41</v>
      </c>
      <c r="BW398" s="28">
        <v>2692.4229999999998</v>
      </c>
      <c r="BX398" s="24">
        <v>3229</v>
      </c>
      <c r="BY398" s="24">
        <v>7134</v>
      </c>
      <c r="BZ398" s="24">
        <v>667</v>
      </c>
      <c r="CA398" s="24">
        <v>2562</v>
      </c>
      <c r="CB398" s="24">
        <v>1434</v>
      </c>
      <c r="CC398" s="24">
        <v>7034</v>
      </c>
      <c r="CD398" s="24">
        <v>54.61</v>
      </c>
      <c r="CE398" s="24">
        <v>28.92</v>
      </c>
      <c r="CF398" s="24">
        <v>102.65</v>
      </c>
      <c r="CG398" s="24">
        <v>4738</v>
      </c>
      <c r="CH398" s="24">
        <v>6292</v>
      </c>
      <c r="CI398" s="24">
        <v>57.04</v>
      </c>
      <c r="CJ398" s="24" t="s">
        <v>1980</v>
      </c>
      <c r="CK398" s="24">
        <v>2568</v>
      </c>
      <c r="CL398" s="28">
        <v>1.04</v>
      </c>
      <c r="CM398" s="28">
        <v>4.45</v>
      </c>
      <c r="CN398" s="24">
        <v>663</v>
      </c>
      <c r="CO398" s="24">
        <v>25.91</v>
      </c>
      <c r="CP398" s="24">
        <v>667</v>
      </c>
      <c r="CQ398" s="24">
        <v>1656</v>
      </c>
      <c r="CR398" s="24">
        <v>1127</v>
      </c>
      <c r="CS398" s="24">
        <v>3456</v>
      </c>
      <c r="CT398" s="24">
        <v>604</v>
      </c>
      <c r="CU398" s="24">
        <v>1377</v>
      </c>
      <c r="CV398" s="24">
        <v>1016</v>
      </c>
      <c r="CW398" s="24">
        <v>650</v>
      </c>
      <c r="CX398" s="24">
        <v>74.02</v>
      </c>
      <c r="CY398" s="24">
        <v>96.97</v>
      </c>
      <c r="CZ398" s="24">
        <v>83.62</v>
      </c>
      <c r="DA398" s="24">
        <v>46</v>
      </c>
      <c r="DB398" s="24">
        <v>641</v>
      </c>
      <c r="DC398" s="24">
        <v>4.38</v>
      </c>
      <c r="DD398" s="24">
        <v>13.79</v>
      </c>
      <c r="DE398" s="24">
        <v>287</v>
      </c>
      <c r="DF398" s="24">
        <v>11.22</v>
      </c>
      <c r="DG398" s="24">
        <v>13.01</v>
      </c>
      <c r="DH398" s="24">
        <v>7.44</v>
      </c>
    </row>
    <row r="399" spans="1:112" ht="12.3" customHeight="1">
      <c r="A399" s="24">
        <v>409</v>
      </c>
      <c r="B399" s="24" t="s">
        <v>272</v>
      </c>
      <c r="C399" s="24" t="s">
        <v>273</v>
      </c>
      <c r="D399" s="25" t="s">
        <v>757</v>
      </c>
      <c r="E399" s="25" t="s">
        <v>758</v>
      </c>
      <c r="F399" s="25" t="s">
        <v>759</v>
      </c>
      <c r="G399" s="25" t="s">
        <v>760</v>
      </c>
      <c r="H399" s="25" t="s">
        <v>195</v>
      </c>
      <c r="I399" s="26">
        <v>23738</v>
      </c>
      <c r="J399" s="27">
        <v>32284.800795203926</v>
      </c>
      <c r="K399" s="27">
        <f t="shared" si="219"/>
        <v>7218.7257999999993</v>
      </c>
      <c r="L399" s="24">
        <v>4034</v>
      </c>
      <c r="M399" s="24">
        <v>1288</v>
      </c>
      <c r="N399" s="24">
        <v>475</v>
      </c>
      <c r="O399" s="24">
        <f t="shared" si="220"/>
        <v>1763</v>
      </c>
      <c r="P399" s="28">
        <v>30.409999999999997</v>
      </c>
      <c r="Q399" s="28">
        <f t="shared" si="221"/>
        <v>0.42950792330820892</v>
      </c>
      <c r="R399" s="29">
        <v>0.4428769688558159</v>
      </c>
      <c r="S399" s="29">
        <v>0.10334900522106376</v>
      </c>
      <c r="T399" s="29">
        <v>0.56896546479120791</v>
      </c>
      <c r="U399" s="28" t="s">
        <v>237</v>
      </c>
      <c r="V399" s="28" t="s">
        <v>129</v>
      </c>
      <c r="W399" s="28">
        <v>0.42645068158233734</v>
      </c>
      <c r="X399" s="27">
        <v>13767.875303864701</v>
      </c>
      <c r="Y399" s="30">
        <f t="shared" si="222"/>
        <v>1.1025697321522037E-3</v>
      </c>
      <c r="Z399" s="27">
        <f t="shared" si="223"/>
        <v>13767.875303864701</v>
      </c>
      <c r="AA399" s="27">
        <v>0</v>
      </c>
      <c r="AB399" s="27">
        <v>0</v>
      </c>
      <c r="AC399" s="27">
        <v>0</v>
      </c>
      <c r="AD399" s="27">
        <v>0</v>
      </c>
      <c r="AE399" s="27">
        <v>6598</v>
      </c>
      <c r="AF399" s="27">
        <f t="shared" si="224"/>
        <v>6598</v>
      </c>
      <c r="AG399" s="27">
        <f t="shared" si="225"/>
        <v>1</v>
      </c>
      <c r="AH399" s="27">
        <v>0</v>
      </c>
      <c r="AI399" s="27">
        <v>0</v>
      </c>
      <c r="AJ399" s="27">
        <v>0</v>
      </c>
      <c r="AK399" s="27">
        <v>0</v>
      </c>
      <c r="AL399" s="27">
        <v>6598</v>
      </c>
      <c r="AM399" s="27">
        <v>6598</v>
      </c>
      <c r="AN399" s="27">
        <f t="shared" si="226"/>
        <v>1</v>
      </c>
      <c r="AO399" s="27">
        <v>0</v>
      </c>
      <c r="AP399" s="30">
        <f t="shared" si="227"/>
        <v>0</v>
      </c>
      <c r="AQ399" s="30">
        <f t="shared" si="228"/>
        <v>0</v>
      </c>
      <c r="AR399" s="31">
        <f t="shared" si="229"/>
        <v>0</v>
      </c>
      <c r="AS399" s="31">
        <f t="shared" si="245"/>
        <v>0</v>
      </c>
      <c r="AT399" s="32">
        <f t="shared" si="230"/>
        <v>0</v>
      </c>
      <c r="AU399" s="24">
        <v>3631.654004355185</v>
      </c>
      <c r="AV399" s="28">
        <f t="shared" si="231"/>
        <v>0.1008530089120193</v>
      </c>
      <c r="AW399" s="30">
        <f t="shared" si="232"/>
        <v>1.2952794193073515E-3</v>
      </c>
      <c r="AX399" s="33">
        <f t="shared" si="233"/>
        <v>0.1008530089120193</v>
      </c>
      <c r="AY399" s="30">
        <f t="shared" si="234"/>
        <v>1.2952794193073515E-3</v>
      </c>
      <c r="AZ399" s="31">
        <f t="shared" si="235"/>
        <v>0.90527068888976325</v>
      </c>
      <c r="BA399" s="31">
        <f t="shared" si="246"/>
        <v>3631.654004355185</v>
      </c>
      <c r="BB399" s="33">
        <f t="shared" si="236"/>
        <v>0</v>
      </c>
      <c r="BC399" s="31">
        <f t="shared" si="237"/>
        <v>0.48300022221919942</v>
      </c>
      <c r="BD399" s="30">
        <f t="shared" si="238"/>
        <v>1.1025697321522037E-3</v>
      </c>
      <c r="BE399" s="31">
        <f t="shared" si="239"/>
        <v>0.94632959937822225</v>
      </c>
      <c r="BF399" s="31">
        <f t="shared" si="240"/>
        <v>0.45796095023090394</v>
      </c>
      <c r="BG399" s="31">
        <f t="shared" si="241"/>
        <v>0.69503020685106209</v>
      </c>
      <c r="BH399" s="24">
        <v>82.28</v>
      </c>
      <c r="BI399" s="24">
        <v>491.95313828899998</v>
      </c>
      <c r="BJ399" s="24">
        <f t="shared" si="213"/>
        <v>65.625764493523931</v>
      </c>
      <c r="BK399" s="28">
        <f t="shared" si="218"/>
        <v>3.2812882246761967E-2</v>
      </c>
      <c r="BL399" s="28" t="str">
        <f t="shared" si="242"/>
        <v>FALSETRUE</v>
      </c>
      <c r="BM399" s="24" t="str">
        <f t="shared" si="243"/>
        <v>TRUETRUE</v>
      </c>
      <c r="BN399" s="28">
        <v>0.47670000000000001</v>
      </c>
      <c r="BO399" s="28">
        <f t="shared" si="244"/>
        <v>0.42373333333333335</v>
      </c>
      <c r="BP399" s="24">
        <v>5.55</v>
      </c>
      <c r="BQ399" s="24">
        <f t="shared" si="247"/>
        <v>283.86666666666667</v>
      </c>
      <c r="BR399" s="24">
        <v>30</v>
      </c>
      <c r="BS399" s="28">
        <v>9.129999999999999</v>
      </c>
      <c r="BT399" s="28">
        <v>2167.2793999999999</v>
      </c>
      <c r="BU399" s="24">
        <v>0.67</v>
      </c>
      <c r="BV399" s="28">
        <v>8.2200000000000006</v>
      </c>
      <c r="BW399" s="28">
        <v>1951.2636000000002</v>
      </c>
      <c r="BX399" s="24">
        <v>7374</v>
      </c>
      <c r="BY399" s="24">
        <v>15469</v>
      </c>
      <c r="BZ399" s="24">
        <v>895</v>
      </c>
      <c r="CA399" s="24">
        <v>5952</v>
      </c>
      <c r="CB399" s="24">
        <v>2859</v>
      </c>
      <c r="CC399" s="24">
        <v>14927</v>
      </c>
      <c r="CD399" s="24">
        <v>53.46</v>
      </c>
      <c r="CE399" s="24">
        <v>26.66</v>
      </c>
      <c r="CF399" s="24">
        <v>105.15</v>
      </c>
      <c r="CG399" s="24">
        <v>19532</v>
      </c>
      <c r="CH399" s="24">
        <v>4206</v>
      </c>
      <c r="CI399" s="24">
        <v>17.72</v>
      </c>
      <c r="CJ399" s="24" t="s">
        <v>98</v>
      </c>
      <c r="CK399" s="24">
        <v>6114</v>
      </c>
      <c r="CL399" s="28">
        <v>1.03</v>
      </c>
      <c r="CM399" s="28">
        <v>3.94</v>
      </c>
      <c r="CN399" s="24">
        <v>2047</v>
      </c>
      <c r="CO399" s="24">
        <v>33.54</v>
      </c>
      <c r="CP399" s="24">
        <v>1678</v>
      </c>
      <c r="CQ399" s="24">
        <v>4066</v>
      </c>
      <c r="CR399" s="24">
        <v>2619</v>
      </c>
      <c r="CS399" s="24">
        <v>8516</v>
      </c>
      <c r="CT399" s="24">
        <v>1440</v>
      </c>
      <c r="CU399" s="24">
        <v>2693</v>
      </c>
      <c r="CV399" s="24">
        <v>1710</v>
      </c>
      <c r="CW399" s="24">
        <v>920</v>
      </c>
      <c r="CX399" s="24">
        <v>73.36</v>
      </c>
      <c r="CY399" s="24">
        <v>91.47</v>
      </c>
      <c r="CZ399" s="24">
        <v>71.37</v>
      </c>
      <c r="DA399" s="24">
        <v>26.67</v>
      </c>
      <c r="DB399" s="24">
        <v>1044</v>
      </c>
      <c r="DC399" s="24">
        <v>10.15</v>
      </c>
      <c r="DD399" s="24">
        <v>15.5</v>
      </c>
      <c r="DE399" s="24">
        <v>676</v>
      </c>
      <c r="DF399" s="24">
        <v>11.07</v>
      </c>
      <c r="DG399" s="24">
        <v>7</v>
      </c>
      <c r="DH399" s="24">
        <v>3.93</v>
      </c>
    </row>
    <row r="400" spans="1:112" ht="12.3" customHeight="1">
      <c r="A400" s="24">
        <v>410</v>
      </c>
      <c r="B400" s="24" t="s">
        <v>272</v>
      </c>
      <c r="C400" s="24" t="s">
        <v>273</v>
      </c>
      <c r="D400" s="25" t="s">
        <v>757</v>
      </c>
      <c r="E400" s="25" t="s">
        <v>758</v>
      </c>
      <c r="F400" s="25" t="s">
        <v>1567</v>
      </c>
      <c r="G400" s="25" t="s">
        <v>1568</v>
      </c>
      <c r="H400" s="25" t="s">
        <v>195</v>
      </c>
      <c r="I400" s="26">
        <v>8455</v>
      </c>
      <c r="J400" s="27">
        <v>11499.199204796074</v>
      </c>
      <c r="K400" s="27">
        <f t="shared" si="219"/>
        <v>2948.2584999999999</v>
      </c>
      <c r="L400" s="24">
        <v>1337</v>
      </c>
      <c r="M400" s="24">
        <v>438</v>
      </c>
      <c r="N400" s="24">
        <v>278</v>
      </c>
      <c r="O400" s="24">
        <f t="shared" si="220"/>
        <v>716</v>
      </c>
      <c r="P400" s="28">
        <v>34.869999999999997</v>
      </c>
      <c r="Q400" s="28">
        <f t="shared" si="221"/>
        <v>0.45131459977694699</v>
      </c>
      <c r="R400" s="29">
        <v>0.4428769688558159</v>
      </c>
      <c r="S400" s="29">
        <v>0.10334900522106376</v>
      </c>
      <c r="T400" s="29">
        <v>0.56896546479120791</v>
      </c>
      <c r="U400" s="28" t="s">
        <v>237</v>
      </c>
      <c r="V400" s="28" t="s">
        <v>129</v>
      </c>
      <c r="W400" s="28">
        <v>0.48899491176508059</v>
      </c>
      <c r="X400" s="27">
        <v>5623.049900518341</v>
      </c>
      <c r="Y400" s="30">
        <f t="shared" si="222"/>
        <v>4.5030946938869146E-4</v>
      </c>
      <c r="Z400" s="27">
        <f t="shared" si="223"/>
        <v>5623.049900518341</v>
      </c>
      <c r="AA400" s="27">
        <v>0</v>
      </c>
      <c r="AB400" s="27">
        <v>0</v>
      </c>
      <c r="AC400" s="27">
        <v>0</v>
      </c>
      <c r="AD400" s="27">
        <v>0</v>
      </c>
      <c r="AE400" s="27">
        <v>0</v>
      </c>
      <c r="AF400" s="27">
        <f t="shared" si="224"/>
        <v>0</v>
      </c>
      <c r="AG400" s="27">
        <f t="shared" si="225"/>
        <v>0</v>
      </c>
      <c r="AH400" s="27">
        <v>0</v>
      </c>
      <c r="AI400" s="27">
        <v>0</v>
      </c>
      <c r="AJ400" s="27">
        <v>0</v>
      </c>
      <c r="AK400" s="27">
        <v>0</v>
      </c>
      <c r="AL400" s="27">
        <v>0</v>
      </c>
      <c r="AM400" s="27">
        <v>0</v>
      </c>
      <c r="AN400" s="27">
        <f t="shared" si="226"/>
        <v>0</v>
      </c>
      <c r="AO400" s="27">
        <v>0</v>
      </c>
      <c r="AP400" s="30">
        <f t="shared" si="227"/>
        <v>0</v>
      </c>
      <c r="AQ400" s="30">
        <f t="shared" si="228"/>
        <v>0</v>
      </c>
      <c r="AR400" s="31">
        <f t="shared" si="229"/>
        <v>0</v>
      </c>
      <c r="AS400" s="31">
        <f t="shared" si="245"/>
        <v>0</v>
      </c>
      <c r="AT400" s="32">
        <f t="shared" si="230"/>
        <v>0</v>
      </c>
      <c r="AU400" s="24">
        <v>952.56208811837701</v>
      </c>
      <c r="AV400" s="28">
        <f t="shared" si="231"/>
        <v>2.645316779821149E-2</v>
      </c>
      <c r="AW400" s="30">
        <f t="shared" si="232"/>
        <v>3.3974438833449439E-4</v>
      </c>
      <c r="AX400" s="33">
        <f t="shared" si="233"/>
        <v>2.645316779821149E-2</v>
      </c>
      <c r="AY400" s="30">
        <f t="shared" si="234"/>
        <v>3.3974438833449439E-4</v>
      </c>
      <c r="AZ400" s="31">
        <f t="shared" si="235"/>
        <v>0.89743232011883067</v>
      </c>
      <c r="BA400" s="31">
        <f t="shared" si="246"/>
        <v>952.56208811837701</v>
      </c>
      <c r="BB400" s="33">
        <f t="shared" si="236"/>
        <v>0</v>
      </c>
      <c r="BC400" s="31">
        <f t="shared" si="237"/>
        <v>0.45558748559095269</v>
      </c>
      <c r="BD400" s="30">
        <f t="shared" si="238"/>
        <v>4.5030946938869146E-4</v>
      </c>
      <c r="BE400" s="31">
        <f t="shared" si="239"/>
        <v>0.94380385012794099</v>
      </c>
      <c r="BF400" s="31">
        <f t="shared" si="240"/>
        <v>0.47774969045413673</v>
      </c>
      <c r="BG400" s="31">
        <f t="shared" si="241"/>
        <v>0.72506283780734937</v>
      </c>
      <c r="BH400" s="24">
        <v>82.24</v>
      </c>
      <c r="BI400" s="24">
        <v>343.99679419099999</v>
      </c>
      <c r="BJ400" s="24">
        <f t="shared" si="213"/>
        <v>33.428216189745321</v>
      </c>
      <c r="BK400" s="28">
        <f t="shared" si="218"/>
        <v>1.671410809487266E-2</v>
      </c>
      <c r="BL400" s="28" t="str">
        <f t="shared" si="242"/>
        <v>TRUETRUE</v>
      </c>
      <c r="BM400" s="24" t="str">
        <f t="shared" si="243"/>
        <v>FALSETRUE</v>
      </c>
      <c r="BN400" s="28">
        <v>0.49930000000000002</v>
      </c>
      <c r="BO400" s="28">
        <f t="shared" si="244"/>
        <v>0.44382222222222223</v>
      </c>
      <c r="BP400" s="24">
        <v>7.6</v>
      </c>
      <c r="BQ400" s="24">
        <f t="shared" si="247"/>
        <v>149.84615384615384</v>
      </c>
      <c r="BR400" s="24">
        <v>13</v>
      </c>
      <c r="BS400" s="28">
        <v>9.64</v>
      </c>
      <c r="BT400" s="28">
        <v>815.06200000000001</v>
      </c>
      <c r="BU400" s="24">
        <v>0.24</v>
      </c>
      <c r="BV400" s="28">
        <v>25.82</v>
      </c>
      <c r="BW400" s="28">
        <v>2183.0810000000001</v>
      </c>
      <c r="BX400" s="24">
        <v>2694</v>
      </c>
      <c r="BY400" s="24">
        <v>5396</v>
      </c>
      <c r="BZ400" s="24">
        <v>365</v>
      </c>
      <c r="CA400" s="24">
        <v>2149</v>
      </c>
      <c r="CB400" s="24">
        <v>1140</v>
      </c>
      <c r="CC400" s="24">
        <v>5166</v>
      </c>
      <c r="CD400" s="24">
        <v>56.69</v>
      </c>
      <c r="CE400" s="24">
        <v>26.65</v>
      </c>
      <c r="CF400" s="24">
        <v>101.69</v>
      </c>
      <c r="CG400" s="24">
        <v>6953</v>
      </c>
      <c r="CH400" s="24">
        <v>1502</v>
      </c>
      <c r="CI400" s="24">
        <v>17.760000000000002</v>
      </c>
      <c r="CJ400" s="24" t="s">
        <v>98</v>
      </c>
      <c r="CK400" s="24">
        <v>2161</v>
      </c>
      <c r="CL400" s="28">
        <v>1.04</v>
      </c>
      <c r="CM400" s="28">
        <v>4.0599999999999996</v>
      </c>
      <c r="CN400" s="24">
        <v>773</v>
      </c>
      <c r="CO400" s="24">
        <v>35.9</v>
      </c>
      <c r="CP400" s="24">
        <v>427</v>
      </c>
      <c r="CQ400" s="24">
        <v>1043</v>
      </c>
      <c r="CR400" s="24">
        <v>478</v>
      </c>
      <c r="CS400" s="24">
        <v>1948</v>
      </c>
      <c r="CT400" s="24">
        <v>506</v>
      </c>
      <c r="CU400" s="24">
        <v>1027</v>
      </c>
      <c r="CV400" s="24">
        <v>695</v>
      </c>
      <c r="CW400" s="24">
        <v>394</v>
      </c>
      <c r="CX400" s="24">
        <v>68.38</v>
      </c>
      <c r="CY400" s="24">
        <v>93.62</v>
      </c>
      <c r="CZ400" s="24">
        <v>74.569999999999993</v>
      </c>
      <c r="DA400" s="24">
        <v>34.32</v>
      </c>
      <c r="DB400" s="24">
        <v>507</v>
      </c>
      <c r="DC400" s="24">
        <v>8.0399999999999991</v>
      </c>
      <c r="DD400" s="24">
        <v>15.98</v>
      </c>
      <c r="DE400" s="24">
        <v>243</v>
      </c>
      <c r="DF400" s="24">
        <v>11.29</v>
      </c>
      <c r="DG400" s="24">
        <v>16.63</v>
      </c>
      <c r="DH400" s="24">
        <v>6.82</v>
      </c>
    </row>
    <row r="401" spans="1:112" ht="12.3" customHeight="1">
      <c r="A401" s="24">
        <v>411</v>
      </c>
      <c r="B401" s="24" t="s">
        <v>272</v>
      </c>
      <c r="C401" s="24" t="s">
        <v>273</v>
      </c>
      <c r="D401" s="25" t="s">
        <v>169</v>
      </c>
      <c r="E401" s="25" t="s">
        <v>1678</v>
      </c>
      <c r="F401" s="25" t="s">
        <v>169</v>
      </c>
      <c r="G401" s="25" t="s">
        <v>1679</v>
      </c>
      <c r="H401" s="25" t="s">
        <v>195</v>
      </c>
      <c r="I401" s="26">
        <v>4297</v>
      </c>
      <c r="J401" s="27">
        <v>4936.2354263968173</v>
      </c>
      <c r="K401" s="27">
        <f t="shared" si="219"/>
        <v>1262.8883000000001</v>
      </c>
      <c r="L401" s="24">
        <v>723</v>
      </c>
      <c r="M401" s="24">
        <v>229</v>
      </c>
      <c r="N401" s="24">
        <v>72</v>
      </c>
      <c r="O401" s="24">
        <f t="shared" si="220"/>
        <v>301</v>
      </c>
      <c r="P401" s="28">
        <v>29.39</v>
      </c>
      <c r="Q401" s="28">
        <f t="shared" si="221"/>
        <v>0.42234726121410598</v>
      </c>
      <c r="R401" s="29">
        <v>0.51880350567496203</v>
      </c>
      <c r="S401" s="29">
        <v>6.7886467884792162E-2</v>
      </c>
      <c r="T401" s="29">
        <v>0.23944667839609765</v>
      </c>
      <c r="U401" s="28" t="s">
        <v>294</v>
      </c>
      <c r="V401" s="28" t="s">
        <v>295</v>
      </c>
      <c r="W401" s="28">
        <v>0.40577842679724546</v>
      </c>
      <c r="X401" s="27">
        <v>2003.0178456241306</v>
      </c>
      <c r="Y401" s="30">
        <f t="shared" si="222"/>
        <v>1.6040723792188586E-4</v>
      </c>
      <c r="Z401" s="27">
        <f t="shared" si="223"/>
        <v>2003.0178456241306</v>
      </c>
      <c r="AA401" s="27">
        <v>0</v>
      </c>
      <c r="AB401" s="27">
        <v>0</v>
      </c>
      <c r="AC401" s="27">
        <v>0</v>
      </c>
      <c r="AD401" s="27">
        <v>0</v>
      </c>
      <c r="AE401" s="27">
        <v>938</v>
      </c>
      <c r="AF401" s="27">
        <f t="shared" si="224"/>
        <v>938</v>
      </c>
      <c r="AG401" s="27">
        <f t="shared" si="225"/>
        <v>1</v>
      </c>
      <c r="AH401" s="27">
        <v>0</v>
      </c>
      <c r="AI401" s="27">
        <v>0</v>
      </c>
      <c r="AJ401" s="27">
        <v>0</v>
      </c>
      <c r="AK401" s="27">
        <v>0</v>
      </c>
      <c r="AL401" s="27">
        <v>938</v>
      </c>
      <c r="AM401" s="27">
        <v>938</v>
      </c>
      <c r="AN401" s="27">
        <f t="shared" si="226"/>
        <v>1</v>
      </c>
      <c r="AO401" s="27">
        <v>0</v>
      </c>
      <c r="AP401" s="30">
        <f t="shared" si="227"/>
        <v>0</v>
      </c>
      <c r="AQ401" s="30">
        <f t="shared" si="228"/>
        <v>0</v>
      </c>
      <c r="AR401" s="31">
        <f t="shared" si="229"/>
        <v>0</v>
      </c>
      <c r="AS401" s="31">
        <f t="shared" si="245"/>
        <v>0</v>
      </c>
      <c r="AT401" s="32">
        <f t="shared" si="230"/>
        <v>0</v>
      </c>
      <c r="AU401" s="24">
        <v>688.20021184812833</v>
      </c>
      <c r="AV401" s="28">
        <f t="shared" si="231"/>
        <v>1.9111694565489414E-2</v>
      </c>
      <c r="AW401" s="30">
        <f t="shared" si="232"/>
        <v>2.4545608411507077E-4</v>
      </c>
      <c r="AX401" s="33">
        <f t="shared" si="233"/>
        <v>1.9111694565489414E-2</v>
      </c>
      <c r="AY401" s="30">
        <f t="shared" si="234"/>
        <v>2.4545608411507077E-4</v>
      </c>
      <c r="AZ401" s="31">
        <f t="shared" si="235"/>
        <v>0.89665886182028431</v>
      </c>
      <c r="BA401" s="31">
        <f t="shared" si="246"/>
        <v>688.20021184812833</v>
      </c>
      <c r="BB401" s="33">
        <f t="shared" si="236"/>
        <v>0</v>
      </c>
      <c r="BC401" s="31">
        <f t="shared" si="237"/>
        <v>0.47819135402024521</v>
      </c>
      <c r="BD401" s="30">
        <f t="shared" si="238"/>
        <v>1.6040723792188586E-4</v>
      </c>
      <c r="BE401" s="31">
        <f t="shared" si="239"/>
        <v>0.94268126090154858</v>
      </c>
      <c r="BF401" s="31">
        <f t="shared" si="240"/>
        <v>0.44954003164557199</v>
      </c>
      <c r="BG401" s="31">
        <f t="shared" si="241"/>
        <v>0.68225009364864109</v>
      </c>
      <c r="BH401" s="24">
        <v>86.25</v>
      </c>
      <c r="BI401" s="24">
        <v>180.81142565900001</v>
      </c>
      <c r="BJ401" s="24">
        <f t="shared" si="213"/>
        <v>27.300461839763791</v>
      </c>
      <c r="BK401" s="28">
        <f t="shared" si="218"/>
        <v>1.3650230919881896E-2</v>
      </c>
      <c r="BL401" s="28" t="str">
        <f t="shared" si="242"/>
        <v>FALSETRUE</v>
      </c>
      <c r="BM401" s="24" t="str">
        <f t="shared" si="243"/>
        <v>FALSETRUE</v>
      </c>
      <c r="BN401" s="28">
        <v>0.42469999999999997</v>
      </c>
      <c r="BO401" s="28">
        <f t="shared" si="244"/>
        <v>0.37751111111111108</v>
      </c>
      <c r="BP401" s="24">
        <v>4.05</v>
      </c>
      <c r="BQ401" s="24">
        <f t="shared" si="247"/>
        <v>130.46153846153845</v>
      </c>
      <c r="BR401" s="24">
        <v>13</v>
      </c>
      <c r="BS401" s="28">
        <v>15.08</v>
      </c>
      <c r="BT401" s="28">
        <v>647.98759999999993</v>
      </c>
      <c r="BU401" s="24">
        <v>0.19</v>
      </c>
      <c r="BV401" s="28">
        <v>17.220000000000002</v>
      </c>
      <c r="BW401" s="28">
        <v>739.94340000000011</v>
      </c>
      <c r="BX401" s="24">
        <v>1195</v>
      </c>
      <c r="BY401" s="24">
        <v>2814</v>
      </c>
      <c r="BZ401" s="24">
        <v>288</v>
      </c>
      <c r="CA401" s="24">
        <v>907</v>
      </c>
      <c r="CB401" s="24">
        <v>602</v>
      </c>
      <c r="CC401" s="24">
        <v>2788</v>
      </c>
      <c r="CD401" s="24">
        <v>52.7</v>
      </c>
      <c r="CE401" s="24">
        <v>29.51</v>
      </c>
      <c r="CF401" s="24">
        <v>102.4</v>
      </c>
      <c r="CG401" s="24">
        <v>3706</v>
      </c>
      <c r="CH401" s="24">
        <v>591</v>
      </c>
      <c r="CI401" s="24">
        <v>13.75</v>
      </c>
      <c r="CJ401" s="24" t="s">
        <v>98</v>
      </c>
      <c r="CK401" s="24">
        <v>1045</v>
      </c>
      <c r="CL401" s="28">
        <v>1.02</v>
      </c>
      <c r="CM401" s="28">
        <v>4.18</v>
      </c>
      <c r="CN401" s="24">
        <v>347</v>
      </c>
      <c r="CO401" s="24">
        <v>33.21</v>
      </c>
      <c r="CP401" s="24">
        <v>107</v>
      </c>
      <c r="CQ401" s="24">
        <v>1020</v>
      </c>
      <c r="CR401" s="24">
        <v>569</v>
      </c>
      <c r="CS401" s="24">
        <v>1696</v>
      </c>
      <c r="CT401" s="24">
        <v>223</v>
      </c>
      <c r="CU401" s="24">
        <v>467</v>
      </c>
      <c r="CV401" s="24">
        <v>451</v>
      </c>
      <c r="CW401" s="24">
        <v>342</v>
      </c>
      <c r="CX401" s="24">
        <v>75.59</v>
      </c>
      <c r="CY401" s="24">
        <v>96.09</v>
      </c>
      <c r="CZ401" s="24">
        <v>89.84</v>
      </c>
      <c r="DA401" s="24">
        <v>61.62</v>
      </c>
      <c r="DB401" s="24">
        <v>144</v>
      </c>
      <c r="DC401" s="24">
        <v>5.46</v>
      </c>
      <c r="DD401" s="24">
        <v>12.44</v>
      </c>
      <c r="DE401" s="24">
        <v>28</v>
      </c>
      <c r="DF401" s="24">
        <v>2.68</v>
      </c>
      <c r="DG401" s="24">
        <v>15.98</v>
      </c>
      <c r="DH401" s="24">
        <v>4.79</v>
      </c>
    </row>
    <row r="402" spans="1:112" ht="12.3" customHeight="1">
      <c r="A402" s="24">
        <v>412</v>
      </c>
      <c r="B402" s="24" t="s">
        <v>272</v>
      </c>
      <c r="C402" s="24" t="s">
        <v>273</v>
      </c>
      <c r="D402" s="25" t="s">
        <v>169</v>
      </c>
      <c r="E402" s="25" t="s">
        <v>1678</v>
      </c>
      <c r="F402" s="25" t="s">
        <v>2628</v>
      </c>
      <c r="G402" s="25" t="s">
        <v>2629</v>
      </c>
      <c r="H402" s="25" t="s">
        <v>195</v>
      </c>
      <c r="I402" s="26">
        <v>1484</v>
      </c>
      <c r="J402" s="27">
        <v>1704.764573603183</v>
      </c>
      <c r="K402" s="27">
        <f t="shared" si="219"/>
        <v>909.39520000000005</v>
      </c>
      <c r="L402" s="24">
        <v>170</v>
      </c>
      <c r="M402" s="24">
        <v>187</v>
      </c>
      <c r="N402" s="24">
        <v>82</v>
      </c>
      <c r="O402" s="24">
        <f t="shared" si="220"/>
        <v>269</v>
      </c>
      <c r="P402" s="28">
        <v>61.28</v>
      </c>
      <c r="Q402" s="28">
        <f t="shared" si="221"/>
        <v>0.65356408891956408</v>
      </c>
      <c r="R402" s="29">
        <v>0.51880350567496203</v>
      </c>
      <c r="S402" s="29">
        <v>6.7886467884792162E-2</v>
      </c>
      <c r="T402" s="29">
        <v>0.23944667839609765</v>
      </c>
      <c r="U402" s="28" t="s">
        <v>294</v>
      </c>
      <c r="V402" s="28" t="s">
        <v>295</v>
      </c>
      <c r="W402" s="28">
        <v>0.84607356223665209</v>
      </c>
      <c r="X402" s="27">
        <v>1442.3562355632923</v>
      </c>
      <c r="Y402" s="30">
        <f t="shared" si="222"/>
        <v>1.155078974216651E-4</v>
      </c>
      <c r="Z402" s="27">
        <f t="shared" si="223"/>
        <v>1442.3562355632923</v>
      </c>
      <c r="AA402" s="27">
        <v>0</v>
      </c>
      <c r="AB402" s="27">
        <v>0</v>
      </c>
      <c r="AC402" s="27">
        <v>0</v>
      </c>
      <c r="AD402" s="27">
        <v>0</v>
      </c>
      <c r="AE402" s="27">
        <v>0</v>
      </c>
      <c r="AF402" s="27">
        <f t="shared" si="224"/>
        <v>0</v>
      </c>
      <c r="AG402" s="27">
        <f t="shared" si="225"/>
        <v>0</v>
      </c>
      <c r="AH402" s="27">
        <v>0</v>
      </c>
      <c r="AI402" s="27">
        <v>0</v>
      </c>
      <c r="AJ402" s="27">
        <v>0</v>
      </c>
      <c r="AK402" s="27">
        <v>0</v>
      </c>
      <c r="AL402" s="27">
        <v>0</v>
      </c>
      <c r="AM402" s="27">
        <v>0</v>
      </c>
      <c r="AN402" s="27">
        <f t="shared" si="226"/>
        <v>0</v>
      </c>
      <c r="AO402" s="27">
        <v>0</v>
      </c>
      <c r="AP402" s="30">
        <f t="shared" si="227"/>
        <v>0</v>
      </c>
      <c r="AQ402" s="30">
        <f t="shared" si="228"/>
        <v>0</v>
      </c>
      <c r="AR402" s="31">
        <f t="shared" si="229"/>
        <v>0</v>
      </c>
      <c r="AS402" s="31">
        <f t="shared" si="245"/>
        <v>0</v>
      </c>
      <c r="AT402" s="32">
        <f t="shared" si="230"/>
        <v>0</v>
      </c>
      <c r="AU402" s="24">
        <v>197.13514000113994</v>
      </c>
      <c r="AV402" s="28">
        <f t="shared" si="231"/>
        <v>5.4745501657273684E-3</v>
      </c>
      <c r="AW402" s="30">
        <f t="shared" si="232"/>
        <v>7.031096281736442E-5</v>
      </c>
      <c r="AX402" s="33">
        <f t="shared" si="233"/>
        <v>5.4745501657273684E-3</v>
      </c>
      <c r="AY402" s="30">
        <f t="shared" si="234"/>
        <v>7.031096281736442E-5</v>
      </c>
      <c r="AZ402" s="31">
        <f t="shared" si="235"/>
        <v>0.89522212532746992</v>
      </c>
      <c r="BA402" s="31">
        <f t="shared" si="246"/>
        <v>197.13514000113994</v>
      </c>
      <c r="BB402" s="33">
        <f t="shared" si="236"/>
        <v>0</v>
      </c>
      <c r="BC402" s="31">
        <f t="shared" si="237"/>
        <v>0.47316672705605312</v>
      </c>
      <c r="BD402" s="30">
        <f t="shared" si="238"/>
        <v>1.155078974216651E-4</v>
      </c>
      <c r="BE402" s="31">
        <f t="shared" si="239"/>
        <v>0.94250739705902953</v>
      </c>
      <c r="BF402" s="31">
        <f t="shared" si="240"/>
        <v>0.59623215573103439</v>
      </c>
      <c r="BG402" s="31">
        <f t="shared" si="241"/>
        <v>0.90487924422389132</v>
      </c>
      <c r="BH402" s="24">
        <v>0</v>
      </c>
      <c r="BI402" s="24">
        <v>616.85043912599997</v>
      </c>
      <c r="BJ402" s="24">
        <f t="shared" si="213"/>
        <v>2.7636594958392533</v>
      </c>
      <c r="BK402" s="28">
        <f t="shared" si="218"/>
        <v>1.3818297479196266E-3</v>
      </c>
      <c r="BL402" s="28" t="str">
        <f t="shared" si="242"/>
        <v>TRUEFALSE</v>
      </c>
      <c r="BM402" s="24" t="str">
        <f t="shared" si="243"/>
        <v>FALSEFALSE</v>
      </c>
      <c r="BN402" s="28">
        <v>0.3574</v>
      </c>
      <c r="BO402" s="28">
        <f t="shared" si="244"/>
        <v>0.31768888888888891</v>
      </c>
      <c r="BP402" s="24">
        <v>11.04</v>
      </c>
      <c r="BQ402" s="24">
        <f t="shared" si="247"/>
        <v>25.888888888888889</v>
      </c>
      <c r="BR402" s="24">
        <v>9</v>
      </c>
      <c r="BS402" s="28">
        <v>53.769999999999996</v>
      </c>
      <c r="BT402" s="28">
        <v>797.94679999999994</v>
      </c>
      <c r="BU402" s="24">
        <v>2.4300000000000002</v>
      </c>
      <c r="BV402" s="28">
        <v>61.269999999999989</v>
      </c>
      <c r="BW402" s="28">
        <v>909.24679999999978</v>
      </c>
      <c r="BX402" s="24">
        <v>336</v>
      </c>
      <c r="BY402" s="24">
        <v>940</v>
      </c>
      <c r="BZ402" s="24">
        <v>208</v>
      </c>
      <c r="CA402" s="24">
        <v>242</v>
      </c>
      <c r="CB402" s="24">
        <v>178</v>
      </c>
      <c r="CC402" s="24">
        <v>1064</v>
      </c>
      <c r="CD402" s="24">
        <v>57.87</v>
      </c>
      <c r="CE402" s="24">
        <v>35.65</v>
      </c>
      <c r="CF402" s="24">
        <v>116.33</v>
      </c>
      <c r="CG402" s="24">
        <v>0</v>
      </c>
      <c r="CH402" s="24">
        <v>1484</v>
      </c>
      <c r="CI402" s="24">
        <v>100</v>
      </c>
      <c r="CJ402" s="24" t="s">
        <v>1980</v>
      </c>
      <c r="CK402" s="24">
        <v>452</v>
      </c>
      <c r="CL402" s="28">
        <v>1</v>
      </c>
      <c r="CM402" s="28">
        <v>3.28</v>
      </c>
      <c r="CN402" s="24">
        <v>133</v>
      </c>
      <c r="CO402" s="24">
        <v>29.42</v>
      </c>
      <c r="CP402" s="24">
        <v>32</v>
      </c>
      <c r="CQ402" s="24">
        <v>136</v>
      </c>
      <c r="CR402" s="24">
        <v>65</v>
      </c>
      <c r="CS402" s="24">
        <v>233</v>
      </c>
      <c r="CT402" s="24">
        <v>35</v>
      </c>
      <c r="CU402" s="24">
        <v>127</v>
      </c>
      <c r="CV402" s="24">
        <v>124</v>
      </c>
      <c r="CW402" s="24">
        <v>66</v>
      </c>
      <c r="CX402" s="24">
        <v>46.67</v>
      </c>
      <c r="CY402" s="24">
        <v>86.99</v>
      </c>
      <c r="CZ402" s="24">
        <v>81.58</v>
      </c>
      <c r="DA402" s="24">
        <v>43.42</v>
      </c>
      <c r="DB402" s="24">
        <v>144</v>
      </c>
      <c r="DC402" s="24">
        <v>15.74</v>
      </c>
      <c r="DD402" s="24">
        <v>11.95</v>
      </c>
      <c r="DE402" s="24">
        <v>64</v>
      </c>
      <c r="DF402" s="24">
        <v>14.16</v>
      </c>
      <c r="DG402" s="24">
        <v>37.61</v>
      </c>
      <c r="DH402" s="24">
        <v>15.49</v>
      </c>
    </row>
    <row r="403" spans="1:112" ht="12.3" customHeight="1">
      <c r="A403" s="24">
        <v>413</v>
      </c>
      <c r="B403" s="24" t="s">
        <v>272</v>
      </c>
      <c r="C403" s="24" t="s">
        <v>273</v>
      </c>
      <c r="D403" s="25" t="s">
        <v>1585</v>
      </c>
      <c r="E403" s="25" t="s">
        <v>1586</v>
      </c>
      <c r="F403" s="25" t="s">
        <v>1585</v>
      </c>
      <c r="G403" s="25" t="s">
        <v>1587</v>
      </c>
      <c r="H403" s="25" t="s">
        <v>195</v>
      </c>
      <c r="I403" s="26">
        <v>5519</v>
      </c>
      <c r="J403" s="27">
        <v>6268</v>
      </c>
      <c r="K403" s="27">
        <f t="shared" si="219"/>
        <v>2619.3173999999999</v>
      </c>
      <c r="L403" s="24">
        <v>683</v>
      </c>
      <c r="M403" s="24">
        <v>478</v>
      </c>
      <c r="N403" s="24">
        <v>139</v>
      </c>
      <c r="O403" s="24">
        <f t="shared" si="220"/>
        <v>617</v>
      </c>
      <c r="P403" s="28">
        <v>47.46</v>
      </c>
      <c r="Q403" s="28">
        <f t="shared" si="221"/>
        <v>0.48505554150911451</v>
      </c>
      <c r="R403" s="29">
        <v>0.57379824379991129</v>
      </c>
      <c r="S403" s="29">
        <v>0.2215827423626954</v>
      </c>
      <c r="T403" s="29">
        <v>0.2075849902983766</v>
      </c>
      <c r="U403" s="28" t="s">
        <v>294</v>
      </c>
      <c r="V403" s="28" t="s">
        <v>295</v>
      </c>
      <c r="W403" s="28">
        <v>0.57379824379991129</v>
      </c>
      <c r="X403" s="27">
        <v>3596.5673921378439</v>
      </c>
      <c r="Y403" s="30">
        <f t="shared" si="222"/>
        <v>2.8802311603618673E-4</v>
      </c>
      <c r="Z403" s="27">
        <f t="shared" si="223"/>
        <v>3596.5673921378439</v>
      </c>
      <c r="AA403" s="27">
        <v>0</v>
      </c>
      <c r="AB403" s="27">
        <v>0</v>
      </c>
      <c r="AC403" s="27">
        <v>0</v>
      </c>
      <c r="AD403" s="27">
        <v>0</v>
      </c>
      <c r="AE403" s="27">
        <v>988</v>
      </c>
      <c r="AF403" s="27">
        <f t="shared" si="224"/>
        <v>988</v>
      </c>
      <c r="AG403" s="27">
        <f t="shared" si="225"/>
        <v>1</v>
      </c>
      <c r="AH403" s="27">
        <v>0</v>
      </c>
      <c r="AI403" s="27">
        <v>0</v>
      </c>
      <c r="AJ403" s="27">
        <v>0</v>
      </c>
      <c r="AK403" s="27">
        <v>0</v>
      </c>
      <c r="AL403" s="27">
        <v>988</v>
      </c>
      <c r="AM403" s="27">
        <v>988</v>
      </c>
      <c r="AN403" s="27">
        <f t="shared" si="226"/>
        <v>1</v>
      </c>
      <c r="AO403" s="27">
        <v>0</v>
      </c>
      <c r="AP403" s="30">
        <f t="shared" si="227"/>
        <v>0</v>
      </c>
      <c r="AQ403" s="30">
        <f t="shared" si="228"/>
        <v>0</v>
      </c>
      <c r="AR403" s="31">
        <f t="shared" si="229"/>
        <v>0</v>
      </c>
      <c r="AS403" s="31">
        <f t="shared" si="245"/>
        <v>0</v>
      </c>
      <c r="AT403" s="32">
        <f t="shared" si="230"/>
        <v>0</v>
      </c>
      <c r="AU403" s="24">
        <v>897.42045330306121</v>
      </c>
      <c r="AV403" s="28">
        <f t="shared" si="231"/>
        <v>2.4921854578179182E-2</v>
      </c>
      <c r="AW403" s="30">
        <f t="shared" si="232"/>
        <v>3.20077364813645E-4</v>
      </c>
      <c r="AX403" s="33">
        <f t="shared" si="233"/>
        <v>2.4921854578179182E-2</v>
      </c>
      <c r="AY403" s="30">
        <f t="shared" si="234"/>
        <v>3.20077364813645E-4</v>
      </c>
      <c r="AZ403" s="31">
        <f t="shared" si="235"/>
        <v>0.8972709891597489</v>
      </c>
      <c r="BA403" s="31">
        <f t="shared" si="246"/>
        <v>897.42045330306121</v>
      </c>
      <c r="BB403" s="33">
        <f t="shared" si="236"/>
        <v>0</v>
      </c>
      <c r="BC403" s="31">
        <f t="shared" si="237"/>
        <v>0.49866369584594644</v>
      </c>
      <c r="BD403" s="30">
        <f t="shared" si="238"/>
        <v>2.8802311603618673E-4</v>
      </c>
      <c r="BE403" s="31">
        <f t="shared" si="239"/>
        <v>0.94317542822534894</v>
      </c>
      <c r="BF403" s="31">
        <f t="shared" si="240"/>
        <v>0.50575389838043217</v>
      </c>
      <c r="BG403" s="31">
        <f t="shared" si="241"/>
        <v>0.76756377684570987</v>
      </c>
      <c r="BH403" s="24">
        <v>77.349999999999994</v>
      </c>
      <c r="BI403" s="24">
        <v>89.008444865800001</v>
      </c>
      <c r="BJ403" s="24">
        <f t="shared" si="213"/>
        <v>70.420284383694181</v>
      </c>
      <c r="BK403" s="28">
        <f t="shared" si="218"/>
        <v>3.5210142191847094E-2</v>
      </c>
      <c r="BL403" s="28" t="str">
        <f t="shared" si="242"/>
        <v>TRUETRUE</v>
      </c>
      <c r="BM403" s="24" t="str">
        <f t="shared" si="243"/>
        <v>TRUETRUE</v>
      </c>
      <c r="BN403" s="28">
        <v>0.4355</v>
      </c>
      <c r="BO403" s="28">
        <f t="shared" si="244"/>
        <v>0.38711111111111113</v>
      </c>
      <c r="BP403" s="24">
        <v>6.1</v>
      </c>
      <c r="BQ403" s="24">
        <f t="shared" si="247"/>
        <v>50.451612903225808</v>
      </c>
      <c r="BR403" s="24">
        <v>31</v>
      </c>
      <c r="BS403" s="28">
        <v>17.43</v>
      </c>
      <c r="BT403" s="28">
        <v>961.96170000000006</v>
      </c>
      <c r="BU403" s="24">
        <v>0.15</v>
      </c>
      <c r="BV403" s="28">
        <v>45.16</v>
      </c>
      <c r="BW403" s="28">
        <v>2492.3804</v>
      </c>
      <c r="BX403" s="24">
        <v>1529</v>
      </c>
      <c r="BY403" s="24">
        <v>3511</v>
      </c>
      <c r="BZ403" s="24">
        <v>479</v>
      </c>
      <c r="CA403" s="24">
        <v>1213</v>
      </c>
      <c r="CB403" s="24">
        <v>634</v>
      </c>
      <c r="CC403" s="24">
        <v>3672</v>
      </c>
      <c r="CD403" s="24">
        <v>57.19</v>
      </c>
      <c r="CE403" s="24">
        <v>30.89</v>
      </c>
      <c r="CF403" s="24">
        <v>105.01</v>
      </c>
      <c r="CG403" s="24">
        <v>4269</v>
      </c>
      <c r="CH403" s="24">
        <v>1250</v>
      </c>
      <c r="CI403" s="24">
        <v>22.65</v>
      </c>
      <c r="CJ403" s="24" t="s">
        <v>98</v>
      </c>
      <c r="CK403" s="24">
        <v>1334</v>
      </c>
      <c r="CL403" s="28">
        <v>1.02</v>
      </c>
      <c r="CM403" s="28">
        <v>4.1900000000000004</v>
      </c>
      <c r="CN403" s="24">
        <v>368</v>
      </c>
      <c r="CO403" s="24">
        <v>27.63</v>
      </c>
      <c r="CP403" s="24">
        <v>520</v>
      </c>
      <c r="CQ403" s="24">
        <v>662</v>
      </c>
      <c r="CR403" s="24">
        <v>360</v>
      </c>
      <c r="CS403" s="24">
        <v>1564</v>
      </c>
      <c r="CT403" s="24">
        <v>371</v>
      </c>
      <c r="CU403" s="24">
        <v>585</v>
      </c>
      <c r="CV403" s="24">
        <v>458</v>
      </c>
      <c r="CW403" s="24">
        <v>398</v>
      </c>
      <c r="CX403" s="24">
        <v>87.29</v>
      </c>
      <c r="CY403" s="24">
        <v>98.15</v>
      </c>
      <c r="CZ403" s="24">
        <v>86.74</v>
      </c>
      <c r="DA403" s="24">
        <v>59.67</v>
      </c>
      <c r="DB403" s="24">
        <v>275</v>
      </c>
      <c r="DC403" s="24">
        <v>2.65</v>
      </c>
      <c r="DD403" s="24">
        <v>11.56</v>
      </c>
      <c r="DE403" s="24">
        <v>40</v>
      </c>
      <c r="DF403" s="24">
        <v>3</v>
      </c>
      <c r="DG403" s="24">
        <v>36.79</v>
      </c>
      <c r="DH403" s="24">
        <v>7.54</v>
      </c>
    </row>
    <row r="404" spans="1:112" ht="12.3" customHeight="1">
      <c r="A404" s="24">
        <v>414</v>
      </c>
      <c r="B404" s="24" t="s">
        <v>272</v>
      </c>
      <c r="C404" s="24" t="s">
        <v>273</v>
      </c>
      <c r="D404" s="25" t="s">
        <v>184</v>
      </c>
      <c r="E404" s="25" t="s">
        <v>1355</v>
      </c>
      <c r="F404" s="25" t="s">
        <v>1356</v>
      </c>
      <c r="G404" s="25" t="s">
        <v>1357</v>
      </c>
      <c r="H404" s="25" t="s">
        <v>195</v>
      </c>
      <c r="I404" s="26">
        <v>9401</v>
      </c>
      <c r="J404" s="27">
        <v>11008.655044699872</v>
      </c>
      <c r="K404" s="27">
        <f t="shared" si="219"/>
        <v>4530.3419000000004</v>
      </c>
      <c r="L404" s="24">
        <v>1145</v>
      </c>
      <c r="M404" s="24">
        <v>719</v>
      </c>
      <c r="N404" s="24">
        <v>346</v>
      </c>
      <c r="O404" s="24">
        <f t="shared" si="220"/>
        <v>1065</v>
      </c>
      <c r="P404" s="28">
        <v>48.19</v>
      </c>
      <c r="Q404" s="28">
        <f t="shared" si="221"/>
        <v>0.4949532808042712</v>
      </c>
      <c r="R404" s="29">
        <v>0.54288024939928736</v>
      </c>
      <c r="S404" s="29">
        <v>0.10130467484928428</v>
      </c>
      <c r="T404" s="29">
        <v>0.32301446080946344</v>
      </c>
      <c r="U404" s="28" t="s">
        <v>294</v>
      </c>
      <c r="V404" s="28" t="s">
        <v>295</v>
      </c>
      <c r="W404" s="28">
        <v>0.5982027085647148</v>
      </c>
      <c r="X404" s="27">
        <v>6585.4072653940748</v>
      </c>
      <c r="Y404" s="30">
        <f t="shared" si="222"/>
        <v>5.2737772273987434E-4</v>
      </c>
      <c r="Z404" s="27">
        <f t="shared" si="223"/>
        <v>6585.4072653940748</v>
      </c>
      <c r="AA404" s="27">
        <v>0</v>
      </c>
      <c r="AB404" s="27">
        <v>0</v>
      </c>
      <c r="AC404" s="27">
        <v>0</v>
      </c>
      <c r="AD404" s="27">
        <v>0</v>
      </c>
      <c r="AE404" s="27">
        <v>2757</v>
      </c>
      <c r="AF404" s="27">
        <f t="shared" si="224"/>
        <v>2757</v>
      </c>
      <c r="AG404" s="27">
        <f t="shared" si="225"/>
        <v>1</v>
      </c>
      <c r="AH404" s="27">
        <v>0</v>
      </c>
      <c r="AI404" s="27">
        <v>0</v>
      </c>
      <c r="AJ404" s="27">
        <v>0</v>
      </c>
      <c r="AK404" s="27">
        <v>0</v>
      </c>
      <c r="AL404" s="27">
        <v>2757</v>
      </c>
      <c r="AM404" s="27">
        <v>2757</v>
      </c>
      <c r="AN404" s="27">
        <f t="shared" si="226"/>
        <v>1</v>
      </c>
      <c r="AO404" s="27">
        <v>0</v>
      </c>
      <c r="AP404" s="30">
        <f t="shared" si="227"/>
        <v>0</v>
      </c>
      <c r="AQ404" s="30">
        <f t="shared" si="228"/>
        <v>0</v>
      </c>
      <c r="AR404" s="31">
        <f t="shared" si="229"/>
        <v>0</v>
      </c>
      <c r="AS404" s="31">
        <f t="shared" si="245"/>
        <v>0</v>
      </c>
      <c r="AT404" s="32">
        <f t="shared" si="230"/>
        <v>0</v>
      </c>
      <c r="AU404" s="24">
        <v>1437.4811086810096</v>
      </c>
      <c r="AV404" s="28">
        <f t="shared" si="231"/>
        <v>3.9919633007662034E-2</v>
      </c>
      <c r="AW404" s="30">
        <f t="shared" si="232"/>
        <v>5.1269743579226816E-4</v>
      </c>
      <c r="AX404" s="33">
        <f t="shared" si="233"/>
        <v>3.9919633007662034E-2</v>
      </c>
      <c r="AY404" s="30">
        <f t="shared" si="234"/>
        <v>5.1269743579226816E-4</v>
      </c>
      <c r="AZ404" s="31">
        <f t="shared" si="235"/>
        <v>0.89885107476631898</v>
      </c>
      <c r="BA404" s="31">
        <f t="shared" si="246"/>
        <v>1437.4811086810096</v>
      </c>
      <c r="BB404" s="33">
        <f t="shared" si="236"/>
        <v>0</v>
      </c>
      <c r="BC404" s="31">
        <f t="shared" si="237"/>
        <v>0.49388365239108944</v>
      </c>
      <c r="BD404" s="30">
        <f t="shared" si="238"/>
        <v>5.2737772273987434E-4</v>
      </c>
      <c r="BE404" s="31">
        <f t="shared" si="239"/>
        <v>0.94410228174218258</v>
      </c>
      <c r="BF404" s="31">
        <f t="shared" si="240"/>
        <v>0.51427745600987906</v>
      </c>
      <c r="BG404" s="31">
        <f t="shared" si="241"/>
        <v>0.78049966148677907</v>
      </c>
      <c r="BH404" s="24">
        <v>83.44</v>
      </c>
      <c r="BI404" s="24">
        <v>231.86171996900001</v>
      </c>
      <c r="BJ404" s="24">
        <f t="shared" si="213"/>
        <v>47.479398695790458</v>
      </c>
      <c r="BK404" s="28">
        <f t="shared" si="218"/>
        <v>2.373969934789523E-2</v>
      </c>
      <c r="BL404" s="28" t="str">
        <f t="shared" si="242"/>
        <v>TRUETRUE</v>
      </c>
      <c r="BM404" s="24" t="str">
        <f t="shared" si="243"/>
        <v>TRUETRUE</v>
      </c>
      <c r="BN404" s="28">
        <v>0.53439999999999999</v>
      </c>
      <c r="BO404" s="28">
        <f t="shared" si="244"/>
        <v>0.47502222222222223</v>
      </c>
      <c r="BP404" s="24">
        <v>9.51</v>
      </c>
      <c r="BQ404" s="24">
        <f t="shared" si="247"/>
        <v>126.47368421052632</v>
      </c>
      <c r="BR404" s="24">
        <v>19</v>
      </c>
      <c r="BS404" s="28">
        <v>20.060000000000002</v>
      </c>
      <c r="BT404" s="28">
        <v>1885.8406000000002</v>
      </c>
      <c r="BU404" s="24">
        <v>3.71</v>
      </c>
      <c r="BV404" s="28">
        <v>41.720000000000006</v>
      </c>
      <c r="BW404" s="28">
        <v>3922.0972000000002</v>
      </c>
      <c r="BX404" s="24">
        <v>3074</v>
      </c>
      <c r="BY404" s="24">
        <v>5752</v>
      </c>
      <c r="BZ404" s="24">
        <v>575</v>
      </c>
      <c r="CA404" s="24">
        <v>2397</v>
      </c>
      <c r="CB404" s="24">
        <v>1281</v>
      </c>
      <c r="CC404" s="24">
        <v>5723</v>
      </c>
      <c r="CD404" s="24">
        <v>63.44</v>
      </c>
      <c r="CE404" s="24">
        <v>27.62</v>
      </c>
      <c r="CF404" s="24">
        <v>99.17</v>
      </c>
      <c r="CG404" s="24">
        <v>7844</v>
      </c>
      <c r="CH404" s="24">
        <v>1557</v>
      </c>
      <c r="CI404" s="24">
        <v>16.559999999999999</v>
      </c>
      <c r="CJ404" s="24" t="s">
        <v>98</v>
      </c>
      <c r="CK404" s="24">
        <v>2257</v>
      </c>
      <c r="CL404" s="28">
        <v>1.04</v>
      </c>
      <c r="CM404" s="28">
        <v>4.34</v>
      </c>
      <c r="CN404" s="24">
        <v>714</v>
      </c>
      <c r="CO404" s="24">
        <v>31.71</v>
      </c>
      <c r="CP404" s="24">
        <v>346</v>
      </c>
      <c r="CQ404" s="24">
        <v>1273</v>
      </c>
      <c r="CR404" s="24">
        <v>784</v>
      </c>
      <c r="CS404" s="24">
        <v>2403</v>
      </c>
      <c r="CT404" s="24">
        <v>439</v>
      </c>
      <c r="CU404" s="24">
        <v>1180</v>
      </c>
      <c r="CV404" s="24">
        <v>773</v>
      </c>
      <c r="CW404" s="24">
        <v>534</v>
      </c>
      <c r="CX404" s="24">
        <v>55.85</v>
      </c>
      <c r="CY404" s="24">
        <v>91.05</v>
      </c>
      <c r="CZ404" s="24">
        <v>74.83</v>
      </c>
      <c r="DA404" s="24">
        <v>44.24</v>
      </c>
      <c r="DB404" s="24">
        <v>707</v>
      </c>
      <c r="DC404" s="24">
        <v>10.44</v>
      </c>
      <c r="DD404" s="24">
        <v>12.97</v>
      </c>
      <c r="DE404" s="24">
        <v>218</v>
      </c>
      <c r="DF404" s="24">
        <v>9.68</v>
      </c>
      <c r="DG404" s="24">
        <v>32.729999999999997</v>
      </c>
      <c r="DH404" s="24">
        <v>8.24</v>
      </c>
    </row>
    <row r="405" spans="1:112" ht="12.3" customHeight="1">
      <c r="A405" s="24">
        <v>415</v>
      </c>
      <c r="B405" s="24" t="s">
        <v>272</v>
      </c>
      <c r="C405" s="24" t="s">
        <v>273</v>
      </c>
      <c r="D405" s="25" t="s">
        <v>184</v>
      </c>
      <c r="E405" s="25" t="s">
        <v>1355</v>
      </c>
      <c r="F405" s="25" t="s">
        <v>2309</v>
      </c>
      <c r="G405" s="25" t="s">
        <v>2310</v>
      </c>
      <c r="H405" s="25" t="s">
        <v>195</v>
      </c>
      <c r="I405" s="26">
        <v>3390</v>
      </c>
      <c r="J405" s="27">
        <v>3969.7203065134099</v>
      </c>
      <c r="K405" s="27">
        <f t="shared" si="219"/>
        <v>1165.8210000000001</v>
      </c>
      <c r="L405" s="24">
        <v>538</v>
      </c>
      <c r="M405" s="24">
        <v>198</v>
      </c>
      <c r="N405" s="24">
        <v>84</v>
      </c>
      <c r="O405" s="24">
        <f t="shared" si="220"/>
        <v>282</v>
      </c>
      <c r="P405" s="28">
        <v>34.39</v>
      </c>
      <c r="Q405" s="28">
        <f t="shared" si="221"/>
        <v>0.42960894465879862</v>
      </c>
      <c r="R405" s="29">
        <v>0.54288024939928736</v>
      </c>
      <c r="S405" s="29">
        <v>0.10130467484928428</v>
      </c>
      <c r="T405" s="29">
        <v>0.32301446080946344</v>
      </c>
      <c r="U405" s="28" t="s">
        <v>294</v>
      </c>
      <c r="V405" s="28" t="s">
        <v>295</v>
      </c>
      <c r="W405" s="28">
        <v>0.42689751291845912</v>
      </c>
      <c r="X405" s="27">
        <v>1694.6637258324779</v>
      </c>
      <c r="Y405" s="30">
        <f t="shared" si="222"/>
        <v>1.3571338271451942E-4</v>
      </c>
      <c r="Z405" s="27">
        <f t="shared" si="223"/>
        <v>1694.6637258324779</v>
      </c>
      <c r="AA405" s="27">
        <v>0</v>
      </c>
      <c r="AB405" s="27">
        <v>0</v>
      </c>
      <c r="AC405" s="27">
        <v>0</v>
      </c>
      <c r="AD405" s="27">
        <v>0</v>
      </c>
      <c r="AE405" s="27">
        <v>0</v>
      </c>
      <c r="AF405" s="27">
        <f t="shared" si="224"/>
        <v>0</v>
      </c>
      <c r="AG405" s="27">
        <f t="shared" si="225"/>
        <v>0</v>
      </c>
      <c r="AH405" s="27">
        <v>0</v>
      </c>
      <c r="AI405" s="27">
        <v>0</v>
      </c>
      <c r="AJ405" s="27">
        <v>0</v>
      </c>
      <c r="AK405" s="27">
        <v>0</v>
      </c>
      <c r="AL405" s="27">
        <v>0</v>
      </c>
      <c r="AM405" s="27">
        <v>0</v>
      </c>
      <c r="AN405" s="27">
        <f t="shared" si="226"/>
        <v>0</v>
      </c>
      <c r="AO405" s="27">
        <v>0</v>
      </c>
      <c r="AP405" s="30">
        <f t="shared" si="227"/>
        <v>0</v>
      </c>
      <c r="AQ405" s="30">
        <f t="shared" si="228"/>
        <v>0</v>
      </c>
      <c r="AR405" s="31">
        <f t="shared" si="229"/>
        <v>0</v>
      </c>
      <c r="AS405" s="31">
        <f t="shared" si="245"/>
        <v>0</v>
      </c>
      <c r="AT405" s="32">
        <f t="shared" si="230"/>
        <v>0</v>
      </c>
      <c r="AU405" s="24">
        <v>644.6152445068733</v>
      </c>
      <c r="AV405" s="28">
        <f t="shared" si="231"/>
        <v>1.7901316293102716E-2</v>
      </c>
      <c r="AW405" s="30">
        <f t="shared" si="232"/>
        <v>2.2991090521845548E-4</v>
      </c>
      <c r="AX405" s="33">
        <f t="shared" si="233"/>
        <v>1.7901316293102716E-2</v>
      </c>
      <c r="AY405" s="30">
        <f t="shared" si="234"/>
        <v>2.2991090521845548E-4</v>
      </c>
      <c r="AZ405" s="31">
        <f t="shared" si="235"/>
        <v>0.8965313428483449</v>
      </c>
      <c r="BA405" s="31">
        <f t="shared" si="246"/>
        <v>644.6152445068733</v>
      </c>
      <c r="BB405" s="33">
        <f t="shared" si="236"/>
        <v>0</v>
      </c>
      <c r="BC405" s="31">
        <f t="shared" si="237"/>
        <v>0.48577096951357834</v>
      </c>
      <c r="BD405" s="30">
        <f t="shared" si="238"/>
        <v>1.3571338271451942E-4</v>
      </c>
      <c r="BE405" s="31">
        <f t="shared" si="239"/>
        <v>0.94258563881656632</v>
      </c>
      <c r="BF405" s="31">
        <f t="shared" si="240"/>
        <v>0.45653962170591339</v>
      </c>
      <c r="BG405" s="31">
        <f t="shared" si="241"/>
        <v>0.69287310970505123</v>
      </c>
      <c r="BH405" s="24">
        <v>0</v>
      </c>
      <c r="BI405" s="24">
        <v>295.08877218100002</v>
      </c>
      <c r="BJ405" s="24">
        <f t="shared" si="213"/>
        <v>13.452630803853436</v>
      </c>
      <c r="BK405" s="28">
        <f t="shared" si="218"/>
        <v>6.7263154019267185E-3</v>
      </c>
      <c r="BL405" s="28" t="str">
        <f t="shared" si="242"/>
        <v>FALSEFALSE</v>
      </c>
      <c r="BM405" s="24" t="str">
        <f t="shared" si="243"/>
        <v>TRUEFALSE</v>
      </c>
      <c r="BN405" s="28">
        <v>0.55889999999999995</v>
      </c>
      <c r="BO405" s="28">
        <f t="shared" si="244"/>
        <v>0.49679999999999996</v>
      </c>
      <c r="BP405" s="24">
        <v>10.31</v>
      </c>
      <c r="BQ405" s="24">
        <f t="shared" si="247"/>
        <v>75.5</v>
      </c>
      <c r="BR405" s="24">
        <v>20</v>
      </c>
      <c r="BS405" s="28">
        <v>32.82</v>
      </c>
      <c r="BT405" s="28">
        <v>1112.598</v>
      </c>
      <c r="BU405" s="24">
        <v>3.82</v>
      </c>
      <c r="BV405" s="28">
        <v>39.319999999999993</v>
      </c>
      <c r="BW405" s="28">
        <v>1332.9479999999999</v>
      </c>
      <c r="BX405" s="24">
        <v>1138</v>
      </c>
      <c r="BY405" s="24">
        <v>2036</v>
      </c>
      <c r="BZ405" s="24">
        <v>216</v>
      </c>
      <c r="CA405" s="24">
        <v>896</v>
      </c>
      <c r="CB405" s="24">
        <v>483</v>
      </c>
      <c r="CC405" s="24">
        <v>2011</v>
      </c>
      <c r="CD405" s="24">
        <v>66.5</v>
      </c>
      <c r="CE405" s="24">
        <v>27.17</v>
      </c>
      <c r="CF405" s="24">
        <v>102.99</v>
      </c>
      <c r="CG405" s="24">
        <v>0</v>
      </c>
      <c r="CH405" s="24">
        <v>3390</v>
      </c>
      <c r="CI405" s="24">
        <v>100</v>
      </c>
      <c r="CJ405" s="24" t="s">
        <v>1980</v>
      </c>
      <c r="CK405" s="24">
        <v>825</v>
      </c>
      <c r="CL405" s="28">
        <v>1.05</v>
      </c>
      <c r="CM405" s="28">
        <v>4.3099999999999996</v>
      </c>
      <c r="CN405" s="24">
        <v>219</v>
      </c>
      <c r="CO405" s="24">
        <v>26.55</v>
      </c>
      <c r="CP405" s="24">
        <v>189</v>
      </c>
      <c r="CQ405" s="24">
        <v>742</v>
      </c>
      <c r="CR405" s="24">
        <v>466</v>
      </c>
      <c r="CS405" s="24">
        <v>1510</v>
      </c>
      <c r="CT405" s="24">
        <v>154</v>
      </c>
      <c r="CU405" s="24">
        <v>445</v>
      </c>
      <c r="CV405" s="24">
        <v>309</v>
      </c>
      <c r="CW405" s="24">
        <v>155</v>
      </c>
      <c r="CX405" s="24">
        <v>49.68</v>
      </c>
      <c r="CY405" s="24">
        <v>98.23</v>
      </c>
      <c r="CZ405" s="24">
        <v>76.67</v>
      </c>
      <c r="DA405" s="24">
        <v>36.130000000000003</v>
      </c>
      <c r="DB405" s="24">
        <v>274</v>
      </c>
      <c r="DC405" s="24">
        <v>2.36</v>
      </c>
      <c r="DD405" s="24">
        <v>11.64</v>
      </c>
      <c r="DE405" s="24">
        <v>116</v>
      </c>
      <c r="DF405" s="24">
        <v>14.06</v>
      </c>
      <c r="DG405" s="24">
        <v>9.09</v>
      </c>
      <c r="DH405" s="24">
        <v>11.83</v>
      </c>
    </row>
    <row r="406" spans="1:112" ht="12.3" customHeight="1">
      <c r="A406" s="24">
        <v>416</v>
      </c>
      <c r="B406" s="24" t="s">
        <v>272</v>
      </c>
      <c r="C406" s="24" t="s">
        <v>273</v>
      </c>
      <c r="D406" s="25" t="s">
        <v>184</v>
      </c>
      <c r="E406" s="25" t="s">
        <v>1355</v>
      </c>
      <c r="F406" s="25" t="s">
        <v>2365</v>
      </c>
      <c r="G406" s="25" t="s">
        <v>2366</v>
      </c>
      <c r="H406" s="25" t="s">
        <v>195</v>
      </c>
      <c r="I406" s="26">
        <v>2869</v>
      </c>
      <c r="J406" s="27">
        <v>3359.6246487867174</v>
      </c>
      <c r="K406" s="27">
        <f t="shared" si="219"/>
        <v>1152.4773</v>
      </c>
      <c r="L406" s="24">
        <v>432</v>
      </c>
      <c r="M406" s="24">
        <v>189</v>
      </c>
      <c r="N406" s="24">
        <v>101</v>
      </c>
      <c r="O406" s="24">
        <f t="shared" si="220"/>
        <v>290</v>
      </c>
      <c r="P406" s="28">
        <v>40.17</v>
      </c>
      <c r="Q406" s="28">
        <f t="shared" si="221"/>
        <v>0.45609149540703892</v>
      </c>
      <c r="R406" s="29">
        <v>0.54288024939928736</v>
      </c>
      <c r="S406" s="29">
        <v>0.10130467484928428</v>
      </c>
      <c r="T406" s="29">
        <v>0.32301446080946344</v>
      </c>
      <c r="U406" s="28" t="s">
        <v>294</v>
      </c>
      <c r="V406" s="28" t="s">
        <v>295</v>
      </c>
      <c r="W406" s="28">
        <v>0.49864708037029659</v>
      </c>
      <c r="X406" s="27">
        <v>1675.2670222575798</v>
      </c>
      <c r="Y406" s="30">
        <f t="shared" si="222"/>
        <v>1.3416004076500251E-4</v>
      </c>
      <c r="Z406" s="27">
        <f t="shared" si="223"/>
        <v>1675.2670222575798</v>
      </c>
      <c r="AA406" s="27">
        <v>0</v>
      </c>
      <c r="AB406" s="27">
        <v>0</v>
      </c>
      <c r="AC406" s="27">
        <v>0</v>
      </c>
      <c r="AD406" s="27">
        <v>0</v>
      </c>
      <c r="AE406" s="27">
        <v>0</v>
      </c>
      <c r="AF406" s="27">
        <f t="shared" si="224"/>
        <v>0</v>
      </c>
      <c r="AG406" s="27">
        <f t="shared" si="225"/>
        <v>0</v>
      </c>
      <c r="AH406" s="27">
        <v>0</v>
      </c>
      <c r="AI406" s="27">
        <v>0</v>
      </c>
      <c r="AJ406" s="27">
        <v>0</v>
      </c>
      <c r="AK406" s="27">
        <v>0</v>
      </c>
      <c r="AL406" s="27">
        <v>0</v>
      </c>
      <c r="AM406" s="27">
        <v>0</v>
      </c>
      <c r="AN406" s="27">
        <f t="shared" si="226"/>
        <v>0</v>
      </c>
      <c r="AO406" s="27">
        <v>0</v>
      </c>
      <c r="AP406" s="30">
        <f t="shared" si="227"/>
        <v>0</v>
      </c>
      <c r="AQ406" s="30">
        <f t="shared" si="228"/>
        <v>0</v>
      </c>
      <c r="AR406" s="31">
        <f t="shared" si="229"/>
        <v>0</v>
      </c>
      <c r="AS406" s="31">
        <f t="shared" si="245"/>
        <v>0</v>
      </c>
      <c r="AT406" s="32">
        <f t="shared" si="230"/>
        <v>0</v>
      </c>
      <c r="AU406" s="24">
        <v>540.03478804103122</v>
      </c>
      <c r="AV406" s="28">
        <f t="shared" si="231"/>
        <v>1.4997060079453495E-2</v>
      </c>
      <c r="AW406" s="30">
        <f t="shared" si="232"/>
        <v>1.9261084503664164E-4</v>
      </c>
      <c r="AX406" s="33">
        <f t="shared" si="233"/>
        <v>1.4997060079453495E-2</v>
      </c>
      <c r="AY406" s="30">
        <f t="shared" si="234"/>
        <v>1.9261084503664164E-4</v>
      </c>
      <c r="AZ406" s="31">
        <f t="shared" si="235"/>
        <v>0.89622536596899871</v>
      </c>
      <c r="BA406" s="31">
        <f t="shared" si="246"/>
        <v>540.03478804103122</v>
      </c>
      <c r="BB406" s="33">
        <f t="shared" si="236"/>
        <v>0</v>
      </c>
      <c r="BC406" s="31">
        <f t="shared" si="237"/>
        <v>0.48470089181591319</v>
      </c>
      <c r="BD406" s="30">
        <f t="shared" si="238"/>
        <v>1.3416004076500251E-4</v>
      </c>
      <c r="BE406" s="31">
        <f t="shared" si="239"/>
        <v>0.94257962380616567</v>
      </c>
      <c r="BF406" s="31">
        <f t="shared" si="240"/>
        <v>0.48045362140574244</v>
      </c>
      <c r="BG406" s="31">
        <f t="shared" si="241"/>
        <v>0.72916649268809408</v>
      </c>
      <c r="BH406" s="24">
        <v>0</v>
      </c>
      <c r="BI406" s="24">
        <v>488.84923647599999</v>
      </c>
      <c r="BJ406" s="24">
        <f t="shared" si="213"/>
        <v>6.8725169195424485</v>
      </c>
      <c r="BK406" s="28">
        <f t="shared" si="218"/>
        <v>3.4362584597712243E-3</v>
      </c>
      <c r="BL406" s="28" t="str">
        <f t="shared" si="242"/>
        <v>TRUEFALSE</v>
      </c>
      <c r="BM406" s="24" t="str">
        <f t="shared" si="243"/>
        <v>TRUEFALSE</v>
      </c>
      <c r="BN406" s="28">
        <v>0.55230000000000001</v>
      </c>
      <c r="BO406" s="28">
        <f t="shared" si="244"/>
        <v>0.49093333333333333</v>
      </c>
      <c r="BP406" s="24">
        <v>13</v>
      </c>
      <c r="BQ406" s="24">
        <f t="shared" si="247"/>
        <v>77.357142857142861</v>
      </c>
      <c r="BR406" s="24">
        <v>14</v>
      </c>
      <c r="BS406" s="28">
        <v>35.260000000000005</v>
      </c>
      <c r="BT406" s="28">
        <v>1011.6094000000001</v>
      </c>
      <c r="BU406" s="24">
        <v>8.01</v>
      </c>
      <c r="BV406" s="28">
        <v>48.73</v>
      </c>
      <c r="BW406" s="28">
        <v>1398.0636999999999</v>
      </c>
      <c r="BX406" s="24">
        <v>971</v>
      </c>
      <c r="BY406" s="24">
        <v>1758</v>
      </c>
      <c r="BZ406" s="24">
        <v>140</v>
      </c>
      <c r="CA406" s="24">
        <v>785</v>
      </c>
      <c r="CB406" s="24">
        <v>384</v>
      </c>
      <c r="CC406" s="24">
        <v>1700</v>
      </c>
      <c r="CD406" s="24">
        <v>63.2</v>
      </c>
      <c r="CE406" s="24">
        <v>26.13</v>
      </c>
      <c r="CF406" s="24">
        <v>115.88</v>
      </c>
      <c r="CG406" s="24">
        <v>0</v>
      </c>
      <c r="CH406" s="24">
        <v>2869</v>
      </c>
      <c r="CI406" s="24">
        <v>100</v>
      </c>
      <c r="CJ406" s="24" t="s">
        <v>1980</v>
      </c>
      <c r="CK406" s="24">
        <v>725</v>
      </c>
      <c r="CL406" s="28">
        <v>1.02</v>
      </c>
      <c r="CM406" s="28">
        <v>4.03</v>
      </c>
      <c r="CN406" s="24">
        <v>162</v>
      </c>
      <c r="CO406" s="24">
        <v>22.34</v>
      </c>
      <c r="CP406" s="24">
        <v>219</v>
      </c>
      <c r="CQ406" s="24">
        <v>573</v>
      </c>
      <c r="CR406" s="24">
        <v>291</v>
      </c>
      <c r="CS406" s="24">
        <v>1083</v>
      </c>
      <c r="CT406" s="24">
        <v>148</v>
      </c>
      <c r="CU406" s="24">
        <v>362</v>
      </c>
      <c r="CV406" s="24">
        <v>236</v>
      </c>
      <c r="CW406" s="24">
        <v>129</v>
      </c>
      <c r="CX406" s="24">
        <v>60.16</v>
      </c>
      <c r="CY406" s="24">
        <v>91.88</v>
      </c>
      <c r="CZ406" s="24">
        <v>72.62</v>
      </c>
      <c r="DA406" s="24">
        <v>33.51</v>
      </c>
      <c r="DB406" s="24">
        <v>288</v>
      </c>
      <c r="DC406" s="24">
        <v>9.89</v>
      </c>
      <c r="DD406" s="24">
        <v>11.31</v>
      </c>
      <c r="DE406" s="24">
        <v>135</v>
      </c>
      <c r="DF406" s="24">
        <v>18.62</v>
      </c>
      <c r="DG406" s="24">
        <v>11.59</v>
      </c>
      <c r="DH406" s="24">
        <v>12.47</v>
      </c>
    </row>
    <row r="407" spans="1:112" ht="12.3" customHeight="1">
      <c r="A407" s="24">
        <v>417</v>
      </c>
      <c r="B407" s="24" t="s">
        <v>272</v>
      </c>
      <c r="C407" s="24" t="s">
        <v>273</v>
      </c>
      <c r="D407" s="25" t="s">
        <v>2322</v>
      </c>
      <c r="E407" s="25" t="s">
        <v>2323</v>
      </c>
      <c r="F407" s="25" t="s">
        <v>2322</v>
      </c>
      <c r="G407" s="25" t="s">
        <v>2324</v>
      </c>
      <c r="H407" s="25" t="s">
        <v>195</v>
      </c>
      <c r="I407" s="26">
        <v>6033</v>
      </c>
      <c r="J407" s="27">
        <v>6791.7315846209131</v>
      </c>
      <c r="K407" s="27">
        <f t="shared" si="219"/>
        <v>1822.5692999999999</v>
      </c>
      <c r="L407" s="24">
        <v>1137</v>
      </c>
      <c r="M407" s="24">
        <v>380</v>
      </c>
      <c r="N407" s="24">
        <v>112</v>
      </c>
      <c r="O407" s="24">
        <f t="shared" si="220"/>
        <v>492</v>
      </c>
      <c r="P407" s="28">
        <v>30.209999999999997</v>
      </c>
      <c r="Q407" s="28">
        <f t="shared" si="221"/>
        <v>0.44605367463095247</v>
      </c>
      <c r="R407" s="29">
        <v>0.51764903218288949</v>
      </c>
      <c r="S407" s="29">
        <v>6.5222243787376316E-2</v>
      </c>
      <c r="T407" s="29">
        <v>0.17477433271089615</v>
      </c>
      <c r="U407" s="28" t="s">
        <v>294</v>
      </c>
      <c r="V407" s="28" t="s">
        <v>295</v>
      </c>
      <c r="W407" s="28">
        <v>0.47000336533348624</v>
      </c>
      <c r="X407" s="27">
        <v>3192.1367012135606</v>
      </c>
      <c r="Y407" s="30">
        <f t="shared" si="222"/>
        <v>2.5563518189784167E-4</v>
      </c>
      <c r="Z407" s="27">
        <f t="shared" si="223"/>
        <v>3192.1367012135606</v>
      </c>
      <c r="AA407" s="27">
        <v>0</v>
      </c>
      <c r="AB407" s="27">
        <v>0</v>
      </c>
      <c r="AC407" s="27">
        <v>86</v>
      </c>
      <c r="AD407" s="27">
        <v>0</v>
      </c>
      <c r="AE407" s="27">
        <v>1401</v>
      </c>
      <c r="AF407" s="27">
        <f t="shared" si="224"/>
        <v>1401</v>
      </c>
      <c r="AG407" s="27">
        <f t="shared" si="225"/>
        <v>2</v>
      </c>
      <c r="AH407" s="27">
        <v>0</v>
      </c>
      <c r="AI407" s="27">
        <v>0</v>
      </c>
      <c r="AJ407" s="27">
        <v>321</v>
      </c>
      <c r="AK407" s="27">
        <v>0</v>
      </c>
      <c r="AL407" s="27">
        <v>1401</v>
      </c>
      <c r="AM407" s="27">
        <v>1401</v>
      </c>
      <c r="AN407" s="27">
        <f t="shared" si="226"/>
        <v>2</v>
      </c>
      <c r="AO407" s="27">
        <v>0</v>
      </c>
      <c r="AP407" s="30">
        <f t="shared" si="227"/>
        <v>0</v>
      </c>
      <c r="AQ407" s="30">
        <f t="shared" si="228"/>
        <v>0</v>
      </c>
      <c r="AR407" s="31">
        <f t="shared" si="229"/>
        <v>0</v>
      </c>
      <c r="AS407" s="31">
        <f t="shared" si="245"/>
        <v>0</v>
      </c>
      <c r="AT407" s="32">
        <f t="shared" si="230"/>
        <v>0</v>
      </c>
      <c r="AU407" s="24">
        <v>619.46443550953484</v>
      </c>
      <c r="AV407" s="28">
        <f t="shared" si="231"/>
        <v>1.7202864634186094E-2</v>
      </c>
      <c r="AW407" s="30">
        <f t="shared" si="232"/>
        <v>2.2094052278826942E-4</v>
      </c>
      <c r="AX407" s="33">
        <f t="shared" si="233"/>
        <v>1.7202864634186094E-2</v>
      </c>
      <c r="AY407" s="30">
        <f t="shared" si="234"/>
        <v>2.2094052278826942E-4</v>
      </c>
      <c r="AZ407" s="31">
        <f t="shared" si="235"/>
        <v>0.89645775772249925</v>
      </c>
      <c r="BA407" s="31">
        <f t="shared" si="246"/>
        <v>619.46443550953484</v>
      </c>
      <c r="BB407" s="33">
        <f t="shared" si="236"/>
        <v>0</v>
      </c>
      <c r="BC407" s="31">
        <f t="shared" si="237"/>
        <v>0.47710321817985824</v>
      </c>
      <c r="BD407" s="30">
        <f t="shared" si="238"/>
        <v>2.5563518189784167E-4</v>
      </c>
      <c r="BE407" s="31">
        <f t="shared" si="239"/>
        <v>0.94305001233687913</v>
      </c>
      <c r="BF407" s="31">
        <f t="shared" si="240"/>
        <v>0.47110300428408775</v>
      </c>
      <c r="BG407" s="31">
        <f t="shared" si="241"/>
        <v>0.71497541078695825</v>
      </c>
      <c r="BH407" s="24">
        <v>0</v>
      </c>
      <c r="BI407" s="24">
        <v>482.992871708</v>
      </c>
      <c r="BJ407" s="24">
        <f t="shared" si="213"/>
        <v>14.061763604509153</v>
      </c>
      <c r="BK407" s="28">
        <f t="shared" si="218"/>
        <v>7.0308818022545762E-3</v>
      </c>
      <c r="BL407" s="28" t="str">
        <f t="shared" si="242"/>
        <v>FALSEFALSE</v>
      </c>
      <c r="BM407" s="24" t="str">
        <f t="shared" si="243"/>
        <v>FALSEFALSE</v>
      </c>
      <c r="BN407" s="28">
        <v>0.40399999999999997</v>
      </c>
      <c r="BO407" s="28">
        <f t="shared" si="244"/>
        <v>0.3591111111111111</v>
      </c>
      <c r="BP407" s="24">
        <v>10.38</v>
      </c>
      <c r="BQ407" s="24">
        <f t="shared" si="247"/>
        <v>50.692307692307693</v>
      </c>
      <c r="BR407" s="24">
        <v>26</v>
      </c>
      <c r="BS407" s="28">
        <v>44.260000000000005</v>
      </c>
      <c r="BT407" s="28">
        <v>2670.2058000000002</v>
      </c>
      <c r="BU407" s="24">
        <v>0.89</v>
      </c>
      <c r="BV407" s="28">
        <v>26.639999999999997</v>
      </c>
      <c r="BW407" s="28">
        <v>1607.1912</v>
      </c>
      <c r="BX407" s="24">
        <v>1613</v>
      </c>
      <c r="BY407" s="24">
        <v>3993</v>
      </c>
      <c r="BZ407" s="24">
        <v>427</v>
      </c>
      <c r="CA407" s="24">
        <v>1281</v>
      </c>
      <c r="CB407" s="24">
        <v>664</v>
      </c>
      <c r="CC407" s="24">
        <v>4088</v>
      </c>
      <c r="CD407" s="24">
        <v>51.09</v>
      </c>
      <c r="CE407" s="24">
        <v>30.76</v>
      </c>
      <c r="CF407" s="24">
        <v>104.93</v>
      </c>
      <c r="CG407" s="24">
        <v>0</v>
      </c>
      <c r="CH407" s="24">
        <v>6033</v>
      </c>
      <c r="CI407" s="24">
        <v>100</v>
      </c>
      <c r="CJ407" s="24" t="s">
        <v>1980</v>
      </c>
      <c r="CK407" s="24">
        <v>1732</v>
      </c>
      <c r="CL407" s="28">
        <v>1.02</v>
      </c>
      <c r="CM407" s="28">
        <v>3.56</v>
      </c>
      <c r="CN407" s="24">
        <v>474</v>
      </c>
      <c r="CO407" s="24">
        <v>27.4</v>
      </c>
      <c r="CP407" s="24">
        <v>226</v>
      </c>
      <c r="CQ407" s="24">
        <v>580</v>
      </c>
      <c r="CR407" s="24">
        <v>512</v>
      </c>
      <c r="CS407" s="24">
        <v>1318</v>
      </c>
      <c r="CT407" s="24">
        <v>289</v>
      </c>
      <c r="CU407" s="24">
        <v>700</v>
      </c>
      <c r="CV407" s="24">
        <v>480</v>
      </c>
      <c r="CW407" s="24">
        <v>362</v>
      </c>
      <c r="CX407" s="24">
        <v>72.069999999999993</v>
      </c>
      <c r="CY407" s="24">
        <v>97.63</v>
      </c>
      <c r="CZ407" s="24">
        <v>87.91</v>
      </c>
      <c r="DA407" s="24">
        <v>47.88</v>
      </c>
      <c r="DB407" s="24">
        <v>519</v>
      </c>
      <c r="DC407" s="24">
        <v>3.03</v>
      </c>
      <c r="DD407" s="24">
        <v>12.72</v>
      </c>
      <c r="DE407" s="24">
        <v>42</v>
      </c>
      <c r="DF407" s="24">
        <v>2.4300000000000002</v>
      </c>
      <c r="DG407" s="24">
        <v>12.08</v>
      </c>
      <c r="DH407" s="24">
        <v>9.58</v>
      </c>
    </row>
    <row r="408" spans="1:112" ht="12.3" customHeight="1">
      <c r="A408" s="24">
        <v>418</v>
      </c>
      <c r="B408" s="24" t="s">
        <v>272</v>
      </c>
      <c r="C408" s="24" t="s">
        <v>273</v>
      </c>
      <c r="D408" s="25" t="s">
        <v>2322</v>
      </c>
      <c r="E408" s="25" t="s">
        <v>2323</v>
      </c>
      <c r="F408" s="25" t="s">
        <v>486</v>
      </c>
      <c r="G408" s="25" t="s">
        <v>2523</v>
      </c>
      <c r="H408" s="25" t="s">
        <v>195</v>
      </c>
      <c r="I408" s="26">
        <v>2316</v>
      </c>
      <c r="J408" s="27">
        <v>2607.2684153790874</v>
      </c>
      <c r="K408" s="27">
        <f t="shared" si="219"/>
        <v>955.35</v>
      </c>
      <c r="L408" s="24">
        <v>366</v>
      </c>
      <c r="M408" s="24">
        <v>183</v>
      </c>
      <c r="N408" s="24">
        <v>74</v>
      </c>
      <c r="O408" s="24">
        <f t="shared" si="220"/>
        <v>257</v>
      </c>
      <c r="P408" s="28">
        <v>41.25</v>
      </c>
      <c r="Q408" s="28">
        <f t="shared" si="221"/>
        <v>0.51209677512736251</v>
      </c>
      <c r="R408" s="29">
        <v>0.51764903218288949</v>
      </c>
      <c r="S408" s="29">
        <v>6.5222243787376316E-2</v>
      </c>
      <c r="T408" s="29">
        <v>0.17477433271089615</v>
      </c>
      <c r="U408" s="28" t="s">
        <v>294</v>
      </c>
      <c r="V408" s="28" t="s">
        <v>295</v>
      </c>
      <c r="W408" s="28">
        <v>0.64176229129448226</v>
      </c>
      <c r="X408" s="27">
        <v>1673.2465522734171</v>
      </c>
      <c r="Y408" s="30">
        <f t="shared" si="222"/>
        <v>1.3399823591130555E-4</v>
      </c>
      <c r="Z408" s="27">
        <f t="shared" si="223"/>
        <v>1673.2465522734171</v>
      </c>
      <c r="AA408" s="27">
        <v>0</v>
      </c>
      <c r="AB408" s="27">
        <v>0</v>
      </c>
      <c r="AC408" s="27">
        <v>0</v>
      </c>
      <c r="AD408" s="27">
        <v>0</v>
      </c>
      <c r="AE408" s="27">
        <v>0</v>
      </c>
      <c r="AF408" s="27">
        <f t="shared" si="224"/>
        <v>0</v>
      </c>
      <c r="AG408" s="27">
        <f t="shared" si="225"/>
        <v>0</v>
      </c>
      <c r="AH408" s="27">
        <v>0</v>
      </c>
      <c r="AI408" s="27">
        <v>0</v>
      </c>
      <c r="AJ408" s="27">
        <v>0</v>
      </c>
      <c r="AK408" s="27">
        <v>0</v>
      </c>
      <c r="AL408" s="27">
        <v>0</v>
      </c>
      <c r="AM408" s="27">
        <v>0</v>
      </c>
      <c r="AN408" s="27">
        <f t="shared" si="226"/>
        <v>0</v>
      </c>
      <c r="AO408" s="27">
        <v>0</v>
      </c>
      <c r="AP408" s="30">
        <f t="shared" si="227"/>
        <v>0</v>
      </c>
      <c r="AQ408" s="30">
        <f t="shared" si="228"/>
        <v>0</v>
      </c>
      <c r="AR408" s="31">
        <f t="shared" si="229"/>
        <v>0</v>
      </c>
      <c r="AS408" s="31">
        <f t="shared" si="245"/>
        <v>0</v>
      </c>
      <c r="AT408" s="32">
        <f t="shared" si="230"/>
        <v>0</v>
      </c>
      <c r="AU408" s="24">
        <v>311.89647356911837</v>
      </c>
      <c r="AV408" s="28">
        <f t="shared" si="231"/>
        <v>8.6615348793610564E-3</v>
      </c>
      <c r="AW408" s="30">
        <f t="shared" si="232"/>
        <v>1.1124217303854887E-4</v>
      </c>
      <c r="AX408" s="33">
        <f t="shared" si="233"/>
        <v>8.6615348793610564E-3</v>
      </c>
      <c r="AY408" s="30">
        <f t="shared" si="234"/>
        <v>1.1124217303854887E-4</v>
      </c>
      <c r="AZ408" s="31">
        <f t="shared" si="235"/>
        <v>0.89555788896726829</v>
      </c>
      <c r="BA408" s="31">
        <f t="shared" si="246"/>
        <v>311.89647356911837</v>
      </c>
      <c r="BB408" s="33">
        <f t="shared" si="236"/>
        <v>0</v>
      </c>
      <c r="BC408" s="31">
        <f t="shared" si="237"/>
        <v>0.47395615200983965</v>
      </c>
      <c r="BD408" s="30">
        <f t="shared" si="238"/>
        <v>1.3399823591130555E-4</v>
      </c>
      <c r="BE408" s="31">
        <f t="shared" si="239"/>
        <v>0.94257899724877559</v>
      </c>
      <c r="BF408" s="31">
        <f t="shared" si="240"/>
        <v>0.52815842892638976</v>
      </c>
      <c r="BG408" s="31">
        <f t="shared" si="241"/>
        <v>0.80156629494666698</v>
      </c>
      <c r="BH408" s="24">
        <v>0</v>
      </c>
      <c r="BI408" s="24">
        <v>418.40988588300002</v>
      </c>
      <c r="BJ408" s="24">
        <f t="shared" si="213"/>
        <v>6.2313738354359964</v>
      </c>
      <c r="BK408" s="28">
        <f t="shared" si="218"/>
        <v>3.1156869177179983E-3</v>
      </c>
      <c r="BL408" s="28" t="str">
        <f t="shared" si="242"/>
        <v>TRUEFALSE</v>
      </c>
      <c r="BM408" s="24" t="str">
        <f t="shared" si="243"/>
        <v>FALSEFALSE</v>
      </c>
      <c r="BN408" s="28">
        <v>0.35770000000000002</v>
      </c>
      <c r="BO408" s="28">
        <f t="shared" si="244"/>
        <v>0.31795555555555555</v>
      </c>
      <c r="BP408" s="24">
        <v>16.68</v>
      </c>
      <c r="BQ408" s="24">
        <f t="shared" si="247"/>
        <v>23.142857142857142</v>
      </c>
      <c r="BR408" s="24">
        <v>21</v>
      </c>
      <c r="BS408" s="28">
        <v>76.740000000000009</v>
      </c>
      <c r="BT408" s="28">
        <v>1777.2984000000001</v>
      </c>
      <c r="BU408" s="24">
        <v>3.8</v>
      </c>
      <c r="BV408" s="28">
        <v>62.980000000000004</v>
      </c>
      <c r="BW408" s="28">
        <v>1458.6168000000002</v>
      </c>
      <c r="BX408" s="24">
        <v>562</v>
      </c>
      <c r="BY408" s="24">
        <v>1571</v>
      </c>
      <c r="BZ408" s="24">
        <v>183</v>
      </c>
      <c r="CA408" s="24">
        <v>431</v>
      </c>
      <c r="CB408" s="24">
        <v>274</v>
      </c>
      <c r="CC408" s="24">
        <v>1611</v>
      </c>
      <c r="CD408" s="24">
        <v>47.42</v>
      </c>
      <c r="CE408" s="24">
        <v>31.52</v>
      </c>
      <c r="CF408" s="24">
        <v>108.27</v>
      </c>
      <c r="CG408" s="24">
        <v>0</v>
      </c>
      <c r="CH408" s="24">
        <v>2316</v>
      </c>
      <c r="CI408" s="24">
        <v>100</v>
      </c>
      <c r="CJ408" s="24" t="s">
        <v>1980</v>
      </c>
      <c r="CK408" s="24">
        <v>640</v>
      </c>
      <c r="CL408" s="28">
        <v>1.01</v>
      </c>
      <c r="CM408" s="28">
        <v>3.62</v>
      </c>
      <c r="CN408" s="24">
        <v>105</v>
      </c>
      <c r="CO408" s="24">
        <v>16.43</v>
      </c>
      <c r="CP408" s="24">
        <v>110</v>
      </c>
      <c r="CQ408" s="24">
        <v>194</v>
      </c>
      <c r="CR408" s="24">
        <v>182</v>
      </c>
      <c r="CS408" s="24">
        <v>486</v>
      </c>
      <c r="CT408" s="24">
        <v>96</v>
      </c>
      <c r="CU408" s="24">
        <v>235</v>
      </c>
      <c r="CV408" s="24">
        <v>187</v>
      </c>
      <c r="CW408" s="24">
        <v>167</v>
      </c>
      <c r="CX408" s="24">
        <v>66.67</v>
      </c>
      <c r="CY408" s="24">
        <v>94.76</v>
      </c>
      <c r="CZ408" s="24">
        <v>80.260000000000005</v>
      </c>
      <c r="DA408" s="24">
        <v>53.35</v>
      </c>
      <c r="DB408" s="24">
        <v>329</v>
      </c>
      <c r="DC408" s="24">
        <v>5.26</v>
      </c>
      <c r="DD408" s="24">
        <v>13.3</v>
      </c>
      <c r="DE408" s="24">
        <v>28</v>
      </c>
      <c r="DF408" s="24">
        <v>4.38</v>
      </c>
      <c r="DG408" s="24">
        <v>17.059999999999999</v>
      </c>
      <c r="DH408" s="24">
        <v>21.67</v>
      </c>
    </row>
    <row r="409" spans="1:112" ht="12.3" customHeight="1">
      <c r="A409" s="24">
        <v>419</v>
      </c>
      <c r="B409" s="24" t="s">
        <v>272</v>
      </c>
      <c r="C409" s="24" t="s">
        <v>273</v>
      </c>
      <c r="D409" s="25" t="s">
        <v>250</v>
      </c>
      <c r="E409" s="25" t="s">
        <v>936</v>
      </c>
      <c r="F409" s="25" t="s">
        <v>937</v>
      </c>
      <c r="G409" s="25" t="s">
        <v>938</v>
      </c>
      <c r="H409" s="25" t="s">
        <v>195</v>
      </c>
      <c r="I409" s="26">
        <v>25889</v>
      </c>
      <c r="J409" s="27">
        <v>30976.371695272508</v>
      </c>
      <c r="K409" s="27">
        <f t="shared" si="219"/>
        <v>5327.9561999999996</v>
      </c>
      <c r="L409" s="24">
        <v>5156</v>
      </c>
      <c r="M409" s="24">
        <v>1098</v>
      </c>
      <c r="N409" s="24">
        <v>238</v>
      </c>
      <c r="O409" s="24">
        <f t="shared" si="220"/>
        <v>1336</v>
      </c>
      <c r="P409" s="28">
        <v>20.58</v>
      </c>
      <c r="Q409" s="28">
        <f t="shared" si="221"/>
        <v>0.41634684966550656</v>
      </c>
      <c r="R409" s="29">
        <v>0.44231466064631503</v>
      </c>
      <c r="S409" s="29">
        <v>3.2430525162623076E-2</v>
      </c>
      <c r="T409" s="29">
        <v>9.0004222444786175E-2</v>
      </c>
      <c r="U409" s="28" t="s">
        <v>237</v>
      </c>
      <c r="V409" s="28" t="s">
        <v>129</v>
      </c>
      <c r="W409" s="28">
        <v>0.38917109241766934</v>
      </c>
      <c r="X409" s="27">
        <v>12055.108411784973</v>
      </c>
      <c r="Y409" s="30">
        <f t="shared" si="222"/>
        <v>9.6540659755369276E-4</v>
      </c>
      <c r="Z409" s="27">
        <f t="shared" si="223"/>
        <v>12055.108411784973</v>
      </c>
      <c r="AA409" s="27">
        <v>0</v>
      </c>
      <c r="AB409" s="27">
        <v>0</v>
      </c>
      <c r="AC409" s="27">
        <v>0</v>
      </c>
      <c r="AD409" s="27">
        <v>0</v>
      </c>
      <c r="AE409" s="27">
        <v>4860</v>
      </c>
      <c r="AF409" s="27">
        <f t="shared" si="224"/>
        <v>4860</v>
      </c>
      <c r="AG409" s="27">
        <f t="shared" si="225"/>
        <v>1</v>
      </c>
      <c r="AH409" s="27">
        <v>0</v>
      </c>
      <c r="AI409" s="27">
        <v>0</v>
      </c>
      <c r="AJ409" s="27">
        <v>0</v>
      </c>
      <c r="AK409" s="27">
        <v>0</v>
      </c>
      <c r="AL409" s="27">
        <v>4860</v>
      </c>
      <c r="AM409" s="27">
        <v>4860</v>
      </c>
      <c r="AN409" s="27">
        <f t="shared" si="226"/>
        <v>1</v>
      </c>
      <c r="AO409" s="27">
        <v>0</v>
      </c>
      <c r="AP409" s="30">
        <f t="shared" si="227"/>
        <v>0</v>
      </c>
      <c r="AQ409" s="30">
        <f t="shared" si="228"/>
        <v>0</v>
      </c>
      <c r="AR409" s="31">
        <f t="shared" si="229"/>
        <v>0</v>
      </c>
      <c r="AS409" s="31">
        <f t="shared" si="245"/>
        <v>0</v>
      </c>
      <c r="AT409" s="32">
        <f t="shared" si="230"/>
        <v>0</v>
      </c>
      <c r="AU409" s="24">
        <v>2870.9151487651466</v>
      </c>
      <c r="AV409" s="28">
        <f t="shared" si="231"/>
        <v>7.9726876717010273E-2</v>
      </c>
      <c r="AW409" s="30">
        <f t="shared" si="232"/>
        <v>1.0239514288293157E-3</v>
      </c>
      <c r="AX409" s="33">
        <f t="shared" si="233"/>
        <v>7.9726876717010273E-2</v>
      </c>
      <c r="AY409" s="30">
        <f t="shared" si="234"/>
        <v>1.0239514288293157E-3</v>
      </c>
      <c r="AZ409" s="31">
        <f t="shared" si="235"/>
        <v>0.9030449527541895</v>
      </c>
      <c r="BA409" s="31">
        <f t="shared" si="246"/>
        <v>2870.9151487651466</v>
      </c>
      <c r="BB409" s="33">
        <f t="shared" si="236"/>
        <v>0</v>
      </c>
      <c r="BC409" s="31">
        <f t="shared" si="237"/>
        <v>0.47502883003917162</v>
      </c>
      <c r="BD409" s="30">
        <f t="shared" si="238"/>
        <v>9.6540659755369276E-4</v>
      </c>
      <c r="BE409" s="31">
        <f t="shared" si="239"/>
        <v>0.94579846218628205</v>
      </c>
      <c r="BF409" s="31">
        <f t="shared" si="240"/>
        <v>0.44531165373383502</v>
      </c>
      <c r="BG409" s="31">
        <f t="shared" si="241"/>
        <v>0.67583284262940635</v>
      </c>
      <c r="BH409" s="24">
        <v>95.57</v>
      </c>
      <c r="BI409" s="24">
        <v>156.898137607</v>
      </c>
      <c r="BJ409" s="24">
        <f t="shared" si="213"/>
        <v>197.42982401016403</v>
      </c>
      <c r="BK409" s="28">
        <f t="shared" si="218"/>
        <v>9.8714912005082006E-2</v>
      </c>
      <c r="BL409" s="28" t="str">
        <f t="shared" si="242"/>
        <v>FALSETRUE</v>
      </c>
      <c r="BM409" s="24" t="str">
        <f t="shared" si="243"/>
        <v>FALSETRUE</v>
      </c>
      <c r="BN409" s="28">
        <v>0.40749999999999997</v>
      </c>
      <c r="BO409" s="28">
        <f t="shared" si="244"/>
        <v>0.36222222222222222</v>
      </c>
      <c r="BP409" s="24">
        <v>4.5</v>
      </c>
      <c r="BQ409" s="24">
        <f t="shared" si="247"/>
        <v>194.13157894736841</v>
      </c>
      <c r="BR409" s="24">
        <v>38</v>
      </c>
      <c r="BS409" s="28">
        <v>8.65</v>
      </c>
      <c r="BT409" s="28">
        <v>2239.3985000000002</v>
      </c>
      <c r="BU409" s="24">
        <v>0.28999999999999998</v>
      </c>
      <c r="BV409" s="28">
        <v>6.4</v>
      </c>
      <c r="BW409" s="28">
        <v>1656.896</v>
      </c>
      <c r="BX409" s="24">
        <v>6994</v>
      </c>
      <c r="BY409" s="24">
        <v>17163</v>
      </c>
      <c r="BZ409" s="24">
        <v>1732</v>
      </c>
      <c r="CA409" s="24">
        <v>5531</v>
      </c>
      <c r="CB409" s="24">
        <v>2951</v>
      </c>
      <c r="CC409" s="24">
        <v>17407</v>
      </c>
      <c r="CD409" s="24">
        <v>50.84</v>
      </c>
      <c r="CE409" s="24">
        <v>29.99</v>
      </c>
      <c r="CF409" s="24">
        <v>97.38</v>
      </c>
      <c r="CG409" s="24">
        <v>24742</v>
      </c>
      <c r="CH409" s="24">
        <v>1147</v>
      </c>
      <c r="CI409" s="24">
        <v>4.43</v>
      </c>
      <c r="CJ409" s="24" t="s">
        <v>98</v>
      </c>
      <c r="CK409" s="24">
        <v>6707</v>
      </c>
      <c r="CL409" s="28">
        <v>1.07</v>
      </c>
      <c r="CM409" s="28">
        <v>4.1100000000000003</v>
      </c>
      <c r="CN409" s="24">
        <v>2352</v>
      </c>
      <c r="CO409" s="24">
        <v>35.15</v>
      </c>
      <c r="CP409" s="24">
        <v>2191</v>
      </c>
      <c r="CQ409" s="24">
        <v>2875</v>
      </c>
      <c r="CR409" s="24">
        <v>2093</v>
      </c>
      <c r="CS409" s="24">
        <v>7377</v>
      </c>
      <c r="CT409" s="24">
        <v>1590</v>
      </c>
      <c r="CU409" s="24">
        <v>2733</v>
      </c>
      <c r="CV409" s="24">
        <v>2163</v>
      </c>
      <c r="CW409" s="24">
        <v>2031</v>
      </c>
      <c r="CX409" s="24">
        <v>84.26</v>
      </c>
      <c r="CY409" s="24">
        <v>97.96</v>
      </c>
      <c r="CZ409" s="24">
        <v>89.12</v>
      </c>
      <c r="DA409" s="24">
        <v>58.99</v>
      </c>
      <c r="DB409" s="24">
        <v>956</v>
      </c>
      <c r="DC409" s="24">
        <v>2.56</v>
      </c>
      <c r="DD409" s="24">
        <v>11.67</v>
      </c>
      <c r="DE409" s="24">
        <v>199</v>
      </c>
      <c r="DF409" s="24">
        <v>2.97</v>
      </c>
      <c r="DG409" s="24">
        <v>6.37</v>
      </c>
      <c r="DH409" s="24">
        <v>3.36</v>
      </c>
    </row>
    <row r="410" spans="1:112" ht="12.3" customHeight="1">
      <c r="A410" s="24">
        <v>420</v>
      </c>
      <c r="B410" s="24" t="s">
        <v>272</v>
      </c>
      <c r="C410" s="24" t="s">
        <v>273</v>
      </c>
      <c r="D410" s="25" t="s">
        <v>250</v>
      </c>
      <c r="E410" s="25" t="s">
        <v>936</v>
      </c>
      <c r="F410" s="25" t="s">
        <v>2717</v>
      </c>
      <c r="G410" s="25" t="s">
        <v>2718</v>
      </c>
      <c r="H410" s="25" t="s">
        <v>195</v>
      </c>
      <c r="I410" s="26">
        <v>953</v>
      </c>
      <c r="J410" s="27">
        <v>1140.2712436013248</v>
      </c>
      <c r="K410" s="27">
        <f t="shared" si="219"/>
        <v>144.47479999999999</v>
      </c>
      <c r="L410" s="24">
        <v>207</v>
      </c>
      <c r="M410" s="24">
        <v>33</v>
      </c>
      <c r="N410" s="24">
        <v>4</v>
      </c>
      <c r="O410" s="24">
        <f t="shared" si="220"/>
        <v>37</v>
      </c>
      <c r="P410" s="28">
        <v>15.16</v>
      </c>
      <c r="Q410" s="28">
        <f t="shared" si="221"/>
        <v>0.38069311980938969</v>
      </c>
      <c r="R410" s="29">
        <v>0.44231466064631503</v>
      </c>
      <c r="S410" s="29">
        <v>3.2430525162623076E-2</v>
      </c>
      <c r="T410" s="29">
        <v>9.0004222444786175E-2</v>
      </c>
      <c r="U410" s="28" t="s">
        <v>237</v>
      </c>
      <c r="V410" s="28" t="s">
        <v>129</v>
      </c>
      <c r="W410" s="28">
        <v>0.28667802531836095</v>
      </c>
      <c r="X410" s="27">
        <v>326.89070844293951</v>
      </c>
      <c r="Y410" s="30">
        <f t="shared" si="222"/>
        <v>2.6178316762485825E-5</v>
      </c>
      <c r="Z410" s="27">
        <f t="shared" si="223"/>
        <v>326.89070844293951</v>
      </c>
      <c r="AA410" s="27">
        <v>0</v>
      </c>
      <c r="AB410" s="27">
        <v>0</v>
      </c>
      <c r="AC410" s="27">
        <v>0</v>
      </c>
      <c r="AD410" s="27">
        <v>0</v>
      </c>
      <c r="AE410" s="27">
        <v>0</v>
      </c>
      <c r="AF410" s="27">
        <f t="shared" si="224"/>
        <v>0</v>
      </c>
      <c r="AG410" s="27">
        <f t="shared" si="225"/>
        <v>0</v>
      </c>
      <c r="AH410" s="27">
        <v>0</v>
      </c>
      <c r="AI410" s="27">
        <v>0</v>
      </c>
      <c r="AJ410" s="27">
        <v>0</v>
      </c>
      <c r="AK410" s="27">
        <v>0</v>
      </c>
      <c r="AL410" s="27">
        <v>0</v>
      </c>
      <c r="AM410" s="27">
        <v>0</v>
      </c>
      <c r="AN410" s="27">
        <f t="shared" si="226"/>
        <v>0</v>
      </c>
      <c r="AO410" s="27">
        <v>0</v>
      </c>
      <c r="AP410" s="30">
        <f t="shared" si="227"/>
        <v>0</v>
      </c>
      <c r="AQ410" s="30">
        <f t="shared" si="228"/>
        <v>0</v>
      </c>
      <c r="AR410" s="31">
        <f t="shared" si="229"/>
        <v>0</v>
      </c>
      <c r="AS410" s="31">
        <f t="shared" si="245"/>
        <v>0</v>
      </c>
      <c r="AT410" s="32">
        <f t="shared" si="230"/>
        <v>0</v>
      </c>
      <c r="AU410" s="24">
        <v>79.696491038504348</v>
      </c>
      <c r="AV410" s="28">
        <f t="shared" si="231"/>
        <v>2.2132149459513448E-3</v>
      </c>
      <c r="AW410" s="30">
        <f t="shared" si="232"/>
        <v>2.8424851186096464E-5</v>
      </c>
      <c r="AX410" s="33">
        <f t="shared" si="233"/>
        <v>2.2132149459513448E-3</v>
      </c>
      <c r="AY410" s="30">
        <f t="shared" si="234"/>
        <v>2.8424851186096464E-5</v>
      </c>
      <c r="AZ410" s="31">
        <f t="shared" si="235"/>
        <v>0.89487852851656913</v>
      </c>
      <c r="BA410" s="31">
        <f t="shared" si="246"/>
        <v>79.696491038504348</v>
      </c>
      <c r="BB410" s="33">
        <f t="shared" si="236"/>
        <v>0</v>
      </c>
      <c r="BC410" s="31">
        <f t="shared" si="237"/>
        <v>0.44646880136961187</v>
      </c>
      <c r="BD410" s="30">
        <f t="shared" si="238"/>
        <v>2.6178316762485825E-5</v>
      </c>
      <c r="BE410" s="31">
        <f t="shared" si="239"/>
        <v>0.94216148587256254</v>
      </c>
      <c r="BF410" s="31">
        <f t="shared" si="240"/>
        <v>0.40962189650256198</v>
      </c>
      <c r="BG410" s="31">
        <f t="shared" si="241"/>
        <v>0.6216678328432903</v>
      </c>
      <c r="BH410" s="24">
        <v>0</v>
      </c>
      <c r="BI410" s="24">
        <v>3.1722885327700001</v>
      </c>
      <c r="BJ410" s="24">
        <f t="shared" si="213"/>
        <v>359.44751929789157</v>
      </c>
      <c r="BK410" s="28">
        <f t="shared" si="218"/>
        <v>0.1797237596489458</v>
      </c>
      <c r="BL410" s="28" t="str">
        <f t="shared" si="242"/>
        <v>FALSEFALSE</v>
      </c>
      <c r="BM410" s="24" t="str">
        <f t="shared" si="243"/>
        <v>FALSEFALSE</v>
      </c>
      <c r="BN410" s="28">
        <v>0.40889999999999999</v>
      </c>
      <c r="BO410" s="28">
        <f t="shared" si="244"/>
        <v>0.36346666666666666</v>
      </c>
      <c r="BP410" s="24">
        <v>4.28</v>
      </c>
      <c r="BQ410" s="24">
        <f t="shared" si="247"/>
        <v>139</v>
      </c>
      <c r="BR410" s="24">
        <v>2</v>
      </c>
      <c r="BS410" s="28">
        <v>16.88</v>
      </c>
      <c r="BT410" s="28">
        <v>160.86639999999997</v>
      </c>
      <c r="BU410" s="24"/>
      <c r="BV410" s="28">
        <v>35.450000000000003</v>
      </c>
      <c r="BW410" s="28">
        <v>337.83850000000007</v>
      </c>
      <c r="BX410" s="24">
        <v>249</v>
      </c>
      <c r="BY410" s="24">
        <v>609</v>
      </c>
      <c r="BZ410" s="24">
        <v>95</v>
      </c>
      <c r="CA410" s="24">
        <v>193</v>
      </c>
      <c r="CB410" s="24">
        <v>111</v>
      </c>
      <c r="CC410" s="24">
        <v>649</v>
      </c>
      <c r="CD410" s="24">
        <v>56.49</v>
      </c>
      <c r="CE410" s="24">
        <v>31.6</v>
      </c>
      <c r="CF410" s="24">
        <v>99.37</v>
      </c>
      <c r="CG410" s="24">
        <v>0</v>
      </c>
      <c r="CH410" s="24">
        <v>953</v>
      </c>
      <c r="CI410" s="24">
        <v>100</v>
      </c>
      <c r="CJ410" s="24" t="s">
        <v>1980</v>
      </c>
      <c r="CK410" s="24">
        <v>249</v>
      </c>
      <c r="CL410" s="28">
        <v>1.05</v>
      </c>
      <c r="CM410" s="28">
        <v>3.92</v>
      </c>
      <c r="CN410" s="24">
        <v>90</v>
      </c>
      <c r="CO410" s="24">
        <v>36.29</v>
      </c>
      <c r="CP410" s="24">
        <v>127</v>
      </c>
      <c r="CQ410" s="24">
        <v>151</v>
      </c>
      <c r="CR410" s="24">
        <v>0</v>
      </c>
      <c r="CS410" s="24">
        <v>278</v>
      </c>
      <c r="CT410" s="24">
        <v>59</v>
      </c>
      <c r="CU410" s="24">
        <v>103</v>
      </c>
      <c r="CV410" s="24">
        <v>82</v>
      </c>
      <c r="CW410" s="24">
        <v>77</v>
      </c>
      <c r="CX410" s="24">
        <v>85.51</v>
      </c>
      <c r="CY410" s="24">
        <v>99.04</v>
      </c>
      <c r="CZ410" s="24">
        <v>91.11</v>
      </c>
      <c r="DA410" s="24">
        <v>65.81</v>
      </c>
      <c r="DB410" s="24">
        <v>34</v>
      </c>
      <c r="DC410" s="24">
        <v>1.32</v>
      </c>
      <c r="DD410" s="24">
        <v>6.45</v>
      </c>
      <c r="DE410" s="24">
        <v>7</v>
      </c>
      <c r="DF410" s="24">
        <v>2.82</v>
      </c>
      <c r="DG410" s="24">
        <v>0.81</v>
      </c>
      <c r="DH410" s="24">
        <v>6.56</v>
      </c>
    </row>
    <row r="411" spans="1:112" ht="12.3" customHeight="1">
      <c r="A411" s="24">
        <v>421</v>
      </c>
      <c r="B411" s="24" t="s">
        <v>272</v>
      </c>
      <c r="C411" s="24" t="s">
        <v>273</v>
      </c>
      <c r="D411" s="25" t="s">
        <v>250</v>
      </c>
      <c r="E411" s="25" t="s">
        <v>936</v>
      </c>
      <c r="F411" s="25" t="s">
        <v>2557</v>
      </c>
      <c r="G411" s="25" t="s">
        <v>2558</v>
      </c>
      <c r="H411" s="25" t="s">
        <v>195</v>
      </c>
      <c r="I411" s="26">
        <v>2725</v>
      </c>
      <c r="J411" s="27">
        <v>3260.4817825956034</v>
      </c>
      <c r="K411" s="27">
        <f t="shared" si="219"/>
        <v>846.38499999999999</v>
      </c>
      <c r="L411" s="24">
        <v>486</v>
      </c>
      <c r="M411" s="24">
        <v>158</v>
      </c>
      <c r="N411" s="24">
        <v>61</v>
      </c>
      <c r="O411" s="24">
        <f t="shared" si="220"/>
        <v>219</v>
      </c>
      <c r="P411" s="28">
        <v>31.060000000000002</v>
      </c>
      <c r="Q411" s="28">
        <f t="shared" si="221"/>
        <v>0.48981657958926422</v>
      </c>
      <c r="R411" s="29">
        <v>0.44231466064631503</v>
      </c>
      <c r="S411" s="29">
        <v>3.2430525162623076E-2</v>
      </c>
      <c r="T411" s="29">
        <v>9.0004222444786175E-2</v>
      </c>
      <c r="U411" s="28" t="s">
        <v>237</v>
      </c>
      <c r="V411" s="28" t="s">
        <v>129</v>
      </c>
      <c r="W411" s="28">
        <v>0.58734956902297442</v>
      </c>
      <c r="X411" s="27">
        <v>1915.0425698147872</v>
      </c>
      <c r="Y411" s="30">
        <f t="shared" si="222"/>
        <v>1.5336193324383608E-4</v>
      </c>
      <c r="Z411" s="27">
        <f t="shared" si="223"/>
        <v>1915.0425698147872</v>
      </c>
      <c r="AA411" s="27">
        <v>0</v>
      </c>
      <c r="AB411" s="27">
        <v>0</v>
      </c>
      <c r="AC411" s="27">
        <v>0</v>
      </c>
      <c r="AD411" s="27">
        <v>0</v>
      </c>
      <c r="AE411" s="27">
        <v>0</v>
      </c>
      <c r="AF411" s="27">
        <f t="shared" si="224"/>
        <v>0</v>
      </c>
      <c r="AG411" s="27">
        <f t="shared" si="225"/>
        <v>0</v>
      </c>
      <c r="AH411" s="27">
        <v>0</v>
      </c>
      <c r="AI411" s="27">
        <v>0</v>
      </c>
      <c r="AJ411" s="27">
        <v>0</v>
      </c>
      <c r="AK411" s="27">
        <v>0</v>
      </c>
      <c r="AL411" s="27">
        <v>0</v>
      </c>
      <c r="AM411" s="27">
        <v>0</v>
      </c>
      <c r="AN411" s="27">
        <f t="shared" si="226"/>
        <v>0</v>
      </c>
      <c r="AO411" s="27">
        <v>0</v>
      </c>
      <c r="AP411" s="30">
        <f t="shared" si="227"/>
        <v>0</v>
      </c>
      <c r="AQ411" s="30">
        <f t="shared" si="228"/>
        <v>0</v>
      </c>
      <c r="AR411" s="31">
        <f t="shared" si="229"/>
        <v>0</v>
      </c>
      <c r="AS411" s="31">
        <f t="shared" si="245"/>
        <v>0</v>
      </c>
      <c r="AT411" s="32">
        <f t="shared" si="230"/>
        <v>0</v>
      </c>
      <c r="AU411" s="24">
        <v>265.48200519838446</v>
      </c>
      <c r="AV411" s="28">
        <f t="shared" si="231"/>
        <v>7.3725798228973551E-3</v>
      </c>
      <c r="AW411" s="30">
        <f t="shared" si="232"/>
        <v>9.4687813629143019E-5</v>
      </c>
      <c r="AX411" s="33">
        <f t="shared" si="233"/>
        <v>7.3725798228973551E-3</v>
      </c>
      <c r="AY411" s="30">
        <f t="shared" si="234"/>
        <v>9.4687813629143019E-5</v>
      </c>
      <c r="AZ411" s="31">
        <f t="shared" si="235"/>
        <v>0.89542209156621921</v>
      </c>
      <c r="BA411" s="31">
        <f t="shared" si="246"/>
        <v>265.48200519838446</v>
      </c>
      <c r="BB411" s="33">
        <f t="shared" si="236"/>
        <v>0</v>
      </c>
      <c r="BC411" s="31">
        <f t="shared" si="237"/>
        <v>0.44836977734514388</v>
      </c>
      <c r="BD411" s="30">
        <f t="shared" si="238"/>
        <v>1.5336193324383608E-4</v>
      </c>
      <c r="BE411" s="31">
        <f t="shared" si="239"/>
        <v>0.94265397934842565</v>
      </c>
      <c r="BF411" s="31">
        <f t="shared" si="240"/>
        <v>0.51005230343488128</v>
      </c>
      <c r="BG411" s="31">
        <f t="shared" si="241"/>
        <v>0.77408730544048876</v>
      </c>
      <c r="BH411" s="24">
        <v>0</v>
      </c>
      <c r="BI411" s="24">
        <v>72.8856951108</v>
      </c>
      <c r="BJ411" s="24">
        <f t="shared" ref="BJ411:BJ474" si="248">J411/BI411</f>
        <v>44.734179699309394</v>
      </c>
      <c r="BK411" s="28">
        <f t="shared" ref="BK411:BK442" si="249">BJ411/(2000)</f>
        <v>2.2367089849654697E-2</v>
      </c>
      <c r="BL411" s="28" t="str">
        <f t="shared" si="242"/>
        <v>TRUEFALSE</v>
      </c>
      <c r="BM411" s="24" t="str">
        <f t="shared" si="243"/>
        <v>FALSEFALSE</v>
      </c>
      <c r="BN411" s="28">
        <v>0.40659999999999996</v>
      </c>
      <c r="BO411" s="28">
        <f t="shared" si="244"/>
        <v>0.3614222222222222</v>
      </c>
      <c r="BP411" s="24">
        <v>7.35</v>
      </c>
      <c r="BQ411" s="24">
        <f t="shared" si="247"/>
        <v>41.090909090909093</v>
      </c>
      <c r="BR411" s="24">
        <v>11</v>
      </c>
      <c r="BS411" s="28">
        <v>33.620000000000005</v>
      </c>
      <c r="BT411" s="28">
        <v>916.1450000000001</v>
      </c>
      <c r="BU411" s="24">
        <v>0.85</v>
      </c>
      <c r="BV411" s="28">
        <v>24.14</v>
      </c>
      <c r="BW411" s="28">
        <v>657.81500000000005</v>
      </c>
      <c r="BX411" s="24">
        <v>729</v>
      </c>
      <c r="BY411" s="24">
        <v>1793</v>
      </c>
      <c r="BZ411" s="24">
        <v>203</v>
      </c>
      <c r="CA411" s="24">
        <v>572</v>
      </c>
      <c r="CB411" s="24">
        <v>315</v>
      </c>
      <c r="CC411" s="24">
        <v>1838</v>
      </c>
      <c r="CD411" s="24">
        <v>51.98</v>
      </c>
      <c r="CE411" s="24">
        <v>30.49</v>
      </c>
      <c r="CF411" s="24">
        <v>106.13</v>
      </c>
      <c r="CG411" s="24">
        <v>0</v>
      </c>
      <c r="CH411" s="24">
        <v>2725</v>
      </c>
      <c r="CI411" s="24">
        <v>100</v>
      </c>
      <c r="CJ411" s="24" t="s">
        <v>1980</v>
      </c>
      <c r="CK411" s="24">
        <v>739</v>
      </c>
      <c r="CL411" s="28">
        <v>1.04</v>
      </c>
      <c r="CM411" s="28">
        <v>3.84</v>
      </c>
      <c r="CN411" s="24">
        <v>163</v>
      </c>
      <c r="CO411" s="24">
        <v>22.09</v>
      </c>
      <c r="CP411" s="24">
        <v>111</v>
      </c>
      <c r="CQ411" s="24">
        <v>270</v>
      </c>
      <c r="CR411" s="24">
        <v>71</v>
      </c>
      <c r="CS411" s="24">
        <v>452</v>
      </c>
      <c r="CT411" s="24">
        <v>175</v>
      </c>
      <c r="CU411" s="24">
        <v>276</v>
      </c>
      <c r="CV411" s="24">
        <v>225</v>
      </c>
      <c r="CW411" s="24">
        <v>180</v>
      </c>
      <c r="CX411" s="24">
        <v>87.5</v>
      </c>
      <c r="CY411" s="24">
        <v>97.53</v>
      </c>
      <c r="CZ411" s="24">
        <v>83.96</v>
      </c>
      <c r="DA411" s="24">
        <v>51.43</v>
      </c>
      <c r="DB411" s="24">
        <v>166</v>
      </c>
      <c r="DC411" s="24">
        <v>3.21</v>
      </c>
      <c r="DD411" s="24">
        <v>15.58</v>
      </c>
      <c r="DE411" s="24">
        <v>80</v>
      </c>
      <c r="DF411" s="24">
        <v>10.84</v>
      </c>
      <c r="DG411" s="24">
        <v>7.99</v>
      </c>
      <c r="DH411" s="24">
        <v>5.82</v>
      </c>
    </row>
    <row r="412" spans="1:112" ht="12.3" customHeight="1">
      <c r="A412" s="24">
        <v>422</v>
      </c>
      <c r="B412" s="24" t="s">
        <v>272</v>
      </c>
      <c r="C412" s="24" t="s">
        <v>273</v>
      </c>
      <c r="D412" s="25" t="s">
        <v>250</v>
      </c>
      <c r="E412" s="25" t="s">
        <v>936</v>
      </c>
      <c r="F412" s="25" t="s">
        <v>2261</v>
      </c>
      <c r="G412" s="25" t="s">
        <v>2262</v>
      </c>
      <c r="H412" s="25" t="s">
        <v>195</v>
      </c>
      <c r="I412" s="26">
        <v>2455</v>
      </c>
      <c r="J412" s="27">
        <v>2937.4248720264977</v>
      </c>
      <c r="K412" s="27">
        <f t="shared" si="219"/>
        <v>848.69350000000009</v>
      </c>
      <c r="L412" s="24">
        <v>439</v>
      </c>
      <c r="M412" s="24">
        <v>175</v>
      </c>
      <c r="N412" s="24">
        <v>57</v>
      </c>
      <c r="O412" s="24">
        <f t="shared" si="220"/>
        <v>232</v>
      </c>
      <c r="P412" s="28">
        <v>34.57</v>
      </c>
      <c r="Q412" s="28">
        <f t="shared" si="221"/>
        <v>0.51721593063129401</v>
      </c>
      <c r="R412" s="29">
        <v>0.44231466064631503</v>
      </c>
      <c r="S412" s="29">
        <v>3.2430525162623076E-2</v>
      </c>
      <c r="T412" s="29">
        <v>9.0004222444786175E-2</v>
      </c>
      <c r="U412" s="28" t="s">
        <v>237</v>
      </c>
      <c r="V412" s="28" t="s">
        <v>129</v>
      </c>
      <c r="W412" s="28">
        <v>0.65372423055776641</v>
      </c>
      <c r="X412" s="27">
        <v>1920.2658142867676</v>
      </c>
      <c r="Y412" s="30">
        <f t="shared" si="222"/>
        <v>1.537802251829576E-4</v>
      </c>
      <c r="Z412" s="27">
        <f t="shared" si="223"/>
        <v>1920.2658142867676</v>
      </c>
      <c r="AA412" s="27">
        <v>0</v>
      </c>
      <c r="AB412" s="27">
        <v>0</v>
      </c>
      <c r="AC412" s="27">
        <v>0</v>
      </c>
      <c r="AD412" s="27">
        <v>0</v>
      </c>
      <c r="AE412" s="27">
        <v>0</v>
      </c>
      <c r="AF412" s="27">
        <f t="shared" si="224"/>
        <v>0</v>
      </c>
      <c r="AG412" s="27">
        <f t="shared" si="225"/>
        <v>0</v>
      </c>
      <c r="AH412" s="27">
        <v>0</v>
      </c>
      <c r="AI412" s="27">
        <v>0</v>
      </c>
      <c r="AJ412" s="27">
        <v>0</v>
      </c>
      <c r="AK412" s="27">
        <v>0</v>
      </c>
      <c r="AL412" s="27">
        <v>0</v>
      </c>
      <c r="AM412" s="27">
        <v>0</v>
      </c>
      <c r="AN412" s="27">
        <f t="shared" si="226"/>
        <v>0</v>
      </c>
      <c r="AO412" s="27">
        <v>0</v>
      </c>
      <c r="AP412" s="30">
        <f t="shared" si="227"/>
        <v>0</v>
      </c>
      <c r="AQ412" s="30">
        <f t="shared" si="228"/>
        <v>0</v>
      </c>
      <c r="AR412" s="31">
        <f t="shared" si="229"/>
        <v>0</v>
      </c>
      <c r="AS412" s="31">
        <f t="shared" si="245"/>
        <v>0</v>
      </c>
      <c r="AT412" s="32">
        <f t="shared" si="230"/>
        <v>0</v>
      </c>
      <c r="AU412" s="24">
        <v>762.24245283035566</v>
      </c>
      <c r="AV412" s="28">
        <f t="shared" si="231"/>
        <v>2.1167887908988367E-2</v>
      </c>
      <c r="AW412" s="30">
        <f t="shared" si="232"/>
        <v>2.7186426914279147E-4</v>
      </c>
      <c r="AX412" s="33">
        <f t="shared" si="233"/>
        <v>2.1167887908988367E-2</v>
      </c>
      <c r="AY412" s="30">
        <f t="shared" si="234"/>
        <v>2.7186426914279147E-4</v>
      </c>
      <c r="AZ412" s="31">
        <f t="shared" si="235"/>
        <v>0.89687549133789346</v>
      </c>
      <c r="BA412" s="31">
        <f t="shared" si="246"/>
        <v>762.24245283035566</v>
      </c>
      <c r="BB412" s="33">
        <f t="shared" si="236"/>
        <v>0</v>
      </c>
      <c r="BC412" s="31">
        <f t="shared" si="237"/>
        <v>0.45345267996439897</v>
      </c>
      <c r="BD412" s="30">
        <f t="shared" si="238"/>
        <v>1.537802251829576E-4</v>
      </c>
      <c r="BE412" s="31">
        <f t="shared" si="239"/>
        <v>0.94265559910147811</v>
      </c>
      <c r="BF412" s="31">
        <f t="shared" si="240"/>
        <v>0.53217786996147576</v>
      </c>
      <c r="BG412" s="31">
        <f t="shared" si="241"/>
        <v>0.80766645028225381</v>
      </c>
      <c r="BH412" s="24">
        <v>0</v>
      </c>
      <c r="BI412" s="24">
        <v>152.208393148</v>
      </c>
      <c r="BJ412" s="24">
        <f t="shared" si="248"/>
        <v>19.298704961495055</v>
      </c>
      <c r="BK412" s="28">
        <f t="shared" si="249"/>
        <v>9.6493524807475268E-3</v>
      </c>
      <c r="BL412" s="28" t="str">
        <f t="shared" si="242"/>
        <v>TRUEFALSE</v>
      </c>
      <c r="BM412" s="24" t="str">
        <f t="shared" si="243"/>
        <v>FALSEFALSE</v>
      </c>
      <c r="BN412" s="28">
        <v>0.38240000000000002</v>
      </c>
      <c r="BO412" s="28">
        <f t="shared" si="244"/>
        <v>0.33991111111111111</v>
      </c>
      <c r="BP412" s="24">
        <v>9.69</v>
      </c>
      <c r="BQ412" s="24">
        <f t="shared" si="247"/>
        <v>166.57142857142858</v>
      </c>
      <c r="BR412" s="24">
        <v>7</v>
      </c>
      <c r="BS412" s="28">
        <v>42.82</v>
      </c>
      <c r="BT412" s="28">
        <v>1051.231</v>
      </c>
      <c r="BU412" s="24">
        <v>0.44</v>
      </c>
      <c r="BV412" s="28">
        <v>64.149999999999991</v>
      </c>
      <c r="BW412" s="28">
        <v>1574.8824999999997</v>
      </c>
      <c r="BX412" s="24">
        <v>611</v>
      </c>
      <c r="BY412" s="24">
        <v>1598</v>
      </c>
      <c r="BZ412" s="24">
        <v>246</v>
      </c>
      <c r="CA412" s="24">
        <v>471</v>
      </c>
      <c r="CB412" s="24">
        <v>271</v>
      </c>
      <c r="CC412" s="24">
        <v>1713</v>
      </c>
      <c r="CD412" s="24">
        <v>53.63</v>
      </c>
      <c r="CE412" s="24">
        <v>32.69</v>
      </c>
      <c r="CF412" s="24">
        <v>105.78</v>
      </c>
      <c r="CG412" s="24">
        <v>0</v>
      </c>
      <c r="CH412" s="24">
        <v>2455</v>
      </c>
      <c r="CI412" s="24">
        <v>100</v>
      </c>
      <c r="CJ412" s="24" t="s">
        <v>1980</v>
      </c>
      <c r="CK412" s="24">
        <v>693</v>
      </c>
      <c r="CL412" s="28">
        <v>1.03</v>
      </c>
      <c r="CM412" s="28">
        <v>3.63</v>
      </c>
      <c r="CN412" s="24">
        <v>215</v>
      </c>
      <c r="CO412" s="24">
        <v>31.07</v>
      </c>
      <c r="CP412" s="24">
        <v>120</v>
      </c>
      <c r="CQ412" s="24">
        <v>556</v>
      </c>
      <c r="CR412" s="24">
        <v>490</v>
      </c>
      <c r="CS412" s="24">
        <v>1166</v>
      </c>
      <c r="CT412" s="24">
        <v>138</v>
      </c>
      <c r="CU412" s="24">
        <v>263</v>
      </c>
      <c r="CV412" s="24">
        <v>190</v>
      </c>
      <c r="CW412" s="24">
        <v>173</v>
      </c>
      <c r="CX412" s="24">
        <v>85.71</v>
      </c>
      <c r="CY412" s="24">
        <v>98.13</v>
      </c>
      <c r="CZ412" s="24">
        <v>84.07</v>
      </c>
      <c r="DA412" s="24">
        <v>54.75</v>
      </c>
      <c r="DB412" s="24">
        <v>201</v>
      </c>
      <c r="DC412" s="24">
        <v>2.5299999999999998</v>
      </c>
      <c r="DD412" s="24">
        <v>12.43</v>
      </c>
      <c r="DE412" s="24">
        <v>50</v>
      </c>
      <c r="DF412" s="24">
        <v>7.23</v>
      </c>
      <c r="DG412" s="24">
        <v>13.15</v>
      </c>
      <c r="DH412" s="24">
        <v>11.18</v>
      </c>
    </row>
    <row r="413" spans="1:112" ht="12.3" customHeight="1">
      <c r="A413" s="24">
        <v>423</v>
      </c>
      <c r="B413" s="24" t="s">
        <v>272</v>
      </c>
      <c r="C413" s="24" t="s">
        <v>273</v>
      </c>
      <c r="D413" s="25" t="s">
        <v>250</v>
      </c>
      <c r="E413" s="25" t="s">
        <v>936</v>
      </c>
      <c r="F413" s="25" t="s">
        <v>2154</v>
      </c>
      <c r="G413" s="25" t="s">
        <v>2550</v>
      </c>
      <c r="H413" s="25" t="s">
        <v>195</v>
      </c>
      <c r="I413" s="26">
        <v>1188</v>
      </c>
      <c r="J413" s="27">
        <v>1421.4504065040651</v>
      </c>
      <c r="K413" s="27">
        <f t="shared" si="219"/>
        <v>600.41519999999991</v>
      </c>
      <c r="L413" s="24">
        <v>136</v>
      </c>
      <c r="M413" s="24">
        <v>83</v>
      </c>
      <c r="N413" s="24">
        <v>56</v>
      </c>
      <c r="O413" s="24">
        <f t="shared" si="220"/>
        <v>139</v>
      </c>
      <c r="P413" s="28">
        <v>50.54</v>
      </c>
      <c r="Q413" s="28">
        <f t="shared" si="221"/>
        <v>0.84969652685389019</v>
      </c>
      <c r="R413" s="29">
        <v>0.44231466064631503</v>
      </c>
      <c r="S413" s="29">
        <v>3.2430525162623076E-2</v>
      </c>
      <c r="T413" s="29">
        <v>9.0004222444786175E-2</v>
      </c>
      <c r="U413" s="28" t="s">
        <v>237</v>
      </c>
      <c r="V413" s="28" t="s">
        <v>129</v>
      </c>
      <c r="W413" s="28">
        <v>0.9557194854610791</v>
      </c>
      <c r="X413" s="27">
        <v>1358.5078511125068</v>
      </c>
      <c r="Y413" s="30">
        <f t="shared" si="222"/>
        <v>1.0879308567730343E-4</v>
      </c>
      <c r="Z413" s="27">
        <f t="shared" si="223"/>
        <v>1358.5078511125068</v>
      </c>
      <c r="AA413" s="27">
        <v>0</v>
      </c>
      <c r="AB413" s="27">
        <v>0</v>
      </c>
      <c r="AC413" s="27">
        <v>0</v>
      </c>
      <c r="AD413" s="27">
        <v>0</v>
      </c>
      <c r="AE413" s="27">
        <v>0</v>
      </c>
      <c r="AF413" s="27">
        <f t="shared" si="224"/>
        <v>0</v>
      </c>
      <c r="AG413" s="27">
        <f t="shared" si="225"/>
        <v>0</v>
      </c>
      <c r="AH413" s="27">
        <v>0</v>
      </c>
      <c r="AI413" s="27">
        <v>0</v>
      </c>
      <c r="AJ413" s="27">
        <v>0</v>
      </c>
      <c r="AK413" s="27">
        <v>0</v>
      </c>
      <c r="AL413" s="27">
        <v>0</v>
      </c>
      <c r="AM413" s="27">
        <v>0</v>
      </c>
      <c r="AN413" s="27">
        <f t="shared" si="226"/>
        <v>0</v>
      </c>
      <c r="AO413" s="27">
        <v>0</v>
      </c>
      <c r="AP413" s="30">
        <f t="shared" si="227"/>
        <v>0</v>
      </c>
      <c r="AQ413" s="30">
        <f t="shared" si="228"/>
        <v>0</v>
      </c>
      <c r="AR413" s="31">
        <f t="shared" si="229"/>
        <v>0</v>
      </c>
      <c r="AS413" s="31">
        <f t="shared" si="245"/>
        <v>0</v>
      </c>
      <c r="AT413" s="32">
        <f t="shared" si="230"/>
        <v>0</v>
      </c>
      <c r="AU413" s="24">
        <v>278.114370269174</v>
      </c>
      <c r="AV413" s="28">
        <f t="shared" si="231"/>
        <v>7.723387478454957E-3</v>
      </c>
      <c r="AW413" s="30">
        <f t="shared" si="232"/>
        <v>9.9193320616798895E-5</v>
      </c>
      <c r="AX413" s="33">
        <f t="shared" si="233"/>
        <v>7.723387478454957E-3</v>
      </c>
      <c r="AY413" s="30">
        <f t="shared" si="234"/>
        <v>9.9193320616798895E-5</v>
      </c>
      <c r="AZ413" s="31">
        <f t="shared" si="235"/>
        <v>0.89545905078186749</v>
      </c>
      <c r="BA413" s="31">
        <f t="shared" si="246"/>
        <v>278.114370269174</v>
      </c>
      <c r="BB413" s="33">
        <f t="shared" si="236"/>
        <v>0</v>
      </c>
      <c r="BC413" s="31">
        <f t="shared" si="237"/>
        <v>0.44849903296887916</v>
      </c>
      <c r="BD413" s="30">
        <f t="shared" si="238"/>
        <v>1.0879308567730343E-4</v>
      </c>
      <c r="BE413" s="31">
        <f t="shared" si="239"/>
        <v>0.94248139527462338</v>
      </c>
      <c r="BF413" s="31">
        <f t="shared" si="240"/>
        <v>0.63276989127379324</v>
      </c>
      <c r="BG413" s="31">
        <f t="shared" si="241"/>
        <v>0.96033119897974772</v>
      </c>
      <c r="BH413" s="24">
        <v>0</v>
      </c>
      <c r="BI413" s="24">
        <v>348.82491818300002</v>
      </c>
      <c r="BJ413" s="24">
        <f t="shared" si="248"/>
        <v>4.0749680782791611</v>
      </c>
      <c r="BK413" s="28">
        <f t="shared" si="249"/>
        <v>2.0374840391395805E-3</v>
      </c>
      <c r="BL413" s="28" t="str">
        <f t="shared" si="242"/>
        <v>TRUEFALSE</v>
      </c>
      <c r="BM413" s="24" t="str">
        <f t="shared" si="243"/>
        <v>FALSEFALSE</v>
      </c>
      <c r="BN413" s="28">
        <v>0.50869999999999993</v>
      </c>
      <c r="BO413" s="28">
        <f t="shared" si="244"/>
        <v>0.45217777777777773</v>
      </c>
      <c r="BP413" s="24">
        <v>9.69</v>
      </c>
      <c r="BQ413" s="24">
        <f t="shared" si="247"/>
        <v>58.2</v>
      </c>
      <c r="BR413" s="24">
        <v>5</v>
      </c>
      <c r="BS413" s="28">
        <v>60.400000000000006</v>
      </c>
      <c r="BT413" s="28">
        <v>717.55200000000013</v>
      </c>
      <c r="BU413" s="24">
        <v>4.3600000000000003</v>
      </c>
      <c r="BV413" s="28">
        <v>67.790000000000006</v>
      </c>
      <c r="BW413" s="28">
        <v>805.34520000000009</v>
      </c>
      <c r="BX413" s="24">
        <v>379</v>
      </c>
      <c r="BY413" s="24">
        <v>745</v>
      </c>
      <c r="BZ413" s="24">
        <v>64</v>
      </c>
      <c r="CA413" s="24">
        <v>305</v>
      </c>
      <c r="CB413" s="24">
        <v>162</v>
      </c>
      <c r="CC413" s="24">
        <v>721</v>
      </c>
      <c r="CD413" s="24">
        <v>59.46</v>
      </c>
      <c r="CE413" s="24">
        <v>27.57</v>
      </c>
      <c r="CF413" s="24">
        <v>121.23</v>
      </c>
      <c r="CG413" s="24">
        <v>0</v>
      </c>
      <c r="CH413" s="24">
        <v>1188</v>
      </c>
      <c r="CI413" s="24">
        <v>100</v>
      </c>
      <c r="CJ413" s="24" t="s">
        <v>1980</v>
      </c>
      <c r="CK413" s="24">
        <v>300</v>
      </c>
      <c r="CL413" s="28">
        <v>1</v>
      </c>
      <c r="CM413" s="28">
        <v>3.96</v>
      </c>
      <c r="CN413" s="24">
        <v>78</v>
      </c>
      <c r="CO413" s="24">
        <v>26.17</v>
      </c>
      <c r="CP413" s="24">
        <v>43</v>
      </c>
      <c r="CQ413" s="24">
        <v>174</v>
      </c>
      <c r="CR413" s="24">
        <v>74</v>
      </c>
      <c r="CS413" s="24">
        <v>291</v>
      </c>
      <c r="CT413" s="24">
        <v>81</v>
      </c>
      <c r="CU413" s="24">
        <v>174</v>
      </c>
      <c r="CV413" s="24">
        <v>102</v>
      </c>
      <c r="CW413" s="24">
        <v>46</v>
      </c>
      <c r="CX413" s="24">
        <v>82.65</v>
      </c>
      <c r="CY413" s="24">
        <v>95.6</v>
      </c>
      <c r="CZ413" s="24">
        <v>77.86</v>
      </c>
      <c r="DA413" s="24">
        <v>32.17</v>
      </c>
      <c r="DB413" s="24">
        <v>92</v>
      </c>
      <c r="DC413" s="24">
        <v>6.72</v>
      </c>
      <c r="DD413" s="24">
        <v>21.14</v>
      </c>
      <c r="DE413" s="24">
        <v>42</v>
      </c>
      <c r="DF413" s="24">
        <v>14.09</v>
      </c>
      <c r="DG413" s="24">
        <v>32.549999999999997</v>
      </c>
      <c r="DH413" s="24">
        <v>9.4499999999999993</v>
      </c>
    </row>
    <row r="414" spans="1:112" ht="12.3" customHeight="1">
      <c r="A414" s="24">
        <v>424</v>
      </c>
      <c r="B414" s="24" t="s">
        <v>130</v>
      </c>
      <c r="C414" s="24" t="s">
        <v>131</v>
      </c>
      <c r="D414" s="25" t="s">
        <v>871</v>
      </c>
      <c r="E414" s="25" t="s">
        <v>872</v>
      </c>
      <c r="F414" s="25" t="s">
        <v>873</v>
      </c>
      <c r="G414" s="25" t="s">
        <v>874</v>
      </c>
      <c r="H414" s="25" t="s">
        <v>2848</v>
      </c>
      <c r="I414" s="26">
        <v>16451</v>
      </c>
      <c r="J414" s="27">
        <v>20754.793653396744</v>
      </c>
      <c r="K414" s="27">
        <f t="shared" si="219"/>
        <v>6045.7425000000003</v>
      </c>
      <c r="L414" s="24">
        <v>2660</v>
      </c>
      <c r="M414" s="24">
        <v>978</v>
      </c>
      <c r="N414" s="24">
        <v>568</v>
      </c>
      <c r="O414" s="24">
        <f t="shared" si="220"/>
        <v>1546</v>
      </c>
      <c r="P414" s="28">
        <v>36.75</v>
      </c>
      <c r="Q414" s="28">
        <f t="shared" si="221"/>
        <v>0.45251818925740017</v>
      </c>
      <c r="R414" s="29">
        <v>0.51808992162856893</v>
      </c>
      <c r="S414" s="29">
        <v>9.6567543718978036E-2</v>
      </c>
      <c r="T414" s="29">
        <v>0.21996956684640623</v>
      </c>
      <c r="U414" s="28" t="s">
        <v>294</v>
      </c>
      <c r="V414" s="28" t="s">
        <v>295</v>
      </c>
      <c r="W414" s="28">
        <v>0.49104519991160661</v>
      </c>
      <c r="X414" s="27">
        <v>10191.541798656348</v>
      </c>
      <c r="Y414" s="30">
        <f t="shared" si="222"/>
        <v>8.1616700203612942E-4</v>
      </c>
      <c r="Z414" s="27">
        <f t="shared" si="223"/>
        <v>10191.541798656348</v>
      </c>
      <c r="AA414" s="27">
        <v>0</v>
      </c>
      <c r="AB414" s="27">
        <v>0</v>
      </c>
      <c r="AC414" s="27">
        <v>0</v>
      </c>
      <c r="AD414" s="27">
        <v>0</v>
      </c>
      <c r="AE414" s="27">
        <v>5586</v>
      </c>
      <c r="AF414" s="27">
        <f t="shared" si="224"/>
        <v>5586</v>
      </c>
      <c r="AG414" s="27">
        <f t="shared" si="225"/>
        <v>1</v>
      </c>
      <c r="AH414" s="27">
        <v>0</v>
      </c>
      <c r="AI414" s="27">
        <v>0</v>
      </c>
      <c r="AJ414" s="27">
        <v>0</v>
      </c>
      <c r="AK414" s="27">
        <v>0</v>
      </c>
      <c r="AL414" s="27">
        <v>5586</v>
      </c>
      <c r="AM414" s="27">
        <v>5586</v>
      </c>
      <c r="AN414" s="27">
        <f t="shared" si="226"/>
        <v>1</v>
      </c>
      <c r="AO414" s="27">
        <v>0</v>
      </c>
      <c r="AP414" s="30">
        <f t="shared" si="227"/>
        <v>0</v>
      </c>
      <c r="AQ414" s="30">
        <f t="shared" si="228"/>
        <v>0</v>
      </c>
      <c r="AR414" s="31">
        <f t="shared" si="229"/>
        <v>0</v>
      </c>
      <c r="AS414" s="31">
        <f t="shared" si="245"/>
        <v>0</v>
      </c>
      <c r="AT414" s="32">
        <f t="shared" si="230"/>
        <v>0</v>
      </c>
      <c r="AU414" s="24">
        <v>3155.9474998318956</v>
      </c>
      <c r="AV414" s="28">
        <f t="shared" si="231"/>
        <v>8.7642380288626726E-2</v>
      </c>
      <c r="AW414" s="30">
        <f t="shared" si="232"/>
        <v>1.1256121425786973E-3</v>
      </c>
      <c r="AX414" s="33">
        <f t="shared" si="233"/>
        <v>8.7642380288626726E-2</v>
      </c>
      <c r="AY414" s="30">
        <f t="shared" si="234"/>
        <v>1.1256121425786973E-3</v>
      </c>
      <c r="AZ414" s="31">
        <f t="shared" si="235"/>
        <v>0.90387888781471004</v>
      </c>
      <c r="BA414" s="31">
        <f t="shared" si="246"/>
        <v>3155.9474998318956</v>
      </c>
      <c r="BB414" s="33">
        <f t="shared" si="236"/>
        <v>0</v>
      </c>
      <c r="BC414" s="31">
        <f t="shared" si="237"/>
        <v>0.50320372991063522</v>
      </c>
      <c r="BD414" s="30">
        <f t="shared" si="238"/>
        <v>8.1616700203612942E-4</v>
      </c>
      <c r="BE414" s="31">
        <f t="shared" si="239"/>
        <v>0.94522056128075427</v>
      </c>
      <c r="BF414" s="31">
        <f t="shared" si="240"/>
        <v>0.47902730939813232</v>
      </c>
      <c r="BG414" s="31">
        <f t="shared" si="241"/>
        <v>0.72700183229688908</v>
      </c>
      <c r="BH414" s="24">
        <v>85.51</v>
      </c>
      <c r="BI414" s="24">
        <v>1027.1849964800001</v>
      </c>
      <c r="BJ414" s="24">
        <f t="shared" si="248"/>
        <v>20.205507016282485</v>
      </c>
      <c r="BK414" s="28">
        <f t="shared" si="249"/>
        <v>1.0102753508141243E-2</v>
      </c>
      <c r="BL414" s="28" t="str">
        <f t="shared" si="242"/>
        <v>TRUETRUE</v>
      </c>
      <c r="BM414" s="24" t="str">
        <f t="shared" si="243"/>
        <v>TRUETRUE</v>
      </c>
      <c r="BN414" s="28">
        <v>0.51960000000000006</v>
      </c>
      <c r="BO414" s="28">
        <f t="shared" si="244"/>
        <v>0.4618666666666667</v>
      </c>
      <c r="BP414" s="24">
        <v>9.16</v>
      </c>
      <c r="BQ414" s="24">
        <f t="shared" si="247"/>
        <v>200.84375</v>
      </c>
      <c r="BR414" s="24">
        <v>32</v>
      </c>
      <c r="BS414" s="28">
        <v>19.28</v>
      </c>
      <c r="BT414" s="28">
        <v>3171.7528000000002</v>
      </c>
      <c r="BU414" s="24">
        <v>3.1</v>
      </c>
      <c r="BV414" s="28">
        <v>12.1</v>
      </c>
      <c r="BW414" s="28">
        <v>1990.5710000000001</v>
      </c>
      <c r="BX414" s="24">
        <v>5333</v>
      </c>
      <c r="BY414" s="24">
        <v>10264</v>
      </c>
      <c r="BZ414" s="24">
        <v>854</v>
      </c>
      <c r="CA414" s="24">
        <v>4233</v>
      </c>
      <c r="CB414" s="24">
        <v>2231</v>
      </c>
      <c r="CC414" s="24">
        <v>9987</v>
      </c>
      <c r="CD414" s="24">
        <v>60.28</v>
      </c>
      <c r="CE414" s="24">
        <v>26.67</v>
      </c>
      <c r="CF414" s="24">
        <v>98.64</v>
      </c>
      <c r="CG414" s="24">
        <v>14068</v>
      </c>
      <c r="CH414" s="24">
        <v>2383</v>
      </c>
      <c r="CI414" s="24">
        <v>14.49</v>
      </c>
      <c r="CJ414" s="24" t="s">
        <v>98</v>
      </c>
      <c r="CK414" s="24">
        <v>4340</v>
      </c>
      <c r="CL414" s="28">
        <v>1.02</v>
      </c>
      <c r="CM414" s="28">
        <v>3.88</v>
      </c>
      <c r="CN414" s="24">
        <v>1970</v>
      </c>
      <c r="CO414" s="24">
        <v>45.54</v>
      </c>
      <c r="CP414" s="24">
        <v>1457</v>
      </c>
      <c r="CQ414" s="24">
        <v>2785</v>
      </c>
      <c r="CR414" s="24">
        <v>1770</v>
      </c>
      <c r="CS414" s="24">
        <v>6427</v>
      </c>
      <c r="CT414" s="24">
        <v>808</v>
      </c>
      <c r="CU414" s="24">
        <v>2044</v>
      </c>
      <c r="CV414" s="24">
        <v>1517</v>
      </c>
      <c r="CW414" s="24">
        <v>1227</v>
      </c>
      <c r="CX414" s="24">
        <v>57.22</v>
      </c>
      <c r="CY414" s="24">
        <v>94.41</v>
      </c>
      <c r="CZ414" s="24">
        <v>81.34</v>
      </c>
      <c r="DA414" s="24">
        <v>51.84</v>
      </c>
      <c r="DB414" s="24">
        <v>1186</v>
      </c>
      <c r="DC414" s="24">
        <v>6.62</v>
      </c>
      <c r="DD414" s="24">
        <v>12.51</v>
      </c>
      <c r="DE414" s="24">
        <v>710</v>
      </c>
      <c r="DF414" s="24">
        <v>16.41</v>
      </c>
      <c r="DG414" s="24">
        <v>15.42</v>
      </c>
      <c r="DH414" s="24">
        <v>8.73</v>
      </c>
    </row>
    <row r="415" spans="1:112" ht="12.3" customHeight="1">
      <c r="A415" s="24">
        <v>425</v>
      </c>
      <c r="B415" s="24" t="s">
        <v>130</v>
      </c>
      <c r="C415" s="24" t="s">
        <v>131</v>
      </c>
      <c r="D415" s="25" t="s">
        <v>871</v>
      </c>
      <c r="E415" s="25" t="s">
        <v>872</v>
      </c>
      <c r="F415" s="25" t="s">
        <v>1773</v>
      </c>
      <c r="G415" s="25" t="s">
        <v>1774</v>
      </c>
      <c r="H415" s="25" t="s">
        <v>2848</v>
      </c>
      <c r="I415" s="26">
        <v>5507</v>
      </c>
      <c r="J415" s="27">
        <v>6947.7021852322578</v>
      </c>
      <c r="K415" s="27">
        <f t="shared" si="219"/>
        <v>2130.6583000000001</v>
      </c>
      <c r="L415" s="24">
        <v>873</v>
      </c>
      <c r="M415" s="24">
        <v>360</v>
      </c>
      <c r="N415" s="24">
        <v>191</v>
      </c>
      <c r="O415" s="24">
        <f t="shared" si="220"/>
        <v>551</v>
      </c>
      <c r="P415" s="28">
        <v>38.69</v>
      </c>
      <c r="Q415" s="28">
        <f t="shared" si="221"/>
        <v>0.46116631066572816</v>
      </c>
      <c r="R415" s="29">
        <v>0.51808992162856893</v>
      </c>
      <c r="S415" s="29">
        <v>9.6567543718978036E-2</v>
      </c>
      <c r="T415" s="29">
        <v>0.21996956684640623</v>
      </c>
      <c r="U415" s="28" t="s">
        <v>294</v>
      </c>
      <c r="V415" s="28" t="s">
        <v>295</v>
      </c>
      <c r="W415" s="28">
        <v>0.51696704175728059</v>
      </c>
      <c r="X415" s="27">
        <v>3591.7330457101139</v>
      </c>
      <c r="Y415" s="30">
        <f t="shared" si="222"/>
        <v>2.876359681336736E-4</v>
      </c>
      <c r="Z415" s="27">
        <f t="shared" si="223"/>
        <v>3591.7330457101139</v>
      </c>
      <c r="AA415" s="27">
        <v>0</v>
      </c>
      <c r="AB415" s="27">
        <v>0</v>
      </c>
      <c r="AC415" s="27">
        <v>0</v>
      </c>
      <c r="AD415" s="27">
        <v>0</v>
      </c>
      <c r="AE415" s="27">
        <v>0</v>
      </c>
      <c r="AF415" s="27">
        <f t="shared" si="224"/>
        <v>0</v>
      </c>
      <c r="AG415" s="27">
        <f t="shared" si="225"/>
        <v>0</v>
      </c>
      <c r="AH415" s="27">
        <v>0</v>
      </c>
      <c r="AI415" s="27">
        <v>0</v>
      </c>
      <c r="AJ415" s="27">
        <v>0</v>
      </c>
      <c r="AK415" s="27">
        <v>0</v>
      </c>
      <c r="AL415" s="27">
        <v>0</v>
      </c>
      <c r="AM415" s="27">
        <v>0</v>
      </c>
      <c r="AN415" s="27">
        <f t="shared" si="226"/>
        <v>0</v>
      </c>
      <c r="AO415" s="27">
        <v>0</v>
      </c>
      <c r="AP415" s="30">
        <f t="shared" si="227"/>
        <v>0</v>
      </c>
      <c r="AQ415" s="30">
        <f t="shared" si="228"/>
        <v>0</v>
      </c>
      <c r="AR415" s="31">
        <f t="shared" si="229"/>
        <v>0</v>
      </c>
      <c r="AS415" s="31">
        <f t="shared" si="245"/>
        <v>0</v>
      </c>
      <c r="AT415" s="32">
        <f t="shared" si="230"/>
        <v>0</v>
      </c>
      <c r="AU415" s="24">
        <v>494.73745896171755</v>
      </c>
      <c r="AV415" s="28">
        <f t="shared" si="231"/>
        <v>1.373912858932581E-2</v>
      </c>
      <c r="AW415" s="30">
        <f t="shared" si="232"/>
        <v>1.7645492874184443E-4</v>
      </c>
      <c r="AX415" s="33">
        <f t="shared" si="233"/>
        <v>1.373912858932581E-2</v>
      </c>
      <c r="AY415" s="30">
        <f t="shared" si="234"/>
        <v>1.7645492874184443E-4</v>
      </c>
      <c r="AZ415" s="31">
        <f t="shared" si="235"/>
        <v>0.89609283704473508</v>
      </c>
      <c r="BA415" s="31">
        <f t="shared" si="246"/>
        <v>494.73745896171755</v>
      </c>
      <c r="BB415" s="33">
        <f t="shared" si="236"/>
        <v>0</v>
      </c>
      <c r="BC415" s="31">
        <f t="shared" si="237"/>
        <v>0.47597396242087658</v>
      </c>
      <c r="BD415" s="30">
        <f t="shared" si="238"/>
        <v>2.876359681336736E-4</v>
      </c>
      <c r="BE415" s="31">
        <f t="shared" si="239"/>
        <v>0.94317392907143704</v>
      </c>
      <c r="BF415" s="31">
        <f t="shared" si="240"/>
        <v>0.4868095355989504</v>
      </c>
      <c r="BG415" s="31">
        <f t="shared" si="241"/>
        <v>0.73881262595383557</v>
      </c>
      <c r="BH415" s="24">
        <v>77.88</v>
      </c>
      <c r="BI415" s="24">
        <v>179.26306694100001</v>
      </c>
      <c r="BJ415" s="24">
        <f t="shared" si="248"/>
        <v>38.757019523262542</v>
      </c>
      <c r="BK415" s="28">
        <f t="shared" si="249"/>
        <v>1.9378509761631271E-2</v>
      </c>
      <c r="BL415" s="28" t="str">
        <f t="shared" si="242"/>
        <v>TRUETRUE</v>
      </c>
      <c r="BM415" s="24" t="str">
        <f t="shared" si="243"/>
        <v>FALSETRUE</v>
      </c>
      <c r="BN415" s="28">
        <v>0.48499999999999999</v>
      </c>
      <c r="BO415" s="28">
        <f t="shared" si="244"/>
        <v>0.43111111111111111</v>
      </c>
      <c r="BP415" s="24">
        <v>8.35</v>
      </c>
      <c r="BQ415" s="24">
        <f t="shared" si="247"/>
        <v>136.71428571428572</v>
      </c>
      <c r="BR415" s="24">
        <v>7</v>
      </c>
      <c r="BS415" s="28">
        <v>25.31</v>
      </c>
      <c r="BT415" s="28">
        <v>1393.8217</v>
      </c>
      <c r="BU415" s="24">
        <v>1.03</v>
      </c>
      <c r="BV415" s="28">
        <v>25.509999999999998</v>
      </c>
      <c r="BW415" s="28">
        <v>1404.8356999999999</v>
      </c>
      <c r="BX415" s="24">
        <v>1732</v>
      </c>
      <c r="BY415" s="24">
        <v>3571</v>
      </c>
      <c r="BZ415" s="24">
        <v>204</v>
      </c>
      <c r="CA415" s="24">
        <v>1347</v>
      </c>
      <c r="CB415" s="24">
        <v>772</v>
      </c>
      <c r="CC415" s="24">
        <v>3388</v>
      </c>
      <c r="CD415" s="24">
        <v>54.21</v>
      </c>
      <c r="CE415" s="24">
        <v>26.75</v>
      </c>
      <c r="CF415" s="24">
        <v>97.74</v>
      </c>
      <c r="CG415" s="24">
        <v>4289</v>
      </c>
      <c r="CH415" s="24">
        <v>1218</v>
      </c>
      <c r="CI415" s="24">
        <v>22.12</v>
      </c>
      <c r="CJ415" s="24" t="s">
        <v>98</v>
      </c>
      <c r="CK415" s="24">
        <v>1478</v>
      </c>
      <c r="CL415" s="28">
        <v>1.01</v>
      </c>
      <c r="CM415" s="28">
        <v>3.75</v>
      </c>
      <c r="CN415" s="24">
        <v>625</v>
      </c>
      <c r="CO415" s="24">
        <v>42.55</v>
      </c>
      <c r="CP415" s="24">
        <v>232</v>
      </c>
      <c r="CQ415" s="24">
        <v>466</v>
      </c>
      <c r="CR415" s="24">
        <v>259</v>
      </c>
      <c r="CS415" s="24">
        <v>957</v>
      </c>
      <c r="CT415" s="24">
        <v>311</v>
      </c>
      <c r="CU415" s="24">
        <v>674</v>
      </c>
      <c r="CV415" s="24">
        <v>521</v>
      </c>
      <c r="CW415" s="24">
        <v>404</v>
      </c>
      <c r="CX415" s="24">
        <v>71.66</v>
      </c>
      <c r="CY415" s="24">
        <v>95.74</v>
      </c>
      <c r="CZ415" s="24">
        <v>81.03</v>
      </c>
      <c r="DA415" s="24">
        <v>55.04</v>
      </c>
      <c r="DB415" s="24">
        <v>367</v>
      </c>
      <c r="DC415" s="24">
        <v>5.42</v>
      </c>
      <c r="DD415" s="24">
        <v>11.78</v>
      </c>
      <c r="DE415" s="24">
        <v>255</v>
      </c>
      <c r="DF415" s="24">
        <v>17.36</v>
      </c>
      <c r="DG415" s="24">
        <v>19.809999999999999</v>
      </c>
      <c r="DH415" s="24">
        <v>8.7100000000000009</v>
      </c>
    </row>
    <row r="416" spans="1:112" ht="12.3" customHeight="1">
      <c r="A416" s="24">
        <v>426</v>
      </c>
      <c r="B416" s="24" t="s">
        <v>130</v>
      </c>
      <c r="C416" s="24" t="s">
        <v>131</v>
      </c>
      <c r="D416" s="25" t="s">
        <v>871</v>
      </c>
      <c r="E416" s="25" t="s">
        <v>872</v>
      </c>
      <c r="F416" s="25" t="s">
        <v>2355</v>
      </c>
      <c r="G416" s="25" t="s">
        <v>2356</v>
      </c>
      <c r="H416" s="25" t="s">
        <v>2848</v>
      </c>
      <c r="I416" s="26">
        <v>2433</v>
      </c>
      <c r="J416" s="27">
        <v>3069.5041613709977</v>
      </c>
      <c r="K416" s="27">
        <f t="shared" si="219"/>
        <v>1280.9745</v>
      </c>
      <c r="L416" s="24">
        <v>339</v>
      </c>
      <c r="M416" s="24">
        <v>261</v>
      </c>
      <c r="N416" s="24">
        <v>116</v>
      </c>
      <c r="O416" s="24">
        <f t="shared" si="220"/>
        <v>377</v>
      </c>
      <c r="P416" s="28">
        <v>52.650000000000006</v>
      </c>
      <c r="Q416" s="28">
        <f t="shared" si="221"/>
        <v>0.54832730876222857</v>
      </c>
      <c r="R416" s="29">
        <v>0.51808992162856893</v>
      </c>
      <c r="S416" s="29">
        <v>9.6567543718978036E-2</v>
      </c>
      <c r="T416" s="29">
        <v>0.21996956684640623</v>
      </c>
      <c r="U416" s="28" t="s">
        <v>294</v>
      </c>
      <c r="V416" s="28" t="s">
        <v>295</v>
      </c>
      <c r="W416" s="28">
        <v>0.70349740885295498</v>
      </c>
      <c r="X416" s="27">
        <v>2159.3882239878594</v>
      </c>
      <c r="Y416" s="30">
        <f t="shared" si="222"/>
        <v>1.7292981256640194E-4</v>
      </c>
      <c r="Z416" s="27">
        <f t="shared" si="223"/>
        <v>2159.3882239878594</v>
      </c>
      <c r="AA416" s="27">
        <v>0</v>
      </c>
      <c r="AB416" s="27">
        <v>0</v>
      </c>
      <c r="AC416" s="27">
        <v>0</v>
      </c>
      <c r="AD416" s="27">
        <v>0</v>
      </c>
      <c r="AE416" s="27">
        <v>0</v>
      </c>
      <c r="AF416" s="27">
        <f t="shared" si="224"/>
        <v>0</v>
      </c>
      <c r="AG416" s="27">
        <f t="shared" si="225"/>
        <v>0</v>
      </c>
      <c r="AH416" s="27">
        <v>0</v>
      </c>
      <c r="AI416" s="27">
        <v>0</v>
      </c>
      <c r="AJ416" s="27">
        <v>0</v>
      </c>
      <c r="AK416" s="27">
        <v>0</v>
      </c>
      <c r="AL416" s="27">
        <v>0</v>
      </c>
      <c r="AM416" s="27">
        <v>0</v>
      </c>
      <c r="AN416" s="27">
        <f t="shared" si="226"/>
        <v>0</v>
      </c>
      <c r="AO416" s="27">
        <v>0</v>
      </c>
      <c r="AP416" s="30">
        <f t="shared" si="227"/>
        <v>0</v>
      </c>
      <c r="AQ416" s="30">
        <f t="shared" si="228"/>
        <v>0</v>
      </c>
      <c r="AR416" s="31">
        <f t="shared" si="229"/>
        <v>0</v>
      </c>
      <c r="AS416" s="31">
        <f t="shared" si="245"/>
        <v>0</v>
      </c>
      <c r="AT416" s="32">
        <f t="shared" si="230"/>
        <v>0</v>
      </c>
      <c r="AU416" s="24">
        <v>556.46645040268743</v>
      </c>
      <c r="AV416" s="28">
        <f t="shared" si="231"/>
        <v>1.5453376289260945E-2</v>
      </c>
      <c r="AW416" s="30">
        <f t="shared" si="232"/>
        <v>1.9847142373068479E-4</v>
      </c>
      <c r="AX416" s="33">
        <f t="shared" si="233"/>
        <v>1.5453376289260945E-2</v>
      </c>
      <c r="AY416" s="30">
        <f t="shared" si="234"/>
        <v>1.9847142373068479E-4</v>
      </c>
      <c r="AZ416" s="31">
        <f t="shared" si="235"/>
        <v>0.8962734410008143</v>
      </c>
      <c r="BA416" s="31">
        <f t="shared" si="246"/>
        <v>556.46645040268743</v>
      </c>
      <c r="BB416" s="33">
        <f t="shared" si="236"/>
        <v>0</v>
      </c>
      <c r="BC416" s="31">
        <f t="shared" si="237"/>
        <v>0.47660557963954808</v>
      </c>
      <c r="BD416" s="30">
        <f t="shared" si="238"/>
        <v>1.7292981256640194E-4</v>
      </c>
      <c r="BE416" s="31">
        <f t="shared" si="239"/>
        <v>0.94272975210257004</v>
      </c>
      <c r="BF416" s="31">
        <f t="shared" si="240"/>
        <v>0.54880003025603052</v>
      </c>
      <c r="BG416" s="31">
        <f t="shared" si="241"/>
        <v>0.83289328130793616</v>
      </c>
      <c r="BH416" s="24">
        <v>0</v>
      </c>
      <c r="BI416" s="24">
        <v>217.63145442300001</v>
      </c>
      <c r="BJ416" s="24">
        <f t="shared" si="248"/>
        <v>14.104138436739696</v>
      </c>
      <c r="BK416" s="28">
        <f t="shared" si="249"/>
        <v>7.0520692183698476E-3</v>
      </c>
      <c r="BL416" s="28" t="str">
        <f t="shared" si="242"/>
        <v>TRUEFALSE</v>
      </c>
      <c r="BM416" s="24" t="str">
        <f t="shared" si="243"/>
        <v>FALSEFALSE</v>
      </c>
      <c r="BN416" s="28">
        <v>0.54449999999999998</v>
      </c>
      <c r="BO416" s="28">
        <f t="shared" si="244"/>
        <v>0.48399999999999999</v>
      </c>
      <c r="BP416" s="24">
        <v>14.65</v>
      </c>
      <c r="BQ416" s="24">
        <f t="shared" si="247"/>
        <v>87.888888888888886</v>
      </c>
      <c r="BR416" s="24">
        <v>9</v>
      </c>
      <c r="BS416" s="28">
        <v>43.82</v>
      </c>
      <c r="BT416" s="28">
        <v>1066.1405999999999</v>
      </c>
      <c r="BU416" s="24">
        <v>6.59</v>
      </c>
      <c r="BV416" s="28">
        <v>42.21</v>
      </c>
      <c r="BW416" s="28">
        <v>1026.9693</v>
      </c>
      <c r="BX416" s="24">
        <v>802</v>
      </c>
      <c r="BY416" s="24">
        <v>1473</v>
      </c>
      <c r="BZ416" s="24">
        <v>158</v>
      </c>
      <c r="CA416" s="24">
        <v>653</v>
      </c>
      <c r="CB416" s="24">
        <v>320</v>
      </c>
      <c r="CC416" s="24">
        <v>1460</v>
      </c>
      <c r="CD416" s="24">
        <v>65.17</v>
      </c>
      <c r="CE416" s="24">
        <v>27.4</v>
      </c>
      <c r="CF416" s="24">
        <v>107.95</v>
      </c>
      <c r="CG416" s="24">
        <v>0</v>
      </c>
      <c r="CH416" s="24">
        <v>2433</v>
      </c>
      <c r="CI416" s="24">
        <v>100</v>
      </c>
      <c r="CJ416" s="24" t="s">
        <v>1980</v>
      </c>
      <c r="CK416" s="24">
        <v>748</v>
      </c>
      <c r="CL416" s="28">
        <v>1</v>
      </c>
      <c r="CM416" s="28">
        <v>3.26</v>
      </c>
      <c r="CN416" s="24">
        <v>283</v>
      </c>
      <c r="CO416" s="24">
        <v>37.94</v>
      </c>
      <c r="CP416" s="24">
        <v>206</v>
      </c>
      <c r="CQ416" s="24">
        <v>366</v>
      </c>
      <c r="CR416" s="24">
        <v>219</v>
      </c>
      <c r="CS416" s="24">
        <v>791</v>
      </c>
      <c r="CT416" s="24">
        <v>135</v>
      </c>
      <c r="CU416" s="24">
        <v>326</v>
      </c>
      <c r="CV416" s="24">
        <v>228</v>
      </c>
      <c r="CW416" s="24">
        <v>146</v>
      </c>
      <c r="CX416" s="24">
        <v>64.900000000000006</v>
      </c>
      <c r="CY416" s="24">
        <v>94.77</v>
      </c>
      <c r="CZ416" s="24">
        <v>83.82</v>
      </c>
      <c r="DA416" s="24">
        <v>46.95</v>
      </c>
      <c r="DB416" s="24">
        <v>279</v>
      </c>
      <c r="DC416" s="24">
        <v>6.42</v>
      </c>
      <c r="DD416" s="24">
        <v>12.06</v>
      </c>
      <c r="DE416" s="24">
        <v>304</v>
      </c>
      <c r="DF416" s="24">
        <v>40.75</v>
      </c>
      <c r="DG416" s="24">
        <v>5.76</v>
      </c>
      <c r="DH416" s="24">
        <v>11.45</v>
      </c>
    </row>
    <row r="417" spans="1:112" ht="12.3" customHeight="1">
      <c r="A417" s="24">
        <v>427</v>
      </c>
      <c r="B417" s="24" t="s">
        <v>130</v>
      </c>
      <c r="C417" s="24" t="s">
        <v>131</v>
      </c>
      <c r="D417" s="25" t="s">
        <v>1148</v>
      </c>
      <c r="E417" s="25" t="s">
        <v>1149</v>
      </c>
      <c r="F417" s="25" t="s">
        <v>1148</v>
      </c>
      <c r="G417" s="25" t="s">
        <v>1150</v>
      </c>
      <c r="H417" s="25" t="s">
        <v>2848</v>
      </c>
      <c r="I417" s="26">
        <v>12966</v>
      </c>
      <c r="J417" s="27">
        <v>17374</v>
      </c>
      <c r="K417" s="27">
        <f t="shared" si="219"/>
        <v>5413.3050000000003</v>
      </c>
      <c r="L417" s="24">
        <v>1924</v>
      </c>
      <c r="M417" s="24">
        <v>888</v>
      </c>
      <c r="N417" s="24">
        <v>491</v>
      </c>
      <c r="O417" s="24">
        <f t="shared" si="220"/>
        <v>1379</v>
      </c>
      <c r="P417" s="28">
        <v>41.75</v>
      </c>
      <c r="Q417" s="28">
        <f t="shared" si="221"/>
        <v>0.46722722113825954</v>
      </c>
      <c r="R417" s="29">
        <v>0.53378180399883335</v>
      </c>
      <c r="S417" s="29">
        <v>0.10141238687962535</v>
      </c>
      <c r="T417" s="29">
        <v>0.44402980860150393</v>
      </c>
      <c r="U417" s="28" t="s">
        <v>294</v>
      </c>
      <c r="V417" s="28" t="s">
        <v>295</v>
      </c>
      <c r="W417" s="28">
        <v>0.53378180399883335</v>
      </c>
      <c r="X417" s="27">
        <v>9273.9250626757312</v>
      </c>
      <c r="Y417" s="30">
        <f t="shared" si="222"/>
        <v>7.4268170263597222E-4</v>
      </c>
      <c r="Z417" s="27">
        <f t="shared" si="223"/>
        <v>9273.9250626757312</v>
      </c>
      <c r="AA417" s="27">
        <v>0</v>
      </c>
      <c r="AB417" s="27">
        <v>0</v>
      </c>
      <c r="AC417" s="27">
        <v>0</v>
      </c>
      <c r="AD417" s="27">
        <v>0</v>
      </c>
      <c r="AE417" s="27">
        <v>3176</v>
      </c>
      <c r="AF417" s="27">
        <f t="shared" si="224"/>
        <v>3176</v>
      </c>
      <c r="AG417" s="27">
        <f t="shared" si="225"/>
        <v>1</v>
      </c>
      <c r="AH417" s="27">
        <v>0</v>
      </c>
      <c r="AI417" s="27">
        <v>0</v>
      </c>
      <c r="AJ417" s="27">
        <v>0</v>
      </c>
      <c r="AK417" s="27">
        <v>0</v>
      </c>
      <c r="AL417" s="27">
        <v>3176</v>
      </c>
      <c r="AM417" s="27">
        <v>3176</v>
      </c>
      <c r="AN417" s="27">
        <f t="shared" si="226"/>
        <v>1</v>
      </c>
      <c r="AO417" s="27">
        <v>0</v>
      </c>
      <c r="AP417" s="30">
        <f t="shared" si="227"/>
        <v>0</v>
      </c>
      <c r="AQ417" s="30">
        <f t="shared" si="228"/>
        <v>0</v>
      </c>
      <c r="AR417" s="31">
        <f t="shared" si="229"/>
        <v>0</v>
      </c>
      <c r="AS417" s="31">
        <f t="shared" si="245"/>
        <v>0</v>
      </c>
      <c r="AT417" s="32">
        <f t="shared" si="230"/>
        <v>0</v>
      </c>
      <c r="AU417" s="24">
        <v>2066.269363279484</v>
      </c>
      <c r="AV417" s="28">
        <f t="shared" si="231"/>
        <v>5.7381425174191023E-2</v>
      </c>
      <c r="AW417" s="30">
        <f t="shared" si="232"/>
        <v>7.3696342707526901E-4</v>
      </c>
      <c r="AX417" s="33">
        <f t="shared" si="233"/>
        <v>5.7381425174191023E-2</v>
      </c>
      <c r="AY417" s="30">
        <f t="shared" si="234"/>
        <v>7.3696342707526901E-4</v>
      </c>
      <c r="AZ417" s="31">
        <f t="shared" si="235"/>
        <v>0.90069075566285839</v>
      </c>
      <c r="BA417" s="31">
        <f t="shared" si="246"/>
        <v>2066.269363279484</v>
      </c>
      <c r="BB417" s="33">
        <f t="shared" si="236"/>
        <v>0</v>
      </c>
      <c r="BC417" s="31">
        <f t="shared" si="237"/>
        <v>0.49728466161196089</v>
      </c>
      <c r="BD417" s="30">
        <f t="shared" si="238"/>
        <v>7.4268170263597222E-4</v>
      </c>
      <c r="BE417" s="31">
        <f t="shared" si="239"/>
        <v>0.94493600394917587</v>
      </c>
      <c r="BF417" s="31">
        <f t="shared" si="240"/>
        <v>0.49315349655021506</v>
      </c>
      <c r="BG417" s="31">
        <f t="shared" si="241"/>
        <v>0.74844061823131991</v>
      </c>
      <c r="BH417" s="24">
        <v>68.38</v>
      </c>
      <c r="BI417" s="24">
        <v>2308.5550038199999</v>
      </c>
      <c r="BJ417" s="24">
        <f t="shared" si="248"/>
        <v>7.5259198811598536</v>
      </c>
      <c r="BK417" s="28">
        <f t="shared" si="249"/>
        <v>3.7629599405799266E-3</v>
      </c>
      <c r="BL417" s="28" t="str">
        <f t="shared" si="242"/>
        <v>TRUETRUE</v>
      </c>
      <c r="BM417" s="24" t="str">
        <f t="shared" si="243"/>
        <v>TRUETRUE</v>
      </c>
      <c r="BN417" s="28">
        <v>0.43719999999999998</v>
      </c>
      <c r="BO417" s="28">
        <f t="shared" si="244"/>
        <v>0.3886222222222222</v>
      </c>
      <c r="BP417" s="24">
        <v>10.63</v>
      </c>
      <c r="BQ417" s="24">
        <f t="shared" si="247"/>
        <v>175.95454545454547</v>
      </c>
      <c r="BR417" s="24">
        <v>22</v>
      </c>
      <c r="BS417" s="28">
        <v>21.580000000000002</v>
      </c>
      <c r="BT417" s="28">
        <v>2798.0628000000002</v>
      </c>
      <c r="BU417" s="24">
        <v>3.27</v>
      </c>
      <c r="BV417" s="28">
        <v>34.25</v>
      </c>
      <c r="BW417" s="28">
        <v>4440.8549999999996</v>
      </c>
      <c r="BX417" s="24">
        <v>3766</v>
      </c>
      <c r="BY417" s="24">
        <v>8614</v>
      </c>
      <c r="BZ417" s="24">
        <v>586</v>
      </c>
      <c r="CA417" s="24">
        <v>2982</v>
      </c>
      <c r="CB417" s="24">
        <v>1671</v>
      </c>
      <c r="CC417" s="24">
        <v>8313</v>
      </c>
      <c r="CD417" s="24">
        <v>50.52</v>
      </c>
      <c r="CE417" s="24">
        <v>27.93</v>
      </c>
      <c r="CF417" s="24">
        <v>111.38</v>
      </c>
      <c r="CG417" s="24">
        <v>8866</v>
      </c>
      <c r="CH417" s="24">
        <v>4100</v>
      </c>
      <c r="CI417" s="24">
        <v>31.62</v>
      </c>
      <c r="CJ417" s="24" t="s">
        <v>98</v>
      </c>
      <c r="CK417" s="24">
        <v>3416</v>
      </c>
      <c r="CL417" s="28">
        <v>1.02</v>
      </c>
      <c r="CM417" s="28">
        <v>3.88</v>
      </c>
      <c r="CN417" s="24">
        <v>1006</v>
      </c>
      <c r="CO417" s="24">
        <v>29.53</v>
      </c>
      <c r="CP417" s="24">
        <v>879</v>
      </c>
      <c r="CQ417" s="24">
        <v>1921</v>
      </c>
      <c r="CR417" s="24">
        <v>936</v>
      </c>
      <c r="CS417" s="24">
        <v>3871</v>
      </c>
      <c r="CT417" s="24">
        <v>556</v>
      </c>
      <c r="CU417" s="24">
        <v>1367</v>
      </c>
      <c r="CV417" s="24">
        <v>1058</v>
      </c>
      <c r="CW417" s="24">
        <v>640</v>
      </c>
      <c r="CX417" s="24">
        <v>55.16</v>
      </c>
      <c r="CY417" s="24">
        <v>91.93</v>
      </c>
      <c r="CZ417" s="24">
        <v>74.510000000000005</v>
      </c>
      <c r="DA417" s="24">
        <v>34.32</v>
      </c>
      <c r="DB417" s="24">
        <v>1114</v>
      </c>
      <c r="DC417" s="24">
        <v>9.32</v>
      </c>
      <c r="DD417" s="24">
        <v>11.42</v>
      </c>
      <c r="DE417" s="24">
        <v>537</v>
      </c>
      <c r="DF417" s="24">
        <v>15.76</v>
      </c>
      <c r="DG417" s="24">
        <v>23.66</v>
      </c>
      <c r="DH417" s="24">
        <v>8.1999999999999993</v>
      </c>
    </row>
    <row r="418" spans="1:112" ht="12.3" customHeight="1">
      <c r="A418" s="24">
        <v>428</v>
      </c>
      <c r="B418" s="24" t="s">
        <v>130</v>
      </c>
      <c r="C418" s="24" t="s">
        <v>131</v>
      </c>
      <c r="D418" s="25" t="s">
        <v>962</v>
      </c>
      <c r="E418" s="25" t="s">
        <v>963</v>
      </c>
      <c r="F418" s="25" t="s">
        <v>962</v>
      </c>
      <c r="G418" s="25" t="s">
        <v>964</v>
      </c>
      <c r="H418" s="25" t="s">
        <v>2848</v>
      </c>
      <c r="I418" s="26">
        <v>17097</v>
      </c>
      <c r="J418" s="27">
        <v>20534</v>
      </c>
      <c r="K418" s="27">
        <f t="shared" si="219"/>
        <v>6946.5110999999997</v>
      </c>
      <c r="L418" s="24">
        <v>2464</v>
      </c>
      <c r="M418" s="24">
        <v>1084</v>
      </c>
      <c r="N418" s="24">
        <v>602</v>
      </c>
      <c r="O418" s="24">
        <f t="shared" si="220"/>
        <v>1686</v>
      </c>
      <c r="P418" s="28">
        <v>40.630000000000003</v>
      </c>
      <c r="Q418" s="28">
        <f t="shared" si="221"/>
        <v>0.46737021308656818</v>
      </c>
      <c r="R418" s="29">
        <v>0.53422368868028181</v>
      </c>
      <c r="S418" s="29">
        <v>0.11537977954875102</v>
      </c>
      <c r="T418" s="29">
        <v>0.29180490814309368</v>
      </c>
      <c r="U418" s="28" t="s">
        <v>294</v>
      </c>
      <c r="V418" s="28" t="s">
        <v>295</v>
      </c>
      <c r="W418" s="28">
        <v>0.53422368868028181</v>
      </c>
      <c r="X418" s="27">
        <v>10969.749223360906</v>
      </c>
      <c r="Y418" s="30">
        <f t="shared" si="222"/>
        <v>8.7848801619976795E-4</v>
      </c>
      <c r="Z418" s="27">
        <f t="shared" si="223"/>
        <v>10969.749223360906</v>
      </c>
      <c r="AA418" s="27">
        <v>0</v>
      </c>
      <c r="AB418" s="27">
        <v>0</v>
      </c>
      <c r="AC418" s="27">
        <v>0</v>
      </c>
      <c r="AD418" s="27">
        <v>0</v>
      </c>
      <c r="AE418" s="27">
        <v>3766</v>
      </c>
      <c r="AF418" s="27">
        <f t="shared" si="224"/>
        <v>3766</v>
      </c>
      <c r="AG418" s="27">
        <f t="shared" si="225"/>
        <v>1</v>
      </c>
      <c r="AH418" s="27">
        <v>0</v>
      </c>
      <c r="AI418" s="27">
        <v>0</v>
      </c>
      <c r="AJ418" s="27">
        <v>0</v>
      </c>
      <c r="AK418" s="27">
        <v>0</v>
      </c>
      <c r="AL418" s="27">
        <v>3766</v>
      </c>
      <c r="AM418" s="27">
        <v>3766</v>
      </c>
      <c r="AN418" s="27">
        <f t="shared" si="226"/>
        <v>1</v>
      </c>
      <c r="AO418" s="27">
        <v>0</v>
      </c>
      <c r="AP418" s="30">
        <f t="shared" si="227"/>
        <v>0</v>
      </c>
      <c r="AQ418" s="30">
        <f t="shared" si="228"/>
        <v>0</v>
      </c>
      <c r="AR418" s="31">
        <f t="shared" si="229"/>
        <v>0</v>
      </c>
      <c r="AS418" s="31">
        <f t="shared" si="245"/>
        <v>0</v>
      </c>
      <c r="AT418" s="32">
        <f t="shared" si="230"/>
        <v>0</v>
      </c>
      <c r="AU418" s="24">
        <v>2759.7995757223357</v>
      </c>
      <c r="AV418" s="28">
        <f t="shared" si="231"/>
        <v>7.6641136758051689E-2</v>
      </c>
      <c r="AW418" s="30">
        <f t="shared" si="232"/>
        <v>9.8432052931237508E-4</v>
      </c>
      <c r="AX418" s="33">
        <f t="shared" si="233"/>
        <v>7.6641136758051689E-2</v>
      </c>
      <c r="AY418" s="30">
        <f t="shared" si="234"/>
        <v>9.8432052931237508E-4</v>
      </c>
      <c r="AZ418" s="31">
        <f t="shared" si="235"/>
        <v>0.90271985571947233</v>
      </c>
      <c r="BA418" s="31">
        <f t="shared" si="246"/>
        <v>2759.7995757223357</v>
      </c>
      <c r="BB418" s="33">
        <f t="shared" si="236"/>
        <v>0</v>
      </c>
      <c r="BC418" s="31">
        <f t="shared" si="237"/>
        <v>0.50452822705260203</v>
      </c>
      <c r="BD418" s="30">
        <f t="shared" si="238"/>
        <v>8.7848801619976795E-4</v>
      </c>
      <c r="BE418" s="31">
        <f t="shared" si="239"/>
        <v>0.94546188711920676</v>
      </c>
      <c r="BF418" s="31">
        <f t="shared" si="240"/>
        <v>0.49352135460522945</v>
      </c>
      <c r="BG418" s="31">
        <f t="shared" si="241"/>
        <v>0.74899890264386548</v>
      </c>
      <c r="BH418" s="24">
        <v>72.17</v>
      </c>
      <c r="BI418" s="24">
        <v>2819.6028756300002</v>
      </c>
      <c r="BJ418" s="24">
        <f t="shared" si="248"/>
        <v>7.2825858483393588</v>
      </c>
      <c r="BK418" s="28">
        <f t="shared" si="249"/>
        <v>3.6412929241696796E-3</v>
      </c>
      <c r="BL418" s="28" t="str">
        <f t="shared" si="242"/>
        <v>TRUETRUE</v>
      </c>
      <c r="BM418" s="24" t="str">
        <f t="shared" si="243"/>
        <v>TRUETRUE</v>
      </c>
      <c r="BN418" s="28">
        <v>0.41499999999999998</v>
      </c>
      <c r="BO418" s="28">
        <f t="shared" si="244"/>
        <v>0.36888888888888888</v>
      </c>
      <c r="BP418" s="24">
        <v>10.56</v>
      </c>
      <c r="BQ418" s="24">
        <f t="shared" si="247"/>
        <v>184.5</v>
      </c>
      <c r="BR418" s="24">
        <v>28</v>
      </c>
      <c r="BS418" s="28">
        <v>21.16</v>
      </c>
      <c r="BT418" s="28">
        <v>3617.7252000000003</v>
      </c>
      <c r="BU418" s="24">
        <v>5.4</v>
      </c>
      <c r="BV418" s="28">
        <v>30.09</v>
      </c>
      <c r="BW418" s="28">
        <v>5144.4872999999998</v>
      </c>
      <c r="BX418" s="24">
        <v>4723</v>
      </c>
      <c r="BY418" s="24">
        <v>11381</v>
      </c>
      <c r="BZ418" s="24">
        <v>993</v>
      </c>
      <c r="CA418" s="24">
        <v>3754</v>
      </c>
      <c r="CB418" s="24">
        <v>2081</v>
      </c>
      <c r="CC418" s="24">
        <v>11262</v>
      </c>
      <c r="CD418" s="24">
        <v>50.22</v>
      </c>
      <c r="CE418" s="24">
        <v>28.84</v>
      </c>
      <c r="CF418" s="24">
        <v>106.39</v>
      </c>
      <c r="CG418" s="24">
        <v>12339</v>
      </c>
      <c r="CH418" s="24">
        <v>4758</v>
      </c>
      <c r="CI418" s="24">
        <v>27.83</v>
      </c>
      <c r="CJ418" s="24" t="s">
        <v>98</v>
      </c>
      <c r="CK418" s="24">
        <v>4418</v>
      </c>
      <c r="CL418" s="28">
        <v>1.02</v>
      </c>
      <c r="CM418" s="28">
        <v>3.96</v>
      </c>
      <c r="CN418" s="24">
        <v>1779</v>
      </c>
      <c r="CO418" s="24">
        <v>40.29</v>
      </c>
      <c r="CP418" s="24">
        <v>1017</v>
      </c>
      <c r="CQ418" s="24">
        <v>2409</v>
      </c>
      <c r="CR418" s="24">
        <v>1642</v>
      </c>
      <c r="CS418" s="24">
        <v>5166</v>
      </c>
      <c r="CT418" s="24">
        <v>626</v>
      </c>
      <c r="CU418" s="24">
        <v>1756</v>
      </c>
      <c r="CV418" s="24">
        <v>1362</v>
      </c>
      <c r="CW418" s="24">
        <v>1298</v>
      </c>
      <c r="CX418" s="24">
        <v>47.64</v>
      </c>
      <c r="CY418" s="24">
        <v>93.65</v>
      </c>
      <c r="CZ418" s="24">
        <v>79.42</v>
      </c>
      <c r="DA418" s="24">
        <v>51.43</v>
      </c>
      <c r="DB418" s="24">
        <v>1474</v>
      </c>
      <c r="DC418" s="24">
        <v>7.66</v>
      </c>
      <c r="DD418" s="24">
        <v>10.51</v>
      </c>
      <c r="DE418" s="24">
        <v>686</v>
      </c>
      <c r="DF418" s="24">
        <v>15.53</v>
      </c>
      <c r="DG418" s="24">
        <v>22.19</v>
      </c>
      <c r="DH418" s="24">
        <v>11.42</v>
      </c>
    </row>
    <row r="419" spans="1:112" ht="12.3" customHeight="1">
      <c r="A419" s="24">
        <v>429</v>
      </c>
      <c r="B419" s="24" t="s">
        <v>130</v>
      </c>
      <c r="C419" s="24" t="s">
        <v>131</v>
      </c>
      <c r="D419" s="25" t="s">
        <v>2046</v>
      </c>
      <c r="E419" s="25" t="s">
        <v>2047</v>
      </c>
      <c r="F419" s="25" t="s">
        <v>2048</v>
      </c>
      <c r="G419" s="25" t="s">
        <v>2049</v>
      </c>
      <c r="H419" s="25" t="s">
        <v>2848</v>
      </c>
      <c r="I419" s="26">
        <v>12748</v>
      </c>
      <c r="J419" s="27">
        <v>15166.246263486093</v>
      </c>
      <c r="K419" s="27">
        <f t="shared" si="219"/>
        <v>7698.5171999999993</v>
      </c>
      <c r="L419" s="24">
        <v>1350</v>
      </c>
      <c r="M419" s="24">
        <v>1202</v>
      </c>
      <c r="N419" s="24">
        <v>856</v>
      </c>
      <c r="O419" s="24">
        <f t="shared" si="220"/>
        <v>2058</v>
      </c>
      <c r="P419" s="28">
        <v>60.39</v>
      </c>
      <c r="Q419" s="28">
        <f t="shared" si="221"/>
        <v>0.48580976549257526</v>
      </c>
      <c r="R419" s="29">
        <v>0.63493756756283937</v>
      </c>
      <c r="S419" s="29">
        <v>0.14242649018786371</v>
      </c>
      <c r="T419" s="29">
        <v>0.35679657531537062</v>
      </c>
      <c r="U419" s="28" t="s">
        <v>294</v>
      </c>
      <c r="V419" s="28" t="s">
        <v>295</v>
      </c>
      <c r="W419" s="28">
        <v>0.57645205742551675</v>
      </c>
      <c r="X419" s="27">
        <v>8742.6138620086149</v>
      </c>
      <c r="Y419" s="30">
        <f t="shared" si="222"/>
        <v>7.0013282452080147E-4</v>
      </c>
      <c r="Z419" s="27">
        <f t="shared" si="223"/>
        <v>8742.6138620086149</v>
      </c>
      <c r="AA419" s="27">
        <v>0</v>
      </c>
      <c r="AB419" s="27">
        <v>0</v>
      </c>
      <c r="AC419" s="27">
        <v>0</v>
      </c>
      <c r="AD419" s="27">
        <v>0</v>
      </c>
      <c r="AE419" s="27">
        <v>4647</v>
      </c>
      <c r="AF419" s="27">
        <f t="shared" si="224"/>
        <v>4647</v>
      </c>
      <c r="AG419" s="27">
        <f t="shared" si="225"/>
        <v>1</v>
      </c>
      <c r="AH419" s="27">
        <v>0</v>
      </c>
      <c r="AI419" s="27">
        <v>0</v>
      </c>
      <c r="AJ419" s="27">
        <v>0</v>
      </c>
      <c r="AK419" s="27">
        <v>0</v>
      </c>
      <c r="AL419" s="27">
        <v>4647</v>
      </c>
      <c r="AM419" s="27">
        <v>4647</v>
      </c>
      <c r="AN419" s="27">
        <f t="shared" si="226"/>
        <v>1</v>
      </c>
      <c r="AO419" s="27">
        <v>0</v>
      </c>
      <c r="AP419" s="30">
        <f t="shared" si="227"/>
        <v>0</v>
      </c>
      <c r="AQ419" s="30">
        <f t="shared" si="228"/>
        <v>0</v>
      </c>
      <c r="AR419" s="31">
        <f t="shared" si="229"/>
        <v>0</v>
      </c>
      <c r="AS419" s="31">
        <f t="shared" si="245"/>
        <v>0</v>
      </c>
      <c r="AT419" s="32">
        <f t="shared" si="230"/>
        <v>0</v>
      </c>
      <c r="AU419" s="24">
        <v>2217.6110649159627</v>
      </c>
      <c r="AV419" s="28">
        <f t="shared" si="231"/>
        <v>6.1584266624835772E-2</v>
      </c>
      <c r="AW419" s="30">
        <f t="shared" si="232"/>
        <v>7.9094152938831972E-4</v>
      </c>
      <c r="AX419" s="33">
        <f t="shared" si="233"/>
        <v>6.1584266624835772E-2</v>
      </c>
      <c r="AY419" s="30">
        <f t="shared" si="234"/>
        <v>7.9094152938831972E-4</v>
      </c>
      <c r="AZ419" s="31">
        <f t="shared" si="235"/>
        <v>0.90113354452749483</v>
      </c>
      <c r="BA419" s="31">
        <f t="shared" si="246"/>
        <v>2217.6110649159627</v>
      </c>
      <c r="BB419" s="33">
        <f t="shared" si="236"/>
        <v>0</v>
      </c>
      <c r="BC419" s="31">
        <f t="shared" si="237"/>
        <v>0.53255179290505661</v>
      </c>
      <c r="BD419" s="30">
        <f t="shared" si="238"/>
        <v>7.0013282452080147E-4</v>
      </c>
      <c r="BE419" s="31">
        <f t="shared" si="239"/>
        <v>0.94477124180876215</v>
      </c>
      <c r="BF419" s="31">
        <f t="shared" si="240"/>
        <v>0.50730781068626651</v>
      </c>
      <c r="BG419" s="31">
        <f t="shared" si="241"/>
        <v>0.76992209143739698</v>
      </c>
      <c r="BH419" s="24">
        <v>46.64</v>
      </c>
      <c r="BI419" s="24">
        <v>1853.85890655</v>
      </c>
      <c r="BJ419" s="24">
        <f t="shared" si="248"/>
        <v>8.180906437863829</v>
      </c>
      <c r="BK419" s="28">
        <f t="shared" si="249"/>
        <v>4.0904532189319142E-3</v>
      </c>
      <c r="BL419" s="28" t="str">
        <f t="shared" si="242"/>
        <v>TRUEFALSE</v>
      </c>
      <c r="BM419" s="24" t="str">
        <f t="shared" si="243"/>
        <v>TRUEFALSE</v>
      </c>
      <c r="BN419" s="28">
        <v>0.54969999999999997</v>
      </c>
      <c r="BO419" s="28">
        <f t="shared" si="244"/>
        <v>0.48862222222222218</v>
      </c>
      <c r="BP419" s="24">
        <v>13.61</v>
      </c>
      <c r="BQ419" s="24">
        <f t="shared" si="247"/>
        <v>91.595238095238102</v>
      </c>
      <c r="BR419" s="24">
        <v>42</v>
      </c>
      <c r="BS419" s="28">
        <v>53.699999999999996</v>
      </c>
      <c r="BT419" s="28">
        <v>6845.6759999999986</v>
      </c>
      <c r="BU419" s="24">
        <v>14.68</v>
      </c>
      <c r="BV419" s="28">
        <v>55.120000000000005</v>
      </c>
      <c r="BW419" s="28">
        <v>7026.6976000000004</v>
      </c>
      <c r="BX419" s="24">
        <v>4282</v>
      </c>
      <c r="BY419" s="24">
        <v>7790</v>
      </c>
      <c r="BZ419" s="24">
        <v>676</v>
      </c>
      <c r="CA419" s="24">
        <v>3383</v>
      </c>
      <c r="CB419" s="24">
        <v>1837</v>
      </c>
      <c r="CC419" s="24">
        <v>7528</v>
      </c>
      <c r="CD419" s="24">
        <v>63.65</v>
      </c>
      <c r="CE419" s="24">
        <v>26.43</v>
      </c>
      <c r="CF419" s="24">
        <v>104.29</v>
      </c>
      <c r="CG419" s="24">
        <v>5946</v>
      </c>
      <c r="CH419" s="24">
        <v>6802</v>
      </c>
      <c r="CI419" s="24">
        <v>53.36</v>
      </c>
      <c r="CJ419" s="24" t="s">
        <v>1980</v>
      </c>
      <c r="CK419" s="24">
        <v>3574</v>
      </c>
      <c r="CL419" s="28">
        <v>1.02</v>
      </c>
      <c r="CM419" s="28">
        <v>3.63</v>
      </c>
      <c r="CN419" s="24">
        <v>1175</v>
      </c>
      <c r="CO419" s="24">
        <v>32.9</v>
      </c>
      <c r="CP419" s="24">
        <v>779</v>
      </c>
      <c r="CQ419" s="24">
        <v>1913</v>
      </c>
      <c r="CR419" s="24">
        <v>1075</v>
      </c>
      <c r="CS419" s="24">
        <v>3847</v>
      </c>
      <c r="CT419" s="24">
        <v>611</v>
      </c>
      <c r="CU419" s="24">
        <v>1670</v>
      </c>
      <c r="CV419" s="24">
        <v>1166</v>
      </c>
      <c r="CW419" s="24">
        <v>803</v>
      </c>
      <c r="CX419" s="24">
        <v>54.95</v>
      </c>
      <c r="CY419" s="24">
        <v>92.52</v>
      </c>
      <c r="CZ419" s="24">
        <v>76.41</v>
      </c>
      <c r="DA419" s="24">
        <v>44.71</v>
      </c>
      <c r="DB419" s="24">
        <v>1363</v>
      </c>
      <c r="DC419" s="24">
        <v>9.0500000000000007</v>
      </c>
      <c r="DD419" s="24">
        <v>19.43</v>
      </c>
      <c r="DE419" s="24">
        <v>1465</v>
      </c>
      <c r="DF419" s="24">
        <v>41.02</v>
      </c>
      <c r="DG419" s="24">
        <v>16.16</v>
      </c>
      <c r="DH419" s="24">
        <v>14.64</v>
      </c>
    </row>
    <row r="420" spans="1:112" ht="12.3" customHeight="1">
      <c r="A420" s="24">
        <v>430</v>
      </c>
      <c r="B420" s="24" t="s">
        <v>130</v>
      </c>
      <c r="C420" s="24" t="s">
        <v>131</v>
      </c>
      <c r="D420" s="25" t="s">
        <v>2046</v>
      </c>
      <c r="E420" s="25" t="s">
        <v>2047</v>
      </c>
      <c r="F420" s="25" t="s">
        <v>2139</v>
      </c>
      <c r="G420" s="25" t="s">
        <v>2140</v>
      </c>
      <c r="H420" s="25" t="s">
        <v>2848</v>
      </c>
      <c r="I420" s="26">
        <v>7458</v>
      </c>
      <c r="J420" s="27">
        <v>8872.7537365139069</v>
      </c>
      <c r="K420" s="27">
        <f t="shared" si="219"/>
        <v>5741.9142000000002</v>
      </c>
      <c r="L420" s="24">
        <v>581</v>
      </c>
      <c r="M420" s="24">
        <v>985</v>
      </c>
      <c r="N420" s="24">
        <v>958</v>
      </c>
      <c r="O420" s="24">
        <f t="shared" si="220"/>
        <v>1943</v>
      </c>
      <c r="P420" s="28">
        <v>76.990000000000009</v>
      </c>
      <c r="Q420" s="28">
        <f t="shared" si="221"/>
        <v>0.56715000468258814</v>
      </c>
      <c r="R420" s="29">
        <v>0.63493756756283937</v>
      </c>
      <c r="S420" s="29">
        <v>0.14242649018786371</v>
      </c>
      <c r="T420" s="29">
        <v>0.35679657531537062</v>
      </c>
      <c r="U420" s="28" t="s">
        <v>294</v>
      </c>
      <c r="V420" s="28" t="s">
        <v>295</v>
      </c>
      <c r="W420" s="28">
        <v>0.73490716842507953</v>
      </c>
      <c r="X420" s="27">
        <v>6520.6503246344791</v>
      </c>
      <c r="Y420" s="30">
        <f t="shared" si="222"/>
        <v>5.2219180688485047E-4</v>
      </c>
      <c r="Z420" s="27">
        <f t="shared" si="223"/>
        <v>6520.6503246344791</v>
      </c>
      <c r="AA420" s="27">
        <v>0</v>
      </c>
      <c r="AB420" s="27">
        <v>0</v>
      </c>
      <c r="AC420" s="27">
        <v>0</v>
      </c>
      <c r="AD420" s="27">
        <v>0</v>
      </c>
      <c r="AE420" s="27">
        <v>0</v>
      </c>
      <c r="AF420" s="27">
        <f t="shared" si="224"/>
        <v>0</v>
      </c>
      <c r="AG420" s="27">
        <f t="shared" si="225"/>
        <v>0</v>
      </c>
      <c r="AH420" s="27">
        <v>0</v>
      </c>
      <c r="AI420" s="27">
        <v>0</v>
      </c>
      <c r="AJ420" s="27">
        <v>0</v>
      </c>
      <c r="AK420" s="27">
        <v>0</v>
      </c>
      <c r="AL420" s="27">
        <v>0</v>
      </c>
      <c r="AM420" s="27">
        <v>0</v>
      </c>
      <c r="AN420" s="27">
        <f t="shared" si="226"/>
        <v>0</v>
      </c>
      <c r="AO420" s="27">
        <v>0</v>
      </c>
      <c r="AP420" s="30">
        <f t="shared" si="227"/>
        <v>0</v>
      </c>
      <c r="AQ420" s="30">
        <f t="shared" si="228"/>
        <v>0</v>
      </c>
      <c r="AR420" s="31">
        <f t="shared" si="229"/>
        <v>0</v>
      </c>
      <c r="AS420" s="31">
        <f t="shared" si="245"/>
        <v>0</v>
      </c>
      <c r="AT420" s="32">
        <f t="shared" si="230"/>
        <v>0</v>
      </c>
      <c r="AU420" s="24">
        <v>1218.4760852487818</v>
      </c>
      <c r="AV420" s="28">
        <f t="shared" si="231"/>
        <v>3.3837744272253951E-2</v>
      </c>
      <c r="AW420" s="30">
        <f t="shared" si="232"/>
        <v>4.3458627783600349E-4</v>
      </c>
      <c r="AX420" s="33">
        <f t="shared" si="233"/>
        <v>3.3837744272253951E-2</v>
      </c>
      <c r="AY420" s="30">
        <f t="shared" si="234"/>
        <v>4.3458627783600349E-4</v>
      </c>
      <c r="AZ420" s="31">
        <f t="shared" si="235"/>
        <v>0.89821031954401975</v>
      </c>
      <c r="BA420" s="31">
        <f t="shared" si="246"/>
        <v>1218.4760852487818</v>
      </c>
      <c r="BB420" s="33">
        <f t="shared" si="236"/>
        <v>0</v>
      </c>
      <c r="BC420" s="31">
        <f t="shared" si="237"/>
        <v>0.52232854379303773</v>
      </c>
      <c r="BD420" s="30">
        <f t="shared" si="238"/>
        <v>5.2219180688485047E-4</v>
      </c>
      <c r="BE420" s="31">
        <f t="shared" si="239"/>
        <v>0.9440822003056295</v>
      </c>
      <c r="BF420" s="31">
        <f t="shared" si="240"/>
        <v>0.55983718684586459</v>
      </c>
      <c r="BG420" s="31">
        <f t="shared" si="241"/>
        <v>0.84964396108491735</v>
      </c>
      <c r="BH420" s="24">
        <v>0</v>
      </c>
      <c r="BI420" s="24">
        <v>2173.8447589500001</v>
      </c>
      <c r="BJ420" s="24">
        <f t="shared" si="248"/>
        <v>4.0815949252970487</v>
      </c>
      <c r="BK420" s="28">
        <f t="shared" si="249"/>
        <v>2.0407974626485245E-3</v>
      </c>
      <c r="BL420" s="28" t="str">
        <f t="shared" si="242"/>
        <v>TRUEFALSE</v>
      </c>
      <c r="BM420" s="24" t="str">
        <f t="shared" si="243"/>
        <v>TRUEFALSE</v>
      </c>
      <c r="BN420" s="28">
        <v>0.56119999999999992</v>
      </c>
      <c r="BO420" s="28">
        <f t="shared" si="244"/>
        <v>0.49884444444444437</v>
      </c>
      <c r="BP420" s="24">
        <v>24.76</v>
      </c>
      <c r="BQ420" s="24">
        <f t="shared" si="247"/>
        <v>57.172413793103445</v>
      </c>
      <c r="BR420" s="24">
        <v>29</v>
      </c>
      <c r="BS420" s="28">
        <v>75.040000000000006</v>
      </c>
      <c r="BT420" s="28">
        <v>5596.4832000000006</v>
      </c>
      <c r="BU420" s="24">
        <v>34.450000000000003</v>
      </c>
      <c r="BV420" s="28">
        <v>79.38</v>
      </c>
      <c r="BW420" s="28">
        <v>5920.1603999999988</v>
      </c>
      <c r="BX420" s="24">
        <v>2527</v>
      </c>
      <c r="BY420" s="24">
        <v>4503</v>
      </c>
      <c r="BZ420" s="24">
        <v>428</v>
      </c>
      <c r="CA420" s="24">
        <v>2028</v>
      </c>
      <c r="CB420" s="24">
        <v>998</v>
      </c>
      <c r="CC420" s="24">
        <v>4432</v>
      </c>
      <c r="CD420" s="24">
        <v>65.62</v>
      </c>
      <c r="CE420" s="24">
        <v>27.23</v>
      </c>
      <c r="CF420" s="24">
        <v>115.8</v>
      </c>
      <c r="CG420" s="24">
        <v>0</v>
      </c>
      <c r="CH420" s="24">
        <v>7458</v>
      </c>
      <c r="CI420" s="24">
        <v>100</v>
      </c>
      <c r="CJ420" s="24" t="s">
        <v>1980</v>
      </c>
      <c r="CK420" s="24">
        <v>2638</v>
      </c>
      <c r="CL420" s="28">
        <v>1</v>
      </c>
      <c r="CM420" s="28">
        <v>2.84</v>
      </c>
      <c r="CN420" s="24">
        <v>772</v>
      </c>
      <c r="CO420" s="24">
        <v>29.29</v>
      </c>
      <c r="CP420" s="24">
        <v>251</v>
      </c>
      <c r="CQ420" s="24">
        <v>874</v>
      </c>
      <c r="CR420" s="24">
        <v>400</v>
      </c>
      <c r="CS420" s="24">
        <v>1658</v>
      </c>
      <c r="CT420" s="24">
        <v>243</v>
      </c>
      <c r="CU420" s="24">
        <v>930</v>
      </c>
      <c r="CV420" s="24">
        <v>545</v>
      </c>
      <c r="CW420" s="24">
        <v>307</v>
      </c>
      <c r="CX420" s="24">
        <v>38.51</v>
      </c>
      <c r="CY420" s="24">
        <v>82.01</v>
      </c>
      <c r="CZ420" s="24">
        <v>65.66</v>
      </c>
      <c r="DA420" s="24">
        <v>31.91</v>
      </c>
      <c r="DB420" s="24">
        <v>1450</v>
      </c>
      <c r="DC420" s="24">
        <v>20.55</v>
      </c>
      <c r="DD420" s="24">
        <v>15.29</v>
      </c>
      <c r="DE420" s="24">
        <v>1508</v>
      </c>
      <c r="DF420" s="24">
        <v>57.21</v>
      </c>
      <c r="DG420" s="24">
        <v>28.34</v>
      </c>
      <c r="DH420" s="24">
        <v>27.73</v>
      </c>
    </row>
    <row r="421" spans="1:112" ht="12.3" customHeight="1">
      <c r="A421" s="24">
        <v>431</v>
      </c>
      <c r="B421" s="24" t="s">
        <v>130</v>
      </c>
      <c r="C421" s="24" t="s">
        <v>131</v>
      </c>
      <c r="D421" s="25" t="s">
        <v>211</v>
      </c>
      <c r="E421" s="25" t="s">
        <v>212</v>
      </c>
      <c r="F421" s="25" t="s">
        <v>213</v>
      </c>
      <c r="G421" s="25" t="s">
        <v>214</v>
      </c>
      <c r="H421" s="25" t="s">
        <v>2848</v>
      </c>
      <c r="I421" s="26">
        <v>115902</v>
      </c>
      <c r="J421" s="27">
        <v>149949.99217463954</v>
      </c>
      <c r="K421" s="27">
        <f t="shared" si="219"/>
        <v>35361.700199999999</v>
      </c>
      <c r="L421" s="24">
        <v>19705</v>
      </c>
      <c r="M421" s="24">
        <v>6150</v>
      </c>
      <c r="N421" s="24">
        <v>2500</v>
      </c>
      <c r="O421" s="24">
        <f t="shared" si="220"/>
        <v>8650</v>
      </c>
      <c r="P421" s="28">
        <v>30.51</v>
      </c>
      <c r="Q421" s="28">
        <f t="shared" si="221"/>
        <v>0.43033235488159588</v>
      </c>
      <c r="R421" s="29">
        <v>0.45083785977227081</v>
      </c>
      <c r="S421" s="29">
        <v>0.35465985674673667</v>
      </c>
      <c r="T421" s="29">
        <v>0.47797833007954904</v>
      </c>
      <c r="U421" s="28" t="s">
        <v>215</v>
      </c>
      <c r="V421" s="28" t="s">
        <v>129</v>
      </c>
      <c r="W421" s="28">
        <v>0.43067788383184885</v>
      </c>
      <c r="X421" s="27">
        <v>64580.14531037605</v>
      </c>
      <c r="Y421" s="30">
        <f t="shared" si="222"/>
        <v>5.1717575839188793E-3</v>
      </c>
      <c r="Z421" s="27">
        <f t="shared" si="223"/>
        <v>64580.14531037605</v>
      </c>
      <c r="AA421" s="27">
        <v>0</v>
      </c>
      <c r="AB421" s="27">
        <v>0</v>
      </c>
      <c r="AC421" s="27">
        <v>275</v>
      </c>
      <c r="AD421" s="27">
        <v>0</v>
      </c>
      <c r="AE421" s="27">
        <v>24135</v>
      </c>
      <c r="AF421" s="27">
        <f t="shared" si="224"/>
        <v>24135</v>
      </c>
      <c r="AG421" s="27">
        <f t="shared" si="225"/>
        <v>2</v>
      </c>
      <c r="AH421" s="27">
        <v>0</v>
      </c>
      <c r="AI421" s="27">
        <v>0</v>
      </c>
      <c r="AJ421" s="27">
        <v>275</v>
      </c>
      <c r="AK421" s="27">
        <v>0</v>
      </c>
      <c r="AL421" s="27">
        <v>24135</v>
      </c>
      <c r="AM421" s="27">
        <v>24135</v>
      </c>
      <c r="AN421" s="27">
        <f t="shared" si="226"/>
        <v>2</v>
      </c>
      <c r="AO421" s="27">
        <v>0</v>
      </c>
      <c r="AP421" s="30">
        <f t="shared" si="227"/>
        <v>0</v>
      </c>
      <c r="AQ421" s="30">
        <f t="shared" si="228"/>
        <v>0</v>
      </c>
      <c r="AR421" s="31">
        <f t="shared" si="229"/>
        <v>0</v>
      </c>
      <c r="AS421" s="31">
        <f t="shared" si="245"/>
        <v>0</v>
      </c>
      <c r="AT421" s="32">
        <f t="shared" si="230"/>
        <v>0</v>
      </c>
      <c r="AU421" s="24">
        <v>12733.852991256275</v>
      </c>
      <c r="AV421" s="28">
        <f t="shared" si="231"/>
        <v>0.35362603036286111</v>
      </c>
      <c r="AW421" s="30">
        <f t="shared" si="232"/>
        <v>4.5417040522802137E-3</v>
      </c>
      <c r="AX421" s="33">
        <f t="shared" si="233"/>
        <v>0.35362603036286111</v>
      </c>
      <c r="AY421" s="30">
        <f t="shared" si="234"/>
        <v>4.5417040522802137E-3</v>
      </c>
      <c r="AZ421" s="31">
        <f t="shared" si="235"/>
        <v>0.93190150056641419</v>
      </c>
      <c r="BA421" s="31">
        <f t="shared" ref="BA421:BA452" si="250">AU421-AI421</f>
        <v>12733.852991256275</v>
      </c>
      <c r="BB421" s="33">
        <f t="shared" si="236"/>
        <v>0</v>
      </c>
      <c r="BC421" s="31">
        <f t="shared" si="237"/>
        <v>0.57878846356718205</v>
      </c>
      <c r="BD421" s="30">
        <f t="shared" si="238"/>
        <v>5.1717575839188793E-3</v>
      </c>
      <c r="BE421" s="31">
        <f t="shared" si="239"/>
        <v>0.96208672694308162</v>
      </c>
      <c r="BF421" s="31">
        <f t="shared" si="240"/>
        <v>0.46597878945294974</v>
      </c>
      <c r="BG421" s="31">
        <f t="shared" si="241"/>
        <v>0.70719858157861759</v>
      </c>
      <c r="BH421" s="24">
        <v>90.94</v>
      </c>
      <c r="BI421" s="24">
        <v>2333.3957947099998</v>
      </c>
      <c r="BJ421" s="24">
        <f t="shared" si="248"/>
        <v>64.26256210566099</v>
      </c>
      <c r="BK421" s="28">
        <f t="shared" si="249"/>
        <v>3.2131281052830495E-2</v>
      </c>
      <c r="BL421" s="28" t="str">
        <f t="shared" si="242"/>
        <v>FALSETRUE</v>
      </c>
      <c r="BM421" s="24" t="str">
        <f t="shared" si="243"/>
        <v>TRUETRUE</v>
      </c>
      <c r="BN421" s="28">
        <v>0.40100000000000002</v>
      </c>
      <c r="BO421" s="28">
        <f t="shared" si="244"/>
        <v>0.35644444444444445</v>
      </c>
      <c r="BP421" s="24">
        <v>4.82</v>
      </c>
      <c r="BQ421" s="24">
        <f t="shared" ref="BQ421:BQ428" si="251">CS421/BR421</f>
        <v>276.32710280373834</v>
      </c>
      <c r="BR421" s="24">
        <v>107</v>
      </c>
      <c r="BS421" s="28">
        <v>10.01</v>
      </c>
      <c r="BT421" s="28">
        <v>11601.790199999999</v>
      </c>
      <c r="BU421" s="24">
        <v>1.1599999999999999</v>
      </c>
      <c r="BV421" s="28">
        <v>15.25</v>
      </c>
      <c r="BW421" s="28">
        <v>17675.055</v>
      </c>
      <c r="BX421" s="24">
        <v>31208</v>
      </c>
      <c r="BY421" s="24">
        <v>77819</v>
      </c>
      <c r="BZ421" s="24">
        <v>6875</v>
      </c>
      <c r="CA421" s="24">
        <v>25017</v>
      </c>
      <c r="CB421" s="24">
        <v>12999</v>
      </c>
      <c r="CC421" s="24">
        <v>77886</v>
      </c>
      <c r="CD421" s="24">
        <v>48.94</v>
      </c>
      <c r="CE421" s="24">
        <v>29.69</v>
      </c>
      <c r="CF421" s="24">
        <v>96.83</v>
      </c>
      <c r="CG421" s="24">
        <v>105403</v>
      </c>
      <c r="CH421" s="24">
        <v>10499</v>
      </c>
      <c r="CI421" s="24">
        <v>9.06</v>
      </c>
      <c r="CJ421" s="24" t="s">
        <v>98</v>
      </c>
      <c r="CK421" s="24">
        <v>29347</v>
      </c>
      <c r="CL421" s="28">
        <v>1.02</v>
      </c>
      <c r="CM421" s="28">
        <v>4.03</v>
      </c>
      <c r="CN421" s="24">
        <v>11506</v>
      </c>
      <c r="CO421" s="24">
        <v>39.35</v>
      </c>
      <c r="CP421" s="24">
        <v>5437</v>
      </c>
      <c r="CQ421" s="24">
        <v>13987</v>
      </c>
      <c r="CR421" s="24">
        <v>8752</v>
      </c>
      <c r="CS421" s="24">
        <v>29567</v>
      </c>
      <c r="CT421" s="24">
        <v>5247</v>
      </c>
      <c r="CU421" s="24">
        <v>12224</v>
      </c>
      <c r="CV421" s="24">
        <v>9247</v>
      </c>
      <c r="CW421" s="24">
        <v>8782</v>
      </c>
      <c r="CX421" s="24">
        <v>62.12</v>
      </c>
      <c r="CY421" s="24">
        <v>96.87</v>
      </c>
      <c r="CZ421" s="24">
        <v>84.61</v>
      </c>
      <c r="DA421" s="24">
        <v>55.61</v>
      </c>
      <c r="DB421" s="24">
        <v>4589</v>
      </c>
      <c r="DC421" s="24">
        <v>3.91</v>
      </c>
      <c r="DD421" s="24">
        <v>11.09</v>
      </c>
      <c r="DE421" s="24">
        <v>3047</v>
      </c>
      <c r="DF421" s="24">
        <v>10.42</v>
      </c>
      <c r="DG421" s="24">
        <v>13.78</v>
      </c>
      <c r="DH421" s="24">
        <v>5.0599999999999996</v>
      </c>
    </row>
    <row r="422" spans="1:112" ht="12.3" customHeight="1">
      <c r="A422" s="24">
        <v>432</v>
      </c>
      <c r="B422" s="24" t="s">
        <v>130</v>
      </c>
      <c r="C422" s="24" t="s">
        <v>131</v>
      </c>
      <c r="D422" s="25" t="s">
        <v>211</v>
      </c>
      <c r="E422" s="25" t="s">
        <v>212</v>
      </c>
      <c r="F422" s="25" t="s">
        <v>2172</v>
      </c>
      <c r="G422" s="25" t="s">
        <v>2173</v>
      </c>
      <c r="H422" s="25" t="s">
        <v>2848</v>
      </c>
      <c r="I422" s="26">
        <v>4987</v>
      </c>
      <c r="J422" s="27">
        <v>6452.0078253604543</v>
      </c>
      <c r="K422" s="27">
        <f t="shared" si="219"/>
        <v>3248.0331000000001</v>
      </c>
      <c r="L422" s="24">
        <v>651</v>
      </c>
      <c r="M422" s="24">
        <v>682</v>
      </c>
      <c r="N422" s="24">
        <v>534</v>
      </c>
      <c r="O422" s="24">
        <f t="shared" si="220"/>
        <v>1216</v>
      </c>
      <c r="P422" s="28">
        <v>65.13</v>
      </c>
      <c r="Q422" s="28">
        <f t="shared" si="221"/>
        <v>0.75133438598901103</v>
      </c>
      <c r="R422" s="29">
        <v>0.45083785977227081</v>
      </c>
      <c r="S422" s="29">
        <v>0.35465985674673667</v>
      </c>
      <c r="T422" s="29">
        <v>0.47797833007954904</v>
      </c>
      <c r="U422" s="28" t="s">
        <v>215</v>
      </c>
      <c r="V422" s="28" t="s">
        <v>129</v>
      </c>
      <c r="W422" s="28">
        <v>0.91937235575117371</v>
      </c>
      <c r="X422" s="27">
        <v>5931.7976337266482</v>
      </c>
      <c r="Y422" s="30">
        <f t="shared" si="222"/>
        <v>4.7503484625279824E-4</v>
      </c>
      <c r="Z422" s="27">
        <f t="shared" si="223"/>
        <v>5931.7976337266482</v>
      </c>
      <c r="AA422" s="27">
        <v>0</v>
      </c>
      <c r="AB422" s="27">
        <v>0</v>
      </c>
      <c r="AC422" s="27">
        <v>0</v>
      </c>
      <c r="AD422" s="27">
        <v>0</v>
      </c>
      <c r="AE422" s="27">
        <v>0</v>
      </c>
      <c r="AF422" s="27">
        <f t="shared" si="224"/>
        <v>0</v>
      </c>
      <c r="AG422" s="27">
        <f t="shared" si="225"/>
        <v>0</v>
      </c>
      <c r="AH422" s="27">
        <v>0</v>
      </c>
      <c r="AI422" s="27">
        <v>0</v>
      </c>
      <c r="AJ422" s="27">
        <v>0</v>
      </c>
      <c r="AK422" s="27">
        <v>0</v>
      </c>
      <c r="AL422" s="27">
        <v>0</v>
      </c>
      <c r="AM422" s="27">
        <v>0</v>
      </c>
      <c r="AN422" s="27">
        <f t="shared" si="226"/>
        <v>0</v>
      </c>
      <c r="AO422" s="27">
        <v>0</v>
      </c>
      <c r="AP422" s="30">
        <f t="shared" si="227"/>
        <v>0</v>
      </c>
      <c r="AQ422" s="30">
        <f t="shared" si="228"/>
        <v>0</v>
      </c>
      <c r="AR422" s="31">
        <f t="shared" si="229"/>
        <v>0</v>
      </c>
      <c r="AS422" s="31">
        <f t="shared" si="245"/>
        <v>0</v>
      </c>
      <c r="AT422" s="32">
        <f t="shared" si="230"/>
        <v>0</v>
      </c>
      <c r="AU422" s="24">
        <v>1083.9400074306338</v>
      </c>
      <c r="AV422" s="28">
        <f t="shared" si="231"/>
        <v>3.0101604144667393E-2</v>
      </c>
      <c r="AW422" s="30">
        <f t="shared" si="232"/>
        <v>3.8660213272107805E-4</v>
      </c>
      <c r="AX422" s="33">
        <f t="shared" si="233"/>
        <v>3.0101604144667393E-2</v>
      </c>
      <c r="AY422" s="30">
        <f t="shared" si="234"/>
        <v>3.8660213272107805E-4</v>
      </c>
      <c r="AZ422" s="31">
        <f t="shared" si="235"/>
        <v>0.8978166998311079</v>
      </c>
      <c r="BA422" s="31">
        <f t="shared" si="250"/>
        <v>1083.9400074306338</v>
      </c>
      <c r="BB422" s="33">
        <f t="shared" si="236"/>
        <v>0</v>
      </c>
      <c r="BC422" s="31">
        <f t="shared" si="237"/>
        <v>0.45958538791601539</v>
      </c>
      <c r="BD422" s="30">
        <f t="shared" si="238"/>
        <v>4.7503484625279824E-4</v>
      </c>
      <c r="BE422" s="31">
        <f t="shared" si="239"/>
        <v>0.94389959427432335</v>
      </c>
      <c r="BF422" s="31">
        <f t="shared" si="240"/>
        <v>0.62124899495724994</v>
      </c>
      <c r="BG422" s="31">
        <f t="shared" si="241"/>
        <v>0.94284636551095657</v>
      </c>
      <c r="BH422" s="24">
        <v>0</v>
      </c>
      <c r="BI422" s="24">
        <v>7553.77465536</v>
      </c>
      <c r="BJ422" s="24">
        <f t="shared" si="248"/>
        <v>0.85414354011503968</v>
      </c>
      <c r="BK422" s="28">
        <f t="shared" si="249"/>
        <v>4.2707177005751982E-4</v>
      </c>
      <c r="BL422" s="28" t="str">
        <f t="shared" si="242"/>
        <v>TRUEFALSE</v>
      </c>
      <c r="BM422" s="24" t="str">
        <f t="shared" si="243"/>
        <v>FALSEFALSE</v>
      </c>
      <c r="BN422" s="28">
        <v>0.4093</v>
      </c>
      <c r="BO422" s="28">
        <f t="shared" si="244"/>
        <v>0.36382222222222221</v>
      </c>
      <c r="BP422" s="24">
        <v>17.75</v>
      </c>
      <c r="BQ422" s="24">
        <f t="shared" si="251"/>
        <v>107.18181818181819</v>
      </c>
      <c r="BR422" s="24">
        <v>11</v>
      </c>
      <c r="BS422" s="28">
        <v>57.94</v>
      </c>
      <c r="BT422" s="28">
        <v>2889.4678000000004</v>
      </c>
      <c r="BU422" s="24">
        <v>25.13</v>
      </c>
      <c r="BV422" s="28">
        <v>61.529999999999994</v>
      </c>
      <c r="BW422" s="28">
        <v>3068.5011</v>
      </c>
      <c r="BX422" s="24">
        <v>1345</v>
      </c>
      <c r="BY422" s="24">
        <v>3286</v>
      </c>
      <c r="BZ422" s="24">
        <v>356</v>
      </c>
      <c r="CA422" s="24">
        <v>1079</v>
      </c>
      <c r="CB422" s="24">
        <v>576</v>
      </c>
      <c r="CC422" s="24">
        <v>3332</v>
      </c>
      <c r="CD422" s="24">
        <v>51.77</v>
      </c>
      <c r="CE422" s="24">
        <v>30.8</v>
      </c>
      <c r="CF422" s="24">
        <v>141.85</v>
      </c>
      <c r="CG422" s="24">
        <v>0</v>
      </c>
      <c r="CH422" s="24">
        <v>4987</v>
      </c>
      <c r="CI422" s="24">
        <v>100</v>
      </c>
      <c r="CJ422" s="24" t="s">
        <v>1980</v>
      </c>
      <c r="CK422" s="24">
        <v>1918</v>
      </c>
      <c r="CL422" s="28">
        <v>1</v>
      </c>
      <c r="CM422" s="28">
        <v>2.61</v>
      </c>
      <c r="CN422" s="24">
        <v>356</v>
      </c>
      <c r="CO422" s="24">
        <v>18.96</v>
      </c>
      <c r="CP422" s="24">
        <v>156</v>
      </c>
      <c r="CQ422" s="24">
        <v>638</v>
      </c>
      <c r="CR422" s="24">
        <v>385</v>
      </c>
      <c r="CS422" s="24">
        <v>1179</v>
      </c>
      <c r="CT422" s="24">
        <v>222</v>
      </c>
      <c r="CU422" s="24">
        <v>553</v>
      </c>
      <c r="CV422" s="24">
        <v>301</v>
      </c>
      <c r="CW422" s="24">
        <v>126</v>
      </c>
      <c r="CX422" s="24">
        <v>64.349999999999994</v>
      </c>
      <c r="CY422" s="24">
        <v>91.56</v>
      </c>
      <c r="CZ422" s="24">
        <v>63.24</v>
      </c>
      <c r="DA422" s="24">
        <v>21.39</v>
      </c>
      <c r="DB422" s="24">
        <v>731</v>
      </c>
      <c r="DC422" s="24">
        <v>9.49</v>
      </c>
      <c r="DD422" s="24">
        <v>7.51</v>
      </c>
      <c r="DE422" s="24">
        <v>631</v>
      </c>
      <c r="DF422" s="24">
        <v>33.6</v>
      </c>
      <c r="DG422" s="24">
        <v>42.76</v>
      </c>
      <c r="DH422" s="24">
        <v>12.21</v>
      </c>
    </row>
    <row r="423" spans="1:112" ht="12.3" customHeight="1">
      <c r="A423" s="24">
        <v>433</v>
      </c>
      <c r="B423" s="24" t="s">
        <v>130</v>
      </c>
      <c r="C423" s="24" t="s">
        <v>131</v>
      </c>
      <c r="D423" s="25" t="s">
        <v>1023</v>
      </c>
      <c r="E423" s="25" t="s">
        <v>1024</v>
      </c>
      <c r="F423" s="25" t="s">
        <v>1025</v>
      </c>
      <c r="G423" s="25" t="s">
        <v>1026</v>
      </c>
      <c r="H423" s="25" t="s">
        <v>2848</v>
      </c>
      <c r="I423" s="26">
        <v>19745</v>
      </c>
      <c r="J423" s="27">
        <v>24695.449659348978</v>
      </c>
      <c r="K423" s="27">
        <f t="shared" si="219"/>
        <v>7588.0034999999998</v>
      </c>
      <c r="L423" s="24">
        <v>2980</v>
      </c>
      <c r="M423" s="24">
        <v>1122</v>
      </c>
      <c r="N423" s="24">
        <v>738</v>
      </c>
      <c r="O423" s="24">
        <f t="shared" si="220"/>
        <v>1860</v>
      </c>
      <c r="P423" s="28">
        <v>38.43</v>
      </c>
      <c r="Q423" s="28">
        <f t="shared" si="221"/>
        <v>0.45131222448447794</v>
      </c>
      <c r="R423" s="29">
        <v>0.54331317695881454</v>
      </c>
      <c r="S423" s="29">
        <v>0.10100791721467112</v>
      </c>
      <c r="T423" s="29">
        <v>0.53866290508108527</v>
      </c>
      <c r="U423" s="28" t="s">
        <v>215</v>
      </c>
      <c r="V423" s="28" t="s">
        <v>129</v>
      </c>
      <c r="W423" s="28">
        <v>0.48898544473026129</v>
      </c>
      <c r="X423" s="27">
        <v>12075.715434490539</v>
      </c>
      <c r="Y423" s="30">
        <f t="shared" si="222"/>
        <v>9.6705686522415555E-4</v>
      </c>
      <c r="Z423" s="27">
        <f t="shared" si="223"/>
        <v>12075.715434490539</v>
      </c>
      <c r="AA423" s="27">
        <v>0</v>
      </c>
      <c r="AB423" s="27">
        <v>0</v>
      </c>
      <c r="AC423" s="27">
        <v>0</v>
      </c>
      <c r="AD423" s="27">
        <v>0</v>
      </c>
      <c r="AE423" s="27">
        <v>6740</v>
      </c>
      <c r="AF423" s="27">
        <f t="shared" si="224"/>
        <v>6740</v>
      </c>
      <c r="AG423" s="27">
        <f t="shared" si="225"/>
        <v>1</v>
      </c>
      <c r="AH423" s="27">
        <v>0</v>
      </c>
      <c r="AI423" s="27">
        <v>0</v>
      </c>
      <c r="AJ423" s="27">
        <v>0</v>
      </c>
      <c r="AK423" s="27">
        <v>0</v>
      </c>
      <c r="AL423" s="27">
        <v>6740</v>
      </c>
      <c r="AM423" s="27">
        <v>6740</v>
      </c>
      <c r="AN423" s="27">
        <f t="shared" si="226"/>
        <v>1</v>
      </c>
      <c r="AO423" s="27">
        <v>0</v>
      </c>
      <c r="AP423" s="30">
        <f t="shared" si="227"/>
        <v>0</v>
      </c>
      <c r="AQ423" s="30">
        <f t="shared" si="228"/>
        <v>0</v>
      </c>
      <c r="AR423" s="31">
        <f t="shared" si="229"/>
        <v>0</v>
      </c>
      <c r="AS423" s="31">
        <f t="shared" si="245"/>
        <v>0</v>
      </c>
      <c r="AT423" s="32">
        <f t="shared" si="230"/>
        <v>0</v>
      </c>
      <c r="AU423" s="24">
        <v>2491.3808409006811</v>
      </c>
      <c r="AV423" s="28">
        <f t="shared" si="231"/>
        <v>6.9187002354648405E-2</v>
      </c>
      <c r="AW423" s="30">
        <f t="shared" si="232"/>
        <v>8.8858529061560981E-4</v>
      </c>
      <c r="AX423" s="33">
        <f t="shared" si="233"/>
        <v>6.9187002354648405E-2</v>
      </c>
      <c r="AY423" s="30">
        <f t="shared" si="234"/>
        <v>8.8858529061560981E-4</v>
      </c>
      <c r="AZ423" s="31">
        <f t="shared" si="235"/>
        <v>0.90193452804340124</v>
      </c>
      <c r="BA423" s="31">
        <f t="shared" si="250"/>
        <v>2491.3808409006811</v>
      </c>
      <c r="BB423" s="33">
        <f t="shared" si="236"/>
        <v>0</v>
      </c>
      <c r="BC423" s="31">
        <f t="shared" si="237"/>
        <v>0.50481156911895475</v>
      </c>
      <c r="BD423" s="30">
        <f t="shared" si="238"/>
        <v>9.6705686522415555E-4</v>
      </c>
      <c r="BE423" s="31">
        <f t="shared" si="239"/>
        <v>0.94580485252242452</v>
      </c>
      <c r="BF423" s="31">
        <f t="shared" si="240"/>
        <v>0.47858578470596996</v>
      </c>
      <c r="BG423" s="31">
        <f t="shared" si="241"/>
        <v>0.72633174678420787</v>
      </c>
      <c r="BH423" s="24">
        <v>96.11</v>
      </c>
      <c r="BI423" s="24">
        <v>2423.3364998000002</v>
      </c>
      <c r="BJ423" s="24">
        <f t="shared" si="248"/>
        <v>10.19068117918709</v>
      </c>
      <c r="BK423" s="28">
        <f t="shared" si="249"/>
        <v>5.0953405895935453E-3</v>
      </c>
      <c r="BL423" s="28" t="str">
        <f t="shared" si="242"/>
        <v>TRUETRUE</v>
      </c>
      <c r="BM423" s="24" t="str">
        <f t="shared" si="243"/>
        <v>TRUETRUE</v>
      </c>
      <c r="BN423" s="28">
        <v>0.4612</v>
      </c>
      <c r="BO423" s="28">
        <f t="shared" si="244"/>
        <v>0.40995555555555557</v>
      </c>
      <c r="BP423" s="24">
        <v>10.119999999999999</v>
      </c>
      <c r="BQ423" s="24">
        <f t="shared" si="251"/>
        <v>283.05555555555554</v>
      </c>
      <c r="BR423" s="24">
        <v>18</v>
      </c>
      <c r="BS423" s="28">
        <v>15.59</v>
      </c>
      <c r="BT423" s="28">
        <v>3078.2455</v>
      </c>
      <c r="BU423" s="24">
        <v>3.32</v>
      </c>
      <c r="BV423" s="28">
        <v>16.490000000000002</v>
      </c>
      <c r="BW423" s="28">
        <v>3255.9505000000004</v>
      </c>
      <c r="BX423" s="24">
        <v>5906</v>
      </c>
      <c r="BY423" s="24">
        <v>12806</v>
      </c>
      <c r="BZ423" s="24">
        <v>1033</v>
      </c>
      <c r="CA423" s="24">
        <v>4639</v>
      </c>
      <c r="CB423" s="24">
        <v>2519</v>
      </c>
      <c r="CC423" s="24">
        <v>12587</v>
      </c>
      <c r="CD423" s="24">
        <v>54.19</v>
      </c>
      <c r="CE423" s="24">
        <v>28.14</v>
      </c>
      <c r="CF423" s="24">
        <v>104.95</v>
      </c>
      <c r="CG423" s="24">
        <v>18977</v>
      </c>
      <c r="CH423" s="24">
        <v>768</v>
      </c>
      <c r="CI423" s="24">
        <v>3.89</v>
      </c>
      <c r="CJ423" s="24" t="s">
        <v>98</v>
      </c>
      <c r="CK423" s="24">
        <v>4948</v>
      </c>
      <c r="CL423" s="28">
        <v>1.03</v>
      </c>
      <c r="CM423" s="28">
        <v>4.1100000000000003</v>
      </c>
      <c r="CN423" s="24">
        <v>2441</v>
      </c>
      <c r="CO423" s="24">
        <v>49.6</v>
      </c>
      <c r="CP423" s="24">
        <v>177</v>
      </c>
      <c r="CQ423" s="24">
        <v>3219</v>
      </c>
      <c r="CR423" s="24">
        <v>1621</v>
      </c>
      <c r="CS423" s="24">
        <v>5095</v>
      </c>
      <c r="CT423" s="24">
        <v>842</v>
      </c>
      <c r="CU423" s="24">
        <v>2302</v>
      </c>
      <c r="CV423" s="24">
        <v>1648</v>
      </c>
      <c r="CW423" s="24">
        <v>1244</v>
      </c>
      <c r="CX423" s="24">
        <v>55.95</v>
      </c>
      <c r="CY423" s="24">
        <v>95.96</v>
      </c>
      <c r="CZ423" s="24">
        <v>79</v>
      </c>
      <c r="DA423" s="24">
        <v>45.63</v>
      </c>
      <c r="DB423" s="24">
        <v>1613</v>
      </c>
      <c r="DC423" s="24">
        <v>4.92</v>
      </c>
      <c r="DD423" s="24">
        <v>13.94</v>
      </c>
      <c r="DE423" s="24">
        <v>747</v>
      </c>
      <c r="DF423" s="24">
        <v>15.18</v>
      </c>
      <c r="DG423" s="24">
        <v>18.61</v>
      </c>
      <c r="DH423" s="24">
        <v>9.81</v>
      </c>
    </row>
    <row r="424" spans="1:112" ht="12.3" customHeight="1">
      <c r="A424" s="24">
        <v>434</v>
      </c>
      <c r="B424" s="24" t="s">
        <v>130</v>
      </c>
      <c r="C424" s="24" t="s">
        <v>131</v>
      </c>
      <c r="D424" s="25" t="s">
        <v>1023</v>
      </c>
      <c r="E424" s="25" t="s">
        <v>1024</v>
      </c>
      <c r="F424" s="25" t="s">
        <v>1162</v>
      </c>
      <c r="G424" s="25" t="s">
        <v>1163</v>
      </c>
      <c r="H424" s="25" t="s">
        <v>2848</v>
      </c>
      <c r="I424" s="26">
        <v>11401</v>
      </c>
      <c r="J424" s="27">
        <v>14259.449053747161</v>
      </c>
      <c r="K424" s="27">
        <f t="shared" si="219"/>
        <v>5534.0454</v>
      </c>
      <c r="L424" s="24">
        <v>1227</v>
      </c>
      <c r="M424" s="24">
        <v>548</v>
      </c>
      <c r="N424" s="24">
        <v>609</v>
      </c>
      <c r="O424" s="24">
        <f t="shared" si="220"/>
        <v>1157</v>
      </c>
      <c r="P424" s="28">
        <v>48.54</v>
      </c>
      <c r="Q424" s="28">
        <f t="shared" si="221"/>
        <v>0.50276259240760568</v>
      </c>
      <c r="R424" s="29">
        <v>0.54331317695881454</v>
      </c>
      <c r="S424" s="29">
        <v>0.10100791721467112</v>
      </c>
      <c r="T424" s="29">
        <v>0.53866290508108527</v>
      </c>
      <c r="U424" s="28" t="s">
        <v>215</v>
      </c>
      <c r="V424" s="28" t="s">
        <v>129</v>
      </c>
      <c r="W424" s="28">
        <v>0.617625643695209</v>
      </c>
      <c r="X424" s="27">
        <v>8807.0014005596295</v>
      </c>
      <c r="Y424" s="30">
        <f t="shared" si="222"/>
        <v>7.0528915761994021E-4</v>
      </c>
      <c r="Z424" s="27">
        <f t="shared" si="223"/>
        <v>8807.0014005596295</v>
      </c>
      <c r="AA424" s="27">
        <v>0</v>
      </c>
      <c r="AB424" s="27">
        <v>0</v>
      </c>
      <c r="AC424" s="27">
        <v>0</v>
      </c>
      <c r="AD424" s="27">
        <v>0</v>
      </c>
      <c r="AE424" s="27">
        <v>0</v>
      </c>
      <c r="AF424" s="27">
        <f t="shared" si="224"/>
        <v>0</v>
      </c>
      <c r="AG424" s="27">
        <f t="shared" si="225"/>
        <v>0</v>
      </c>
      <c r="AH424" s="27">
        <v>0</v>
      </c>
      <c r="AI424" s="27">
        <v>0</v>
      </c>
      <c r="AJ424" s="27">
        <v>0</v>
      </c>
      <c r="AK424" s="27">
        <v>0</v>
      </c>
      <c r="AL424" s="27">
        <v>0</v>
      </c>
      <c r="AM424" s="27">
        <v>0</v>
      </c>
      <c r="AN424" s="27">
        <f t="shared" si="226"/>
        <v>0</v>
      </c>
      <c r="AO424" s="27">
        <v>0</v>
      </c>
      <c r="AP424" s="30">
        <f t="shared" si="227"/>
        <v>0</v>
      </c>
      <c r="AQ424" s="30">
        <f t="shared" si="228"/>
        <v>0</v>
      </c>
      <c r="AR424" s="31">
        <f t="shared" si="229"/>
        <v>0</v>
      </c>
      <c r="AS424" s="31">
        <f t="shared" si="245"/>
        <v>0</v>
      </c>
      <c r="AT424" s="32">
        <f t="shared" si="230"/>
        <v>0</v>
      </c>
      <c r="AU424" s="24">
        <v>2004.1952137909532</v>
      </c>
      <c r="AV424" s="28">
        <f t="shared" si="231"/>
        <v>5.5657592247357904E-2</v>
      </c>
      <c r="AW424" s="30">
        <f t="shared" si="232"/>
        <v>7.1482382671491534E-4</v>
      </c>
      <c r="AX424" s="33">
        <f t="shared" si="233"/>
        <v>5.5657592247357904E-2</v>
      </c>
      <c r="AY424" s="30">
        <f t="shared" si="234"/>
        <v>7.1482382671491534E-4</v>
      </c>
      <c r="AZ424" s="31">
        <f t="shared" si="235"/>
        <v>0.90050914185861219</v>
      </c>
      <c r="BA424" s="31">
        <f t="shared" si="250"/>
        <v>2004.1952137909532</v>
      </c>
      <c r="BB424" s="33">
        <f t="shared" si="236"/>
        <v>0</v>
      </c>
      <c r="BC424" s="31">
        <f t="shared" si="237"/>
        <v>0.49982663702159486</v>
      </c>
      <c r="BD424" s="30">
        <f t="shared" si="238"/>
        <v>7.0528915761994021E-4</v>
      </c>
      <c r="BE424" s="31">
        <f t="shared" si="239"/>
        <v>0.94479120869192657</v>
      </c>
      <c r="BF424" s="31">
        <f t="shared" si="240"/>
        <v>0.52104071384825179</v>
      </c>
      <c r="BG424" s="31">
        <f t="shared" si="241"/>
        <v>0.79076400496851307</v>
      </c>
      <c r="BH424" s="24">
        <v>89.46</v>
      </c>
      <c r="BI424" s="24">
        <v>2397.3069204600001</v>
      </c>
      <c r="BJ424" s="24">
        <f t="shared" si="248"/>
        <v>5.9481115797267332</v>
      </c>
      <c r="BK424" s="28">
        <f t="shared" si="249"/>
        <v>2.9740557898633667E-3</v>
      </c>
      <c r="BL424" s="28" t="str">
        <f t="shared" si="242"/>
        <v>TRUETRUE</v>
      </c>
      <c r="BM424" s="24" t="str">
        <f t="shared" si="243"/>
        <v>TRUETRUE</v>
      </c>
      <c r="BN424" s="28">
        <v>0.64890000000000003</v>
      </c>
      <c r="BO424" s="28">
        <f t="shared" si="244"/>
        <v>0.57679999999999998</v>
      </c>
      <c r="BP424" s="24">
        <v>14.86</v>
      </c>
      <c r="BQ424" s="24">
        <f t="shared" si="251"/>
        <v>324.5</v>
      </c>
      <c r="BR424" s="24">
        <v>10</v>
      </c>
      <c r="BS424" s="28">
        <v>23.169999999999998</v>
      </c>
      <c r="BT424" s="28">
        <v>2641.6116999999999</v>
      </c>
      <c r="BU424" s="24">
        <v>3.32</v>
      </c>
      <c r="BV424" s="28">
        <v>14.59</v>
      </c>
      <c r="BW424" s="28">
        <v>1663.4059</v>
      </c>
      <c r="BX424" s="24">
        <v>4316</v>
      </c>
      <c r="BY424" s="24">
        <v>6651</v>
      </c>
      <c r="BZ424" s="24">
        <v>434</v>
      </c>
      <c r="CA424" s="24">
        <v>3470</v>
      </c>
      <c r="CB424" s="24">
        <v>1585</v>
      </c>
      <c r="CC424" s="24">
        <v>6346</v>
      </c>
      <c r="CD424" s="24">
        <v>71.42</v>
      </c>
      <c r="CE424" s="24">
        <v>24.45</v>
      </c>
      <c r="CF424" s="24">
        <v>108.39</v>
      </c>
      <c r="CG424" s="24">
        <v>10199</v>
      </c>
      <c r="CH424" s="24">
        <v>1202</v>
      </c>
      <c r="CI424" s="24">
        <v>10.54</v>
      </c>
      <c r="CJ424" s="24" t="s">
        <v>98</v>
      </c>
      <c r="CK424" s="24">
        <v>2558</v>
      </c>
      <c r="CL424" s="28">
        <v>1.01</v>
      </c>
      <c r="CM424" s="28">
        <v>4.4800000000000004</v>
      </c>
      <c r="CN424" s="24">
        <v>889</v>
      </c>
      <c r="CO424" s="24">
        <v>34.82</v>
      </c>
      <c r="CP424" s="24">
        <v>247</v>
      </c>
      <c r="CQ424" s="24">
        <v>2053</v>
      </c>
      <c r="CR424" s="24">
        <v>945</v>
      </c>
      <c r="CS424" s="24">
        <v>3245</v>
      </c>
      <c r="CT424" s="24">
        <v>409</v>
      </c>
      <c r="CU424" s="24">
        <v>1543</v>
      </c>
      <c r="CV424" s="24">
        <v>885</v>
      </c>
      <c r="CW424" s="24">
        <v>489</v>
      </c>
      <c r="CX424" s="24">
        <v>33.75</v>
      </c>
      <c r="CY424" s="24">
        <v>86.49</v>
      </c>
      <c r="CZ424" s="24">
        <v>70.569999999999993</v>
      </c>
      <c r="DA424" s="24">
        <v>31.41</v>
      </c>
      <c r="DB424" s="24">
        <v>1268</v>
      </c>
      <c r="DC424" s="24">
        <v>15.28</v>
      </c>
      <c r="DD424" s="24">
        <v>21.03</v>
      </c>
      <c r="DE424" s="24">
        <v>623</v>
      </c>
      <c r="DF424" s="24">
        <v>24.4</v>
      </c>
      <c r="DG424" s="24">
        <v>23.42</v>
      </c>
      <c r="DH424" s="24">
        <v>18.079999999999998</v>
      </c>
    </row>
    <row r="425" spans="1:112" ht="12.3" customHeight="1">
      <c r="A425" s="24">
        <v>435</v>
      </c>
      <c r="B425" s="24" t="s">
        <v>130</v>
      </c>
      <c r="C425" s="24" t="s">
        <v>131</v>
      </c>
      <c r="D425" s="25" t="s">
        <v>1023</v>
      </c>
      <c r="E425" s="25" t="s">
        <v>1024</v>
      </c>
      <c r="F425" s="25" t="s">
        <v>2338</v>
      </c>
      <c r="G425" s="25" t="s">
        <v>2339</v>
      </c>
      <c r="H425" s="25" t="s">
        <v>2848</v>
      </c>
      <c r="I425" s="26">
        <v>1879</v>
      </c>
      <c r="J425" s="27">
        <v>2350.1012869038605</v>
      </c>
      <c r="K425" s="27">
        <f t="shared" si="219"/>
        <v>979.52269999999987</v>
      </c>
      <c r="L425" s="24">
        <v>292</v>
      </c>
      <c r="M425" s="24">
        <v>151</v>
      </c>
      <c r="N425" s="24">
        <v>167</v>
      </c>
      <c r="O425" s="24">
        <f t="shared" si="220"/>
        <v>318</v>
      </c>
      <c r="P425" s="28">
        <v>52.129999999999995</v>
      </c>
      <c r="Q425" s="28">
        <f t="shared" si="221"/>
        <v>0.52483913093993562</v>
      </c>
      <c r="R425" s="29">
        <v>0.54331317695881454</v>
      </c>
      <c r="S425" s="29">
        <v>0.10100791721467112</v>
      </c>
      <c r="T425" s="29">
        <v>0.53866290508108527</v>
      </c>
      <c r="U425" s="28" t="s">
        <v>215</v>
      </c>
      <c r="V425" s="28" t="s">
        <v>129</v>
      </c>
      <c r="W425" s="28">
        <v>0.6633050021802892</v>
      </c>
      <c r="X425" s="27">
        <v>1558.8339392336657</v>
      </c>
      <c r="Y425" s="30">
        <f t="shared" si="222"/>
        <v>1.2483575576604578E-4</v>
      </c>
      <c r="Z425" s="27">
        <f t="shared" si="223"/>
        <v>1558.8339392336657</v>
      </c>
      <c r="AA425" s="27">
        <v>0</v>
      </c>
      <c r="AB425" s="27">
        <v>0</v>
      </c>
      <c r="AC425" s="27">
        <v>0</v>
      </c>
      <c r="AD425" s="27">
        <v>0</v>
      </c>
      <c r="AE425" s="27">
        <v>0</v>
      </c>
      <c r="AF425" s="27">
        <f t="shared" si="224"/>
        <v>0</v>
      </c>
      <c r="AG425" s="27">
        <f t="shared" si="225"/>
        <v>0</v>
      </c>
      <c r="AH425" s="27">
        <v>0</v>
      </c>
      <c r="AI425" s="27">
        <v>0</v>
      </c>
      <c r="AJ425" s="27">
        <v>0</v>
      </c>
      <c r="AK425" s="27">
        <v>0</v>
      </c>
      <c r="AL425" s="27">
        <v>0</v>
      </c>
      <c r="AM425" s="27">
        <v>0</v>
      </c>
      <c r="AN425" s="27">
        <f t="shared" si="226"/>
        <v>0</v>
      </c>
      <c r="AO425" s="27">
        <v>0</v>
      </c>
      <c r="AP425" s="30">
        <f t="shared" si="227"/>
        <v>0</v>
      </c>
      <c r="AQ425" s="30">
        <f t="shared" si="228"/>
        <v>0</v>
      </c>
      <c r="AR425" s="31">
        <f t="shared" si="229"/>
        <v>0</v>
      </c>
      <c r="AS425" s="31">
        <f t="shared" si="245"/>
        <v>0</v>
      </c>
      <c r="AT425" s="32">
        <f t="shared" si="230"/>
        <v>0</v>
      </c>
      <c r="AU425" s="24">
        <v>606.92407699496459</v>
      </c>
      <c r="AV425" s="28">
        <f t="shared" si="231"/>
        <v>1.6854612050786581E-2</v>
      </c>
      <c r="AW425" s="30">
        <f t="shared" si="232"/>
        <v>2.1646783120609248E-4</v>
      </c>
      <c r="AX425" s="33">
        <f t="shared" si="233"/>
        <v>1.6854612050786581E-2</v>
      </c>
      <c r="AY425" s="30">
        <f t="shared" si="234"/>
        <v>2.1646783120609248E-4</v>
      </c>
      <c r="AZ425" s="31">
        <f t="shared" si="235"/>
        <v>0.89642106769556829</v>
      </c>
      <c r="BA425" s="31">
        <f t="shared" si="250"/>
        <v>606.92407699496459</v>
      </c>
      <c r="BB425" s="33">
        <f t="shared" si="236"/>
        <v>0</v>
      </c>
      <c r="BC425" s="31">
        <f t="shared" si="237"/>
        <v>0.48552961890172314</v>
      </c>
      <c r="BD425" s="30">
        <f t="shared" si="238"/>
        <v>1.2483575576604578E-4</v>
      </c>
      <c r="BE425" s="31">
        <f t="shared" si="239"/>
        <v>0.9425435173511354</v>
      </c>
      <c r="BF425" s="31">
        <f t="shared" si="240"/>
        <v>0.53532445176239685</v>
      </c>
      <c r="BG425" s="31">
        <f t="shared" si="241"/>
        <v>0.81244189980227366</v>
      </c>
      <c r="BH425" s="24">
        <v>0</v>
      </c>
      <c r="BI425" s="24">
        <v>3194.0164876600002</v>
      </c>
      <c r="BJ425" s="24">
        <f t="shared" si="248"/>
        <v>0.73578245321632363</v>
      </c>
      <c r="BK425" s="28">
        <f t="shared" si="249"/>
        <v>3.6789122660816183E-4</v>
      </c>
      <c r="BL425" s="28" t="str">
        <f t="shared" si="242"/>
        <v>TRUEFALSE</v>
      </c>
      <c r="BM425" s="24" t="str">
        <f t="shared" si="243"/>
        <v>TRUEFALSE</v>
      </c>
      <c r="BN425" s="28">
        <v>0.46990000000000004</v>
      </c>
      <c r="BO425" s="28">
        <f t="shared" si="244"/>
        <v>0.41768888888888894</v>
      </c>
      <c r="BP425" s="24">
        <v>21.55</v>
      </c>
      <c r="BQ425" s="24">
        <f t="shared" si="251"/>
        <v>183</v>
      </c>
      <c r="BR425" s="24">
        <v>5</v>
      </c>
      <c r="BS425" s="28">
        <v>41.18</v>
      </c>
      <c r="BT425" s="28">
        <v>773.7722</v>
      </c>
      <c r="BU425" s="24">
        <v>23.88</v>
      </c>
      <c r="BV425" s="28">
        <v>33</v>
      </c>
      <c r="BW425" s="28">
        <v>620.07000000000005</v>
      </c>
      <c r="BX425" s="24">
        <v>546</v>
      </c>
      <c r="BY425" s="24">
        <v>1162</v>
      </c>
      <c r="BZ425" s="24">
        <v>171</v>
      </c>
      <c r="CA425" s="24">
        <v>447</v>
      </c>
      <c r="CB425" s="24">
        <v>199</v>
      </c>
      <c r="CC425" s="24">
        <v>1233</v>
      </c>
      <c r="CD425" s="24">
        <v>61.7</v>
      </c>
      <c r="CE425" s="24">
        <v>30.96</v>
      </c>
      <c r="CF425" s="24">
        <v>128.03</v>
      </c>
      <c r="CG425" s="24">
        <v>0</v>
      </c>
      <c r="CH425" s="24">
        <v>1879</v>
      </c>
      <c r="CI425" s="24">
        <v>100</v>
      </c>
      <c r="CJ425" s="24" t="s">
        <v>1980</v>
      </c>
      <c r="CK425" s="24">
        <v>624</v>
      </c>
      <c r="CL425" s="28">
        <v>1</v>
      </c>
      <c r="CM425" s="28">
        <v>3.01</v>
      </c>
      <c r="CN425" s="24">
        <v>201</v>
      </c>
      <c r="CO425" s="24">
        <v>32.21</v>
      </c>
      <c r="CP425" s="24">
        <v>74</v>
      </c>
      <c r="CQ425" s="24">
        <v>235</v>
      </c>
      <c r="CR425" s="24">
        <v>120</v>
      </c>
      <c r="CS425" s="24">
        <v>915</v>
      </c>
      <c r="CT425" s="24">
        <v>72</v>
      </c>
      <c r="CU425" s="24">
        <v>205</v>
      </c>
      <c r="CV425" s="24">
        <v>98</v>
      </c>
      <c r="CW425" s="24">
        <v>49</v>
      </c>
      <c r="CX425" s="24">
        <v>46.15</v>
      </c>
      <c r="CY425" s="24">
        <v>87.23</v>
      </c>
      <c r="CZ425" s="24">
        <v>62.42</v>
      </c>
      <c r="DA425" s="24">
        <v>23.9</v>
      </c>
      <c r="DB425" s="24">
        <v>326</v>
      </c>
      <c r="DC425" s="24">
        <v>13.94</v>
      </c>
      <c r="DD425" s="24">
        <v>8.9700000000000006</v>
      </c>
      <c r="DE425" s="24">
        <v>183</v>
      </c>
      <c r="DF425" s="24">
        <v>29.33</v>
      </c>
      <c r="DG425" s="24">
        <v>29.33</v>
      </c>
      <c r="DH425" s="24">
        <v>18.850000000000001</v>
      </c>
    </row>
    <row r="426" spans="1:112" ht="12.3" customHeight="1">
      <c r="A426" s="24">
        <v>436</v>
      </c>
      <c r="B426" s="24" t="s">
        <v>130</v>
      </c>
      <c r="C426" s="24" t="s">
        <v>131</v>
      </c>
      <c r="D426" s="25" t="s">
        <v>761</v>
      </c>
      <c r="E426" s="25" t="s">
        <v>762</v>
      </c>
      <c r="F426" s="25" t="s">
        <v>763</v>
      </c>
      <c r="G426" s="25" t="s">
        <v>764</v>
      </c>
      <c r="H426" s="25" t="s">
        <v>2848</v>
      </c>
      <c r="I426" s="26">
        <v>25883</v>
      </c>
      <c r="J426" s="27">
        <v>31336.73073308271</v>
      </c>
      <c r="K426" s="27">
        <f t="shared" si="219"/>
        <v>9253.1725000000006</v>
      </c>
      <c r="L426" s="24">
        <v>4288</v>
      </c>
      <c r="M426" s="24">
        <v>1432</v>
      </c>
      <c r="N426" s="24">
        <v>954</v>
      </c>
      <c r="O426" s="24">
        <f t="shared" si="220"/>
        <v>2386</v>
      </c>
      <c r="P426" s="28">
        <v>35.75</v>
      </c>
      <c r="Q426" s="28">
        <f t="shared" si="221"/>
        <v>0.44765029354228708</v>
      </c>
      <c r="R426" s="29">
        <v>0.47465385172511088</v>
      </c>
      <c r="S426" s="29">
        <v>0.12655105583841053</v>
      </c>
      <c r="T426" s="29">
        <v>0.59666398026165879</v>
      </c>
      <c r="U426" s="28" t="s">
        <v>215</v>
      </c>
      <c r="V426" s="28" t="s">
        <v>129</v>
      </c>
      <c r="W426" s="28">
        <v>0.47499600669075903</v>
      </c>
      <c r="X426" s="27">
        <v>14884.821960957868</v>
      </c>
      <c r="Y426" s="30">
        <f t="shared" si="222"/>
        <v>1.1920179258174835E-3</v>
      </c>
      <c r="Z426" s="27">
        <f t="shared" si="223"/>
        <v>14884.821960957868</v>
      </c>
      <c r="AA426" s="27">
        <v>0</v>
      </c>
      <c r="AB426" s="27">
        <v>0</v>
      </c>
      <c r="AC426" s="27">
        <v>113</v>
      </c>
      <c r="AD426" s="27">
        <v>0</v>
      </c>
      <c r="AE426" s="27">
        <v>5893</v>
      </c>
      <c r="AF426" s="27">
        <f t="shared" si="224"/>
        <v>5893</v>
      </c>
      <c r="AG426" s="27">
        <f t="shared" si="225"/>
        <v>2</v>
      </c>
      <c r="AH426" s="27">
        <v>0</v>
      </c>
      <c r="AI426" s="27">
        <v>0</v>
      </c>
      <c r="AJ426" s="27">
        <v>113</v>
      </c>
      <c r="AK426" s="27">
        <v>0</v>
      </c>
      <c r="AL426" s="27">
        <v>5893</v>
      </c>
      <c r="AM426" s="27">
        <v>5893</v>
      </c>
      <c r="AN426" s="27">
        <f t="shared" si="226"/>
        <v>2</v>
      </c>
      <c r="AO426" s="27">
        <v>0</v>
      </c>
      <c r="AP426" s="30">
        <f t="shared" si="227"/>
        <v>0</v>
      </c>
      <c r="AQ426" s="30">
        <f t="shared" si="228"/>
        <v>0</v>
      </c>
      <c r="AR426" s="31">
        <f t="shared" si="229"/>
        <v>0</v>
      </c>
      <c r="AS426" s="31">
        <f t="shared" si="245"/>
        <v>0</v>
      </c>
      <c r="AT426" s="32">
        <f t="shared" si="230"/>
        <v>0</v>
      </c>
      <c r="AU426" s="24">
        <v>3628.9694911173992</v>
      </c>
      <c r="AV426" s="28">
        <f t="shared" si="231"/>
        <v>0.1007784585178545</v>
      </c>
      <c r="AW426" s="30">
        <f t="shared" si="232"/>
        <v>1.2943219506873806E-3</v>
      </c>
      <c r="AX426" s="33">
        <f t="shared" si="233"/>
        <v>0.1007784585178545</v>
      </c>
      <c r="AY426" s="30">
        <f t="shared" si="234"/>
        <v>1.2943219506873806E-3</v>
      </c>
      <c r="AZ426" s="31">
        <f t="shared" si="235"/>
        <v>0.90526283465952928</v>
      </c>
      <c r="BA426" s="31">
        <f t="shared" si="250"/>
        <v>3628.9694911173992</v>
      </c>
      <c r="BB426" s="33">
        <f t="shared" si="236"/>
        <v>0</v>
      </c>
      <c r="BC426" s="31">
        <f t="shared" si="237"/>
        <v>0.49356504830083159</v>
      </c>
      <c r="BD426" s="30">
        <f t="shared" si="238"/>
        <v>1.1920179258174835E-3</v>
      </c>
      <c r="BE426" s="31">
        <f t="shared" si="239"/>
        <v>0.94667596987016656</v>
      </c>
      <c r="BF426" s="31">
        <f t="shared" si="240"/>
        <v>0.4742879981622477</v>
      </c>
      <c r="BG426" s="31">
        <f t="shared" si="241"/>
        <v>0.71980915688002745</v>
      </c>
      <c r="BH426" s="24">
        <v>92.49</v>
      </c>
      <c r="BI426" s="24">
        <v>1567.81610226</v>
      </c>
      <c r="BJ426" s="24">
        <f t="shared" si="248"/>
        <v>19.987504075197947</v>
      </c>
      <c r="BK426" s="28">
        <f t="shared" si="249"/>
        <v>9.9937520375989741E-3</v>
      </c>
      <c r="BL426" s="28" t="str">
        <f t="shared" si="242"/>
        <v>TRUETRUE</v>
      </c>
      <c r="BM426" s="24" t="str">
        <f t="shared" si="243"/>
        <v>TRUETRUE</v>
      </c>
      <c r="BN426" s="28">
        <v>0.43640000000000001</v>
      </c>
      <c r="BO426" s="28">
        <f t="shared" si="244"/>
        <v>0.3879111111111111</v>
      </c>
      <c r="BP426" s="24">
        <v>5.13</v>
      </c>
      <c r="BQ426" s="24">
        <f t="shared" si="251"/>
        <v>169.77777777777777</v>
      </c>
      <c r="BR426" s="24">
        <v>45</v>
      </c>
      <c r="BS426" s="28">
        <v>10.62</v>
      </c>
      <c r="BT426" s="28">
        <v>2748.7745999999997</v>
      </c>
      <c r="BU426" s="24">
        <v>1.3</v>
      </c>
      <c r="BV426" s="28">
        <v>20.389999999999997</v>
      </c>
      <c r="BW426" s="28">
        <v>5277.5436999999984</v>
      </c>
      <c r="BX426" s="24">
        <v>7453</v>
      </c>
      <c r="BY426" s="24">
        <v>17080</v>
      </c>
      <c r="BZ426" s="24">
        <v>1350</v>
      </c>
      <c r="CA426" s="24">
        <v>5939</v>
      </c>
      <c r="CB426" s="24">
        <v>3219</v>
      </c>
      <c r="CC426" s="24">
        <v>16725</v>
      </c>
      <c r="CD426" s="24">
        <v>51.54</v>
      </c>
      <c r="CE426" s="24">
        <v>28.6</v>
      </c>
      <c r="CF426" s="24">
        <v>103.8</v>
      </c>
      <c r="CG426" s="24">
        <v>23940</v>
      </c>
      <c r="CH426" s="24">
        <v>1943</v>
      </c>
      <c r="CI426" s="24">
        <v>7.51</v>
      </c>
      <c r="CJ426" s="24" t="s">
        <v>98</v>
      </c>
      <c r="CK426" s="24">
        <v>6805</v>
      </c>
      <c r="CL426" s="28">
        <v>1.02</v>
      </c>
      <c r="CM426" s="28">
        <v>3.89</v>
      </c>
      <c r="CN426" s="24">
        <v>2554</v>
      </c>
      <c r="CO426" s="24">
        <v>37.729999999999997</v>
      </c>
      <c r="CP426" s="24">
        <v>1731</v>
      </c>
      <c r="CQ426" s="24">
        <v>3431</v>
      </c>
      <c r="CR426" s="24">
        <v>2317</v>
      </c>
      <c r="CS426" s="24">
        <v>7640</v>
      </c>
      <c r="CT426" s="24">
        <v>1237</v>
      </c>
      <c r="CU426" s="24">
        <v>2922</v>
      </c>
      <c r="CV426" s="24">
        <v>2183</v>
      </c>
      <c r="CW426" s="24">
        <v>1481</v>
      </c>
      <c r="CX426" s="24">
        <v>61.79</v>
      </c>
      <c r="CY426" s="24">
        <v>96.66</v>
      </c>
      <c r="CZ426" s="24">
        <v>80.459999999999994</v>
      </c>
      <c r="DA426" s="24">
        <v>42.83</v>
      </c>
      <c r="DB426" s="24">
        <v>1075</v>
      </c>
      <c r="DC426" s="24">
        <v>4.12</v>
      </c>
      <c r="DD426" s="24">
        <v>9.7100000000000009</v>
      </c>
      <c r="DE426" s="24">
        <v>1145</v>
      </c>
      <c r="DF426" s="24">
        <v>16.920000000000002</v>
      </c>
      <c r="DG426" s="24">
        <v>19.53</v>
      </c>
      <c r="DH426" s="24">
        <v>6.49</v>
      </c>
    </row>
    <row r="427" spans="1:112" ht="12.3" customHeight="1">
      <c r="A427" s="24">
        <v>437</v>
      </c>
      <c r="B427" s="24" t="s">
        <v>130</v>
      </c>
      <c r="C427" s="24" t="s">
        <v>131</v>
      </c>
      <c r="D427" s="25" t="s">
        <v>761</v>
      </c>
      <c r="E427" s="25" t="s">
        <v>762</v>
      </c>
      <c r="F427" s="25" t="s">
        <v>2099</v>
      </c>
      <c r="G427" s="25" t="s">
        <v>2710</v>
      </c>
      <c r="H427" s="25" t="s">
        <v>2848</v>
      </c>
      <c r="I427" s="26">
        <v>1781</v>
      </c>
      <c r="J427" s="27">
        <v>2156.2692669172934</v>
      </c>
      <c r="K427" s="27">
        <f t="shared" si="219"/>
        <v>629.58350000000007</v>
      </c>
      <c r="L427" s="24">
        <v>331</v>
      </c>
      <c r="M427" s="24">
        <v>123</v>
      </c>
      <c r="N427" s="24">
        <v>58</v>
      </c>
      <c r="O427" s="24">
        <f t="shared" si="220"/>
        <v>181</v>
      </c>
      <c r="P427" s="28">
        <v>35.35</v>
      </c>
      <c r="Q427" s="28">
        <f t="shared" si="221"/>
        <v>0.44590228528290871</v>
      </c>
      <c r="R427" s="29">
        <v>0.47465385172511088</v>
      </c>
      <c r="S427" s="29">
        <v>0.12655105583841053</v>
      </c>
      <c r="T427" s="29">
        <v>0.59666398026165879</v>
      </c>
      <c r="U427" s="28" t="s">
        <v>215</v>
      </c>
      <c r="V427" s="28" t="s">
        <v>129</v>
      </c>
      <c r="W427" s="28">
        <v>0.46968136605645688</v>
      </c>
      <c r="X427" s="27">
        <v>1012.7594948712692</v>
      </c>
      <c r="Y427" s="30">
        <f t="shared" si="222"/>
        <v>8.1104596050588242E-5</v>
      </c>
      <c r="Z427" s="27">
        <f t="shared" si="223"/>
        <v>1012.7594948712692</v>
      </c>
      <c r="AA427" s="27">
        <v>0</v>
      </c>
      <c r="AB427" s="27">
        <v>0</v>
      </c>
      <c r="AC427" s="27">
        <v>0</v>
      </c>
      <c r="AD427" s="27">
        <v>0</v>
      </c>
      <c r="AE427" s="27">
        <v>0</v>
      </c>
      <c r="AF427" s="27">
        <f t="shared" si="224"/>
        <v>0</v>
      </c>
      <c r="AG427" s="27">
        <f t="shared" si="225"/>
        <v>0</v>
      </c>
      <c r="AH427" s="27">
        <v>0</v>
      </c>
      <c r="AI427" s="27">
        <v>0</v>
      </c>
      <c r="AJ427" s="27">
        <v>0</v>
      </c>
      <c r="AK427" s="27">
        <v>0</v>
      </c>
      <c r="AL427" s="27">
        <v>0</v>
      </c>
      <c r="AM427" s="27">
        <v>0</v>
      </c>
      <c r="AN427" s="27">
        <f t="shared" si="226"/>
        <v>0</v>
      </c>
      <c r="AO427" s="27">
        <v>0</v>
      </c>
      <c r="AP427" s="30">
        <f t="shared" si="227"/>
        <v>0</v>
      </c>
      <c r="AQ427" s="30">
        <f t="shared" si="228"/>
        <v>0</v>
      </c>
      <c r="AR427" s="31">
        <f t="shared" si="229"/>
        <v>0</v>
      </c>
      <c r="AS427" s="31">
        <f t="shared" si="245"/>
        <v>0</v>
      </c>
      <c r="AT427" s="32">
        <f t="shared" si="230"/>
        <v>0</v>
      </c>
      <c r="AU427" s="24">
        <v>90.178822282839718</v>
      </c>
      <c r="AV427" s="28">
        <f t="shared" si="231"/>
        <v>2.5043149915878228E-3</v>
      </c>
      <c r="AW427" s="30">
        <f t="shared" si="232"/>
        <v>3.2163518997200559E-5</v>
      </c>
      <c r="AX427" s="33">
        <f t="shared" si="233"/>
        <v>2.5043149915878228E-3</v>
      </c>
      <c r="AY427" s="30">
        <f t="shared" si="234"/>
        <v>3.2163518997200559E-5</v>
      </c>
      <c r="AZ427" s="31">
        <f t="shared" si="235"/>
        <v>0.8949091972582327</v>
      </c>
      <c r="BA427" s="31">
        <f t="shared" si="250"/>
        <v>90.178822282839718</v>
      </c>
      <c r="BB427" s="33">
        <f t="shared" si="236"/>
        <v>0</v>
      </c>
      <c r="BC427" s="31">
        <f t="shared" si="237"/>
        <v>0.45735578799164384</v>
      </c>
      <c r="BD427" s="30">
        <f t="shared" si="238"/>
        <v>8.1104596050588242E-5</v>
      </c>
      <c r="BE427" s="31">
        <f t="shared" si="239"/>
        <v>0.94237417705835524</v>
      </c>
      <c r="BF427" s="31">
        <f t="shared" si="240"/>
        <v>0.47071221590362095</v>
      </c>
      <c r="BG427" s="31">
        <f t="shared" si="241"/>
        <v>0.71438232587704642</v>
      </c>
      <c r="BH427" s="24">
        <v>0</v>
      </c>
      <c r="BI427" s="24">
        <v>544.492471378</v>
      </c>
      <c r="BJ427" s="24">
        <f t="shared" si="248"/>
        <v>3.9601452366461802</v>
      </c>
      <c r="BK427" s="28">
        <f t="shared" si="249"/>
        <v>1.98007261832309E-3</v>
      </c>
      <c r="BL427" s="28" t="str">
        <f t="shared" si="242"/>
        <v>FALSEFALSE</v>
      </c>
      <c r="BM427" s="24" t="str">
        <f t="shared" si="243"/>
        <v>FALSEFALSE</v>
      </c>
      <c r="BN427" s="28">
        <v>0.44310000000000005</v>
      </c>
      <c r="BO427" s="28">
        <f t="shared" si="244"/>
        <v>0.3938666666666667</v>
      </c>
      <c r="BP427" s="24">
        <v>6.43</v>
      </c>
      <c r="BQ427" s="24">
        <f t="shared" si="251"/>
        <v>64</v>
      </c>
      <c r="BR427" s="24">
        <v>3</v>
      </c>
      <c r="BS427" s="28">
        <v>18.240000000000002</v>
      </c>
      <c r="BT427" s="28">
        <v>324.8544</v>
      </c>
      <c r="BU427" s="24">
        <v>8.6300000000000008</v>
      </c>
      <c r="BV427" s="28">
        <v>38.04</v>
      </c>
      <c r="BW427" s="28">
        <v>677.49240000000009</v>
      </c>
      <c r="BX427" s="24">
        <v>514</v>
      </c>
      <c r="BY427" s="24">
        <v>1160</v>
      </c>
      <c r="BZ427" s="24">
        <v>107</v>
      </c>
      <c r="CA427" s="24">
        <v>406</v>
      </c>
      <c r="CB427" s="24">
        <v>220</v>
      </c>
      <c r="CC427" s="24">
        <v>1155</v>
      </c>
      <c r="CD427" s="24">
        <v>53.53</v>
      </c>
      <c r="CE427" s="24">
        <v>29.2</v>
      </c>
      <c r="CF427" s="24">
        <v>118.26</v>
      </c>
      <c r="CG427" s="24">
        <v>0</v>
      </c>
      <c r="CH427" s="24">
        <v>1781</v>
      </c>
      <c r="CI427" s="24">
        <v>100</v>
      </c>
      <c r="CJ427" s="24" t="s">
        <v>1980</v>
      </c>
      <c r="CK427" s="24">
        <v>521</v>
      </c>
      <c r="CL427" s="28">
        <v>1.02</v>
      </c>
      <c r="CM427" s="28">
        <v>3.47</v>
      </c>
      <c r="CN427" s="24">
        <v>147</v>
      </c>
      <c r="CO427" s="24">
        <v>28.38</v>
      </c>
      <c r="CP427" s="24">
        <v>53</v>
      </c>
      <c r="CQ427" s="24">
        <v>139</v>
      </c>
      <c r="CR427" s="24">
        <v>0</v>
      </c>
      <c r="CS427" s="24">
        <v>192</v>
      </c>
      <c r="CT427" s="24">
        <v>86</v>
      </c>
      <c r="CU427" s="24">
        <v>224</v>
      </c>
      <c r="CV427" s="24">
        <v>138</v>
      </c>
      <c r="CW427" s="24">
        <v>75</v>
      </c>
      <c r="CX427" s="24">
        <v>68.25</v>
      </c>
      <c r="CY427" s="24">
        <v>97.82</v>
      </c>
      <c r="CZ427" s="24">
        <v>76.239999999999995</v>
      </c>
      <c r="DA427" s="24">
        <v>32.75</v>
      </c>
      <c r="DB427" s="24">
        <v>94</v>
      </c>
      <c r="DC427" s="24">
        <v>3.09</v>
      </c>
      <c r="DD427" s="24">
        <v>6.37</v>
      </c>
      <c r="DE427" s="24">
        <v>110</v>
      </c>
      <c r="DF427" s="24">
        <v>21.24</v>
      </c>
      <c r="DG427" s="24">
        <v>12.93</v>
      </c>
      <c r="DH427" s="24">
        <v>8.01</v>
      </c>
    </row>
    <row r="428" spans="1:112" ht="12.3" customHeight="1">
      <c r="A428" s="24">
        <v>438</v>
      </c>
      <c r="B428" s="24" t="s">
        <v>130</v>
      </c>
      <c r="C428" s="24" t="s">
        <v>131</v>
      </c>
      <c r="D428" s="25" t="s">
        <v>132</v>
      </c>
      <c r="E428" s="25" t="s">
        <v>133</v>
      </c>
      <c r="F428" s="25" t="s">
        <v>134</v>
      </c>
      <c r="G428" s="25" t="s">
        <v>135</v>
      </c>
      <c r="H428" s="25" t="s">
        <v>2848</v>
      </c>
      <c r="I428" s="26">
        <v>131989</v>
      </c>
      <c r="J428" s="27">
        <v>165564.68433025561</v>
      </c>
      <c r="K428" s="27">
        <f t="shared" si="219"/>
        <v>40876.993300000002</v>
      </c>
      <c r="L428" s="24">
        <v>23550</v>
      </c>
      <c r="M428" s="24">
        <v>7459</v>
      </c>
      <c r="N428" s="24">
        <v>3109</v>
      </c>
      <c r="O428" s="24">
        <f t="shared" si="220"/>
        <v>10568</v>
      </c>
      <c r="P428" s="28">
        <v>30.97</v>
      </c>
      <c r="Q428" s="28">
        <f t="shared" si="221"/>
        <v>0.43785015053359522</v>
      </c>
      <c r="R428" s="29">
        <v>0.45470236026340655</v>
      </c>
      <c r="S428" s="29">
        <v>0.10661663650885969</v>
      </c>
      <c r="T428" s="29">
        <v>0.41841812651137711</v>
      </c>
      <c r="U428" s="28" t="s">
        <v>118</v>
      </c>
      <c r="V428" s="28" t="s">
        <v>119</v>
      </c>
      <c r="W428" s="28">
        <v>0.44881419931632027</v>
      </c>
      <c r="X428" s="27">
        <v>74307.781232742986</v>
      </c>
      <c r="Y428" s="30">
        <f t="shared" si="222"/>
        <v>5.9507737136181077E-3</v>
      </c>
      <c r="Z428" s="27">
        <f t="shared" si="223"/>
        <v>74307.781232742986</v>
      </c>
      <c r="AA428" s="27">
        <v>0</v>
      </c>
      <c r="AB428" s="27">
        <v>0</v>
      </c>
      <c r="AC428" s="27">
        <v>974</v>
      </c>
      <c r="AD428" s="27">
        <v>0</v>
      </c>
      <c r="AE428" s="27">
        <v>27208</v>
      </c>
      <c r="AF428" s="27">
        <f t="shared" si="224"/>
        <v>27208</v>
      </c>
      <c r="AG428" s="27">
        <f t="shared" si="225"/>
        <v>2</v>
      </c>
      <c r="AH428" s="27">
        <v>0</v>
      </c>
      <c r="AI428" s="27">
        <v>0</v>
      </c>
      <c r="AJ428" s="27">
        <v>974</v>
      </c>
      <c r="AK428" s="27">
        <v>0</v>
      </c>
      <c r="AL428" s="27">
        <v>27208</v>
      </c>
      <c r="AM428" s="27">
        <v>27208</v>
      </c>
      <c r="AN428" s="27">
        <f t="shared" si="226"/>
        <v>2</v>
      </c>
      <c r="AO428" s="27">
        <v>0</v>
      </c>
      <c r="AP428" s="30">
        <f t="shared" si="227"/>
        <v>0</v>
      </c>
      <c r="AQ428" s="30">
        <f t="shared" si="228"/>
        <v>0</v>
      </c>
      <c r="AR428" s="31">
        <f t="shared" si="229"/>
        <v>0</v>
      </c>
      <c r="AS428" s="31">
        <f t="shared" si="245"/>
        <v>0</v>
      </c>
      <c r="AT428" s="32">
        <f t="shared" si="230"/>
        <v>0</v>
      </c>
      <c r="AU428" s="24">
        <v>18444.917149302815</v>
      </c>
      <c r="AV428" s="28">
        <f t="shared" si="231"/>
        <v>0.51222539135315703</v>
      </c>
      <c r="AW428" s="30">
        <f t="shared" si="232"/>
        <v>6.5786337425509126E-3</v>
      </c>
      <c r="AX428" s="33">
        <f t="shared" si="233"/>
        <v>0.51222539135315703</v>
      </c>
      <c r="AY428" s="30">
        <f t="shared" si="234"/>
        <v>6.5786337425509126E-3</v>
      </c>
      <c r="AZ428" s="31">
        <f t="shared" si="235"/>
        <v>0.94861067977520541</v>
      </c>
      <c r="BA428" s="31">
        <f t="shared" si="250"/>
        <v>18444.917149302815</v>
      </c>
      <c r="BB428" s="33">
        <f t="shared" si="236"/>
        <v>0</v>
      </c>
      <c r="BC428" s="31">
        <f t="shared" si="237"/>
        <v>0.63851281046392294</v>
      </c>
      <c r="BD428" s="30">
        <f t="shared" si="238"/>
        <v>5.9507737136181077E-3</v>
      </c>
      <c r="BE428" s="31">
        <f t="shared" si="239"/>
        <v>0.96510331329345722</v>
      </c>
      <c r="BF428" s="31">
        <f t="shared" si="240"/>
        <v>0.47328942877446517</v>
      </c>
      <c r="BG428" s="31">
        <f t="shared" si="241"/>
        <v>0.7182936654657579</v>
      </c>
      <c r="BH428" s="24">
        <v>93.71</v>
      </c>
      <c r="BI428" s="24">
        <v>5895.0810319000002</v>
      </c>
      <c r="BJ428" s="24">
        <f t="shared" si="248"/>
        <v>28.085226213912392</v>
      </c>
      <c r="BK428" s="28">
        <f t="shared" si="249"/>
        <v>1.4042613106956196E-2</v>
      </c>
      <c r="BL428" s="28" t="str">
        <f t="shared" si="242"/>
        <v>FALSETRUE</v>
      </c>
      <c r="BM428" s="24" t="str">
        <f t="shared" si="243"/>
        <v>TRUETRUE</v>
      </c>
      <c r="BN428" s="28">
        <v>0.45229999999999998</v>
      </c>
      <c r="BO428" s="28">
        <f t="shared" si="244"/>
        <v>0.40204444444444443</v>
      </c>
      <c r="BP428" s="24">
        <v>5.44</v>
      </c>
      <c r="BQ428" s="24">
        <f t="shared" si="251"/>
        <v>306.69402985074629</v>
      </c>
      <c r="BR428" s="24">
        <v>134</v>
      </c>
      <c r="BS428" s="28">
        <v>7.16</v>
      </c>
      <c r="BT428" s="28">
        <v>9450.4123999999993</v>
      </c>
      <c r="BU428" s="24">
        <v>1.67</v>
      </c>
      <c r="BV428" s="28">
        <v>30.37</v>
      </c>
      <c r="BW428" s="28">
        <v>40085.059300000001</v>
      </c>
      <c r="BX428" s="24">
        <v>38959</v>
      </c>
      <c r="BY428" s="24">
        <v>86130</v>
      </c>
      <c r="BZ428" s="24">
        <v>6900</v>
      </c>
      <c r="CA428" s="24">
        <v>31199</v>
      </c>
      <c r="CB428" s="24">
        <v>15988</v>
      </c>
      <c r="CC428" s="24">
        <v>84802</v>
      </c>
      <c r="CD428" s="24">
        <v>53.24</v>
      </c>
      <c r="CE428" s="24">
        <v>28.16</v>
      </c>
      <c r="CF428" s="24">
        <v>99.39</v>
      </c>
      <c r="CG428" s="24">
        <v>123692</v>
      </c>
      <c r="CH428" s="24">
        <v>8297</v>
      </c>
      <c r="CI428" s="24">
        <v>6.29</v>
      </c>
      <c r="CJ428" s="24" t="s">
        <v>98</v>
      </c>
      <c r="CK428" s="24">
        <v>35355</v>
      </c>
      <c r="CL428" s="28">
        <v>1.02</v>
      </c>
      <c r="CM428" s="28">
        <v>3.8</v>
      </c>
      <c r="CN428" s="24">
        <v>13690</v>
      </c>
      <c r="CO428" s="24">
        <v>38.82</v>
      </c>
      <c r="CP428" s="24">
        <v>7923</v>
      </c>
      <c r="CQ428" s="24">
        <v>18152</v>
      </c>
      <c r="CR428" s="24">
        <v>12438</v>
      </c>
      <c r="CS428" s="24">
        <v>41097</v>
      </c>
      <c r="CT428" s="24">
        <v>6365</v>
      </c>
      <c r="CU428" s="24">
        <v>15231</v>
      </c>
      <c r="CV428" s="24">
        <v>11010</v>
      </c>
      <c r="CW428" s="24">
        <v>8942</v>
      </c>
      <c r="CX428" s="24">
        <v>62.13</v>
      </c>
      <c r="CY428" s="24">
        <v>95.86</v>
      </c>
      <c r="CZ428" s="24">
        <v>82.98</v>
      </c>
      <c r="DA428" s="24">
        <v>48.01</v>
      </c>
      <c r="DB428" s="24">
        <v>5780</v>
      </c>
      <c r="DC428" s="24">
        <v>4.92</v>
      </c>
      <c r="DD428" s="24">
        <v>10.68</v>
      </c>
      <c r="DE428" s="24">
        <v>2829</v>
      </c>
      <c r="DF428" s="24">
        <v>8.02</v>
      </c>
      <c r="DG428" s="24">
        <v>16.89</v>
      </c>
      <c r="DH428" s="24">
        <v>5.66</v>
      </c>
    </row>
    <row r="429" spans="1:112" ht="12.3" customHeight="1">
      <c r="A429" s="24">
        <v>439</v>
      </c>
      <c r="B429" s="24" t="s">
        <v>130</v>
      </c>
      <c r="C429" s="24" t="s">
        <v>131</v>
      </c>
      <c r="D429" s="25" t="s">
        <v>132</v>
      </c>
      <c r="E429" s="25" t="s">
        <v>133</v>
      </c>
      <c r="F429" s="25" t="s">
        <v>2610</v>
      </c>
      <c r="G429" s="25" t="s">
        <v>2611</v>
      </c>
      <c r="H429" s="25" t="s">
        <v>2848</v>
      </c>
      <c r="I429" s="26">
        <v>1807</v>
      </c>
      <c r="J429" s="27">
        <v>2266.669075337883</v>
      </c>
      <c r="K429" s="27">
        <f t="shared" si="219"/>
        <v>763.63819999999987</v>
      </c>
      <c r="L429" s="24">
        <v>347</v>
      </c>
      <c r="M429" s="24">
        <v>143</v>
      </c>
      <c r="N429" s="24">
        <v>111</v>
      </c>
      <c r="O429" s="24">
        <f t="shared" si="220"/>
        <v>254</v>
      </c>
      <c r="P429" s="28">
        <v>42.26</v>
      </c>
      <c r="Q429" s="28">
        <f t="shared" si="221"/>
        <v>0.5002010344575839</v>
      </c>
      <c r="R429" s="29">
        <v>0.45470236026340655</v>
      </c>
      <c r="S429" s="29">
        <v>0.10661663650885969</v>
      </c>
      <c r="T429" s="29">
        <v>0.41841812651137711</v>
      </c>
      <c r="U429" s="28" t="s">
        <v>118</v>
      </c>
      <c r="V429" s="28" t="s">
        <v>119</v>
      </c>
      <c r="W429" s="28">
        <v>0.61242777084622846</v>
      </c>
      <c r="X429" s="27">
        <v>1388.1710890552615</v>
      </c>
      <c r="Y429" s="30">
        <f t="shared" si="222"/>
        <v>1.111686002422944E-4</v>
      </c>
      <c r="Z429" s="27">
        <f t="shared" si="223"/>
        <v>1388.1710890552615</v>
      </c>
      <c r="AA429" s="27">
        <v>0</v>
      </c>
      <c r="AB429" s="27">
        <v>0</v>
      </c>
      <c r="AC429" s="27">
        <v>0</v>
      </c>
      <c r="AD429" s="27">
        <v>0</v>
      </c>
      <c r="AE429" s="27">
        <v>0</v>
      </c>
      <c r="AF429" s="27">
        <f t="shared" si="224"/>
        <v>0</v>
      </c>
      <c r="AG429" s="27">
        <f t="shared" si="225"/>
        <v>0</v>
      </c>
      <c r="AH429" s="27">
        <v>0</v>
      </c>
      <c r="AI429" s="27">
        <v>0</v>
      </c>
      <c r="AJ429" s="27">
        <v>0</v>
      </c>
      <c r="AK429" s="27">
        <v>0</v>
      </c>
      <c r="AL429" s="27">
        <v>0</v>
      </c>
      <c r="AM429" s="27">
        <v>0</v>
      </c>
      <c r="AN429" s="27">
        <f t="shared" si="226"/>
        <v>0</v>
      </c>
      <c r="AO429" s="27">
        <v>0</v>
      </c>
      <c r="AP429" s="30">
        <f t="shared" si="227"/>
        <v>0</v>
      </c>
      <c r="AQ429" s="30">
        <f t="shared" si="228"/>
        <v>0</v>
      </c>
      <c r="AR429" s="31">
        <f t="shared" si="229"/>
        <v>0</v>
      </c>
      <c r="AS429" s="31">
        <f t="shared" si="245"/>
        <v>0</v>
      </c>
      <c r="AT429" s="32">
        <f t="shared" si="230"/>
        <v>0</v>
      </c>
      <c r="AU429" s="24">
        <f>W429*CS429</f>
        <v>209.45029762941013</v>
      </c>
      <c r="AV429" s="28">
        <f t="shared" si="231"/>
        <v>5.8165487979063664E-3</v>
      </c>
      <c r="AW429" s="30">
        <f t="shared" si="232"/>
        <v>7.4703333401757841E-5</v>
      </c>
      <c r="AX429" s="33">
        <f t="shared" si="233"/>
        <v>5.8165487979063664E-3</v>
      </c>
      <c r="AY429" s="30">
        <f t="shared" si="234"/>
        <v>7.4703333401757841E-5</v>
      </c>
      <c r="AZ429" s="31">
        <f t="shared" si="235"/>
        <v>0.89525815647159668</v>
      </c>
      <c r="BA429" s="31">
        <f t="shared" si="250"/>
        <v>209.45029762941013</v>
      </c>
      <c r="BB429" s="33">
        <f t="shared" si="236"/>
        <v>0</v>
      </c>
      <c r="BC429" s="31">
        <f t="shared" si="237"/>
        <v>0.45192568851096987</v>
      </c>
      <c r="BD429" s="30">
        <f t="shared" si="238"/>
        <v>1.111686002422944E-4</v>
      </c>
      <c r="BE429" s="31">
        <f t="shared" si="239"/>
        <v>0.9424905939863556</v>
      </c>
      <c r="BF429" s="31">
        <f t="shared" si="240"/>
        <v>0.51834317781094208</v>
      </c>
      <c r="BG429" s="31">
        <f t="shared" si="241"/>
        <v>0.78667005541003154</v>
      </c>
      <c r="BH429" s="24">
        <v>0</v>
      </c>
      <c r="BI429" s="24">
        <v>4992.4301231500003</v>
      </c>
      <c r="BJ429" s="24">
        <f t="shared" si="248"/>
        <v>0.45402119196967672</v>
      </c>
      <c r="BK429" s="28">
        <f t="shared" si="249"/>
        <v>2.2701059598483837E-4</v>
      </c>
      <c r="BL429" s="28" t="str">
        <f t="shared" si="242"/>
        <v>TRUEFALSE</v>
      </c>
      <c r="BM429" s="24" t="str">
        <f t="shared" si="243"/>
        <v>FALSEFALSE</v>
      </c>
      <c r="BN429" s="28">
        <v>0.39039999999999997</v>
      </c>
      <c r="BO429" s="28">
        <f t="shared" si="244"/>
        <v>0.34702222222222218</v>
      </c>
      <c r="BP429" s="24">
        <v>14.58</v>
      </c>
      <c r="BQ429" s="24"/>
      <c r="BS429" s="28">
        <v>35.269999999999996</v>
      </c>
      <c r="BT429" s="28">
        <v>637.32889999999998</v>
      </c>
      <c r="BU429" s="24">
        <v>21.47</v>
      </c>
      <c r="BV429" s="28">
        <v>55.8</v>
      </c>
      <c r="BW429" s="28">
        <v>1008.3059999999999</v>
      </c>
      <c r="BX429" s="24">
        <v>470</v>
      </c>
      <c r="BY429" s="24">
        <v>1204</v>
      </c>
      <c r="BZ429" s="24">
        <v>133</v>
      </c>
      <c r="CA429" s="24">
        <v>385</v>
      </c>
      <c r="CB429" s="24">
        <v>211</v>
      </c>
      <c r="CC429" s="24">
        <v>1211</v>
      </c>
      <c r="CD429" s="24">
        <v>50.08</v>
      </c>
      <c r="CE429" s="24">
        <v>30.52</v>
      </c>
      <c r="CF429" s="24">
        <v>142.22999999999999</v>
      </c>
      <c r="CG429" s="24">
        <v>0</v>
      </c>
      <c r="CH429" s="24">
        <v>1807</v>
      </c>
      <c r="CI429" s="24">
        <v>100</v>
      </c>
      <c r="CJ429" s="24" t="s">
        <v>1980</v>
      </c>
      <c r="CK429" s="24">
        <v>638</v>
      </c>
      <c r="CL429" s="28">
        <v>1</v>
      </c>
      <c r="CM429" s="28">
        <v>2.83</v>
      </c>
      <c r="CN429" s="24">
        <v>149</v>
      </c>
      <c r="CO429" s="24">
        <v>23.35</v>
      </c>
      <c r="CP429" s="24"/>
      <c r="CQ429" s="24"/>
      <c r="CR429" s="24"/>
      <c r="CS429" s="40">
        <v>342</v>
      </c>
      <c r="CT429" s="24">
        <v>49</v>
      </c>
      <c r="CU429" s="24">
        <v>167</v>
      </c>
      <c r="CV429" s="24">
        <v>126</v>
      </c>
      <c r="CW429" s="24">
        <v>59</v>
      </c>
      <c r="CX429" s="24">
        <v>36.299999999999997</v>
      </c>
      <c r="CY429" s="24">
        <v>89.78</v>
      </c>
      <c r="CZ429" s="24">
        <v>70.39</v>
      </c>
      <c r="DA429" s="24">
        <v>26.58</v>
      </c>
      <c r="DB429" s="24">
        <v>215</v>
      </c>
      <c r="DC429" s="24">
        <v>9.23</v>
      </c>
      <c r="DD429" s="24">
        <v>10.19</v>
      </c>
      <c r="DE429" s="24">
        <v>107</v>
      </c>
      <c r="DF429" s="24">
        <v>16.77</v>
      </c>
      <c r="DG429" s="24">
        <v>22.1</v>
      </c>
      <c r="DH429" s="24">
        <v>15.81</v>
      </c>
    </row>
    <row r="430" spans="1:112" ht="12.3" customHeight="1">
      <c r="A430" s="24">
        <v>440</v>
      </c>
      <c r="B430" s="24" t="s">
        <v>130</v>
      </c>
      <c r="C430" s="24" t="s">
        <v>131</v>
      </c>
      <c r="D430" s="25" t="s">
        <v>132</v>
      </c>
      <c r="E430" s="25" t="s">
        <v>133</v>
      </c>
      <c r="F430" s="25" t="s">
        <v>2594</v>
      </c>
      <c r="G430" s="25" t="s">
        <v>2595</v>
      </c>
      <c r="H430" s="25" t="s">
        <v>2848</v>
      </c>
      <c r="I430" s="26">
        <v>2925</v>
      </c>
      <c r="J430" s="27">
        <v>3669.0686471296667</v>
      </c>
      <c r="K430" s="27">
        <f t="shared" si="219"/>
        <v>589.97249999999997</v>
      </c>
      <c r="L430" s="24">
        <v>653</v>
      </c>
      <c r="M430" s="24">
        <v>121</v>
      </c>
      <c r="N430" s="24">
        <v>44</v>
      </c>
      <c r="O430" s="24">
        <f t="shared" si="220"/>
        <v>165</v>
      </c>
      <c r="P430" s="28">
        <v>20.169999999999998</v>
      </c>
      <c r="Q430" s="28">
        <f t="shared" si="221"/>
        <v>0.38132339209230209</v>
      </c>
      <c r="R430" s="29">
        <v>0.45470236026340655</v>
      </c>
      <c r="S430" s="29">
        <v>0.10661663650885969</v>
      </c>
      <c r="T430" s="29">
        <v>0.41841812651137711</v>
      </c>
      <c r="U430" s="28" t="s">
        <v>118</v>
      </c>
      <c r="V430" s="28" t="s">
        <v>119</v>
      </c>
      <c r="W430" s="28">
        <v>0.29230165967743554</v>
      </c>
      <c r="X430" s="27">
        <v>1072.4748550264446</v>
      </c>
      <c r="Y430" s="30">
        <f t="shared" si="222"/>
        <v>8.5886768114071585E-5</v>
      </c>
      <c r="Z430" s="27">
        <f t="shared" si="223"/>
        <v>1052.4748550264446</v>
      </c>
      <c r="AA430" s="27">
        <v>0</v>
      </c>
      <c r="AB430" s="27">
        <v>0</v>
      </c>
      <c r="AC430" s="27">
        <v>0</v>
      </c>
      <c r="AD430" s="27">
        <v>0</v>
      </c>
      <c r="AE430" s="27">
        <v>0</v>
      </c>
      <c r="AF430" s="27">
        <f t="shared" si="224"/>
        <v>0</v>
      </c>
      <c r="AG430" s="27">
        <f t="shared" si="225"/>
        <v>0</v>
      </c>
      <c r="AH430" s="27">
        <v>0</v>
      </c>
      <c r="AI430" s="27">
        <v>0</v>
      </c>
      <c r="AJ430" s="27">
        <v>20</v>
      </c>
      <c r="AK430" s="27">
        <v>0</v>
      </c>
      <c r="AL430" s="27">
        <v>0</v>
      </c>
      <c r="AM430" s="27">
        <v>20</v>
      </c>
      <c r="AN430" s="27">
        <f t="shared" si="226"/>
        <v>1</v>
      </c>
      <c r="AO430" s="27">
        <v>20</v>
      </c>
      <c r="AP430" s="30">
        <f t="shared" si="227"/>
        <v>1.1566201292846848E-5</v>
      </c>
      <c r="AQ430" s="30">
        <f t="shared" si="228"/>
        <v>0</v>
      </c>
      <c r="AR430" s="31">
        <f t="shared" si="229"/>
        <v>1.8648455864736194E-2</v>
      </c>
      <c r="AS430" s="31">
        <f t="shared" si="245"/>
        <v>1.8648455864736194E-2</v>
      </c>
      <c r="AT430" s="32">
        <f t="shared" si="230"/>
        <v>5.4509745996837956E-3</v>
      </c>
      <c r="AU430" s="24">
        <v>234.42593106130332</v>
      </c>
      <c r="AV430" s="28">
        <f t="shared" si="231"/>
        <v>6.5101357359983077E-3</v>
      </c>
      <c r="AW430" s="30">
        <f t="shared" si="232"/>
        <v>8.3611237053840421E-5</v>
      </c>
      <c r="AX430" s="33">
        <f t="shared" si="233"/>
        <v>6.5101357359983077E-3</v>
      </c>
      <c r="AY430" s="30">
        <f t="shared" si="234"/>
        <v>8.3611237053840421E-5</v>
      </c>
      <c r="AZ430" s="31">
        <f t="shared" si="235"/>
        <v>0.89533122907651197</v>
      </c>
      <c r="BA430" s="31">
        <f t="shared" si="250"/>
        <v>234.42593106130332</v>
      </c>
      <c r="BB430" s="33">
        <f t="shared" si="236"/>
        <v>0</v>
      </c>
      <c r="BC430" s="31">
        <f t="shared" si="237"/>
        <v>0.45218124169197232</v>
      </c>
      <c r="BD430" s="30">
        <f t="shared" si="238"/>
        <v>7.4320566821224743E-5</v>
      </c>
      <c r="BE430" s="31">
        <f t="shared" si="239"/>
        <v>0.94234790724288708</v>
      </c>
      <c r="BF430" s="31">
        <f t="shared" si="240"/>
        <v>0.41157848456281226</v>
      </c>
      <c r="BG430" s="31">
        <f t="shared" si="241"/>
        <v>0.62463727336775521</v>
      </c>
      <c r="BH430" s="24">
        <v>0</v>
      </c>
      <c r="BI430" s="24">
        <v>424.48791473599999</v>
      </c>
      <c r="BJ430" s="24">
        <f t="shared" si="248"/>
        <v>8.6435173293721572</v>
      </c>
      <c r="BK430" s="28">
        <f t="shared" si="249"/>
        <v>4.3217586646860789E-3</v>
      </c>
      <c r="BL430" s="28" t="str">
        <f t="shared" si="242"/>
        <v>FALSEFALSE</v>
      </c>
      <c r="BM430" s="24" t="str">
        <f t="shared" si="243"/>
        <v>FALSEFALSE</v>
      </c>
      <c r="BN430" s="28">
        <v>0.40909999999999996</v>
      </c>
      <c r="BO430" s="28">
        <f t="shared" si="244"/>
        <v>0.36364444444444444</v>
      </c>
      <c r="BP430" s="24">
        <v>7.23</v>
      </c>
      <c r="BQ430" s="24">
        <f t="shared" ref="BQ430:BQ449" si="252">CS430/BR430</f>
        <v>160.4</v>
      </c>
      <c r="BR430" s="24">
        <v>5</v>
      </c>
      <c r="BS430" s="28">
        <v>9.6900000000000013</v>
      </c>
      <c r="BT430" s="28">
        <v>283.43250000000006</v>
      </c>
      <c r="BU430" s="24">
        <v>2.72</v>
      </c>
      <c r="BV430" s="28">
        <v>17.259999999999998</v>
      </c>
      <c r="BW430" s="28">
        <v>504.8549999999999</v>
      </c>
      <c r="BX430" s="24">
        <v>797</v>
      </c>
      <c r="BY430" s="24">
        <v>1948</v>
      </c>
      <c r="BZ430" s="24">
        <v>180</v>
      </c>
      <c r="CA430" s="24">
        <v>599</v>
      </c>
      <c r="CB430" s="24">
        <v>388</v>
      </c>
      <c r="CC430" s="24">
        <v>1938</v>
      </c>
      <c r="CD430" s="24">
        <v>50.15</v>
      </c>
      <c r="CE430" s="24">
        <v>29.64</v>
      </c>
      <c r="CF430" s="24">
        <v>105.99</v>
      </c>
      <c r="CG430" s="24">
        <v>0</v>
      </c>
      <c r="CH430" s="24">
        <v>2925</v>
      </c>
      <c r="CI430" s="24">
        <v>100</v>
      </c>
      <c r="CJ430" s="24" t="s">
        <v>1980</v>
      </c>
      <c r="CK430" s="24">
        <v>863</v>
      </c>
      <c r="CL430" s="28">
        <v>1.02</v>
      </c>
      <c r="CM430" s="28">
        <v>3.34</v>
      </c>
      <c r="CN430" s="24">
        <v>309</v>
      </c>
      <c r="CO430" s="24">
        <v>35.93</v>
      </c>
      <c r="CP430" s="24">
        <v>230</v>
      </c>
      <c r="CQ430" s="24">
        <v>365</v>
      </c>
      <c r="CR430" s="24">
        <v>207</v>
      </c>
      <c r="CS430" s="24">
        <v>802</v>
      </c>
      <c r="CT430" s="24">
        <v>139</v>
      </c>
      <c r="CU430" s="24">
        <v>320</v>
      </c>
      <c r="CV430" s="24">
        <v>228</v>
      </c>
      <c r="CW430" s="24">
        <v>133</v>
      </c>
      <c r="CX430" s="24">
        <v>77.650000000000006</v>
      </c>
      <c r="CY430" s="24">
        <v>95.81</v>
      </c>
      <c r="CZ430" s="24">
        <v>73.31</v>
      </c>
      <c r="DA430" s="24">
        <v>33.33</v>
      </c>
      <c r="DB430" s="24">
        <v>176</v>
      </c>
      <c r="DC430" s="24">
        <v>5.31</v>
      </c>
      <c r="DD430" s="24">
        <v>5.93</v>
      </c>
      <c r="DE430" s="24">
        <v>61</v>
      </c>
      <c r="DF430" s="24">
        <v>7.09</v>
      </c>
      <c r="DG430" s="24">
        <v>5.58</v>
      </c>
      <c r="DH430" s="24">
        <v>6.85</v>
      </c>
    </row>
    <row r="431" spans="1:112" ht="12.3" customHeight="1">
      <c r="A431" s="24">
        <v>441</v>
      </c>
      <c r="B431" s="24" t="s">
        <v>130</v>
      </c>
      <c r="C431" s="24" t="s">
        <v>131</v>
      </c>
      <c r="D431" s="25" t="s">
        <v>132</v>
      </c>
      <c r="E431" s="25" t="s">
        <v>133</v>
      </c>
      <c r="F431" s="25" t="s">
        <v>1428</v>
      </c>
      <c r="G431" s="25" t="s">
        <v>1429</v>
      </c>
      <c r="H431" s="25" t="s">
        <v>2848</v>
      </c>
      <c r="I431" s="26">
        <v>5266</v>
      </c>
      <c r="J431" s="27">
        <v>6605.5779472768627</v>
      </c>
      <c r="K431" s="27">
        <f t="shared" si="219"/>
        <v>2319.6729999999998</v>
      </c>
      <c r="L431" s="24">
        <v>794</v>
      </c>
      <c r="M431" s="24">
        <v>372</v>
      </c>
      <c r="N431" s="24">
        <v>253</v>
      </c>
      <c r="O431" s="24">
        <f t="shared" si="220"/>
        <v>625</v>
      </c>
      <c r="P431" s="28">
        <v>44.05</v>
      </c>
      <c r="Q431" s="28">
        <f t="shared" si="221"/>
        <v>0.51132127161050955</v>
      </c>
      <c r="R431" s="29">
        <v>0.45470236026340655</v>
      </c>
      <c r="S431" s="29">
        <v>0.10661663650885969</v>
      </c>
      <c r="T431" s="29">
        <v>0.41841812651137711</v>
      </c>
      <c r="U431" s="28" t="s">
        <v>118</v>
      </c>
      <c r="V431" s="28" t="s">
        <v>119</v>
      </c>
      <c r="W431" s="28">
        <v>0.63836827510119176</v>
      </c>
      <c r="X431" s="27">
        <v>4216.7914002496018</v>
      </c>
      <c r="Y431" s="30">
        <f t="shared" si="222"/>
        <v>3.3769237896931264E-4</v>
      </c>
      <c r="Z431" s="27">
        <f t="shared" si="223"/>
        <v>4216.7914002496018</v>
      </c>
      <c r="AA431" s="27">
        <v>0</v>
      </c>
      <c r="AB431" s="27">
        <v>0</v>
      </c>
      <c r="AC431" s="27">
        <v>0</v>
      </c>
      <c r="AD431" s="27">
        <v>0</v>
      </c>
      <c r="AE431" s="27">
        <v>0</v>
      </c>
      <c r="AF431" s="27">
        <f t="shared" si="224"/>
        <v>0</v>
      </c>
      <c r="AG431" s="27">
        <f t="shared" si="225"/>
        <v>0</v>
      </c>
      <c r="AH431" s="27">
        <v>0</v>
      </c>
      <c r="AI431" s="27">
        <v>0</v>
      </c>
      <c r="AJ431" s="27">
        <v>0</v>
      </c>
      <c r="AK431" s="27">
        <v>0</v>
      </c>
      <c r="AL431" s="27">
        <v>0</v>
      </c>
      <c r="AM431" s="27">
        <v>0</v>
      </c>
      <c r="AN431" s="27">
        <f t="shared" si="226"/>
        <v>0</v>
      </c>
      <c r="AO431" s="27">
        <v>0</v>
      </c>
      <c r="AP431" s="30">
        <f t="shared" si="227"/>
        <v>0</v>
      </c>
      <c r="AQ431" s="30">
        <f t="shared" si="228"/>
        <v>0</v>
      </c>
      <c r="AR431" s="31">
        <f t="shared" si="229"/>
        <v>0</v>
      </c>
      <c r="AS431" s="31">
        <f t="shared" si="245"/>
        <v>0</v>
      </c>
      <c r="AT431" s="32">
        <f t="shared" si="230"/>
        <v>0</v>
      </c>
      <c r="AU431" s="24">
        <v>1198.8556206400381</v>
      </c>
      <c r="AV431" s="28">
        <f t="shared" si="231"/>
        <v>3.3292873287939201E-2</v>
      </c>
      <c r="AW431" s="30">
        <f t="shared" si="232"/>
        <v>4.2758836890126556E-4</v>
      </c>
      <c r="AX431" s="33">
        <f t="shared" si="233"/>
        <v>3.3292873287939201E-2</v>
      </c>
      <c r="AY431" s="30">
        <f t="shared" si="234"/>
        <v>4.2758836890126556E-4</v>
      </c>
      <c r="AZ431" s="31">
        <f t="shared" si="235"/>
        <v>0.89815291485546522</v>
      </c>
      <c r="BA431" s="31">
        <f t="shared" si="250"/>
        <v>1198.8556206400381</v>
      </c>
      <c r="BB431" s="33">
        <f t="shared" si="236"/>
        <v>0</v>
      </c>
      <c r="BC431" s="31">
        <f t="shared" si="237"/>
        <v>0.46204938280227031</v>
      </c>
      <c r="BD431" s="30">
        <f t="shared" si="238"/>
        <v>3.3769237896931264E-4</v>
      </c>
      <c r="BE431" s="31">
        <f t="shared" si="239"/>
        <v>0.94336776265192257</v>
      </c>
      <c r="BF431" s="31">
        <f t="shared" si="240"/>
        <v>0.52735791004402788</v>
      </c>
      <c r="BG431" s="31">
        <f t="shared" si="241"/>
        <v>0.80035137737756934</v>
      </c>
      <c r="BH431" s="24">
        <v>60.16</v>
      </c>
      <c r="BI431" s="24">
        <v>2585.1723842900001</v>
      </c>
      <c r="BJ431" s="24">
        <f t="shared" si="248"/>
        <v>2.5551789069923241</v>
      </c>
      <c r="BK431" s="28">
        <f t="shared" si="249"/>
        <v>1.277589453496162E-3</v>
      </c>
      <c r="BL431" s="28" t="str">
        <f t="shared" si="242"/>
        <v>TRUETRUE</v>
      </c>
      <c r="BM431" s="24" t="str">
        <f t="shared" si="243"/>
        <v>FALSETRUE</v>
      </c>
      <c r="BN431" s="28">
        <v>0.45390000000000003</v>
      </c>
      <c r="BO431" s="28">
        <f t="shared" si="244"/>
        <v>0.4034666666666667</v>
      </c>
      <c r="BP431" s="24">
        <v>12.59</v>
      </c>
      <c r="BQ431" s="24">
        <f t="shared" si="252"/>
        <v>187.8</v>
      </c>
      <c r="BR431" s="24">
        <v>10</v>
      </c>
      <c r="BS431" s="28">
        <v>33.340000000000003</v>
      </c>
      <c r="BT431" s="28">
        <v>1755.6844000000001</v>
      </c>
      <c r="BU431" s="24">
        <v>7.73</v>
      </c>
      <c r="BV431" s="28">
        <v>39.010000000000005</v>
      </c>
      <c r="BW431" s="28">
        <v>2054.2666000000004</v>
      </c>
      <c r="BX431" s="24">
        <v>1550</v>
      </c>
      <c r="BY431" s="24">
        <v>3415</v>
      </c>
      <c r="BZ431" s="24">
        <v>301</v>
      </c>
      <c r="CA431" s="24">
        <v>1187</v>
      </c>
      <c r="CB431" s="24">
        <v>696</v>
      </c>
      <c r="CC431" s="24">
        <v>3383</v>
      </c>
      <c r="CD431" s="24">
        <v>54.2</v>
      </c>
      <c r="CE431" s="24">
        <v>28.78</v>
      </c>
      <c r="CF431" s="24">
        <v>116.62</v>
      </c>
      <c r="CG431" s="24">
        <v>3168</v>
      </c>
      <c r="CH431" s="24">
        <v>2098</v>
      </c>
      <c r="CI431" s="24">
        <v>39.840000000000003</v>
      </c>
      <c r="CJ431" s="24" t="s">
        <v>98</v>
      </c>
      <c r="CK431" s="24">
        <v>1516</v>
      </c>
      <c r="CL431" s="28">
        <v>1.01</v>
      </c>
      <c r="CM431" s="28">
        <v>3.5</v>
      </c>
      <c r="CN431" s="24">
        <v>426</v>
      </c>
      <c r="CO431" s="24">
        <v>28.21</v>
      </c>
      <c r="CP431" s="24">
        <v>459</v>
      </c>
      <c r="CQ431" s="24">
        <v>1081</v>
      </c>
      <c r="CR431" s="24">
        <v>338</v>
      </c>
      <c r="CS431" s="24">
        <v>1878</v>
      </c>
      <c r="CT431" s="24">
        <v>259</v>
      </c>
      <c r="CU431" s="24">
        <v>649</v>
      </c>
      <c r="CV431" s="24">
        <v>410</v>
      </c>
      <c r="CW431" s="24">
        <v>246</v>
      </c>
      <c r="CX431" s="24">
        <v>70.569999999999993</v>
      </c>
      <c r="CY431" s="24">
        <v>94.33</v>
      </c>
      <c r="CZ431" s="24">
        <v>72.95</v>
      </c>
      <c r="DA431" s="24">
        <v>34.26</v>
      </c>
      <c r="DB431" s="24">
        <v>542</v>
      </c>
      <c r="DC431" s="24">
        <v>6.26</v>
      </c>
      <c r="DD431" s="24">
        <v>11.46</v>
      </c>
      <c r="DE431" s="24">
        <v>324</v>
      </c>
      <c r="DF431" s="24">
        <v>21.46</v>
      </c>
      <c r="DG431" s="24">
        <v>22.45</v>
      </c>
      <c r="DH431" s="24">
        <v>13.39</v>
      </c>
    </row>
    <row r="432" spans="1:112" ht="12.3" customHeight="1">
      <c r="A432" s="24">
        <v>442</v>
      </c>
      <c r="B432" s="24" t="s">
        <v>130</v>
      </c>
      <c r="C432" s="24" t="s">
        <v>131</v>
      </c>
      <c r="D432" s="25" t="s">
        <v>420</v>
      </c>
      <c r="E432" s="25" t="s">
        <v>421</v>
      </c>
      <c r="F432" s="25" t="s">
        <v>422</v>
      </c>
      <c r="G432" s="25" t="s">
        <v>423</v>
      </c>
      <c r="H432" s="25" t="s">
        <v>2848</v>
      </c>
      <c r="I432" s="26">
        <v>52952</v>
      </c>
      <c r="J432" s="27">
        <v>66563.744148929036</v>
      </c>
      <c r="K432" s="27">
        <f t="shared" si="219"/>
        <v>18485.5432</v>
      </c>
      <c r="L432" s="24">
        <v>8953</v>
      </c>
      <c r="M432" s="24">
        <v>3094</v>
      </c>
      <c r="N432" s="24">
        <v>1709</v>
      </c>
      <c r="O432" s="24">
        <f t="shared" si="220"/>
        <v>4803</v>
      </c>
      <c r="P432" s="28">
        <v>34.909999999999997</v>
      </c>
      <c r="Q432" s="28">
        <f t="shared" si="221"/>
        <v>0.43765136810334171</v>
      </c>
      <c r="R432" s="29">
        <v>0.47331426437999913</v>
      </c>
      <c r="S432" s="29">
        <v>0.10374468206721463</v>
      </c>
      <c r="T432" s="29">
        <v>0.3855370083140725</v>
      </c>
      <c r="U432" s="28" t="s">
        <v>215</v>
      </c>
      <c r="V432" s="28" t="s">
        <v>129</v>
      </c>
      <c r="W432" s="28">
        <v>0.44686457331820567</v>
      </c>
      <c r="X432" s="27">
        <v>29744.979127573384</v>
      </c>
      <c r="Y432" s="30">
        <f t="shared" si="222"/>
        <v>2.3820606263303041E-3</v>
      </c>
      <c r="Z432" s="27">
        <f t="shared" si="223"/>
        <v>29494.979127573384</v>
      </c>
      <c r="AA432" s="27">
        <v>0</v>
      </c>
      <c r="AB432" s="27">
        <v>0</v>
      </c>
      <c r="AC432" s="27">
        <v>208</v>
      </c>
      <c r="AD432" s="27">
        <v>0</v>
      </c>
      <c r="AE432" s="27">
        <v>16088</v>
      </c>
      <c r="AF432" s="27">
        <f t="shared" si="224"/>
        <v>16088</v>
      </c>
      <c r="AG432" s="27">
        <f t="shared" si="225"/>
        <v>2</v>
      </c>
      <c r="AH432" s="27">
        <v>238</v>
      </c>
      <c r="AI432" s="27">
        <v>220</v>
      </c>
      <c r="AJ432" s="27">
        <v>208</v>
      </c>
      <c r="AK432" s="27">
        <v>0</v>
      </c>
      <c r="AL432" s="27">
        <v>16088</v>
      </c>
      <c r="AM432" s="27">
        <v>16088</v>
      </c>
      <c r="AN432" s="27">
        <f t="shared" si="226"/>
        <v>4</v>
      </c>
      <c r="AO432" s="27">
        <v>250</v>
      </c>
      <c r="AP432" s="30">
        <f t="shared" si="227"/>
        <v>1.4457751616058561E-4</v>
      </c>
      <c r="AQ432" s="30">
        <f t="shared" si="228"/>
        <v>6.9374150560826944E-4</v>
      </c>
      <c r="AR432" s="31">
        <f t="shared" si="229"/>
        <v>8.4047798093175256E-3</v>
      </c>
      <c r="AS432" s="31">
        <f t="shared" si="245"/>
        <v>8.4047798093175256E-3</v>
      </c>
      <c r="AT432" s="32">
        <f t="shared" si="230"/>
        <v>3.7557983433241463E-3</v>
      </c>
      <c r="AU432" s="24">
        <v>7295.9578885663441</v>
      </c>
      <c r="AV432" s="28">
        <f t="shared" si="231"/>
        <v>0.20261272276347997</v>
      </c>
      <c r="AW432" s="30">
        <f t="shared" si="232"/>
        <v>2.6022038679510838E-3</v>
      </c>
      <c r="AX432" s="33">
        <f t="shared" si="233"/>
        <v>0.20261272276347997</v>
      </c>
      <c r="AY432" s="30">
        <f t="shared" si="234"/>
        <v>1.9084623623428143E-3</v>
      </c>
      <c r="AZ432" s="31">
        <f t="shared" si="235"/>
        <v>0.91030070231236304</v>
      </c>
      <c r="BA432" s="31">
        <f t="shared" si="250"/>
        <v>7075.9578885663441</v>
      </c>
      <c r="BB432" s="33">
        <f t="shared" si="236"/>
        <v>3.0153682814530337E-2</v>
      </c>
      <c r="BC432" s="31">
        <f t="shared" si="237"/>
        <v>0.52874256315194745</v>
      </c>
      <c r="BD432" s="30">
        <f t="shared" si="238"/>
        <v>2.2374831101697186E-3</v>
      </c>
      <c r="BE432" s="31">
        <f t="shared" si="239"/>
        <v>0.95072432764438553</v>
      </c>
      <c r="BF432" s="31">
        <f t="shared" si="240"/>
        <v>0.46665698719630716</v>
      </c>
      <c r="BG432" s="31">
        <f t="shared" si="241"/>
        <v>0.70822785692974521</v>
      </c>
      <c r="BH432" s="24">
        <v>95.62</v>
      </c>
      <c r="BI432" s="24">
        <v>416.86302402199999</v>
      </c>
      <c r="BJ432" s="24">
        <f t="shared" si="248"/>
        <v>159.67773660207419</v>
      </c>
      <c r="BK432" s="28">
        <f t="shared" si="249"/>
        <v>7.9838868301037091E-2</v>
      </c>
      <c r="BL432" s="28" t="str">
        <f t="shared" si="242"/>
        <v>FALSETRUE</v>
      </c>
      <c r="BM432" s="24" t="str">
        <f t="shared" si="243"/>
        <v>TRUETRUE</v>
      </c>
      <c r="BN432" s="28">
        <v>0.42280000000000001</v>
      </c>
      <c r="BO432" s="28">
        <f t="shared" si="244"/>
        <v>0.37582222222222222</v>
      </c>
      <c r="BP432" s="24">
        <v>5.92</v>
      </c>
      <c r="BQ432" s="24">
        <f t="shared" si="252"/>
        <v>281.5</v>
      </c>
      <c r="BR432" s="24">
        <v>58</v>
      </c>
      <c r="BS432" s="28">
        <v>10.35</v>
      </c>
      <c r="BT432" s="28">
        <v>5480.5320000000002</v>
      </c>
      <c r="BU432" s="24">
        <v>1.32</v>
      </c>
      <c r="BV432" s="28">
        <v>12.85</v>
      </c>
      <c r="BW432" s="28">
        <v>6804.3319999999994</v>
      </c>
      <c r="BX432" s="24">
        <v>14756</v>
      </c>
      <c r="BY432" s="24">
        <v>34903</v>
      </c>
      <c r="BZ432" s="24">
        <v>3293</v>
      </c>
      <c r="CA432" s="24">
        <v>11679</v>
      </c>
      <c r="CB432" s="24">
        <v>6448</v>
      </c>
      <c r="CC432" s="24">
        <v>34825</v>
      </c>
      <c r="CD432" s="24">
        <v>51.71</v>
      </c>
      <c r="CE432" s="24">
        <v>29.57</v>
      </c>
      <c r="CF432" s="24">
        <v>100.39</v>
      </c>
      <c r="CG432" s="24">
        <v>50632</v>
      </c>
      <c r="CH432" s="24">
        <v>2320</v>
      </c>
      <c r="CI432" s="24">
        <v>4.38</v>
      </c>
      <c r="CJ432" s="24" t="s">
        <v>98</v>
      </c>
      <c r="CK432" s="24">
        <v>14236</v>
      </c>
      <c r="CL432" s="28">
        <v>1.02</v>
      </c>
      <c r="CM432" s="28">
        <v>3.79</v>
      </c>
      <c r="CN432" s="24">
        <v>5486</v>
      </c>
      <c r="CO432" s="24">
        <v>38.659999999999997</v>
      </c>
      <c r="CP432" s="24">
        <v>2551</v>
      </c>
      <c r="CQ432" s="24">
        <v>7499</v>
      </c>
      <c r="CR432" s="24">
        <v>5632</v>
      </c>
      <c r="CS432" s="24">
        <v>16327</v>
      </c>
      <c r="CT432" s="24">
        <v>2251</v>
      </c>
      <c r="CU432" s="24">
        <v>5849</v>
      </c>
      <c r="CV432" s="24">
        <v>4230</v>
      </c>
      <c r="CW432" s="24">
        <v>3009</v>
      </c>
      <c r="CX432" s="24">
        <v>58.3</v>
      </c>
      <c r="CY432" s="24">
        <v>95.74</v>
      </c>
      <c r="CZ432" s="24">
        <v>77.739999999999995</v>
      </c>
      <c r="DA432" s="24">
        <v>44.9</v>
      </c>
      <c r="DB432" s="24">
        <v>2571</v>
      </c>
      <c r="DC432" s="24">
        <v>5.39</v>
      </c>
      <c r="DD432" s="24">
        <v>10.71</v>
      </c>
      <c r="DE432" s="24">
        <v>2511</v>
      </c>
      <c r="DF432" s="24">
        <v>17.690000000000001</v>
      </c>
      <c r="DG432" s="24">
        <v>14.44</v>
      </c>
      <c r="DH432" s="24">
        <v>7.02</v>
      </c>
    </row>
    <row r="433" spans="1:112" ht="12.3" customHeight="1">
      <c r="A433" s="24">
        <v>443</v>
      </c>
      <c r="B433" s="24" t="s">
        <v>130</v>
      </c>
      <c r="C433" s="24" t="s">
        <v>131</v>
      </c>
      <c r="D433" s="25" t="s">
        <v>420</v>
      </c>
      <c r="E433" s="25" t="s">
        <v>421</v>
      </c>
      <c r="F433" s="25" t="s">
        <v>2194</v>
      </c>
      <c r="G433" s="25" t="s">
        <v>2195</v>
      </c>
      <c r="H433" s="25" t="s">
        <v>2848</v>
      </c>
      <c r="I433" s="26">
        <v>5471</v>
      </c>
      <c r="J433" s="27">
        <v>6877.3652409501201</v>
      </c>
      <c r="K433" s="27">
        <f t="shared" si="219"/>
        <v>2905.1009999999997</v>
      </c>
      <c r="L433" s="24">
        <v>742</v>
      </c>
      <c r="M433" s="24">
        <v>445</v>
      </c>
      <c r="N433" s="24">
        <v>395</v>
      </c>
      <c r="O433" s="24">
        <f t="shared" si="220"/>
        <v>840</v>
      </c>
      <c r="P433" s="28">
        <v>53.099999999999994</v>
      </c>
      <c r="Q433" s="28">
        <f t="shared" si="221"/>
        <v>0.53264241919851674</v>
      </c>
      <c r="R433" s="29">
        <v>0.47331426437999913</v>
      </c>
      <c r="S433" s="29">
        <v>0.10374468206721463</v>
      </c>
      <c r="T433" s="29">
        <v>0.3855370083140725</v>
      </c>
      <c r="U433" s="28" t="s">
        <v>215</v>
      </c>
      <c r="V433" s="28" t="s">
        <v>129</v>
      </c>
      <c r="W433" s="28">
        <v>0.67970520891425734</v>
      </c>
      <c r="X433" s="27">
        <v>4674.5809778796529</v>
      </c>
      <c r="Y433" s="30">
        <f t="shared" si="222"/>
        <v>3.743534411048734E-4</v>
      </c>
      <c r="Z433" s="27">
        <f t="shared" si="223"/>
        <v>4674.5809778796529</v>
      </c>
      <c r="AA433" s="27">
        <v>0</v>
      </c>
      <c r="AB433" s="27">
        <v>0</v>
      </c>
      <c r="AC433" s="27">
        <v>0</v>
      </c>
      <c r="AD433" s="27">
        <v>0</v>
      </c>
      <c r="AE433" s="27">
        <v>0</v>
      </c>
      <c r="AF433" s="27">
        <f t="shared" si="224"/>
        <v>0</v>
      </c>
      <c r="AG433" s="27">
        <f t="shared" si="225"/>
        <v>0</v>
      </c>
      <c r="AH433" s="27">
        <v>0</v>
      </c>
      <c r="AI433" s="27">
        <v>0</v>
      </c>
      <c r="AJ433" s="27">
        <v>0</v>
      </c>
      <c r="AK433" s="27">
        <v>0</v>
      </c>
      <c r="AL433" s="27">
        <v>0</v>
      </c>
      <c r="AM433" s="27">
        <v>0</v>
      </c>
      <c r="AN433" s="27">
        <f t="shared" si="226"/>
        <v>0</v>
      </c>
      <c r="AO433" s="27">
        <v>0</v>
      </c>
      <c r="AP433" s="30">
        <f t="shared" si="227"/>
        <v>0</v>
      </c>
      <c r="AQ433" s="30">
        <f t="shared" si="228"/>
        <v>0</v>
      </c>
      <c r="AR433" s="31">
        <f t="shared" si="229"/>
        <v>0</v>
      </c>
      <c r="AS433" s="31">
        <f t="shared" si="245"/>
        <v>0</v>
      </c>
      <c r="AT433" s="32">
        <f t="shared" si="230"/>
        <v>0</v>
      </c>
      <c r="AU433" s="24">
        <v>989.65078417915868</v>
      </c>
      <c r="AV433" s="28">
        <f t="shared" si="231"/>
        <v>2.7483141080321367E-2</v>
      </c>
      <c r="AW433" s="30">
        <f t="shared" si="232"/>
        <v>3.5297258260599297E-4</v>
      </c>
      <c r="AX433" s="33">
        <f t="shared" si="233"/>
        <v>2.7483141080321367E-2</v>
      </c>
      <c r="AY433" s="30">
        <f t="shared" si="234"/>
        <v>3.5297258260599297E-4</v>
      </c>
      <c r="AZ433" s="31">
        <f t="shared" si="235"/>
        <v>0.8975408325872517</v>
      </c>
      <c r="BA433" s="31">
        <f t="shared" si="250"/>
        <v>989.65078417915868</v>
      </c>
      <c r="BB433" s="33">
        <f t="shared" si="236"/>
        <v>0</v>
      </c>
      <c r="BC433" s="31">
        <f t="shared" si="237"/>
        <v>0.46611274601585739</v>
      </c>
      <c r="BD433" s="30">
        <f t="shared" si="238"/>
        <v>3.743534411048734E-4</v>
      </c>
      <c r="BE433" s="31">
        <f t="shared" si="239"/>
        <v>0.94350972538595623</v>
      </c>
      <c r="BF433" s="31">
        <f t="shared" si="240"/>
        <v>0.5411964292471062</v>
      </c>
      <c r="BG433" s="31">
        <f t="shared" si="241"/>
        <v>0.8213535804243105</v>
      </c>
      <c r="BH433" s="24">
        <v>48.55</v>
      </c>
      <c r="BI433" s="24">
        <v>1094.95063026</v>
      </c>
      <c r="BJ433" s="24">
        <f t="shared" si="248"/>
        <v>6.2809820378084664</v>
      </c>
      <c r="BK433" s="28">
        <f t="shared" si="249"/>
        <v>3.1404910189042332E-3</v>
      </c>
      <c r="BL433" s="28" t="str">
        <f t="shared" si="242"/>
        <v>TRUEFALSE</v>
      </c>
      <c r="BM433" s="24" t="str">
        <f t="shared" si="243"/>
        <v>FALSEFALSE</v>
      </c>
      <c r="BN433" s="28">
        <v>0.51790000000000003</v>
      </c>
      <c r="BO433" s="28">
        <f t="shared" si="244"/>
        <v>0.46035555555555557</v>
      </c>
      <c r="BP433" s="24">
        <v>12.06</v>
      </c>
      <c r="BQ433" s="24">
        <f t="shared" si="252"/>
        <v>112</v>
      </c>
      <c r="BR433" s="24">
        <v>13</v>
      </c>
      <c r="BS433" s="28">
        <v>42.56</v>
      </c>
      <c r="BT433" s="28">
        <v>2328.4576000000002</v>
      </c>
      <c r="BU433" s="24">
        <v>8.92</v>
      </c>
      <c r="BV433" s="28">
        <v>39.56</v>
      </c>
      <c r="BW433" s="28">
        <v>2164.3276000000001</v>
      </c>
      <c r="BX433" s="24">
        <v>1762</v>
      </c>
      <c r="BY433" s="24">
        <v>3402</v>
      </c>
      <c r="BZ433" s="24">
        <v>307</v>
      </c>
      <c r="CA433" s="24">
        <v>1404</v>
      </c>
      <c r="CB433" s="24">
        <v>745</v>
      </c>
      <c r="CC433" s="24">
        <v>3322</v>
      </c>
      <c r="CD433" s="24">
        <v>60.82</v>
      </c>
      <c r="CE433" s="24">
        <v>27.7</v>
      </c>
      <c r="CF433" s="24">
        <v>117.62</v>
      </c>
      <c r="CG433" s="24">
        <v>2656</v>
      </c>
      <c r="CH433" s="24">
        <v>2815</v>
      </c>
      <c r="CI433" s="24">
        <v>51.45</v>
      </c>
      <c r="CJ433" s="24" t="s">
        <v>1980</v>
      </c>
      <c r="CK433" s="24">
        <v>1640</v>
      </c>
      <c r="CL433" s="28">
        <v>1.01</v>
      </c>
      <c r="CM433" s="28">
        <v>3.36</v>
      </c>
      <c r="CN433" s="24">
        <v>470</v>
      </c>
      <c r="CO433" s="24">
        <v>28.69</v>
      </c>
      <c r="CP433" s="24">
        <v>274</v>
      </c>
      <c r="CQ433" s="24">
        <v>790</v>
      </c>
      <c r="CR433" s="24">
        <v>392</v>
      </c>
      <c r="CS433" s="24">
        <v>1456</v>
      </c>
      <c r="CT433" s="24">
        <v>274</v>
      </c>
      <c r="CU433" s="24">
        <v>712</v>
      </c>
      <c r="CV433" s="24">
        <v>417</v>
      </c>
      <c r="CW433" s="24">
        <v>228</v>
      </c>
      <c r="CX433" s="24">
        <v>58.3</v>
      </c>
      <c r="CY433" s="24">
        <v>94.68</v>
      </c>
      <c r="CZ433" s="24">
        <v>66.930000000000007</v>
      </c>
      <c r="DA433" s="24">
        <v>32.619999999999997</v>
      </c>
      <c r="DB433" s="24">
        <v>523</v>
      </c>
      <c r="DC433" s="24">
        <v>7.61</v>
      </c>
      <c r="DD433" s="24">
        <v>10.07</v>
      </c>
      <c r="DE433" s="24">
        <v>571</v>
      </c>
      <c r="DF433" s="24">
        <v>34.86</v>
      </c>
      <c r="DG433" s="24">
        <v>24.91</v>
      </c>
      <c r="DH433" s="24">
        <v>12.01</v>
      </c>
    </row>
    <row r="434" spans="1:112" ht="12.3" customHeight="1">
      <c r="A434" s="24">
        <v>444</v>
      </c>
      <c r="B434" s="24" t="s">
        <v>130</v>
      </c>
      <c r="C434" s="24" t="s">
        <v>131</v>
      </c>
      <c r="D434" s="25" t="s">
        <v>420</v>
      </c>
      <c r="E434" s="25" t="s">
        <v>421</v>
      </c>
      <c r="F434" s="25" t="s">
        <v>2715</v>
      </c>
      <c r="G434" s="25" t="s">
        <v>2716</v>
      </c>
      <c r="H434" s="25" t="s">
        <v>2848</v>
      </c>
      <c r="I434" s="26">
        <v>1055</v>
      </c>
      <c r="J434" s="27">
        <v>1326.1963679770383</v>
      </c>
      <c r="K434" s="27">
        <f t="shared" si="219"/>
        <v>443.52199999999999</v>
      </c>
      <c r="L434" s="24">
        <v>182</v>
      </c>
      <c r="M434" s="24">
        <v>74</v>
      </c>
      <c r="N434" s="24">
        <v>58</v>
      </c>
      <c r="O434" s="24">
        <f t="shared" si="220"/>
        <v>132</v>
      </c>
      <c r="P434" s="28">
        <v>42.04</v>
      </c>
      <c r="Q434" s="28">
        <f t="shared" si="221"/>
        <v>0.46877019982291945</v>
      </c>
      <c r="R434" s="29">
        <v>0.47331426437999913</v>
      </c>
      <c r="S434" s="29">
        <v>0.10374468206721463</v>
      </c>
      <c r="T434" s="29">
        <v>0.3855370083140725</v>
      </c>
      <c r="U434" s="28" t="s">
        <v>215</v>
      </c>
      <c r="V434" s="28" t="s">
        <v>129</v>
      </c>
      <c r="W434" s="28">
        <v>0.53813195824398086</v>
      </c>
      <c r="X434" s="27">
        <v>713.66864851553862</v>
      </c>
      <c r="Y434" s="30">
        <f t="shared" si="222"/>
        <v>5.7152569533973413E-5</v>
      </c>
      <c r="Z434" s="27">
        <f t="shared" si="223"/>
        <v>713.66864851553862</v>
      </c>
      <c r="AA434" s="27">
        <v>0</v>
      </c>
      <c r="AB434" s="27">
        <v>0</v>
      </c>
      <c r="AC434" s="27">
        <v>0</v>
      </c>
      <c r="AD434" s="27">
        <v>0</v>
      </c>
      <c r="AE434" s="27">
        <v>0</v>
      </c>
      <c r="AF434" s="27">
        <f t="shared" si="224"/>
        <v>0</v>
      </c>
      <c r="AG434" s="27">
        <f t="shared" si="225"/>
        <v>0</v>
      </c>
      <c r="AH434" s="27">
        <v>0</v>
      </c>
      <c r="AI434" s="27">
        <v>0</v>
      </c>
      <c r="AJ434" s="27">
        <v>0</v>
      </c>
      <c r="AK434" s="27">
        <v>0</v>
      </c>
      <c r="AL434" s="27">
        <v>0</v>
      </c>
      <c r="AM434" s="27">
        <v>0</v>
      </c>
      <c r="AN434" s="27">
        <f t="shared" si="226"/>
        <v>0</v>
      </c>
      <c r="AO434" s="27">
        <v>0</v>
      </c>
      <c r="AP434" s="30">
        <f t="shared" si="227"/>
        <v>0</v>
      </c>
      <c r="AQ434" s="30">
        <f t="shared" si="228"/>
        <v>0</v>
      </c>
      <c r="AR434" s="31">
        <f t="shared" si="229"/>
        <v>0</v>
      </c>
      <c r="AS434" s="31">
        <f t="shared" si="245"/>
        <v>0</v>
      </c>
      <c r="AT434" s="32">
        <f t="shared" si="230"/>
        <v>0</v>
      </c>
      <c r="AU434" s="24">
        <v>81.796057653085086</v>
      </c>
      <c r="AV434" s="28">
        <f t="shared" si="231"/>
        <v>2.2715210539224662E-3</v>
      </c>
      <c r="AW434" s="30">
        <f t="shared" si="232"/>
        <v>2.91736905364503E-5</v>
      </c>
      <c r="AX434" s="33">
        <f t="shared" si="233"/>
        <v>2.2715210539224662E-3</v>
      </c>
      <c r="AY434" s="30">
        <f t="shared" si="234"/>
        <v>2.91736905364503E-5</v>
      </c>
      <c r="AZ434" s="31">
        <f t="shared" si="235"/>
        <v>0.89488467133581495</v>
      </c>
      <c r="BA434" s="31">
        <f t="shared" si="250"/>
        <v>81.796057653085086</v>
      </c>
      <c r="BB434" s="33">
        <f t="shared" si="236"/>
        <v>0</v>
      </c>
      <c r="BC434" s="31">
        <f t="shared" si="237"/>
        <v>0.4568234855899122</v>
      </c>
      <c r="BD434" s="30">
        <f t="shared" si="238"/>
        <v>5.7152569533973413E-5</v>
      </c>
      <c r="BE434" s="31">
        <f t="shared" si="239"/>
        <v>0.94228142755869893</v>
      </c>
      <c r="BF434" s="31">
        <f t="shared" si="240"/>
        <v>0.49349017945740464</v>
      </c>
      <c r="BG434" s="31">
        <f t="shared" si="241"/>
        <v>0.74895158928793337</v>
      </c>
      <c r="BH434" s="24">
        <v>0</v>
      </c>
      <c r="BI434" s="24">
        <v>406.60985177100002</v>
      </c>
      <c r="BJ434" s="24">
        <f t="shared" si="248"/>
        <v>3.2615942830719789</v>
      </c>
      <c r="BK434" s="28">
        <f t="shared" si="249"/>
        <v>1.6307971415359893E-3</v>
      </c>
      <c r="BL434" s="28" t="str">
        <f t="shared" si="242"/>
        <v>TRUEFALSE</v>
      </c>
      <c r="BM434" s="24" t="str">
        <f t="shared" si="243"/>
        <v>FALSEFALSE</v>
      </c>
      <c r="BN434" s="28">
        <v>0.4955</v>
      </c>
      <c r="BO434" s="28">
        <f t="shared" si="244"/>
        <v>0.44044444444444442</v>
      </c>
      <c r="BP434" s="24">
        <v>20.76</v>
      </c>
      <c r="BQ434" s="24">
        <f t="shared" si="252"/>
        <v>76</v>
      </c>
      <c r="BR434" s="24">
        <v>2</v>
      </c>
      <c r="BS434" s="28">
        <v>35.730000000000004</v>
      </c>
      <c r="BT434" s="28">
        <v>376.95150000000007</v>
      </c>
      <c r="BU434" s="24">
        <v>9.61</v>
      </c>
      <c r="BV434" s="28">
        <v>48.349999999999994</v>
      </c>
      <c r="BW434" s="28">
        <v>510.09249999999992</v>
      </c>
      <c r="BX434" s="24">
        <v>330</v>
      </c>
      <c r="BY434" s="24">
        <v>666</v>
      </c>
      <c r="BZ434" s="24">
        <v>59</v>
      </c>
      <c r="CA434" s="24">
        <v>256</v>
      </c>
      <c r="CB434" s="24">
        <v>140</v>
      </c>
      <c r="CC434" s="24">
        <v>659</v>
      </c>
      <c r="CD434" s="24">
        <v>58.41</v>
      </c>
      <c r="CE434" s="24">
        <v>28.29</v>
      </c>
      <c r="CF434" s="24">
        <v>119.79</v>
      </c>
      <c r="CG434" s="24">
        <v>0</v>
      </c>
      <c r="CH434" s="24">
        <v>1055</v>
      </c>
      <c r="CI434" s="24">
        <v>100</v>
      </c>
      <c r="CJ434" s="24" t="s">
        <v>1980</v>
      </c>
      <c r="CK434" s="24">
        <v>337</v>
      </c>
      <c r="CL434" s="28">
        <v>1</v>
      </c>
      <c r="CM434" s="28">
        <v>3.14</v>
      </c>
      <c r="CN434" s="24">
        <v>113</v>
      </c>
      <c r="CO434" s="24">
        <v>33.83</v>
      </c>
      <c r="CP434" s="24">
        <v>30</v>
      </c>
      <c r="CQ434" s="24">
        <v>110</v>
      </c>
      <c r="CR434" s="24">
        <v>12</v>
      </c>
      <c r="CS434" s="24">
        <v>152</v>
      </c>
      <c r="CT434" s="24">
        <v>56</v>
      </c>
      <c r="CU434" s="24">
        <v>99</v>
      </c>
      <c r="CV434" s="24">
        <v>71</v>
      </c>
      <c r="CW434" s="24">
        <v>23</v>
      </c>
      <c r="CX434" s="24">
        <v>57.73</v>
      </c>
      <c r="CY434" s="24">
        <v>83.19</v>
      </c>
      <c r="CZ434" s="24">
        <v>60.17</v>
      </c>
      <c r="DA434" s="24">
        <v>17.29</v>
      </c>
      <c r="DB434" s="24">
        <v>174</v>
      </c>
      <c r="DC434" s="24">
        <v>21.69</v>
      </c>
      <c r="DD434" s="24">
        <v>7.49</v>
      </c>
      <c r="DE434" s="24">
        <v>84</v>
      </c>
      <c r="DF434" s="24">
        <v>25.15</v>
      </c>
      <c r="DG434" s="24">
        <v>13.17</v>
      </c>
      <c r="DH434" s="24">
        <v>13.06</v>
      </c>
    </row>
    <row r="435" spans="1:112" ht="12.3" customHeight="1">
      <c r="A435" s="24">
        <v>445</v>
      </c>
      <c r="B435" s="24" t="s">
        <v>130</v>
      </c>
      <c r="C435" s="24" t="s">
        <v>131</v>
      </c>
      <c r="D435" s="25" t="s">
        <v>420</v>
      </c>
      <c r="E435" s="25" t="s">
        <v>421</v>
      </c>
      <c r="F435" s="25" t="s">
        <v>2279</v>
      </c>
      <c r="G435" s="25" t="s">
        <v>2280</v>
      </c>
      <c r="H435" s="25" t="s">
        <v>2848</v>
      </c>
      <c r="I435" s="26">
        <v>4711</v>
      </c>
      <c r="J435" s="27">
        <v>5922.0010327391728</v>
      </c>
      <c r="K435" s="27">
        <f t="shared" si="219"/>
        <v>1856.134</v>
      </c>
      <c r="L435" s="24">
        <v>726</v>
      </c>
      <c r="M435" s="24">
        <v>336</v>
      </c>
      <c r="N435" s="24">
        <v>136</v>
      </c>
      <c r="O435" s="24">
        <f t="shared" si="220"/>
        <v>472</v>
      </c>
      <c r="P435" s="28">
        <v>39.4</v>
      </c>
      <c r="Q435" s="28">
        <f t="shared" si="221"/>
        <v>0.45920825353302197</v>
      </c>
      <c r="R435" s="29">
        <v>0.47331426437999913</v>
      </c>
      <c r="S435" s="29">
        <v>0.10374468206721463</v>
      </c>
      <c r="T435" s="29">
        <v>0.3855370083140725</v>
      </c>
      <c r="U435" s="28" t="s">
        <v>215</v>
      </c>
      <c r="V435" s="28" t="s">
        <v>129</v>
      </c>
      <c r="W435" s="28">
        <v>0.50433870491943023</v>
      </c>
      <c r="X435" s="27">
        <v>2986.6943313832026</v>
      </c>
      <c r="Y435" s="30">
        <f t="shared" si="222"/>
        <v>2.3918278574540204E-4</v>
      </c>
      <c r="Z435" s="27">
        <f t="shared" si="223"/>
        <v>2986.6943313832026</v>
      </c>
      <c r="AA435" s="27">
        <v>0</v>
      </c>
      <c r="AB435" s="27">
        <v>0</v>
      </c>
      <c r="AC435" s="27">
        <v>0</v>
      </c>
      <c r="AD435" s="27">
        <v>0</v>
      </c>
      <c r="AE435" s="27">
        <v>0</v>
      </c>
      <c r="AF435" s="27">
        <f t="shared" si="224"/>
        <v>0</v>
      </c>
      <c r="AG435" s="27">
        <f t="shared" si="225"/>
        <v>0</v>
      </c>
      <c r="AH435" s="27">
        <v>0</v>
      </c>
      <c r="AI435" s="27">
        <v>0</v>
      </c>
      <c r="AJ435" s="27">
        <v>0</v>
      </c>
      <c r="AK435" s="27">
        <v>0</v>
      </c>
      <c r="AL435" s="27">
        <v>0</v>
      </c>
      <c r="AM435" s="27">
        <v>0</v>
      </c>
      <c r="AN435" s="27">
        <f t="shared" si="226"/>
        <v>0</v>
      </c>
      <c r="AO435" s="27">
        <v>0</v>
      </c>
      <c r="AP435" s="30">
        <f t="shared" si="227"/>
        <v>0</v>
      </c>
      <c r="AQ435" s="30">
        <f t="shared" si="228"/>
        <v>0</v>
      </c>
      <c r="AR435" s="31">
        <f t="shared" si="229"/>
        <v>0</v>
      </c>
      <c r="AS435" s="31">
        <f t="shared" si="245"/>
        <v>0</v>
      </c>
      <c r="AT435" s="32">
        <f t="shared" si="230"/>
        <v>0</v>
      </c>
      <c r="AU435" s="24">
        <v>702.54381595276629</v>
      </c>
      <c r="AV435" s="28">
        <f t="shared" si="231"/>
        <v>1.9510024260680842E-2</v>
      </c>
      <c r="AW435" s="30">
        <f t="shared" si="232"/>
        <v>2.5057192807298901E-4</v>
      </c>
      <c r="AX435" s="33">
        <f t="shared" si="233"/>
        <v>1.9510024260680842E-2</v>
      </c>
      <c r="AY435" s="30">
        <f t="shared" si="234"/>
        <v>2.5057192807298901E-4</v>
      </c>
      <c r="AZ435" s="31">
        <f t="shared" si="235"/>
        <v>0.89670082770349824</v>
      </c>
      <c r="BA435" s="31">
        <f t="shared" si="250"/>
        <v>702.54381595276629</v>
      </c>
      <c r="BB435" s="33">
        <f t="shared" si="236"/>
        <v>0</v>
      </c>
      <c r="BC435" s="31">
        <f t="shared" si="237"/>
        <v>0.46317503878139271</v>
      </c>
      <c r="BD435" s="30">
        <f t="shared" si="238"/>
        <v>2.3918278574540204E-4</v>
      </c>
      <c r="BE435" s="31">
        <f t="shared" si="239"/>
        <v>0.94298630367697811</v>
      </c>
      <c r="BF435" s="31">
        <f t="shared" si="240"/>
        <v>0.48252139712738457</v>
      </c>
      <c r="BG435" s="31">
        <f t="shared" si="241"/>
        <v>0.73230467856793802</v>
      </c>
      <c r="BH435" s="24">
        <v>0</v>
      </c>
      <c r="BI435" s="24">
        <v>513.49750308199998</v>
      </c>
      <c r="BJ435" s="24">
        <f t="shared" si="248"/>
        <v>11.532677368819638</v>
      </c>
      <c r="BK435" s="28">
        <f t="shared" si="249"/>
        <v>5.7663386844098189E-3</v>
      </c>
      <c r="BL435" s="28" t="str">
        <f t="shared" si="242"/>
        <v>TRUEFALSE</v>
      </c>
      <c r="BM435" s="24" t="str">
        <f t="shared" si="243"/>
        <v>FALSEFALSE</v>
      </c>
      <c r="BN435" s="28">
        <v>0.53909999999999991</v>
      </c>
      <c r="BO435" s="28">
        <f t="shared" si="244"/>
        <v>0.4791999999999999</v>
      </c>
      <c r="BP435" s="24">
        <v>9.9600000000000009</v>
      </c>
      <c r="BQ435" s="24">
        <f t="shared" si="252"/>
        <v>99.5</v>
      </c>
      <c r="BR435" s="24">
        <v>14</v>
      </c>
      <c r="BS435" s="28">
        <v>12.440000000000001</v>
      </c>
      <c r="BT435" s="28">
        <v>586.04840000000002</v>
      </c>
      <c r="BU435" s="24">
        <v>2.39</v>
      </c>
      <c r="BV435" s="28">
        <v>17.89</v>
      </c>
      <c r="BW435" s="28">
        <v>842.79790000000003</v>
      </c>
      <c r="BX435" s="24">
        <v>1558</v>
      </c>
      <c r="BY435" s="24">
        <v>2890</v>
      </c>
      <c r="BZ435" s="24">
        <v>263</v>
      </c>
      <c r="CA435" s="24">
        <v>1238</v>
      </c>
      <c r="CB435" s="24">
        <v>626</v>
      </c>
      <c r="CC435" s="24">
        <v>2847</v>
      </c>
      <c r="CD435" s="24">
        <v>63.01</v>
      </c>
      <c r="CE435" s="24">
        <v>27.38</v>
      </c>
      <c r="CF435" s="24">
        <v>114.53</v>
      </c>
      <c r="CG435" s="24">
        <v>0</v>
      </c>
      <c r="CH435" s="24">
        <v>4711</v>
      </c>
      <c r="CI435" s="24">
        <v>100</v>
      </c>
      <c r="CJ435" s="24" t="s">
        <v>1980</v>
      </c>
      <c r="CK435" s="24">
        <v>1278</v>
      </c>
      <c r="CL435" s="28">
        <v>1.01</v>
      </c>
      <c r="CM435" s="28">
        <v>3.72</v>
      </c>
      <c r="CN435" s="24">
        <v>434</v>
      </c>
      <c r="CO435" s="24">
        <v>34.31</v>
      </c>
      <c r="CP435" s="24">
        <v>239</v>
      </c>
      <c r="CQ435" s="24">
        <v>788</v>
      </c>
      <c r="CR435" s="24">
        <v>366</v>
      </c>
      <c r="CS435" s="24">
        <v>1393</v>
      </c>
      <c r="CT435" s="24">
        <v>240</v>
      </c>
      <c r="CU435" s="24">
        <v>550</v>
      </c>
      <c r="CV435" s="24">
        <v>335</v>
      </c>
      <c r="CW435" s="24">
        <v>150</v>
      </c>
      <c r="CX435" s="24">
        <v>60.61</v>
      </c>
      <c r="CY435" s="24">
        <v>80.650000000000006</v>
      </c>
      <c r="CZ435" s="24">
        <v>66.34</v>
      </c>
      <c r="DA435" s="24">
        <v>24.63</v>
      </c>
      <c r="DB435" s="24">
        <v>369</v>
      </c>
      <c r="DC435" s="24">
        <v>21.16</v>
      </c>
      <c r="DD435" s="24">
        <v>7.43</v>
      </c>
      <c r="DE435" s="24">
        <v>268</v>
      </c>
      <c r="DF435" s="24">
        <v>21.19</v>
      </c>
      <c r="DG435" s="24">
        <v>2.13</v>
      </c>
      <c r="DH435" s="24">
        <v>15.19</v>
      </c>
    </row>
    <row r="436" spans="1:112" ht="12.3" customHeight="1">
      <c r="A436" s="24">
        <v>446</v>
      </c>
      <c r="B436" s="24" t="s">
        <v>130</v>
      </c>
      <c r="C436" s="24" t="s">
        <v>131</v>
      </c>
      <c r="D436" s="25" t="s">
        <v>420</v>
      </c>
      <c r="E436" s="25" t="s">
        <v>421</v>
      </c>
      <c r="F436" s="25" t="s">
        <v>2412</v>
      </c>
      <c r="G436" s="25" t="s">
        <v>2413</v>
      </c>
      <c r="H436" s="25" t="s">
        <v>2848</v>
      </c>
      <c r="I436" s="26">
        <v>3006</v>
      </c>
      <c r="J436" s="27">
        <v>3778.7168551080349</v>
      </c>
      <c r="K436" s="27">
        <f t="shared" si="219"/>
        <v>1389.3732</v>
      </c>
      <c r="L436" s="24">
        <v>420</v>
      </c>
      <c r="M436" s="24">
        <v>244</v>
      </c>
      <c r="N436" s="24">
        <v>117</v>
      </c>
      <c r="O436" s="24">
        <f t="shared" si="220"/>
        <v>361</v>
      </c>
      <c r="P436" s="28">
        <v>46.22</v>
      </c>
      <c r="Q436" s="28">
        <f t="shared" si="221"/>
        <v>0.49138401228368217</v>
      </c>
      <c r="R436" s="29">
        <v>0.47331426437999913</v>
      </c>
      <c r="S436" s="29">
        <v>0.10374468206721463</v>
      </c>
      <c r="T436" s="29">
        <v>0.3855370083140725</v>
      </c>
      <c r="U436" s="28" t="s">
        <v>215</v>
      </c>
      <c r="V436" s="28" t="s">
        <v>129</v>
      </c>
      <c r="W436" s="28">
        <v>0.5916379426745193</v>
      </c>
      <c r="X436" s="27">
        <v>2235.6322661056474</v>
      </c>
      <c r="Y436" s="30">
        <f t="shared" si="222"/>
        <v>1.7903564743493926E-4</v>
      </c>
      <c r="Z436" s="27">
        <f t="shared" si="223"/>
        <v>2235.6322661056474</v>
      </c>
      <c r="AA436" s="27">
        <v>0</v>
      </c>
      <c r="AB436" s="27">
        <v>0</v>
      </c>
      <c r="AC436" s="27">
        <v>0</v>
      </c>
      <c r="AD436" s="27">
        <v>0</v>
      </c>
      <c r="AE436" s="27">
        <v>0</v>
      </c>
      <c r="AF436" s="27">
        <f t="shared" si="224"/>
        <v>0</v>
      </c>
      <c r="AG436" s="27">
        <f t="shared" si="225"/>
        <v>0</v>
      </c>
      <c r="AH436" s="27">
        <v>0</v>
      </c>
      <c r="AI436" s="27">
        <v>0</v>
      </c>
      <c r="AJ436" s="27">
        <v>0</v>
      </c>
      <c r="AK436" s="27">
        <v>0</v>
      </c>
      <c r="AL436" s="27">
        <v>0</v>
      </c>
      <c r="AM436" s="27">
        <v>0</v>
      </c>
      <c r="AN436" s="27">
        <f t="shared" si="226"/>
        <v>0</v>
      </c>
      <c r="AO436" s="27">
        <v>0</v>
      </c>
      <c r="AP436" s="30">
        <f t="shared" si="227"/>
        <v>0</v>
      </c>
      <c r="AQ436" s="30">
        <f t="shared" si="228"/>
        <v>0</v>
      </c>
      <c r="AR436" s="31">
        <f t="shared" si="229"/>
        <v>0</v>
      </c>
      <c r="AS436" s="31">
        <f t="shared" si="245"/>
        <v>0</v>
      </c>
      <c r="AT436" s="32">
        <f t="shared" si="230"/>
        <v>0</v>
      </c>
      <c r="AU436" s="24">
        <v>469.16888854089382</v>
      </c>
      <c r="AV436" s="28">
        <f t="shared" si="231"/>
        <v>1.3029075468233736E-2</v>
      </c>
      <c r="AW436" s="30">
        <f t="shared" si="232"/>
        <v>1.6733554594615765E-4</v>
      </c>
      <c r="AX436" s="33">
        <f t="shared" si="233"/>
        <v>1.3029075468233736E-2</v>
      </c>
      <c r="AY436" s="30">
        <f t="shared" si="234"/>
        <v>1.6733554594615765E-4</v>
      </c>
      <c r="AZ436" s="31">
        <f t="shared" si="235"/>
        <v>0.89601802965097255</v>
      </c>
      <c r="BA436" s="31">
        <f t="shared" si="250"/>
        <v>469.16888854089382</v>
      </c>
      <c r="BB436" s="33">
        <f t="shared" si="236"/>
        <v>0</v>
      </c>
      <c r="BC436" s="31">
        <f t="shared" si="237"/>
        <v>0.4607871231664018</v>
      </c>
      <c r="BD436" s="30">
        <f t="shared" si="238"/>
        <v>1.7903564743493926E-4</v>
      </c>
      <c r="BE436" s="31">
        <f t="shared" si="239"/>
        <v>0.94275339574410699</v>
      </c>
      <c r="BF436" s="31">
        <f t="shared" si="240"/>
        <v>0.51152345802202037</v>
      </c>
      <c r="BG436" s="31">
        <f t="shared" si="241"/>
        <v>0.77632002173757397</v>
      </c>
      <c r="BH436" s="24">
        <v>0</v>
      </c>
      <c r="BI436" s="24">
        <v>189.48221264099999</v>
      </c>
      <c r="BJ436" s="24">
        <f t="shared" si="248"/>
        <v>19.942330218970643</v>
      </c>
      <c r="BK436" s="28">
        <f t="shared" si="249"/>
        <v>9.9711651094853207E-3</v>
      </c>
      <c r="BL436" s="28" t="str">
        <f t="shared" si="242"/>
        <v>TRUEFALSE</v>
      </c>
      <c r="BM436" s="24" t="str">
        <f t="shared" si="243"/>
        <v>FALSEFALSE</v>
      </c>
      <c r="BN436" s="28">
        <v>0.44670000000000004</v>
      </c>
      <c r="BO436" s="28">
        <f t="shared" si="244"/>
        <v>0.39706666666666668</v>
      </c>
      <c r="BP436" s="24">
        <v>13.22</v>
      </c>
      <c r="BQ436" s="24">
        <f t="shared" si="252"/>
        <v>66.083333333333329</v>
      </c>
      <c r="BR436" s="24">
        <v>12</v>
      </c>
      <c r="BS436" s="28">
        <v>21.82</v>
      </c>
      <c r="BT436" s="28">
        <v>655.90920000000006</v>
      </c>
      <c r="BU436" s="24">
        <v>3.06</v>
      </c>
      <c r="BV436" s="28">
        <v>12.63</v>
      </c>
      <c r="BW436" s="28">
        <v>379.65780000000001</v>
      </c>
      <c r="BX436" s="24">
        <v>880</v>
      </c>
      <c r="BY436" s="24">
        <v>1970</v>
      </c>
      <c r="BZ436" s="24">
        <v>156</v>
      </c>
      <c r="CA436" s="24">
        <v>703</v>
      </c>
      <c r="CB436" s="24">
        <v>378</v>
      </c>
      <c r="CC436" s="24">
        <v>1925</v>
      </c>
      <c r="CD436" s="24">
        <v>52.59</v>
      </c>
      <c r="CE436" s="24">
        <v>28.94</v>
      </c>
      <c r="CF436" s="24">
        <v>125.51</v>
      </c>
      <c r="CG436" s="24">
        <v>0</v>
      </c>
      <c r="CH436" s="24">
        <v>3006</v>
      </c>
      <c r="CI436" s="24">
        <v>100</v>
      </c>
      <c r="CJ436" s="24" t="s">
        <v>1980</v>
      </c>
      <c r="CK436" s="24">
        <v>800</v>
      </c>
      <c r="CL436" s="28">
        <v>1.02</v>
      </c>
      <c r="CM436" s="28">
        <v>3.59</v>
      </c>
      <c r="CN436" s="24">
        <v>251</v>
      </c>
      <c r="CO436" s="24">
        <v>31.37</v>
      </c>
      <c r="CP436" s="24">
        <v>148</v>
      </c>
      <c r="CQ436" s="24">
        <v>476</v>
      </c>
      <c r="CR436" s="24">
        <v>169</v>
      </c>
      <c r="CS436" s="24">
        <v>793</v>
      </c>
      <c r="CT436" s="24">
        <v>167</v>
      </c>
      <c r="CU436" s="24">
        <v>361</v>
      </c>
      <c r="CV436" s="24">
        <v>244</v>
      </c>
      <c r="CW436" s="24">
        <v>133</v>
      </c>
      <c r="CX436" s="24">
        <v>71.98</v>
      </c>
      <c r="CY436" s="24">
        <v>97.3</v>
      </c>
      <c r="CZ436" s="24">
        <v>77.459999999999994</v>
      </c>
      <c r="DA436" s="24">
        <v>36.24</v>
      </c>
      <c r="DB436" s="24">
        <v>320</v>
      </c>
      <c r="DC436" s="24">
        <v>3.82</v>
      </c>
      <c r="DD436" s="24">
        <v>11.5</v>
      </c>
      <c r="DE436" s="24">
        <v>291</v>
      </c>
      <c r="DF436" s="24">
        <v>36.380000000000003</v>
      </c>
      <c r="DG436" s="24">
        <v>5.38</v>
      </c>
      <c r="DH436" s="24">
        <v>9.48</v>
      </c>
    </row>
    <row r="437" spans="1:112" ht="12.3" customHeight="1">
      <c r="A437" s="24">
        <v>447</v>
      </c>
      <c r="B437" s="24" t="s">
        <v>130</v>
      </c>
      <c r="C437" s="24" t="s">
        <v>131</v>
      </c>
      <c r="D437" s="25" t="s">
        <v>420</v>
      </c>
      <c r="E437" s="25" t="s">
        <v>421</v>
      </c>
      <c r="F437" s="25" t="s">
        <v>1831</v>
      </c>
      <c r="G437" s="25" t="s">
        <v>1832</v>
      </c>
      <c r="H437" s="25" t="s">
        <v>2848</v>
      </c>
      <c r="I437" s="26">
        <v>4458</v>
      </c>
      <c r="J437" s="27">
        <v>5603.9653160584239</v>
      </c>
      <c r="K437" s="27">
        <f t="shared" si="219"/>
        <v>1128.3198000000002</v>
      </c>
      <c r="L437" s="24">
        <v>900</v>
      </c>
      <c r="M437" s="24">
        <v>205</v>
      </c>
      <c r="N437" s="24">
        <v>100</v>
      </c>
      <c r="O437" s="24">
        <f t="shared" si="220"/>
        <v>305</v>
      </c>
      <c r="P437" s="28">
        <v>25.310000000000002</v>
      </c>
      <c r="Q437" s="28">
        <f t="shared" si="221"/>
        <v>0.39470234518506375</v>
      </c>
      <c r="R437" s="29">
        <v>0.47331426437999913</v>
      </c>
      <c r="S437" s="29">
        <v>0.10374468206721463</v>
      </c>
      <c r="T437" s="29">
        <v>0.3855370083140725</v>
      </c>
      <c r="U437" s="28" t="s">
        <v>215</v>
      </c>
      <c r="V437" s="28" t="s">
        <v>129</v>
      </c>
      <c r="W437" s="28">
        <v>0.32398001577438529</v>
      </c>
      <c r="X437" s="27">
        <v>1815.5727714957161</v>
      </c>
      <c r="Y437" s="30">
        <f t="shared" si="222"/>
        <v>1.4539611524582542E-4</v>
      </c>
      <c r="Z437" s="27">
        <f t="shared" si="223"/>
        <v>1815.5727714957161</v>
      </c>
      <c r="AA437" s="27">
        <v>0</v>
      </c>
      <c r="AB437" s="27">
        <v>0</v>
      </c>
      <c r="AC437" s="27">
        <v>0</v>
      </c>
      <c r="AD437" s="27">
        <v>0</v>
      </c>
      <c r="AE437" s="27">
        <v>0</v>
      </c>
      <c r="AF437" s="27">
        <f t="shared" si="224"/>
        <v>0</v>
      </c>
      <c r="AG437" s="27">
        <f t="shared" si="225"/>
        <v>0</v>
      </c>
      <c r="AH437" s="27">
        <v>0</v>
      </c>
      <c r="AI437" s="27">
        <v>0</v>
      </c>
      <c r="AJ437" s="27">
        <v>0</v>
      </c>
      <c r="AK437" s="27">
        <v>0</v>
      </c>
      <c r="AL437" s="27">
        <v>0</v>
      </c>
      <c r="AM437" s="27">
        <v>0</v>
      </c>
      <c r="AN437" s="27">
        <f t="shared" si="226"/>
        <v>0</v>
      </c>
      <c r="AO437" s="27">
        <v>0</v>
      </c>
      <c r="AP437" s="30">
        <f t="shared" si="227"/>
        <v>0</v>
      </c>
      <c r="AQ437" s="30">
        <f t="shared" si="228"/>
        <v>0</v>
      </c>
      <c r="AR437" s="31">
        <f t="shared" si="229"/>
        <v>0</v>
      </c>
      <c r="AS437" s="31">
        <f t="shared" si="245"/>
        <v>0</v>
      </c>
      <c r="AT437" s="32">
        <f t="shared" si="230"/>
        <v>0</v>
      </c>
      <c r="AU437" s="24">
        <v>332.72747620029367</v>
      </c>
      <c r="AV437" s="28">
        <f t="shared" si="231"/>
        <v>9.2400231636218366E-3</v>
      </c>
      <c r="AW437" s="30">
        <f t="shared" si="232"/>
        <v>1.1867183703168838E-4</v>
      </c>
      <c r="AX437" s="33">
        <f t="shared" si="233"/>
        <v>9.2400231636218366E-3</v>
      </c>
      <c r="AY437" s="30">
        <f t="shared" si="234"/>
        <v>1.1867183703168838E-4</v>
      </c>
      <c r="AZ437" s="31">
        <f t="shared" si="235"/>
        <v>0.89561883539448939</v>
      </c>
      <c r="BA437" s="31">
        <f t="shared" si="250"/>
        <v>332.72747620029367</v>
      </c>
      <c r="BB437" s="33">
        <f t="shared" si="236"/>
        <v>0</v>
      </c>
      <c r="BC437" s="31">
        <f t="shared" si="237"/>
        <v>0.45939104097937006</v>
      </c>
      <c r="BD437" s="30">
        <f t="shared" si="238"/>
        <v>1.4539611524582542E-4</v>
      </c>
      <c r="BE437" s="31">
        <f t="shared" si="239"/>
        <v>0.9426231332889845</v>
      </c>
      <c r="BF437" s="31">
        <f t="shared" si="240"/>
        <v>0.4222495150595385</v>
      </c>
      <c r="BG437" s="31">
        <f t="shared" si="241"/>
        <v>0.64083229726600266</v>
      </c>
      <c r="BH437" s="24">
        <v>85.17</v>
      </c>
      <c r="BI437" s="24">
        <v>623.33395548199996</v>
      </c>
      <c r="BJ437" s="24">
        <f t="shared" si="248"/>
        <v>8.9903097156404623</v>
      </c>
      <c r="BK437" s="28">
        <f t="shared" si="249"/>
        <v>4.495154857820231E-3</v>
      </c>
      <c r="BL437" s="28" t="str">
        <f t="shared" si="242"/>
        <v>FALSETRUE</v>
      </c>
      <c r="BM437" s="24" t="str">
        <f t="shared" si="243"/>
        <v>FALSETRUE</v>
      </c>
      <c r="BN437" s="28">
        <v>0.40880000000000005</v>
      </c>
      <c r="BO437" s="28">
        <f t="shared" si="244"/>
        <v>0.3633777777777778</v>
      </c>
      <c r="BP437" s="24">
        <v>6.04</v>
      </c>
      <c r="BQ437" s="24">
        <f t="shared" si="252"/>
        <v>205.4</v>
      </c>
      <c r="BR437" s="24">
        <v>5</v>
      </c>
      <c r="BS437" s="28">
        <v>11.86</v>
      </c>
      <c r="BT437" s="28">
        <v>528.71879999999999</v>
      </c>
      <c r="BU437" s="24">
        <v>2.92</v>
      </c>
      <c r="BV437" s="28">
        <v>13.080000000000002</v>
      </c>
      <c r="BW437" s="28">
        <v>583.10640000000012</v>
      </c>
      <c r="BX437" s="24">
        <v>1214</v>
      </c>
      <c r="BY437" s="24">
        <v>2970</v>
      </c>
      <c r="BZ437" s="24">
        <v>274</v>
      </c>
      <c r="CA437" s="24">
        <v>942</v>
      </c>
      <c r="CB437" s="24">
        <v>546</v>
      </c>
      <c r="CC437" s="24">
        <v>2970</v>
      </c>
      <c r="CD437" s="24">
        <v>50.1</v>
      </c>
      <c r="CE437" s="24">
        <v>30.14</v>
      </c>
      <c r="CF437" s="24">
        <v>101.63</v>
      </c>
      <c r="CG437" s="24">
        <v>3797</v>
      </c>
      <c r="CH437" s="24">
        <v>661</v>
      </c>
      <c r="CI437" s="24">
        <v>14.83</v>
      </c>
      <c r="CJ437" s="24" t="s">
        <v>98</v>
      </c>
      <c r="CK437" s="24">
        <v>1239</v>
      </c>
      <c r="CL437" s="28">
        <v>1</v>
      </c>
      <c r="CM437" s="28">
        <v>3.61</v>
      </c>
      <c r="CN437" s="24">
        <v>488</v>
      </c>
      <c r="CO437" s="24">
        <v>39.51</v>
      </c>
      <c r="CP437" s="24">
        <v>153</v>
      </c>
      <c r="CQ437" s="24">
        <v>509</v>
      </c>
      <c r="CR437" s="24">
        <v>365</v>
      </c>
      <c r="CS437" s="24">
        <v>1027</v>
      </c>
      <c r="CT437" s="24">
        <v>192</v>
      </c>
      <c r="CU437" s="24">
        <v>498</v>
      </c>
      <c r="CV437" s="24">
        <v>353</v>
      </c>
      <c r="CW437" s="24">
        <v>266</v>
      </c>
      <c r="CX437" s="24">
        <v>65.08</v>
      </c>
      <c r="CY437" s="24">
        <v>96.89</v>
      </c>
      <c r="CZ437" s="24">
        <v>78.790000000000006</v>
      </c>
      <c r="DA437" s="24">
        <v>49.91</v>
      </c>
      <c r="DB437" s="24">
        <v>223</v>
      </c>
      <c r="DC437" s="24">
        <v>4.12</v>
      </c>
      <c r="DD437" s="24">
        <v>5.43</v>
      </c>
      <c r="DE437" s="24">
        <v>166</v>
      </c>
      <c r="DF437" s="24">
        <v>13.44</v>
      </c>
      <c r="DG437" s="24">
        <v>7.69</v>
      </c>
      <c r="DH437" s="24">
        <v>7.14</v>
      </c>
    </row>
    <row r="438" spans="1:112" ht="12.3" customHeight="1">
      <c r="A438" s="24">
        <v>448</v>
      </c>
      <c r="B438" s="24" t="s">
        <v>130</v>
      </c>
      <c r="C438" s="24" t="s">
        <v>131</v>
      </c>
      <c r="D438" s="25" t="s">
        <v>420</v>
      </c>
      <c r="E438" s="25" t="s">
        <v>421</v>
      </c>
      <c r="F438" s="25" t="s">
        <v>2340</v>
      </c>
      <c r="G438" s="25" t="s">
        <v>2341</v>
      </c>
      <c r="H438" s="25" t="s">
        <v>2848</v>
      </c>
      <c r="I438" s="26">
        <v>2906</v>
      </c>
      <c r="J438" s="27">
        <v>3653.011038238174</v>
      </c>
      <c r="K438" s="27">
        <f t="shared" si="219"/>
        <v>1361.1704</v>
      </c>
      <c r="L438" s="24">
        <v>379</v>
      </c>
      <c r="M438" s="24">
        <v>200</v>
      </c>
      <c r="N438" s="24">
        <v>134</v>
      </c>
      <c r="O438" s="24">
        <f t="shared" si="220"/>
        <v>334</v>
      </c>
      <c r="P438" s="28">
        <v>46.84</v>
      </c>
      <c r="Q438" s="28">
        <f t="shared" si="221"/>
        <v>0.49538329158742728</v>
      </c>
      <c r="R438" s="29">
        <v>0.47331426437999913</v>
      </c>
      <c r="S438" s="29">
        <v>0.10374468206721463</v>
      </c>
      <c r="T438" s="29">
        <v>0.3855370083140725</v>
      </c>
      <c r="U438" s="28" t="s">
        <v>215</v>
      </c>
      <c r="V438" s="28" t="s">
        <v>129</v>
      </c>
      <c r="W438" s="28">
        <v>0.59957423701589108</v>
      </c>
      <c r="X438" s="27">
        <v>2190.2513060622814</v>
      </c>
      <c r="Y438" s="30">
        <f t="shared" si="222"/>
        <v>1.7540141398529588E-4</v>
      </c>
      <c r="Z438" s="27">
        <f t="shared" si="223"/>
        <v>2190.2513060622814</v>
      </c>
      <c r="AA438" s="27">
        <v>0</v>
      </c>
      <c r="AB438" s="27">
        <v>0</v>
      </c>
      <c r="AC438" s="27">
        <v>0</v>
      </c>
      <c r="AD438" s="27">
        <v>0</v>
      </c>
      <c r="AE438" s="27">
        <v>0</v>
      </c>
      <c r="AF438" s="27">
        <f t="shared" si="224"/>
        <v>0</v>
      </c>
      <c r="AG438" s="27">
        <f t="shared" si="225"/>
        <v>0</v>
      </c>
      <c r="AH438" s="27">
        <v>0</v>
      </c>
      <c r="AI438" s="27">
        <v>0</v>
      </c>
      <c r="AJ438" s="27">
        <v>0</v>
      </c>
      <c r="AK438" s="27">
        <v>0</v>
      </c>
      <c r="AL438" s="27">
        <v>0</v>
      </c>
      <c r="AM438" s="27">
        <v>0</v>
      </c>
      <c r="AN438" s="27">
        <f t="shared" si="226"/>
        <v>0</v>
      </c>
      <c r="AO438" s="27">
        <v>0</v>
      </c>
      <c r="AP438" s="30">
        <f t="shared" si="227"/>
        <v>0</v>
      </c>
      <c r="AQ438" s="30">
        <f t="shared" si="228"/>
        <v>0</v>
      </c>
      <c r="AR438" s="31">
        <f t="shared" si="229"/>
        <v>0</v>
      </c>
      <c r="AS438" s="31">
        <f t="shared" si="245"/>
        <v>0</v>
      </c>
      <c r="AT438" s="32">
        <f t="shared" si="230"/>
        <v>0</v>
      </c>
      <c r="AU438" s="24">
        <v>605.56997938605002</v>
      </c>
      <c r="AV438" s="28">
        <f t="shared" si="231"/>
        <v>1.6817008022964597E-2</v>
      </c>
      <c r="AW438" s="30">
        <f t="shared" si="232"/>
        <v>2.1598487364393019E-4</v>
      </c>
      <c r="AX438" s="33">
        <f t="shared" si="233"/>
        <v>1.6817008022964597E-2</v>
      </c>
      <c r="AY438" s="30">
        <f t="shared" si="234"/>
        <v>2.1598487364393019E-4</v>
      </c>
      <c r="AZ438" s="31">
        <f t="shared" si="235"/>
        <v>0.89641710593660584</v>
      </c>
      <c r="BA438" s="31">
        <f t="shared" si="250"/>
        <v>605.56997938605002</v>
      </c>
      <c r="BB438" s="33">
        <f t="shared" si="236"/>
        <v>0</v>
      </c>
      <c r="BC438" s="31">
        <f t="shared" si="237"/>
        <v>0.46218279277985652</v>
      </c>
      <c r="BD438" s="30">
        <f t="shared" si="238"/>
        <v>1.7540141398529588E-4</v>
      </c>
      <c r="BE438" s="31">
        <f t="shared" si="239"/>
        <v>0.94273932289169693</v>
      </c>
      <c r="BF438" s="31">
        <f t="shared" si="240"/>
        <v>0.51416298710719111</v>
      </c>
      <c r="BG438" s="31">
        <f t="shared" si="241"/>
        <v>0.78032593631420022</v>
      </c>
      <c r="BH438" s="24">
        <v>0</v>
      </c>
      <c r="BI438" s="24">
        <v>257.01483360399999</v>
      </c>
      <c r="BJ438" s="24">
        <f t="shared" si="248"/>
        <v>14.213230368900081</v>
      </c>
      <c r="BK438" s="28">
        <f t="shared" si="249"/>
        <v>7.1066151844500405E-3</v>
      </c>
      <c r="BL438" s="28" t="str">
        <f t="shared" si="242"/>
        <v>TRUEFALSE</v>
      </c>
      <c r="BM438" s="24" t="str">
        <f t="shared" si="243"/>
        <v>FALSEFALSE</v>
      </c>
      <c r="BN438" s="28">
        <v>0.60570000000000002</v>
      </c>
      <c r="BO438" s="28">
        <f t="shared" si="244"/>
        <v>0.53839999999999999</v>
      </c>
      <c r="BP438" s="24">
        <v>10.220000000000001</v>
      </c>
      <c r="BQ438" s="24">
        <f t="shared" si="252"/>
        <v>112.22222222222223</v>
      </c>
      <c r="BR438" s="24">
        <v>9</v>
      </c>
      <c r="BS438" s="28">
        <v>31.23</v>
      </c>
      <c r="BT438" s="28">
        <v>907.54380000000003</v>
      </c>
      <c r="BU438" s="24">
        <v>2.2400000000000002</v>
      </c>
      <c r="BV438" s="28">
        <v>18.060000000000002</v>
      </c>
      <c r="BW438" s="28">
        <v>524.82360000000006</v>
      </c>
      <c r="BX438" s="24">
        <v>1026</v>
      </c>
      <c r="BY438" s="24">
        <v>1694</v>
      </c>
      <c r="BZ438" s="24">
        <v>186</v>
      </c>
      <c r="CA438" s="24">
        <v>785</v>
      </c>
      <c r="CB438" s="24">
        <v>457</v>
      </c>
      <c r="CC438" s="24">
        <v>1664</v>
      </c>
      <c r="CD438" s="24">
        <v>71.55</v>
      </c>
      <c r="CE438" s="24">
        <v>27.63</v>
      </c>
      <c r="CF438" s="24">
        <v>116.38</v>
      </c>
      <c r="CG438" s="24">
        <v>0</v>
      </c>
      <c r="CH438" s="24">
        <v>2906</v>
      </c>
      <c r="CI438" s="24">
        <v>100</v>
      </c>
      <c r="CJ438" s="24" t="s">
        <v>1980</v>
      </c>
      <c r="CK438" s="24">
        <v>725</v>
      </c>
      <c r="CL438" s="28">
        <v>1.02</v>
      </c>
      <c r="CM438" s="28">
        <v>4.07</v>
      </c>
      <c r="CN438" s="24">
        <v>249</v>
      </c>
      <c r="CO438" s="24">
        <v>34.340000000000003</v>
      </c>
      <c r="CP438" s="24">
        <v>133</v>
      </c>
      <c r="CQ438" s="24">
        <v>509</v>
      </c>
      <c r="CR438" s="24">
        <v>368</v>
      </c>
      <c r="CS438" s="24">
        <v>1010</v>
      </c>
      <c r="CT438" s="24">
        <v>185</v>
      </c>
      <c r="CU438" s="24">
        <v>431</v>
      </c>
      <c r="CV438" s="24">
        <v>282</v>
      </c>
      <c r="CW438" s="24">
        <v>99</v>
      </c>
      <c r="CX438" s="24">
        <v>69.81</v>
      </c>
      <c r="CY438" s="24">
        <v>96.85</v>
      </c>
      <c r="CZ438" s="24">
        <v>74.599999999999994</v>
      </c>
      <c r="DA438" s="24">
        <v>32.35</v>
      </c>
      <c r="DB438" s="24">
        <v>233</v>
      </c>
      <c r="DC438" s="24">
        <v>4.51</v>
      </c>
      <c r="DD438" s="24">
        <v>14.21</v>
      </c>
      <c r="DE438" s="24">
        <v>233</v>
      </c>
      <c r="DF438" s="24">
        <v>32.14</v>
      </c>
      <c r="DG438" s="24">
        <v>10.210000000000001</v>
      </c>
      <c r="DH438" s="24">
        <v>14.73</v>
      </c>
    </row>
    <row r="439" spans="1:112" ht="12.3" customHeight="1">
      <c r="A439" s="24">
        <v>449</v>
      </c>
      <c r="B439" s="24" t="s">
        <v>130</v>
      </c>
      <c r="C439" s="24" t="s">
        <v>131</v>
      </c>
      <c r="D439" s="25" t="s">
        <v>1311</v>
      </c>
      <c r="E439" s="25" t="s">
        <v>1312</v>
      </c>
      <c r="F439" s="25" t="s">
        <v>1311</v>
      </c>
      <c r="G439" s="25" t="s">
        <v>1313</v>
      </c>
      <c r="H439" s="25" t="s">
        <v>2848</v>
      </c>
      <c r="I439" s="26">
        <v>10517</v>
      </c>
      <c r="J439" s="27">
        <v>12839.993011997474</v>
      </c>
      <c r="K439" s="27">
        <f t="shared" si="219"/>
        <v>3962.8056000000001</v>
      </c>
      <c r="L439" s="24">
        <v>1751</v>
      </c>
      <c r="M439" s="24">
        <v>620</v>
      </c>
      <c r="N439" s="24">
        <v>439</v>
      </c>
      <c r="O439" s="24">
        <f t="shared" si="220"/>
        <v>1059</v>
      </c>
      <c r="P439" s="28">
        <v>37.68</v>
      </c>
      <c r="Q439" s="28">
        <f t="shared" si="221"/>
        <v>0.44447645707696437</v>
      </c>
      <c r="R439" s="29">
        <v>0.51847905881425882</v>
      </c>
      <c r="S439" s="29">
        <v>8.6250269955594136E-2</v>
      </c>
      <c r="T439" s="29">
        <v>0.5072164848327535</v>
      </c>
      <c r="U439" s="28" t="s">
        <v>294</v>
      </c>
      <c r="V439" s="28" t="s">
        <v>295</v>
      </c>
      <c r="W439" s="28">
        <v>0.46737362558165785</v>
      </c>
      <c r="X439" s="27">
        <v>6001.0740864604104</v>
      </c>
      <c r="Y439" s="30">
        <f t="shared" si="222"/>
        <v>4.805826971919826E-4</v>
      </c>
      <c r="Z439" s="27">
        <f t="shared" si="223"/>
        <v>5921.0740864604104</v>
      </c>
      <c r="AA439" s="27">
        <v>0</v>
      </c>
      <c r="AB439" s="27">
        <v>0</v>
      </c>
      <c r="AC439" s="27">
        <v>91</v>
      </c>
      <c r="AD439" s="27">
        <v>0</v>
      </c>
      <c r="AE439" s="27">
        <v>7102</v>
      </c>
      <c r="AF439" s="27">
        <f t="shared" si="224"/>
        <v>7102</v>
      </c>
      <c r="AG439" s="27">
        <f t="shared" si="225"/>
        <v>2</v>
      </c>
      <c r="AH439" s="27">
        <v>0</v>
      </c>
      <c r="AI439" s="27">
        <v>0</v>
      </c>
      <c r="AJ439" s="27">
        <v>92</v>
      </c>
      <c r="AK439" s="27">
        <v>0</v>
      </c>
      <c r="AL439" s="27">
        <v>7102</v>
      </c>
      <c r="AM439" s="27">
        <v>7102</v>
      </c>
      <c r="AN439" s="27">
        <f t="shared" si="226"/>
        <v>2</v>
      </c>
      <c r="AO439" s="27">
        <v>80</v>
      </c>
      <c r="AP439" s="30">
        <f t="shared" si="227"/>
        <v>4.6264805171387391E-5</v>
      </c>
      <c r="AQ439" s="30">
        <f t="shared" si="228"/>
        <v>0</v>
      </c>
      <c r="AR439" s="31">
        <f t="shared" si="229"/>
        <v>1.3330946901738066E-2</v>
      </c>
      <c r="AS439" s="31">
        <f t="shared" si="245"/>
        <v>1.3330946901738066E-2</v>
      </c>
      <c r="AT439" s="32">
        <f t="shared" si="230"/>
        <v>6.2305329859018883E-3</v>
      </c>
      <c r="AU439" s="24">
        <v>1546.5393270497059</v>
      </c>
      <c r="AV439" s="28">
        <f t="shared" si="231"/>
        <v>4.2948239107218032E-2</v>
      </c>
      <c r="AW439" s="30">
        <f t="shared" si="232"/>
        <v>5.5159455142880602E-4</v>
      </c>
      <c r="AX439" s="33">
        <f t="shared" si="233"/>
        <v>4.2948239107218032E-2</v>
      </c>
      <c r="AY439" s="30">
        <f t="shared" si="234"/>
        <v>5.5159455142880602E-4</v>
      </c>
      <c r="AZ439" s="31">
        <f t="shared" si="235"/>
        <v>0.89917015248362087</v>
      </c>
      <c r="BA439" s="31">
        <f t="shared" si="250"/>
        <v>1546.5393270497059</v>
      </c>
      <c r="BB439" s="33">
        <f t="shared" si="236"/>
        <v>0</v>
      </c>
      <c r="BC439" s="31">
        <f t="shared" si="237"/>
        <v>0.48686581680169921</v>
      </c>
      <c r="BD439" s="30">
        <f t="shared" si="238"/>
        <v>4.3431789202059523E-4</v>
      </c>
      <c r="BE439" s="31">
        <f t="shared" si="239"/>
        <v>0.94374192589791472</v>
      </c>
      <c r="BF439" s="31">
        <f t="shared" si="240"/>
        <v>0.47053204472558824</v>
      </c>
      <c r="BG439" s="31">
        <f t="shared" si="241"/>
        <v>0.71410888681838092</v>
      </c>
      <c r="BH439" s="24">
        <v>83.09</v>
      </c>
      <c r="BI439" s="24">
        <v>1011.75824257</v>
      </c>
      <c r="BJ439" s="24">
        <f t="shared" si="248"/>
        <v>12.690771838321959</v>
      </c>
      <c r="BK439" s="28">
        <f t="shared" si="249"/>
        <v>6.3453859191609794E-3</v>
      </c>
      <c r="BL439" s="28" t="str">
        <f t="shared" si="242"/>
        <v>FALSETRUE</v>
      </c>
      <c r="BM439" s="24" t="str">
        <f t="shared" si="243"/>
        <v>TRUETRUE</v>
      </c>
      <c r="BN439" s="28">
        <v>0.44090000000000001</v>
      </c>
      <c r="BO439" s="28">
        <f t="shared" si="244"/>
        <v>0.3919111111111111</v>
      </c>
      <c r="BP439" s="24">
        <v>4.6100000000000003</v>
      </c>
      <c r="BQ439" s="24">
        <f t="shared" si="252"/>
        <v>165.45</v>
      </c>
      <c r="BR439" s="24">
        <v>20</v>
      </c>
      <c r="BS439" s="28">
        <v>11.489999999999998</v>
      </c>
      <c r="BT439" s="28">
        <v>1208.4032999999999</v>
      </c>
      <c r="BU439" s="24">
        <v>1.1499999999999999</v>
      </c>
      <c r="BV439" s="28">
        <v>30.04</v>
      </c>
      <c r="BW439" s="28">
        <v>3159.3067999999998</v>
      </c>
      <c r="BX439" s="24">
        <v>3079</v>
      </c>
      <c r="BY439" s="24">
        <v>6983</v>
      </c>
      <c r="BZ439" s="24">
        <v>455</v>
      </c>
      <c r="CA439" s="24">
        <v>2440</v>
      </c>
      <c r="CB439" s="24">
        <v>1315</v>
      </c>
      <c r="CC439" s="24">
        <v>6762</v>
      </c>
      <c r="CD439" s="24">
        <v>50.61</v>
      </c>
      <c r="CE439" s="24">
        <v>27.89</v>
      </c>
      <c r="CF439" s="24">
        <v>105.61</v>
      </c>
      <c r="CG439" s="24">
        <v>8739</v>
      </c>
      <c r="CH439" s="24">
        <v>1778</v>
      </c>
      <c r="CI439" s="24">
        <v>16.91</v>
      </c>
      <c r="CJ439" s="24" t="s">
        <v>98</v>
      </c>
      <c r="CK439" s="24">
        <v>2912</v>
      </c>
      <c r="CL439" s="28">
        <v>1.01</v>
      </c>
      <c r="CM439" s="28">
        <v>3.66</v>
      </c>
      <c r="CN439" s="24">
        <v>1125</v>
      </c>
      <c r="CO439" s="24">
        <v>38.729999999999997</v>
      </c>
      <c r="CP439" s="24">
        <v>715</v>
      </c>
      <c r="CQ439" s="24">
        <v>1630</v>
      </c>
      <c r="CR439" s="24">
        <v>905</v>
      </c>
      <c r="CS439" s="24">
        <v>3309</v>
      </c>
      <c r="CT439" s="24">
        <v>562</v>
      </c>
      <c r="CU439" s="24">
        <v>1232</v>
      </c>
      <c r="CV439" s="24">
        <v>942</v>
      </c>
      <c r="CW439" s="24">
        <v>676</v>
      </c>
      <c r="CX439" s="24">
        <v>67.22</v>
      </c>
      <c r="CY439" s="24">
        <v>98.56</v>
      </c>
      <c r="CZ439" s="24">
        <v>85.64</v>
      </c>
      <c r="DA439" s="24">
        <v>46.4</v>
      </c>
      <c r="DB439" s="24">
        <v>393</v>
      </c>
      <c r="DC439" s="24">
        <v>1.81</v>
      </c>
      <c r="DD439" s="24">
        <v>9.85</v>
      </c>
      <c r="DE439" s="24">
        <v>532</v>
      </c>
      <c r="DF439" s="24">
        <v>18.309999999999999</v>
      </c>
      <c r="DG439" s="24">
        <v>24.17</v>
      </c>
      <c r="DH439" s="24">
        <v>4.4800000000000004</v>
      </c>
    </row>
    <row r="440" spans="1:112" ht="12.3" customHeight="1">
      <c r="A440" s="24">
        <v>450</v>
      </c>
      <c r="B440" s="24" t="s">
        <v>130</v>
      </c>
      <c r="C440" s="24" t="s">
        <v>131</v>
      </c>
      <c r="D440" s="25" t="s">
        <v>1311</v>
      </c>
      <c r="E440" s="25" t="s">
        <v>1312</v>
      </c>
      <c r="F440" s="25" t="s">
        <v>2410</v>
      </c>
      <c r="G440" s="25" t="s">
        <v>2411</v>
      </c>
      <c r="H440" s="25" t="s">
        <v>2848</v>
      </c>
      <c r="I440" s="26">
        <v>3811</v>
      </c>
      <c r="J440" s="27">
        <v>4652.7729741107141</v>
      </c>
      <c r="K440" s="27">
        <f t="shared" si="219"/>
        <v>1522.8756000000001</v>
      </c>
      <c r="L440" s="24">
        <v>652</v>
      </c>
      <c r="M440" s="24">
        <v>266</v>
      </c>
      <c r="N440" s="24">
        <v>168</v>
      </c>
      <c r="O440" s="24">
        <f t="shared" si="220"/>
        <v>434</v>
      </c>
      <c r="P440" s="28">
        <v>39.96</v>
      </c>
      <c r="Q440" s="28">
        <f t="shared" si="221"/>
        <v>0.45402060463166061</v>
      </c>
      <c r="R440" s="29">
        <v>0.51847905881425882</v>
      </c>
      <c r="S440" s="29">
        <v>8.6250269955594136E-2</v>
      </c>
      <c r="T440" s="29">
        <v>0.5072164848327535</v>
      </c>
      <c r="U440" s="28" t="s">
        <v>294</v>
      </c>
      <c r="V440" s="28" t="s">
        <v>295</v>
      </c>
      <c r="W440" s="28">
        <v>0.49565419528245885</v>
      </c>
      <c r="X440" s="27">
        <v>2306.1664443148188</v>
      </c>
      <c r="Y440" s="30">
        <f t="shared" si="222"/>
        <v>1.8468422052695673E-4</v>
      </c>
      <c r="Z440" s="27">
        <f t="shared" si="223"/>
        <v>2306.1664443148188</v>
      </c>
      <c r="AA440" s="27">
        <v>0</v>
      </c>
      <c r="AB440" s="27">
        <v>0</v>
      </c>
      <c r="AC440" s="27">
        <v>0</v>
      </c>
      <c r="AD440" s="27">
        <v>0</v>
      </c>
      <c r="AE440" s="27">
        <v>0</v>
      </c>
      <c r="AF440" s="27">
        <f t="shared" si="224"/>
        <v>0</v>
      </c>
      <c r="AG440" s="27">
        <f t="shared" si="225"/>
        <v>0</v>
      </c>
      <c r="AH440" s="27">
        <v>0</v>
      </c>
      <c r="AI440" s="27">
        <v>0</v>
      </c>
      <c r="AJ440" s="27">
        <v>0</v>
      </c>
      <c r="AK440" s="27">
        <v>0</v>
      </c>
      <c r="AL440" s="27">
        <v>0</v>
      </c>
      <c r="AM440" s="27">
        <v>0</v>
      </c>
      <c r="AN440" s="27">
        <f t="shared" si="226"/>
        <v>0</v>
      </c>
      <c r="AO440" s="27">
        <v>0</v>
      </c>
      <c r="AP440" s="30">
        <f t="shared" si="227"/>
        <v>0</v>
      </c>
      <c r="AQ440" s="30">
        <f t="shared" si="228"/>
        <v>0</v>
      </c>
      <c r="AR440" s="31">
        <f t="shared" si="229"/>
        <v>0</v>
      </c>
      <c r="AS440" s="31">
        <f t="shared" si="245"/>
        <v>0</v>
      </c>
      <c r="AT440" s="32">
        <f t="shared" si="230"/>
        <v>0</v>
      </c>
      <c r="AU440" s="24">
        <v>473.84541069003069</v>
      </c>
      <c r="AV440" s="28">
        <f t="shared" si="231"/>
        <v>1.3158945034392447E-2</v>
      </c>
      <c r="AW440" s="30">
        <f t="shared" si="232"/>
        <v>1.6900349198023683E-4</v>
      </c>
      <c r="AX440" s="33">
        <f t="shared" si="233"/>
        <v>1.3158945034392447E-2</v>
      </c>
      <c r="AY440" s="30">
        <f t="shared" si="234"/>
        <v>1.6900349198023683E-4</v>
      </c>
      <c r="AZ440" s="31">
        <f t="shared" si="235"/>
        <v>0.89603171201287601</v>
      </c>
      <c r="BA440" s="31">
        <f t="shared" si="250"/>
        <v>473.84541069003069</v>
      </c>
      <c r="BB440" s="33">
        <f t="shared" si="236"/>
        <v>0</v>
      </c>
      <c r="BC440" s="31">
        <f t="shared" si="237"/>
        <v>0.47588990528717573</v>
      </c>
      <c r="BD440" s="30">
        <f t="shared" si="238"/>
        <v>1.8468422052695673E-4</v>
      </c>
      <c r="BE440" s="31">
        <f t="shared" si="239"/>
        <v>0.9427752687295804</v>
      </c>
      <c r="BF440" s="31">
        <f t="shared" si="240"/>
        <v>0.47953804941085543</v>
      </c>
      <c r="BG440" s="31">
        <f t="shared" si="241"/>
        <v>0.72777696331299668</v>
      </c>
      <c r="BH440" s="24">
        <v>0</v>
      </c>
      <c r="BI440" s="24">
        <v>1452.1582422900001</v>
      </c>
      <c r="BJ440" s="24">
        <f t="shared" si="248"/>
        <v>3.2040399170089495</v>
      </c>
      <c r="BK440" s="28">
        <f t="shared" si="249"/>
        <v>1.6020199585044747E-3</v>
      </c>
      <c r="BL440" s="28" t="str">
        <f t="shared" si="242"/>
        <v>TRUEFALSE</v>
      </c>
      <c r="BM440" s="24" t="str">
        <f t="shared" si="243"/>
        <v>FALSEFALSE</v>
      </c>
      <c r="BN440" s="28">
        <v>0.47649999999999998</v>
      </c>
      <c r="BO440" s="28">
        <f t="shared" si="244"/>
        <v>0.42355555555555552</v>
      </c>
      <c r="BP440" s="24">
        <v>7.21</v>
      </c>
      <c r="BQ440" s="24">
        <f t="shared" si="252"/>
        <v>86.909090909090907</v>
      </c>
      <c r="BR440" s="24">
        <v>11</v>
      </c>
      <c r="BS440" s="28">
        <v>20.92</v>
      </c>
      <c r="BT440" s="28">
        <v>797.26120000000014</v>
      </c>
      <c r="BU440" s="24">
        <v>6.94</v>
      </c>
      <c r="BV440" s="28">
        <v>30.11</v>
      </c>
      <c r="BW440" s="28">
        <v>1147.4920999999999</v>
      </c>
      <c r="BX440" s="24">
        <v>1176</v>
      </c>
      <c r="BY440" s="24">
        <v>2468</v>
      </c>
      <c r="BZ440" s="24">
        <v>167</v>
      </c>
      <c r="CA440" s="24">
        <v>942</v>
      </c>
      <c r="CB440" s="24">
        <v>509</v>
      </c>
      <c r="CC440" s="24">
        <v>2360</v>
      </c>
      <c r="CD440" s="24">
        <v>54.42</v>
      </c>
      <c r="CE440" s="24">
        <v>27.2</v>
      </c>
      <c r="CF440" s="24">
        <v>119.78</v>
      </c>
      <c r="CG440" s="24">
        <v>0</v>
      </c>
      <c r="CH440" s="24">
        <v>3811</v>
      </c>
      <c r="CI440" s="24">
        <v>100</v>
      </c>
      <c r="CJ440" s="24" t="s">
        <v>1980</v>
      </c>
      <c r="CK440" s="24">
        <v>1118</v>
      </c>
      <c r="CL440" s="28">
        <v>1.01</v>
      </c>
      <c r="CM440" s="28">
        <v>3.43</v>
      </c>
      <c r="CN440" s="24">
        <v>342</v>
      </c>
      <c r="CO440" s="24">
        <v>30.62</v>
      </c>
      <c r="CP440" s="24">
        <v>205</v>
      </c>
      <c r="CQ440" s="24">
        <v>456</v>
      </c>
      <c r="CR440" s="24">
        <v>295</v>
      </c>
      <c r="CS440" s="24">
        <v>956</v>
      </c>
      <c r="CT440" s="24">
        <v>198</v>
      </c>
      <c r="CU440" s="24">
        <v>459</v>
      </c>
      <c r="CV440" s="24">
        <v>330</v>
      </c>
      <c r="CW440" s="24">
        <v>155</v>
      </c>
      <c r="CX440" s="24">
        <v>61.11</v>
      </c>
      <c r="CY440" s="24">
        <v>96.84</v>
      </c>
      <c r="CZ440" s="24">
        <v>77.459999999999994</v>
      </c>
      <c r="DA440" s="24">
        <v>30.88</v>
      </c>
      <c r="DB440" s="24">
        <v>218</v>
      </c>
      <c r="DC440" s="24">
        <v>3.92</v>
      </c>
      <c r="DD440" s="24">
        <v>9.85</v>
      </c>
      <c r="DE440" s="24">
        <v>348</v>
      </c>
      <c r="DF440" s="24">
        <v>31.15</v>
      </c>
      <c r="DG440" s="24">
        <v>11.73</v>
      </c>
      <c r="DH440" s="24">
        <v>5.34</v>
      </c>
    </row>
    <row r="441" spans="1:112" ht="12.3" customHeight="1">
      <c r="A441" s="24">
        <v>451</v>
      </c>
      <c r="B441" s="24" t="s">
        <v>130</v>
      </c>
      <c r="C441" s="24" t="s">
        <v>131</v>
      </c>
      <c r="D441" s="25" t="s">
        <v>1311</v>
      </c>
      <c r="E441" s="25" t="s">
        <v>1312</v>
      </c>
      <c r="F441" s="25" t="s">
        <v>2182</v>
      </c>
      <c r="G441" s="25" t="s">
        <v>2183</v>
      </c>
      <c r="H441" s="25" t="s">
        <v>2848</v>
      </c>
      <c r="I441" s="26">
        <v>6282</v>
      </c>
      <c r="J441" s="27">
        <v>7669.5669964218059</v>
      </c>
      <c r="K441" s="27">
        <f t="shared" si="219"/>
        <v>2668.5935999999997</v>
      </c>
      <c r="L441" s="24">
        <v>1048</v>
      </c>
      <c r="M441" s="24">
        <v>522</v>
      </c>
      <c r="N441" s="24">
        <v>252</v>
      </c>
      <c r="O441" s="24">
        <f t="shared" si="220"/>
        <v>774</v>
      </c>
      <c r="P441" s="28">
        <v>42.48</v>
      </c>
      <c r="Q441" s="28">
        <f t="shared" si="221"/>
        <v>0.46515059271502135</v>
      </c>
      <c r="R441" s="29">
        <v>0.51847905881425882</v>
      </c>
      <c r="S441" s="29">
        <v>8.6250269955594136E-2</v>
      </c>
      <c r="T441" s="29">
        <v>0.5072164848327535</v>
      </c>
      <c r="U441" s="28" t="s">
        <v>294</v>
      </c>
      <c r="V441" s="28" t="s">
        <v>295</v>
      </c>
      <c r="W441" s="28">
        <v>0.52691166705702819</v>
      </c>
      <c r="X441" s="27">
        <v>4041.1843316901786</v>
      </c>
      <c r="Y441" s="30">
        <f t="shared" si="222"/>
        <v>3.2362927669155983E-4</v>
      </c>
      <c r="Z441" s="27">
        <f t="shared" si="223"/>
        <v>4041.1843316901786</v>
      </c>
      <c r="AA441" s="27">
        <v>0</v>
      </c>
      <c r="AB441" s="27">
        <v>0</v>
      </c>
      <c r="AC441" s="27">
        <v>180</v>
      </c>
      <c r="AD441" s="27">
        <v>0</v>
      </c>
      <c r="AE441" s="27">
        <v>0</v>
      </c>
      <c r="AF441" s="27">
        <f t="shared" si="224"/>
        <v>180</v>
      </c>
      <c r="AG441" s="27">
        <f t="shared" si="225"/>
        <v>1</v>
      </c>
      <c r="AH441" s="27">
        <v>0</v>
      </c>
      <c r="AI441" s="27">
        <v>0</v>
      </c>
      <c r="AJ441" s="27">
        <v>180</v>
      </c>
      <c r="AK441" s="27">
        <v>0</v>
      </c>
      <c r="AL441" s="27">
        <v>0</v>
      </c>
      <c r="AM441" s="27">
        <v>180</v>
      </c>
      <c r="AN441" s="27">
        <f t="shared" si="226"/>
        <v>1</v>
      </c>
      <c r="AO441" s="27">
        <v>0</v>
      </c>
      <c r="AP441" s="30">
        <f t="shared" si="227"/>
        <v>0</v>
      </c>
      <c r="AQ441" s="30">
        <f t="shared" si="228"/>
        <v>0</v>
      </c>
      <c r="AR441" s="31">
        <f t="shared" si="229"/>
        <v>0</v>
      </c>
      <c r="AS441" s="31">
        <f t="shared" si="245"/>
        <v>0</v>
      </c>
      <c r="AT441" s="32">
        <f t="shared" si="230"/>
        <v>0</v>
      </c>
      <c r="AU441" s="24">
        <v>1046.4465707752579</v>
      </c>
      <c r="AV441" s="28">
        <f t="shared" si="231"/>
        <v>2.9060390995889404E-2</v>
      </c>
      <c r="AW441" s="30">
        <f t="shared" si="232"/>
        <v>3.7322958214203817E-4</v>
      </c>
      <c r="AX441" s="33">
        <f t="shared" si="233"/>
        <v>2.9060390995889404E-2</v>
      </c>
      <c r="AY441" s="30">
        <f t="shared" si="234"/>
        <v>3.7322958214203817E-4</v>
      </c>
      <c r="AZ441" s="31">
        <f t="shared" si="235"/>
        <v>0.89770700319053598</v>
      </c>
      <c r="BA441" s="31">
        <f t="shared" si="250"/>
        <v>1046.4465707752579</v>
      </c>
      <c r="BB441" s="33">
        <f t="shared" si="236"/>
        <v>0</v>
      </c>
      <c r="BC441" s="31">
        <f t="shared" si="237"/>
        <v>0.4817488176668947</v>
      </c>
      <c r="BD441" s="30">
        <f t="shared" si="238"/>
        <v>3.2362927669155983E-4</v>
      </c>
      <c r="BE441" s="31">
        <f t="shared" si="239"/>
        <v>0.9433133060614135</v>
      </c>
      <c r="BF441" s="31">
        <f t="shared" si="240"/>
        <v>0.49018286746504441</v>
      </c>
      <c r="BG441" s="31">
        <f t="shared" si="241"/>
        <v>0.74393220556752637</v>
      </c>
      <c r="BH441" s="24">
        <v>42.65</v>
      </c>
      <c r="BI441" s="24">
        <v>1052.0552897299999</v>
      </c>
      <c r="BJ441" s="24">
        <f t="shared" si="248"/>
        <v>7.2900797812538238</v>
      </c>
      <c r="BK441" s="28">
        <f t="shared" si="249"/>
        <v>3.6450398906269117E-3</v>
      </c>
      <c r="BL441" s="28" t="str">
        <f t="shared" si="242"/>
        <v>TRUEFALSE</v>
      </c>
      <c r="BM441" s="24" t="str">
        <f t="shared" si="243"/>
        <v>TRUEFALSE</v>
      </c>
      <c r="BN441" s="28">
        <v>0.46590000000000004</v>
      </c>
      <c r="BO441" s="28">
        <f t="shared" si="244"/>
        <v>0.41413333333333335</v>
      </c>
      <c r="BP441" s="24">
        <v>9.34</v>
      </c>
      <c r="BQ441" s="24">
        <f t="shared" si="252"/>
        <v>180.54545454545453</v>
      </c>
      <c r="BR441" s="24">
        <v>11</v>
      </c>
      <c r="BS441" s="28">
        <v>17.190000000000001</v>
      </c>
      <c r="BT441" s="28">
        <v>1079.8758000000003</v>
      </c>
      <c r="BU441" s="24">
        <v>4.03</v>
      </c>
      <c r="BV441" s="28">
        <v>44.6</v>
      </c>
      <c r="BW441" s="28">
        <v>2801.7719999999999</v>
      </c>
      <c r="BX441" s="24">
        <v>1908</v>
      </c>
      <c r="BY441" s="24">
        <v>4095</v>
      </c>
      <c r="BZ441" s="24">
        <v>279</v>
      </c>
      <c r="CA441" s="24">
        <v>1510</v>
      </c>
      <c r="CB441" s="24">
        <v>838</v>
      </c>
      <c r="CC441" s="24">
        <v>3934</v>
      </c>
      <c r="CD441" s="24">
        <v>53.41</v>
      </c>
      <c r="CE441" s="24">
        <v>27.75</v>
      </c>
      <c r="CF441" s="24">
        <v>112.23</v>
      </c>
      <c r="CG441" s="24">
        <v>2679</v>
      </c>
      <c r="CH441" s="24">
        <v>3603</v>
      </c>
      <c r="CI441" s="24">
        <v>57.35</v>
      </c>
      <c r="CJ441" s="24" t="s">
        <v>1980</v>
      </c>
      <c r="CK441" s="24">
        <v>1874</v>
      </c>
      <c r="CL441" s="28">
        <v>1.01</v>
      </c>
      <c r="CM441" s="28">
        <v>3.37</v>
      </c>
      <c r="CN441" s="24">
        <v>883</v>
      </c>
      <c r="CO441" s="24">
        <v>47.17</v>
      </c>
      <c r="CP441" s="24">
        <v>670</v>
      </c>
      <c r="CQ441" s="24">
        <v>838</v>
      </c>
      <c r="CR441" s="24">
        <v>478</v>
      </c>
      <c r="CS441" s="24">
        <v>1986</v>
      </c>
      <c r="CT441" s="24">
        <v>316</v>
      </c>
      <c r="CU441" s="24">
        <v>771</v>
      </c>
      <c r="CV441" s="24">
        <v>528</v>
      </c>
      <c r="CW441" s="24">
        <v>309</v>
      </c>
      <c r="CX441" s="24">
        <v>61.84</v>
      </c>
      <c r="CY441" s="24">
        <v>96.13</v>
      </c>
      <c r="CZ441" s="24">
        <v>76.86</v>
      </c>
      <c r="DA441" s="24">
        <v>38.479999999999997</v>
      </c>
      <c r="DB441" s="24">
        <v>469</v>
      </c>
      <c r="DC441" s="24">
        <v>4.07</v>
      </c>
      <c r="DD441" s="24">
        <v>9.08</v>
      </c>
      <c r="DE441" s="24">
        <v>510</v>
      </c>
      <c r="DF441" s="24">
        <v>27.24</v>
      </c>
      <c r="DG441" s="24">
        <v>12.39</v>
      </c>
      <c r="DH441" s="24">
        <v>10.15</v>
      </c>
    </row>
    <row r="442" spans="1:112" ht="12.3" customHeight="1">
      <c r="A442" s="24">
        <v>452</v>
      </c>
      <c r="B442" s="24" t="s">
        <v>130</v>
      </c>
      <c r="C442" s="24" t="s">
        <v>131</v>
      </c>
      <c r="D442" s="25" t="s">
        <v>1311</v>
      </c>
      <c r="E442" s="25" t="s">
        <v>1312</v>
      </c>
      <c r="F442" s="25" t="s">
        <v>2399</v>
      </c>
      <c r="G442" s="25" t="s">
        <v>2400</v>
      </c>
      <c r="H442" s="25" t="s">
        <v>2848</v>
      </c>
      <c r="I442" s="26">
        <v>3145</v>
      </c>
      <c r="J442" s="27">
        <v>3839.6670174700062</v>
      </c>
      <c r="K442" s="27">
        <f t="shared" si="219"/>
        <v>1775.3525</v>
      </c>
      <c r="L442" s="24">
        <v>371</v>
      </c>
      <c r="M442" s="24">
        <v>216</v>
      </c>
      <c r="N442" s="24">
        <v>265</v>
      </c>
      <c r="O442" s="24">
        <f t="shared" si="220"/>
        <v>481</v>
      </c>
      <c r="P442" s="28">
        <v>56.45</v>
      </c>
      <c r="Q442" s="28">
        <f t="shared" si="221"/>
        <v>0.54713849204462373</v>
      </c>
      <c r="R442" s="29">
        <v>0.51847905881425882</v>
      </c>
      <c r="S442" s="29">
        <v>8.6250269955594136E-2</v>
      </c>
      <c r="T442" s="29">
        <v>0.5072164848327535</v>
      </c>
      <c r="U442" s="28" t="s">
        <v>294</v>
      </c>
      <c r="V442" s="28" t="s">
        <v>295</v>
      </c>
      <c r="W442" s="28">
        <v>0.70019217526763766</v>
      </c>
      <c r="X442" s="27">
        <v>2688.5048012657262</v>
      </c>
      <c r="Y442" s="30">
        <f t="shared" si="222"/>
        <v>2.1530293913901035E-4</v>
      </c>
      <c r="Z442" s="27">
        <f t="shared" si="223"/>
        <v>2688.5048012657262</v>
      </c>
      <c r="AA442" s="27">
        <v>0</v>
      </c>
      <c r="AB442" s="27">
        <v>0</v>
      </c>
      <c r="AC442" s="27">
        <v>0</v>
      </c>
      <c r="AD442" s="27">
        <v>0</v>
      </c>
      <c r="AE442" s="27">
        <v>0</v>
      </c>
      <c r="AF442" s="27">
        <f t="shared" si="224"/>
        <v>0</v>
      </c>
      <c r="AG442" s="27">
        <f t="shared" si="225"/>
        <v>0</v>
      </c>
      <c r="AH442" s="27">
        <v>0</v>
      </c>
      <c r="AI442" s="27">
        <v>0</v>
      </c>
      <c r="AJ442" s="27">
        <v>0</v>
      </c>
      <c r="AK442" s="27">
        <v>0</v>
      </c>
      <c r="AL442" s="27">
        <v>0</v>
      </c>
      <c r="AM442" s="27">
        <v>0</v>
      </c>
      <c r="AN442" s="27">
        <f t="shared" si="226"/>
        <v>0</v>
      </c>
      <c r="AO442" s="27">
        <v>0</v>
      </c>
      <c r="AP442" s="30">
        <f t="shared" si="227"/>
        <v>0</v>
      </c>
      <c r="AQ442" s="30">
        <f t="shared" si="228"/>
        <v>0</v>
      </c>
      <c r="AR442" s="31">
        <f t="shared" si="229"/>
        <v>0</v>
      </c>
      <c r="AS442" s="31">
        <f t="shared" si="245"/>
        <v>0</v>
      </c>
      <c r="AT442" s="32">
        <f t="shared" si="230"/>
        <v>0</v>
      </c>
      <c r="AU442" s="24">
        <v>484.53298528520526</v>
      </c>
      <c r="AV442" s="28">
        <f t="shared" si="231"/>
        <v>1.3455744799624046E-2</v>
      </c>
      <c r="AW442" s="30">
        <f t="shared" si="232"/>
        <v>1.7281536265922781E-4</v>
      </c>
      <c r="AX442" s="33">
        <f t="shared" si="233"/>
        <v>1.3455744799624046E-2</v>
      </c>
      <c r="AY442" s="30">
        <f t="shared" si="234"/>
        <v>1.7281536265922781E-4</v>
      </c>
      <c r="AZ442" s="31">
        <f t="shared" si="235"/>
        <v>0.89606298124646822</v>
      </c>
      <c r="BA442" s="31">
        <f t="shared" si="250"/>
        <v>484.53298528520526</v>
      </c>
      <c r="BB442" s="33">
        <f t="shared" si="236"/>
        <v>0</v>
      </c>
      <c r="BC442" s="31">
        <f t="shared" si="237"/>
        <v>0.47599926162011702</v>
      </c>
      <c r="BD442" s="30">
        <f t="shared" si="238"/>
        <v>2.1530293913901035E-4</v>
      </c>
      <c r="BE442" s="31">
        <f t="shared" si="239"/>
        <v>0.94289383367979118</v>
      </c>
      <c r="BF442" s="31">
        <f t="shared" si="240"/>
        <v>0.54776710396218931</v>
      </c>
      <c r="BG442" s="31">
        <f t="shared" si="241"/>
        <v>0.83132564770225781</v>
      </c>
      <c r="BH442" s="24">
        <v>0</v>
      </c>
      <c r="BI442" s="24">
        <v>608.53945793299999</v>
      </c>
      <c r="BJ442" s="24">
        <f t="shared" si="248"/>
        <v>6.3096434707981617</v>
      </c>
      <c r="BK442" s="28">
        <f t="shared" si="249"/>
        <v>3.154821735399081E-3</v>
      </c>
      <c r="BL442" s="28" t="str">
        <f t="shared" si="242"/>
        <v>TRUEFALSE</v>
      </c>
      <c r="BM442" s="24" t="str">
        <f t="shared" si="243"/>
        <v>FALSEFALSE</v>
      </c>
      <c r="BN442" s="28">
        <v>0.54170000000000007</v>
      </c>
      <c r="BO442" s="28">
        <f t="shared" si="244"/>
        <v>0.48151111111111117</v>
      </c>
      <c r="BP442" s="24">
        <v>19.079999999999998</v>
      </c>
      <c r="BQ442" s="24">
        <f t="shared" si="252"/>
        <v>40.705882352941174</v>
      </c>
      <c r="BR442" s="24">
        <v>17</v>
      </c>
      <c r="BS442" s="28">
        <v>42.28</v>
      </c>
      <c r="BT442" s="28">
        <v>1329.7060000000001</v>
      </c>
      <c r="BU442" s="24">
        <v>19.59</v>
      </c>
      <c r="BV442" s="28">
        <v>55.550000000000004</v>
      </c>
      <c r="BW442" s="28">
        <v>1747.0474999999999</v>
      </c>
      <c r="BX442" s="24">
        <v>1052</v>
      </c>
      <c r="BY442" s="24">
        <v>1942</v>
      </c>
      <c r="BZ442" s="24">
        <v>151</v>
      </c>
      <c r="CA442" s="24">
        <v>822</v>
      </c>
      <c r="CB442" s="24">
        <v>442</v>
      </c>
      <c r="CC442" s="24">
        <v>1881</v>
      </c>
      <c r="CD442" s="24">
        <v>61.95</v>
      </c>
      <c r="CE442" s="24">
        <v>27.23</v>
      </c>
      <c r="CF442" s="24">
        <v>119.47</v>
      </c>
      <c r="CG442" s="24">
        <v>0</v>
      </c>
      <c r="CH442" s="24">
        <v>3145</v>
      </c>
      <c r="CI442" s="24">
        <v>100</v>
      </c>
      <c r="CJ442" s="24" t="s">
        <v>1980</v>
      </c>
      <c r="CK442" s="24">
        <v>869</v>
      </c>
      <c r="CL442" s="28">
        <v>1</v>
      </c>
      <c r="CM442" s="28">
        <v>3.62</v>
      </c>
      <c r="CN442" s="24">
        <v>248</v>
      </c>
      <c r="CO442" s="24">
        <v>28.54</v>
      </c>
      <c r="CP442" s="24">
        <v>148</v>
      </c>
      <c r="CQ442" s="24">
        <v>372</v>
      </c>
      <c r="CR442" s="24">
        <v>172</v>
      </c>
      <c r="CS442" s="24">
        <v>692</v>
      </c>
      <c r="CT442" s="24">
        <v>148</v>
      </c>
      <c r="CU442" s="24">
        <v>431</v>
      </c>
      <c r="CV442" s="24">
        <v>242</v>
      </c>
      <c r="CW442" s="24">
        <v>107</v>
      </c>
      <c r="CX442" s="24">
        <v>56.49</v>
      </c>
      <c r="CY442" s="24">
        <v>89.79</v>
      </c>
      <c r="CZ442" s="24">
        <v>68.75</v>
      </c>
      <c r="DA442" s="24">
        <v>28.53</v>
      </c>
      <c r="DB442" s="24">
        <v>476</v>
      </c>
      <c r="DC442" s="24">
        <v>10.94</v>
      </c>
      <c r="DD442" s="24">
        <v>13.69</v>
      </c>
      <c r="DE442" s="24">
        <v>326</v>
      </c>
      <c r="DF442" s="24">
        <v>37.51</v>
      </c>
      <c r="DG442" s="24">
        <v>28.65</v>
      </c>
      <c r="DH442" s="24">
        <v>18.190000000000001</v>
      </c>
    </row>
    <row r="443" spans="1:112" ht="12.3" customHeight="1">
      <c r="A443" s="24">
        <v>453</v>
      </c>
      <c r="B443" s="24" t="s">
        <v>130</v>
      </c>
      <c r="C443" s="24" t="s">
        <v>131</v>
      </c>
      <c r="D443" s="25" t="s">
        <v>377</v>
      </c>
      <c r="E443" s="25" t="s">
        <v>483</v>
      </c>
      <c r="F443" s="25" t="s">
        <v>484</v>
      </c>
      <c r="G443" s="25" t="s">
        <v>485</v>
      </c>
      <c r="H443" s="25" t="s">
        <v>2848</v>
      </c>
      <c r="I443" s="26">
        <v>35150</v>
      </c>
      <c r="J443" s="27">
        <v>41926.862893147263</v>
      </c>
      <c r="K443" s="27">
        <f t="shared" si="219"/>
        <v>19325.47</v>
      </c>
      <c r="L443" s="24">
        <v>3841</v>
      </c>
      <c r="M443" s="24">
        <v>2647</v>
      </c>
      <c r="N443" s="24">
        <v>2043</v>
      </c>
      <c r="O443" s="24">
        <f t="shared" si="220"/>
        <v>4690</v>
      </c>
      <c r="P443" s="28">
        <v>54.980000000000004</v>
      </c>
      <c r="Q443" s="28">
        <f t="shared" si="221"/>
        <v>0.49234490214334176</v>
      </c>
      <c r="R443" s="29">
        <v>0.57940440688684591</v>
      </c>
      <c r="S443" s="29">
        <v>0.13487235973343337</v>
      </c>
      <c r="T443" s="29">
        <v>0.40074300757889081</v>
      </c>
      <c r="U443" s="28" t="s">
        <v>215</v>
      </c>
      <c r="V443" s="28" t="s">
        <v>129</v>
      </c>
      <c r="W443" s="28">
        <v>0.59295318454561652</v>
      </c>
      <c r="X443" s="27">
        <v>24860.66687049911</v>
      </c>
      <c r="Y443" s="30">
        <f t="shared" si="222"/>
        <v>1.9909113212869594E-3</v>
      </c>
      <c r="Z443" s="27">
        <f t="shared" si="223"/>
        <v>24860.66687049911</v>
      </c>
      <c r="AA443" s="27">
        <v>0</v>
      </c>
      <c r="AB443" s="27">
        <v>0</v>
      </c>
      <c r="AC443" s="27">
        <v>40</v>
      </c>
      <c r="AD443" s="27">
        <v>0</v>
      </c>
      <c r="AE443" s="27">
        <v>6965</v>
      </c>
      <c r="AF443" s="27">
        <f t="shared" si="224"/>
        <v>6965</v>
      </c>
      <c r="AG443" s="27">
        <f t="shared" si="225"/>
        <v>2</v>
      </c>
      <c r="AH443" s="27">
        <v>0</v>
      </c>
      <c r="AI443" s="27">
        <v>0</v>
      </c>
      <c r="AJ443" s="27">
        <v>40</v>
      </c>
      <c r="AK443" s="27">
        <v>0</v>
      </c>
      <c r="AL443" s="27">
        <v>6965</v>
      </c>
      <c r="AM443" s="27">
        <v>6965</v>
      </c>
      <c r="AN443" s="27">
        <f t="shared" si="226"/>
        <v>2</v>
      </c>
      <c r="AO443" s="27">
        <v>0</v>
      </c>
      <c r="AP443" s="30">
        <f t="shared" si="227"/>
        <v>0</v>
      </c>
      <c r="AQ443" s="30">
        <f t="shared" si="228"/>
        <v>0</v>
      </c>
      <c r="AR443" s="31">
        <f t="shared" si="229"/>
        <v>0</v>
      </c>
      <c r="AS443" s="31">
        <f t="shared" si="245"/>
        <v>0</v>
      </c>
      <c r="AT443" s="32">
        <f t="shared" si="230"/>
        <v>0</v>
      </c>
      <c r="AU443" s="24">
        <v>6157.2258683216824</v>
      </c>
      <c r="AV443" s="28">
        <f t="shared" si="231"/>
        <v>0.1709895145921036</v>
      </c>
      <c r="AW443" s="30">
        <f t="shared" si="232"/>
        <v>2.1960594092112484E-3</v>
      </c>
      <c r="AX443" s="33">
        <f t="shared" si="233"/>
        <v>0.1709895145921036</v>
      </c>
      <c r="AY443" s="30">
        <f t="shared" si="234"/>
        <v>2.1960594092112484E-3</v>
      </c>
      <c r="AZ443" s="31">
        <f t="shared" si="235"/>
        <v>0.91265989547401072</v>
      </c>
      <c r="BA443" s="31">
        <f t="shared" si="250"/>
        <v>6157.2258683216824</v>
      </c>
      <c r="BB443" s="33">
        <f t="shared" si="236"/>
        <v>0</v>
      </c>
      <c r="BC443" s="31">
        <f t="shared" si="237"/>
        <v>0.55435127231765335</v>
      </c>
      <c r="BD443" s="30">
        <f t="shared" si="238"/>
        <v>1.9909113212869594E-3</v>
      </c>
      <c r="BE443" s="31">
        <f t="shared" si="239"/>
        <v>0.94976952701269823</v>
      </c>
      <c r="BF443" s="31">
        <f t="shared" si="240"/>
        <v>0.51490454095986726</v>
      </c>
      <c r="BG443" s="31">
        <f t="shared" si="241"/>
        <v>0.78145136486298117</v>
      </c>
      <c r="BH443" s="24">
        <v>64.900000000000006</v>
      </c>
      <c r="BI443" s="24">
        <v>1868.6107863499999</v>
      </c>
      <c r="BJ443" s="24">
        <f t="shared" si="248"/>
        <v>22.437450965936016</v>
      </c>
      <c r="BK443" s="28">
        <f t="shared" ref="BK443:BK457" si="253">BJ443/(2000)</f>
        <v>1.1218725482968008E-2</v>
      </c>
      <c r="BL443" s="28" t="str">
        <f t="shared" si="242"/>
        <v>TRUETRUE</v>
      </c>
      <c r="BM443" s="24" t="str">
        <f t="shared" si="243"/>
        <v>TRUETRUE</v>
      </c>
      <c r="BN443" s="28">
        <v>0.43130000000000002</v>
      </c>
      <c r="BO443" s="28">
        <f t="shared" si="244"/>
        <v>0.38337777777777782</v>
      </c>
      <c r="BP443" s="24">
        <v>8.69</v>
      </c>
      <c r="BQ443" s="24">
        <f t="shared" si="252"/>
        <v>116.67415730337079</v>
      </c>
      <c r="BR443" s="24">
        <v>89</v>
      </c>
      <c r="BS443" s="28">
        <v>30.73</v>
      </c>
      <c r="BT443" s="28">
        <v>10801.595000000001</v>
      </c>
      <c r="BU443" s="24">
        <v>7.83</v>
      </c>
      <c r="BV443" s="28">
        <v>46.55</v>
      </c>
      <c r="BW443" s="28">
        <v>16362.325000000001</v>
      </c>
      <c r="BX443" s="24">
        <v>9985</v>
      </c>
      <c r="BY443" s="24">
        <v>23149</v>
      </c>
      <c r="BZ443" s="24">
        <v>2016</v>
      </c>
      <c r="CA443" s="24">
        <v>7805</v>
      </c>
      <c r="CB443" s="24">
        <v>4557</v>
      </c>
      <c r="CC443" s="24">
        <v>22788</v>
      </c>
      <c r="CD443" s="24">
        <v>51.84</v>
      </c>
      <c r="CE443" s="24">
        <v>28.93</v>
      </c>
      <c r="CF443" s="24">
        <v>107.36</v>
      </c>
      <c r="CG443" s="24">
        <v>22814</v>
      </c>
      <c r="CH443" s="24">
        <v>12336</v>
      </c>
      <c r="CI443" s="24">
        <v>35.1</v>
      </c>
      <c r="CJ443" s="24" t="s">
        <v>98</v>
      </c>
      <c r="CK443" s="24">
        <v>8970</v>
      </c>
      <c r="CL443" s="28">
        <v>1.04</v>
      </c>
      <c r="CM443" s="28">
        <v>4.08</v>
      </c>
      <c r="CN443" s="24">
        <v>3418</v>
      </c>
      <c r="CO443" s="24">
        <v>38.14</v>
      </c>
      <c r="CP443" s="24">
        <v>2446</v>
      </c>
      <c r="CQ443" s="24">
        <v>5184</v>
      </c>
      <c r="CR443" s="24">
        <v>2567</v>
      </c>
      <c r="CS443" s="24">
        <v>10384</v>
      </c>
      <c r="CT443" s="24">
        <v>1808</v>
      </c>
      <c r="CU443" s="24">
        <v>4076</v>
      </c>
      <c r="CV443" s="24">
        <v>3022</v>
      </c>
      <c r="CW443" s="24">
        <v>2447</v>
      </c>
      <c r="CX443" s="24">
        <v>70.989999999999995</v>
      </c>
      <c r="CY443" s="24">
        <v>96.31</v>
      </c>
      <c r="CZ443" s="24">
        <v>78.489999999999995</v>
      </c>
      <c r="DA443" s="24">
        <v>49.41</v>
      </c>
      <c r="DB443" s="24">
        <v>2506</v>
      </c>
      <c r="DC443" s="24">
        <v>4.88</v>
      </c>
      <c r="DD443" s="24">
        <v>14.17</v>
      </c>
      <c r="DE443" s="24">
        <v>2132</v>
      </c>
      <c r="DF443" s="24">
        <v>23.79</v>
      </c>
      <c r="DG443" s="24">
        <v>38.020000000000003</v>
      </c>
      <c r="DH443" s="24">
        <v>8.86</v>
      </c>
    </row>
    <row r="444" spans="1:112" ht="12.3" customHeight="1">
      <c r="A444" s="24">
        <v>454</v>
      </c>
      <c r="B444" s="24" t="s">
        <v>130</v>
      </c>
      <c r="C444" s="24" t="s">
        <v>131</v>
      </c>
      <c r="D444" s="25" t="s">
        <v>377</v>
      </c>
      <c r="E444" s="25" t="s">
        <v>483</v>
      </c>
      <c r="F444" s="25" t="s">
        <v>2528</v>
      </c>
      <c r="G444" s="25" t="s">
        <v>2529</v>
      </c>
      <c r="H444" s="25" t="s">
        <v>2848</v>
      </c>
      <c r="I444" s="26">
        <v>3258</v>
      </c>
      <c r="J444" s="27">
        <v>3886.1371068527387</v>
      </c>
      <c r="K444" s="27">
        <f t="shared" si="219"/>
        <v>1308.7385999999999</v>
      </c>
      <c r="L444" s="24">
        <v>475</v>
      </c>
      <c r="M444" s="24">
        <v>184</v>
      </c>
      <c r="N444" s="24">
        <v>135</v>
      </c>
      <c r="O444" s="24">
        <f t="shared" si="220"/>
        <v>319</v>
      </c>
      <c r="P444" s="28">
        <v>40.17</v>
      </c>
      <c r="Q444" s="28">
        <f t="shared" si="221"/>
        <v>0.43065770341849002</v>
      </c>
      <c r="R444" s="29">
        <v>0.57940440688684591</v>
      </c>
      <c r="S444" s="29">
        <v>0.13487235973343337</v>
      </c>
      <c r="T444" s="29">
        <v>0.40074300757889081</v>
      </c>
      <c r="U444" s="28" t="s">
        <v>215</v>
      </c>
      <c r="V444" s="28" t="s">
        <v>129</v>
      </c>
      <c r="W444" s="28">
        <v>0.43322898186972381</v>
      </c>
      <c r="X444" s="27">
        <v>1683.5872222079661</v>
      </c>
      <c r="Y444" s="30">
        <f t="shared" si="222"/>
        <v>1.3482634550907404E-4</v>
      </c>
      <c r="Z444" s="27">
        <f t="shared" si="223"/>
        <v>1683.5872222079661</v>
      </c>
      <c r="AA444" s="27">
        <v>0</v>
      </c>
      <c r="AB444" s="27">
        <v>0</v>
      </c>
      <c r="AC444" s="27">
        <v>0</v>
      </c>
      <c r="AD444" s="27">
        <v>0</v>
      </c>
      <c r="AE444" s="27">
        <v>0</v>
      </c>
      <c r="AF444" s="27">
        <f t="shared" si="224"/>
        <v>0</v>
      </c>
      <c r="AG444" s="27">
        <f t="shared" si="225"/>
        <v>0</v>
      </c>
      <c r="AH444" s="27">
        <v>0</v>
      </c>
      <c r="AI444" s="27">
        <v>0</v>
      </c>
      <c r="AJ444" s="27">
        <v>0</v>
      </c>
      <c r="AK444" s="27">
        <v>0</v>
      </c>
      <c r="AL444" s="27">
        <v>0</v>
      </c>
      <c r="AM444" s="27">
        <v>0</v>
      </c>
      <c r="AN444" s="27">
        <f t="shared" si="226"/>
        <v>0</v>
      </c>
      <c r="AO444" s="27">
        <v>0</v>
      </c>
      <c r="AP444" s="30">
        <f t="shared" si="227"/>
        <v>0</v>
      </c>
      <c r="AQ444" s="30">
        <f t="shared" si="228"/>
        <v>0</v>
      </c>
      <c r="AR444" s="31">
        <f t="shared" si="229"/>
        <v>0</v>
      </c>
      <c r="AS444" s="31">
        <f t="shared" si="245"/>
        <v>0</v>
      </c>
      <c r="AT444" s="32">
        <f t="shared" si="230"/>
        <v>0</v>
      </c>
      <c r="AU444" s="24">
        <v>303.69351629067637</v>
      </c>
      <c r="AV444" s="28">
        <f t="shared" si="231"/>
        <v>8.4337342897356383E-3</v>
      </c>
      <c r="AW444" s="30">
        <f t="shared" si="232"/>
        <v>1.0831647534612513E-4</v>
      </c>
      <c r="AX444" s="33">
        <f t="shared" si="233"/>
        <v>8.4337342897356383E-3</v>
      </c>
      <c r="AY444" s="30">
        <f t="shared" si="234"/>
        <v>1.0831647534612513E-4</v>
      </c>
      <c r="AZ444" s="31">
        <f t="shared" si="235"/>
        <v>0.89553388911725529</v>
      </c>
      <c r="BA444" s="31">
        <f t="shared" si="250"/>
        <v>303.69351629067637</v>
      </c>
      <c r="BB444" s="33">
        <f t="shared" si="236"/>
        <v>0</v>
      </c>
      <c r="BC444" s="31">
        <f t="shared" si="237"/>
        <v>0.49445734343127895</v>
      </c>
      <c r="BD444" s="30">
        <f t="shared" si="238"/>
        <v>1.3482634550907404E-4</v>
      </c>
      <c r="BE444" s="31">
        <f t="shared" si="239"/>
        <v>0.94258220393990044</v>
      </c>
      <c r="BF444" s="31">
        <f t="shared" si="240"/>
        <v>0.45864867071837773</v>
      </c>
      <c r="BG444" s="31">
        <f t="shared" si="241"/>
        <v>0.69607393451479327</v>
      </c>
      <c r="BH444" s="24">
        <v>0</v>
      </c>
      <c r="BI444" s="24">
        <v>375.16762490899998</v>
      </c>
      <c r="BJ444" s="24">
        <f t="shared" si="248"/>
        <v>10.358402081723746</v>
      </c>
      <c r="BK444" s="28">
        <f t="shared" si="253"/>
        <v>5.1792010408618725E-3</v>
      </c>
      <c r="BL444" s="28" t="str">
        <f t="shared" si="242"/>
        <v>FALSEFALSE</v>
      </c>
      <c r="BM444" s="24" t="str">
        <f t="shared" si="243"/>
        <v>TRUEFALSE</v>
      </c>
      <c r="BN444" s="28">
        <v>0.50360000000000005</v>
      </c>
      <c r="BO444" s="28">
        <f t="shared" si="244"/>
        <v>0.44764444444444451</v>
      </c>
      <c r="BP444" s="24">
        <v>11.03</v>
      </c>
      <c r="BQ444" s="24">
        <f t="shared" si="252"/>
        <v>233.66666666666666</v>
      </c>
      <c r="BR444" s="24">
        <v>3</v>
      </c>
      <c r="BS444" s="28">
        <v>36.569999999999993</v>
      </c>
      <c r="BT444" s="28">
        <v>1191.4505999999997</v>
      </c>
      <c r="BU444" s="24">
        <v>8.8699999999999992</v>
      </c>
      <c r="BV444" s="28">
        <v>23.150000000000002</v>
      </c>
      <c r="BW444" s="28">
        <v>754.22700000000009</v>
      </c>
      <c r="BX444" s="24">
        <v>1037</v>
      </c>
      <c r="BY444" s="24">
        <v>2059</v>
      </c>
      <c r="BZ444" s="24">
        <v>162</v>
      </c>
      <c r="CA444" s="24">
        <v>818</v>
      </c>
      <c r="CB444" s="24">
        <v>452</v>
      </c>
      <c r="CC444" s="24">
        <v>1988</v>
      </c>
      <c r="CD444" s="24">
        <v>58.23</v>
      </c>
      <c r="CE444" s="24">
        <v>27.49</v>
      </c>
      <c r="CF444" s="24">
        <v>113.36</v>
      </c>
      <c r="CG444" s="24">
        <v>0</v>
      </c>
      <c r="CH444" s="24">
        <v>3258</v>
      </c>
      <c r="CI444" s="24">
        <v>100</v>
      </c>
      <c r="CJ444" s="24" t="s">
        <v>1980</v>
      </c>
      <c r="CK444" s="24">
        <v>858</v>
      </c>
      <c r="CL444" s="28">
        <v>1.03</v>
      </c>
      <c r="CM444" s="28">
        <v>3.9</v>
      </c>
      <c r="CN444" s="24">
        <v>314</v>
      </c>
      <c r="CO444" s="24">
        <v>36.64</v>
      </c>
      <c r="CP444" s="24">
        <v>98</v>
      </c>
      <c r="CQ444" s="24">
        <v>345</v>
      </c>
      <c r="CR444" s="24">
        <v>258</v>
      </c>
      <c r="CS444" s="24">
        <v>701</v>
      </c>
      <c r="CT444" s="24">
        <v>204</v>
      </c>
      <c r="CU444" s="24">
        <v>404</v>
      </c>
      <c r="CV444" s="24">
        <v>284</v>
      </c>
      <c r="CW444" s="24">
        <v>177</v>
      </c>
      <c r="CX444" s="24">
        <v>71.58</v>
      </c>
      <c r="CY444" s="24">
        <v>93.74</v>
      </c>
      <c r="CZ444" s="24">
        <v>74.739999999999995</v>
      </c>
      <c r="DA444" s="24">
        <v>40.049999999999997</v>
      </c>
      <c r="DB444" s="24">
        <v>287</v>
      </c>
      <c r="DC444" s="24">
        <v>8.1</v>
      </c>
      <c r="DD444" s="24">
        <v>11.9</v>
      </c>
      <c r="DE444" s="24">
        <v>180</v>
      </c>
      <c r="DF444" s="24">
        <v>21</v>
      </c>
      <c r="DG444" s="24">
        <v>16.45</v>
      </c>
      <c r="DH444" s="24">
        <v>10.45</v>
      </c>
    </row>
    <row r="445" spans="1:112" ht="12.3" customHeight="1">
      <c r="A445" s="24">
        <v>455</v>
      </c>
      <c r="B445" s="24" t="s">
        <v>130</v>
      </c>
      <c r="C445" s="24" t="s">
        <v>131</v>
      </c>
      <c r="D445" s="25" t="s">
        <v>216</v>
      </c>
      <c r="E445" s="25" t="s">
        <v>217</v>
      </c>
      <c r="F445" s="25" t="s">
        <v>218</v>
      </c>
      <c r="G445" s="25" t="s">
        <v>219</v>
      </c>
      <c r="H445" s="25" t="s">
        <v>2848</v>
      </c>
      <c r="I445" s="26">
        <v>120111</v>
      </c>
      <c r="J445" s="27">
        <v>157209.11450490577</v>
      </c>
      <c r="K445" s="27">
        <f t="shared" si="219"/>
        <v>31132.771200000003</v>
      </c>
      <c r="L445" s="24">
        <v>23093</v>
      </c>
      <c r="M445" s="24">
        <v>5160</v>
      </c>
      <c r="N445" s="24">
        <v>2920</v>
      </c>
      <c r="O445" s="24">
        <f t="shared" si="220"/>
        <v>8080</v>
      </c>
      <c r="P445" s="28">
        <v>25.92</v>
      </c>
      <c r="Q445" s="28">
        <f t="shared" si="221"/>
        <v>0.41889526104806518</v>
      </c>
      <c r="R445" s="29">
        <v>0.41012774064018048</v>
      </c>
      <c r="S445" s="29">
        <v>0.50602603424175152</v>
      </c>
      <c r="T445" s="29">
        <v>0.37144488634924033</v>
      </c>
      <c r="U445" s="28" t="s">
        <v>215</v>
      </c>
      <c r="V445" s="28" t="s">
        <v>129</v>
      </c>
      <c r="W445" s="28">
        <v>0.39747520192754598</v>
      </c>
      <c r="X445" s="27">
        <v>62486.724532688117</v>
      </c>
      <c r="Y445" s="30">
        <f t="shared" si="222"/>
        <v>5.0041106278566512E-3</v>
      </c>
      <c r="Z445" s="27">
        <f t="shared" si="223"/>
        <v>56058.724532688117</v>
      </c>
      <c r="AA445" s="27">
        <v>0</v>
      </c>
      <c r="AB445" s="27">
        <v>0</v>
      </c>
      <c r="AC445" s="27">
        <v>1642</v>
      </c>
      <c r="AD445" s="27">
        <v>6021</v>
      </c>
      <c r="AE445" s="27">
        <v>59845</v>
      </c>
      <c r="AF445" s="27">
        <f t="shared" si="224"/>
        <v>59845</v>
      </c>
      <c r="AG445" s="27">
        <f t="shared" si="225"/>
        <v>3</v>
      </c>
      <c r="AH445" s="27">
        <v>0</v>
      </c>
      <c r="AI445" s="27">
        <v>0</v>
      </c>
      <c r="AJ445" s="27">
        <v>372</v>
      </c>
      <c r="AK445" s="27">
        <v>6056</v>
      </c>
      <c r="AL445" s="27">
        <v>59845</v>
      </c>
      <c r="AM445" s="27">
        <v>60217</v>
      </c>
      <c r="AN445" s="27">
        <f t="shared" si="226"/>
        <v>3</v>
      </c>
      <c r="AO445" s="27">
        <v>6428</v>
      </c>
      <c r="AP445" s="30">
        <f t="shared" si="227"/>
        <v>3.717377095520977E-3</v>
      </c>
      <c r="AQ445" s="30">
        <f t="shared" si="228"/>
        <v>0</v>
      </c>
      <c r="AR445" s="31">
        <f t="shared" si="229"/>
        <v>0.10286985032536597</v>
      </c>
      <c r="AS445" s="31">
        <f t="shared" si="245"/>
        <v>0.10286985032536597</v>
      </c>
      <c r="AT445" s="32">
        <f t="shared" si="230"/>
        <v>4.0888214530331264E-2</v>
      </c>
      <c r="AU445" s="24">
        <v>12730.335767335442</v>
      </c>
      <c r="AV445" s="28">
        <f t="shared" si="231"/>
        <v>0.35352835513966857</v>
      </c>
      <c r="AW445" s="30">
        <f t="shared" si="232"/>
        <v>4.5404495859262366E-3</v>
      </c>
      <c r="AX445" s="33">
        <f t="shared" si="233"/>
        <v>0.35352835513966857</v>
      </c>
      <c r="AY445" s="30">
        <f t="shared" si="234"/>
        <v>4.5404495859262366E-3</v>
      </c>
      <c r="AZ445" s="31">
        <f t="shared" si="235"/>
        <v>0.93189121002805153</v>
      </c>
      <c r="BA445" s="31">
        <f t="shared" si="250"/>
        <v>12730.335767335442</v>
      </c>
      <c r="BB445" s="33">
        <f t="shared" si="236"/>
        <v>0</v>
      </c>
      <c r="BC445" s="31">
        <f t="shared" si="237"/>
        <v>0.56518243526930012</v>
      </c>
      <c r="BD445" s="30">
        <f t="shared" si="238"/>
        <v>1.2867335323356742E-3</v>
      </c>
      <c r="BE445" s="31">
        <f t="shared" si="239"/>
        <v>0.94704273737971822</v>
      </c>
      <c r="BF445" s="31">
        <f t="shared" si="240"/>
        <v>0.44984068331170696</v>
      </c>
      <c r="BG445" s="31">
        <f t="shared" si="241"/>
        <v>0.68270638143824092</v>
      </c>
      <c r="BH445" s="24">
        <v>96.46</v>
      </c>
      <c r="BI445" s="24">
        <v>575.037927513</v>
      </c>
      <c r="BJ445" s="24">
        <f t="shared" si="248"/>
        <v>273.3891226702637</v>
      </c>
      <c r="BK445" s="28">
        <f t="shared" si="253"/>
        <v>0.13669456133513186</v>
      </c>
      <c r="BL445" s="28" t="str">
        <f t="shared" si="242"/>
        <v>FALSETRUE</v>
      </c>
      <c r="BM445" s="24" t="str">
        <f t="shared" si="243"/>
        <v>TRUETRUE</v>
      </c>
      <c r="BN445" s="28">
        <v>0.34600000000000003</v>
      </c>
      <c r="BO445" s="28">
        <f t="shared" si="244"/>
        <v>0.30755555555555558</v>
      </c>
      <c r="BP445" s="24">
        <v>5.31</v>
      </c>
      <c r="BQ445" s="24">
        <f t="shared" si="252"/>
        <v>262.52459016393442</v>
      </c>
      <c r="BR445" s="24">
        <v>122</v>
      </c>
      <c r="BS445" s="28">
        <v>4.41</v>
      </c>
      <c r="BT445" s="28">
        <v>5296.8950999999997</v>
      </c>
      <c r="BU445" s="24">
        <v>1.07</v>
      </c>
      <c r="BV445" s="28">
        <v>15.499999999999998</v>
      </c>
      <c r="BW445" s="28">
        <v>18617.204999999998</v>
      </c>
      <c r="BX445" s="24">
        <v>29262</v>
      </c>
      <c r="BY445" s="24">
        <v>84574</v>
      </c>
      <c r="BZ445" s="24">
        <v>6275</v>
      </c>
      <c r="CA445" s="24">
        <v>23274</v>
      </c>
      <c r="CB445" s="24">
        <v>12762</v>
      </c>
      <c r="CC445" s="24">
        <v>84075</v>
      </c>
      <c r="CD445" s="24">
        <v>42.02</v>
      </c>
      <c r="CE445" s="24">
        <v>29.85</v>
      </c>
      <c r="CF445" s="24">
        <v>101.61</v>
      </c>
      <c r="CG445" s="24">
        <v>115855</v>
      </c>
      <c r="CH445" s="24">
        <v>4256</v>
      </c>
      <c r="CI445" s="24">
        <v>3.54</v>
      </c>
      <c r="CJ445" s="24" t="s">
        <v>98</v>
      </c>
      <c r="CK445" s="24">
        <v>32030</v>
      </c>
      <c r="CL445" s="28">
        <v>1.03</v>
      </c>
      <c r="CM445" s="28">
        <v>3.72</v>
      </c>
      <c r="CN445" s="24">
        <v>13697</v>
      </c>
      <c r="CO445" s="24">
        <v>42.82</v>
      </c>
      <c r="CP445" s="24">
        <v>6432</v>
      </c>
      <c r="CQ445" s="24">
        <v>13893</v>
      </c>
      <c r="CR445" s="24">
        <v>10161</v>
      </c>
      <c r="CS445" s="24">
        <v>32028</v>
      </c>
      <c r="CT445" s="24">
        <v>5374</v>
      </c>
      <c r="CU445" s="24">
        <v>11356</v>
      </c>
      <c r="CV445" s="24">
        <v>9116</v>
      </c>
      <c r="CW445" s="24">
        <v>11003</v>
      </c>
      <c r="CX445" s="24">
        <v>70.16</v>
      </c>
      <c r="CY445" s="24">
        <v>96.66</v>
      </c>
      <c r="CZ445" s="24">
        <v>85.31</v>
      </c>
      <c r="DA445" s="24">
        <v>60.49</v>
      </c>
      <c r="DB445" s="24">
        <v>5360</v>
      </c>
      <c r="DC445" s="24">
        <v>4.01</v>
      </c>
      <c r="DD445" s="24">
        <v>7.67</v>
      </c>
      <c r="DE445" s="24">
        <v>4426</v>
      </c>
      <c r="DF445" s="24">
        <v>13.84</v>
      </c>
      <c r="DG445" s="24">
        <v>12.39</v>
      </c>
      <c r="DH445" s="24">
        <v>2.36</v>
      </c>
    </row>
    <row r="446" spans="1:112" ht="12.3" customHeight="1">
      <c r="A446" s="24">
        <v>456</v>
      </c>
      <c r="B446" s="24" t="s">
        <v>130</v>
      </c>
      <c r="C446" s="24" t="s">
        <v>131</v>
      </c>
      <c r="D446" s="25" t="s">
        <v>216</v>
      </c>
      <c r="E446" s="25" t="s">
        <v>217</v>
      </c>
      <c r="F446" s="25" t="s">
        <v>2408</v>
      </c>
      <c r="G446" s="25" t="s">
        <v>2409</v>
      </c>
      <c r="H446" s="25" t="s">
        <v>2848</v>
      </c>
      <c r="I446" s="26">
        <v>2313</v>
      </c>
      <c r="J446" s="27">
        <v>3027.40533214982</v>
      </c>
      <c r="K446" s="27">
        <f t="shared" si="219"/>
        <v>892.81799999999998</v>
      </c>
      <c r="L446" s="24">
        <v>404</v>
      </c>
      <c r="M446" s="24">
        <v>182</v>
      </c>
      <c r="N446" s="24">
        <v>72</v>
      </c>
      <c r="O446" s="24">
        <f t="shared" si="220"/>
        <v>254</v>
      </c>
      <c r="P446" s="28">
        <v>38.6</v>
      </c>
      <c r="Q446" s="28">
        <f t="shared" si="221"/>
        <v>0.4914892368834074</v>
      </c>
      <c r="R446" s="29">
        <v>0.41012774064018048</v>
      </c>
      <c r="S446" s="29">
        <v>0.50602603424175152</v>
      </c>
      <c r="T446" s="29">
        <v>0.37144488634924033</v>
      </c>
      <c r="U446" s="28" t="s">
        <v>215</v>
      </c>
      <c r="V446" s="28" t="s">
        <v>129</v>
      </c>
      <c r="W446" s="28">
        <v>0.59191908929024983</v>
      </c>
      <c r="X446" s="27">
        <v>1791.9790071185678</v>
      </c>
      <c r="Y446" s="30">
        <f t="shared" si="222"/>
        <v>1.4350666099848252E-4</v>
      </c>
      <c r="Z446" s="27">
        <f t="shared" si="223"/>
        <v>1791.9790071185678</v>
      </c>
      <c r="AA446" s="27">
        <v>0</v>
      </c>
      <c r="AB446" s="27">
        <v>0</v>
      </c>
      <c r="AC446" s="27">
        <v>0</v>
      </c>
      <c r="AD446" s="27">
        <v>0</v>
      </c>
      <c r="AE446" s="27">
        <v>0</v>
      </c>
      <c r="AF446" s="27">
        <f t="shared" si="224"/>
        <v>0</v>
      </c>
      <c r="AG446" s="27">
        <f t="shared" si="225"/>
        <v>0</v>
      </c>
      <c r="AH446" s="27">
        <v>0</v>
      </c>
      <c r="AI446" s="27">
        <v>0</v>
      </c>
      <c r="AJ446" s="27">
        <v>0</v>
      </c>
      <c r="AK446" s="27">
        <v>0</v>
      </c>
      <c r="AL446" s="27">
        <v>0</v>
      </c>
      <c r="AM446" s="27">
        <v>0</v>
      </c>
      <c r="AN446" s="27">
        <f t="shared" si="226"/>
        <v>0</v>
      </c>
      <c r="AO446" s="27">
        <v>0</v>
      </c>
      <c r="AP446" s="30">
        <f t="shared" si="227"/>
        <v>0</v>
      </c>
      <c r="AQ446" s="30">
        <f t="shared" si="228"/>
        <v>0</v>
      </c>
      <c r="AR446" s="31">
        <f t="shared" si="229"/>
        <v>0</v>
      </c>
      <c r="AS446" s="31">
        <f t="shared" si="245"/>
        <v>0</v>
      </c>
      <c r="AT446" s="32">
        <f t="shared" si="230"/>
        <v>0</v>
      </c>
      <c r="AU446" s="24">
        <v>474.12719052149009</v>
      </c>
      <c r="AV446" s="28">
        <f t="shared" si="231"/>
        <v>1.3166770213723773E-2</v>
      </c>
      <c r="AW446" s="30">
        <f t="shared" si="232"/>
        <v>1.6910399263807139E-4</v>
      </c>
      <c r="AX446" s="33">
        <f t="shared" si="233"/>
        <v>1.3166770213723773E-2</v>
      </c>
      <c r="AY446" s="30">
        <f t="shared" si="234"/>
        <v>1.6910399263807139E-4</v>
      </c>
      <c r="AZ446" s="31">
        <f t="shared" si="235"/>
        <v>0.89603253643185832</v>
      </c>
      <c r="BA446" s="31">
        <f t="shared" si="250"/>
        <v>474.12719052149009</v>
      </c>
      <c r="BB446" s="33">
        <f t="shared" si="236"/>
        <v>0</v>
      </c>
      <c r="BC446" s="31">
        <f t="shared" si="237"/>
        <v>0.4397756824285875</v>
      </c>
      <c r="BD446" s="30">
        <f t="shared" si="238"/>
        <v>1.4350666099848252E-4</v>
      </c>
      <c r="BE446" s="31">
        <f t="shared" si="239"/>
        <v>0.94261581674998751</v>
      </c>
      <c r="BF446" s="31">
        <f t="shared" si="240"/>
        <v>0.51155947090041198</v>
      </c>
      <c r="BG446" s="31">
        <f t="shared" si="241"/>
        <v>0.77637467713626074</v>
      </c>
      <c r="BH446" s="24">
        <v>0</v>
      </c>
      <c r="BI446" s="24">
        <v>246.71496450800001</v>
      </c>
      <c r="BJ446" s="24">
        <f t="shared" si="248"/>
        <v>12.270862199976738</v>
      </c>
      <c r="BK446" s="28">
        <f t="shared" si="253"/>
        <v>6.1354310999883694E-3</v>
      </c>
      <c r="BL446" s="28" t="str">
        <f t="shared" si="242"/>
        <v>TRUEFALSE</v>
      </c>
      <c r="BM446" s="24" t="str">
        <f t="shared" si="243"/>
        <v>FALSEFALSE</v>
      </c>
      <c r="BN446" s="28">
        <v>0.3826</v>
      </c>
      <c r="BO446" s="28">
        <f t="shared" si="244"/>
        <v>0.34008888888888889</v>
      </c>
      <c r="BP446" s="24">
        <v>9.07</v>
      </c>
      <c r="BQ446" s="24">
        <f t="shared" si="252"/>
        <v>160.19999999999999</v>
      </c>
      <c r="BR446" s="24">
        <v>5</v>
      </c>
      <c r="BS446" s="28">
        <v>14.53</v>
      </c>
      <c r="BT446" s="28">
        <v>336.07889999999998</v>
      </c>
      <c r="BU446" s="24">
        <v>1.89</v>
      </c>
      <c r="BV446" s="28">
        <v>42.589999999999989</v>
      </c>
      <c r="BW446" s="28">
        <v>985.10669999999971</v>
      </c>
      <c r="BX446" s="24">
        <v>608</v>
      </c>
      <c r="BY446" s="24">
        <v>1589</v>
      </c>
      <c r="BZ446" s="24">
        <v>116</v>
      </c>
      <c r="CA446" s="24">
        <v>490</v>
      </c>
      <c r="CB446" s="24">
        <v>275</v>
      </c>
      <c r="CC446" s="24">
        <v>1548</v>
      </c>
      <c r="CD446" s="24">
        <v>45.56</v>
      </c>
      <c r="CE446" s="24">
        <v>29.08</v>
      </c>
      <c r="CF446" s="24">
        <v>114.37</v>
      </c>
      <c r="CG446" s="24">
        <v>0</v>
      </c>
      <c r="CH446" s="24">
        <v>2313</v>
      </c>
      <c r="CI446" s="24">
        <v>100</v>
      </c>
      <c r="CJ446" s="24" t="s">
        <v>1980</v>
      </c>
      <c r="CK446" s="24">
        <v>695</v>
      </c>
      <c r="CL446" s="28">
        <v>1</v>
      </c>
      <c r="CM446" s="28">
        <v>3.34</v>
      </c>
      <c r="CN446" s="24">
        <v>197</v>
      </c>
      <c r="CO446" s="24">
        <v>28.51</v>
      </c>
      <c r="CP446" s="24">
        <v>90</v>
      </c>
      <c r="CQ446" s="24">
        <v>355</v>
      </c>
      <c r="CR446" s="24">
        <v>356</v>
      </c>
      <c r="CS446" s="24">
        <v>801</v>
      </c>
      <c r="CT446" s="24">
        <v>117</v>
      </c>
      <c r="CU446" s="24">
        <v>252</v>
      </c>
      <c r="CV446" s="24">
        <v>189</v>
      </c>
      <c r="CW446" s="24">
        <v>139</v>
      </c>
      <c r="CX446" s="24">
        <v>73.13</v>
      </c>
      <c r="CY446" s="24">
        <v>96.55</v>
      </c>
      <c r="CZ446" s="24">
        <v>81.819999999999993</v>
      </c>
      <c r="DA446" s="24">
        <v>42.51</v>
      </c>
      <c r="DB446" s="24">
        <v>174</v>
      </c>
      <c r="DC446" s="24">
        <v>4.0199999999999996</v>
      </c>
      <c r="DD446" s="24">
        <v>6.95</v>
      </c>
      <c r="DE446" s="24">
        <v>201</v>
      </c>
      <c r="DF446" s="24">
        <v>29.09</v>
      </c>
      <c r="DG446" s="24">
        <v>5.35</v>
      </c>
      <c r="DH446" s="24">
        <v>7.45</v>
      </c>
    </row>
    <row r="447" spans="1:112" ht="12.3" customHeight="1">
      <c r="A447" s="24">
        <v>457</v>
      </c>
      <c r="B447" s="24" t="s">
        <v>130</v>
      </c>
      <c r="C447" s="24" t="s">
        <v>131</v>
      </c>
      <c r="D447" s="25" t="s">
        <v>216</v>
      </c>
      <c r="E447" s="25" t="s">
        <v>217</v>
      </c>
      <c r="F447" s="25" t="s">
        <v>1676</v>
      </c>
      <c r="G447" s="25" t="s">
        <v>1677</v>
      </c>
      <c r="H447" s="25" t="s">
        <v>2848</v>
      </c>
      <c r="I447" s="26">
        <v>3754</v>
      </c>
      <c r="J447" s="27">
        <v>4913.4801629444119</v>
      </c>
      <c r="K447" s="27">
        <f t="shared" si="219"/>
        <v>1720.8336000000002</v>
      </c>
      <c r="L447" s="24">
        <v>664</v>
      </c>
      <c r="M447" s="24">
        <v>324</v>
      </c>
      <c r="N447" s="24">
        <v>238</v>
      </c>
      <c r="O447" s="24">
        <f t="shared" si="220"/>
        <v>562</v>
      </c>
      <c r="P447" s="28">
        <v>45.84</v>
      </c>
      <c r="Q447" s="28">
        <f t="shared" si="221"/>
        <v>0.5481811021099765</v>
      </c>
      <c r="R447" s="29">
        <v>0.41012774064018048</v>
      </c>
      <c r="S447" s="29">
        <v>0.50602603424175152</v>
      </c>
      <c r="T447" s="29">
        <v>0.37144488634924033</v>
      </c>
      <c r="U447" s="28" t="s">
        <v>215</v>
      </c>
      <c r="V447" s="28" t="s">
        <v>129</v>
      </c>
      <c r="W447" s="28">
        <v>0.70294225526075271</v>
      </c>
      <c r="X447" s="27">
        <v>3453.8928269191156</v>
      </c>
      <c r="Y447" s="30">
        <f t="shared" si="222"/>
        <v>2.7659734018579182E-4</v>
      </c>
      <c r="Z447" s="27">
        <f t="shared" si="223"/>
        <v>3453.8928269191156</v>
      </c>
      <c r="AA447" s="27">
        <v>0</v>
      </c>
      <c r="AB447" s="27">
        <v>0</v>
      </c>
      <c r="AC447" s="27">
        <v>0</v>
      </c>
      <c r="AD447" s="27">
        <v>0</v>
      </c>
      <c r="AE447" s="27">
        <v>0</v>
      </c>
      <c r="AF447" s="27">
        <f t="shared" si="224"/>
        <v>0</v>
      </c>
      <c r="AG447" s="27">
        <f t="shared" si="225"/>
        <v>0</v>
      </c>
      <c r="AH447" s="27">
        <v>0</v>
      </c>
      <c r="AI447" s="27">
        <v>0</v>
      </c>
      <c r="AJ447" s="27">
        <v>0</v>
      </c>
      <c r="AK447" s="27">
        <v>0</v>
      </c>
      <c r="AL447" s="27">
        <v>0</v>
      </c>
      <c r="AM447" s="27">
        <v>0</v>
      </c>
      <c r="AN447" s="27">
        <f t="shared" si="226"/>
        <v>0</v>
      </c>
      <c r="AO447" s="27">
        <v>0</v>
      </c>
      <c r="AP447" s="30">
        <f t="shared" si="227"/>
        <v>0</v>
      </c>
      <c r="AQ447" s="30">
        <f t="shared" si="228"/>
        <v>0</v>
      </c>
      <c r="AR447" s="31">
        <f t="shared" si="229"/>
        <v>0</v>
      </c>
      <c r="AS447" s="31">
        <f t="shared" si="245"/>
        <v>0</v>
      </c>
      <c r="AT447" s="32">
        <f t="shared" si="230"/>
        <v>0</v>
      </c>
      <c r="AU447" s="24">
        <v>702.94225526075275</v>
      </c>
      <c r="AV447" s="28">
        <f t="shared" si="231"/>
        <v>1.9521089137189192E-2</v>
      </c>
      <c r="AW447" s="30">
        <f t="shared" si="232"/>
        <v>2.507140369398742E-4</v>
      </c>
      <c r="AX447" s="33">
        <f t="shared" si="233"/>
        <v>1.9521089137189192E-2</v>
      </c>
      <c r="AY447" s="30">
        <f t="shared" si="234"/>
        <v>2.507140369398742E-4</v>
      </c>
      <c r="AZ447" s="31">
        <f t="shared" si="235"/>
        <v>0.89670199343962331</v>
      </c>
      <c r="BA447" s="31">
        <f t="shared" si="250"/>
        <v>702.94225526075275</v>
      </c>
      <c r="BB447" s="33">
        <f t="shared" si="236"/>
        <v>0</v>
      </c>
      <c r="BC447" s="31">
        <f t="shared" si="237"/>
        <v>0.44211694107233096</v>
      </c>
      <c r="BD447" s="30">
        <f t="shared" si="238"/>
        <v>2.7659734018579182E-4</v>
      </c>
      <c r="BE447" s="31">
        <f t="shared" si="239"/>
        <v>0.94313118416138331</v>
      </c>
      <c r="BF447" s="31">
        <f t="shared" si="240"/>
        <v>0.54878334558744057</v>
      </c>
      <c r="BG447" s="31">
        <f t="shared" si="241"/>
        <v>0.83286795961040827</v>
      </c>
      <c r="BH447" s="24">
        <v>78.319999999999993</v>
      </c>
      <c r="BI447" s="24">
        <v>997.80234337299999</v>
      </c>
      <c r="BJ447" s="24">
        <f t="shared" si="248"/>
        <v>4.9243020880615909</v>
      </c>
      <c r="BK447" s="28">
        <f t="shared" si="253"/>
        <v>2.4621510440307956E-3</v>
      </c>
      <c r="BL447" s="28" t="str">
        <f t="shared" si="242"/>
        <v>TRUETRUE</v>
      </c>
      <c r="BM447" s="24" t="str">
        <f t="shared" si="243"/>
        <v>FALSETRUE</v>
      </c>
      <c r="BN447" s="28">
        <v>0.40880000000000005</v>
      </c>
      <c r="BO447" s="28">
        <f t="shared" si="244"/>
        <v>0.3633777777777778</v>
      </c>
      <c r="BP447" s="24">
        <v>8.9700000000000006</v>
      </c>
      <c r="BQ447" s="24">
        <f t="shared" si="252"/>
        <v>166.66666666666666</v>
      </c>
      <c r="BR447" s="24">
        <v>6</v>
      </c>
      <c r="BS447" s="28">
        <v>16.77</v>
      </c>
      <c r="BT447" s="28">
        <v>629.54579999999999</v>
      </c>
      <c r="BU447" s="24">
        <v>8.8000000000000007</v>
      </c>
      <c r="BV447" s="28">
        <v>43.269999999999996</v>
      </c>
      <c r="BW447" s="28">
        <v>1624.3557999999998</v>
      </c>
      <c r="BX447" s="24">
        <v>1029</v>
      </c>
      <c r="BY447" s="24">
        <v>2517</v>
      </c>
      <c r="BZ447" s="24">
        <v>208</v>
      </c>
      <c r="CA447" s="24">
        <v>814</v>
      </c>
      <c r="CB447" s="24">
        <v>467</v>
      </c>
      <c r="CC447" s="24">
        <v>2473</v>
      </c>
      <c r="CD447" s="24">
        <v>49.15</v>
      </c>
      <c r="CE447" s="24">
        <v>29.4</v>
      </c>
      <c r="CF447" s="24">
        <v>117.5</v>
      </c>
      <c r="CG447" s="24">
        <v>2940</v>
      </c>
      <c r="CH447" s="24">
        <v>814</v>
      </c>
      <c r="CI447" s="24">
        <v>21.68</v>
      </c>
      <c r="CJ447" s="24" t="s">
        <v>98</v>
      </c>
      <c r="CK447" s="24">
        <v>1237</v>
      </c>
      <c r="CL447" s="28">
        <v>1.02</v>
      </c>
      <c r="CM447" s="28">
        <v>3.1</v>
      </c>
      <c r="CN447" s="24">
        <v>454</v>
      </c>
      <c r="CO447" s="24">
        <v>36.94</v>
      </c>
      <c r="CP447" s="24">
        <v>161</v>
      </c>
      <c r="CQ447" s="24">
        <v>523</v>
      </c>
      <c r="CR447" s="24">
        <v>316</v>
      </c>
      <c r="CS447" s="24">
        <v>1000</v>
      </c>
      <c r="CT447" s="24">
        <v>193</v>
      </c>
      <c r="CU447" s="24">
        <v>402</v>
      </c>
      <c r="CV447" s="24">
        <v>324</v>
      </c>
      <c r="CW447" s="24">
        <v>191</v>
      </c>
      <c r="CX447" s="24">
        <v>68.44</v>
      </c>
      <c r="CY447" s="24">
        <v>97.34</v>
      </c>
      <c r="CZ447" s="24">
        <v>82.65</v>
      </c>
      <c r="DA447" s="24">
        <v>38.049999999999997</v>
      </c>
      <c r="DB447" s="24">
        <v>276</v>
      </c>
      <c r="DC447" s="24">
        <v>3.54</v>
      </c>
      <c r="DD447" s="24">
        <v>6.35</v>
      </c>
      <c r="DE447" s="24">
        <v>337</v>
      </c>
      <c r="DF447" s="24">
        <v>27.42</v>
      </c>
      <c r="DG447" s="24">
        <v>24.49</v>
      </c>
      <c r="DH447" s="24">
        <v>9.0500000000000007</v>
      </c>
    </row>
    <row r="448" spans="1:112" ht="12.3" customHeight="1">
      <c r="A448" s="24">
        <v>458</v>
      </c>
      <c r="B448" s="24" t="s">
        <v>130</v>
      </c>
      <c r="C448" s="24" t="s">
        <v>131</v>
      </c>
      <c r="D448" s="25" t="s">
        <v>1403</v>
      </c>
      <c r="E448" s="25" t="s">
        <v>1404</v>
      </c>
      <c r="F448" s="25" t="s">
        <v>1403</v>
      </c>
      <c r="G448" s="25" t="s">
        <v>1405</v>
      </c>
      <c r="H448" s="25" t="s">
        <v>2848</v>
      </c>
      <c r="I448" s="26">
        <v>11426</v>
      </c>
      <c r="J448" s="27">
        <v>14074</v>
      </c>
      <c r="K448" s="27">
        <f t="shared" si="219"/>
        <v>4423.0046000000002</v>
      </c>
      <c r="L448" s="24">
        <v>1572</v>
      </c>
      <c r="M448" s="24">
        <v>652</v>
      </c>
      <c r="N448" s="24">
        <v>341</v>
      </c>
      <c r="O448" s="24">
        <f t="shared" si="220"/>
        <v>993</v>
      </c>
      <c r="P448" s="28">
        <v>38.71</v>
      </c>
      <c r="Q448" s="28">
        <f t="shared" si="221"/>
        <v>0.46054568630294346</v>
      </c>
      <c r="R448" s="29">
        <v>0.51208068805517781</v>
      </c>
      <c r="S448" s="29">
        <v>0.15896798056167086</v>
      </c>
      <c r="T448" s="29">
        <v>0.3555927483007153</v>
      </c>
      <c r="U448" s="28" t="s">
        <v>294</v>
      </c>
      <c r="V448" s="28" t="s">
        <v>295</v>
      </c>
      <c r="W448" s="28">
        <v>0.51208068805517781</v>
      </c>
      <c r="X448" s="27">
        <v>7207.0236036885726</v>
      </c>
      <c r="Y448" s="30">
        <f t="shared" si="222"/>
        <v>5.7715848734502808E-4</v>
      </c>
      <c r="Z448" s="27">
        <f t="shared" si="223"/>
        <v>7207.0236036885726</v>
      </c>
      <c r="AA448" s="27">
        <v>0</v>
      </c>
      <c r="AB448" s="27">
        <v>0</v>
      </c>
      <c r="AC448" s="27">
        <v>0</v>
      </c>
      <c r="AD448" s="27">
        <v>0</v>
      </c>
      <c r="AE448" s="27">
        <v>2781</v>
      </c>
      <c r="AF448" s="27">
        <f t="shared" si="224"/>
        <v>2781</v>
      </c>
      <c r="AG448" s="27">
        <f t="shared" si="225"/>
        <v>1</v>
      </c>
      <c r="AH448" s="27">
        <v>0</v>
      </c>
      <c r="AI448" s="27">
        <v>0</v>
      </c>
      <c r="AJ448" s="27">
        <v>0</v>
      </c>
      <c r="AK448" s="27">
        <v>0</v>
      </c>
      <c r="AL448" s="27">
        <v>2781</v>
      </c>
      <c r="AM448" s="27">
        <v>2781</v>
      </c>
      <c r="AN448" s="27">
        <f t="shared" si="226"/>
        <v>1</v>
      </c>
      <c r="AO448" s="27">
        <v>0</v>
      </c>
      <c r="AP448" s="30">
        <f t="shared" si="227"/>
        <v>0</v>
      </c>
      <c r="AQ448" s="30">
        <f t="shared" si="228"/>
        <v>0</v>
      </c>
      <c r="AR448" s="31">
        <f t="shared" si="229"/>
        <v>0</v>
      </c>
      <c r="AS448" s="31">
        <f t="shared" si="245"/>
        <v>0</v>
      </c>
      <c r="AT448" s="32">
        <f t="shared" si="230"/>
        <v>0</v>
      </c>
      <c r="AU448" s="24">
        <v>1288.3950111468273</v>
      </c>
      <c r="AV448" s="28">
        <f t="shared" si="231"/>
        <v>3.5779430910975039E-2</v>
      </c>
      <c r="AW448" s="30">
        <f t="shared" si="232"/>
        <v>4.5952382574866436E-4</v>
      </c>
      <c r="AX448" s="33">
        <f t="shared" si="233"/>
        <v>3.5779430910975039E-2</v>
      </c>
      <c r="AY448" s="30">
        <f t="shared" si="234"/>
        <v>4.5952382574866436E-4</v>
      </c>
      <c r="AZ448" s="31">
        <f t="shared" si="235"/>
        <v>0.89841488524851643</v>
      </c>
      <c r="BA448" s="31">
        <f t="shared" si="250"/>
        <v>1288.3950111468273</v>
      </c>
      <c r="BB448" s="33">
        <f t="shared" si="236"/>
        <v>0</v>
      </c>
      <c r="BC448" s="31">
        <f t="shared" si="237"/>
        <v>0.4820916680715564</v>
      </c>
      <c r="BD448" s="30">
        <f t="shared" si="238"/>
        <v>5.7715848734502808E-4</v>
      </c>
      <c r="BE448" s="31">
        <f t="shared" si="239"/>
        <v>0.94429504793699448</v>
      </c>
      <c r="BF448" s="31">
        <f t="shared" si="240"/>
        <v>0.48565096482650577</v>
      </c>
      <c r="BG448" s="31">
        <f t="shared" si="241"/>
        <v>0.73705430642196768</v>
      </c>
      <c r="BH448" s="24">
        <v>72.760000000000005</v>
      </c>
      <c r="BI448" s="24">
        <v>1086.9459637099999</v>
      </c>
      <c r="BJ448" s="24">
        <f t="shared" si="248"/>
        <v>12.94820577093102</v>
      </c>
      <c r="BK448" s="28">
        <f t="shared" si="253"/>
        <v>6.4741028854655098E-3</v>
      </c>
      <c r="BL448" s="28" t="str">
        <f t="shared" si="242"/>
        <v>TRUETRUE</v>
      </c>
      <c r="BM448" s="24" t="str">
        <f t="shared" si="243"/>
        <v>TRUETRUE</v>
      </c>
      <c r="BN448" s="28">
        <v>0.49909999999999999</v>
      </c>
      <c r="BO448" s="28">
        <f t="shared" si="244"/>
        <v>0.44364444444444445</v>
      </c>
      <c r="BP448" s="24">
        <v>7.36</v>
      </c>
      <c r="BQ448" s="24">
        <f t="shared" si="252"/>
        <v>119.80952380952381</v>
      </c>
      <c r="BR448" s="24">
        <v>21</v>
      </c>
      <c r="BS448" s="28">
        <v>17.100000000000001</v>
      </c>
      <c r="BT448" s="28">
        <v>1953.8460000000002</v>
      </c>
      <c r="BU448" s="24">
        <v>1.06</v>
      </c>
      <c r="BV448" s="28">
        <v>25.979999999999997</v>
      </c>
      <c r="BW448" s="28">
        <v>2968.4748</v>
      </c>
      <c r="BX448" s="24">
        <v>3592</v>
      </c>
      <c r="BY448" s="24">
        <v>7197</v>
      </c>
      <c r="BZ448" s="24">
        <v>637</v>
      </c>
      <c r="CA448" s="24">
        <v>2849</v>
      </c>
      <c r="CB448" s="24">
        <v>1581</v>
      </c>
      <c r="CC448" s="24">
        <v>6996</v>
      </c>
      <c r="CD448" s="24">
        <v>58.76</v>
      </c>
      <c r="CE448" s="24">
        <v>27.5</v>
      </c>
      <c r="CF448" s="24">
        <v>107.9</v>
      </c>
      <c r="CG448" s="24">
        <v>8313</v>
      </c>
      <c r="CH448" s="24">
        <v>3113</v>
      </c>
      <c r="CI448" s="24">
        <v>27.24</v>
      </c>
      <c r="CJ448" s="24" t="s">
        <v>98</v>
      </c>
      <c r="CK448" s="24">
        <v>2666</v>
      </c>
      <c r="CL448" s="28">
        <v>1.04</v>
      </c>
      <c r="CM448" s="28">
        <v>4.4400000000000004</v>
      </c>
      <c r="CN448" s="24">
        <v>1056</v>
      </c>
      <c r="CO448" s="24">
        <v>39.880000000000003</v>
      </c>
      <c r="CP448" s="24">
        <v>1004</v>
      </c>
      <c r="CQ448" s="24">
        <v>1368</v>
      </c>
      <c r="CR448" s="24">
        <v>0</v>
      </c>
      <c r="CS448" s="24">
        <v>2516</v>
      </c>
      <c r="CT448" s="24">
        <v>573</v>
      </c>
      <c r="CU448" s="24">
        <v>1456</v>
      </c>
      <c r="CV448" s="24">
        <v>1026</v>
      </c>
      <c r="CW448" s="24">
        <v>628</v>
      </c>
      <c r="CX448" s="24">
        <v>65.489999999999995</v>
      </c>
      <c r="CY448" s="24">
        <v>92.56</v>
      </c>
      <c r="CZ448" s="24">
        <v>78.260000000000005</v>
      </c>
      <c r="DA448" s="24">
        <v>38.549999999999997</v>
      </c>
      <c r="DB448" s="24">
        <v>671</v>
      </c>
      <c r="DC448" s="24">
        <v>8.4</v>
      </c>
      <c r="DD448" s="24">
        <v>13.18</v>
      </c>
      <c r="DE448" s="24">
        <v>362</v>
      </c>
      <c r="DF448" s="24">
        <v>13.67</v>
      </c>
      <c r="DG448" s="24">
        <v>17.260000000000002</v>
      </c>
      <c r="DH448" s="24">
        <v>8.5</v>
      </c>
    </row>
    <row r="449" spans="1:112" ht="12.3" customHeight="1">
      <c r="A449" s="24">
        <v>459</v>
      </c>
      <c r="B449" s="24" t="s">
        <v>130</v>
      </c>
      <c r="C449" s="24" t="s">
        <v>131</v>
      </c>
      <c r="D449" s="25" t="s">
        <v>1280</v>
      </c>
      <c r="E449" s="25" t="s">
        <v>1281</v>
      </c>
      <c r="F449" s="25" t="s">
        <v>1282</v>
      </c>
      <c r="G449" s="25" t="s">
        <v>1283</v>
      </c>
      <c r="H449" s="25" t="s">
        <v>2848</v>
      </c>
      <c r="I449" s="26">
        <v>12327</v>
      </c>
      <c r="J449" s="27">
        <v>14863.39662639617</v>
      </c>
      <c r="K449" s="27">
        <f t="shared" si="219"/>
        <v>6285.5373</v>
      </c>
      <c r="L449" s="24">
        <v>1865</v>
      </c>
      <c r="M449" s="24">
        <v>1240</v>
      </c>
      <c r="N449" s="24">
        <v>700</v>
      </c>
      <c r="O449" s="24">
        <f t="shared" si="220"/>
        <v>1940</v>
      </c>
      <c r="P449" s="28">
        <v>50.99</v>
      </c>
      <c r="Q449" s="28">
        <f t="shared" si="221"/>
        <v>0.49422737752531642</v>
      </c>
      <c r="R449" s="29">
        <v>0.60581995466838712</v>
      </c>
      <c r="S449" s="29">
        <v>0.14310353723572186</v>
      </c>
      <c r="T449" s="29">
        <v>0.41724578189685596</v>
      </c>
      <c r="U449" s="28" t="s">
        <v>294</v>
      </c>
      <c r="V449" s="28" t="s">
        <v>295</v>
      </c>
      <c r="W449" s="28">
        <v>0.5959619562960301</v>
      </c>
      <c r="X449" s="27">
        <v>8858.0189306708762</v>
      </c>
      <c r="Y449" s="30">
        <f t="shared" si="222"/>
        <v>7.0937478327156374E-4</v>
      </c>
      <c r="Z449" s="27">
        <f t="shared" si="223"/>
        <v>8858.0189306708762</v>
      </c>
      <c r="AA449" s="27">
        <v>0</v>
      </c>
      <c r="AB449" s="27">
        <v>0</v>
      </c>
      <c r="AC449" s="27">
        <v>0</v>
      </c>
      <c r="AD449" s="27">
        <v>0</v>
      </c>
      <c r="AE449" s="27">
        <v>2683</v>
      </c>
      <c r="AF449" s="27">
        <f t="shared" si="224"/>
        <v>2683</v>
      </c>
      <c r="AG449" s="27">
        <f t="shared" si="225"/>
        <v>1</v>
      </c>
      <c r="AH449" s="27">
        <v>0</v>
      </c>
      <c r="AI449" s="27">
        <v>0</v>
      </c>
      <c r="AJ449" s="27">
        <v>0</v>
      </c>
      <c r="AK449" s="27">
        <v>0</v>
      </c>
      <c r="AL449" s="27">
        <v>2683</v>
      </c>
      <c r="AM449" s="27">
        <v>2683</v>
      </c>
      <c r="AN449" s="27">
        <f t="shared" si="226"/>
        <v>1</v>
      </c>
      <c r="AO449" s="27">
        <v>0</v>
      </c>
      <c r="AP449" s="30">
        <f t="shared" si="227"/>
        <v>0</v>
      </c>
      <c r="AQ449" s="30">
        <f t="shared" si="228"/>
        <v>0</v>
      </c>
      <c r="AR449" s="31">
        <f t="shared" si="229"/>
        <v>0</v>
      </c>
      <c r="AS449" s="31">
        <f t="shared" si="245"/>
        <v>0</v>
      </c>
      <c r="AT449" s="32">
        <f t="shared" si="230"/>
        <v>0</v>
      </c>
      <c r="AU449" s="24">
        <v>1664.5217439348121</v>
      </c>
      <c r="AV449" s="28">
        <f t="shared" si="231"/>
        <v>4.6224675058249079E-2</v>
      </c>
      <c r="AW449" s="30">
        <f t="shared" si="232"/>
        <v>5.9367460537892124E-4</v>
      </c>
      <c r="AX449" s="33">
        <f t="shared" si="233"/>
        <v>4.6224675058249079E-2</v>
      </c>
      <c r="AY449" s="30">
        <f t="shared" si="234"/>
        <v>5.9367460537892124E-4</v>
      </c>
      <c r="AZ449" s="31">
        <f t="shared" si="235"/>
        <v>0.89951534022668655</v>
      </c>
      <c r="BA449" s="31">
        <f t="shared" si="250"/>
        <v>1664.5217439348121</v>
      </c>
      <c r="BB449" s="33">
        <f t="shared" si="236"/>
        <v>0</v>
      </c>
      <c r="BC449" s="31">
        <f t="shared" si="237"/>
        <v>0.51718665665110752</v>
      </c>
      <c r="BD449" s="30">
        <f t="shared" si="238"/>
        <v>7.0937478327156374E-4</v>
      </c>
      <c r="BE449" s="31">
        <f t="shared" si="239"/>
        <v>0.94480702947163009</v>
      </c>
      <c r="BF449" s="31">
        <f t="shared" si="240"/>
        <v>0.51382612018364393</v>
      </c>
      <c r="BG449" s="31">
        <f t="shared" si="241"/>
        <v>0.77981468598284287</v>
      </c>
      <c r="BH449" s="24">
        <v>67.75</v>
      </c>
      <c r="BI449" s="24">
        <v>3852.7318553199998</v>
      </c>
      <c r="BJ449" s="24">
        <f t="shared" si="248"/>
        <v>3.8578850500255353</v>
      </c>
      <c r="BK449" s="28">
        <f t="shared" si="253"/>
        <v>1.9289425250127675E-3</v>
      </c>
      <c r="BL449" s="28" t="str">
        <f t="shared" si="242"/>
        <v>TRUETRUE</v>
      </c>
      <c r="BM449" s="24" t="str">
        <f t="shared" si="243"/>
        <v>TRUETRUE</v>
      </c>
      <c r="BN449" s="28">
        <v>0.39399999999999996</v>
      </c>
      <c r="BO449" s="28">
        <f t="shared" si="244"/>
        <v>0.35022222222222221</v>
      </c>
      <c r="BP449" s="24">
        <v>13.18</v>
      </c>
      <c r="BQ449" s="24">
        <f t="shared" si="252"/>
        <v>186.2</v>
      </c>
      <c r="BR449" s="24">
        <v>15</v>
      </c>
      <c r="BS449" s="28">
        <v>36.69</v>
      </c>
      <c r="BT449" s="28">
        <v>4522.7763000000004</v>
      </c>
      <c r="BU449" s="24">
        <v>14.92</v>
      </c>
      <c r="BV449" s="28">
        <v>43.809999999999995</v>
      </c>
      <c r="BW449" s="28">
        <v>5400.4587000000001</v>
      </c>
      <c r="BX449" s="24">
        <v>3228</v>
      </c>
      <c r="BY449" s="24">
        <v>8193</v>
      </c>
      <c r="BZ449" s="24">
        <v>906</v>
      </c>
      <c r="CA449" s="24">
        <v>2575</v>
      </c>
      <c r="CB449" s="24">
        <v>1412</v>
      </c>
      <c r="CC449" s="24">
        <v>8340</v>
      </c>
      <c r="CD449" s="24">
        <v>50.46</v>
      </c>
      <c r="CE449" s="24">
        <v>30.48</v>
      </c>
      <c r="CF449" s="24">
        <v>118.99</v>
      </c>
      <c r="CG449" s="24">
        <v>8351</v>
      </c>
      <c r="CH449" s="24">
        <v>3976</v>
      </c>
      <c r="CI449" s="24">
        <v>32.25</v>
      </c>
      <c r="CJ449" s="24" t="s">
        <v>98</v>
      </c>
      <c r="CK449" s="24">
        <v>3891</v>
      </c>
      <c r="CL449" s="28">
        <v>1.01</v>
      </c>
      <c r="CM449" s="28">
        <v>3.19</v>
      </c>
      <c r="CN449" s="24">
        <v>1305</v>
      </c>
      <c r="CO449" s="24">
        <v>33.57</v>
      </c>
      <c r="CP449" s="24">
        <v>450</v>
      </c>
      <c r="CQ449" s="24">
        <v>1236</v>
      </c>
      <c r="CR449" s="24">
        <v>1078</v>
      </c>
      <c r="CS449" s="24">
        <v>2793</v>
      </c>
      <c r="CT449" s="24">
        <v>469</v>
      </c>
      <c r="CU449" s="24">
        <v>1283</v>
      </c>
      <c r="CV449" s="24">
        <v>921</v>
      </c>
      <c r="CW449" s="24">
        <v>618</v>
      </c>
      <c r="CX449" s="24">
        <v>56.51</v>
      </c>
      <c r="CY449" s="24">
        <v>92.7</v>
      </c>
      <c r="CZ449" s="24">
        <v>77.59</v>
      </c>
      <c r="DA449" s="24">
        <v>40.549999999999997</v>
      </c>
      <c r="DB449" s="24">
        <v>1349</v>
      </c>
      <c r="DC449" s="24">
        <v>9.09</v>
      </c>
      <c r="DD449" s="24">
        <v>8.0299999999999994</v>
      </c>
      <c r="DE449" s="24">
        <v>702</v>
      </c>
      <c r="DF449" s="24">
        <v>18.059999999999999</v>
      </c>
      <c r="DG449" s="24">
        <v>32.799999999999997</v>
      </c>
      <c r="DH449" s="24">
        <v>12.33</v>
      </c>
    </row>
    <row r="450" spans="1:112" ht="12.3" customHeight="1">
      <c r="A450" s="24">
        <v>460</v>
      </c>
      <c r="B450" s="24" t="s">
        <v>130</v>
      </c>
      <c r="C450" s="24" t="s">
        <v>131</v>
      </c>
      <c r="D450" s="25" t="s">
        <v>1280</v>
      </c>
      <c r="E450" s="25" t="s">
        <v>1281</v>
      </c>
      <c r="F450" s="25" t="s">
        <v>2414</v>
      </c>
      <c r="G450" s="25" t="s">
        <v>2690</v>
      </c>
      <c r="H450" s="25" t="s">
        <v>2848</v>
      </c>
      <c r="I450" s="26">
        <v>834</v>
      </c>
      <c r="J450" s="27">
        <v>1005.6033736038295</v>
      </c>
      <c r="K450" s="27">
        <f t="shared" ref="K450:K513" si="254">P450*I450/100</f>
        <v>536.26199999999994</v>
      </c>
      <c r="L450" s="24">
        <v>131</v>
      </c>
      <c r="M450" s="24">
        <v>123</v>
      </c>
      <c r="N450" s="24">
        <v>113</v>
      </c>
      <c r="O450" s="24">
        <f t="shared" ref="O450:O513" si="255">M450+N450</f>
        <v>236</v>
      </c>
      <c r="P450" s="28">
        <v>64.3</v>
      </c>
      <c r="Q450" s="28">
        <f t="shared" ref="Q450:Q513" si="256">_xlfn.PERCENTILE.EXC(W:W,W450)</f>
        <v>0.57681633059950921</v>
      </c>
      <c r="R450" s="29">
        <v>0.60581995466838712</v>
      </c>
      <c r="S450" s="29">
        <v>0.14310353723572186</v>
      </c>
      <c r="T450" s="29">
        <v>0.41724578189685596</v>
      </c>
      <c r="U450" s="28" t="s">
        <v>294</v>
      </c>
      <c r="V450" s="28" t="s">
        <v>295</v>
      </c>
      <c r="W450" s="28">
        <v>0.75152684427995164</v>
      </c>
      <c r="X450" s="27">
        <v>755.73792996175916</v>
      </c>
      <c r="Y450" s="30">
        <f t="shared" ref="Y450:Y513" si="257">X450/(SUM(X:X))</f>
        <v>6.0521594554339096E-5</v>
      </c>
      <c r="Z450" s="27">
        <f t="shared" ref="Z450:Z513" si="258">X450-AO450</f>
        <v>755.73792996175916</v>
      </c>
      <c r="AA450" s="27">
        <v>0</v>
      </c>
      <c r="AB450" s="27">
        <v>0</v>
      </c>
      <c r="AC450" s="27">
        <v>0</v>
      </c>
      <c r="AD450" s="27">
        <v>0</v>
      </c>
      <c r="AE450" s="27">
        <v>0</v>
      </c>
      <c r="AF450" s="27">
        <f t="shared" ref="AF450:AF513" si="259">MAX(AA450:AE450)</f>
        <v>0</v>
      </c>
      <c r="AG450" s="27">
        <f t="shared" ref="AG450:AG513" si="260">COUNTIF(AA450:AE450,"&gt;0")</f>
        <v>0</v>
      </c>
      <c r="AH450" s="27">
        <v>0</v>
      </c>
      <c r="AI450" s="27">
        <v>0</v>
      </c>
      <c r="AJ450" s="27">
        <v>0</v>
      </c>
      <c r="AK450" s="27">
        <v>0</v>
      </c>
      <c r="AL450" s="27">
        <v>0</v>
      </c>
      <c r="AM450" s="27">
        <v>0</v>
      </c>
      <c r="AN450" s="27">
        <f t="shared" ref="AN450:AN513" si="261">COUNTIF(AH450:AL450,"&gt;0")</f>
        <v>0</v>
      </c>
      <c r="AO450" s="27">
        <v>0</v>
      </c>
      <c r="AP450" s="30">
        <f t="shared" ref="AP450:AP513" si="262">AO450/(SUM(AO:AO))</f>
        <v>0</v>
      </c>
      <c r="AQ450" s="30">
        <f t="shared" ref="AQ450:AQ513" si="263">AI450/(SUM(AI:AI))</f>
        <v>0</v>
      </c>
      <c r="AR450" s="31">
        <f t="shared" ref="AR450:AR513" si="264">AO450/X450</f>
        <v>0</v>
      </c>
      <c r="AS450" s="31">
        <f t="shared" si="245"/>
        <v>0</v>
      </c>
      <c r="AT450" s="32">
        <f t="shared" ref="AT450:AT513" si="265">AO450/J450</f>
        <v>0</v>
      </c>
      <c r="AU450" s="24">
        <f>W450*CS450</f>
        <v>111.9774997977128</v>
      </c>
      <c r="AV450" s="28">
        <f t="shared" ref="AV450:AV513" si="266">AU450/(MAX(AU:AU))</f>
        <v>3.1096761342080366E-3</v>
      </c>
      <c r="AW450" s="30">
        <f t="shared" ref="AW450:AW513" si="267">AU450/(SUM(AU:AU))</f>
        <v>3.9938317565366015E-5</v>
      </c>
      <c r="AX450" s="33">
        <f t="shared" ref="AX450:AX513" si="268">AU450/(MAX(AU:AU))</f>
        <v>3.1096761342080366E-3</v>
      </c>
      <c r="AY450" s="30">
        <f t="shared" ref="AY450:AY513" si="269">AW450-AQ450</f>
        <v>3.9938317565366015E-5</v>
      </c>
      <c r="AZ450" s="31">
        <f t="shared" ref="AZ450:AZ513" si="270">(AY450-MIN($AY:$AY))/(MAX($AY:$AY)-MIN($AY:$AY))</f>
        <v>0.89497297486587835</v>
      </c>
      <c r="BA450" s="31">
        <f t="shared" si="250"/>
        <v>111.9774997977128</v>
      </c>
      <c r="BB450" s="33">
        <f t="shared" ref="BB450:BB513" si="271">AI450/AU450</f>
        <v>0</v>
      </c>
      <c r="BC450" s="31">
        <f t="shared" ref="BC450:BC513" si="272">AVERAGE(AZ450,AX450,R450)</f>
        <v>0.50130086855615785</v>
      </c>
      <c r="BD450" s="30">
        <f t="shared" ref="BD450:BD513" si="273">Y450-AP450</f>
        <v>6.0521594554339096E-5</v>
      </c>
      <c r="BE450" s="31">
        <f t="shared" ref="BE450:BE513" si="274">(BD450-MIN($BD:$BD))/(MAX($BD:$BD)-MIN($BD:$BD))</f>
        <v>0.94229447344376216</v>
      </c>
      <c r="BF450" s="31">
        <f t="shared" ref="BF450:BF513" si="275">AVERAGE(BE450,Y450,W450)</f>
        <v>0.56462727977275606</v>
      </c>
      <c r="BG450" s="31">
        <f t="shared" ref="BG450:BG513" si="276">BF450/(MAX(BF:BF))</f>
        <v>0.85691370597503214</v>
      </c>
      <c r="BH450" s="24">
        <v>0</v>
      </c>
      <c r="BI450" s="24">
        <v>676.308643534</v>
      </c>
      <c r="BJ450" s="24">
        <f t="shared" si="248"/>
        <v>1.4869000761976434</v>
      </c>
      <c r="BK450" s="28">
        <f t="shared" si="253"/>
        <v>7.4345003809882172E-4</v>
      </c>
      <c r="BL450" s="28" t="str">
        <f t="shared" ref="BL450:BL513" si="277">(BG450&gt;0.7191)&amp;(BH450&gt;59)</f>
        <v>TRUEFALSE</v>
      </c>
      <c r="BM450" s="24" t="str">
        <f t="shared" ref="BM450:BM513" si="278">(BC450&gt;0.48)&amp;(BH450&gt;50)</f>
        <v>TRUEFALSE</v>
      </c>
      <c r="BN450" s="28">
        <v>0.36590000000000006</v>
      </c>
      <c r="BO450" s="28">
        <f t="shared" ref="BO450:BO513" si="279">BN450/(MAX(BN:BN))</f>
        <v>0.3252444444444445</v>
      </c>
      <c r="BP450" s="24">
        <v>21.51</v>
      </c>
      <c r="BQ450" s="24"/>
      <c r="BS450" s="28">
        <v>69.27</v>
      </c>
      <c r="BT450" s="28">
        <v>577.71180000000004</v>
      </c>
      <c r="BU450" s="24">
        <v>39.35</v>
      </c>
      <c r="BV450" s="28">
        <v>83.29</v>
      </c>
      <c r="BW450" s="28">
        <v>694.6386</v>
      </c>
      <c r="BX450" s="24">
        <v>206</v>
      </c>
      <c r="BY450" s="24">
        <v>563</v>
      </c>
      <c r="BZ450" s="24">
        <v>65</v>
      </c>
      <c r="CA450" s="24">
        <v>153</v>
      </c>
      <c r="CB450" s="24">
        <v>88</v>
      </c>
      <c r="CC450" s="24">
        <v>593</v>
      </c>
      <c r="CD450" s="24">
        <v>48.13</v>
      </c>
      <c r="CE450" s="24">
        <v>31.68</v>
      </c>
      <c r="CF450" s="24">
        <v>181.76</v>
      </c>
      <c r="CG450" s="24">
        <v>0</v>
      </c>
      <c r="CH450" s="24">
        <v>834</v>
      </c>
      <c r="CI450" s="24">
        <v>100</v>
      </c>
      <c r="CJ450" s="24" t="s">
        <v>1980</v>
      </c>
      <c r="CK450" s="24">
        <v>371</v>
      </c>
      <c r="CL450" s="28">
        <v>1</v>
      </c>
      <c r="CM450" s="28">
        <v>2.25</v>
      </c>
      <c r="CN450" s="24">
        <v>73</v>
      </c>
      <c r="CO450" s="24">
        <v>19.68</v>
      </c>
      <c r="CP450" s="24"/>
      <c r="CQ450" s="24"/>
      <c r="CR450" s="24"/>
      <c r="CS450" s="40">
        <v>149</v>
      </c>
      <c r="CT450" s="24">
        <v>23</v>
      </c>
      <c r="CU450" s="24">
        <v>83</v>
      </c>
      <c r="CV450" s="24">
        <v>43</v>
      </c>
      <c r="CW450" s="24">
        <v>24</v>
      </c>
      <c r="CX450" s="24">
        <v>45.1</v>
      </c>
      <c r="CY450" s="24">
        <v>89.25</v>
      </c>
      <c r="CZ450" s="24">
        <v>68.25</v>
      </c>
      <c r="DA450" s="24">
        <v>23.3</v>
      </c>
      <c r="DB450" s="24">
        <v>154</v>
      </c>
      <c r="DC450" s="24">
        <v>15</v>
      </c>
      <c r="DD450" s="24">
        <v>2.4300000000000002</v>
      </c>
      <c r="DE450" s="24">
        <v>92</v>
      </c>
      <c r="DF450" s="24">
        <v>24.8</v>
      </c>
      <c r="DG450" s="24">
        <v>51.75</v>
      </c>
      <c r="DH450" s="24">
        <v>18.260000000000002</v>
      </c>
    </row>
    <row r="451" spans="1:112" ht="12.3" customHeight="1">
      <c r="A451" s="24">
        <v>461</v>
      </c>
      <c r="B451" s="24" t="s">
        <v>130</v>
      </c>
      <c r="C451" s="24" t="s">
        <v>131</v>
      </c>
      <c r="D451" s="25" t="s">
        <v>314</v>
      </c>
      <c r="E451" s="25" t="s">
        <v>315</v>
      </c>
      <c r="F451" s="25" t="s">
        <v>316</v>
      </c>
      <c r="G451" s="25" t="s">
        <v>317</v>
      </c>
      <c r="H451" s="25" t="s">
        <v>2848</v>
      </c>
      <c r="I451" s="26">
        <v>59519</v>
      </c>
      <c r="J451" s="27">
        <v>72752.3746433005</v>
      </c>
      <c r="K451" s="27">
        <f t="shared" si="254"/>
        <v>21944.655300000002</v>
      </c>
      <c r="L451" s="24">
        <v>9211</v>
      </c>
      <c r="M451" s="24">
        <v>3148</v>
      </c>
      <c r="N451" s="24">
        <v>2232</v>
      </c>
      <c r="O451" s="24">
        <f t="shared" si="255"/>
        <v>5380</v>
      </c>
      <c r="P451" s="28">
        <v>36.870000000000005</v>
      </c>
      <c r="Q451" s="28">
        <f t="shared" si="256"/>
        <v>0.46029591408819664</v>
      </c>
      <c r="R451" s="29">
        <v>0.51209362612017517</v>
      </c>
      <c r="S451" s="29">
        <v>0.14091852176308872</v>
      </c>
      <c r="T451" s="29">
        <v>0.41502852143026164</v>
      </c>
      <c r="U451" s="28" t="s">
        <v>215</v>
      </c>
      <c r="V451" s="28" t="s">
        <v>129</v>
      </c>
      <c r="W451" s="28">
        <v>0.51053713820347058</v>
      </c>
      <c r="X451" s="27">
        <v>37142.789147897376</v>
      </c>
      <c r="Y451" s="30">
        <f t="shared" si="257"/>
        <v>2.9744978203490443E-3</v>
      </c>
      <c r="Z451" s="27">
        <f t="shared" si="258"/>
        <v>37009.789147897376</v>
      </c>
      <c r="AA451" s="27">
        <v>0</v>
      </c>
      <c r="AB451" s="27">
        <v>0</v>
      </c>
      <c r="AC451" s="27">
        <v>187</v>
      </c>
      <c r="AD451" s="27">
        <v>0</v>
      </c>
      <c r="AE451" s="27">
        <v>13914</v>
      </c>
      <c r="AF451" s="27">
        <f t="shared" si="259"/>
        <v>13914</v>
      </c>
      <c r="AG451" s="27">
        <f t="shared" si="260"/>
        <v>2</v>
      </c>
      <c r="AH451" s="27">
        <v>56</v>
      </c>
      <c r="AI451" s="27">
        <v>0</v>
      </c>
      <c r="AJ451" s="27">
        <v>246</v>
      </c>
      <c r="AK451" s="27">
        <v>0</v>
      </c>
      <c r="AL451" s="27">
        <v>13914</v>
      </c>
      <c r="AM451" s="27">
        <v>13914</v>
      </c>
      <c r="AN451" s="27">
        <f t="shared" si="261"/>
        <v>3</v>
      </c>
      <c r="AO451" s="27">
        <v>133</v>
      </c>
      <c r="AP451" s="30">
        <f t="shared" si="262"/>
        <v>7.6915238597431544E-5</v>
      </c>
      <c r="AQ451" s="30">
        <f t="shared" si="263"/>
        <v>0</v>
      </c>
      <c r="AR451" s="31">
        <f t="shared" si="264"/>
        <v>3.5807757858574555E-3</v>
      </c>
      <c r="AS451" s="31">
        <f t="shared" si="245"/>
        <v>3.5807757858574555E-3</v>
      </c>
      <c r="AT451" s="32">
        <f t="shared" si="265"/>
        <v>1.8281190222599489E-3</v>
      </c>
      <c r="AU451" s="24">
        <v>9542.4496501610683</v>
      </c>
      <c r="AV451" s="28">
        <f t="shared" si="266"/>
        <v>0.26499902205883874</v>
      </c>
      <c r="AW451" s="30">
        <f t="shared" si="267"/>
        <v>3.4034460955827926E-3</v>
      </c>
      <c r="AX451" s="33">
        <f t="shared" si="268"/>
        <v>0.26499902205883874</v>
      </c>
      <c r="AY451" s="30">
        <f t="shared" si="269"/>
        <v>3.4034460955827926E-3</v>
      </c>
      <c r="AZ451" s="31">
        <f t="shared" si="270"/>
        <v>0.92256423366165319</v>
      </c>
      <c r="BA451" s="31">
        <f t="shared" si="250"/>
        <v>9542.4496501610683</v>
      </c>
      <c r="BB451" s="33">
        <f t="shared" si="271"/>
        <v>0</v>
      </c>
      <c r="BC451" s="31">
        <f t="shared" si="272"/>
        <v>0.566552293946889</v>
      </c>
      <c r="BD451" s="30">
        <f t="shared" si="273"/>
        <v>2.8975825817516127E-3</v>
      </c>
      <c r="BE451" s="31">
        <f t="shared" si="274"/>
        <v>0.9532804326850256</v>
      </c>
      <c r="BF451" s="31">
        <f t="shared" si="275"/>
        <v>0.48893068956961505</v>
      </c>
      <c r="BG451" s="31">
        <f t="shared" si="276"/>
        <v>0.7420318220059241</v>
      </c>
      <c r="BH451" s="24">
        <v>80.06</v>
      </c>
      <c r="BI451" s="24">
        <v>2810.5311184399998</v>
      </c>
      <c r="BJ451" s="24">
        <f t="shared" si="248"/>
        <v>25.885632137630303</v>
      </c>
      <c r="BK451" s="28">
        <f t="shared" si="253"/>
        <v>1.2942816068815151E-2</v>
      </c>
      <c r="BL451" s="28" t="str">
        <f t="shared" si="277"/>
        <v>TRUETRUE</v>
      </c>
      <c r="BM451" s="24" t="str">
        <f t="shared" si="278"/>
        <v>TRUETRUE</v>
      </c>
      <c r="BN451" s="28">
        <v>0.4304</v>
      </c>
      <c r="BO451" s="28">
        <f t="shared" si="279"/>
        <v>0.38257777777777779</v>
      </c>
      <c r="BP451" s="24">
        <v>9.8699999999999992</v>
      </c>
      <c r="BQ451" s="24">
        <f t="shared" ref="BQ451:BQ497" si="280">CS451/BR451</f>
        <v>168.38738738738738</v>
      </c>
      <c r="BR451" s="24">
        <v>111</v>
      </c>
      <c r="BS451" s="28">
        <v>23.990000000000002</v>
      </c>
      <c r="BT451" s="28">
        <v>14278.608100000001</v>
      </c>
      <c r="BU451" s="24">
        <v>10.14</v>
      </c>
      <c r="BV451" s="28">
        <v>24.96</v>
      </c>
      <c r="BW451" s="28">
        <v>14855.9424</v>
      </c>
      <c r="BX451" s="24">
        <v>16847</v>
      </c>
      <c r="BY451" s="24">
        <v>39145</v>
      </c>
      <c r="BZ451" s="24">
        <v>3527</v>
      </c>
      <c r="CA451" s="24">
        <v>13255</v>
      </c>
      <c r="CB451" s="24">
        <v>7480</v>
      </c>
      <c r="CC451" s="24">
        <v>38784</v>
      </c>
      <c r="CD451" s="24">
        <v>52.05</v>
      </c>
      <c r="CE451" s="24">
        <v>29</v>
      </c>
      <c r="CF451" s="24">
        <v>101.79</v>
      </c>
      <c r="CG451" s="24">
        <v>47651</v>
      </c>
      <c r="CH451" s="24">
        <v>11868</v>
      </c>
      <c r="CI451" s="24">
        <v>19.940000000000001</v>
      </c>
      <c r="CJ451" s="24" t="s">
        <v>98</v>
      </c>
      <c r="CK451" s="24">
        <v>15142</v>
      </c>
      <c r="CL451" s="28">
        <v>1.03</v>
      </c>
      <c r="CM451" s="28">
        <v>4.0599999999999996</v>
      </c>
      <c r="CN451" s="24">
        <v>6821</v>
      </c>
      <c r="CO451" s="24">
        <v>45.11</v>
      </c>
      <c r="CP451" s="24">
        <v>3624</v>
      </c>
      <c r="CQ451" s="24">
        <v>9190</v>
      </c>
      <c r="CR451" s="24">
        <v>4923</v>
      </c>
      <c r="CS451" s="24">
        <v>18691</v>
      </c>
      <c r="CT451" s="24">
        <v>3126</v>
      </c>
      <c r="CU451" s="24">
        <v>6635</v>
      </c>
      <c r="CV451" s="24">
        <v>5078</v>
      </c>
      <c r="CW451" s="24">
        <v>4299</v>
      </c>
      <c r="CX451" s="24">
        <v>69.39</v>
      </c>
      <c r="CY451" s="24">
        <v>95.1</v>
      </c>
      <c r="CZ451" s="24">
        <v>81.12</v>
      </c>
      <c r="DA451" s="24">
        <v>53.23</v>
      </c>
      <c r="DB451" s="24">
        <v>4812</v>
      </c>
      <c r="DC451" s="24">
        <v>5.85</v>
      </c>
      <c r="DD451" s="24">
        <v>12.09</v>
      </c>
      <c r="DE451" s="24">
        <v>2060</v>
      </c>
      <c r="DF451" s="24">
        <v>13.62</v>
      </c>
      <c r="DG451" s="24">
        <v>22.95</v>
      </c>
      <c r="DH451" s="24">
        <v>7.74</v>
      </c>
    </row>
    <row r="452" spans="1:112" ht="12.3" customHeight="1">
      <c r="A452" s="24">
        <v>462</v>
      </c>
      <c r="B452" s="24" t="s">
        <v>130</v>
      </c>
      <c r="C452" s="24" t="s">
        <v>131</v>
      </c>
      <c r="D452" s="25" t="s">
        <v>314</v>
      </c>
      <c r="E452" s="25" t="s">
        <v>315</v>
      </c>
      <c r="F452" s="25" t="s">
        <v>2696</v>
      </c>
      <c r="G452" s="25" t="s">
        <v>2697</v>
      </c>
      <c r="H452" s="25" t="s">
        <v>2848</v>
      </c>
      <c r="I452" s="26">
        <v>2508</v>
      </c>
      <c r="J452" s="27">
        <v>3065.6253566995015</v>
      </c>
      <c r="K452" s="27">
        <f t="shared" si="254"/>
        <v>994.42200000000003</v>
      </c>
      <c r="L452" s="24">
        <v>379</v>
      </c>
      <c r="M452" s="24">
        <v>110</v>
      </c>
      <c r="N452" s="24">
        <v>139</v>
      </c>
      <c r="O452" s="24">
        <f t="shared" si="255"/>
        <v>249</v>
      </c>
      <c r="P452" s="28">
        <v>39.65</v>
      </c>
      <c r="Q452" s="28">
        <f t="shared" si="256"/>
        <v>0.47364748205797297</v>
      </c>
      <c r="R452" s="29">
        <v>0.51209362612017517</v>
      </c>
      <c r="S452" s="29">
        <v>0.14091852176308872</v>
      </c>
      <c r="T452" s="29">
        <v>0.41502852143026164</v>
      </c>
      <c r="U452" s="28" t="s">
        <v>215</v>
      </c>
      <c r="V452" s="28" t="s">
        <v>129</v>
      </c>
      <c r="W452" s="28">
        <v>0.54903166611791732</v>
      </c>
      <c r="X452" s="27">
        <v>1683.1253972820618</v>
      </c>
      <c r="Y452" s="30">
        <f t="shared" si="257"/>
        <v>1.3478936128502949E-4</v>
      </c>
      <c r="Z452" s="27">
        <f t="shared" si="258"/>
        <v>1683.1253972820618</v>
      </c>
      <c r="AA452" s="27">
        <v>0</v>
      </c>
      <c r="AB452" s="27">
        <v>0</v>
      </c>
      <c r="AC452" s="27">
        <v>0</v>
      </c>
      <c r="AD452" s="27">
        <v>0</v>
      </c>
      <c r="AE452" s="27">
        <v>0</v>
      </c>
      <c r="AF452" s="27">
        <f t="shared" si="259"/>
        <v>0</v>
      </c>
      <c r="AG452" s="27">
        <f t="shared" si="260"/>
        <v>0</v>
      </c>
      <c r="AH452" s="27">
        <v>0</v>
      </c>
      <c r="AI452" s="27">
        <v>0</v>
      </c>
      <c r="AJ452" s="27">
        <v>25</v>
      </c>
      <c r="AK452" s="27">
        <v>0</v>
      </c>
      <c r="AL452" s="27">
        <v>0</v>
      </c>
      <c r="AM452" s="27">
        <v>25</v>
      </c>
      <c r="AN452" s="27">
        <f t="shared" si="261"/>
        <v>1</v>
      </c>
      <c r="AO452" s="27">
        <v>0</v>
      </c>
      <c r="AP452" s="30">
        <f t="shared" si="262"/>
        <v>0</v>
      </c>
      <c r="AQ452" s="30">
        <f t="shared" si="263"/>
        <v>0</v>
      </c>
      <c r="AR452" s="31">
        <f t="shared" si="264"/>
        <v>0</v>
      </c>
      <c r="AS452" s="31">
        <f t="shared" si="245"/>
        <v>0</v>
      </c>
      <c r="AT452" s="32">
        <f t="shared" si="265"/>
        <v>0</v>
      </c>
      <c r="AU452" s="24">
        <v>104.86504822852221</v>
      </c>
      <c r="AV452" s="28">
        <f t="shared" si="266"/>
        <v>2.912159481841467E-3</v>
      </c>
      <c r="AW452" s="30">
        <f t="shared" si="267"/>
        <v>3.7401563753646945E-5</v>
      </c>
      <c r="AX452" s="33">
        <f t="shared" si="268"/>
        <v>2.912159481841467E-3</v>
      </c>
      <c r="AY452" s="30">
        <f t="shared" si="269"/>
        <v>3.7401563753646945E-5</v>
      </c>
      <c r="AZ452" s="31">
        <f t="shared" si="270"/>
        <v>0.89495216556929291</v>
      </c>
      <c r="BA452" s="31">
        <f t="shared" si="250"/>
        <v>104.86504822852221</v>
      </c>
      <c r="BB452" s="33">
        <f t="shared" si="271"/>
        <v>0</v>
      </c>
      <c r="BC452" s="31">
        <f t="shared" si="272"/>
        <v>0.46998598372376987</v>
      </c>
      <c r="BD452" s="30">
        <f t="shared" si="273"/>
        <v>1.3478936128502949E-4</v>
      </c>
      <c r="BE452" s="31">
        <f t="shared" si="274"/>
        <v>0.94258206072578565</v>
      </c>
      <c r="BF452" s="31">
        <f t="shared" si="275"/>
        <v>0.49724950540166263</v>
      </c>
      <c r="BG452" s="31">
        <f t="shared" si="276"/>
        <v>0.75465697767823348</v>
      </c>
      <c r="BH452" s="24">
        <v>0</v>
      </c>
      <c r="BI452" s="24">
        <v>243.830544199</v>
      </c>
      <c r="BJ452" s="24">
        <f t="shared" si="248"/>
        <v>12.572770022600286</v>
      </c>
      <c r="BK452" s="28">
        <f t="shared" si="253"/>
        <v>6.2863850113001433E-3</v>
      </c>
      <c r="BL452" s="28" t="str">
        <f t="shared" si="277"/>
        <v>TRUEFALSE</v>
      </c>
      <c r="BM452" s="24" t="str">
        <f t="shared" si="278"/>
        <v>FALSEFALSE</v>
      </c>
      <c r="BN452" s="28">
        <v>0.43090000000000006</v>
      </c>
      <c r="BO452" s="28">
        <f t="shared" si="279"/>
        <v>0.38302222222222226</v>
      </c>
      <c r="BP452" s="24">
        <v>13.2</v>
      </c>
      <c r="BQ452" s="24">
        <f t="shared" si="280"/>
        <v>95.5</v>
      </c>
      <c r="BR452" s="24">
        <v>2</v>
      </c>
      <c r="BS452" s="28">
        <v>37.690000000000005</v>
      </c>
      <c r="BT452" s="28">
        <v>945.26520000000016</v>
      </c>
      <c r="BU452" s="24">
        <v>16.62</v>
      </c>
      <c r="BV452" s="28">
        <v>80.12</v>
      </c>
      <c r="BW452" s="28">
        <v>2009.4096000000002</v>
      </c>
      <c r="BX452" s="24">
        <v>708</v>
      </c>
      <c r="BY452" s="24">
        <v>1643</v>
      </c>
      <c r="BZ452" s="24">
        <v>157</v>
      </c>
      <c r="CA452" s="24">
        <v>555</v>
      </c>
      <c r="CB452" s="24">
        <v>346</v>
      </c>
      <c r="CC452" s="24">
        <v>1607</v>
      </c>
      <c r="CD452" s="24">
        <v>52.65</v>
      </c>
      <c r="CE452" s="24">
        <v>29.11</v>
      </c>
      <c r="CF452" s="24">
        <v>115.65</v>
      </c>
      <c r="CG452" s="24">
        <v>0</v>
      </c>
      <c r="CH452" s="24">
        <v>2508</v>
      </c>
      <c r="CI452" s="24">
        <v>100</v>
      </c>
      <c r="CJ452" s="24" t="s">
        <v>1980</v>
      </c>
      <c r="CK452" s="24">
        <v>684</v>
      </c>
      <c r="CL452" s="28">
        <v>1.01</v>
      </c>
      <c r="CM452" s="28">
        <v>3.72</v>
      </c>
      <c r="CN452" s="24">
        <v>229</v>
      </c>
      <c r="CO452" s="24">
        <v>33.479999999999997</v>
      </c>
      <c r="CP452" s="24">
        <v>8</v>
      </c>
      <c r="CQ452" s="24">
        <v>14</v>
      </c>
      <c r="CR452" s="24">
        <v>169</v>
      </c>
      <c r="CS452" s="24">
        <v>191</v>
      </c>
      <c r="CT452" s="24">
        <v>130</v>
      </c>
      <c r="CU452" s="24">
        <v>295</v>
      </c>
      <c r="CV452" s="24">
        <v>234</v>
      </c>
      <c r="CW452" s="24">
        <v>113</v>
      </c>
      <c r="CX452" s="24">
        <v>73.86</v>
      </c>
      <c r="CY452" s="24">
        <v>94.55</v>
      </c>
      <c r="CZ452" s="24">
        <v>79.05</v>
      </c>
      <c r="DA452" s="24">
        <v>34.450000000000003</v>
      </c>
      <c r="DB452" s="24">
        <v>272</v>
      </c>
      <c r="DC452" s="24">
        <v>6.84</v>
      </c>
      <c r="DD452" s="24">
        <v>7.16</v>
      </c>
      <c r="DE452" s="24">
        <v>167</v>
      </c>
      <c r="DF452" s="24">
        <v>24.42</v>
      </c>
      <c r="DG452" s="24">
        <v>31.43</v>
      </c>
      <c r="DH452" s="24">
        <v>8.76</v>
      </c>
    </row>
    <row r="453" spans="1:112" ht="12.3" customHeight="1">
      <c r="A453" s="24">
        <v>463</v>
      </c>
      <c r="B453" s="24" t="s">
        <v>90</v>
      </c>
      <c r="C453" s="24" t="s">
        <v>91</v>
      </c>
      <c r="D453" s="25" t="s">
        <v>643</v>
      </c>
      <c r="E453" s="25" t="s">
        <v>644</v>
      </c>
      <c r="F453" s="25" t="s">
        <v>645</v>
      </c>
      <c r="G453" s="25" t="s">
        <v>646</v>
      </c>
      <c r="H453" s="25" t="s">
        <v>195</v>
      </c>
      <c r="I453" s="26">
        <v>30342</v>
      </c>
      <c r="J453" s="27">
        <v>34954.472092284894</v>
      </c>
      <c r="K453" s="27">
        <f t="shared" si="254"/>
        <v>10998.975</v>
      </c>
      <c r="L453" s="24">
        <v>5049</v>
      </c>
      <c r="M453" s="24">
        <v>2034</v>
      </c>
      <c r="N453" s="24">
        <v>837</v>
      </c>
      <c r="O453" s="24">
        <f t="shared" si="255"/>
        <v>2871</v>
      </c>
      <c r="P453" s="28">
        <v>36.25</v>
      </c>
      <c r="Q453" s="28">
        <f t="shared" si="256"/>
        <v>0.42107214761439982</v>
      </c>
      <c r="R453" s="29">
        <v>0.58174122047252363</v>
      </c>
      <c r="S453" s="29">
        <v>0.15354830687175439</v>
      </c>
      <c r="T453" s="29">
        <v>0.49009755496930468</v>
      </c>
      <c r="U453" s="28" t="s">
        <v>237</v>
      </c>
      <c r="V453" s="28" t="s">
        <v>129</v>
      </c>
      <c r="W453" s="28">
        <v>0.40204207349393101</v>
      </c>
      <c r="X453" s="27">
        <v>14053.168437867964</v>
      </c>
      <c r="Y453" s="30">
        <f t="shared" si="257"/>
        <v>1.1254167995028604E-3</v>
      </c>
      <c r="Z453" s="27">
        <f t="shared" si="258"/>
        <v>12568.168437867964</v>
      </c>
      <c r="AA453" s="27">
        <v>0</v>
      </c>
      <c r="AB453" s="27">
        <v>0</v>
      </c>
      <c r="AC453" s="27">
        <v>114</v>
      </c>
      <c r="AD453" s="27">
        <v>1025</v>
      </c>
      <c r="AE453" s="27">
        <v>6376</v>
      </c>
      <c r="AF453" s="27">
        <f t="shared" si="259"/>
        <v>6376</v>
      </c>
      <c r="AG453" s="27">
        <f t="shared" si="260"/>
        <v>3</v>
      </c>
      <c r="AH453" s="27">
        <v>0</v>
      </c>
      <c r="AI453" s="27">
        <v>460</v>
      </c>
      <c r="AJ453" s="27">
        <v>29</v>
      </c>
      <c r="AK453" s="27">
        <v>1025</v>
      </c>
      <c r="AL453" s="27">
        <v>6376</v>
      </c>
      <c r="AM453" s="27">
        <v>7861</v>
      </c>
      <c r="AN453" s="27">
        <f t="shared" si="261"/>
        <v>4</v>
      </c>
      <c r="AO453" s="27">
        <v>1485</v>
      </c>
      <c r="AP453" s="30">
        <f t="shared" si="262"/>
        <v>8.5879044599387845E-4</v>
      </c>
      <c r="AQ453" s="30">
        <f t="shared" si="263"/>
        <v>1.4505504208172906E-3</v>
      </c>
      <c r="AR453" s="31">
        <f t="shared" si="264"/>
        <v>0.10567012034086831</v>
      </c>
      <c r="AS453" s="31">
        <f t="shared" ref="AS453:AS516" si="281">AR453/1</f>
        <v>0.10567012034086831</v>
      </c>
      <c r="AT453" s="32">
        <f t="shared" si="265"/>
        <v>4.248383428819591E-2</v>
      </c>
      <c r="AU453" s="24">
        <v>4359.7442449681876</v>
      </c>
      <c r="AV453" s="28">
        <f t="shared" si="266"/>
        <v>0.1210724712939637</v>
      </c>
      <c r="AW453" s="30">
        <f t="shared" si="267"/>
        <v>1.554962831585501E-3</v>
      </c>
      <c r="AX453" s="33">
        <f t="shared" si="268"/>
        <v>0.1210724712939637</v>
      </c>
      <c r="AY453" s="30">
        <f t="shared" si="269"/>
        <v>1.0441241076821037E-4</v>
      </c>
      <c r="AZ453" s="31">
        <f t="shared" si="270"/>
        <v>0.89550186360602302</v>
      </c>
      <c r="BA453" s="31">
        <f t="shared" ref="BA453:BA484" si="282">AU453-AI453</f>
        <v>3899.7442449681876</v>
      </c>
      <c r="BB453" s="33">
        <f t="shared" si="271"/>
        <v>0.10551077635595492</v>
      </c>
      <c r="BC453" s="31">
        <f t="shared" si="272"/>
        <v>0.53277185179083675</v>
      </c>
      <c r="BD453" s="30">
        <f t="shared" si="273"/>
        <v>2.6662635350898191E-4</v>
      </c>
      <c r="BE453" s="31">
        <f t="shared" si="274"/>
        <v>0.94309257348162667</v>
      </c>
      <c r="BF453" s="31">
        <f t="shared" si="275"/>
        <v>0.44875335459168686</v>
      </c>
      <c r="BG453" s="31">
        <f t="shared" si="276"/>
        <v>0.6810561833049511</v>
      </c>
      <c r="BH453" s="24">
        <v>65.59</v>
      </c>
      <c r="BI453" s="24">
        <v>407.13288128200003</v>
      </c>
      <c r="BJ453" s="24">
        <f t="shared" si="248"/>
        <v>85.855192983230765</v>
      </c>
      <c r="BK453" s="28">
        <f t="shared" si="253"/>
        <v>4.2927596491615386E-2</v>
      </c>
      <c r="BL453" s="28" t="str">
        <f t="shared" si="277"/>
        <v>FALSETRUE</v>
      </c>
      <c r="BM453" s="24" t="str">
        <f t="shared" si="278"/>
        <v>TRUETRUE</v>
      </c>
      <c r="BN453" s="28">
        <v>0.4879</v>
      </c>
      <c r="BO453" s="28">
        <f t="shared" si="279"/>
        <v>0.4336888888888889</v>
      </c>
      <c r="BP453" s="24">
        <v>9.6199999999999992</v>
      </c>
      <c r="BQ453" s="24">
        <f t="shared" si="280"/>
        <v>142.68421052631578</v>
      </c>
      <c r="BR453" s="24">
        <v>76</v>
      </c>
      <c r="BS453" s="28">
        <v>26.64</v>
      </c>
      <c r="BT453" s="28">
        <v>8083.1088000000009</v>
      </c>
      <c r="BU453" s="24">
        <v>1.97</v>
      </c>
      <c r="BV453" s="28">
        <v>18.459999999999997</v>
      </c>
      <c r="BW453" s="28">
        <v>5601.1331999999993</v>
      </c>
      <c r="BX453" s="24">
        <v>9482</v>
      </c>
      <c r="BY453" s="24">
        <v>19436</v>
      </c>
      <c r="BZ453" s="24">
        <v>1424</v>
      </c>
      <c r="CA453" s="24">
        <v>7449</v>
      </c>
      <c r="CB453" s="24">
        <v>3996</v>
      </c>
      <c r="CC453" s="24">
        <v>18897</v>
      </c>
      <c r="CD453" s="24">
        <v>56.11</v>
      </c>
      <c r="CE453" s="24">
        <v>27.15</v>
      </c>
      <c r="CF453" s="24">
        <v>103.24</v>
      </c>
      <c r="CG453" s="24">
        <v>19900</v>
      </c>
      <c r="CH453" s="24">
        <v>10442</v>
      </c>
      <c r="CI453" s="24">
        <v>34.409999999999997</v>
      </c>
      <c r="CJ453" s="24" t="s">
        <v>98</v>
      </c>
      <c r="CK453" s="24">
        <v>8114</v>
      </c>
      <c r="CL453" s="28">
        <v>1.07</v>
      </c>
      <c r="CM453" s="28">
        <v>3.99</v>
      </c>
      <c r="CN453" s="24">
        <v>2748</v>
      </c>
      <c r="CO453" s="24">
        <v>34</v>
      </c>
      <c r="CP453" s="24">
        <v>2928</v>
      </c>
      <c r="CQ453" s="24">
        <v>4924</v>
      </c>
      <c r="CR453" s="24">
        <v>2815</v>
      </c>
      <c r="CS453" s="24">
        <v>10844</v>
      </c>
      <c r="CT453" s="24">
        <v>1871</v>
      </c>
      <c r="CU453" s="24">
        <v>3583</v>
      </c>
      <c r="CV453" s="24">
        <v>2538</v>
      </c>
      <c r="CW453" s="24">
        <v>1625</v>
      </c>
      <c r="CX453" s="24">
        <v>69.53</v>
      </c>
      <c r="CY453" s="24">
        <v>96.81</v>
      </c>
      <c r="CZ453" s="24">
        <v>76.86</v>
      </c>
      <c r="DA453" s="24">
        <v>40</v>
      </c>
      <c r="DB453" s="24">
        <v>2325</v>
      </c>
      <c r="DC453" s="24">
        <v>3.98</v>
      </c>
      <c r="DD453" s="24">
        <v>9.4</v>
      </c>
      <c r="DE453" s="24">
        <v>1522</v>
      </c>
      <c r="DF453" s="24">
        <v>18.829999999999998</v>
      </c>
      <c r="DG453" s="24">
        <v>11.46</v>
      </c>
      <c r="DH453" s="24">
        <v>8.74</v>
      </c>
    </row>
    <row r="454" spans="1:112" ht="12.3" customHeight="1">
      <c r="A454" s="24">
        <v>464</v>
      </c>
      <c r="B454" s="24" t="s">
        <v>90</v>
      </c>
      <c r="C454" s="24" t="s">
        <v>91</v>
      </c>
      <c r="D454" s="25" t="s">
        <v>643</v>
      </c>
      <c r="E454" s="25" t="s">
        <v>644</v>
      </c>
      <c r="F454" s="25" t="s">
        <v>2065</v>
      </c>
      <c r="G454" s="25" t="s">
        <v>2066</v>
      </c>
      <c r="H454" s="25" t="s">
        <v>195</v>
      </c>
      <c r="I454" s="26">
        <v>7460</v>
      </c>
      <c r="J454" s="27">
        <v>8594.0400042332531</v>
      </c>
      <c r="K454" s="27">
        <f t="shared" si="254"/>
        <v>6614.0360000000001</v>
      </c>
      <c r="L454" s="24">
        <v>173</v>
      </c>
      <c r="M454" s="24">
        <v>714</v>
      </c>
      <c r="N454" s="24">
        <v>639</v>
      </c>
      <c r="O454" s="24">
        <f t="shared" si="255"/>
        <v>1353</v>
      </c>
      <c r="P454" s="28">
        <v>88.66</v>
      </c>
      <c r="Q454" s="28">
        <f t="shared" si="256"/>
        <v>0.99909537136224502</v>
      </c>
      <c r="R454" s="29">
        <v>0.58174122047252363</v>
      </c>
      <c r="S454" s="29">
        <v>0.15354830687175439</v>
      </c>
      <c r="T454" s="29">
        <v>0.49009755496930468</v>
      </c>
      <c r="U454" s="28" t="s">
        <v>237</v>
      </c>
      <c r="V454" s="28" t="s">
        <v>129</v>
      </c>
      <c r="W454" s="28">
        <v>0.98331173064750133</v>
      </c>
      <c r="X454" s="27">
        <v>8450.6203498164596</v>
      </c>
      <c r="Y454" s="30">
        <f t="shared" si="257"/>
        <v>6.7674917225620586E-4</v>
      </c>
      <c r="Z454" s="27">
        <f t="shared" si="258"/>
        <v>8418.6203498164596</v>
      </c>
      <c r="AA454" s="27">
        <v>0</v>
      </c>
      <c r="AB454" s="27">
        <v>0</v>
      </c>
      <c r="AC454" s="27">
        <v>0</v>
      </c>
      <c r="AD454" s="27">
        <v>32</v>
      </c>
      <c r="AE454" s="27">
        <v>0</v>
      </c>
      <c r="AF454" s="27">
        <f t="shared" si="259"/>
        <v>32</v>
      </c>
      <c r="AG454" s="27">
        <f t="shared" si="260"/>
        <v>1</v>
      </c>
      <c r="AH454" s="27">
        <v>0</v>
      </c>
      <c r="AI454" s="27">
        <v>0</v>
      </c>
      <c r="AJ454" s="27">
        <v>0</v>
      </c>
      <c r="AK454" s="27">
        <v>32</v>
      </c>
      <c r="AL454" s="27">
        <v>0</v>
      </c>
      <c r="AM454" s="27">
        <v>32</v>
      </c>
      <c r="AN454" s="27">
        <f t="shared" si="261"/>
        <v>1</v>
      </c>
      <c r="AO454" s="27">
        <v>32</v>
      </c>
      <c r="AP454" s="30">
        <f t="shared" si="262"/>
        <v>1.8505922068554956E-5</v>
      </c>
      <c r="AQ454" s="30">
        <f t="shared" si="263"/>
        <v>0</v>
      </c>
      <c r="AR454" s="31">
        <f t="shared" si="264"/>
        <v>3.7867042507352747E-3</v>
      </c>
      <c r="AS454" s="31">
        <f t="shared" si="281"/>
        <v>3.7867042507352747E-3</v>
      </c>
      <c r="AT454" s="32">
        <f t="shared" si="265"/>
        <v>3.7235107102407527E-3</v>
      </c>
      <c r="AU454" s="24">
        <v>2085.6041807033503</v>
      </c>
      <c r="AV454" s="28">
        <f t="shared" si="266"/>
        <v>5.7918363580664482E-2</v>
      </c>
      <c r="AW454" s="30">
        <f t="shared" si="267"/>
        <v>7.4385945600731094E-4</v>
      </c>
      <c r="AX454" s="33">
        <f t="shared" si="268"/>
        <v>5.7918363580664482E-2</v>
      </c>
      <c r="AY454" s="30">
        <f t="shared" si="269"/>
        <v>7.4385945600731094E-4</v>
      </c>
      <c r="AZ454" s="31">
        <f t="shared" si="270"/>
        <v>0.90074732461749873</v>
      </c>
      <c r="BA454" s="31">
        <f t="shared" si="282"/>
        <v>2085.6041807033503</v>
      </c>
      <c r="BB454" s="33">
        <f t="shared" si="271"/>
        <v>0</v>
      </c>
      <c r="BC454" s="31">
        <f t="shared" si="272"/>
        <v>0.51346896955689558</v>
      </c>
      <c r="BD454" s="30">
        <f t="shared" si="273"/>
        <v>6.5824325018765096E-4</v>
      </c>
      <c r="BE454" s="31">
        <f t="shared" si="274"/>
        <v>0.94460903269223817</v>
      </c>
      <c r="BF454" s="31">
        <f t="shared" si="275"/>
        <v>0.64286583750399862</v>
      </c>
      <c r="BG454" s="31">
        <f t="shared" si="276"/>
        <v>0.97565343899431423</v>
      </c>
      <c r="BH454" s="24">
        <v>0</v>
      </c>
      <c r="BI454" s="24">
        <v>186.09747371200001</v>
      </c>
      <c r="BJ454" s="24">
        <f t="shared" si="248"/>
        <v>46.180315255290267</v>
      </c>
      <c r="BK454" s="28">
        <f t="shared" si="253"/>
        <v>2.3090157627645134E-2</v>
      </c>
      <c r="BL454" s="28" t="str">
        <f t="shared" si="277"/>
        <v>TRUEFALSE</v>
      </c>
      <c r="BM454" s="24" t="str">
        <f t="shared" si="278"/>
        <v>TRUEFALSE</v>
      </c>
      <c r="BN454" s="28">
        <v>0.72260000000000002</v>
      </c>
      <c r="BO454" s="28">
        <f t="shared" si="279"/>
        <v>0.64231111111111117</v>
      </c>
      <c r="BP454" s="24">
        <v>27.06</v>
      </c>
      <c r="BQ454" s="24">
        <f t="shared" si="280"/>
        <v>70.7</v>
      </c>
      <c r="BR454" s="24">
        <v>30</v>
      </c>
      <c r="BS454" s="28">
        <v>87.51</v>
      </c>
      <c r="BT454" s="28">
        <v>6528.246000000001</v>
      </c>
      <c r="BU454" s="24">
        <v>10.11</v>
      </c>
      <c r="BV454" s="28">
        <v>95.15</v>
      </c>
      <c r="BW454" s="28">
        <v>7098.19</v>
      </c>
      <c r="BX454" s="24">
        <v>3035</v>
      </c>
      <c r="BY454" s="24">
        <v>4200</v>
      </c>
      <c r="BZ454" s="24">
        <v>225</v>
      </c>
      <c r="CA454" s="24">
        <v>2474</v>
      </c>
      <c r="CB454" s="24">
        <v>1117</v>
      </c>
      <c r="CC454" s="24">
        <v>3869</v>
      </c>
      <c r="CD454" s="24">
        <v>77.62</v>
      </c>
      <c r="CE454" s="24">
        <v>22.9</v>
      </c>
      <c r="CF454" s="24">
        <v>127.23</v>
      </c>
      <c r="CG454" s="24">
        <v>0</v>
      </c>
      <c r="CH454" s="24">
        <v>7460</v>
      </c>
      <c r="CI454" s="24">
        <v>100</v>
      </c>
      <c r="CJ454" s="24" t="s">
        <v>1980</v>
      </c>
      <c r="CK454" s="24">
        <v>1781</v>
      </c>
      <c r="CL454" s="28">
        <v>1.01</v>
      </c>
      <c r="CM454" s="28">
        <v>4.21</v>
      </c>
      <c r="CN454" s="24">
        <v>209</v>
      </c>
      <c r="CO454" s="24">
        <v>11.74</v>
      </c>
      <c r="CP454" s="24">
        <v>511</v>
      </c>
      <c r="CQ454" s="24">
        <v>1474</v>
      </c>
      <c r="CR454" s="24">
        <v>136</v>
      </c>
      <c r="CS454" s="24">
        <v>2121</v>
      </c>
      <c r="CT454" s="24">
        <v>298</v>
      </c>
      <c r="CU454" s="24">
        <v>1059</v>
      </c>
      <c r="CV454" s="24">
        <v>697</v>
      </c>
      <c r="CW454" s="24">
        <v>383</v>
      </c>
      <c r="CX454" s="24">
        <v>34.29</v>
      </c>
      <c r="CY454" s="24">
        <v>88.47</v>
      </c>
      <c r="CZ454" s="24">
        <v>73.06</v>
      </c>
      <c r="DA454" s="24">
        <v>39</v>
      </c>
      <c r="DB454" s="24">
        <v>1472</v>
      </c>
      <c r="DC454" s="24">
        <v>15.66</v>
      </c>
      <c r="DD454" s="24">
        <v>9.66</v>
      </c>
      <c r="DE454" s="24">
        <v>430</v>
      </c>
      <c r="DF454" s="24">
        <v>24.16</v>
      </c>
      <c r="DG454" s="24">
        <v>82.08</v>
      </c>
      <c r="DH454" s="24">
        <v>26.15</v>
      </c>
    </row>
    <row r="455" spans="1:112" ht="12.3" customHeight="1">
      <c r="A455" s="24">
        <v>465</v>
      </c>
      <c r="B455" s="24" t="s">
        <v>90</v>
      </c>
      <c r="C455" s="24" t="s">
        <v>91</v>
      </c>
      <c r="D455" s="25" t="s">
        <v>643</v>
      </c>
      <c r="E455" s="25" t="s">
        <v>644</v>
      </c>
      <c r="F455" s="25" t="s">
        <v>2038</v>
      </c>
      <c r="G455" s="25" t="s">
        <v>2039</v>
      </c>
      <c r="H455" s="25" t="s">
        <v>195</v>
      </c>
      <c r="I455" s="26">
        <v>9443</v>
      </c>
      <c r="J455" s="27">
        <v>10878.48790348185</v>
      </c>
      <c r="K455" s="27">
        <f t="shared" si="254"/>
        <v>7168.1813000000002</v>
      </c>
      <c r="L455" s="24">
        <v>488</v>
      </c>
      <c r="M455" s="24">
        <v>494</v>
      </c>
      <c r="N455" s="24">
        <v>1043</v>
      </c>
      <c r="O455" s="24">
        <f t="shared" si="255"/>
        <v>1537</v>
      </c>
      <c r="P455" s="28">
        <v>75.91</v>
      </c>
      <c r="Q455" s="28">
        <f t="shared" si="256"/>
        <v>0.6487098415346646</v>
      </c>
      <c r="R455" s="29">
        <v>0.58174122047252363</v>
      </c>
      <c r="S455" s="29">
        <v>0.15354830687175439</v>
      </c>
      <c r="T455" s="29">
        <v>0.49009755496930468</v>
      </c>
      <c r="U455" s="28" t="s">
        <v>237</v>
      </c>
      <c r="V455" s="28" t="s">
        <v>129</v>
      </c>
      <c r="W455" s="28">
        <v>0.84190382893584281</v>
      </c>
      <c r="X455" s="27">
        <v>9158.640618973619</v>
      </c>
      <c r="Y455" s="30">
        <f t="shared" si="257"/>
        <v>7.334494038673835E-4</v>
      </c>
      <c r="Z455" s="27">
        <f t="shared" si="258"/>
        <v>9158.640618973619</v>
      </c>
      <c r="AA455" s="27">
        <v>0</v>
      </c>
      <c r="AB455" s="27">
        <v>0</v>
      </c>
      <c r="AC455" s="27">
        <v>0</v>
      </c>
      <c r="AD455" s="27">
        <v>0</v>
      </c>
      <c r="AE455" s="27">
        <v>0</v>
      </c>
      <c r="AF455" s="27">
        <f t="shared" si="259"/>
        <v>0</v>
      </c>
      <c r="AG455" s="27">
        <f t="shared" si="260"/>
        <v>0</v>
      </c>
      <c r="AH455" s="27">
        <v>0</v>
      </c>
      <c r="AI455" s="27">
        <v>0</v>
      </c>
      <c r="AJ455" s="27">
        <v>0</v>
      </c>
      <c r="AK455" s="27">
        <v>0</v>
      </c>
      <c r="AL455" s="27">
        <v>0</v>
      </c>
      <c r="AM455" s="27">
        <v>0</v>
      </c>
      <c r="AN455" s="27">
        <f t="shared" si="261"/>
        <v>0</v>
      </c>
      <c r="AO455" s="27">
        <v>0</v>
      </c>
      <c r="AP455" s="30">
        <f t="shared" si="262"/>
        <v>0</v>
      </c>
      <c r="AQ455" s="30">
        <f t="shared" si="263"/>
        <v>0</v>
      </c>
      <c r="AR455" s="31">
        <f t="shared" si="264"/>
        <v>0</v>
      </c>
      <c r="AS455" s="31">
        <f t="shared" si="281"/>
        <v>0</v>
      </c>
      <c r="AT455" s="32">
        <f t="shared" si="265"/>
        <v>0</v>
      </c>
      <c r="AU455" s="24">
        <v>2252.0927424033794</v>
      </c>
      <c r="AV455" s="28">
        <f t="shared" si="266"/>
        <v>6.2541841581802871E-2</v>
      </c>
      <c r="AW455" s="30">
        <f t="shared" si="267"/>
        <v>8.0323989457924453E-4</v>
      </c>
      <c r="AX455" s="33">
        <f t="shared" si="268"/>
        <v>6.2541841581802871E-2</v>
      </c>
      <c r="AY455" s="30">
        <f t="shared" si="269"/>
        <v>8.0323989457924453E-4</v>
      </c>
      <c r="AZ455" s="31">
        <f t="shared" si="270"/>
        <v>0.90123442949614729</v>
      </c>
      <c r="BA455" s="31">
        <f t="shared" si="282"/>
        <v>2252.0927424033794</v>
      </c>
      <c r="BB455" s="33">
        <f t="shared" si="271"/>
        <v>0</v>
      </c>
      <c r="BC455" s="31">
        <f t="shared" si="272"/>
        <v>0.51517249718349134</v>
      </c>
      <c r="BD455" s="30">
        <f t="shared" si="273"/>
        <v>7.334494038673835E-4</v>
      </c>
      <c r="BE455" s="31">
        <f t="shared" si="274"/>
        <v>0.94490025369268416</v>
      </c>
      <c r="BF455" s="31">
        <f t="shared" si="275"/>
        <v>0.59584584401079821</v>
      </c>
      <c r="BG455" s="31">
        <f t="shared" si="276"/>
        <v>0.90429295337378857</v>
      </c>
      <c r="BH455" s="24">
        <v>0</v>
      </c>
      <c r="BI455" s="24">
        <v>247.986626653</v>
      </c>
      <c r="BJ455" s="24">
        <f t="shared" si="248"/>
        <v>43.867236109888218</v>
      </c>
      <c r="BK455" s="28">
        <f t="shared" si="253"/>
        <v>2.193361805494411E-2</v>
      </c>
      <c r="BL455" s="28" t="str">
        <f t="shared" si="277"/>
        <v>TRUEFALSE</v>
      </c>
      <c r="BM455" s="24" t="str">
        <f t="shared" si="278"/>
        <v>TRUEFALSE</v>
      </c>
      <c r="BN455" s="28">
        <v>0.5857</v>
      </c>
      <c r="BO455" s="28">
        <f t="shared" si="279"/>
        <v>0.52062222222222221</v>
      </c>
      <c r="BP455" s="24">
        <v>23.54</v>
      </c>
      <c r="BQ455" s="24">
        <f t="shared" si="280"/>
        <v>62.209302325581397</v>
      </c>
      <c r="BR455" s="24">
        <v>43</v>
      </c>
      <c r="BS455" s="28">
        <v>90.13</v>
      </c>
      <c r="BT455" s="28">
        <v>8510.9758999999995</v>
      </c>
      <c r="BU455" s="24">
        <v>10.039999999999999</v>
      </c>
      <c r="BV455" s="28">
        <v>75.39</v>
      </c>
      <c r="BW455" s="28">
        <v>7119.0776999999998</v>
      </c>
      <c r="BX455" s="24">
        <v>3335</v>
      </c>
      <c r="BY455" s="24">
        <v>5694</v>
      </c>
      <c r="BZ455" s="24">
        <v>414</v>
      </c>
      <c r="CA455" s="24">
        <v>2629</v>
      </c>
      <c r="CB455" s="24">
        <v>1455</v>
      </c>
      <c r="CC455" s="24">
        <v>5359</v>
      </c>
      <c r="CD455" s="24">
        <v>65.84</v>
      </c>
      <c r="CE455" s="24">
        <v>25.52</v>
      </c>
      <c r="CF455" s="24">
        <v>129.31</v>
      </c>
      <c r="CG455" s="24">
        <v>0</v>
      </c>
      <c r="CH455" s="24">
        <v>9443</v>
      </c>
      <c r="CI455" s="24">
        <v>100</v>
      </c>
      <c r="CJ455" s="24" t="s">
        <v>1980</v>
      </c>
      <c r="CK455" s="24">
        <v>2415</v>
      </c>
      <c r="CL455" s="28">
        <v>1.01</v>
      </c>
      <c r="CM455" s="28">
        <v>3.95</v>
      </c>
      <c r="CN455" s="24">
        <v>276</v>
      </c>
      <c r="CO455" s="24">
        <v>11.43</v>
      </c>
      <c r="CP455" s="24">
        <v>668</v>
      </c>
      <c r="CQ455" s="24">
        <v>1620</v>
      </c>
      <c r="CR455" s="24">
        <v>301</v>
      </c>
      <c r="CS455" s="24">
        <v>2675</v>
      </c>
      <c r="CT455" s="24">
        <v>377</v>
      </c>
      <c r="CU455" s="24">
        <v>1137</v>
      </c>
      <c r="CV455" s="24">
        <v>768</v>
      </c>
      <c r="CW455" s="24">
        <v>327</v>
      </c>
      <c r="CX455" s="24">
        <v>41.16</v>
      </c>
      <c r="CY455" s="24">
        <v>85.68</v>
      </c>
      <c r="CZ455" s="24">
        <v>62.24</v>
      </c>
      <c r="DA455" s="24">
        <v>25.19</v>
      </c>
      <c r="DB455" s="24">
        <v>1723</v>
      </c>
      <c r="DC455" s="24">
        <v>17.27</v>
      </c>
      <c r="DD455" s="24">
        <v>8.99</v>
      </c>
      <c r="DE455" s="24">
        <v>1113</v>
      </c>
      <c r="DF455" s="24">
        <v>46.11</v>
      </c>
      <c r="DG455" s="24">
        <v>58.49</v>
      </c>
      <c r="DH455" s="24">
        <v>24.2</v>
      </c>
    </row>
    <row r="456" spans="1:112" ht="12.3" customHeight="1">
      <c r="A456" s="24">
        <v>466</v>
      </c>
      <c r="B456" s="24" t="s">
        <v>90</v>
      </c>
      <c r="C456" s="24" t="s">
        <v>91</v>
      </c>
      <c r="D456" s="25" t="s">
        <v>602</v>
      </c>
      <c r="E456" s="25" t="s">
        <v>603</v>
      </c>
      <c r="F456" s="25" t="s">
        <v>604</v>
      </c>
      <c r="G456" s="25" t="s">
        <v>605</v>
      </c>
      <c r="H456" s="25" t="s">
        <v>195</v>
      </c>
      <c r="I456" s="26">
        <v>32341</v>
      </c>
      <c r="J456" s="27">
        <v>38136.20060851115</v>
      </c>
      <c r="K456" s="27">
        <f t="shared" si="254"/>
        <v>10174.4786</v>
      </c>
      <c r="L456" s="24">
        <v>5231</v>
      </c>
      <c r="M456" s="24">
        <v>1763</v>
      </c>
      <c r="N456" s="24">
        <v>638</v>
      </c>
      <c r="O456" s="24">
        <f t="shared" si="255"/>
        <v>2401</v>
      </c>
      <c r="P456" s="28">
        <v>31.46</v>
      </c>
      <c r="Q456" s="28">
        <f t="shared" si="256"/>
        <v>0.42695447084729687</v>
      </c>
      <c r="R456" s="29">
        <v>0.51822626892892576</v>
      </c>
      <c r="S456" s="29">
        <v>9.6274083391416146E-2</v>
      </c>
      <c r="T456" s="29">
        <v>0.42125154252345504</v>
      </c>
      <c r="U456" s="28" t="s">
        <v>237</v>
      </c>
      <c r="V456" s="28" t="s">
        <v>129</v>
      </c>
      <c r="W456" s="28">
        <v>0.41634859293853038</v>
      </c>
      <c r="X456" s="27">
        <v>15877.953463375143</v>
      </c>
      <c r="Y456" s="30">
        <f t="shared" si="257"/>
        <v>1.2715506576620812E-3</v>
      </c>
      <c r="Z456" s="27">
        <f t="shared" si="258"/>
        <v>12942.953463375143</v>
      </c>
      <c r="AA456" s="27">
        <v>0</v>
      </c>
      <c r="AB456" s="27">
        <v>0</v>
      </c>
      <c r="AC456" s="27">
        <v>536</v>
      </c>
      <c r="AD456" s="27">
        <v>2855</v>
      </c>
      <c r="AE456" s="27">
        <v>6883</v>
      </c>
      <c r="AF456" s="27">
        <f t="shared" si="259"/>
        <v>6883</v>
      </c>
      <c r="AG456" s="27">
        <f t="shared" si="260"/>
        <v>3</v>
      </c>
      <c r="AH456" s="27">
        <v>0</v>
      </c>
      <c r="AI456" s="27">
        <v>0</v>
      </c>
      <c r="AJ456" s="27">
        <v>135</v>
      </c>
      <c r="AK456" s="27">
        <v>2855</v>
      </c>
      <c r="AL456" s="27">
        <v>6883</v>
      </c>
      <c r="AM456" s="27">
        <v>9818</v>
      </c>
      <c r="AN456" s="27">
        <f t="shared" si="261"/>
        <v>3</v>
      </c>
      <c r="AO456" s="27">
        <v>2935</v>
      </c>
      <c r="AP456" s="30">
        <f t="shared" si="262"/>
        <v>1.697340039725275E-3</v>
      </c>
      <c r="AQ456" s="30">
        <f t="shared" si="263"/>
        <v>0</v>
      </c>
      <c r="AR456" s="31">
        <f t="shared" si="264"/>
        <v>0.18484749982231735</v>
      </c>
      <c r="AS456" s="31">
        <f t="shared" si="281"/>
        <v>0.18484749982231735</v>
      </c>
      <c r="AT456" s="32">
        <f t="shared" si="265"/>
        <v>7.6960996459227077E-2</v>
      </c>
      <c r="AU456" s="24">
        <v>4600.6519519707608</v>
      </c>
      <c r="AV456" s="28">
        <f t="shared" si="266"/>
        <v>0.12776260947677734</v>
      </c>
      <c r="AW456" s="30">
        <f t="shared" si="267"/>
        <v>1.6408858833020874E-3</v>
      </c>
      <c r="AX456" s="33">
        <f t="shared" si="268"/>
        <v>0.12776260947677734</v>
      </c>
      <c r="AY456" s="30">
        <f t="shared" si="269"/>
        <v>1.6408858833020874E-3</v>
      </c>
      <c r="AZ456" s="31">
        <f t="shared" si="270"/>
        <v>0.90810574027626323</v>
      </c>
      <c r="BA456" s="31">
        <f t="shared" si="282"/>
        <v>4600.6519519707608</v>
      </c>
      <c r="BB456" s="33">
        <f t="shared" si="271"/>
        <v>0</v>
      </c>
      <c r="BC456" s="31">
        <f t="shared" si="272"/>
        <v>0.5180315395606554</v>
      </c>
      <c r="BD456" s="30">
        <f t="shared" si="273"/>
        <v>-4.2578938206319378E-4</v>
      </c>
      <c r="BE456" s="31">
        <f t="shared" si="274"/>
        <v>0.94041133008103261</v>
      </c>
      <c r="BF456" s="31">
        <f t="shared" si="275"/>
        <v>0.45267715789240831</v>
      </c>
      <c r="BG456" s="31">
        <f t="shared" si="276"/>
        <v>0.68701119282785539</v>
      </c>
      <c r="BH456" s="24">
        <v>82.79</v>
      </c>
      <c r="BI456" s="24">
        <v>458.11273308800003</v>
      </c>
      <c r="BJ456" s="24">
        <f t="shared" si="248"/>
        <v>83.246323129781842</v>
      </c>
      <c r="BK456" s="28">
        <f t="shared" si="253"/>
        <v>4.1623161564890925E-2</v>
      </c>
      <c r="BL456" s="28" t="str">
        <f t="shared" si="277"/>
        <v>FALSETRUE</v>
      </c>
      <c r="BM456" s="24" t="str">
        <f t="shared" si="278"/>
        <v>TRUETRUE</v>
      </c>
      <c r="BN456" s="28">
        <v>0.45020000000000004</v>
      </c>
      <c r="BO456" s="28">
        <f t="shared" si="279"/>
        <v>0.4001777777777778</v>
      </c>
      <c r="BP456" s="24">
        <v>10.27</v>
      </c>
      <c r="BQ456" s="24">
        <f t="shared" si="280"/>
        <v>164.92537313432837</v>
      </c>
      <c r="BR456" s="24">
        <v>67</v>
      </c>
      <c r="BS456" s="28">
        <v>24.86</v>
      </c>
      <c r="BT456" s="28">
        <v>8039.9725999999991</v>
      </c>
      <c r="BU456" s="24">
        <v>1.67</v>
      </c>
      <c r="BV456" s="28">
        <v>22.249999999999996</v>
      </c>
      <c r="BW456" s="28">
        <v>7195.8724999999986</v>
      </c>
      <c r="BX456" s="24">
        <v>9416</v>
      </c>
      <c r="BY456" s="24">
        <v>20917</v>
      </c>
      <c r="BZ456" s="24">
        <v>2008</v>
      </c>
      <c r="CA456" s="24">
        <v>7388</v>
      </c>
      <c r="CB456" s="24">
        <v>4058</v>
      </c>
      <c r="CC456" s="24">
        <v>20895</v>
      </c>
      <c r="CD456" s="24">
        <v>54.62</v>
      </c>
      <c r="CE456" s="24">
        <v>29.2</v>
      </c>
      <c r="CF456" s="24">
        <v>102.83</v>
      </c>
      <c r="CG456" s="24">
        <v>26775</v>
      </c>
      <c r="CH456" s="24">
        <v>5566</v>
      </c>
      <c r="CI456" s="24">
        <v>17.21</v>
      </c>
      <c r="CJ456" s="24" t="s">
        <v>98</v>
      </c>
      <c r="CK456" s="24">
        <v>7945</v>
      </c>
      <c r="CL456" s="28">
        <v>1.04</v>
      </c>
      <c r="CM456" s="28">
        <v>4.2300000000000004</v>
      </c>
      <c r="CN456" s="24">
        <v>3254</v>
      </c>
      <c r="CO456" s="24">
        <v>41.04</v>
      </c>
      <c r="CP456" s="24">
        <v>2330</v>
      </c>
      <c r="CQ456" s="24">
        <v>5010</v>
      </c>
      <c r="CR456" s="24">
        <v>3539</v>
      </c>
      <c r="CS456" s="24">
        <v>11050</v>
      </c>
      <c r="CT456" s="24">
        <v>1876</v>
      </c>
      <c r="CU456" s="24">
        <v>3890</v>
      </c>
      <c r="CV456" s="24">
        <v>2579</v>
      </c>
      <c r="CW456" s="24">
        <v>1511</v>
      </c>
      <c r="CX456" s="24">
        <v>78</v>
      </c>
      <c r="CY456" s="24">
        <v>96.89</v>
      </c>
      <c r="CZ456" s="24">
        <v>76.94</v>
      </c>
      <c r="DA456" s="24">
        <v>38.17</v>
      </c>
      <c r="DB456" s="24">
        <v>2709</v>
      </c>
      <c r="DC456" s="24">
        <v>3.74</v>
      </c>
      <c r="DD456" s="24">
        <v>11.34</v>
      </c>
      <c r="DE456" s="24">
        <v>542</v>
      </c>
      <c r="DF456" s="24">
        <v>6.84</v>
      </c>
      <c r="DG456" s="24">
        <v>16.57</v>
      </c>
      <c r="DH456" s="24">
        <v>7.51</v>
      </c>
    </row>
    <row r="457" spans="1:112" ht="12.3" customHeight="1">
      <c r="A457" s="24">
        <v>467</v>
      </c>
      <c r="B457" s="24" t="s">
        <v>90</v>
      </c>
      <c r="C457" s="24" t="s">
        <v>91</v>
      </c>
      <c r="D457" s="25" t="s">
        <v>602</v>
      </c>
      <c r="E457" s="25" t="s">
        <v>603</v>
      </c>
      <c r="F457" s="25" t="s">
        <v>891</v>
      </c>
      <c r="G457" s="25" t="s">
        <v>892</v>
      </c>
      <c r="H457" s="25" t="s">
        <v>195</v>
      </c>
      <c r="I457" s="26">
        <v>17617</v>
      </c>
      <c r="J457" s="27">
        <v>20773.79939148885</v>
      </c>
      <c r="K457" s="27">
        <f t="shared" si="254"/>
        <v>9388.0993000000017</v>
      </c>
      <c r="L457" s="24">
        <v>2174</v>
      </c>
      <c r="M457" s="24">
        <v>1737</v>
      </c>
      <c r="N457" s="24">
        <v>744</v>
      </c>
      <c r="O457" s="24">
        <f t="shared" si="255"/>
        <v>2481</v>
      </c>
      <c r="P457" s="28">
        <v>53.290000000000006</v>
      </c>
      <c r="Q457" s="28">
        <f t="shared" si="256"/>
        <v>0.54889268110195288</v>
      </c>
      <c r="R457" s="29">
        <v>0.51822626892892576</v>
      </c>
      <c r="S457" s="29">
        <v>9.6274083391416146E-2</v>
      </c>
      <c r="T457" s="29">
        <v>0.42125154252345504</v>
      </c>
      <c r="U457" s="28" t="s">
        <v>237</v>
      </c>
      <c r="V457" s="28" t="s">
        <v>129</v>
      </c>
      <c r="W457" s="28">
        <v>0.70525163756180187</v>
      </c>
      <c r="X457" s="27">
        <v>14650.756039227874</v>
      </c>
      <c r="Y457" s="30">
        <f t="shared" si="257"/>
        <v>1.173273276048949E-3</v>
      </c>
      <c r="Z457" s="27">
        <f t="shared" si="258"/>
        <v>14650.756039227874</v>
      </c>
      <c r="AA457" s="27">
        <v>0</v>
      </c>
      <c r="AB457" s="27">
        <v>0</v>
      </c>
      <c r="AC457" s="27">
        <v>317</v>
      </c>
      <c r="AD457" s="27">
        <v>0</v>
      </c>
      <c r="AE457" s="27">
        <v>0</v>
      </c>
      <c r="AF457" s="27">
        <f t="shared" si="259"/>
        <v>317</v>
      </c>
      <c r="AG457" s="27">
        <f t="shared" si="260"/>
        <v>1</v>
      </c>
      <c r="AH457" s="27">
        <v>0</v>
      </c>
      <c r="AI457" s="27">
        <v>0</v>
      </c>
      <c r="AJ457" s="27">
        <v>317</v>
      </c>
      <c r="AK457" s="27">
        <v>0</v>
      </c>
      <c r="AL457" s="27">
        <v>0</v>
      </c>
      <c r="AM457" s="27">
        <v>317</v>
      </c>
      <c r="AN457" s="27">
        <f t="shared" si="261"/>
        <v>1</v>
      </c>
      <c r="AO457" s="27">
        <v>0</v>
      </c>
      <c r="AP457" s="30">
        <f t="shared" si="262"/>
        <v>0</v>
      </c>
      <c r="AQ457" s="30">
        <f t="shared" si="263"/>
        <v>0</v>
      </c>
      <c r="AR457" s="31">
        <f t="shared" si="264"/>
        <v>0</v>
      </c>
      <c r="AS457" s="31">
        <f t="shared" si="281"/>
        <v>0</v>
      </c>
      <c r="AT457" s="32">
        <f t="shared" si="265"/>
        <v>0</v>
      </c>
      <c r="AU457" s="24">
        <v>3057.265848830411</v>
      </c>
      <c r="AV457" s="28">
        <f t="shared" si="266"/>
        <v>8.4901937114257586E-2</v>
      </c>
      <c r="AW457" s="30">
        <f t="shared" si="267"/>
        <v>1.0904159726098049E-3</v>
      </c>
      <c r="AX457" s="33">
        <f t="shared" si="268"/>
        <v>8.4901937114257586E-2</v>
      </c>
      <c r="AY457" s="30">
        <f t="shared" si="269"/>
        <v>1.0904159726098049E-3</v>
      </c>
      <c r="AZ457" s="31">
        <f t="shared" si="270"/>
        <v>0.90359016939979264</v>
      </c>
      <c r="BA457" s="31">
        <f t="shared" si="282"/>
        <v>3057.265848830411</v>
      </c>
      <c r="BB457" s="33">
        <f t="shared" si="271"/>
        <v>0</v>
      </c>
      <c r="BC457" s="31">
        <f t="shared" si="272"/>
        <v>0.50223945848099205</v>
      </c>
      <c r="BD457" s="30">
        <f t="shared" si="273"/>
        <v>1.173273276048949E-3</v>
      </c>
      <c r="BE457" s="31">
        <f t="shared" si="274"/>
        <v>0.94660338491013984</v>
      </c>
      <c r="BF457" s="31">
        <f t="shared" si="275"/>
        <v>0.55100943191599694</v>
      </c>
      <c r="BG457" s="31">
        <f t="shared" si="276"/>
        <v>0.83624640757769619</v>
      </c>
      <c r="BH457" s="24">
        <v>79.48</v>
      </c>
      <c r="BI457" s="24">
        <v>310.32644530599998</v>
      </c>
      <c r="BJ457" s="24">
        <f t="shared" si="248"/>
        <v>66.941763119816201</v>
      </c>
      <c r="BK457" s="28">
        <f t="shared" si="253"/>
        <v>3.34708815599081E-2</v>
      </c>
      <c r="BL457" s="28" t="str">
        <f t="shared" si="277"/>
        <v>TRUETRUE</v>
      </c>
      <c r="BM457" s="24" t="str">
        <f t="shared" si="278"/>
        <v>TRUETRUE</v>
      </c>
      <c r="BN457" s="28">
        <v>0.46909999999999996</v>
      </c>
      <c r="BO457" s="28">
        <f t="shared" si="279"/>
        <v>0.41697777777777773</v>
      </c>
      <c r="BP457" s="24">
        <v>8.4499999999999993</v>
      </c>
      <c r="BQ457" s="24">
        <f t="shared" si="280"/>
        <v>206.42857142857142</v>
      </c>
      <c r="BR457" s="24">
        <v>21</v>
      </c>
      <c r="BS457" s="28">
        <v>36.770000000000003</v>
      </c>
      <c r="BT457" s="28">
        <v>6477.7709000000004</v>
      </c>
      <c r="BU457" s="24">
        <v>1.2</v>
      </c>
      <c r="BV457" s="28">
        <v>55.390000000000008</v>
      </c>
      <c r="BW457" s="28">
        <v>9758.056300000002</v>
      </c>
      <c r="BX457" s="24">
        <v>5294</v>
      </c>
      <c r="BY457" s="24">
        <v>11286</v>
      </c>
      <c r="BZ457" s="24">
        <v>1037</v>
      </c>
      <c r="CA457" s="24">
        <v>4189</v>
      </c>
      <c r="CB457" s="24">
        <v>2277</v>
      </c>
      <c r="CC457" s="24">
        <v>11151</v>
      </c>
      <c r="CD457" s="24">
        <v>56.1</v>
      </c>
      <c r="CE457" s="24">
        <v>28.65</v>
      </c>
      <c r="CF457" s="24">
        <v>105.28</v>
      </c>
      <c r="CG457" s="24">
        <v>14002</v>
      </c>
      <c r="CH457" s="24">
        <v>3615</v>
      </c>
      <c r="CI457" s="24">
        <v>20.52</v>
      </c>
      <c r="CJ457" s="24" t="s">
        <v>98</v>
      </c>
      <c r="CK457" s="24">
        <v>4752</v>
      </c>
      <c r="CL457" s="28">
        <v>1.01</v>
      </c>
      <c r="CM457" s="28">
        <v>3.76</v>
      </c>
      <c r="CN457" s="24">
        <v>1481</v>
      </c>
      <c r="CO457" s="24">
        <v>31.22</v>
      </c>
      <c r="CP457" s="24">
        <v>853</v>
      </c>
      <c r="CQ457" s="24">
        <v>1848</v>
      </c>
      <c r="CR457" s="24">
        <v>1422</v>
      </c>
      <c r="CS457" s="24">
        <v>4335</v>
      </c>
      <c r="CT457" s="24">
        <v>1023</v>
      </c>
      <c r="CU457" s="24">
        <v>2125</v>
      </c>
      <c r="CV457" s="24">
        <v>1532</v>
      </c>
      <c r="CW457" s="24">
        <v>739</v>
      </c>
      <c r="CX457" s="24">
        <v>71.09</v>
      </c>
      <c r="CY457" s="24">
        <v>96.5</v>
      </c>
      <c r="CZ457" s="24">
        <v>80.25</v>
      </c>
      <c r="DA457" s="24">
        <v>36.08</v>
      </c>
      <c r="DB457" s="24">
        <v>1204</v>
      </c>
      <c r="DC457" s="24">
        <v>4.32</v>
      </c>
      <c r="DD457" s="24">
        <v>9.5500000000000007</v>
      </c>
      <c r="DE457" s="24">
        <v>486</v>
      </c>
      <c r="DF457" s="24">
        <v>10.25</v>
      </c>
      <c r="DG457" s="24">
        <v>44.19</v>
      </c>
      <c r="DH457" s="24">
        <v>7.63</v>
      </c>
    </row>
    <row r="458" spans="1:112" ht="12.3" customHeight="1">
      <c r="A458" s="24">
        <v>468</v>
      </c>
      <c r="B458" s="24" t="s">
        <v>90</v>
      </c>
      <c r="C458" s="24" t="s">
        <v>91</v>
      </c>
      <c r="D458" s="25" t="s">
        <v>92</v>
      </c>
      <c r="E458" s="25" t="s">
        <v>93</v>
      </c>
      <c r="F458" s="25" t="s">
        <v>367</v>
      </c>
      <c r="G458" s="25" t="s">
        <v>368</v>
      </c>
      <c r="H458" s="25" t="s">
        <v>195</v>
      </c>
      <c r="I458" s="26">
        <v>132302</v>
      </c>
      <c r="J458" s="27">
        <v>153926.52371841844</v>
      </c>
      <c r="K458" s="27">
        <f t="shared" si="254"/>
        <v>21472.614600000001</v>
      </c>
      <c r="L458" s="24">
        <v>28042</v>
      </c>
      <c r="M458" s="24">
        <v>3918</v>
      </c>
      <c r="N458" s="24">
        <v>1517</v>
      </c>
      <c r="O458" s="24">
        <f t="shared" si="255"/>
        <v>5435</v>
      </c>
      <c r="P458" s="28">
        <v>16.23</v>
      </c>
      <c r="Q458" s="28">
        <f t="shared" si="256"/>
        <v>0.3545371472893078</v>
      </c>
      <c r="R458" s="29">
        <v>0.44002263267024355</v>
      </c>
      <c r="S458" s="29">
        <v>0.25206194964216688</v>
      </c>
      <c r="T458" s="29">
        <v>0.52502652833724339</v>
      </c>
      <c r="U458" s="28" t="s">
        <v>96</v>
      </c>
      <c r="V458" s="28" t="s">
        <v>97</v>
      </c>
      <c r="W458" s="28">
        <v>0.21713869468259434</v>
      </c>
      <c r="X458" s="27">
        <v>33423.404437246776</v>
      </c>
      <c r="Y458" s="30">
        <f t="shared" si="257"/>
        <v>2.6766391519863304E-3</v>
      </c>
      <c r="Z458" s="27">
        <f t="shared" si="258"/>
        <v>16975.404437246776</v>
      </c>
      <c r="AA458" s="27">
        <v>21</v>
      </c>
      <c r="AB458" s="27">
        <v>0</v>
      </c>
      <c r="AC458" s="27">
        <v>51</v>
      </c>
      <c r="AD458" s="27">
        <v>16196</v>
      </c>
      <c r="AE458" s="27">
        <v>130587</v>
      </c>
      <c r="AF458" s="27">
        <f t="shared" si="259"/>
        <v>130587</v>
      </c>
      <c r="AG458" s="27">
        <f t="shared" si="260"/>
        <v>4</v>
      </c>
      <c r="AH458" s="27">
        <v>21</v>
      </c>
      <c r="AI458" s="27">
        <v>0</v>
      </c>
      <c r="AJ458" s="27">
        <v>318</v>
      </c>
      <c r="AK458" s="27">
        <v>16409</v>
      </c>
      <c r="AL458" s="27">
        <v>130587</v>
      </c>
      <c r="AM458" s="27">
        <v>136522.5</v>
      </c>
      <c r="AN458" s="27">
        <f t="shared" si="261"/>
        <v>4</v>
      </c>
      <c r="AO458" s="27">
        <v>16448</v>
      </c>
      <c r="AP458" s="30">
        <f t="shared" si="262"/>
        <v>9.5120439432372483E-3</v>
      </c>
      <c r="AQ458" s="30">
        <f t="shared" si="263"/>
        <v>0</v>
      </c>
      <c r="AR458" s="31">
        <f t="shared" si="264"/>
        <v>0.49211025258906538</v>
      </c>
      <c r="AS458" s="31">
        <f t="shared" si="281"/>
        <v>0.49211025258906538</v>
      </c>
      <c r="AT458" s="32">
        <f t="shared" si="265"/>
        <v>0.10685617788711145</v>
      </c>
      <c r="AU458" s="24">
        <v>8395.0162138184623</v>
      </c>
      <c r="AV458" s="28">
        <f t="shared" si="266"/>
        <v>0.23313417082503934</v>
      </c>
      <c r="AW458" s="30">
        <f t="shared" si="267"/>
        <v>2.9941981569473006E-3</v>
      </c>
      <c r="AX458" s="33">
        <f t="shared" si="268"/>
        <v>0.23313417082503934</v>
      </c>
      <c r="AY458" s="30">
        <f t="shared" si="269"/>
        <v>2.9941981569473006E-3</v>
      </c>
      <c r="AZ458" s="31">
        <f t="shared" si="270"/>
        <v>0.91920712360520351</v>
      </c>
      <c r="BA458" s="31">
        <f t="shared" si="282"/>
        <v>8395.0162138184623</v>
      </c>
      <c r="BB458" s="33">
        <f t="shared" si="271"/>
        <v>0</v>
      </c>
      <c r="BC458" s="31">
        <f t="shared" si="272"/>
        <v>0.53078797570016212</v>
      </c>
      <c r="BD458" s="30">
        <f t="shared" si="273"/>
        <v>-6.8354047912509179E-3</v>
      </c>
      <c r="BE458" s="31">
        <f t="shared" si="274"/>
        <v>0.9155913583020423</v>
      </c>
      <c r="BF458" s="31">
        <f t="shared" si="275"/>
        <v>0.37846889737887435</v>
      </c>
      <c r="BG458" s="31">
        <f t="shared" si="276"/>
        <v>0.57438809116651524</v>
      </c>
      <c r="BH458" s="24">
        <v>97.96</v>
      </c>
      <c r="BI458" s="24">
        <v>62.482782295600003</v>
      </c>
      <c r="BJ458" s="24">
        <f t="shared" si="248"/>
        <v>2463.503033366967</v>
      </c>
      <c r="BK458" s="28">
        <v>1</v>
      </c>
      <c r="BL458" s="28" t="str">
        <f t="shared" si="277"/>
        <v>FALSETRUE</v>
      </c>
      <c r="BM458" s="24" t="str">
        <f t="shared" si="278"/>
        <v>TRUETRUE</v>
      </c>
      <c r="BN458" s="28">
        <v>0.31659999999999999</v>
      </c>
      <c r="BO458" s="28">
        <f t="shared" si="279"/>
        <v>0.28142222222222224</v>
      </c>
      <c r="BP458" s="24">
        <v>2.4300000000000002</v>
      </c>
      <c r="BQ458" s="24">
        <f t="shared" si="280"/>
        <v>354.69724770642199</v>
      </c>
      <c r="BR458" s="24">
        <v>109</v>
      </c>
      <c r="BS458" s="28">
        <v>3.82</v>
      </c>
      <c r="BT458" s="28">
        <v>5053.9363999999996</v>
      </c>
      <c r="BU458" s="24">
        <v>0.46</v>
      </c>
      <c r="BV458" s="28">
        <v>5.74</v>
      </c>
      <c r="BW458" s="28">
        <v>7594.1347999999998</v>
      </c>
      <c r="BX458" s="24">
        <v>28818</v>
      </c>
      <c r="BY458" s="24">
        <v>91015</v>
      </c>
      <c r="BZ458" s="24">
        <v>12469</v>
      </c>
      <c r="CA458" s="24">
        <v>22841</v>
      </c>
      <c r="CB458" s="24">
        <v>12664</v>
      </c>
      <c r="CC458" s="24">
        <v>96797</v>
      </c>
      <c r="CD458" s="24">
        <v>45.36</v>
      </c>
      <c r="CE458" s="24">
        <v>33.5</v>
      </c>
      <c r="CF458" s="24">
        <v>91.76</v>
      </c>
      <c r="CG458" s="24">
        <v>129601</v>
      </c>
      <c r="CH458" s="24">
        <v>2701</v>
      </c>
      <c r="CI458" s="24">
        <v>2.04</v>
      </c>
      <c r="CJ458" s="24" t="s">
        <v>98</v>
      </c>
      <c r="CK458" s="24">
        <v>34342</v>
      </c>
      <c r="CL458" s="28">
        <v>1.04</v>
      </c>
      <c r="CM458" s="28">
        <v>3.98</v>
      </c>
      <c r="CN458" s="24">
        <v>14900</v>
      </c>
      <c r="CO458" s="24">
        <v>43.52</v>
      </c>
      <c r="CP458" s="24">
        <v>8164</v>
      </c>
      <c r="CQ458" s="24">
        <v>15173</v>
      </c>
      <c r="CR458" s="24">
        <v>14760</v>
      </c>
      <c r="CS458" s="24">
        <v>38662</v>
      </c>
      <c r="CT458" s="24">
        <v>5052</v>
      </c>
      <c r="CU458" s="24">
        <v>11249</v>
      </c>
      <c r="CV458" s="24">
        <v>9218</v>
      </c>
      <c r="CW458" s="24">
        <v>8480</v>
      </c>
      <c r="CX458" s="24">
        <v>67.3</v>
      </c>
      <c r="CY458" s="24">
        <v>96.69</v>
      </c>
      <c r="CZ458" s="24">
        <v>86.58</v>
      </c>
      <c r="DA458" s="24">
        <v>51.75</v>
      </c>
      <c r="DB458" s="24">
        <v>2756</v>
      </c>
      <c r="DC458" s="24">
        <v>4.03</v>
      </c>
      <c r="DD458" s="24">
        <v>7.31</v>
      </c>
      <c r="DE458" s="24">
        <v>2438</v>
      </c>
      <c r="DF458" s="24">
        <v>7.12</v>
      </c>
      <c r="DG458" s="24">
        <v>4.24</v>
      </c>
      <c r="DH458" s="24">
        <v>1.9</v>
      </c>
    </row>
    <row r="459" spans="1:112" ht="12.3" customHeight="1">
      <c r="A459" s="24">
        <v>469</v>
      </c>
      <c r="B459" s="24" t="s">
        <v>90</v>
      </c>
      <c r="C459" s="24" t="s">
        <v>91</v>
      </c>
      <c r="D459" s="25" t="s">
        <v>92</v>
      </c>
      <c r="E459" s="25" t="s">
        <v>93</v>
      </c>
      <c r="F459" s="25" t="s">
        <v>344</v>
      </c>
      <c r="G459" s="25" t="s">
        <v>345</v>
      </c>
      <c r="H459" s="25" t="s">
        <v>195</v>
      </c>
      <c r="I459" s="26">
        <v>115679</v>
      </c>
      <c r="J459" s="27">
        <v>134586.52429459061</v>
      </c>
      <c r="K459" s="27">
        <f t="shared" si="254"/>
        <v>13684.825700000001</v>
      </c>
      <c r="L459" s="24">
        <v>25471</v>
      </c>
      <c r="M459" s="24">
        <v>2966</v>
      </c>
      <c r="N459" s="24">
        <v>450</v>
      </c>
      <c r="O459" s="24">
        <f t="shared" si="255"/>
        <v>3416</v>
      </c>
      <c r="P459" s="28">
        <v>11.83</v>
      </c>
      <c r="Q459" s="28">
        <f t="shared" si="256"/>
        <v>0.31772857526847348</v>
      </c>
      <c r="R459" s="29">
        <v>0.44002263267024355</v>
      </c>
      <c r="S459" s="29">
        <v>0.25206194964216688</v>
      </c>
      <c r="T459" s="29">
        <v>0.52502652833724339</v>
      </c>
      <c r="U459" s="28" t="s">
        <v>96</v>
      </c>
      <c r="V459" s="28" t="s">
        <v>97</v>
      </c>
      <c r="W459" s="28">
        <v>0.15827176574831123</v>
      </c>
      <c r="X459" s="27">
        <v>21301.246846032842</v>
      </c>
      <c r="Y459" s="30">
        <f t="shared" si="257"/>
        <v>1.7058630697320272E-3</v>
      </c>
      <c r="Z459" s="27">
        <f t="shared" si="258"/>
        <v>20675.246846032842</v>
      </c>
      <c r="AA459" s="27">
        <v>0</v>
      </c>
      <c r="AB459" s="27">
        <v>0</v>
      </c>
      <c r="AC459" s="27">
        <v>0</v>
      </c>
      <c r="AD459" s="27">
        <v>573</v>
      </c>
      <c r="AE459" s="27">
        <v>0</v>
      </c>
      <c r="AF459" s="27">
        <f t="shared" si="259"/>
        <v>573</v>
      </c>
      <c r="AG459" s="27">
        <f t="shared" si="260"/>
        <v>1</v>
      </c>
      <c r="AH459" s="27">
        <v>0</v>
      </c>
      <c r="AI459" s="27">
        <v>0</v>
      </c>
      <c r="AJ459" s="27">
        <v>53</v>
      </c>
      <c r="AK459" s="27">
        <v>573</v>
      </c>
      <c r="AL459" s="27">
        <v>0</v>
      </c>
      <c r="AM459" s="27">
        <v>626</v>
      </c>
      <c r="AN459" s="27">
        <f t="shared" si="261"/>
        <v>2</v>
      </c>
      <c r="AO459" s="27">
        <v>626</v>
      </c>
      <c r="AP459" s="30">
        <f t="shared" si="262"/>
        <v>3.6202210046610634E-4</v>
      </c>
      <c r="AQ459" s="30">
        <f t="shared" si="263"/>
        <v>0</v>
      </c>
      <c r="AR459" s="31">
        <f t="shared" si="264"/>
        <v>2.9387951068065608E-2</v>
      </c>
      <c r="AS459" s="31">
        <f t="shared" si="281"/>
        <v>2.9387951068065608E-2</v>
      </c>
      <c r="AT459" s="32">
        <f t="shared" si="265"/>
        <v>4.651282907267712E-3</v>
      </c>
      <c r="AU459" s="24">
        <v>9278.3657234632483</v>
      </c>
      <c r="AV459" s="28">
        <f t="shared" si="266"/>
        <v>0.25766526763706937</v>
      </c>
      <c r="AW459" s="30">
        <f t="shared" si="267"/>
        <v>3.3092569259065663E-3</v>
      </c>
      <c r="AX459" s="33">
        <f t="shared" si="268"/>
        <v>0.25766526763706937</v>
      </c>
      <c r="AY459" s="30">
        <f t="shared" si="269"/>
        <v>3.3092569259065663E-3</v>
      </c>
      <c r="AZ459" s="31">
        <f t="shared" si="270"/>
        <v>0.92179158857568655</v>
      </c>
      <c r="BA459" s="31">
        <f t="shared" si="282"/>
        <v>9278.3657234632483</v>
      </c>
      <c r="BB459" s="33">
        <f t="shared" si="271"/>
        <v>0</v>
      </c>
      <c r="BC459" s="31">
        <f t="shared" si="272"/>
        <v>0.53982649629433321</v>
      </c>
      <c r="BD459" s="30">
        <f t="shared" si="273"/>
        <v>1.3438409692659208E-3</v>
      </c>
      <c r="BE459" s="31">
        <f t="shared" si="274"/>
        <v>0.94726387466838413</v>
      </c>
      <c r="BF459" s="31">
        <f t="shared" si="275"/>
        <v>0.36908050116214247</v>
      </c>
      <c r="BG459" s="31">
        <f t="shared" si="276"/>
        <v>0.56013967334568393</v>
      </c>
      <c r="BH459" s="24">
        <v>100</v>
      </c>
      <c r="BI459" s="24">
        <v>23.1421804557</v>
      </c>
      <c r="BJ459" s="24">
        <f t="shared" si="248"/>
        <v>5815.6371458697822</v>
      </c>
      <c r="BK459" s="28">
        <v>1</v>
      </c>
      <c r="BL459" s="28" t="str">
        <f t="shared" si="277"/>
        <v>FALSETRUE</v>
      </c>
      <c r="BM459" s="24" t="str">
        <f t="shared" si="278"/>
        <v>TRUETRUE</v>
      </c>
      <c r="BN459" s="28">
        <v>0.27810000000000001</v>
      </c>
      <c r="BO459" s="28">
        <f t="shared" si="279"/>
        <v>0.2472</v>
      </c>
      <c r="BP459" s="24">
        <v>2.69</v>
      </c>
      <c r="BQ459" s="24">
        <f t="shared" si="280"/>
        <v>359.65030674846628</v>
      </c>
      <c r="BR459" s="24">
        <v>163</v>
      </c>
      <c r="BS459" s="28">
        <v>1.56</v>
      </c>
      <c r="BT459" s="28">
        <v>1804.5924000000002</v>
      </c>
      <c r="BU459" s="24">
        <v>0.12</v>
      </c>
      <c r="BV459" s="28">
        <v>1.4100000000000001</v>
      </c>
      <c r="BW459" s="28">
        <v>1631.0739000000001</v>
      </c>
      <c r="BX459" s="24">
        <v>22446</v>
      </c>
      <c r="BY459" s="24">
        <v>80713</v>
      </c>
      <c r="BZ459" s="24">
        <v>12520</v>
      </c>
      <c r="CA459" s="24">
        <v>17867</v>
      </c>
      <c r="CB459" s="24">
        <v>9762</v>
      </c>
      <c r="CC459" s="24">
        <v>88050</v>
      </c>
      <c r="CD459" s="24">
        <v>43.32</v>
      </c>
      <c r="CE459" s="24">
        <v>35.32</v>
      </c>
      <c r="CF459" s="24">
        <v>93.49</v>
      </c>
      <c r="CG459" s="24">
        <v>115679</v>
      </c>
      <c r="CH459" s="24">
        <v>0</v>
      </c>
      <c r="CI459" s="24">
        <v>0</v>
      </c>
      <c r="CJ459" s="24" t="s">
        <v>98</v>
      </c>
      <c r="CK459" s="24">
        <v>29809</v>
      </c>
      <c r="CL459" s="28">
        <v>1.0900000000000001</v>
      </c>
      <c r="CM459" s="28">
        <v>4.2</v>
      </c>
      <c r="CN459" s="24">
        <v>13305</v>
      </c>
      <c r="CO459" s="24">
        <v>44.76</v>
      </c>
      <c r="CP459" s="24">
        <v>8088</v>
      </c>
      <c r="CQ459" s="24">
        <v>17682</v>
      </c>
      <c r="CR459" s="24">
        <v>20031</v>
      </c>
      <c r="CS459" s="24">
        <v>58623</v>
      </c>
      <c r="CT459" s="24">
        <v>4275</v>
      </c>
      <c r="CU459" s="24">
        <v>8868</v>
      </c>
      <c r="CV459" s="24">
        <v>7310</v>
      </c>
      <c r="CW459" s="24">
        <v>8083</v>
      </c>
      <c r="CX459" s="24">
        <v>73.14</v>
      </c>
      <c r="CY459" s="24">
        <v>97.32</v>
      </c>
      <c r="CZ459" s="24">
        <v>88.94</v>
      </c>
      <c r="DA459" s="24">
        <v>58.12</v>
      </c>
      <c r="DB459" s="24">
        <v>2714</v>
      </c>
      <c r="DC459" s="24">
        <v>3.07</v>
      </c>
      <c r="DD459" s="24">
        <v>5.86</v>
      </c>
      <c r="DE459" s="24">
        <v>478</v>
      </c>
      <c r="DF459" s="24">
        <v>1.61</v>
      </c>
      <c r="DG459" s="24">
        <v>1.9</v>
      </c>
      <c r="DH459" s="24">
        <v>3.65</v>
      </c>
    </row>
    <row r="460" spans="1:112" ht="12.3" customHeight="1">
      <c r="A460" s="24">
        <v>470</v>
      </c>
      <c r="B460" s="24" t="s">
        <v>90</v>
      </c>
      <c r="C460" s="24" t="s">
        <v>91</v>
      </c>
      <c r="D460" s="25" t="s">
        <v>92</v>
      </c>
      <c r="E460" s="25" t="s">
        <v>93</v>
      </c>
      <c r="F460" s="25" t="s">
        <v>346</v>
      </c>
      <c r="G460" s="25" t="s">
        <v>347</v>
      </c>
      <c r="H460" s="25" t="s">
        <v>195</v>
      </c>
      <c r="I460" s="26">
        <v>55931</v>
      </c>
      <c r="J460" s="27">
        <v>65072.821258143202</v>
      </c>
      <c r="K460" s="27">
        <f t="shared" si="254"/>
        <v>30359.346800000003</v>
      </c>
      <c r="L460" s="24">
        <v>6313</v>
      </c>
      <c r="M460" s="24">
        <v>5018</v>
      </c>
      <c r="N460" s="24">
        <v>2477</v>
      </c>
      <c r="O460" s="24">
        <f t="shared" si="255"/>
        <v>7495</v>
      </c>
      <c r="P460" s="28">
        <v>54.28</v>
      </c>
      <c r="Q460" s="28">
        <f t="shared" si="256"/>
        <v>0.56120674886177857</v>
      </c>
      <c r="R460" s="29">
        <v>0.44002263267024355</v>
      </c>
      <c r="S460" s="29">
        <v>0.25206194964216688</v>
      </c>
      <c r="T460" s="29">
        <v>0.52502652833724339</v>
      </c>
      <c r="U460" s="28" t="s">
        <v>96</v>
      </c>
      <c r="V460" s="28" t="s">
        <v>97</v>
      </c>
      <c r="W460" s="28">
        <v>0.72620384148929273</v>
      </c>
      <c r="X460" s="27">
        <v>47256.132774209706</v>
      </c>
      <c r="Y460" s="30">
        <f t="shared" si="257"/>
        <v>3.7844024953351939E-3</v>
      </c>
      <c r="Z460" s="27">
        <f t="shared" si="258"/>
        <v>47020.132774209706</v>
      </c>
      <c r="AA460" s="27">
        <v>0</v>
      </c>
      <c r="AB460" s="27">
        <v>0</v>
      </c>
      <c r="AC460" s="27">
        <v>70</v>
      </c>
      <c r="AD460" s="27">
        <v>187</v>
      </c>
      <c r="AE460" s="27">
        <v>0</v>
      </c>
      <c r="AF460" s="27">
        <f t="shared" si="259"/>
        <v>187</v>
      </c>
      <c r="AG460" s="27">
        <f t="shared" si="260"/>
        <v>2</v>
      </c>
      <c r="AH460" s="27">
        <v>0</v>
      </c>
      <c r="AI460" s="27">
        <v>0</v>
      </c>
      <c r="AJ460" s="27">
        <v>70</v>
      </c>
      <c r="AK460" s="27">
        <v>187</v>
      </c>
      <c r="AL460" s="27">
        <v>0</v>
      </c>
      <c r="AM460" s="27">
        <v>187</v>
      </c>
      <c r="AN460" s="27">
        <f t="shared" si="261"/>
        <v>2</v>
      </c>
      <c r="AO460" s="27">
        <v>236</v>
      </c>
      <c r="AP460" s="30">
        <f t="shared" si="262"/>
        <v>1.3648117525559282E-4</v>
      </c>
      <c r="AQ460" s="30">
        <f t="shared" si="263"/>
        <v>0</v>
      </c>
      <c r="AR460" s="31">
        <f t="shared" si="264"/>
        <v>4.9940607947673256E-3</v>
      </c>
      <c r="AS460" s="31">
        <f t="shared" si="281"/>
        <v>4.9940607947673256E-3</v>
      </c>
      <c r="AT460" s="32">
        <f t="shared" si="265"/>
        <v>3.6267061337911027E-3</v>
      </c>
      <c r="AU460" s="24">
        <v>9125.4774721544527</v>
      </c>
      <c r="AV460" s="28">
        <f t="shared" si="266"/>
        <v>0.25341947766002371</v>
      </c>
      <c r="AW460" s="30">
        <f t="shared" si="267"/>
        <v>3.2547272253523048E-3</v>
      </c>
      <c r="AX460" s="33">
        <f t="shared" si="268"/>
        <v>0.25341947766002371</v>
      </c>
      <c r="AY460" s="30">
        <f t="shared" si="269"/>
        <v>3.2547272253523048E-3</v>
      </c>
      <c r="AZ460" s="31">
        <f t="shared" si="270"/>
        <v>0.92134427488434267</v>
      </c>
      <c r="BA460" s="31">
        <f t="shared" si="282"/>
        <v>9125.4774721544527</v>
      </c>
      <c r="BB460" s="33">
        <f t="shared" si="271"/>
        <v>0</v>
      </c>
      <c r="BC460" s="31">
        <f t="shared" si="272"/>
        <v>0.53826212840486998</v>
      </c>
      <c r="BD460" s="30">
        <f t="shared" si="273"/>
        <v>3.647921320079601E-3</v>
      </c>
      <c r="BE460" s="31">
        <f t="shared" si="274"/>
        <v>0.95618597149212614</v>
      </c>
      <c r="BF460" s="31">
        <f t="shared" si="275"/>
        <v>0.56205807182558465</v>
      </c>
      <c r="BG460" s="31">
        <f t="shared" si="276"/>
        <v>0.85301451515960214</v>
      </c>
      <c r="BH460" s="24">
        <v>98.13</v>
      </c>
      <c r="BI460" s="24">
        <v>88.664145526400006</v>
      </c>
      <c r="BJ460" s="24">
        <f t="shared" si="248"/>
        <v>733.92486750766216</v>
      </c>
      <c r="BK460" s="28">
        <f t="shared" ref="BK460:BK491" si="283">BJ460/(2000)</f>
        <v>0.36696243375383109</v>
      </c>
      <c r="BL460" s="28" t="str">
        <f t="shared" si="277"/>
        <v>TRUETRUE</v>
      </c>
      <c r="BM460" s="24" t="str">
        <f t="shared" si="278"/>
        <v>TRUETRUE</v>
      </c>
      <c r="BN460" s="28">
        <v>0.38919999999999999</v>
      </c>
      <c r="BO460" s="28">
        <f t="shared" si="279"/>
        <v>0.34595555555555557</v>
      </c>
      <c r="BP460" s="24">
        <v>3.49</v>
      </c>
      <c r="BQ460" s="24">
        <f t="shared" si="280"/>
        <v>330.68421052631578</v>
      </c>
      <c r="BR460" s="24">
        <v>38</v>
      </c>
      <c r="BS460" s="28">
        <v>10.199999999999999</v>
      </c>
      <c r="BT460" s="28">
        <v>5704.9619999999995</v>
      </c>
      <c r="BU460" s="24">
        <v>0.89</v>
      </c>
      <c r="BV460" s="28">
        <v>49.49</v>
      </c>
      <c r="BW460" s="28">
        <v>27680.251899999999</v>
      </c>
      <c r="BX460" s="24">
        <v>15045</v>
      </c>
      <c r="BY460" s="24">
        <v>38658</v>
      </c>
      <c r="BZ460" s="24">
        <v>2228</v>
      </c>
      <c r="CA460" s="24">
        <v>12107</v>
      </c>
      <c r="CB460" s="24">
        <v>6055</v>
      </c>
      <c r="CC460" s="24">
        <v>37769</v>
      </c>
      <c r="CD460" s="24">
        <v>44.68</v>
      </c>
      <c r="CE460" s="24">
        <v>28.27</v>
      </c>
      <c r="CF460" s="24">
        <v>112.25</v>
      </c>
      <c r="CG460" s="24">
        <v>54885</v>
      </c>
      <c r="CH460" s="24">
        <v>1046</v>
      </c>
      <c r="CI460" s="24">
        <v>1.87</v>
      </c>
      <c r="CJ460" s="24" t="s">
        <v>98</v>
      </c>
      <c r="CK460" s="24">
        <v>14069</v>
      </c>
      <c r="CL460" s="28">
        <v>1.02</v>
      </c>
      <c r="CM460" s="28">
        <v>3.79</v>
      </c>
      <c r="CN460" s="24">
        <v>4976</v>
      </c>
      <c r="CO460" s="24">
        <v>35.44</v>
      </c>
      <c r="CP460" s="24">
        <v>1908</v>
      </c>
      <c r="CQ460" s="24">
        <v>6340</v>
      </c>
      <c r="CR460" s="24">
        <v>4318</v>
      </c>
      <c r="CS460" s="24">
        <v>12566</v>
      </c>
      <c r="CT460" s="24">
        <v>2597</v>
      </c>
      <c r="CU460" s="24">
        <v>5937</v>
      </c>
      <c r="CV460" s="24">
        <v>4266</v>
      </c>
      <c r="CW460" s="24">
        <v>3307</v>
      </c>
      <c r="CX460" s="24">
        <v>61.61</v>
      </c>
      <c r="CY460" s="24">
        <v>97.5</v>
      </c>
      <c r="CZ460" s="24">
        <v>85.73</v>
      </c>
      <c r="DA460" s="24">
        <v>39.340000000000003</v>
      </c>
      <c r="DB460" s="24">
        <v>1603</v>
      </c>
      <c r="DC460" s="24">
        <v>3.07</v>
      </c>
      <c r="DD460" s="24">
        <v>11.17</v>
      </c>
      <c r="DE460" s="24">
        <v>2083</v>
      </c>
      <c r="DF460" s="24">
        <v>14.84</v>
      </c>
      <c r="DG460" s="24">
        <v>47.62</v>
      </c>
      <c r="DH460" s="24">
        <v>2.14</v>
      </c>
    </row>
    <row r="461" spans="1:112" ht="12.3" customHeight="1">
      <c r="A461" s="24">
        <v>471</v>
      </c>
      <c r="B461" s="24" t="s">
        <v>90</v>
      </c>
      <c r="C461" s="24" t="s">
        <v>91</v>
      </c>
      <c r="D461" s="25" t="s">
        <v>92</v>
      </c>
      <c r="E461" s="25" t="s">
        <v>93</v>
      </c>
      <c r="F461" s="25" t="s">
        <v>94</v>
      </c>
      <c r="G461" s="25" t="s">
        <v>95</v>
      </c>
      <c r="H461" s="25" t="s">
        <v>195</v>
      </c>
      <c r="I461" s="26">
        <v>344196</v>
      </c>
      <c r="J461" s="27">
        <v>400454.21654838743</v>
      </c>
      <c r="K461" s="27">
        <f t="shared" si="254"/>
        <v>113687.9388</v>
      </c>
      <c r="L461" s="24">
        <v>57510</v>
      </c>
      <c r="M461" s="24">
        <v>17944</v>
      </c>
      <c r="N461" s="24">
        <v>10417</v>
      </c>
      <c r="O461" s="24">
        <f t="shared" si="255"/>
        <v>28361</v>
      </c>
      <c r="P461" s="28">
        <v>33.03</v>
      </c>
      <c r="Q461" s="28">
        <f t="shared" si="256"/>
        <v>0.43521546177488563</v>
      </c>
      <c r="R461" s="29">
        <v>0.44002263267024355</v>
      </c>
      <c r="S461" s="29">
        <v>0.25206194964216688</v>
      </c>
      <c r="T461" s="29">
        <v>0.52502652833724339</v>
      </c>
      <c r="U461" s="28" t="s">
        <v>96</v>
      </c>
      <c r="V461" s="28" t="s">
        <v>97</v>
      </c>
      <c r="W461" s="28">
        <v>0.4419033324316754</v>
      </c>
      <c r="X461" s="27">
        <v>176962.05277904819</v>
      </c>
      <c r="Y461" s="30">
        <f t="shared" si="257"/>
        <v>1.4171613181224139E-2</v>
      </c>
      <c r="Z461" s="27">
        <f t="shared" si="258"/>
        <v>172356.05277904819</v>
      </c>
      <c r="AA461" s="27">
        <v>0</v>
      </c>
      <c r="AB461" s="27">
        <v>0</v>
      </c>
      <c r="AC461" s="27">
        <v>20</v>
      </c>
      <c r="AD461" s="27">
        <v>3669</v>
      </c>
      <c r="AE461" s="27">
        <v>0</v>
      </c>
      <c r="AF461" s="27">
        <f t="shared" si="259"/>
        <v>3669</v>
      </c>
      <c r="AG461" s="27">
        <f t="shared" si="260"/>
        <v>2</v>
      </c>
      <c r="AH461" s="27">
        <v>260</v>
      </c>
      <c r="AI461" s="27">
        <v>0</v>
      </c>
      <c r="AJ461" s="27">
        <v>255</v>
      </c>
      <c r="AK461" s="27">
        <v>3669</v>
      </c>
      <c r="AL461" s="27">
        <v>0</v>
      </c>
      <c r="AM461" s="27">
        <v>3669</v>
      </c>
      <c r="AN461" s="27">
        <f t="shared" si="261"/>
        <v>3</v>
      </c>
      <c r="AO461" s="27">
        <v>4606</v>
      </c>
      <c r="AP461" s="30">
        <f t="shared" si="262"/>
        <v>2.6636961577426294E-3</v>
      </c>
      <c r="AQ461" s="30">
        <f t="shared" si="263"/>
        <v>0</v>
      </c>
      <c r="AR461" s="31">
        <f t="shared" si="264"/>
        <v>2.6028179079449161E-2</v>
      </c>
      <c r="AS461" s="31">
        <f t="shared" si="281"/>
        <v>2.6028179079449161E-2</v>
      </c>
      <c r="AT461" s="32">
        <f t="shared" si="265"/>
        <v>1.1501939072337002E-2</v>
      </c>
      <c r="AU461" s="24">
        <v>36009.376849859931</v>
      </c>
      <c r="AV461" s="28">
        <f t="shared" si="266"/>
        <v>1</v>
      </c>
      <c r="AW461" s="30">
        <f t="shared" si="267"/>
        <v>1.2843240209494481E-2</v>
      </c>
      <c r="AX461" s="33">
        <f t="shared" si="268"/>
        <v>1</v>
      </c>
      <c r="AY461" s="30">
        <f t="shared" si="269"/>
        <v>1.2843240209494481E-2</v>
      </c>
      <c r="AZ461" s="31">
        <f t="shared" si="270"/>
        <v>1</v>
      </c>
      <c r="BA461" s="31">
        <f t="shared" si="282"/>
        <v>36009.376849859931</v>
      </c>
      <c r="BB461" s="33">
        <f t="shared" si="271"/>
        <v>0</v>
      </c>
      <c r="BC461" s="31">
        <f t="shared" si="272"/>
        <v>0.81334087755674789</v>
      </c>
      <c r="BD461" s="30">
        <f t="shared" si="273"/>
        <v>1.150791702348151E-2</v>
      </c>
      <c r="BE461" s="31">
        <f t="shared" si="274"/>
        <v>0.98662225496426414</v>
      </c>
      <c r="BF461" s="31">
        <f t="shared" si="275"/>
        <v>0.48089906685905454</v>
      </c>
      <c r="BG461" s="31">
        <f t="shared" si="276"/>
        <v>0.72984252859333942</v>
      </c>
      <c r="BH461" s="24">
        <v>98.46</v>
      </c>
      <c r="BI461" s="24">
        <v>422.96895844400001</v>
      </c>
      <c r="BJ461" s="24">
        <f t="shared" si="248"/>
        <v>946.76975355723778</v>
      </c>
      <c r="BK461" s="28">
        <f t="shared" si="283"/>
        <v>0.4733848767786189</v>
      </c>
      <c r="BL461" s="28" t="str">
        <f t="shared" si="277"/>
        <v>TRUETRUE</v>
      </c>
      <c r="BM461" s="24" t="str">
        <f t="shared" si="278"/>
        <v>TRUETRUE</v>
      </c>
      <c r="BN461" s="28">
        <v>0.43420000000000003</v>
      </c>
      <c r="BO461" s="28">
        <f t="shared" si="279"/>
        <v>0.38595555555555561</v>
      </c>
      <c r="BP461" s="24">
        <v>3.71</v>
      </c>
      <c r="BQ461" s="24">
        <f t="shared" si="280"/>
        <v>447.73076923076923</v>
      </c>
      <c r="BR461" s="24">
        <v>182</v>
      </c>
      <c r="BS461" s="28">
        <v>7.8100000000000005</v>
      </c>
      <c r="BT461" s="28">
        <v>26881.707600000002</v>
      </c>
      <c r="BU461" s="24">
        <v>0.59</v>
      </c>
      <c r="BV461" s="28">
        <v>13.809999999999999</v>
      </c>
      <c r="BW461" s="28">
        <v>47533.467599999996</v>
      </c>
      <c r="BX461" s="24">
        <v>99180</v>
      </c>
      <c r="BY461" s="24">
        <v>228419</v>
      </c>
      <c r="BZ461" s="24">
        <v>16597</v>
      </c>
      <c r="CA461" s="24">
        <v>79208</v>
      </c>
      <c r="CB461" s="24">
        <v>40768</v>
      </c>
      <c r="CC461" s="24">
        <v>224220</v>
      </c>
      <c r="CD461" s="24">
        <v>50.69</v>
      </c>
      <c r="CE461" s="24">
        <v>28.41</v>
      </c>
      <c r="CF461" s="24">
        <v>97</v>
      </c>
      <c r="CG461" s="24">
        <v>338887</v>
      </c>
      <c r="CH461" s="24">
        <v>5309</v>
      </c>
      <c r="CI461" s="24">
        <v>1.54</v>
      </c>
      <c r="CJ461" s="24" t="s">
        <v>98</v>
      </c>
      <c r="CK461" s="24">
        <v>87979</v>
      </c>
      <c r="CL461" s="28">
        <v>1.04</v>
      </c>
      <c r="CM461" s="28">
        <v>4.05</v>
      </c>
      <c r="CN461" s="24">
        <v>32895</v>
      </c>
      <c r="CO461" s="24">
        <v>37.5</v>
      </c>
      <c r="CP461" s="24">
        <v>15952</v>
      </c>
      <c r="CQ461" s="24">
        <v>40387</v>
      </c>
      <c r="CR461" s="24">
        <v>24836</v>
      </c>
      <c r="CS461" s="24">
        <v>81487</v>
      </c>
      <c r="CT461" s="24">
        <v>15895</v>
      </c>
      <c r="CU461" s="24">
        <v>39821</v>
      </c>
      <c r="CV461" s="24">
        <v>28480</v>
      </c>
      <c r="CW461" s="24">
        <v>17218</v>
      </c>
      <c r="CX461" s="24">
        <v>61.34</v>
      </c>
      <c r="CY461" s="24">
        <v>97.45</v>
      </c>
      <c r="CZ461" s="24">
        <v>84.26</v>
      </c>
      <c r="DA461" s="24">
        <v>37.83</v>
      </c>
      <c r="DB461" s="24">
        <v>10346</v>
      </c>
      <c r="DC461" s="24">
        <v>3.2</v>
      </c>
      <c r="DD461" s="24">
        <v>12.12</v>
      </c>
      <c r="DE461" s="24">
        <v>14261</v>
      </c>
      <c r="DF461" s="24">
        <v>16.260000000000002</v>
      </c>
      <c r="DG461" s="24">
        <v>15.11</v>
      </c>
      <c r="DH461" s="24">
        <v>3.21</v>
      </c>
    </row>
    <row r="462" spans="1:112" ht="12.3" customHeight="1">
      <c r="A462" s="24">
        <v>472</v>
      </c>
      <c r="B462" s="24" t="s">
        <v>90</v>
      </c>
      <c r="C462" s="24" t="s">
        <v>91</v>
      </c>
      <c r="D462" s="25" t="s">
        <v>92</v>
      </c>
      <c r="E462" s="25" t="s">
        <v>93</v>
      </c>
      <c r="F462" s="25" t="s">
        <v>715</v>
      </c>
      <c r="G462" s="25" t="s">
        <v>716</v>
      </c>
      <c r="H462" s="25" t="s">
        <v>195</v>
      </c>
      <c r="I462" s="26">
        <v>75755</v>
      </c>
      <c r="J462" s="27">
        <v>88137.01836925208</v>
      </c>
      <c r="K462" s="27">
        <f t="shared" si="254"/>
        <v>12469.273000000001</v>
      </c>
      <c r="L462" s="24">
        <v>16362</v>
      </c>
      <c r="M462" s="24">
        <v>2226</v>
      </c>
      <c r="N462" s="24">
        <v>997</v>
      </c>
      <c r="O462" s="24">
        <f t="shared" si="255"/>
        <v>3223</v>
      </c>
      <c r="P462" s="28">
        <v>16.46</v>
      </c>
      <c r="Q462" s="28">
        <f t="shared" si="256"/>
        <v>0.35501698177713403</v>
      </c>
      <c r="R462" s="29">
        <v>0.44002263267024355</v>
      </c>
      <c r="S462" s="29">
        <v>0.25206194964216688</v>
      </c>
      <c r="T462" s="29">
        <v>0.52502652833724339</v>
      </c>
      <c r="U462" s="28" t="s">
        <v>96</v>
      </c>
      <c r="V462" s="28" t="s">
        <v>97</v>
      </c>
      <c r="W462" s="28">
        <v>0.22021582960415917</v>
      </c>
      <c r="X462" s="27">
        <v>19409.166619021864</v>
      </c>
      <c r="Y462" s="30">
        <f t="shared" si="257"/>
        <v>1.5543400247404456E-3</v>
      </c>
      <c r="Z462" s="27">
        <f t="shared" si="258"/>
        <v>19245.166619021864</v>
      </c>
      <c r="AA462" s="27">
        <v>0</v>
      </c>
      <c r="AB462" s="27">
        <v>0</v>
      </c>
      <c r="AC462" s="27">
        <v>0</v>
      </c>
      <c r="AD462" s="27">
        <v>43</v>
      </c>
      <c r="AE462" s="27">
        <v>0</v>
      </c>
      <c r="AF462" s="27">
        <f t="shared" si="259"/>
        <v>43</v>
      </c>
      <c r="AG462" s="27">
        <f t="shared" si="260"/>
        <v>1</v>
      </c>
      <c r="AH462" s="27">
        <v>87</v>
      </c>
      <c r="AI462" s="27">
        <v>0</v>
      </c>
      <c r="AJ462" s="27">
        <v>115</v>
      </c>
      <c r="AK462" s="27">
        <v>43</v>
      </c>
      <c r="AL462" s="27">
        <v>0</v>
      </c>
      <c r="AM462" s="27">
        <v>166</v>
      </c>
      <c r="AN462" s="27">
        <f t="shared" si="261"/>
        <v>3</v>
      </c>
      <c r="AO462" s="27">
        <v>164</v>
      </c>
      <c r="AP462" s="30">
        <f t="shared" si="262"/>
        <v>9.4842850601344159E-5</v>
      </c>
      <c r="AQ462" s="30">
        <f t="shared" si="263"/>
        <v>0</v>
      </c>
      <c r="AR462" s="31">
        <f t="shared" si="264"/>
        <v>8.4496157521401546E-3</v>
      </c>
      <c r="AS462" s="31">
        <f t="shared" si="281"/>
        <v>8.4496157521401546E-3</v>
      </c>
      <c r="AT462" s="32">
        <f t="shared" si="265"/>
        <v>1.8607391426939154E-3</v>
      </c>
      <c r="AU462" s="24">
        <v>3891.2137091054924</v>
      </c>
      <c r="AV462" s="28">
        <f t="shared" si="266"/>
        <v>0.10806112322714712</v>
      </c>
      <c r="AW462" s="30">
        <f t="shared" si="267"/>
        <v>1.3878549629140339E-3</v>
      </c>
      <c r="AX462" s="33">
        <f t="shared" si="268"/>
        <v>0.10806112322714712</v>
      </c>
      <c r="AY462" s="30">
        <f t="shared" si="269"/>
        <v>1.3878549629140339E-3</v>
      </c>
      <c r="AZ462" s="31">
        <f t="shared" si="270"/>
        <v>0.90603009720702821</v>
      </c>
      <c r="BA462" s="31">
        <f t="shared" si="282"/>
        <v>3891.2137091054924</v>
      </c>
      <c r="BB462" s="33">
        <f t="shared" si="271"/>
        <v>0</v>
      </c>
      <c r="BC462" s="31">
        <f t="shared" si="272"/>
        <v>0.48470461770147305</v>
      </c>
      <c r="BD462" s="30">
        <f t="shared" si="273"/>
        <v>1.4594971741391015E-3</v>
      </c>
      <c r="BE462" s="31">
        <f t="shared" si="274"/>
        <v>0.94771173051585078</v>
      </c>
      <c r="BF462" s="31">
        <f t="shared" si="275"/>
        <v>0.38982730004825011</v>
      </c>
      <c r="BG462" s="31">
        <f t="shared" si="276"/>
        <v>0.59162631410411182</v>
      </c>
      <c r="BH462" s="24">
        <v>100</v>
      </c>
      <c r="BI462" s="24">
        <v>71.495066032500006</v>
      </c>
      <c r="BJ462" s="24">
        <f t="shared" si="248"/>
        <v>1232.7706408325719</v>
      </c>
      <c r="BK462" s="28">
        <f t="shared" si="283"/>
        <v>0.61638532041628591</v>
      </c>
      <c r="BL462" s="28" t="str">
        <f t="shared" si="277"/>
        <v>FALSETRUE</v>
      </c>
      <c r="BM462" s="24" t="str">
        <f t="shared" si="278"/>
        <v>TRUETRUE</v>
      </c>
      <c r="BN462" s="28">
        <v>0.31530000000000002</v>
      </c>
      <c r="BO462" s="28">
        <f t="shared" si="279"/>
        <v>0.28026666666666666</v>
      </c>
      <c r="BP462" s="24">
        <v>2.11</v>
      </c>
      <c r="BQ462" s="24">
        <f t="shared" si="280"/>
        <v>392.66666666666669</v>
      </c>
      <c r="BR462" s="24">
        <v>45</v>
      </c>
      <c r="BS462" s="28">
        <v>4.17</v>
      </c>
      <c r="BT462" s="28">
        <v>3158.9835000000003</v>
      </c>
      <c r="BU462" s="24">
        <v>0.37</v>
      </c>
      <c r="BV462" s="28">
        <v>4.129999999999999</v>
      </c>
      <c r="BW462" s="28">
        <v>3128.6814999999992</v>
      </c>
      <c r="BX462" s="24">
        <v>16748</v>
      </c>
      <c r="BY462" s="24">
        <v>53124</v>
      </c>
      <c r="BZ462" s="24">
        <v>5883</v>
      </c>
      <c r="CA462" s="24">
        <v>13393</v>
      </c>
      <c r="CB462" s="24">
        <v>7072</v>
      </c>
      <c r="CC462" s="24">
        <v>55290</v>
      </c>
      <c r="CD462" s="24">
        <v>42.6</v>
      </c>
      <c r="CE462" s="24">
        <v>32.64</v>
      </c>
      <c r="CF462" s="24">
        <v>91.39</v>
      </c>
      <c r="CG462" s="24">
        <v>75755</v>
      </c>
      <c r="CH462" s="24">
        <v>0</v>
      </c>
      <c r="CI462" s="24">
        <v>0</v>
      </c>
      <c r="CJ462" s="24" t="s">
        <v>98</v>
      </c>
      <c r="CK462" s="24">
        <v>19801</v>
      </c>
      <c r="CL462" s="28">
        <v>1.02</v>
      </c>
      <c r="CM462" s="28">
        <v>3.92</v>
      </c>
      <c r="CN462" s="24">
        <v>7556</v>
      </c>
      <c r="CO462" s="24">
        <v>38.22</v>
      </c>
      <c r="CP462" s="24">
        <v>4178</v>
      </c>
      <c r="CQ462" s="24">
        <v>8108</v>
      </c>
      <c r="CR462" s="24">
        <v>5170</v>
      </c>
      <c r="CS462" s="24">
        <v>17670</v>
      </c>
      <c r="CT462" s="24">
        <v>3191</v>
      </c>
      <c r="CU462" s="24">
        <v>6590</v>
      </c>
      <c r="CV462" s="24">
        <v>5181</v>
      </c>
      <c r="CW462" s="24">
        <v>5288</v>
      </c>
      <c r="CX462" s="24">
        <v>71.52</v>
      </c>
      <c r="CY462" s="24">
        <v>97.37</v>
      </c>
      <c r="CZ462" s="24">
        <v>87.46</v>
      </c>
      <c r="DA462" s="24">
        <v>54.01</v>
      </c>
      <c r="DB462" s="24">
        <v>1362</v>
      </c>
      <c r="DC462" s="24">
        <v>3.27</v>
      </c>
      <c r="DD462" s="24">
        <v>7.58</v>
      </c>
      <c r="DE462" s="24">
        <v>1399</v>
      </c>
      <c r="DF462" s="24">
        <v>7.08</v>
      </c>
      <c r="DG462" s="24">
        <v>5.67</v>
      </c>
      <c r="DH462" s="24">
        <v>1.6</v>
      </c>
    </row>
    <row r="463" spans="1:112" ht="12.3" customHeight="1">
      <c r="A463" s="24">
        <v>473</v>
      </c>
      <c r="B463" s="24" t="s">
        <v>90</v>
      </c>
      <c r="C463" s="24" t="s">
        <v>91</v>
      </c>
      <c r="D463" s="25" t="s">
        <v>92</v>
      </c>
      <c r="E463" s="25" t="s">
        <v>93</v>
      </c>
      <c r="F463" s="25" t="s">
        <v>120</v>
      </c>
      <c r="G463" s="25" t="s">
        <v>121</v>
      </c>
      <c r="H463" s="25" t="s">
        <v>195</v>
      </c>
      <c r="I463" s="26">
        <v>78351</v>
      </c>
      <c r="J463" s="27">
        <v>91157.329895706804</v>
      </c>
      <c r="K463" s="27">
        <f t="shared" si="254"/>
        <v>58990.467900000003</v>
      </c>
      <c r="L463" s="24">
        <v>5290</v>
      </c>
      <c r="M463" s="24">
        <v>12531</v>
      </c>
      <c r="N463" s="24">
        <v>3592</v>
      </c>
      <c r="O463" s="24">
        <f t="shared" si="255"/>
        <v>16123</v>
      </c>
      <c r="P463" s="28">
        <v>75.290000000000006</v>
      </c>
      <c r="Q463" s="28">
        <f t="shared" si="256"/>
        <v>0.99909537136224502</v>
      </c>
      <c r="R463" s="29">
        <v>0.44002263267024355</v>
      </c>
      <c r="S463" s="29">
        <v>0.25206194964216688</v>
      </c>
      <c r="T463" s="29">
        <v>0.52502652833724339</v>
      </c>
      <c r="U463" s="28" t="s">
        <v>96</v>
      </c>
      <c r="V463" s="28" t="s">
        <v>97</v>
      </c>
      <c r="W463" s="28">
        <v>0.99909537136224502</v>
      </c>
      <c r="X463" s="27">
        <v>91157.329895706804</v>
      </c>
      <c r="Y463" s="30">
        <f t="shared" si="257"/>
        <v>7.3001324161184617E-3</v>
      </c>
      <c r="Z463" s="27">
        <f t="shared" si="258"/>
        <v>91157.329895706804</v>
      </c>
      <c r="AA463" s="27">
        <v>12000</v>
      </c>
      <c r="AB463" s="27">
        <v>0</v>
      </c>
      <c r="AC463" s="27">
        <v>117</v>
      </c>
      <c r="AD463" s="27">
        <v>0</v>
      </c>
      <c r="AE463" s="27">
        <v>0</v>
      </c>
      <c r="AF463" s="27">
        <f t="shared" si="259"/>
        <v>12000</v>
      </c>
      <c r="AG463" s="27">
        <f t="shared" si="260"/>
        <v>2</v>
      </c>
      <c r="AH463" s="27">
        <v>12000</v>
      </c>
      <c r="AI463" s="27">
        <v>0</v>
      </c>
      <c r="AJ463" s="27">
        <v>117</v>
      </c>
      <c r="AK463" s="27">
        <v>0</v>
      </c>
      <c r="AL463" s="27">
        <v>0</v>
      </c>
      <c r="AM463" s="27">
        <v>12000</v>
      </c>
      <c r="AN463" s="27">
        <f t="shared" si="261"/>
        <v>2</v>
      </c>
      <c r="AO463" s="27">
        <v>0</v>
      </c>
      <c r="AP463" s="30">
        <f t="shared" si="262"/>
        <v>0</v>
      </c>
      <c r="AQ463" s="30">
        <f t="shared" si="263"/>
        <v>0</v>
      </c>
      <c r="AR463" s="31">
        <f t="shared" si="264"/>
        <v>0</v>
      </c>
      <c r="AS463" s="31">
        <f t="shared" si="281"/>
        <v>0</v>
      </c>
      <c r="AT463" s="32">
        <f t="shared" si="265"/>
        <v>0</v>
      </c>
      <c r="AU463" s="24">
        <v>20004.886620786234</v>
      </c>
      <c r="AV463" s="28">
        <f t="shared" si="266"/>
        <v>0.55554659288318253</v>
      </c>
      <c r="AW463" s="30">
        <f t="shared" si="267"/>
        <v>7.1350183399649511E-3</v>
      </c>
      <c r="AX463" s="33">
        <f t="shared" si="268"/>
        <v>0.55554659288318253</v>
      </c>
      <c r="AY463" s="30">
        <f t="shared" si="269"/>
        <v>7.1350183399649511E-3</v>
      </c>
      <c r="AZ463" s="31">
        <f t="shared" si="270"/>
        <v>0.95317476953815006</v>
      </c>
      <c r="BA463" s="31">
        <f t="shared" si="282"/>
        <v>20004.886620786234</v>
      </c>
      <c r="BB463" s="33">
        <f t="shared" si="271"/>
        <v>0</v>
      </c>
      <c r="BC463" s="31">
        <f t="shared" si="272"/>
        <v>0.64958133169719201</v>
      </c>
      <c r="BD463" s="30">
        <f t="shared" si="273"/>
        <v>7.3001324161184617E-3</v>
      </c>
      <c r="BE463" s="31">
        <f t="shared" si="274"/>
        <v>0.97032843879284181</v>
      </c>
      <c r="BF463" s="31">
        <f t="shared" si="275"/>
        <v>0.65890798085706848</v>
      </c>
      <c r="BG463" s="31">
        <f t="shared" si="276"/>
        <v>1</v>
      </c>
      <c r="BH463" s="24">
        <v>96.43</v>
      </c>
      <c r="BI463" s="24">
        <v>281.75772992700001</v>
      </c>
      <c r="BJ463" s="24">
        <f t="shared" si="248"/>
        <v>323.53089272590518</v>
      </c>
      <c r="BK463" s="28">
        <f t="shared" si="283"/>
        <v>0.16176544636295259</v>
      </c>
      <c r="BL463" s="28" t="str">
        <f t="shared" si="277"/>
        <v>TRUETRUE</v>
      </c>
      <c r="BM463" s="24" t="str">
        <f t="shared" si="278"/>
        <v>TRUETRUE</v>
      </c>
      <c r="BN463" s="28">
        <v>0.4531</v>
      </c>
      <c r="BO463" s="28">
        <f t="shared" si="279"/>
        <v>0.40275555555555553</v>
      </c>
      <c r="BP463" s="24">
        <v>3.49</v>
      </c>
      <c r="BQ463" s="24">
        <f t="shared" si="280"/>
        <v>322.95161290322579</v>
      </c>
      <c r="BR463" s="24">
        <v>62</v>
      </c>
      <c r="BS463" s="28">
        <v>11.489999999999998</v>
      </c>
      <c r="BT463" s="28">
        <v>9002.5298999999995</v>
      </c>
      <c r="BU463" s="24">
        <v>0.41</v>
      </c>
      <c r="BV463" s="28">
        <v>79.04000000000002</v>
      </c>
      <c r="BW463" s="28">
        <v>61928.630400000016</v>
      </c>
      <c r="BX463" s="24">
        <v>23561</v>
      </c>
      <c r="BY463" s="24">
        <v>51998</v>
      </c>
      <c r="BZ463" s="24">
        <v>2792</v>
      </c>
      <c r="CA463" s="24">
        <v>18764</v>
      </c>
      <c r="CB463" s="24">
        <v>9514</v>
      </c>
      <c r="CC463" s="24">
        <v>50073</v>
      </c>
      <c r="CD463" s="24">
        <v>50.68</v>
      </c>
      <c r="CE463" s="24">
        <v>27.46</v>
      </c>
      <c r="CF463" s="24">
        <v>97.46</v>
      </c>
      <c r="CG463" s="24">
        <v>75550</v>
      </c>
      <c r="CH463" s="24">
        <v>2801</v>
      </c>
      <c r="CI463" s="24">
        <v>3.57</v>
      </c>
      <c r="CJ463" s="24" t="s">
        <v>98</v>
      </c>
      <c r="CK463" s="24">
        <v>21922</v>
      </c>
      <c r="CL463" s="28">
        <v>1.01</v>
      </c>
      <c r="CM463" s="28">
        <v>3.62</v>
      </c>
      <c r="CN463" s="24">
        <v>8504</v>
      </c>
      <c r="CO463" s="24">
        <v>38.83</v>
      </c>
      <c r="CP463" s="24">
        <v>3804</v>
      </c>
      <c r="CQ463" s="24">
        <v>8592</v>
      </c>
      <c r="CR463" s="24">
        <v>7559</v>
      </c>
      <c r="CS463" s="24">
        <v>20023</v>
      </c>
      <c r="CT463" s="24">
        <v>3771</v>
      </c>
      <c r="CU463" s="24">
        <v>9221</v>
      </c>
      <c r="CV463" s="24">
        <v>6492</v>
      </c>
      <c r="CW463" s="24">
        <v>3857</v>
      </c>
      <c r="CX463" s="24">
        <v>59.7</v>
      </c>
      <c r="CY463" s="24">
        <v>97.27</v>
      </c>
      <c r="CZ463" s="24">
        <v>83.09</v>
      </c>
      <c r="DA463" s="24">
        <v>38.01</v>
      </c>
      <c r="DB463" s="24">
        <v>2196</v>
      </c>
      <c r="DC463" s="24">
        <v>3.36</v>
      </c>
      <c r="DD463" s="24">
        <v>8.5399999999999991</v>
      </c>
      <c r="DE463" s="24">
        <v>2387</v>
      </c>
      <c r="DF463" s="24">
        <v>10.9</v>
      </c>
      <c r="DG463" s="24">
        <v>72.77</v>
      </c>
      <c r="DH463" s="24">
        <v>2.88</v>
      </c>
    </row>
    <row r="464" spans="1:112" ht="12.3" customHeight="1">
      <c r="A464" s="24">
        <v>474</v>
      </c>
      <c r="B464" s="24" t="s">
        <v>90</v>
      </c>
      <c r="C464" s="24" t="s">
        <v>91</v>
      </c>
      <c r="D464" s="25" t="s">
        <v>92</v>
      </c>
      <c r="E464" s="25" t="s">
        <v>93</v>
      </c>
      <c r="F464" s="25" t="s">
        <v>184</v>
      </c>
      <c r="G464" s="25" t="s">
        <v>185</v>
      </c>
      <c r="H464" s="25" t="s">
        <v>195</v>
      </c>
      <c r="I464" s="26">
        <v>148345</v>
      </c>
      <c r="J464" s="27">
        <v>172591.72318641277</v>
      </c>
      <c r="K464" s="27">
        <f t="shared" si="254"/>
        <v>50778.493500000004</v>
      </c>
      <c r="L464" s="24">
        <v>22901</v>
      </c>
      <c r="M464" s="24">
        <v>7808</v>
      </c>
      <c r="N464" s="24">
        <v>4111</v>
      </c>
      <c r="O464" s="24">
        <f t="shared" si="255"/>
        <v>11919</v>
      </c>
      <c r="P464" s="28">
        <v>34.230000000000004</v>
      </c>
      <c r="Q464" s="28">
        <f t="shared" si="256"/>
        <v>0.44017224158978197</v>
      </c>
      <c r="R464" s="29">
        <v>0.44002263267024355</v>
      </c>
      <c r="S464" s="29">
        <v>0.25206194964216688</v>
      </c>
      <c r="T464" s="29">
        <v>0.52502652833724339</v>
      </c>
      <c r="U464" s="28" t="s">
        <v>96</v>
      </c>
      <c r="V464" s="28" t="s">
        <v>97</v>
      </c>
      <c r="W464" s="28">
        <v>0.45795794941375262</v>
      </c>
      <c r="X464" s="27">
        <v>79039.751636235611</v>
      </c>
      <c r="Y464" s="30">
        <f t="shared" si="257"/>
        <v>6.3297230594816989E-3</v>
      </c>
      <c r="Z464" s="27">
        <f t="shared" si="258"/>
        <v>76803.751636235611</v>
      </c>
      <c r="AA464" s="27">
        <v>0</v>
      </c>
      <c r="AB464" s="27">
        <v>0</v>
      </c>
      <c r="AC464" s="27">
        <v>605</v>
      </c>
      <c r="AD464" s="27">
        <v>58</v>
      </c>
      <c r="AE464" s="27">
        <v>0</v>
      </c>
      <c r="AF464" s="27">
        <f t="shared" si="259"/>
        <v>605</v>
      </c>
      <c r="AG464" s="27">
        <f t="shared" si="260"/>
        <v>2</v>
      </c>
      <c r="AH464" s="27">
        <v>411</v>
      </c>
      <c r="AI464" s="27">
        <v>460</v>
      </c>
      <c r="AJ464" s="27">
        <v>914</v>
      </c>
      <c r="AK464" s="27">
        <v>58</v>
      </c>
      <c r="AL464" s="27">
        <v>0</v>
      </c>
      <c r="AM464" s="27">
        <v>914</v>
      </c>
      <c r="AN464" s="27">
        <f t="shared" si="261"/>
        <v>4</v>
      </c>
      <c r="AO464" s="27">
        <v>2236</v>
      </c>
      <c r="AP464" s="30">
        <f t="shared" si="262"/>
        <v>1.2931013045402776E-3</v>
      </c>
      <c r="AQ464" s="30">
        <f t="shared" si="263"/>
        <v>1.4505504208172906E-3</v>
      </c>
      <c r="AR464" s="31">
        <f t="shared" si="264"/>
        <v>2.8289562577204639E-2</v>
      </c>
      <c r="AS464" s="31">
        <f t="shared" si="281"/>
        <v>2.8289562577204639E-2</v>
      </c>
      <c r="AT464" s="32">
        <f t="shared" si="265"/>
        <v>1.295543006766867E-2</v>
      </c>
      <c r="AU464" s="24">
        <v>13958.55829813118</v>
      </c>
      <c r="AV464" s="28">
        <f t="shared" si="266"/>
        <v>0.38763676351109855</v>
      </c>
      <c r="AW464" s="30">
        <f t="shared" si="267"/>
        <v>4.9785120678040437E-3</v>
      </c>
      <c r="AX464" s="33">
        <f t="shared" si="268"/>
        <v>0.38763676351109855</v>
      </c>
      <c r="AY464" s="30">
        <f t="shared" si="269"/>
        <v>3.5279616469867528E-3</v>
      </c>
      <c r="AZ464" s="31">
        <f t="shared" si="270"/>
        <v>0.9235856497039584</v>
      </c>
      <c r="BA464" s="31">
        <f t="shared" si="282"/>
        <v>13498.55829813118</v>
      </c>
      <c r="BB464" s="33">
        <f t="shared" si="271"/>
        <v>3.2954692753734201E-2</v>
      </c>
      <c r="BC464" s="31">
        <f t="shared" si="272"/>
        <v>0.5837483486284335</v>
      </c>
      <c r="BD464" s="30">
        <f t="shared" si="273"/>
        <v>5.0366217549414217E-3</v>
      </c>
      <c r="BE464" s="31">
        <f t="shared" si="274"/>
        <v>0.96156344009240058</v>
      </c>
      <c r="BF464" s="31">
        <f t="shared" si="275"/>
        <v>0.47528370418854493</v>
      </c>
      <c r="BG464" s="31">
        <f t="shared" si="276"/>
        <v>0.72132030267765768</v>
      </c>
      <c r="BH464" s="24">
        <v>98.22</v>
      </c>
      <c r="BI464" s="24">
        <v>149.32319386899999</v>
      </c>
      <c r="BJ464" s="24">
        <f t="shared" si="248"/>
        <v>1155.8266248833793</v>
      </c>
      <c r="BK464" s="28">
        <f t="shared" si="283"/>
        <v>0.57791331244168964</v>
      </c>
      <c r="BL464" s="28" t="str">
        <f t="shared" si="277"/>
        <v>TRUETRUE</v>
      </c>
      <c r="BM464" s="24" t="str">
        <f t="shared" si="278"/>
        <v>TRUETRUE</v>
      </c>
      <c r="BN464" s="28">
        <v>0.40579999999999999</v>
      </c>
      <c r="BO464" s="28">
        <f t="shared" si="279"/>
        <v>0.36071111111111109</v>
      </c>
      <c r="BP464" s="24">
        <v>4.53</v>
      </c>
      <c r="BQ464" s="24">
        <f t="shared" si="280"/>
        <v>441.73913043478262</v>
      </c>
      <c r="BR464" s="24">
        <v>69</v>
      </c>
      <c r="BS464" s="28">
        <v>8.5300000000000011</v>
      </c>
      <c r="BT464" s="28">
        <v>12653.828500000001</v>
      </c>
      <c r="BU464" s="24">
        <v>0.71</v>
      </c>
      <c r="BV464" s="28">
        <v>19.46</v>
      </c>
      <c r="BW464" s="28">
        <v>28867.937000000002</v>
      </c>
      <c r="BX464" s="24">
        <v>40327</v>
      </c>
      <c r="BY464" s="24">
        <v>99377</v>
      </c>
      <c r="BZ464" s="24">
        <v>8641</v>
      </c>
      <c r="CA464" s="24">
        <v>32338</v>
      </c>
      <c r="CB464" s="24">
        <v>16613</v>
      </c>
      <c r="CC464" s="24">
        <v>99394</v>
      </c>
      <c r="CD464" s="24">
        <v>49.27</v>
      </c>
      <c r="CE464" s="24">
        <v>29.6</v>
      </c>
      <c r="CF464" s="24">
        <v>97.67</v>
      </c>
      <c r="CG464" s="24">
        <v>145708</v>
      </c>
      <c r="CH464" s="24">
        <v>2637</v>
      </c>
      <c r="CI464" s="24">
        <v>1.78</v>
      </c>
      <c r="CJ464" s="24" t="s">
        <v>98</v>
      </c>
      <c r="CK464" s="24">
        <v>35675</v>
      </c>
      <c r="CL464" s="28">
        <v>1.07</v>
      </c>
      <c r="CM464" s="28">
        <v>4.43</v>
      </c>
      <c r="CN464" s="24">
        <v>14604</v>
      </c>
      <c r="CO464" s="24">
        <v>41.1</v>
      </c>
      <c r="CP464" s="24">
        <v>6851</v>
      </c>
      <c r="CQ464" s="24">
        <v>15207</v>
      </c>
      <c r="CR464" s="24">
        <v>8422</v>
      </c>
      <c r="CS464" s="24">
        <v>30480</v>
      </c>
      <c r="CT464" s="24">
        <v>6693</v>
      </c>
      <c r="CU464" s="24">
        <v>15869</v>
      </c>
      <c r="CV464" s="24">
        <v>11727</v>
      </c>
      <c r="CW464" s="24">
        <v>7352</v>
      </c>
      <c r="CX464" s="24">
        <v>62.02</v>
      </c>
      <c r="CY464" s="24">
        <v>97.59</v>
      </c>
      <c r="CZ464" s="24">
        <v>84.43</v>
      </c>
      <c r="DA464" s="24">
        <v>38.07</v>
      </c>
      <c r="DB464" s="24">
        <v>5517</v>
      </c>
      <c r="DC464" s="24">
        <v>2.98</v>
      </c>
      <c r="DD464" s="24">
        <v>13.47</v>
      </c>
      <c r="DE464" s="24">
        <v>4314</v>
      </c>
      <c r="DF464" s="24">
        <v>12.14</v>
      </c>
      <c r="DG464" s="24">
        <v>18.190000000000001</v>
      </c>
      <c r="DH464" s="24">
        <v>3.8</v>
      </c>
    </row>
    <row r="465" spans="1:112" ht="12.3" customHeight="1">
      <c r="A465" s="24">
        <v>475</v>
      </c>
      <c r="B465" s="24" t="s">
        <v>90</v>
      </c>
      <c r="C465" s="24" t="s">
        <v>91</v>
      </c>
      <c r="D465" s="25" t="s">
        <v>92</v>
      </c>
      <c r="E465" s="25" t="s">
        <v>93</v>
      </c>
      <c r="F465" s="25" t="s">
        <v>1978</v>
      </c>
      <c r="G465" s="25" t="s">
        <v>1979</v>
      </c>
      <c r="H465" s="25" t="s">
        <v>195</v>
      </c>
      <c r="I465" s="26">
        <v>23928</v>
      </c>
      <c r="J465" s="27">
        <v>27838.988522730695</v>
      </c>
      <c r="K465" s="27">
        <f t="shared" si="254"/>
        <v>16756.778399999999</v>
      </c>
      <c r="L465" s="24">
        <v>1855</v>
      </c>
      <c r="M465" s="24">
        <v>2994</v>
      </c>
      <c r="N465" s="24">
        <v>1341</v>
      </c>
      <c r="O465" s="24">
        <f t="shared" si="255"/>
        <v>4335</v>
      </c>
      <c r="P465" s="28">
        <v>70.03</v>
      </c>
      <c r="Q465" s="28">
        <f t="shared" si="256"/>
        <v>0.79721608199952065</v>
      </c>
      <c r="R465" s="29">
        <v>0.44002263267024355</v>
      </c>
      <c r="S465" s="29">
        <v>0.25206194964216688</v>
      </c>
      <c r="T465" s="29">
        <v>0.52502652833724339</v>
      </c>
      <c r="U465" s="28" t="s">
        <v>96</v>
      </c>
      <c r="V465" s="28" t="s">
        <v>97</v>
      </c>
      <c r="W465" s="28">
        <v>0.93692068937905637</v>
      </c>
      <c r="X465" s="27">
        <v>26082.92431833248</v>
      </c>
      <c r="Y465" s="30">
        <f t="shared" si="257"/>
        <v>2.0887930958626189E-3</v>
      </c>
      <c r="Z465" s="27">
        <f t="shared" si="258"/>
        <v>26082.92431833248</v>
      </c>
      <c r="AA465" s="27">
        <v>0</v>
      </c>
      <c r="AB465" s="27">
        <v>0</v>
      </c>
      <c r="AC465" s="27">
        <v>2956</v>
      </c>
      <c r="AD465" s="27">
        <v>0</v>
      </c>
      <c r="AE465" s="27">
        <v>0</v>
      </c>
      <c r="AF465" s="27">
        <f t="shared" si="259"/>
        <v>2956</v>
      </c>
      <c r="AG465" s="27">
        <f t="shared" si="260"/>
        <v>1</v>
      </c>
      <c r="AH465" s="27">
        <v>0</v>
      </c>
      <c r="AI465" s="27">
        <v>0</v>
      </c>
      <c r="AJ465" s="27">
        <v>2956</v>
      </c>
      <c r="AK465" s="27">
        <v>0</v>
      </c>
      <c r="AL465" s="27">
        <v>0</v>
      </c>
      <c r="AM465" s="27">
        <v>2956</v>
      </c>
      <c r="AN465" s="27">
        <f t="shared" si="261"/>
        <v>1</v>
      </c>
      <c r="AO465" s="27">
        <v>0</v>
      </c>
      <c r="AP465" s="30">
        <f t="shared" si="262"/>
        <v>0</v>
      </c>
      <c r="AQ465" s="30">
        <f t="shared" si="263"/>
        <v>0</v>
      </c>
      <c r="AR465" s="31">
        <f t="shared" si="264"/>
        <v>0</v>
      </c>
      <c r="AS465" s="31">
        <f t="shared" si="281"/>
        <v>0</v>
      </c>
      <c r="AT465" s="32">
        <f t="shared" si="265"/>
        <v>0</v>
      </c>
      <c r="AU465" s="24">
        <v>6461.9419946473517</v>
      </c>
      <c r="AV465" s="28">
        <f t="shared" si="266"/>
        <v>0.17945164731925894</v>
      </c>
      <c r="AW465" s="30">
        <f t="shared" si="267"/>
        <v>2.3047406125107292E-3</v>
      </c>
      <c r="AX465" s="33">
        <f t="shared" si="268"/>
        <v>0.17945164731925894</v>
      </c>
      <c r="AY465" s="30">
        <f t="shared" si="269"/>
        <v>2.3047406125107292E-3</v>
      </c>
      <c r="AZ465" s="31">
        <f t="shared" si="270"/>
        <v>0.91355142045458915</v>
      </c>
      <c r="BA465" s="31">
        <f t="shared" si="282"/>
        <v>6461.9419946473517</v>
      </c>
      <c r="BB465" s="33">
        <f t="shared" si="271"/>
        <v>0</v>
      </c>
      <c r="BC465" s="31">
        <f t="shared" si="272"/>
        <v>0.5110085668146972</v>
      </c>
      <c r="BD465" s="30">
        <f t="shared" si="273"/>
        <v>2.0887930958626189E-3</v>
      </c>
      <c r="BE465" s="31">
        <f t="shared" si="274"/>
        <v>0.95014855488372518</v>
      </c>
      <c r="BF465" s="31">
        <f t="shared" si="275"/>
        <v>0.6297193457862148</v>
      </c>
      <c r="BG465" s="31">
        <f t="shared" si="276"/>
        <v>0.95570150018081912</v>
      </c>
      <c r="BH465" s="24">
        <v>40.54</v>
      </c>
      <c r="BI465" s="24">
        <v>1188.52794629</v>
      </c>
      <c r="BJ465" s="24">
        <f t="shared" si="248"/>
        <v>23.423082822436218</v>
      </c>
      <c r="BK465" s="28">
        <f t="shared" si="283"/>
        <v>1.1711541411218109E-2</v>
      </c>
      <c r="BL465" s="28" t="str">
        <f t="shared" si="277"/>
        <v>TRUEFALSE</v>
      </c>
      <c r="BM465" s="24" t="str">
        <f t="shared" si="278"/>
        <v>TRUEFALSE</v>
      </c>
      <c r="BN465" s="28">
        <v>0.51119999999999999</v>
      </c>
      <c r="BO465" s="28">
        <f t="shared" si="279"/>
        <v>0.45439999999999997</v>
      </c>
      <c r="BP465" s="24">
        <v>9.84</v>
      </c>
      <c r="BQ465" s="24">
        <f t="shared" si="280"/>
        <v>135.23529411764707</v>
      </c>
      <c r="BR465" s="24">
        <v>51</v>
      </c>
      <c r="BS465" s="28">
        <v>63.370000000000005</v>
      </c>
      <c r="BT465" s="28">
        <v>15163.1736</v>
      </c>
      <c r="BU465" s="24">
        <v>1.57</v>
      </c>
      <c r="BV465" s="28">
        <v>92.279999999999987</v>
      </c>
      <c r="BW465" s="28">
        <v>22080.758399999999</v>
      </c>
      <c r="BX465" s="24">
        <v>7690</v>
      </c>
      <c r="BY465" s="24">
        <v>15042</v>
      </c>
      <c r="BZ465" s="24">
        <v>1196</v>
      </c>
      <c r="CA465" s="24">
        <v>6165</v>
      </c>
      <c r="CB465" s="24">
        <v>3133</v>
      </c>
      <c r="CC465" s="24">
        <v>14630</v>
      </c>
      <c r="CD465" s="24">
        <v>59.07</v>
      </c>
      <c r="CE465" s="24">
        <v>27.08</v>
      </c>
      <c r="CF465" s="24">
        <v>106.42</v>
      </c>
      <c r="CG465" s="24">
        <v>9700</v>
      </c>
      <c r="CH465" s="24">
        <v>14228</v>
      </c>
      <c r="CI465" s="24">
        <v>59.46</v>
      </c>
      <c r="CJ465" s="24" t="s">
        <v>1980</v>
      </c>
      <c r="CK465" s="24">
        <v>6253</v>
      </c>
      <c r="CL465" s="28">
        <v>1.03</v>
      </c>
      <c r="CM465" s="28">
        <v>3.94</v>
      </c>
      <c r="CN465" s="24">
        <v>1844</v>
      </c>
      <c r="CO465" s="24">
        <v>29.51</v>
      </c>
      <c r="CP465" s="24">
        <v>1125</v>
      </c>
      <c r="CQ465" s="24">
        <v>3367</v>
      </c>
      <c r="CR465" s="24">
        <v>2405</v>
      </c>
      <c r="CS465" s="24">
        <v>6897</v>
      </c>
      <c r="CT465" s="24">
        <v>1238</v>
      </c>
      <c r="CU465" s="24">
        <v>3109</v>
      </c>
      <c r="CV465" s="24">
        <v>1860</v>
      </c>
      <c r="CW465" s="24">
        <v>803</v>
      </c>
      <c r="CX465" s="24">
        <v>59.15</v>
      </c>
      <c r="CY465" s="24">
        <v>97.22</v>
      </c>
      <c r="CZ465" s="24">
        <v>71.099999999999994</v>
      </c>
      <c r="DA465" s="24">
        <v>25.64</v>
      </c>
      <c r="DB465" s="24">
        <v>1864</v>
      </c>
      <c r="DC465" s="24">
        <v>3.74</v>
      </c>
      <c r="DD465" s="24">
        <v>15.33</v>
      </c>
      <c r="DE465" s="24">
        <v>910</v>
      </c>
      <c r="DF465" s="24">
        <v>14.56</v>
      </c>
      <c r="DG465" s="24">
        <v>55.94</v>
      </c>
      <c r="DH465" s="24">
        <v>9.4499999999999993</v>
      </c>
    </row>
    <row r="466" spans="1:112" ht="12.3" customHeight="1">
      <c r="A466" s="24">
        <v>476</v>
      </c>
      <c r="B466" s="24" t="s">
        <v>90</v>
      </c>
      <c r="C466" s="24" t="s">
        <v>91</v>
      </c>
      <c r="D466" s="25" t="s">
        <v>92</v>
      </c>
      <c r="E466" s="25" t="s">
        <v>93</v>
      </c>
      <c r="F466" s="25" t="s">
        <v>1581</v>
      </c>
      <c r="G466" s="25" t="s">
        <v>2136</v>
      </c>
      <c r="H466" s="25" t="s">
        <v>195</v>
      </c>
      <c r="I466" s="26">
        <v>6979</v>
      </c>
      <c r="J466" s="27">
        <v>8119.7049857964521</v>
      </c>
      <c r="K466" s="27">
        <f t="shared" si="254"/>
        <v>3123.8003999999996</v>
      </c>
      <c r="L466" s="24">
        <v>1071</v>
      </c>
      <c r="M466" s="24">
        <v>479</v>
      </c>
      <c r="N466" s="24">
        <v>389</v>
      </c>
      <c r="O466" s="24">
        <f t="shared" si="255"/>
        <v>868</v>
      </c>
      <c r="P466" s="28">
        <v>44.76</v>
      </c>
      <c r="Q466" s="28">
        <f t="shared" si="256"/>
        <v>0.49521513651001298</v>
      </c>
      <c r="R466" s="29">
        <v>0.44002263267024355</v>
      </c>
      <c r="S466" s="29">
        <v>0.25206194964216688</v>
      </c>
      <c r="T466" s="29">
        <v>0.52502652833724339</v>
      </c>
      <c r="U466" s="28" t="s">
        <v>96</v>
      </c>
      <c r="V466" s="28" t="s">
        <v>97</v>
      </c>
      <c r="W466" s="28">
        <v>0.59883721343148022</v>
      </c>
      <c r="X466" s="27">
        <v>4862.3815075800439</v>
      </c>
      <c r="Y466" s="30">
        <f t="shared" si="257"/>
        <v>3.8939302965138489E-4</v>
      </c>
      <c r="Z466" s="27">
        <f t="shared" si="258"/>
        <v>4746.3815075800439</v>
      </c>
      <c r="AA466" s="27">
        <v>0</v>
      </c>
      <c r="AB466" s="27">
        <v>0</v>
      </c>
      <c r="AC466" s="27">
        <v>0</v>
      </c>
      <c r="AD466" s="27">
        <v>0</v>
      </c>
      <c r="AE466" s="27">
        <v>0</v>
      </c>
      <c r="AF466" s="27">
        <f t="shared" si="259"/>
        <v>0</v>
      </c>
      <c r="AG466" s="27">
        <f t="shared" si="260"/>
        <v>0</v>
      </c>
      <c r="AH466" s="27">
        <v>0</v>
      </c>
      <c r="AI466" s="27">
        <v>0</v>
      </c>
      <c r="AJ466" s="27">
        <v>0</v>
      </c>
      <c r="AK466" s="27">
        <v>0</v>
      </c>
      <c r="AL466" s="27">
        <v>0</v>
      </c>
      <c r="AM466" s="27">
        <v>0</v>
      </c>
      <c r="AN466" s="27">
        <f t="shared" si="261"/>
        <v>0</v>
      </c>
      <c r="AO466" s="27">
        <v>116</v>
      </c>
      <c r="AP466" s="30">
        <f t="shared" si="262"/>
        <v>6.708396749851172E-5</v>
      </c>
      <c r="AQ466" s="30">
        <f t="shared" si="263"/>
        <v>0</v>
      </c>
      <c r="AR466" s="31">
        <f t="shared" si="264"/>
        <v>2.3856622484098738E-2</v>
      </c>
      <c r="AS466" s="31">
        <f t="shared" si="281"/>
        <v>2.3856622484098738E-2</v>
      </c>
      <c r="AT466" s="32">
        <f t="shared" si="265"/>
        <v>1.4286233330264487E-2</v>
      </c>
      <c r="AU466" s="24">
        <v>1254.563962138951</v>
      </c>
      <c r="AV466" s="28">
        <f t="shared" si="266"/>
        <v>3.4839924261111752E-2</v>
      </c>
      <c r="AW466" s="30">
        <f t="shared" si="267"/>
        <v>4.4745751616605278E-4</v>
      </c>
      <c r="AX466" s="33">
        <f t="shared" si="268"/>
        <v>3.4839924261111752E-2</v>
      </c>
      <c r="AY466" s="30">
        <f t="shared" si="269"/>
        <v>4.4745751616605278E-4</v>
      </c>
      <c r="AZ466" s="31">
        <f t="shared" si="270"/>
        <v>0.89831590385992577</v>
      </c>
      <c r="BA466" s="31">
        <f t="shared" si="282"/>
        <v>1254.563962138951</v>
      </c>
      <c r="BB466" s="33">
        <f t="shared" si="271"/>
        <v>0</v>
      </c>
      <c r="BC466" s="31">
        <f t="shared" si="272"/>
        <v>0.45772615359709362</v>
      </c>
      <c r="BD466" s="30">
        <f t="shared" si="273"/>
        <v>3.2230906215287319E-4</v>
      </c>
      <c r="BE466" s="31">
        <f t="shared" si="274"/>
        <v>0.94330819379094166</v>
      </c>
      <c r="BF466" s="31">
        <f t="shared" si="275"/>
        <v>0.51417826675069112</v>
      </c>
      <c r="BG466" s="31">
        <f t="shared" si="276"/>
        <v>0.78034912565769576</v>
      </c>
      <c r="BH466" s="24">
        <v>36.19</v>
      </c>
      <c r="BI466" s="24">
        <v>214.338649871</v>
      </c>
      <c r="BJ466" s="24">
        <f t="shared" si="248"/>
        <v>37.882598358640905</v>
      </c>
      <c r="BK466" s="28">
        <f t="shared" si="283"/>
        <v>1.8941299179320453E-2</v>
      </c>
      <c r="BL466" s="28" t="str">
        <f t="shared" si="277"/>
        <v>TRUEFALSE</v>
      </c>
      <c r="BM466" s="24" t="str">
        <f t="shared" si="278"/>
        <v>FALSEFALSE</v>
      </c>
      <c r="BN466" s="28">
        <v>0.47060000000000002</v>
      </c>
      <c r="BO466" s="28">
        <f t="shared" si="279"/>
        <v>0.41831111111111113</v>
      </c>
      <c r="BP466" s="24">
        <v>21.72</v>
      </c>
      <c r="BQ466" s="24">
        <f t="shared" si="280"/>
        <v>80.57692307692308</v>
      </c>
      <c r="BR466" s="24">
        <v>26</v>
      </c>
      <c r="BS466" s="28">
        <v>45.78</v>
      </c>
      <c r="BT466" s="28">
        <v>3194.9861999999998</v>
      </c>
      <c r="BU466" s="24">
        <v>8.43</v>
      </c>
      <c r="BV466" s="28">
        <v>21.43</v>
      </c>
      <c r="BW466" s="28">
        <v>1495.5997</v>
      </c>
      <c r="BX466" s="24">
        <v>2098</v>
      </c>
      <c r="BY466" s="24">
        <v>4458</v>
      </c>
      <c r="BZ466" s="24">
        <v>423</v>
      </c>
      <c r="CA466" s="24">
        <v>1666</v>
      </c>
      <c r="CB466" s="24">
        <v>888</v>
      </c>
      <c r="CC466" s="24">
        <v>4425</v>
      </c>
      <c r="CD466" s="24">
        <v>56.55</v>
      </c>
      <c r="CE466" s="24">
        <v>28.18</v>
      </c>
      <c r="CF466" s="24">
        <v>115.67</v>
      </c>
      <c r="CG466" s="24">
        <v>2526</v>
      </c>
      <c r="CH466" s="24">
        <v>4453</v>
      </c>
      <c r="CI466" s="24">
        <v>63.81</v>
      </c>
      <c r="CJ466" s="24" t="s">
        <v>1980</v>
      </c>
      <c r="CK466" s="24">
        <v>2055</v>
      </c>
      <c r="CL466" s="28">
        <v>1.03</v>
      </c>
      <c r="CM466" s="28">
        <v>3.49</v>
      </c>
      <c r="CN466" s="24">
        <v>517</v>
      </c>
      <c r="CO466" s="24">
        <v>25.22</v>
      </c>
      <c r="CP466" s="24">
        <v>387</v>
      </c>
      <c r="CQ466" s="24">
        <v>1307</v>
      </c>
      <c r="CR466" s="24">
        <v>401</v>
      </c>
      <c r="CS466" s="24">
        <v>2095</v>
      </c>
      <c r="CT466" s="24">
        <v>240</v>
      </c>
      <c r="CU466" s="24">
        <v>759</v>
      </c>
      <c r="CV466" s="24">
        <v>417</v>
      </c>
      <c r="CW466" s="24">
        <v>191</v>
      </c>
      <c r="CX466" s="24">
        <v>41.59</v>
      </c>
      <c r="CY466" s="24">
        <v>90.57</v>
      </c>
      <c r="CZ466" s="24">
        <v>56.73</v>
      </c>
      <c r="DA466" s="24">
        <v>20.67</v>
      </c>
      <c r="DB466" s="24">
        <v>1214</v>
      </c>
      <c r="DC466" s="24">
        <v>11.89</v>
      </c>
      <c r="DD466" s="24">
        <v>8.93</v>
      </c>
      <c r="DE466" s="24">
        <v>421</v>
      </c>
      <c r="DF466" s="24">
        <v>20.54</v>
      </c>
      <c r="DG466" s="24">
        <v>24.98</v>
      </c>
      <c r="DH466" s="24">
        <v>14.96</v>
      </c>
    </row>
    <row r="467" spans="1:112" ht="12.3" customHeight="1">
      <c r="A467" s="24">
        <v>477</v>
      </c>
      <c r="B467" s="24" t="s">
        <v>90</v>
      </c>
      <c r="C467" s="24" t="s">
        <v>91</v>
      </c>
      <c r="D467" s="25" t="s">
        <v>92</v>
      </c>
      <c r="E467" s="25" t="s">
        <v>93</v>
      </c>
      <c r="F467" s="25" t="s">
        <v>1196</v>
      </c>
      <c r="G467" s="25" t="s">
        <v>1197</v>
      </c>
      <c r="H467" s="25" t="s">
        <v>195</v>
      </c>
      <c r="I467" s="26">
        <v>14764</v>
      </c>
      <c r="J467" s="27">
        <v>17177.149220561518</v>
      </c>
      <c r="K467" s="27">
        <f t="shared" si="254"/>
        <v>6330.8031999999994</v>
      </c>
      <c r="L467" s="24">
        <v>2192</v>
      </c>
      <c r="M467" s="24">
        <v>994</v>
      </c>
      <c r="N467" s="24">
        <v>651</v>
      </c>
      <c r="O467" s="24">
        <f t="shared" si="255"/>
        <v>1645</v>
      </c>
      <c r="P467" s="28">
        <v>42.879999999999995</v>
      </c>
      <c r="Q467" s="28">
        <f t="shared" si="256"/>
        <v>0.48505350164853905</v>
      </c>
      <c r="R467" s="29">
        <v>0.44002263267024355</v>
      </c>
      <c r="S467" s="29">
        <v>0.25206194964216688</v>
      </c>
      <c r="T467" s="29">
        <v>0.52502652833724339</v>
      </c>
      <c r="U467" s="28" t="s">
        <v>96</v>
      </c>
      <c r="V467" s="28" t="s">
        <v>97</v>
      </c>
      <c r="W467" s="28">
        <v>0.57368498015955915</v>
      </c>
      <c r="X467" s="27">
        <v>9854.2725097956209</v>
      </c>
      <c r="Y467" s="30">
        <f t="shared" si="257"/>
        <v>7.8915753969897764E-4</v>
      </c>
      <c r="Z467" s="27">
        <f t="shared" si="258"/>
        <v>9807.2725097956209</v>
      </c>
      <c r="AA467" s="27">
        <v>0</v>
      </c>
      <c r="AB467" s="27">
        <v>0</v>
      </c>
      <c r="AC467" s="27">
        <v>0</v>
      </c>
      <c r="AD467" s="27">
        <v>47</v>
      </c>
      <c r="AE467" s="27">
        <v>0</v>
      </c>
      <c r="AF467" s="27">
        <f t="shared" si="259"/>
        <v>47</v>
      </c>
      <c r="AG467" s="27">
        <f t="shared" si="260"/>
        <v>1</v>
      </c>
      <c r="AH467" s="27">
        <v>0</v>
      </c>
      <c r="AI467" s="27">
        <v>0</v>
      </c>
      <c r="AJ467" s="27">
        <v>0</v>
      </c>
      <c r="AK467" s="27">
        <v>47</v>
      </c>
      <c r="AL467" s="27">
        <v>0</v>
      </c>
      <c r="AM467" s="27">
        <v>47</v>
      </c>
      <c r="AN467" s="27">
        <f t="shared" si="261"/>
        <v>1</v>
      </c>
      <c r="AO467" s="27">
        <v>47</v>
      </c>
      <c r="AP467" s="30">
        <f t="shared" si="262"/>
        <v>2.7180573038190095E-5</v>
      </c>
      <c r="AQ467" s="30">
        <f t="shared" si="263"/>
        <v>0</v>
      </c>
      <c r="AR467" s="31">
        <f t="shared" si="264"/>
        <v>4.7695047963489685E-3</v>
      </c>
      <c r="AS467" s="31">
        <f t="shared" si="281"/>
        <v>4.7695047963489685E-3</v>
      </c>
      <c r="AT467" s="32">
        <f t="shared" si="265"/>
        <v>2.7361932644643801E-3</v>
      </c>
      <c r="AU467" s="24">
        <v>1941.9236578401078</v>
      </c>
      <c r="AV467" s="28">
        <f t="shared" si="266"/>
        <v>5.3928277235590689E-2</v>
      </c>
      <c r="AW467" s="30">
        <f t="shared" si="267"/>
        <v>6.9261381862090426E-4</v>
      </c>
      <c r="AX467" s="33">
        <f t="shared" si="268"/>
        <v>5.3928277235590689E-2</v>
      </c>
      <c r="AY467" s="30">
        <f t="shared" si="269"/>
        <v>6.9261381862090426E-4</v>
      </c>
      <c r="AZ467" s="31">
        <f t="shared" si="270"/>
        <v>0.90032695049125955</v>
      </c>
      <c r="BA467" s="31">
        <f t="shared" si="282"/>
        <v>1941.9236578401078</v>
      </c>
      <c r="BB467" s="33">
        <f t="shared" si="271"/>
        <v>0</v>
      </c>
      <c r="BC467" s="31">
        <f t="shared" si="272"/>
        <v>0.46475928679903128</v>
      </c>
      <c r="BD467" s="30">
        <f t="shared" si="273"/>
        <v>7.6197696666078759E-4</v>
      </c>
      <c r="BE467" s="31">
        <f t="shared" si="274"/>
        <v>0.94501072105433592</v>
      </c>
      <c r="BF467" s="31">
        <f t="shared" si="275"/>
        <v>0.50649495291786473</v>
      </c>
      <c r="BG467" s="31">
        <f t="shared" si="276"/>
        <v>0.7686884476024195</v>
      </c>
      <c r="BH467" s="24">
        <v>70.83</v>
      </c>
      <c r="BI467" s="24">
        <v>243.86484490399999</v>
      </c>
      <c r="BJ467" s="24">
        <f t="shared" si="248"/>
        <v>70.437168700242495</v>
      </c>
      <c r="BK467" s="28">
        <f t="shared" si="283"/>
        <v>3.5218584350121249E-2</v>
      </c>
      <c r="BL467" s="28" t="str">
        <f t="shared" si="277"/>
        <v>TRUETRUE</v>
      </c>
      <c r="BM467" s="24" t="str">
        <f t="shared" si="278"/>
        <v>FALSETRUE</v>
      </c>
      <c r="BN467" s="28">
        <v>0.49149999999999999</v>
      </c>
      <c r="BO467" s="28">
        <f t="shared" si="279"/>
        <v>0.43688888888888888</v>
      </c>
      <c r="BP467" s="24">
        <v>13.48</v>
      </c>
      <c r="BQ467" s="24">
        <f t="shared" si="280"/>
        <v>112.83333333333333</v>
      </c>
      <c r="BR467" s="24">
        <v>30</v>
      </c>
      <c r="BS467" s="28">
        <v>19.66</v>
      </c>
      <c r="BT467" s="28">
        <v>2902.6023999999998</v>
      </c>
      <c r="BU467" s="24">
        <v>2.76</v>
      </c>
      <c r="BV467" s="28">
        <v>26.740000000000002</v>
      </c>
      <c r="BW467" s="28">
        <v>3947.8936000000003</v>
      </c>
      <c r="BX467" s="24">
        <v>4616</v>
      </c>
      <c r="BY467" s="24">
        <v>9391</v>
      </c>
      <c r="BZ467" s="24">
        <v>757</v>
      </c>
      <c r="CA467" s="24">
        <v>3683</v>
      </c>
      <c r="CB467" s="24">
        <v>1856</v>
      </c>
      <c r="CC467" s="24">
        <v>9225</v>
      </c>
      <c r="CD467" s="24">
        <v>57.21</v>
      </c>
      <c r="CE467" s="24">
        <v>27.81</v>
      </c>
      <c r="CF467" s="24">
        <v>105.86</v>
      </c>
      <c r="CG467" s="24">
        <v>10457</v>
      </c>
      <c r="CH467" s="24">
        <v>4307</v>
      </c>
      <c r="CI467" s="24">
        <v>29.17</v>
      </c>
      <c r="CJ467" s="24" t="s">
        <v>98</v>
      </c>
      <c r="CK467" s="24">
        <v>4149</v>
      </c>
      <c r="CL467" s="28">
        <v>1.02</v>
      </c>
      <c r="CM467" s="28">
        <v>3.63</v>
      </c>
      <c r="CN467" s="24">
        <v>1310</v>
      </c>
      <c r="CO467" s="24">
        <v>31.62</v>
      </c>
      <c r="CP467" s="24">
        <v>369</v>
      </c>
      <c r="CQ467" s="24">
        <v>1669</v>
      </c>
      <c r="CR467" s="24">
        <v>1347</v>
      </c>
      <c r="CS467" s="24">
        <v>3385</v>
      </c>
      <c r="CT467" s="24">
        <v>518</v>
      </c>
      <c r="CU467" s="24">
        <v>1890</v>
      </c>
      <c r="CV467" s="24">
        <v>1196</v>
      </c>
      <c r="CW467" s="24">
        <v>662</v>
      </c>
      <c r="CX467" s="24">
        <v>41.54</v>
      </c>
      <c r="CY467" s="24">
        <v>95.45</v>
      </c>
      <c r="CZ467" s="24">
        <v>77.97</v>
      </c>
      <c r="DA467" s="24">
        <v>35.44</v>
      </c>
      <c r="DB467" s="24">
        <v>1591</v>
      </c>
      <c r="DC467" s="24">
        <v>5.69</v>
      </c>
      <c r="DD467" s="24">
        <v>10.4</v>
      </c>
      <c r="DE467" s="24">
        <v>1042</v>
      </c>
      <c r="DF467" s="24">
        <v>25.15</v>
      </c>
      <c r="DG467" s="24">
        <v>16.2</v>
      </c>
      <c r="DH467" s="24">
        <v>11.88</v>
      </c>
    </row>
    <row r="468" spans="1:112" ht="12.3" customHeight="1">
      <c r="A468" s="24">
        <v>478</v>
      </c>
      <c r="B468" s="24" t="s">
        <v>90</v>
      </c>
      <c r="C468" s="24" t="s">
        <v>91</v>
      </c>
      <c r="D468" s="25" t="s">
        <v>472</v>
      </c>
      <c r="E468" s="25" t="s">
        <v>473</v>
      </c>
      <c r="F468" s="25" t="s">
        <v>474</v>
      </c>
      <c r="G468" s="25" t="s">
        <v>475</v>
      </c>
      <c r="H468" s="25" t="s">
        <v>195</v>
      </c>
      <c r="I468" s="26">
        <v>44818</v>
      </c>
      <c r="J468" s="27">
        <v>51569.300058417582</v>
      </c>
      <c r="K468" s="27">
        <f t="shared" si="254"/>
        <v>10931.110200000001</v>
      </c>
      <c r="L468" s="24">
        <v>8653</v>
      </c>
      <c r="M468" s="24">
        <v>2129</v>
      </c>
      <c r="N468" s="24">
        <v>663</v>
      </c>
      <c r="O468" s="24">
        <f t="shared" si="255"/>
        <v>2792</v>
      </c>
      <c r="P468" s="28">
        <v>24.39</v>
      </c>
      <c r="Q468" s="28">
        <f t="shared" si="256"/>
        <v>0.4264607084802986</v>
      </c>
      <c r="R468" s="29">
        <v>0.44430811789167818</v>
      </c>
      <c r="S468" s="29">
        <v>8.2684781930834644E-2</v>
      </c>
      <c r="T468" s="29">
        <v>0.56896696395311896</v>
      </c>
      <c r="U468" s="28" t="s">
        <v>237</v>
      </c>
      <c r="V468" s="28" t="s">
        <v>129</v>
      </c>
      <c r="W468" s="28">
        <v>0.41523032345200384</v>
      </c>
      <c r="X468" s="27">
        <v>21413.137143450174</v>
      </c>
      <c r="Y468" s="30">
        <f t="shared" si="257"/>
        <v>1.7148235558296335E-3</v>
      </c>
      <c r="Z468" s="27">
        <f t="shared" si="258"/>
        <v>20938.137143450174</v>
      </c>
      <c r="AA468" s="27">
        <v>0</v>
      </c>
      <c r="AB468" s="27">
        <v>0</v>
      </c>
      <c r="AC468" s="27">
        <v>72</v>
      </c>
      <c r="AD468" s="27">
        <v>475</v>
      </c>
      <c r="AE468" s="27">
        <v>13849</v>
      </c>
      <c r="AF468" s="27">
        <f t="shared" si="259"/>
        <v>13849</v>
      </c>
      <c r="AG468" s="27">
        <f t="shared" si="260"/>
        <v>3</v>
      </c>
      <c r="AH468" s="27">
        <v>0</v>
      </c>
      <c r="AI468" s="27">
        <v>0</v>
      </c>
      <c r="AJ468" s="27">
        <v>0</v>
      </c>
      <c r="AK468" s="27">
        <v>475</v>
      </c>
      <c r="AL468" s="27">
        <v>13849</v>
      </c>
      <c r="AM468" s="27">
        <v>14324</v>
      </c>
      <c r="AN468" s="27">
        <f t="shared" si="261"/>
        <v>2</v>
      </c>
      <c r="AO468" s="27">
        <v>475</v>
      </c>
      <c r="AP468" s="30">
        <f t="shared" si="262"/>
        <v>2.7469728070511265E-4</v>
      </c>
      <c r="AQ468" s="30">
        <f t="shared" si="263"/>
        <v>0</v>
      </c>
      <c r="AR468" s="31">
        <f t="shared" si="264"/>
        <v>2.2182644085165841E-2</v>
      </c>
      <c r="AS468" s="31">
        <f t="shared" si="281"/>
        <v>2.2182644085165841E-2</v>
      </c>
      <c r="AT468" s="32">
        <f t="shared" si="265"/>
        <v>9.2109064785040936E-3</v>
      </c>
      <c r="AU468" s="24">
        <v>6303.1963100014182</v>
      </c>
      <c r="AV468" s="28">
        <f t="shared" si="266"/>
        <v>0.17504319322943063</v>
      </c>
      <c r="AW468" s="30">
        <f t="shared" si="267"/>
        <v>2.2481217776825356E-3</v>
      </c>
      <c r="AX468" s="33">
        <f t="shared" si="268"/>
        <v>0.17504319322943063</v>
      </c>
      <c r="AY468" s="30">
        <f t="shared" si="269"/>
        <v>2.2481217776825356E-3</v>
      </c>
      <c r="AZ468" s="31">
        <f t="shared" si="270"/>
        <v>0.9130869693435586</v>
      </c>
      <c r="BA468" s="31">
        <f t="shared" si="282"/>
        <v>6303.1963100014182</v>
      </c>
      <c r="BB468" s="33">
        <f t="shared" si="271"/>
        <v>0</v>
      </c>
      <c r="BC468" s="31">
        <f t="shared" si="272"/>
        <v>0.51081276015488919</v>
      </c>
      <c r="BD468" s="30">
        <f t="shared" si="273"/>
        <v>1.4401262751245207E-3</v>
      </c>
      <c r="BE468" s="31">
        <f t="shared" si="274"/>
        <v>0.94763672052910708</v>
      </c>
      <c r="BF468" s="31">
        <f t="shared" si="275"/>
        <v>0.45486062251231352</v>
      </c>
      <c r="BG468" s="31">
        <f t="shared" si="276"/>
        <v>0.69032495542193584</v>
      </c>
      <c r="BH468" s="24">
        <v>88.78</v>
      </c>
      <c r="BI468" s="24">
        <v>138.829780218</v>
      </c>
      <c r="BJ468" s="24">
        <f t="shared" si="248"/>
        <v>371.45704601303805</v>
      </c>
      <c r="BK468" s="28">
        <f t="shared" si="283"/>
        <v>0.18572852300651901</v>
      </c>
      <c r="BL468" s="28" t="str">
        <f t="shared" si="277"/>
        <v>FALSETRUE</v>
      </c>
      <c r="BM468" s="24" t="str">
        <f t="shared" si="278"/>
        <v>TRUETRUE</v>
      </c>
      <c r="BN468" s="28">
        <v>0.46600000000000003</v>
      </c>
      <c r="BO468" s="28">
        <f t="shared" si="279"/>
        <v>0.41422222222222227</v>
      </c>
      <c r="BP468" s="24">
        <v>7.3</v>
      </c>
      <c r="BQ468" s="24">
        <f t="shared" si="280"/>
        <v>542.14285714285711</v>
      </c>
      <c r="BR468" s="24">
        <v>28</v>
      </c>
      <c r="BS468" s="28">
        <v>17.68</v>
      </c>
      <c r="BT468" s="28">
        <v>7923.8223999999991</v>
      </c>
      <c r="BU468" s="24">
        <v>1.37</v>
      </c>
      <c r="BV468" s="28">
        <v>9.629999999999999</v>
      </c>
      <c r="BW468" s="28">
        <v>4315.9733999999999</v>
      </c>
      <c r="BX468" s="24">
        <v>13603</v>
      </c>
      <c r="BY468" s="24">
        <v>29188</v>
      </c>
      <c r="BZ468" s="24">
        <v>2027</v>
      </c>
      <c r="CA468" s="24">
        <v>10796</v>
      </c>
      <c r="CB468" s="24">
        <v>5621</v>
      </c>
      <c r="CC468" s="24">
        <v>28401</v>
      </c>
      <c r="CD468" s="24">
        <v>53.55</v>
      </c>
      <c r="CE468" s="24">
        <v>27.72</v>
      </c>
      <c r="CF468" s="24">
        <v>99.67</v>
      </c>
      <c r="CG468" s="24">
        <v>39789</v>
      </c>
      <c r="CH468" s="24">
        <v>5029</v>
      </c>
      <c r="CI468" s="24">
        <v>11.22</v>
      </c>
      <c r="CJ468" s="24" t="s">
        <v>98</v>
      </c>
      <c r="CK468" s="24">
        <v>11611</v>
      </c>
      <c r="CL468" s="28">
        <v>1.08</v>
      </c>
      <c r="CM468" s="28">
        <v>4.1500000000000004</v>
      </c>
      <c r="CN468" s="24">
        <v>3960</v>
      </c>
      <c r="CO468" s="24">
        <v>34.159999999999997</v>
      </c>
      <c r="CP468" s="24">
        <v>2539</v>
      </c>
      <c r="CQ468" s="24">
        <v>6032</v>
      </c>
      <c r="CR468" s="24">
        <v>6491</v>
      </c>
      <c r="CS468" s="24">
        <v>15180</v>
      </c>
      <c r="CT468" s="24">
        <v>2048</v>
      </c>
      <c r="CU468" s="24">
        <v>5445</v>
      </c>
      <c r="CV468" s="24">
        <v>3563</v>
      </c>
      <c r="CW468" s="24">
        <v>2282</v>
      </c>
      <c r="CX468" s="24">
        <v>57.38</v>
      </c>
      <c r="CY468" s="24">
        <v>95.64</v>
      </c>
      <c r="CZ468" s="24">
        <v>77.14</v>
      </c>
      <c r="DA468" s="24">
        <v>40.380000000000003</v>
      </c>
      <c r="DB468" s="24">
        <v>2630</v>
      </c>
      <c r="DC468" s="24">
        <v>5.33</v>
      </c>
      <c r="DD468" s="24">
        <v>11.24</v>
      </c>
      <c r="DE468" s="24">
        <v>408</v>
      </c>
      <c r="DF468" s="24">
        <v>3.52</v>
      </c>
      <c r="DG468" s="24">
        <v>8.82</v>
      </c>
      <c r="DH468" s="24">
        <v>6.32</v>
      </c>
    </row>
    <row r="469" spans="1:112" ht="12.3" customHeight="1">
      <c r="A469" s="24">
        <v>479</v>
      </c>
      <c r="B469" s="24" t="s">
        <v>90</v>
      </c>
      <c r="C469" s="24" t="s">
        <v>91</v>
      </c>
      <c r="D469" s="25" t="s">
        <v>472</v>
      </c>
      <c r="E469" s="25" t="s">
        <v>473</v>
      </c>
      <c r="F469" s="25" t="s">
        <v>1690</v>
      </c>
      <c r="G469" s="25" t="s">
        <v>1691</v>
      </c>
      <c r="H469" s="25" t="s">
        <v>195</v>
      </c>
      <c r="I469" s="26">
        <v>5019</v>
      </c>
      <c r="J469" s="27">
        <v>5775.0528134499045</v>
      </c>
      <c r="K469" s="27">
        <f t="shared" si="254"/>
        <v>1469.0613000000001</v>
      </c>
      <c r="L469" s="24">
        <v>930</v>
      </c>
      <c r="M469" s="24">
        <v>277</v>
      </c>
      <c r="N469" s="24">
        <v>108</v>
      </c>
      <c r="O469" s="24">
        <f t="shared" si="255"/>
        <v>385</v>
      </c>
      <c r="P469" s="28">
        <v>29.27</v>
      </c>
      <c r="Q469" s="28">
        <f t="shared" si="256"/>
        <v>0.45607220125938541</v>
      </c>
      <c r="R469" s="29">
        <v>0.44430811789167818</v>
      </c>
      <c r="S469" s="29">
        <v>8.2684781930834644E-2</v>
      </c>
      <c r="T469" s="29">
        <v>0.56896696395311896</v>
      </c>
      <c r="U469" s="28" t="s">
        <v>237</v>
      </c>
      <c r="V469" s="28" t="s">
        <v>129</v>
      </c>
      <c r="W469" s="28">
        <v>0.49831043736942005</v>
      </c>
      <c r="X469" s="27">
        <v>2877.7690933017216</v>
      </c>
      <c r="Y469" s="30">
        <f t="shared" si="257"/>
        <v>2.3045974984294861E-4</v>
      </c>
      <c r="Z469" s="27">
        <f t="shared" si="258"/>
        <v>2877.7690933017216</v>
      </c>
      <c r="AA469" s="27">
        <v>0</v>
      </c>
      <c r="AB469" s="27">
        <v>0</v>
      </c>
      <c r="AC469" s="27">
        <v>0</v>
      </c>
      <c r="AD469" s="27">
        <v>0</v>
      </c>
      <c r="AE469" s="27">
        <v>0</v>
      </c>
      <c r="AF469" s="27">
        <f t="shared" si="259"/>
        <v>0</v>
      </c>
      <c r="AG469" s="27">
        <f t="shared" si="260"/>
        <v>0</v>
      </c>
      <c r="AH469" s="27">
        <v>0</v>
      </c>
      <c r="AI469" s="27">
        <v>0</v>
      </c>
      <c r="AJ469" s="27">
        <v>0</v>
      </c>
      <c r="AK469" s="27">
        <v>0</v>
      </c>
      <c r="AL469" s="27">
        <v>0</v>
      </c>
      <c r="AM469" s="27">
        <v>0</v>
      </c>
      <c r="AN469" s="27">
        <f t="shared" si="261"/>
        <v>0</v>
      </c>
      <c r="AO469" s="27">
        <v>0</v>
      </c>
      <c r="AP469" s="30">
        <f t="shared" si="262"/>
        <v>0</v>
      </c>
      <c r="AQ469" s="30">
        <f t="shared" si="263"/>
        <v>0</v>
      </c>
      <c r="AR469" s="31">
        <f t="shared" si="264"/>
        <v>0</v>
      </c>
      <c r="AS469" s="31">
        <f t="shared" si="281"/>
        <v>0</v>
      </c>
      <c r="AT469" s="32">
        <f t="shared" si="265"/>
        <v>0</v>
      </c>
      <c r="AU469" s="24">
        <v>671.72246957397817</v>
      </c>
      <c r="AV469" s="28">
        <f t="shared" si="266"/>
        <v>1.8654098691424342E-2</v>
      </c>
      <c r="AW469" s="30">
        <f t="shared" si="267"/>
        <v>2.3957907038557952E-4</v>
      </c>
      <c r="AX469" s="33">
        <f t="shared" si="268"/>
        <v>1.8654098691424342E-2</v>
      </c>
      <c r="AY469" s="30">
        <f t="shared" si="269"/>
        <v>2.3957907038557952E-4</v>
      </c>
      <c r="AZ469" s="31">
        <f t="shared" si="270"/>
        <v>0.89661065196989642</v>
      </c>
      <c r="BA469" s="31">
        <f t="shared" si="282"/>
        <v>671.72246957397817</v>
      </c>
      <c r="BB469" s="33">
        <f t="shared" si="271"/>
        <v>0</v>
      </c>
      <c r="BC469" s="31">
        <f t="shared" si="272"/>
        <v>0.45319095618433297</v>
      </c>
      <c r="BD469" s="30">
        <f t="shared" si="273"/>
        <v>2.3045974984294861E-4</v>
      </c>
      <c r="BE469" s="31">
        <f t="shared" si="274"/>
        <v>0.94295252544051555</v>
      </c>
      <c r="BF469" s="31">
        <f t="shared" si="275"/>
        <v>0.48049780751992621</v>
      </c>
      <c r="BG469" s="31">
        <f t="shared" si="276"/>
        <v>0.72923355230107112</v>
      </c>
      <c r="BH469" s="24">
        <v>90.76</v>
      </c>
      <c r="BI469" s="24">
        <v>60.902732392099999</v>
      </c>
      <c r="BJ469" s="24">
        <f t="shared" si="248"/>
        <v>94.824198958255863</v>
      </c>
      <c r="BK469" s="28">
        <f t="shared" si="283"/>
        <v>4.7412099479127931E-2</v>
      </c>
      <c r="BL469" s="28" t="str">
        <f t="shared" si="277"/>
        <v>TRUETRUE</v>
      </c>
      <c r="BM469" s="24" t="str">
        <f t="shared" si="278"/>
        <v>FALSETRUE</v>
      </c>
      <c r="BN469" s="28">
        <v>0.44579999999999997</v>
      </c>
      <c r="BO469" s="28">
        <f t="shared" si="279"/>
        <v>0.39626666666666666</v>
      </c>
      <c r="BP469" s="24">
        <v>9.16</v>
      </c>
      <c r="BQ469" s="24">
        <f t="shared" si="280"/>
        <v>168.5</v>
      </c>
      <c r="BR469" s="24">
        <v>8</v>
      </c>
      <c r="BS469" s="28">
        <v>25.42</v>
      </c>
      <c r="BT469" s="28">
        <v>1275.8298000000002</v>
      </c>
      <c r="BU469" s="24">
        <v>1.01</v>
      </c>
      <c r="BV469" s="28">
        <v>11.15</v>
      </c>
      <c r="BW469" s="28">
        <v>559.61850000000004</v>
      </c>
      <c r="BX469" s="24">
        <v>1475</v>
      </c>
      <c r="BY469" s="24">
        <v>3309</v>
      </c>
      <c r="BZ469" s="24">
        <v>235</v>
      </c>
      <c r="CA469" s="24">
        <v>1151</v>
      </c>
      <c r="CB469" s="24">
        <v>606</v>
      </c>
      <c r="CC469" s="24">
        <v>3262</v>
      </c>
      <c r="CD469" s="24">
        <v>51.68</v>
      </c>
      <c r="CE469" s="24">
        <v>27.99</v>
      </c>
      <c r="CF469" s="24">
        <v>104.52</v>
      </c>
      <c r="CG469" s="24">
        <v>4555</v>
      </c>
      <c r="CH469" s="24">
        <v>464</v>
      </c>
      <c r="CI469" s="24">
        <v>9.24</v>
      </c>
      <c r="CJ469" s="24" t="s">
        <v>98</v>
      </c>
      <c r="CK469" s="24">
        <v>1343</v>
      </c>
      <c r="CL469" s="28">
        <v>1.1200000000000001</v>
      </c>
      <c r="CM469" s="28">
        <v>4.2</v>
      </c>
      <c r="CN469" s="24">
        <v>502</v>
      </c>
      <c r="CO469" s="24">
        <v>37.46</v>
      </c>
      <c r="CP469" s="24">
        <v>445</v>
      </c>
      <c r="CQ469" s="24">
        <v>611</v>
      </c>
      <c r="CR469" s="24">
        <v>292</v>
      </c>
      <c r="CS469" s="24">
        <v>1348</v>
      </c>
      <c r="CT469" s="24">
        <v>282</v>
      </c>
      <c r="CU469" s="24">
        <v>535</v>
      </c>
      <c r="CV469" s="24">
        <v>390</v>
      </c>
      <c r="CW469" s="24">
        <v>218</v>
      </c>
      <c r="CX469" s="24">
        <v>67.790000000000006</v>
      </c>
      <c r="CY469" s="24">
        <v>95.88</v>
      </c>
      <c r="CZ469" s="24">
        <v>77.23</v>
      </c>
      <c r="DA469" s="24">
        <v>32.83</v>
      </c>
      <c r="DB469" s="24">
        <v>373</v>
      </c>
      <c r="DC469" s="24">
        <v>4.78</v>
      </c>
      <c r="DD469" s="24">
        <v>11.42</v>
      </c>
      <c r="DE469" s="24">
        <v>93</v>
      </c>
      <c r="DF469" s="24">
        <v>6.94</v>
      </c>
      <c r="DG469" s="24">
        <v>13.58</v>
      </c>
      <c r="DH469" s="24">
        <v>5.86</v>
      </c>
    </row>
    <row r="470" spans="1:112" ht="12.3" customHeight="1">
      <c r="A470" s="24">
        <v>480</v>
      </c>
      <c r="B470" s="24" t="s">
        <v>90</v>
      </c>
      <c r="C470" s="24" t="s">
        <v>91</v>
      </c>
      <c r="D470" s="25" t="s">
        <v>472</v>
      </c>
      <c r="E470" s="25" t="s">
        <v>473</v>
      </c>
      <c r="F470" s="25" t="s">
        <v>1662</v>
      </c>
      <c r="G470" s="25" t="s">
        <v>1663</v>
      </c>
      <c r="H470" s="25" t="s">
        <v>195</v>
      </c>
      <c r="I470" s="26">
        <v>7675</v>
      </c>
      <c r="J470" s="27">
        <v>8831.1477073576443</v>
      </c>
      <c r="K470" s="27">
        <f t="shared" si="254"/>
        <v>1671.615</v>
      </c>
      <c r="L470" s="24">
        <v>1544</v>
      </c>
      <c r="M470" s="24">
        <v>356</v>
      </c>
      <c r="N470" s="24">
        <v>74</v>
      </c>
      <c r="O470" s="24">
        <f t="shared" si="255"/>
        <v>430</v>
      </c>
      <c r="P470" s="28">
        <v>21.78</v>
      </c>
      <c r="Q470" s="28">
        <f t="shared" si="256"/>
        <v>0.4094906062416897</v>
      </c>
      <c r="R470" s="29">
        <v>0.44430811789167818</v>
      </c>
      <c r="S470" s="29">
        <v>8.2684781930834644E-2</v>
      </c>
      <c r="T470" s="29">
        <v>0.56896696395311896</v>
      </c>
      <c r="U470" s="28" t="s">
        <v>237</v>
      </c>
      <c r="V470" s="28" t="s">
        <v>129</v>
      </c>
      <c r="W470" s="28">
        <v>0.37079608219699245</v>
      </c>
      <c r="X470" s="27">
        <v>3274.5549711911667</v>
      </c>
      <c r="Y470" s="30">
        <f t="shared" si="257"/>
        <v>2.622354660991482E-4</v>
      </c>
      <c r="Z470" s="27">
        <f t="shared" si="258"/>
        <v>3274.5549711911667</v>
      </c>
      <c r="AA470" s="27">
        <v>0</v>
      </c>
      <c r="AB470" s="27">
        <v>0</v>
      </c>
      <c r="AC470" s="27">
        <v>0</v>
      </c>
      <c r="AD470" s="27">
        <v>0</v>
      </c>
      <c r="AE470" s="27">
        <v>0</v>
      </c>
      <c r="AF470" s="27">
        <f t="shared" si="259"/>
        <v>0</v>
      </c>
      <c r="AG470" s="27">
        <f t="shared" si="260"/>
        <v>0</v>
      </c>
      <c r="AH470" s="27">
        <v>0</v>
      </c>
      <c r="AI470" s="27">
        <v>0</v>
      </c>
      <c r="AJ470" s="27">
        <v>0</v>
      </c>
      <c r="AK470" s="27">
        <v>0</v>
      </c>
      <c r="AL470" s="27">
        <v>0</v>
      </c>
      <c r="AM470" s="27">
        <v>0</v>
      </c>
      <c r="AN470" s="27">
        <f t="shared" si="261"/>
        <v>0</v>
      </c>
      <c r="AO470" s="27">
        <v>0</v>
      </c>
      <c r="AP470" s="30">
        <f t="shared" si="262"/>
        <v>0</v>
      </c>
      <c r="AQ470" s="30">
        <f t="shared" si="263"/>
        <v>0</v>
      </c>
      <c r="AR470" s="31">
        <f t="shared" si="264"/>
        <v>0</v>
      </c>
      <c r="AS470" s="31">
        <f t="shared" si="281"/>
        <v>0</v>
      </c>
      <c r="AT470" s="32">
        <f t="shared" si="265"/>
        <v>0</v>
      </c>
      <c r="AU470" s="24">
        <v>745.67092129815182</v>
      </c>
      <c r="AV470" s="28">
        <f t="shared" si="266"/>
        <v>2.0707687456164695E-2</v>
      </c>
      <c r="AW470" s="30">
        <f t="shared" si="267"/>
        <v>2.6595380418265892E-4</v>
      </c>
      <c r="AX470" s="33">
        <f t="shared" si="268"/>
        <v>2.0707687456164695E-2</v>
      </c>
      <c r="AY470" s="30">
        <f t="shared" si="269"/>
        <v>2.6595380418265892E-4</v>
      </c>
      <c r="AZ470" s="31">
        <f t="shared" si="270"/>
        <v>0.89682700708303786</v>
      </c>
      <c r="BA470" s="31">
        <f t="shared" si="282"/>
        <v>745.67092129815182</v>
      </c>
      <c r="BB470" s="33">
        <f t="shared" si="271"/>
        <v>0</v>
      </c>
      <c r="BC470" s="31">
        <f t="shared" si="272"/>
        <v>0.45394760414362695</v>
      </c>
      <c r="BD470" s="30">
        <f t="shared" si="273"/>
        <v>2.622354660991482E-4</v>
      </c>
      <c r="BE470" s="31">
        <f t="shared" si="274"/>
        <v>0.94307557063595826</v>
      </c>
      <c r="BF470" s="31">
        <f t="shared" si="275"/>
        <v>0.43804462943301664</v>
      </c>
      <c r="BG470" s="31">
        <f t="shared" si="276"/>
        <v>0.66480395162801664</v>
      </c>
      <c r="BH470" s="24">
        <v>84.66</v>
      </c>
      <c r="BI470" s="24">
        <v>142.20675699700001</v>
      </c>
      <c r="BJ470" s="24">
        <f t="shared" si="248"/>
        <v>62.100760145623362</v>
      </c>
      <c r="BK470" s="28">
        <f t="shared" si="283"/>
        <v>3.1050380072811679E-2</v>
      </c>
      <c r="BL470" s="28" t="str">
        <f t="shared" si="277"/>
        <v>FALSETRUE</v>
      </c>
      <c r="BM470" s="24" t="str">
        <f t="shared" si="278"/>
        <v>FALSETRUE</v>
      </c>
      <c r="BN470" s="28">
        <v>0.42009999999999997</v>
      </c>
      <c r="BO470" s="28">
        <f t="shared" si="279"/>
        <v>0.37342222222222221</v>
      </c>
      <c r="BP470" s="24">
        <v>9.9</v>
      </c>
      <c r="BQ470" s="24">
        <f t="shared" si="280"/>
        <v>118.29411764705883</v>
      </c>
      <c r="BR470" s="24">
        <v>17</v>
      </c>
      <c r="BS470" s="28">
        <v>16.740000000000002</v>
      </c>
      <c r="BT470" s="28">
        <v>1284.7950000000001</v>
      </c>
      <c r="BU470" s="24">
        <v>0.4</v>
      </c>
      <c r="BV470" s="28">
        <v>1.21</v>
      </c>
      <c r="BW470" s="28">
        <v>92.867500000000007</v>
      </c>
      <c r="BX470" s="24">
        <v>2144</v>
      </c>
      <c r="BY470" s="24">
        <v>5103</v>
      </c>
      <c r="BZ470" s="24">
        <v>428</v>
      </c>
      <c r="CA470" s="24">
        <v>1669</v>
      </c>
      <c r="CB470" s="24">
        <v>943</v>
      </c>
      <c r="CC470" s="24">
        <v>5063</v>
      </c>
      <c r="CD470" s="24">
        <v>50.4</v>
      </c>
      <c r="CE470" s="24">
        <v>29.55</v>
      </c>
      <c r="CF470" s="24">
        <v>110.1</v>
      </c>
      <c r="CG470" s="24">
        <v>6498</v>
      </c>
      <c r="CH470" s="24">
        <v>1177</v>
      </c>
      <c r="CI470" s="24">
        <v>15.34</v>
      </c>
      <c r="CJ470" s="24" t="s">
        <v>98</v>
      </c>
      <c r="CK470" s="24">
        <v>2058</v>
      </c>
      <c r="CL470" s="28">
        <v>1.04</v>
      </c>
      <c r="CM470" s="28">
        <v>3.86</v>
      </c>
      <c r="CN470" s="24">
        <v>456</v>
      </c>
      <c r="CO470" s="24">
        <v>22.2</v>
      </c>
      <c r="CP470" s="24">
        <v>385</v>
      </c>
      <c r="CQ470" s="24">
        <v>956</v>
      </c>
      <c r="CR470" s="24">
        <v>670</v>
      </c>
      <c r="CS470" s="24">
        <v>2011</v>
      </c>
      <c r="CT470" s="24">
        <v>317</v>
      </c>
      <c r="CU470" s="24">
        <v>846</v>
      </c>
      <c r="CV470" s="24">
        <v>557</v>
      </c>
      <c r="CW470" s="24">
        <v>332</v>
      </c>
      <c r="CX470" s="24">
        <v>55.52</v>
      </c>
      <c r="CY470" s="24">
        <v>94.95</v>
      </c>
      <c r="CZ470" s="24">
        <v>72.239999999999995</v>
      </c>
      <c r="DA470" s="24">
        <v>36.44</v>
      </c>
      <c r="DB470" s="24">
        <v>625</v>
      </c>
      <c r="DC470" s="24">
        <v>6.02</v>
      </c>
      <c r="DD470" s="24">
        <v>5.31</v>
      </c>
      <c r="DE470" s="24">
        <v>194</v>
      </c>
      <c r="DF470" s="24">
        <v>9.44</v>
      </c>
      <c r="DG470" s="24">
        <v>4.63</v>
      </c>
      <c r="DH470" s="24">
        <v>5.98</v>
      </c>
    </row>
    <row r="471" spans="1:112" ht="12.3" customHeight="1">
      <c r="A471" s="24">
        <v>481</v>
      </c>
      <c r="B471" s="24" t="s">
        <v>90</v>
      </c>
      <c r="C471" s="24" t="s">
        <v>91</v>
      </c>
      <c r="D471" s="25" t="s">
        <v>472</v>
      </c>
      <c r="E471" s="25" t="s">
        <v>473</v>
      </c>
      <c r="F471" s="25" t="s">
        <v>2670</v>
      </c>
      <c r="G471" s="25" t="s">
        <v>2671</v>
      </c>
      <c r="H471" s="25" t="s">
        <v>195</v>
      </c>
      <c r="I471" s="26">
        <v>1103</v>
      </c>
      <c r="J471" s="27">
        <v>1269.1538659564146</v>
      </c>
      <c r="K471" s="27">
        <f t="shared" si="254"/>
        <v>332.44419999999997</v>
      </c>
      <c r="L471" s="24">
        <v>197</v>
      </c>
      <c r="M471" s="24">
        <v>65</v>
      </c>
      <c r="N471" s="24">
        <v>20</v>
      </c>
      <c r="O471" s="24">
        <f t="shared" si="255"/>
        <v>85</v>
      </c>
      <c r="P471" s="28">
        <v>30.14</v>
      </c>
      <c r="Q471" s="28">
        <f t="shared" si="256"/>
        <v>0.46075964112627626</v>
      </c>
      <c r="R471" s="29">
        <v>0.44430811789167818</v>
      </c>
      <c r="S471" s="29">
        <v>8.2684781930834644E-2</v>
      </c>
      <c r="T471" s="29">
        <v>0.56896696395311896</v>
      </c>
      <c r="U471" s="28" t="s">
        <v>237</v>
      </c>
      <c r="V471" s="28" t="s">
        <v>129</v>
      </c>
      <c r="W471" s="28">
        <v>0.51312185112109054</v>
      </c>
      <c r="X471" s="27">
        <v>651.23058105704388</v>
      </c>
      <c r="Y471" s="30">
        <f t="shared" si="257"/>
        <v>5.2152355499895876E-5</v>
      </c>
      <c r="Z471" s="27">
        <f t="shared" si="258"/>
        <v>651.23058105704388</v>
      </c>
      <c r="AA471" s="27">
        <v>0</v>
      </c>
      <c r="AB471" s="27">
        <v>0</v>
      </c>
      <c r="AC471" s="27">
        <v>0</v>
      </c>
      <c r="AD471" s="27">
        <v>0</v>
      </c>
      <c r="AE471" s="27">
        <v>0</v>
      </c>
      <c r="AF471" s="27">
        <f t="shared" si="259"/>
        <v>0</v>
      </c>
      <c r="AG471" s="27">
        <f t="shared" si="260"/>
        <v>0</v>
      </c>
      <c r="AH471" s="27">
        <v>0</v>
      </c>
      <c r="AI471" s="27">
        <v>0</v>
      </c>
      <c r="AJ471" s="27">
        <v>0</v>
      </c>
      <c r="AK471" s="27">
        <v>0</v>
      </c>
      <c r="AL471" s="27">
        <v>0</v>
      </c>
      <c r="AM471" s="27">
        <v>0</v>
      </c>
      <c r="AN471" s="27">
        <f t="shared" si="261"/>
        <v>0</v>
      </c>
      <c r="AO471" s="27">
        <v>0</v>
      </c>
      <c r="AP471" s="30">
        <f t="shared" si="262"/>
        <v>0</v>
      </c>
      <c r="AQ471" s="30">
        <f t="shared" si="263"/>
        <v>0</v>
      </c>
      <c r="AR471" s="31">
        <f t="shared" si="264"/>
        <v>0</v>
      </c>
      <c r="AS471" s="31">
        <f t="shared" si="281"/>
        <v>0</v>
      </c>
      <c r="AT471" s="32">
        <f t="shared" si="265"/>
        <v>0</v>
      </c>
      <c r="AU471" s="24">
        <v>131.87231573812028</v>
      </c>
      <c r="AV471" s="28">
        <f t="shared" si="266"/>
        <v>3.6621660043704208E-3</v>
      </c>
      <c r="AW471" s="30">
        <f t="shared" si="267"/>
        <v>4.7034077681173936E-5</v>
      </c>
      <c r="AX471" s="33">
        <f t="shared" si="268"/>
        <v>3.6621660043704208E-3</v>
      </c>
      <c r="AY471" s="30">
        <f t="shared" si="269"/>
        <v>4.7034077681173936E-5</v>
      </c>
      <c r="AZ471" s="31">
        <f t="shared" si="270"/>
        <v>0.89503118223943856</v>
      </c>
      <c r="BA471" s="31">
        <f t="shared" si="282"/>
        <v>131.87231573812028</v>
      </c>
      <c r="BB471" s="33">
        <f t="shared" si="271"/>
        <v>0</v>
      </c>
      <c r="BC471" s="31">
        <f t="shared" si="272"/>
        <v>0.44766715537849572</v>
      </c>
      <c r="BD471" s="30">
        <f t="shared" si="273"/>
        <v>5.2152355499895876E-5</v>
      </c>
      <c r="BE471" s="31">
        <f t="shared" si="274"/>
        <v>0.94226206521582934</v>
      </c>
      <c r="BF471" s="31">
        <f t="shared" si="275"/>
        <v>0.48514535623080662</v>
      </c>
      <c r="BG471" s="31">
        <f t="shared" si="276"/>
        <v>0.73628696316556719</v>
      </c>
      <c r="BH471" s="24">
        <v>0</v>
      </c>
      <c r="BI471" s="24">
        <v>13.2451705609</v>
      </c>
      <c r="BJ471" s="24">
        <f t="shared" si="248"/>
        <v>95.820122520957298</v>
      </c>
      <c r="BK471" s="28">
        <f t="shared" si="283"/>
        <v>4.7910061260478649E-2</v>
      </c>
      <c r="BL471" s="28" t="str">
        <f t="shared" si="277"/>
        <v>TRUEFALSE</v>
      </c>
      <c r="BM471" s="24" t="str">
        <f t="shared" si="278"/>
        <v>FALSEFALSE</v>
      </c>
      <c r="BN471" s="28">
        <v>0.47289999999999999</v>
      </c>
      <c r="BO471" s="28">
        <f t="shared" si="279"/>
        <v>0.42035555555555554</v>
      </c>
      <c r="BP471" s="24">
        <v>12.05</v>
      </c>
      <c r="BQ471" s="24">
        <f t="shared" si="280"/>
        <v>85.666666666666671</v>
      </c>
      <c r="BR471" s="24">
        <v>3</v>
      </c>
      <c r="BS471" s="28">
        <v>30.3</v>
      </c>
      <c r="BT471" s="28">
        <v>334.209</v>
      </c>
      <c r="BU471" s="24">
        <v>0.67</v>
      </c>
      <c r="BV471" s="28">
        <v>6.0699999999999994</v>
      </c>
      <c r="BW471" s="28">
        <v>66.952099999999987</v>
      </c>
      <c r="BX471" s="24">
        <v>331</v>
      </c>
      <c r="BY471" s="24">
        <v>700</v>
      </c>
      <c r="BZ471" s="24">
        <v>72</v>
      </c>
      <c r="CA471" s="24">
        <v>268</v>
      </c>
      <c r="CB471" s="24">
        <v>121</v>
      </c>
      <c r="CC471" s="24">
        <v>714</v>
      </c>
      <c r="CD471" s="24">
        <v>57.57</v>
      </c>
      <c r="CE471" s="24">
        <v>29.37</v>
      </c>
      <c r="CF471" s="24">
        <v>131.72</v>
      </c>
      <c r="CG471" s="24">
        <v>0</v>
      </c>
      <c r="CH471" s="24">
        <v>1103</v>
      </c>
      <c r="CI471" s="24">
        <v>100</v>
      </c>
      <c r="CJ471" s="24" t="s">
        <v>1980</v>
      </c>
      <c r="CK471" s="24">
        <v>303</v>
      </c>
      <c r="CL471" s="28">
        <v>1.02</v>
      </c>
      <c r="CM471" s="28">
        <v>3.7</v>
      </c>
      <c r="CN471" s="24">
        <v>44</v>
      </c>
      <c r="CO471" s="24">
        <v>14.57</v>
      </c>
      <c r="CP471" s="24">
        <v>38</v>
      </c>
      <c r="CQ471" s="24">
        <v>146</v>
      </c>
      <c r="CR471" s="24">
        <v>73</v>
      </c>
      <c r="CS471" s="24">
        <v>257</v>
      </c>
      <c r="CT471" s="24">
        <v>34</v>
      </c>
      <c r="CU471" s="24">
        <v>128</v>
      </c>
      <c r="CV471" s="24">
        <v>72</v>
      </c>
      <c r="CW471" s="24">
        <v>44</v>
      </c>
      <c r="CX471" s="24">
        <v>32.69</v>
      </c>
      <c r="CY471" s="24">
        <v>96.97</v>
      </c>
      <c r="CZ471" s="24">
        <v>75.790000000000006</v>
      </c>
      <c r="DA471" s="24">
        <v>36.67</v>
      </c>
      <c r="DB471" s="24">
        <v>106</v>
      </c>
      <c r="DC471" s="24">
        <v>4.3</v>
      </c>
      <c r="DD471" s="24">
        <v>6.95</v>
      </c>
      <c r="DE471" s="24">
        <v>52</v>
      </c>
      <c r="DF471" s="24">
        <v>17.22</v>
      </c>
      <c r="DG471" s="24">
        <v>2.3199999999999998</v>
      </c>
      <c r="DH471" s="24">
        <v>10.28</v>
      </c>
    </row>
    <row r="472" spans="1:112" ht="12.3" customHeight="1">
      <c r="A472" s="24">
        <v>482</v>
      </c>
      <c r="B472" s="24" t="s">
        <v>90</v>
      </c>
      <c r="C472" s="24" t="s">
        <v>91</v>
      </c>
      <c r="D472" s="25" t="s">
        <v>472</v>
      </c>
      <c r="E472" s="25" t="s">
        <v>473</v>
      </c>
      <c r="F472" s="25" t="s">
        <v>2008</v>
      </c>
      <c r="G472" s="25" t="s">
        <v>2317</v>
      </c>
      <c r="H472" s="25" t="s">
        <v>195</v>
      </c>
      <c r="I472" s="26">
        <v>3443</v>
      </c>
      <c r="J472" s="27">
        <v>3961.6471083299502</v>
      </c>
      <c r="K472" s="27">
        <f t="shared" si="254"/>
        <v>1267.7125999999998</v>
      </c>
      <c r="L472" s="24">
        <v>568</v>
      </c>
      <c r="M472" s="24">
        <v>240</v>
      </c>
      <c r="N472" s="24">
        <v>91</v>
      </c>
      <c r="O472" s="24">
        <f t="shared" si="255"/>
        <v>331</v>
      </c>
      <c r="P472" s="28">
        <v>36.82</v>
      </c>
      <c r="Q472" s="28">
        <f t="shared" si="256"/>
        <v>0.50582082237975601</v>
      </c>
      <c r="R472" s="29">
        <v>0.44430811789167818</v>
      </c>
      <c r="S472" s="29">
        <v>8.2684781930834644E-2</v>
      </c>
      <c r="T472" s="29">
        <v>0.56896696395311896</v>
      </c>
      <c r="U472" s="28" t="s">
        <v>237</v>
      </c>
      <c r="V472" s="28" t="s">
        <v>129</v>
      </c>
      <c r="W472" s="28">
        <v>0.62684626935230769</v>
      </c>
      <c r="X472" s="27">
        <v>2483.3437103469869</v>
      </c>
      <c r="Y472" s="30">
        <f t="shared" si="257"/>
        <v>1.988730685838324E-4</v>
      </c>
      <c r="Z472" s="27">
        <f t="shared" si="258"/>
        <v>2483.3437103469869</v>
      </c>
      <c r="AA472" s="27">
        <v>0</v>
      </c>
      <c r="AB472" s="27">
        <v>0</v>
      </c>
      <c r="AC472" s="27">
        <v>0</v>
      </c>
      <c r="AD472" s="27">
        <v>0</v>
      </c>
      <c r="AE472" s="27">
        <v>0</v>
      </c>
      <c r="AF472" s="27">
        <f t="shared" si="259"/>
        <v>0</v>
      </c>
      <c r="AG472" s="27">
        <f t="shared" si="260"/>
        <v>0</v>
      </c>
      <c r="AH472" s="27">
        <v>0</v>
      </c>
      <c r="AI472" s="27">
        <v>0</v>
      </c>
      <c r="AJ472" s="27">
        <v>0</v>
      </c>
      <c r="AK472" s="27">
        <v>0</v>
      </c>
      <c r="AL472" s="27">
        <v>0</v>
      </c>
      <c r="AM472" s="27">
        <v>0</v>
      </c>
      <c r="AN472" s="27">
        <f t="shared" si="261"/>
        <v>0</v>
      </c>
      <c r="AO472" s="27">
        <v>0</v>
      </c>
      <c r="AP472" s="30">
        <f t="shared" si="262"/>
        <v>0</v>
      </c>
      <c r="AQ472" s="30">
        <f t="shared" si="263"/>
        <v>0</v>
      </c>
      <c r="AR472" s="31">
        <f t="shared" si="264"/>
        <v>0</v>
      </c>
      <c r="AS472" s="31">
        <f t="shared" si="281"/>
        <v>0</v>
      </c>
      <c r="AT472" s="32">
        <f t="shared" si="265"/>
        <v>0</v>
      </c>
      <c r="AU472" s="24">
        <v>624.33888427489842</v>
      </c>
      <c r="AV472" s="28">
        <f t="shared" si="266"/>
        <v>1.7338230730236225E-2</v>
      </c>
      <c r="AW472" s="30">
        <f t="shared" si="267"/>
        <v>2.2267906207606278E-4</v>
      </c>
      <c r="AX472" s="33">
        <f t="shared" si="268"/>
        <v>1.7338230730236225E-2</v>
      </c>
      <c r="AY472" s="30">
        <f t="shared" si="269"/>
        <v>2.2267906207606278E-4</v>
      </c>
      <c r="AZ472" s="31">
        <f t="shared" si="270"/>
        <v>0.89647201916935215</v>
      </c>
      <c r="BA472" s="31">
        <f t="shared" si="282"/>
        <v>624.33888427489842</v>
      </c>
      <c r="BB472" s="33">
        <f t="shared" si="271"/>
        <v>0</v>
      </c>
      <c r="BC472" s="31">
        <f t="shared" si="272"/>
        <v>0.45270612259708881</v>
      </c>
      <c r="BD472" s="30">
        <f t="shared" si="273"/>
        <v>1.988730685838324E-4</v>
      </c>
      <c r="BE472" s="31">
        <f t="shared" si="274"/>
        <v>0.94283021224582364</v>
      </c>
      <c r="BF472" s="31">
        <f t="shared" si="275"/>
        <v>0.52329178488890504</v>
      </c>
      <c r="BG472" s="31">
        <f t="shared" si="276"/>
        <v>0.79418037129894536</v>
      </c>
      <c r="BH472" s="24">
        <v>0</v>
      </c>
      <c r="BI472" s="24">
        <v>45.044532752599999</v>
      </c>
      <c r="BJ472" s="24">
        <f t="shared" si="248"/>
        <v>87.949566045865609</v>
      </c>
      <c r="BK472" s="28">
        <f t="shared" si="283"/>
        <v>4.3974783022932805E-2</v>
      </c>
      <c r="BL472" s="28" t="str">
        <f t="shared" si="277"/>
        <v>TRUEFALSE</v>
      </c>
      <c r="BM472" s="24" t="str">
        <f t="shared" si="278"/>
        <v>FALSEFALSE</v>
      </c>
      <c r="BN472" s="28">
        <v>0.42899999999999999</v>
      </c>
      <c r="BO472" s="28">
        <f t="shared" si="279"/>
        <v>0.3813333333333333</v>
      </c>
      <c r="BP472" s="24">
        <v>13.37</v>
      </c>
      <c r="BQ472" s="24">
        <f t="shared" si="280"/>
        <v>110.66666666666667</v>
      </c>
      <c r="BR472" s="24">
        <v>9</v>
      </c>
      <c r="BS472" s="28">
        <v>26.230000000000004</v>
      </c>
      <c r="BT472" s="28">
        <v>903.09890000000007</v>
      </c>
      <c r="BU472" s="24">
        <v>0.56999999999999995</v>
      </c>
      <c r="BV472" s="28">
        <v>10.039999999999999</v>
      </c>
      <c r="BW472" s="28">
        <v>345.67719999999991</v>
      </c>
      <c r="BX472" s="24">
        <v>969</v>
      </c>
      <c r="BY472" s="24">
        <v>2259</v>
      </c>
      <c r="BZ472" s="24">
        <v>215</v>
      </c>
      <c r="CA472" s="24">
        <v>781</v>
      </c>
      <c r="CB472" s="24">
        <v>417</v>
      </c>
      <c r="CC472" s="24">
        <v>2245</v>
      </c>
      <c r="CD472" s="24">
        <v>52.41</v>
      </c>
      <c r="CE472" s="24">
        <v>29.03</v>
      </c>
      <c r="CF472" s="24">
        <v>104.33</v>
      </c>
      <c r="CG472" s="24">
        <v>0</v>
      </c>
      <c r="CH472" s="24">
        <v>3443</v>
      </c>
      <c r="CI472" s="24">
        <v>100</v>
      </c>
      <c r="CJ472" s="24" t="s">
        <v>1980</v>
      </c>
      <c r="CK472" s="24">
        <v>945</v>
      </c>
      <c r="CL472" s="28">
        <v>1.08</v>
      </c>
      <c r="CM472" s="28">
        <v>3.92</v>
      </c>
      <c r="CN472" s="24">
        <v>236</v>
      </c>
      <c r="CO472" s="24">
        <v>25.03</v>
      </c>
      <c r="CP472" s="24">
        <v>186</v>
      </c>
      <c r="CQ472" s="24">
        <v>519</v>
      </c>
      <c r="CR472" s="24">
        <v>291</v>
      </c>
      <c r="CS472" s="24">
        <v>996</v>
      </c>
      <c r="CT472" s="24">
        <v>161</v>
      </c>
      <c r="CU472" s="24">
        <v>352</v>
      </c>
      <c r="CV472" s="24">
        <v>250</v>
      </c>
      <c r="CW472" s="24">
        <v>162</v>
      </c>
      <c r="CX472" s="24">
        <v>55.71</v>
      </c>
      <c r="CY472" s="24">
        <v>93.37</v>
      </c>
      <c r="CZ472" s="24">
        <v>70.819999999999993</v>
      </c>
      <c r="DA472" s="24">
        <v>35.76</v>
      </c>
      <c r="DB472" s="24">
        <v>375</v>
      </c>
      <c r="DC472" s="24">
        <v>7.99</v>
      </c>
      <c r="DD472" s="24">
        <v>9.23</v>
      </c>
      <c r="DE472" s="24">
        <v>229</v>
      </c>
      <c r="DF472" s="24">
        <v>24.28</v>
      </c>
      <c r="DG472" s="24">
        <v>4.9800000000000004</v>
      </c>
      <c r="DH472" s="24">
        <v>8.7899999999999991</v>
      </c>
    </row>
    <row r="473" spans="1:112" ht="12.3" customHeight="1">
      <c r="A473" s="24">
        <v>483</v>
      </c>
      <c r="B473" s="24" t="s">
        <v>90</v>
      </c>
      <c r="C473" s="24" t="s">
        <v>91</v>
      </c>
      <c r="D473" s="25" t="s">
        <v>472</v>
      </c>
      <c r="E473" s="25" t="s">
        <v>473</v>
      </c>
      <c r="F473" s="25" t="s">
        <v>2169</v>
      </c>
      <c r="G473" s="25" t="s">
        <v>2170</v>
      </c>
      <c r="H473" s="25" t="s">
        <v>195</v>
      </c>
      <c r="I473" s="26">
        <v>11107</v>
      </c>
      <c r="J473" s="27">
        <v>12780.137796172163</v>
      </c>
      <c r="K473" s="27">
        <f t="shared" si="254"/>
        <v>3143.2810000000004</v>
      </c>
      <c r="L473" s="24">
        <v>2159</v>
      </c>
      <c r="M473" s="24">
        <v>681</v>
      </c>
      <c r="N473" s="24">
        <v>171</v>
      </c>
      <c r="O473" s="24">
        <f t="shared" si="255"/>
        <v>852</v>
      </c>
      <c r="P473" s="28">
        <v>28.3</v>
      </c>
      <c r="Q473" s="28">
        <f t="shared" si="256"/>
        <v>0.44896270132990207</v>
      </c>
      <c r="R473" s="29">
        <v>0.44430811789167818</v>
      </c>
      <c r="S473" s="29">
        <v>8.2684781930834644E-2</v>
      </c>
      <c r="T473" s="29">
        <v>0.56896696395311896</v>
      </c>
      <c r="U473" s="28" t="s">
        <v>237</v>
      </c>
      <c r="V473" s="28" t="s">
        <v>129</v>
      </c>
      <c r="W473" s="28">
        <v>0.48179656226698281</v>
      </c>
      <c r="X473" s="27">
        <v>6157.4264554940819</v>
      </c>
      <c r="Y473" s="30">
        <f t="shared" si="257"/>
        <v>4.9310382959927767E-4</v>
      </c>
      <c r="Z473" s="27">
        <f t="shared" si="258"/>
        <v>6157.4264554940819</v>
      </c>
      <c r="AA473" s="27">
        <v>0</v>
      </c>
      <c r="AB473" s="27">
        <v>0</v>
      </c>
      <c r="AC473" s="27">
        <v>20</v>
      </c>
      <c r="AD473" s="27">
        <v>0</v>
      </c>
      <c r="AE473" s="27">
        <v>0</v>
      </c>
      <c r="AF473" s="27">
        <f t="shared" si="259"/>
        <v>20</v>
      </c>
      <c r="AG473" s="27">
        <f t="shared" si="260"/>
        <v>1</v>
      </c>
      <c r="AH473" s="27">
        <v>0</v>
      </c>
      <c r="AI473" s="27">
        <v>0</v>
      </c>
      <c r="AJ473" s="27">
        <v>20</v>
      </c>
      <c r="AK473" s="27">
        <v>0</v>
      </c>
      <c r="AL473" s="27">
        <v>0</v>
      </c>
      <c r="AM473" s="27">
        <v>20</v>
      </c>
      <c r="AN473" s="27">
        <f t="shared" si="261"/>
        <v>1</v>
      </c>
      <c r="AO473" s="27">
        <v>0</v>
      </c>
      <c r="AP473" s="30">
        <f t="shared" si="262"/>
        <v>0</v>
      </c>
      <c r="AQ473" s="30">
        <f t="shared" si="263"/>
        <v>0</v>
      </c>
      <c r="AR473" s="31">
        <f t="shared" si="264"/>
        <v>0</v>
      </c>
      <c r="AS473" s="31">
        <f t="shared" si="281"/>
        <v>0</v>
      </c>
      <c r="AT473" s="32">
        <f t="shared" si="265"/>
        <v>0</v>
      </c>
      <c r="AU473" s="24">
        <v>1109.0956863385945</v>
      </c>
      <c r="AV473" s="28">
        <f t="shared" si="266"/>
        <v>3.080019104365336E-2</v>
      </c>
      <c r="AW473" s="30">
        <f t="shared" si="267"/>
        <v>3.9557425207196063E-4</v>
      </c>
      <c r="AX473" s="33">
        <f t="shared" si="268"/>
        <v>3.080019104365336E-2</v>
      </c>
      <c r="AY473" s="30">
        <f t="shared" si="269"/>
        <v>3.9557425207196063E-4</v>
      </c>
      <c r="AZ473" s="31">
        <f t="shared" si="270"/>
        <v>0.89789029920512287</v>
      </c>
      <c r="BA473" s="31">
        <f t="shared" si="282"/>
        <v>1109.0956863385945</v>
      </c>
      <c r="BB473" s="33">
        <f t="shared" si="271"/>
        <v>0</v>
      </c>
      <c r="BC473" s="31">
        <f t="shared" si="272"/>
        <v>0.45766620271348479</v>
      </c>
      <c r="BD473" s="30">
        <f t="shared" si="273"/>
        <v>4.9310382959927767E-4</v>
      </c>
      <c r="BE473" s="31">
        <f t="shared" si="274"/>
        <v>0.94396956284936318</v>
      </c>
      <c r="BF473" s="31">
        <f t="shared" si="275"/>
        <v>0.47541974298198175</v>
      </c>
      <c r="BG473" s="31">
        <f t="shared" si="276"/>
        <v>0.72152676366673218</v>
      </c>
      <c r="BH473" s="24">
        <v>32.630000000000003</v>
      </c>
      <c r="BI473" s="24">
        <v>179.458974915</v>
      </c>
      <c r="BJ473" s="24">
        <f t="shared" si="248"/>
        <v>71.214815543359819</v>
      </c>
      <c r="BK473" s="28">
        <f t="shared" si="283"/>
        <v>3.5607407771679908E-2</v>
      </c>
      <c r="BL473" s="28" t="str">
        <f t="shared" si="277"/>
        <v>TRUEFALSE</v>
      </c>
      <c r="BM473" s="24" t="str">
        <f t="shared" si="278"/>
        <v>FALSEFALSE</v>
      </c>
      <c r="BN473" s="28">
        <v>0.43189999999999995</v>
      </c>
      <c r="BO473" s="28">
        <f t="shared" si="279"/>
        <v>0.38391111111111109</v>
      </c>
      <c r="BP473" s="24">
        <v>6.98</v>
      </c>
      <c r="BQ473" s="24">
        <f t="shared" si="280"/>
        <v>164.42857142857142</v>
      </c>
      <c r="BR473" s="24">
        <v>14</v>
      </c>
      <c r="BS473" s="28">
        <v>43.120000000000005</v>
      </c>
      <c r="BT473" s="28">
        <v>4789.3384000000005</v>
      </c>
      <c r="BU473" s="24">
        <v>0.5</v>
      </c>
      <c r="BV473" s="28">
        <v>26.42</v>
      </c>
      <c r="BW473" s="28">
        <v>2934.4694</v>
      </c>
      <c r="BX473" s="24">
        <v>3198</v>
      </c>
      <c r="BY473" s="24">
        <v>7405</v>
      </c>
      <c r="BZ473" s="24">
        <v>504</v>
      </c>
      <c r="CA473" s="24">
        <v>2540</v>
      </c>
      <c r="CB473" s="24">
        <v>1324</v>
      </c>
      <c r="CC473" s="24">
        <v>7243</v>
      </c>
      <c r="CD473" s="24">
        <v>49.99</v>
      </c>
      <c r="CE473" s="24">
        <v>28.18</v>
      </c>
      <c r="CF473" s="24">
        <v>100.67</v>
      </c>
      <c r="CG473" s="24">
        <v>3624</v>
      </c>
      <c r="CH473" s="24">
        <v>7483</v>
      </c>
      <c r="CI473" s="24">
        <v>67.37</v>
      </c>
      <c r="CJ473" s="24" t="s">
        <v>1980</v>
      </c>
      <c r="CK473" s="24">
        <v>3099</v>
      </c>
      <c r="CL473" s="28">
        <v>1.02</v>
      </c>
      <c r="CM473" s="28">
        <v>3.66</v>
      </c>
      <c r="CN473" s="24">
        <v>993</v>
      </c>
      <c r="CO473" s="24">
        <v>32.14</v>
      </c>
      <c r="CP473" s="24">
        <v>705</v>
      </c>
      <c r="CQ473" s="24">
        <v>1061</v>
      </c>
      <c r="CR473" s="24">
        <v>536</v>
      </c>
      <c r="CS473" s="24">
        <v>2302</v>
      </c>
      <c r="CT473" s="24">
        <v>588</v>
      </c>
      <c r="CU473" s="24">
        <v>1336</v>
      </c>
      <c r="CV473" s="24">
        <v>835</v>
      </c>
      <c r="CW473" s="24">
        <v>461</v>
      </c>
      <c r="CX473" s="24">
        <v>70.59</v>
      </c>
      <c r="CY473" s="24">
        <v>98.02</v>
      </c>
      <c r="CZ473" s="24">
        <v>75.84</v>
      </c>
      <c r="DA473" s="24">
        <v>31.38</v>
      </c>
      <c r="DB473" s="24">
        <v>630</v>
      </c>
      <c r="DC473" s="24">
        <v>2.66</v>
      </c>
      <c r="DD473" s="24">
        <v>8.1199999999999992</v>
      </c>
      <c r="DE473" s="24">
        <v>224</v>
      </c>
      <c r="DF473" s="24">
        <v>7.25</v>
      </c>
      <c r="DG473" s="24">
        <v>14.3</v>
      </c>
      <c r="DH473" s="24">
        <v>4.82</v>
      </c>
    </row>
    <row r="474" spans="1:112" ht="12.3" customHeight="1">
      <c r="A474" s="24">
        <v>484</v>
      </c>
      <c r="B474" s="24" t="s">
        <v>90</v>
      </c>
      <c r="C474" s="24" t="s">
        <v>91</v>
      </c>
      <c r="D474" s="25" t="s">
        <v>472</v>
      </c>
      <c r="E474" s="25" t="s">
        <v>473</v>
      </c>
      <c r="F474" s="25" t="s">
        <v>1393</v>
      </c>
      <c r="G474" s="25" t="s">
        <v>1394</v>
      </c>
      <c r="H474" s="25" t="s">
        <v>195</v>
      </c>
      <c r="I474" s="26">
        <v>12001</v>
      </c>
      <c r="J474" s="27">
        <v>13808.808291335386</v>
      </c>
      <c r="K474" s="27">
        <f t="shared" si="254"/>
        <v>3409.4840999999997</v>
      </c>
      <c r="L474" s="24">
        <v>2319</v>
      </c>
      <c r="M474" s="24">
        <v>741</v>
      </c>
      <c r="N474" s="24">
        <v>179</v>
      </c>
      <c r="O474" s="24">
        <f t="shared" si="255"/>
        <v>920</v>
      </c>
      <c r="P474" s="28">
        <v>28.41</v>
      </c>
      <c r="Q474" s="28">
        <f t="shared" si="256"/>
        <v>0.44951540686862995</v>
      </c>
      <c r="R474" s="29">
        <v>0.44430811789167818</v>
      </c>
      <c r="S474" s="29">
        <v>8.2684781930834644E-2</v>
      </c>
      <c r="T474" s="29">
        <v>0.56896696395311896</v>
      </c>
      <c r="U474" s="28" t="s">
        <v>237</v>
      </c>
      <c r="V474" s="28" t="s">
        <v>129</v>
      </c>
      <c r="W474" s="28">
        <v>0.48366926975282626</v>
      </c>
      <c r="X474" s="27">
        <v>6678.896222426959</v>
      </c>
      <c r="Y474" s="30">
        <f t="shared" si="257"/>
        <v>5.3486457833959065E-4</v>
      </c>
      <c r="Z474" s="27">
        <f t="shared" si="258"/>
        <v>6678.896222426959</v>
      </c>
      <c r="AA474" s="27">
        <v>0</v>
      </c>
      <c r="AB474" s="27">
        <v>0</v>
      </c>
      <c r="AC474" s="27">
        <v>0</v>
      </c>
      <c r="AD474" s="27">
        <v>0</v>
      </c>
      <c r="AE474" s="27">
        <v>0</v>
      </c>
      <c r="AF474" s="27">
        <f t="shared" si="259"/>
        <v>0</v>
      </c>
      <c r="AG474" s="27">
        <f t="shared" si="260"/>
        <v>0</v>
      </c>
      <c r="AH474" s="27">
        <v>0</v>
      </c>
      <c r="AI474" s="27">
        <v>0</v>
      </c>
      <c r="AJ474" s="27">
        <v>0</v>
      </c>
      <c r="AK474" s="27">
        <v>0</v>
      </c>
      <c r="AL474" s="27">
        <v>0</v>
      </c>
      <c r="AM474" s="27">
        <v>0</v>
      </c>
      <c r="AN474" s="27">
        <f t="shared" si="261"/>
        <v>0</v>
      </c>
      <c r="AO474" s="27">
        <v>0</v>
      </c>
      <c r="AP474" s="30">
        <f t="shared" si="262"/>
        <v>0</v>
      </c>
      <c r="AQ474" s="30">
        <f t="shared" si="263"/>
        <v>0</v>
      </c>
      <c r="AR474" s="31">
        <f t="shared" si="264"/>
        <v>0</v>
      </c>
      <c r="AS474" s="31">
        <f t="shared" si="281"/>
        <v>0</v>
      </c>
      <c r="AT474" s="32">
        <f t="shared" si="265"/>
        <v>0</v>
      </c>
      <c r="AU474" s="24">
        <v>1338.3128694060701</v>
      </c>
      <c r="AV474" s="28">
        <f t="shared" si="266"/>
        <v>3.7165677012021829E-2</v>
      </c>
      <c r="AW474" s="30">
        <f t="shared" si="267"/>
        <v>4.7732771741388345E-4</v>
      </c>
      <c r="AX474" s="33">
        <f t="shared" si="268"/>
        <v>3.7165677012021829E-2</v>
      </c>
      <c r="AY474" s="30">
        <f t="shared" si="269"/>
        <v>4.7732771741388345E-4</v>
      </c>
      <c r="AZ474" s="31">
        <f t="shared" si="270"/>
        <v>0.89856093271292758</v>
      </c>
      <c r="BA474" s="31">
        <f t="shared" si="282"/>
        <v>1338.3128694060701</v>
      </c>
      <c r="BB474" s="33">
        <f t="shared" si="271"/>
        <v>0</v>
      </c>
      <c r="BC474" s="31">
        <f t="shared" si="272"/>
        <v>0.4600115758722092</v>
      </c>
      <c r="BD474" s="30">
        <f t="shared" si="273"/>
        <v>5.3486457833959065E-4</v>
      </c>
      <c r="BE474" s="31">
        <f t="shared" si="274"/>
        <v>0.94413127311418166</v>
      </c>
      <c r="BF474" s="31">
        <f t="shared" si="275"/>
        <v>0.47611180248178253</v>
      </c>
      <c r="BG474" s="31">
        <f t="shared" si="276"/>
        <v>0.72257707648719705</v>
      </c>
      <c r="BH474" s="24">
        <v>72.430000000000007</v>
      </c>
      <c r="BI474" s="24">
        <v>156.124223148</v>
      </c>
      <c r="BJ474" s="24">
        <f t="shared" si="248"/>
        <v>88.44757086954499</v>
      </c>
      <c r="BK474" s="28">
        <f t="shared" si="283"/>
        <v>4.4223785434772497E-2</v>
      </c>
      <c r="BL474" s="28" t="str">
        <f t="shared" si="277"/>
        <v>TRUETRUE</v>
      </c>
      <c r="BM474" s="24" t="str">
        <f t="shared" si="278"/>
        <v>FALSETRUE</v>
      </c>
      <c r="BN474" s="28">
        <v>0.50219999999999998</v>
      </c>
      <c r="BO474" s="28">
        <f t="shared" si="279"/>
        <v>0.44639999999999996</v>
      </c>
      <c r="BP474" s="24">
        <v>9.0500000000000007</v>
      </c>
      <c r="BQ474" s="24">
        <f t="shared" si="280"/>
        <v>162.76470588235293</v>
      </c>
      <c r="BR474" s="24">
        <v>17</v>
      </c>
      <c r="BS474" s="28">
        <v>30.51</v>
      </c>
      <c r="BT474" s="28">
        <v>3661.5051000000003</v>
      </c>
      <c r="BU474" s="24">
        <v>0.44</v>
      </c>
      <c r="BV474" s="28">
        <v>12.480000000000002</v>
      </c>
      <c r="BW474" s="28">
        <v>1497.7248000000004</v>
      </c>
      <c r="BX474" s="24">
        <v>3866</v>
      </c>
      <c r="BY474" s="24">
        <v>7698</v>
      </c>
      <c r="BZ474" s="24">
        <v>437</v>
      </c>
      <c r="CA474" s="24">
        <v>3044</v>
      </c>
      <c r="CB474" s="24">
        <v>1589</v>
      </c>
      <c r="CC474" s="24">
        <v>7368</v>
      </c>
      <c r="CD474" s="24">
        <v>55.9</v>
      </c>
      <c r="CE474" s="24">
        <v>26.05</v>
      </c>
      <c r="CF474" s="24">
        <v>106.77</v>
      </c>
      <c r="CG474" s="24">
        <v>8692</v>
      </c>
      <c r="CH474" s="24">
        <v>3309</v>
      </c>
      <c r="CI474" s="24">
        <v>27.57</v>
      </c>
      <c r="CJ474" s="24" t="s">
        <v>98</v>
      </c>
      <c r="CK474" s="24">
        <v>3363</v>
      </c>
      <c r="CL474" s="28">
        <v>1.05</v>
      </c>
      <c r="CM474" s="28">
        <v>3.73</v>
      </c>
      <c r="CN474" s="24">
        <v>1132</v>
      </c>
      <c r="CO474" s="24">
        <v>33.78</v>
      </c>
      <c r="CP474" s="24">
        <v>843</v>
      </c>
      <c r="CQ474" s="24">
        <v>1630</v>
      </c>
      <c r="CR474" s="24">
        <v>294</v>
      </c>
      <c r="CS474" s="24">
        <v>2767</v>
      </c>
      <c r="CT474" s="24">
        <v>627</v>
      </c>
      <c r="CU474" s="24">
        <v>1487</v>
      </c>
      <c r="CV474" s="24">
        <v>872</v>
      </c>
      <c r="CW474" s="24">
        <v>486</v>
      </c>
      <c r="CX474" s="24">
        <v>60.12</v>
      </c>
      <c r="CY474" s="24">
        <v>93.52</v>
      </c>
      <c r="CZ474" s="24">
        <v>68.290000000000006</v>
      </c>
      <c r="DA474" s="24">
        <v>28.35</v>
      </c>
      <c r="DB474" s="24">
        <v>863</v>
      </c>
      <c r="DC474" s="24">
        <v>7.77</v>
      </c>
      <c r="DD474" s="24">
        <v>6.8</v>
      </c>
      <c r="DE474" s="24">
        <v>162</v>
      </c>
      <c r="DF474" s="24">
        <v>4.83</v>
      </c>
      <c r="DG474" s="24">
        <v>12.21</v>
      </c>
      <c r="DH474" s="24">
        <v>8.34</v>
      </c>
    </row>
    <row r="475" spans="1:112" ht="12.3" customHeight="1">
      <c r="A475" s="24">
        <v>485</v>
      </c>
      <c r="B475" s="24" t="s">
        <v>90</v>
      </c>
      <c r="C475" s="24" t="s">
        <v>91</v>
      </c>
      <c r="D475" s="25" t="s">
        <v>472</v>
      </c>
      <c r="E475" s="25" t="s">
        <v>473</v>
      </c>
      <c r="F475" s="25" t="s">
        <v>1222</v>
      </c>
      <c r="G475" s="25" t="s">
        <v>1223</v>
      </c>
      <c r="H475" s="25" t="s">
        <v>195</v>
      </c>
      <c r="I475" s="26">
        <v>15831</v>
      </c>
      <c r="J475" s="27">
        <v>18215.752358980961</v>
      </c>
      <c r="K475" s="27">
        <f t="shared" si="254"/>
        <v>4133.4740999999995</v>
      </c>
      <c r="L475" s="24">
        <v>2779</v>
      </c>
      <c r="M475" s="24">
        <v>699</v>
      </c>
      <c r="N475" s="24">
        <v>283</v>
      </c>
      <c r="O475" s="24">
        <f t="shared" si="255"/>
        <v>982</v>
      </c>
      <c r="P475" s="28">
        <v>26.11</v>
      </c>
      <c r="Q475" s="28">
        <f t="shared" si="256"/>
        <v>0.43670113453573811</v>
      </c>
      <c r="R475" s="29">
        <v>0.44430811789167818</v>
      </c>
      <c r="S475" s="29">
        <v>8.2684781930834644E-2</v>
      </c>
      <c r="T475" s="29">
        <v>0.56896696395311896</v>
      </c>
      <c r="U475" s="28" t="s">
        <v>237</v>
      </c>
      <c r="V475" s="28" t="s">
        <v>129</v>
      </c>
      <c r="W475" s="28">
        <v>0.44451265868519152</v>
      </c>
      <c r="X475" s="27">
        <v>8097.1325110416756</v>
      </c>
      <c r="Y475" s="30">
        <f t="shared" si="257"/>
        <v>6.4844088335068591E-4</v>
      </c>
      <c r="Z475" s="27">
        <f t="shared" si="258"/>
        <v>8097.1325110416756</v>
      </c>
      <c r="AA475" s="27">
        <v>0</v>
      </c>
      <c r="AB475" s="27">
        <v>0</v>
      </c>
      <c r="AC475" s="27">
        <v>54</v>
      </c>
      <c r="AD475" s="27">
        <v>0</v>
      </c>
      <c r="AE475" s="27">
        <v>0</v>
      </c>
      <c r="AF475" s="27">
        <f t="shared" si="259"/>
        <v>54</v>
      </c>
      <c r="AG475" s="27">
        <f t="shared" si="260"/>
        <v>1</v>
      </c>
      <c r="AH475" s="27">
        <v>0</v>
      </c>
      <c r="AI475" s="27">
        <v>0</v>
      </c>
      <c r="AJ475" s="27">
        <v>0</v>
      </c>
      <c r="AK475" s="27">
        <v>0</v>
      </c>
      <c r="AL475" s="27">
        <v>0</v>
      </c>
      <c r="AM475" s="27">
        <v>0</v>
      </c>
      <c r="AN475" s="27">
        <f t="shared" si="261"/>
        <v>0</v>
      </c>
      <c r="AO475" s="27">
        <v>0</v>
      </c>
      <c r="AP475" s="30">
        <f t="shared" si="262"/>
        <v>0</v>
      </c>
      <c r="AQ475" s="30">
        <f t="shared" si="263"/>
        <v>0</v>
      </c>
      <c r="AR475" s="31">
        <f t="shared" si="264"/>
        <v>0</v>
      </c>
      <c r="AS475" s="31">
        <f t="shared" si="281"/>
        <v>0</v>
      </c>
      <c r="AT475" s="32">
        <f t="shared" si="265"/>
        <v>0</v>
      </c>
      <c r="AU475" s="24">
        <v>1862.9525525496376</v>
      </c>
      <c r="AV475" s="28">
        <f t="shared" si="266"/>
        <v>5.1735206646789947E-2</v>
      </c>
      <c r="AW475" s="30">
        <f t="shared" si="267"/>
        <v>6.6444768625255888E-4</v>
      </c>
      <c r="AX475" s="33">
        <f t="shared" si="268"/>
        <v>5.1735206646789947E-2</v>
      </c>
      <c r="AY475" s="30">
        <f t="shared" si="269"/>
        <v>6.6444768625255888E-4</v>
      </c>
      <c r="AZ475" s="31">
        <f t="shared" si="270"/>
        <v>0.90009590032020592</v>
      </c>
      <c r="BA475" s="31">
        <f t="shared" si="282"/>
        <v>1862.9525525496376</v>
      </c>
      <c r="BB475" s="33">
        <f t="shared" si="271"/>
        <v>0</v>
      </c>
      <c r="BC475" s="31">
        <f t="shared" si="272"/>
        <v>0.46537974161955803</v>
      </c>
      <c r="BD475" s="30">
        <f t="shared" si="273"/>
        <v>6.4844088335068591E-4</v>
      </c>
      <c r="BE475" s="31">
        <f t="shared" si="274"/>
        <v>0.94457107495956183</v>
      </c>
      <c r="BF475" s="31">
        <f t="shared" si="275"/>
        <v>0.46324405817603465</v>
      </c>
      <c r="BG475" s="31">
        <f t="shared" si="276"/>
        <v>0.70304818219605447</v>
      </c>
      <c r="BH475" s="24">
        <v>83.96</v>
      </c>
      <c r="BI475" s="24">
        <v>124.486068535</v>
      </c>
      <c r="BJ475" s="24">
        <f t="shared" ref="BJ475:BJ538" si="284">J475/BI475</f>
        <v>146.32763789033544</v>
      </c>
      <c r="BK475" s="28">
        <f t="shared" si="283"/>
        <v>7.3163818945167713E-2</v>
      </c>
      <c r="BL475" s="28" t="str">
        <f t="shared" si="277"/>
        <v>FALSETRUE</v>
      </c>
      <c r="BM475" s="24" t="str">
        <f t="shared" si="278"/>
        <v>FALSETRUE</v>
      </c>
      <c r="BN475" s="28">
        <v>0.42840000000000006</v>
      </c>
      <c r="BO475" s="28">
        <f t="shared" si="279"/>
        <v>0.38080000000000003</v>
      </c>
      <c r="BP475" s="24">
        <v>6.89</v>
      </c>
      <c r="BQ475" s="24">
        <f t="shared" si="280"/>
        <v>246.52941176470588</v>
      </c>
      <c r="BR475" s="24">
        <v>17</v>
      </c>
      <c r="BS475" s="28">
        <v>24.479999999999997</v>
      </c>
      <c r="BT475" s="28">
        <v>3875.4287999999992</v>
      </c>
      <c r="BU475" s="24">
        <v>0.89</v>
      </c>
      <c r="BV475" s="28">
        <v>14.700000000000001</v>
      </c>
      <c r="BW475" s="28">
        <v>2327.1570000000002</v>
      </c>
      <c r="BX475" s="24">
        <v>4534</v>
      </c>
      <c r="BY475" s="24">
        <v>10583</v>
      </c>
      <c r="BZ475" s="24">
        <v>714</v>
      </c>
      <c r="CA475" s="24">
        <v>3647</v>
      </c>
      <c r="CB475" s="24">
        <v>1818</v>
      </c>
      <c r="CC475" s="24">
        <v>10366</v>
      </c>
      <c r="CD475" s="24">
        <v>49.59</v>
      </c>
      <c r="CE475" s="24">
        <v>28.16</v>
      </c>
      <c r="CF475" s="24">
        <v>97.96</v>
      </c>
      <c r="CG475" s="24">
        <v>13292</v>
      </c>
      <c r="CH475" s="24">
        <v>2539</v>
      </c>
      <c r="CI475" s="24">
        <v>16.04</v>
      </c>
      <c r="CJ475" s="24" t="s">
        <v>98</v>
      </c>
      <c r="CK475" s="24">
        <v>3911</v>
      </c>
      <c r="CL475" s="28">
        <v>1.06</v>
      </c>
      <c r="CM475" s="28">
        <v>4.2699999999999996</v>
      </c>
      <c r="CN475" s="24">
        <v>1486</v>
      </c>
      <c r="CO475" s="24">
        <v>38.08</v>
      </c>
      <c r="CP475" s="24">
        <v>996</v>
      </c>
      <c r="CQ475" s="24">
        <v>1963</v>
      </c>
      <c r="CR475" s="24">
        <v>1232</v>
      </c>
      <c r="CS475" s="24">
        <v>4191</v>
      </c>
      <c r="CT475" s="24">
        <v>712</v>
      </c>
      <c r="CU475" s="24">
        <v>1802</v>
      </c>
      <c r="CV475" s="24">
        <v>1145</v>
      </c>
      <c r="CW475" s="24">
        <v>846</v>
      </c>
      <c r="CX475" s="24">
        <v>57.51</v>
      </c>
      <c r="CY475" s="24">
        <v>96.67</v>
      </c>
      <c r="CZ475" s="24">
        <v>76.13</v>
      </c>
      <c r="DA475" s="24">
        <v>40.06</v>
      </c>
      <c r="DB475" s="24">
        <v>883</v>
      </c>
      <c r="DC475" s="24">
        <v>3.85</v>
      </c>
      <c r="DD475" s="24">
        <v>11.15</v>
      </c>
      <c r="DE475" s="24">
        <v>198</v>
      </c>
      <c r="DF475" s="24">
        <v>5.07</v>
      </c>
      <c r="DG475" s="24">
        <v>13.86</v>
      </c>
      <c r="DH475" s="24">
        <v>4.79</v>
      </c>
    </row>
    <row r="476" spans="1:112" ht="12.3" customHeight="1">
      <c r="A476" s="24">
        <v>486</v>
      </c>
      <c r="B476" s="24" t="s">
        <v>90</v>
      </c>
      <c r="C476" s="24" t="s">
        <v>91</v>
      </c>
      <c r="D476" s="25" t="s">
        <v>364</v>
      </c>
      <c r="E476" s="25" t="s">
        <v>365</v>
      </c>
      <c r="F476" s="25" t="s">
        <v>323</v>
      </c>
      <c r="G476" s="25" t="s">
        <v>366</v>
      </c>
      <c r="H476" s="25" t="s">
        <v>195</v>
      </c>
      <c r="I476" s="26">
        <v>64872</v>
      </c>
      <c r="J476" s="27">
        <v>72991.473361317403</v>
      </c>
      <c r="K476" s="27">
        <f t="shared" si="254"/>
        <v>18728.546399999999</v>
      </c>
      <c r="L476" s="24">
        <v>12062</v>
      </c>
      <c r="M476" s="24">
        <v>3537</v>
      </c>
      <c r="N476" s="24">
        <v>1359</v>
      </c>
      <c r="O476" s="24">
        <f t="shared" si="255"/>
        <v>4896</v>
      </c>
      <c r="P476" s="28">
        <v>28.869999999999997</v>
      </c>
      <c r="Q476" s="28">
        <f t="shared" si="256"/>
        <v>0.43038557943038847</v>
      </c>
      <c r="R476" s="29">
        <v>0.48240773360160805</v>
      </c>
      <c r="S476" s="29">
        <v>9.4220960200833315E-2</v>
      </c>
      <c r="T476" s="29">
        <v>0.42052594815845734</v>
      </c>
      <c r="U476" s="28" t="s">
        <v>237</v>
      </c>
      <c r="V476" s="28" t="s">
        <v>129</v>
      </c>
      <c r="W476" s="28">
        <v>0.43173066789556686</v>
      </c>
      <c r="X476" s="27">
        <v>31512.65754496304</v>
      </c>
      <c r="Y476" s="30">
        <f t="shared" si="257"/>
        <v>2.5236212285421394E-3</v>
      </c>
      <c r="Z476" s="27">
        <f t="shared" si="258"/>
        <v>30447.65754496304</v>
      </c>
      <c r="AA476" s="27">
        <v>0</v>
      </c>
      <c r="AB476" s="27">
        <v>0</v>
      </c>
      <c r="AC476" s="27">
        <v>256</v>
      </c>
      <c r="AD476" s="27">
        <v>1065</v>
      </c>
      <c r="AE476" s="27">
        <v>17749</v>
      </c>
      <c r="AF476" s="27">
        <f t="shared" si="259"/>
        <v>17749</v>
      </c>
      <c r="AG476" s="27">
        <f t="shared" si="260"/>
        <v>3</v>
      </c>
      <c r="AH476" s="27">
        <v>0</v>
      </c>
      <c r="AI476" s="27">
        <v>0</v>
      </c>
      <c r="AJ476" s="27">
        <v>65</v>
      </c>
      <c r="AK476" s="27">
        <v>1065</v>
      </c>
      <c r="AL476" s="27">
        <v>17749</v>
      </c>
      <c r="AM476" s="27">
        <v>18814</v>
      </c>
      <c r="AN476" s="27">
        <f t="shared" si="261"/>
        <v>3</v>
      </c>
      <c r="AO476" s="27">
        <v>1065</v>
      </c>
      <c r="AP476" s="30">
        <f t="shared" si="262"/>
        <v>6.1590021884409471E-4</v>
      </c>
      <c r="AQ476" s="30">
        <f t="shared" si="263"/>
        <v>0</v>
      </c>
      <c r="AR476" s="31">
        <f t="shared" si="264"/>
        <v>3.3795943692798099E-2</v>
      </c>
      <c r="AS476" s="31">
        <f t="shared" si="281"/>
        <v>3.3795943692798099E-2</v>
      </c>
      <c r="AT476" s="32">
        <f t="shared" si="265"/>
        <v>1.4590745342652693E-2</v>
      </c>
      <c r="AU476" s="24">
        <v>8438.1759040188535</v>
      </c>
      <c r="AV476" s="28">
        <f t="shared" si="266"/>
        <v>0.23433273891968714</v>
      </c>
      <c r="AW476" s="30">
        <f t="shared" si="267"/>
        <v>3.0095916548942983E-3</v>
      </c>
      <c r="AX476" s="33">
        <f t="shared" si="268"/>
        <v>0.23433273891968714</v>
      </c>
      <c r="AY476" s="30">
        <f t="shared" si="269"/>
        <v>3.0095916548942983E-3</v>
      </c>
      <c r="AZ476" s="31">
        <f t="shared" si="270"/>
        <v>0.9193333983200721</v>
      </c>
      <c r="BA476" s="31">
        <f t="shared" si="282"/>
        <v>8438.1759040188535</v>
      </c>
      <c r="BB476" s="33">
        <f t="shared" si="271"/>
        <v>0</v>
      </c>
      <c r="BC476" s="31">
        <f t="shared" si="272"/>
        <v>0.54535795694712241</v>
      </c>
      <c r="BD476" s="30">
        <f t="shared" si="273"/>
        <v>1.9077210096980447E-3</v>
      </c>
      <c r="BE476" s="31">
        <f t="shared" si="274"/>
        <v>0.94944738893512148</v>
      </c>
      <c r="BF476" s="31">
        <f t="shared" si="275"/>
        <v>0.46123389268641013</v>
      </c>
      <c r="BG476" s="31">
        <f t="shared" si="276"/>
        <v>0.69999742921077446</v>
      </c>
      <c r="BH476" s="24">
        <v>78.05</v>
      </c>
      <c r="BI476" s="24">
        <v>667.39678916699995</v>
      </c>
      <c r="BJ476" s="24">
        <f t="shared" si="284"/>
        <v>109.36743260695107</v>
      </c>
      <c r="BK476" s="28">
        <f t="shared" si="283"/>
        <v>5.4683716303475537E-2</v>
      </c>
      <c r="BL476" s="28" t="str">
        <f t="shared" si="277"/>
        <v>FALSETRUE</v>
      </c>
      <c r="BM476" s="24" t="str">
        <f t="shared" si="278"/>
        <v>TRUETRUE</v>
      </c>
      <c r="BN476" s="28">
        <v>0.3992</v>
      </c>
      <c r="BO476" s="28">
        <f t="shared" si="279"/>
        <v>0.35484444444444446</v>
      </c>
      <c r="BP476" s="24">
        <v>9.42</v>
      </c>
      <c r="BQ476" s="24">
        <f t="shared" si="280"/>
        <v>275.28169014084506</v>
      </c>
      <c r="BR476" s="24">
        <v>71</v>
      </c>
      <c r="BS476" s="28">
        <v>17.93</v>
      </c>
      <c r="BT476" s="28">
        <v>11631.549599999998</v>
      </c>
      <c r="BU476" s="24">
        <v>0.75</v>
      </c>
      <c r="BV476" s="28">
        <v>9.24</v>
      </c>
      <c r="BW476" s="28">
        <v>5994.1728000000003</v>
      </c>
      <c r="BX476" s="24">
        <v>17289</v>
      </c>
      <c r="BY476" s="24">
        <v>43314</v>
      </c>
      <c r="BZ476" s="24">
        <v>4269</v>
      </c>
      <c r="CA476" s="24">
        <v>13775</v>
      </c>
      <c r="CB476" s="24">
        <v>7229</v>
      </c>
      <c r="CC476" s="24">
        <v>43868</v>
      </c>
      <c r="CD476" s="24">
        <v>49.77</v>
      </c>
      <c r="CE476" s="24">
        <v>30.07</v>
      </c>
      <c r="CF476" s="24">
        <v>99.34</v>
      </c>
      <c r="CG476" s="24">
        <v>50634</v>
      </c>
      <c r="CH476" s="24">
        <v>14238</v>
      </c>
      <c r="CI476" s="24">
        <v>21.95</v>
      </c>
      <c r="CJ476" s="24" t="s">
        <v>98</v>
      </c>
      <c r="CK476" s="24">
        <v>17236</v>
      </c>
      <c r="CL476" s="28">
        <v>1.06</v>
      </c>
      <c r="CM476" s="28">
        <v>3.99</v>
      </c>
      <c r="CN476" s="24">
        <v>6317</v>
      </c>
      <c r="CO476" s="24">
        <v>36.75</v>
      </c>
      <c r="CP476" s="24">
        <v>4207</v>
      </c>
      <c r="CQ476" s="24">
        <v>8371</v>
      </c>
      <c r="CR476" s="24">
        <v>6799</v>
      </c>
      <c r="CS476" s="24">
        <v>19545</v>
      </c>
      <c r="CT476" s="24">
        <v>2903</v>
      </c>
      <c r="CU476" s="24">
        <v>6743</v>
      </c>
      <c r="CV476" s="24">
        <v>4723</v>
      </c>
      <c r="CW476" s="24">
        <v>3300</v>
      </c>
      <c r="CX476" s="24">
        <v>63.34</v>
      </c>
      <c r="CY476" s="24">
        <v>94.44</v>
      </c>
      <c r="CZ476" s="24">
        <v>79.02</v>
      </c>
      <c r="DA476" s="24">
        <v>40.42</v>
      </c>
      <c r="DB476" s="24">
        <v>5049</v>
      </c>
      <c r="DC476" s="24">
        <v>6.5</v>
      </c>
      <c r="DD476" s="24">
        <v>9.3699999999999992</v>
      </c>
      <c r="DE476" s="24">
        <v>2163</v>
      </c>
      <c r="DF476" s="24">
        <v>12.59</v>
      </c>
      <c r="DG476" s="24">
        <v>7.72</v>
      </c>
      <c r="DH476" s="24">
        <v>6.98</v>
      </c>
    </row>
    <row r="477" spans="1:112" ht="12.3" customHeight="1">
      <c r="A477" s="24">
        <v>487</v>
      </c>
      <c r="B477" s="24" t="s">
        <v>90</v>
      </c>
      <c r="C477" s="24" t="s">
        <v>91</v>
      </c>
      <c r="D477" s="25" t="s">
        <v>364</v>
      </c>
      <c r="E477" s="25" t="s">
        <v>365</v>
      </c>
      <c r="F477" s="25" t="s">
        <v>106</v>
      </c>
      <c r="G477" s="25" t="s">
        <v>2278</v>
      </c>
      <c r="H477" s="25" t="s">
        <v>195</v>
      </c>
      <c r="I477" s="26">
        <v>5862</v>
      </c>
      <c r="J477" s="27">
        <v>6595.6963997416851</v>
      </c>
      <c r="K477" s="27">
        <f t="shared" si="254"/>
        <v>1451.4312</v>
      </c>
      <c r="L477" s="24">
        <v>1082</v>
      </c>
      <c r="M477" s="24">
        <v>290</v>
      </c>
      <c r="N477" s="24">
        <v>66</v>
      </c>
      <c r="O477" s="24">
        <f t="shared" si="255"/>
        <v>356</v>
      </c>
      <c r="P477" s="28">
        <v>24.76</v>
      </c>
      <c r="Q477" s="28">
        <f t="shared" si="256"/>
        <v>0.40933907856940016</v>
      </c>
      <c r="R477" s="29">
        <v>0.48240773360160805</v>
      </c>
      <c r="S477" s="29">
        <v>9.4220960200833315E-2</v>
      </c>
      <c r="T477" s="29">
        <v>0.42052594815845734</v>
      </c>
      <c r="U477" s="28" t="s">
        <v>237</v>
      </c>
      <c r="V477" s="28" t="s">
        <v>129</v>
      </c>
      <c r="W477" s="28">
        <v>0.37026849106665177</v>
      </c>
      <c r="X477" s="27">
        <v>2442.1785534661012</v>
      </c>
      <c r="Y477" s="30">
        <f t="shared" si="257"/>
        <v>1.9557644837233027E-4</v>
      </c>
      <c r="Z477" s="27">
        <f t="shared" si="258"/>
        <v>2442.1785534661012</v>
      </c>
      <c r="AA477" s="27">
        <v>0</v>
      </c>
      <c r="AB477" s="27">
        <v>0</v>
      </c>
      <c r="AC477" s="27">
        <v>0</v>
      </c>
      <c r="AD477" s="27">
        <v>0</v>
      </c>
      <c r="AE477" s="27">
        <v>0</v>
      </c>
      <c r="AF477" s="27">
        <f t="shared" si="259"/>
        <v>0</v>
      </c>
      <c r="AG477" s="27">
        <f t="shared" si="260"/>
        <v>0</v>
      </c>
      <c r="AH477" s="27">
        <v>0</v>
      </c>
      <c r="AI477" s="27">
        <v>0</v>
      </c>
      <c r="AJ477" s="27">
        <v>0</v>
      </c>
      <c r="AK477" s="27">
        <v>0</v>
      </c>
      <c r="AL477" s="27">
        <v>0</v>
      </c>
      <c r="AM477" s="27">
        <v>0</v>
      </c>
      <c r="AN477" s="27">
        <f t="shared" si="261"/>
        <v>0</v>
      </c>
      <c r="AO477" s="27">
        <v>0</v>
      </c>
      <c r="AP477" s="30">
        <f t="shared" si="262"/>
        <v>0</v>
      </c>
      <c r="AQ477" s="30">
        <f t="shared" si="263"/>
        <v>0</v>
      </c>
      <c r="AR477" s="31">
        <f t="shared" si="264"/>
        <v>0</v>
      </c>
      <c r="AS477" s="31">
        <f t="shared" si="281"/>
        <v>0</v>
      </c>
      <c r="AT477" s="32">
        <f t="shared" si="265"/>
        <v>0</v>
      </c>
      <c r="AU477" s="24">
        <v>704.6209384998383</v>
      </c>
      <c r="AV477" s="28">
        <f t="shared" si="266"/>
        <v>1.9567707084677838E-2</v>
      </c>
      <c r="AW477" s="30">
        <f t="shared" si="267"/>
        <v>2.5131276243754442E-4</v>
      </c>
      <c r="AX477" s="33">
        <f t="shared" si="268"/>
        <v>1.9567707084677838E-2</v>
      </c>
      <c r="AY477" s="30">
        <f t="shared" si="269"/>
        <v>2.5131276243754442E-4</v>
      </c>
      <c r="AZ477" s="31">
        <f t="shared" si="270"/>
        <v>0.89670690485688298</v>
      </c>
      <c r="BA477" s="31">
        <f t="shared" si="282"/>
        <v>704.6209384998383</v>
      </c>
      <c r="BB477" s="33">
        <f t="shared" si="271"/>
        <v>0</v>
      </c>
      <c r="BC477" s="31">
        <f t="shared" si="272"/>
        <v>0.46622744851438958</v>
      </c>
      <c r="BD477" s="30">
        <f t="shared" si="273"/>
        <v>1.9557644837233027E-4</v>
      </c>
      <c r="BE477" s="31">
        <f t="shared" si="274"/>
        <v>0.9428174467341055</v>
      </c>
      <c r="BF477" s="31">
        <f t="shared" si="275"/>
        <v>0.4377605047497099</v>
      </c>
      <c r="BG477" s="31">
        <f t="shared" si="276"/>
        <v>0.66437274622216136</v>
      </c>
      <c r="BH477" s="24">
        <v>0</v>
      </c>
      <c r="BI477" s="24">
        <v>124.504361207</v>
      </c>
      <c r="BJ477" s="24">
        <f t="shared" si="284"/>
        <v>52.975625398179673</v>
      </c>
      <c r="BK477" s="28">
        <f t="shared" si="283"/>
        <v>2.6487812699089838E-2</v>
      </c>
      <c r="BL477" s="28" t="str">
        <f t="shared" si="277"/>
        <v>FALSEFALSE</v>
      </c>
      <c r="BM477" s="24" t="str">
        <f t="shared" si="278"/>
        <v>FALSEFALSE</v>
      </c>
      <c r="BN477" s="28">
        <v>0.53410000000000002</v>
      </c>
      <c r="BO477" s="28">
        <f t="shared" si="279"/>
        <v>0.4747555555555556</v>
      </c>
      <c r="BP477" s="24">
        <v>17.11</v>
      </c>
      <c r="BQ477" s="24">
        <f t="shared" si="280"/>
        <v>135.92857142857142</v>
      </c>
      <c r="BR477" s="24">
        <v>14</v>
      </c>
      <c r="BS477" s="28">
        <v>42.53</v>
      </c>
      <c r="BT477" s="28">
        <v>2493.1086</v>
      </c>
      <c r="BU477" s="24">
        <v>3.77</v>
      </c>
      <c r="BV477" s="28">
        <v>18.5</v>
      </c>
      <c r="BW477" s="28">
        <v>1084.47</v>
      </c>
      <c r="BX477" s="24">
        <v>1921</v>
      </c>
      <c r="BY477" s="24">
        <v>3597</v>
      </c>
      <c r="BZ477" s="24">
        <v>344</v>
      </c>
      <c r="CA477" s="24">
        <v>1521</v>
      </c>
      <c r="CB477" s="24">
        <v>775</v>
      </c>
      <c r="CC477" s="24">
        <v>3566</v>
      </c>
      <c r="CD477" s="24">
        <v>62.97</v>
      </c>
      <c r="CE477" s="24">
        <v>27.97</v>
      </c>
      <c r="CF477" s="24">
        <v>110.71</v>
      </c>
      <c r="CG477" s="24">
        <v>0</v>
      </c>
      <c r="CH477" s="24">
        <v>5862</v>
      </c>
      <c r="CI477" s="24">
        <v>100</v>
      </c>
      <c r="CJ477" s="24" t="s">
        <v>1980</v>
      </c>
      <c r="CK477" s="24">
        <v>1569</v>
      </c>
      <c r="CL477" s="28">
        <v>1.02</v>
      </c>
      <c r="CM477" s="28">
        <v>3.8</v>
      </c>
      <c r="CN477" s="24">
        <v>334</v>
      </c>
      <c r="CO477" s="24">
        <v>21.33</v>
      </c>
      <c r="CP477" s="24">
        <v>336</v>
      </c>
      <c r="CQ477" s="24">
        <v>1023</v>
      </c>
      <c r="CR477" s="24">
        <v>544</v>
      </c>
      <c r="CS477" s="24">
        <v>1903</v>
      </c>
      <c r="CT477" s="24">
        <v>272</v>
      </c>
      <c r="CU477" s="24">
        <v>749</v>
      </c>
      <c r="CV477" s="24">
        <v>422</v>
      </c>
      <c r="CW477" s="24">
        <v>185</v>
      </c>
      <c r="CX477" s="24">
        <v>50.65</v>
      </c>
      <c r="CY477" s="24">
        <v>93.74</v>
      </c>
      <c r="CZ477" s="24">
        <v>67.63</v>
      </c>
      <c r="DA477" s="24">
        <v>28.07</v>
      </c>
      <c r="DB477" s="24">
        <v>792</v>
      </c>
      <c r="DC477" s="24">
        <v>8.0299999999999994</v>
      </c>
      <c r="DD477" s="24">
        <v>10.41</v>
      </c>
      <c r="DE477" s="24">
        <v>69</v>
      </c>
      <c r="DF477" s="24">
        <v>4.41</v>
      </c>
      <c r="DG477" s="24">
        <v>5.56</v>
      </c>
      <c r="DH477" s="24">
        <v>6.82</v>
      </c>
    </row>
    <row r="478" spans="1:112" ht="12.3" customHeight="1">
      <c r="A478" s="24">
        <v>488</v>
      </c>
      <c r="B478" s="24" t="s">
        <v>90</v>
      </c>
      <c r="C478" s="24" t="s">
        <v>91</v>
      </c>
      <c r="D478" s="25" t="s">
        <v>364</v>
      </c>
      <c r="E478" s="25" t="s">
        <v>365</v>
      </c>
      <c r="F478" s="25" t="s">
        <v>130</v>
      </c>
      <c r="G478" s="25" t="s">
        <v>2069</v>
      </c>
      <c r="H478" s="25" t="s">
        <v>195</v>
      </c>
      <c r="I478" s="26">
        <v>16584</v>
      </c>
      <c r="J478" s="27">
        <v>18659.677429770749</v>
      </c>
      <c r="K478" s="27">
        <f t="shared" si="254"/>
        <v>5257.1280000000006</v>
      </c>
      <c r="L478" s="24">
        <v>2638</v>
      </c>
      <c r="M478" s="24">
        <v>892</v>
      </c>
      <c r="N478" s="24">
        <v>332</v>
      </c>
      <c r="O478" s="24">
        <f t="shared" si="255"/>
        <v>1224</v>
      </c>
      <c r="P478" s="28">
        <v>31.700000000000003</v>
      </c>
      <c r="Q478" s="28">
        <f t="shared" si="256"/>
        <v>0.44707234881399427</v>
      </c>
      <c r="R478" s="29">
        <v>0.48240773360160805</v>
      </c>
      <c r="S478" s="29">
        <v>9.4220960200833315E-2</v>
      </c>
      <c r="T478" s="29">
        <v>0.42052594815845734</v>
      </c>
      <c r="U478" s="28" t="s">
        <v>237</v>
      </c>
      <c r="V478" s="28" t="s">
        <v>129</v>
      </c>
      <c r="W478" s="28">
        <v>0.47405133953202194</v>
      </c>
      <c r="X478" s="27">
        <v>8845.6450808182599</v>
      </c>
      <c r="Y478" s="30">
        <f t="shared" si="257"/>
        <v>7.0838385097325479E-4</v>
      </c>
      <c r="Z478" s="27">
        <f t="shared" si="258"/>
        <v>8845.6450808182599</v>
      </c>
      <c r="AA478" s="27">
        <v>0</v>
      </c>
      <c r="AB478" s="27">
        <v>0</v>
      </c>
      <c r="AC478" s="27">
        <v>0</v>
      </c>
      <c r="AD478" s="27">
        <v>0</v>
      </c>
      <c r="AE478" s="27">
        <v>0</v>
      </c>
      <c r="AF478" s="27">
        <f t="shared" si="259"/>
        <v>0</v>
      </c>
      <c r="AG478" s="27">
        <f t="shared" si="260"/>
        <v>0</v>
      </c>
      <c r="AH478" s="27">
        <v>0</v>
      </c>
      <c r="AI478" s="27">
        <v>0</v>
      </c>
      <c r="AJ478" s="27">
        <v>0</v>
      </c>
      <c r="AK478" s="27">
        <v>0</v>
      </c>
      <c r="AL478" s="27">
        <v>0</v>
      </c>
      <c r="AM478" s="27">
        <v>0</v>
      </c>
      <c r="AN478" s="27">
        <f t="shared" si="261"/>
        <v>0</v>
      </c>
      <c r="AO478" s="27">
        <v>0</v>
      </c>
      <c r="AP478" s="30">
        <f t="shared" si="262"/>
        <v>0</v>
      </c>
      <c r="AQ478" s="30">
        <f t="shared" si="263"/>
        <v>0</v>
      </c>
      <c r="AR478" s="31">
        <f t="shared" si="264"/>
        <v>0</v>
      </c>
      <c r="AS478" s="31">
        <f t="shared" si="281"/>
        <v>0</v>
      </c>
      <c r="AT478" s="32">
        <f t="shared" si="265"/>
        <v>0</v>
      </c>
      <c r="AU478" s="24">
        <v>2049.7979921364627</v>
      </c>
      <c r="AV478" s="28">
        <f t="shared" si="266"/>
        <v>5.6924006229906086E-2</v>
      </c>
      <c r="AW478" s="30">
        <f t="shared" si="267"/>
        <v>7.3108868569744421E-4</v>
      </c>
      <c r="AX478" s="33">
        <f t="shared" si="268"/>
        <v>5.6924006229906086E-2</v>
      </c>
      <c r="AY478" s="30">
        <f t="shared" si="269"/>
        <v>7.3108868569744421E-4</v>
      </c>
      <c r="AZ478" s="31">
        <f t="shared" si="270"/>
        <v>0.90064256445284452</v>
      </c>
      <c r="BA478" s="31">
        <f t="shared" si="282"/>
        <v>2049.7979921364627</v>
      </c>
      <c r="BB478" s="33">
        <f t="shared" si="271"/>
        <v>0</v>
      </c>
      <c r="BC478" s="31">
        <f t="shared" si="272"/>
        <v>0.4799914347614529</v>
      </c>
      <c r="BD478" s="30">
        <f t="shared" si="273"/>
        <v>7.0838385097325479E-4</v>
      </c>
      <c r="BE478" s="31">
        <f t="shared" si="274"/>
        <v>0.94480319228170373</v>
      </c>
      <c r="BF478" s="31">
        <f t="shared" si="275"/>
        <v>0.47318763855489965</v>
      </c>
      <c r="BG478" s="31">
        <f t="shared" si="276"/>
        <v>0.71813918225638307</v>
      </c>
      <c r="BH478" s="24">
        <v>45</v>
      </c>
      <c r="BI478" s="24">
        <v>288.43884084199999</v>
      </c>
      <c r="BJ478" s="24">
        <f t="shared" si="284"/>
        <v>64.691972049603677</v>
      </c>
      <c r="BK478" s="28">
        <f t="shared" si="283"/>
        <v>3.2345986024801841E-2</v>
      </c>
      <c r="BL478" s="28" t="str">
        <f t="shared" si="277"/>
        <v>FALSEFALSE</v>
      </c>
      <c r="BM478" s="24" t="str">
        <f t="shared" si="278"/>
        <v>FALSEFALSE</v>
      </c>
      <c r="BN478" s="28">
        <v>0.50360000000000005</v>
      </c>
      <c r="BO478" s="28">
        <f t="shared" si="279"/>
        <v>0.44764444444444451</v>
      </c>
      <c r="BP478" s="24">
        <v>16.02</v>
      </c>
      <c r="BQ478" s="24">
        <f t="shared" si="280"/>
        <v>110.87179487179488</v>
      </c>
      <c r="BR478" s="24">
        <v>39</v>
      </c>
      <c r="BS478" s="28">
        <v>41.91</v>
      </c>
      <c r="BT478" s="28">
        <v>6950.3543999999993</v>
      </c>
      <c r="BU478" s="24">
        <v>1.97</v>
      </c>
      <c r="BV478" s="28">
        <v>21.810000000000002</v>
      </c>
      <c r="BW478" s="28">
        <v>3616.9704000000002</v>
      </c>
      <c r="BX478" s="24">
        <v>5233</v>
      </c>
      <c r="BY478" s="24">
        <v>10392</v>
      </c>
      <c r="BZ478" s="24">
        <v>959</v>
      </c>
      <c r="CA478" s="24">
        <v>4152</v>
      </c>
      <c r="CB478" s="24">
        <v>2221</v>
      </c>
      <c r="CC478" s="24">
        <v>10211</v>
      </c>
      <c r="CD478" s="24">
        <v>59.58</v>
      </c>
      <c r="CE478" s="24">
        <v>27.58</v>
      </c>
      <c r="CF478" s="24">
        <v>106.91</v>
      </c>
      <c r="CG478" s="24">
        <v>7463</v>
      </c>
      <c r="CH478" s="24">
        <v>9121</v>
      </c>
      <c r="CI478" s="24">
        <v>55</v>
      </c>
      <c r="CJ478" s="24" t="s">
        <v>1980</v>
      </c>
      <c r="CK478" s="24">
        <v>4315</v>
      </c>
      <c r="CL478" s="28">
        <v>1.02</v>
      </c>
      <c r="CM478" s="28">
        <v>3.89</v>
      </c>
      <c r="CN478" s="24">
        <v>1197</v>
      </c>
      <c r="CO478" s="24">
        <v>27.79</v>
      </c>
      <c r="CP478" s="24">
        <v>805</v>
      </c>
      <c r="CQ478" s="24">
        <v>2058</v>
      </c>
      <c r="CR478" s="24">
        <v>1383</v>
      </c>
      <c r="CS478" s="24">
        <v>4324</v>
      </c>
      <c r="CT478" s="24">
        <v>642</v>
      </c>
      <c r="CU478" s="24">
        <v>1850</v>
      </c>
      <c r="CV478" s="24">
        <v>1329</v>
      </c>
      <c r="CW478" s="24">
        <v>680</v>
      </c>
      <c r="CX478" s="24">
        <v>44.12</v>
      </c>
      <c r="CY478" s="24">
        <v>90.86</v>
      </c>
      <c r="CZ478" s="24">
        <v>71.22</v>
      </c>
      <c r="DA478" s="24">
        <v>30.69</v>
      </c>
      <c r="DB478" s="24">
        <v>2114</v>
      </c>
      <c r="DC478" s="24">
        <v>11.43</v>
      </c>
      <c r="DD478" s="24">
        <v>9.68</v>
      </c>
      <c r="DE478" s="24">
        <v>286</v>
      </c>
      <c r="DF478" s="24">
        <v>6.64</v>
      </c>
      <c r="DG478" s="24">
        <v>13.53</v>
      </c>
      <c r="DH478" s="24">
        <v>8.18</v>
      </c>
    </row>
    <row r="479" spans="1:112" ht="12.3" customHeight="1">
      <c r="A479" s="24">
        <v>489</v>
      </c>
      <c r="B479" s="24" t="s">
        <v>90</v>
      </c>
      <c r="C479" s="24" t="s">
        <v>91</v>
      </c>
      <c r="D479" s="25" t="s">
        <v>364</v>
      </c>
      <c r="E479" s="25" t="s">
        <v>365</v>
      </c>
      <c r="F479" s="25" t="s">
        <v>2025</v>
      </c>
      <c r="G479" s="25" t="s">
        <v>2026</v>
      </c>
      <c r="H479" s="25" t="s">
        <v>195</v>
      </c>
      <c r="I479" s="26">
        <v>10514</v>
      </c>
      <c r="J479" s="27">
        <v>11829.947449144332</v>
      </c>
      <c r="K479" s="27">
        <f t="shared" si="254"/>
        <v>4286.5577999999996</v>
      </c>
      <c r="L479" s="24">
        <v>1496</v>
      </c>
      <c r="M479" s="24">
        <v>741</v>
      </c>
      <c r="N479" s="24">
        <v>289</v>
      </c>
      <c r="O479" s="24">
        <f t="shared" si="255"/>
        <v>1030</v>
      </c>
      <c r="P479" s="28">
        <v>40.769999999999996</v>
      </c>
      <c r="Q479" s="28">
        <f t="shared" si="256"/>
        <v>0.49938083486935408</v>
      </c>
      <c r="R479" s="29">
        <v>0.48240773360160805</v>
      </c>
      <c r="S479" s="29">
        <v>9.4220960200833315E-2</v>
      </c>
      <c r="T479" s="29">
        <v>0.42052594815845734</v>
      </c>
      <c r="U479" s="28" t="s">
        <v>237</v>
      </c>
      <c r="V479" s="28" t="s">
        <v>129</v>
      </c>
      <c r="W479" s="28">
        <v>0.6096868489817201</v>
      </c>
      <c r="X479" s="27">
        <v>7212.5633838881458</v>
      </c>
      <c r="Y479" s="30">
        <f t="shared" si="257"/>
        <v>5.7760212834525638E-4</v>
      </c>
      <c r="Z479" s="27">
        <f t="shared" si="258"/>
        <v>7212.5633838881458</v>
      </c>
      <c r="AA479" s="27">
        <v>0</v>
      </c>
      <c r="AB479" s="27">
        <v>0</v>
      </c>
      <c r="AC479" s="27">
        <v>0</v>
      </c>
      <c r="AD479" s="27">
        <v>0</v>
      </c>
      <c r="AE479" s="27">
        <v>0</v>
      </c>
      <c r="AF479" s="27">
        <f t="shared" si="259"/>
        <v>0</v>
      </c>
      <c r="AG479" s="27">
        <f t="shared" si="260"/>
        <v>0</v>
      </c>
      <c r="AH479" s="27">
        <v>0</v>
      </c>
      <c r="AI479" s="27">
        <v>0</v>
      </c>
      <c r="AJ479" s="27">
        <v>0</v>
      </c>
      <c r="AK479" s="27">
        <v>0</v>
      </c>
      <c r="AL479" s="27">
        <v>0</v>
      </c>
      <c r="AM479" s="27">
        <v>0</v>
      </c>
      <c r="AN479" s="27">
        <f t="shared" si="261"/>
        <v>0</v>
      </c>
      <c r="AO479" s="27">
        <v>0</v>
      </c>
      <c r="AP479" s="30">
        <f t="shared" si="262"/>
        <v>0</v>
      </c>
      <c r="AQ479" s="30">
        <f t="shared" si="263"/>
        <v>0</v>
      </c>
      <c r="AR479" s="31">
        <f t="shared" si="264"/>
        <v>0</v>
      </c>
      <c r="AS479" s="31">
        <f t="shared" si="281"/>
        <v>0</v>
      </c>
      <c r="AT479" s="32">
        <f t="shared" si="265"/>
        <v>0</v>
      </c>
      <c r="AU479" s="24">
        <v>2397.898377045105</v>
      </c>
      <c r="AV479" s="28">
        <f t="shared" si="266"/>
        <v>6.6590943437957115E-2</v>
      </c>
      <c r="AW479" s="30">
        <f t="shared" si="267"/>
        <v>8.5524348235054351E-4</v>
      </c>
      <c r="AX479" s="33">
        <f t="shared" si="268"/>
        <v>6.6590943437957115E-2</v>
      </c>
      <c r="AY479" s="30">
        <f t="shared" si="269"/>
        <v>8.5524348235054351E-4</v>
      </c>
      <c r="AZ479" s="31">
        <f t="shared" si="270"/>
        <v>0.90166102118054425</v>
      </c>
      <c r="BA479" s="31">
        <f t="shared" si="282"/>
        <v>2397.898377045105</v>
      </c>
      <c r="BB479" s="33">
        <f t="shared" si="271"/>
        <v>0</v>
      </c>
      <c r="BC479" s="31">
        <f t="shared" si="272"/>
        <v>0.48355323274003648</v>
      </c>
      <c r="BD479" s="30">
        <f t="shared" si="273"/>
        <v>5.7760212834525638E-4</v>
      </c>
      <c r="BE479" s="31">
        <f t="shared" si="274"/>
        <v>0.94429676584928768</v>
      </c>
      <c r="BF479" s="31">
        <f t="shared" si="275"/>
        <v>0.51818707231978434</v>
      </c>
      <c r="BG479" s="31">
        <f t="shared" si="276"/>
        <v>0.78643313994430186</v>
      </c>
      <c r="BH479" s="24">
        <v>0</v>
      </c>
      <c r="BI479" s="24">
        <v>347.29376903999997</v>
      </c>
      <c r="BJ479" s="24">
        <f t="shared" si="284"/>
        <v>34.063229760341031</v>
      </c>
      <c r="BK479" s="28">
        <f t="shared" si="283"/>
        <v>1.7031614880170517E-2</v>
      </c>
      <c r="BL479" s="28" t="str">
        <f t="shared" si="277"/>
        <v>TRUEFALSE</v>
      </c>
      <c r="BM479" s="24" t="str">
        <f t="shared" si="278"/>
        <v>TRUEFALSE</v>
      </c>
      <c r="BN479" s="28">
        <v>0.6139</v>
      </c>
      <c r="BO479" s="28">
        <f t="shared" si="279"/>
        <v>0.54568888888888889</v>
      </c>
      <c r="BP479" s="24">
        <v>21.47</v>
      </c>
      <c r="BQ479" s="24">
        <f t="shared" si="280"/>
        <v>74.20754716981132</v>
      </c>
      <c r="BR479" s="24">
        <v>53</v>
      </c>
      <c r="BS479" s="28">
        <v>74.460000000000008</v>
      </c>
      <c r="BT479" s="28">
        <v>7828.7244000000001</v>
      </c>
      <c r="BU479" s="24">
        <v>8.48</v>
      </c>
      <c r="BV479" s="28">
        <v>37.67</v>
      </c>
      <c r="BW479" s="28">
        <v>3960.6237999999998</v>
      </c>
      <c r="BX479" s="24">
        <v>3826</v>
      </c>
      <c r="BY479" s="24">
        <v>6232</v>
      </c>
      <c r="BZ479" s="24">
        <v>456</v>
      </c>
      <c r="CA479" s="24">
        <v>3011</v>
      </c>
      <c r="CB479" s="24">
        <v>1605</v>
      </c>
      <c r="CC479" s="24">
        <v>5898</v>
      </c>
      <c r="CD479" s="24">
        <v>68.709999999999994</v>
      </c>
      <c r="CE479" s="24">
        <v>25.42</v>
      </c>
      <c r="CF479" s="24">
        <v>120.42</v>
      </c>
      <c r="CG479" s="24">
        <v>0</v>
      </c>
      <c r="CH479" s="24">
        <v>10514</v>
      </c>
      <c r="CI479" s="24">
        <v>100</v>
      </c>
      <c r="CJ479" s="24" t="s">
        <v>1980</v>
      </c>
      <c r="CK479" s="24">
        <v>2911</v>
      </c>
      <c r="CL479" s="28">
        <v>1.01</v>
      </c>
      <c r="CM479" s="28">
        <v>3.63</v>
      </c>
      <c r="CN479" s="24">
        <v>494</v>
      </c>
      <c r="CO479" s="24">
        <v>17.010000000000002</v>
      </c>
      <c r="CP479" s="24">
        <v>671</v>
      </c>
      <c r="CQ479" s="24">
        <v>2147</v>
      </c>
      <c r="CR479" s="24">
        <v>1115</v>
      </c>
      <c r="CS479" s="24">
        <v>3933</v>
      </c>
      <c r="CT479" s="24">
        <v>479</v>
      </c>
      <c r="CU479" s="24">
        <v>1381</v>
      </c>
      <c r="CV479" s="24">
        <v>827</v>
      </c>
      <c r="CW479" s="24">
        <v>266</v>
      </c>
      <c r="CX479" s="24">
        <v>47.05</v>
      </c>
      <c r="CY479" s="24">
        <v>89.21</v>
      </c>
      <c r="CZ479" s="24">
        <v>63.03</v>
      </c>
      <c r="DA479" s="24">
        <v>20.51</v>
      </c>
      <c r="DB479" s="24">
        <v>1723</v>
      </c>
      <c r="DC479" s="24">
        <v>14.11</v>
      </c>
      <c r="DD479" s="24">
        <v>10.02</v>
      </c>
      <c r="DE479" s="24">
        <v>301</v>
      </c>
      <c r="DF479" s="24">
        <v>10.36</v>
      </c>
      <c r="DG479" s="24">
        <v>20.76</v>
      </c>
      <c r="DH479" s="24">
        <v>12.31</v>
      </c>
    </row>
    <row r="480" spans="1:112" ht="12.3" customHeight="1">
      <c r="A480" s="24">
        <v>490</v>
      </c>
      <c r="B480" s="24" t="s">
        <v>90</v>
      </c>
      <c r="C480" s="24" t="s">
        <v>91</v>
      </c>
      <c r="D480" s="25" t="s">
        <v>364</v>
      </c>
      <c r="E480" s="25" t="s">
        <v>365</v>
      </c>
      <c r="F480" s="25" t="s">
        <v>2123</v>
      </c>
      <c r="G480" s="25" t="s">
        <v>2124</v>
      </c>
      <c r="H480" s="25" t="s">
        <v>195</v>
      </c>
      <c r="I480" s="26">
        <v>9296</v>
      </c>
      <c r="J480" s="27">
        <v>10459.500807232807</v>
      </c>
      <c r="K480" s="27">
        <f t="shared" si="254"/>
        <v>3838.3183999999997</v>
      </c>
      <c r="L480" s="24">
        <v>1385</v>
      </c>
      <c r="M480" s="24">
        <v>714</v>
      </c>
      <c r="N480" s="24">
        <v>260</v>
      </c>
      <c r="O480" s="24">
        <f t="shared" si="255"/>
        <v>974</v>
      </c>
      <c r="P480" s="28">
        <v>41.29</v>
      </c>
      <c r="Q480" s="28">
        <f t="shared" si="256"/>
        <v>0.50268125784410467</v>
      </c>
      <c r="R480" s="29">
        <v>0.48240773360160805</v>
      </c>
      <c r="S480" s="29">
        <v>9.4220960200833315E-2</v>
      </c>
      <c r="T480" s="29">
        <v>0.42052594815845734</v>
      </c>
      <c r="U480" s="28" t="s">
        <v>237</v>
      </c>
      <c r="V480" s="28" t="s">
        <v>129</v>
      </c>
      <c r="W480" s="28">
        <v>0.61746308546615714</v>
      </c>
      <c r="X480" s="27">
        <v>6458.3556408697305</v>
      </c>
      <c r="Y480" s="30">
        <f t="shared" si="257"/>
        <v>5.1720307541560729E-4</v>
      </c>
      <c r="Z480" s="27">
        <f t="shared" si="258"/>
        <v>6458.3556408697305</v>
      </c>
      <c r="AA480" s="27">
        <v>0</v>
      </c>
      <c r="AB480" s="27">
        <v>0</v>
      </c>
      <c r="AC480" s="27">
        <v>0</v>
      </c>
      <c r="AD480" s="27">
        <v>0</v>
      </c>
      <c r="AE480" s="27">
        <v>0</v>
      </c>
      <c r="AF480" s="27">
        <f t="shared" si="259"/>
        <v>0</v>
      </c>
      <c r="AG480" s="27">
        <f t="shared" si="260"/>
        <v>0</v>
      </c>
      <c r="AH480" s="27">
        <v>0</v>
      </c>
      <c r="AI480" s="27">
        <v>0</v>
      </c>
      <c r="AJ480" s="27">
        <v>0</v>
      </c>
      <c r="AK480" s="27">
        <v>0</v>
      </c>
      <c r="AL480" s="27">
        <v>0</v>
      </c>
      <c r="AM480" s="27">
        <v>0</v>
      </c>
      <c r="AN480" s="27">
        <f t="shared" si="261"/>
        <v>0</v>
      </c>
      <c r="AO480" s="27">
        <v>0</v>
      </c>
      <c r="AP480" s="30">
        <f t="shared" si="262"/>
        <v>0</v>
      </c>
      <c r="AQ480" s="30">
        <f t="shared" si="263"/>
        <v>0</v>
      </c>
      <c r="AR480" s="31">
        <f t="shared" si="264"/>
        <v>0</v>
      </c>
      <c r="AS480" s="31">
        <f t="shared" si="281"/>
        <v>0</v>
      </c>
      <c r="AT480" s="32">
        <f t="shared" si="265"/>
        <v>0</v>
      </c>
      <c r="AU480" s="24">
        <v>1471.4145326658524</v>
      </c>
      <c r="AV480" s="28">
        <f t="shared" si="266"/>
        <v>4.0861982666372525E-2</v>
      </c>
      <c r="AW480" s="30">
        <f t="shared" si="267"/>
        <v>5.2480025882042209E-4</v>
      </c>
      <c r="AX480" s="33">
        <f t="shared" si="268"/>
        <v>4.0861982666372525E-2</v>
      </c>
      <c r="AY480" s="30">
        <f t="shared" si="269"/>
        <v>5.2480025882042209E-4</v>
      </c>
      <c r="AZ480" s="31">
        <f t="shared" si="270"/>
        <v>0.89895035567909454</v>
      </c>
      <c r="BA480" s="31">
        <f t="shared" si="282"/>
        <v>1471.4145326658524</v>
      </c>
      <c r="BB480" s="33">
        <f t="shared" si="271"/>
        <v>0</v>
      </c>
      <c r="BC480" s="31">
        <f t="shared" si="272"/>
        <v>0.47407335731569172</v>
      </c>
      <c r="BD480" s="30">
        <f t="shared" si="273"/>
        <v>5.1720307541560729E-4</v>
      </c>
      <c r="BE480" s="31">
        <f t="shared" si="274"/>
        <v>0.94406288242672809</v>
      </c>
      <c r="BF480" s="31">
        <f t="shared" si="275"/>
        <v>0.52068105698943368</v>
      </c>
      <c r="BG480" s="31">
        <f t="shared" si="276"/>
        <v>0.79021816720471738</v>
      </c>
      <c r="BH480" s="24">
        <v>37.82</v>
      </c>
      <c r="BI480" s="24">
        <v>276.67395066699999</v>
      </c>
      <c r="BJ480" s="24">
        <f t="shared" si="284"/>
        <v>37.804429300327165</v>
      </c>
      <c r="BK480" s="28">
        <f t="shared" si="283"/>
        <v>1.8902214650163583E-2</v>
      </c>
      <c r="BL480" s="28" t="str">
        <f t="shared" si="277"/>
        <v>TRUEFALSE</v>
      </c>
      <c r="BM480" s="24" t="str">
        <f t="shared" si="278"/>
        <v>FALSEFALSE</v>
      </c>
      <c r="BN480" s="28">
        <v>0.52590000000000003</v>
      </c>
      <c r="BO480" s="28">
        <f t="shared" si="279"/>
        <v>0.4674666666666667</v>
      </c>
      <c r="BP480" s="24">
        <v>15.79</v>
      </c>
      <c r="BQ480" s="24">
        <f t="shared" si="280"/>
        <v>99.291666666666671</v>
      </c>
      <c r="BR480" s="24">
        <v>24</v>
      </c>
      <c r="BS480" s="28">
        <v>41.2</v>
      </c>
      <c r="BT480" s="28">
        <v>3829.9520000000002</v>
      </c>
      <c r="BU480" s="24">
        <v>6.27</v>
      </c>
      <c r="BV480" s="28">
        <v>19.569999999999997</v>
      </c>
      <c r="BW480" s="28">
        <v>1819.2271999999998</v>
      </c>
      <c r="BX480" s="24">
        <v>2984</v>
      </c>
      <c r="BY480" s="24">
        <v>5674</v>
      </c>
      <c r="BZ480" s="24">
        <v>638</v>
      </c>
      <c r="CA480" s="24">
        <v>2387</v>
      </c>
      <c r="CB480" s="24">
        <v>1173</v>
      </c>
      <c r="CC480" s="24">
        <v>5736</v>
      </c>
      <c r="CD480" s="24">
        <v>63.84</v>
      </c>
      <c r="CE480" s="24">
        <v>28.44</v>
      </c>
      <c r="CF480" s="24">
        <v>117.25</v>
      </c>
      <c r="CG480" s="24">
        <v>3516</v>
      </c>
      <c r="CH480" s="24">
        <v>5780</v>
      </c>
      <c r="CI480" s="24">
        <v>62.18</v>
      </c>
      <c r="CJ480" s="24" t="s">
        <v>1980</v>
      </c>
      <c r="CK480" s="24">
        <v>2447</v>
      </c>
      <c r="CL480" s="28">
        <v>1.04</v>
      </c>
      <c r="CM480" s="28">
        <v>3.91</v>
      </c>
      <c r="CN480" s="24">
        <v>498</v>
      </c>
      <c r="CO480" s="24">
        <v>20.37</v>
      </c>
      <c r="CP480" s="24">
        <v>387</v>
      </c>
      <c r="CQ480" s="24">
        <v>1401</v>
      </c>
      <c r="CR480" s="24">
        <v>595</v>
      </c>
      <c r="CS480" s="24">
        <v>2383</v>
      </c>
      <c r="CT480" s="24">
        <v>364</v>
      </c>
      <c r="CU480" s="24">
        <v>1178</v>
      </c>
      <c r="CV480" s="24">
        <v>569</v>
      </c>
      <c r="CW480" s="24">
        <v>257</v>
      </c>
      <c r="CX480" s="24">
        <v>44.01</v>
      </c>
      <c r="CY480" s="24">
        <v>94.09</v>
      </c>
      <c r="CZ480" s="24">
        <v>60.02</v>
      </c>
      <c r="DA480" s="24">
        <v>22.37</v>
      </c>
      <c r="DB480" s="24">
        <v>1162</v>
      </c>
      <c r="DC480" s="24">
        <v>7.71</v>
      </c>
      <c r="DD480" s="24">
        <v>13.87</v>
      </c>
      <c r="DE480" s="24">
        <v>240</v>
      </c>
      <c r="DF480" s="24">
        <v>9.82</v>
      </c>
      <c r="DG480" s="24">
        <v>15.91</v>
      </c>
      <c r="DH480" s="24">
        <v>14.24</v>
      </c>
    </row>
    <row r="481" spans="1:112" ht="12.3" customHeight="1">
      <c r="A481" s="24">
        <v>491</v>
      </c>
      <c r="B481" s="24" t="s">
        <v>90</v>
      </c>
      <c r="C481" s="24" t="s">
        <v>91</v>
      </c>
      <c r="D481" s="25" t="s">
        <v>364</v>
      </c>
      <c r="E481" s="25" t="s">
        <v>365</v>
      </c>
      <c r="F481" s="25" t="s">
        <v>1907</v>
      </c>
      <c r="G481" s="25" t="s">
        <v>1908</v>
      </c>
      <c r="H481" s="25" t="s">
        <v>195</v>
      </c>
      <c r="I481" s="26">
        <v>11615</v>
      </c>
      <c r="J481" s="27">
        <v>13068.750201808201</v>
      </c>
      <c r="K481" s="27">
        <f t="shared" si="254"/>
        <v>4713.3669999999993</v>
      </c>
      <c r="L481" s="24">
        <v>1732</v>
      </c>
      <c r="M481" s="24">
        <v>851</v>
      </c>
      <c r="N481" s="24">
        <v>332</v>
      </c>
      <c r="O481" s="24">
        <f t="shared" si="255"/>
        <v>1183</v>
      </c>
      <c r="P481" s="28">
        <v>40.58</v>
      </c>
      <c r="Q481" s="28">
        <f t="shared" si="256"/>
        <v>0.4985151961096958</v>
      </c>
      <c r="R481" s="29">
        <v>0.48240773360160805</v>
      </c>
      <c r="S481" s="29">
        <v>9.4220960200833315E-2</v>
      </c>
      <c r="T481" s="29">
        <v>0.42052594815845734</v>
      </c>
      <c r="U481" s="28" t="s">
        <v>237</v>
      </c>
      <c r="V481" s="28" t="s">
        <v>129</v>
      </c>
      <c r="W481" s="28">
        <v>0.60684553180471434</v>
      </c>
      <c r="X481" s="27">
        <v>7930.7126662392657</v>
      </c>
      <c r="Y481" s="30">
        <f t="shared" si="257"/>
        <v>6.3511351949396236E-4</v>
      </c>
      <c r="Z481" s="27">
        <f t="shared" si="258"/>
        <v>7930.7126662392657</v>
      </c>
      <c r="AA481" s="27">
        <v>0</v>
      </c>
      <c r="AB481" s="27">
        <v>0</v>
      </c>
      <c r="AC481" s="27">
        <v>0</v>
      </c>
      <c r="AD481" s="27">
        <v>0</v>
      </c>
      <c r="AE481" s="27">
        <v>0</v>
      </c>
      <c r="AF481" s="27">
        <f t="shared" si="259"/>
        <v>0</v>
      </c>
      <c r="AG481" s="27">
        <f t="shared" si="260"/>
        <v>0</v>
      </c>
      <c r="AH481" s="27">
        <v>0</v>
      </c>
      <c r="AI481" s="27">
        <v>0</v>
      </c>
      <c r="AJ481" s="27">
        <v>0</v>
      </c>
      <c r="AK481" s="27">
        <v>0</v>
      </c>
      <c r="AL481" s="27">
        <v>0</v>
      </c>
      <c r="AM481" s="27">
        <v>0</v>
      </c>
      <c r="AN481" s="27">
        <f t="shared" si="261"/>
        <v>0</v>
      </c>
      <c r="AO481" s="27">
        <v>0</v>
      </c>
      <c r="AP481" s="30">
        <f t="shared" si="262"/>
        <v>0</v>
      </c>
      <c r="AQ481" s="30">
        <f t="shared" si="263"/>
        <v>0</v>
      </c>
      <c r="AR481" s="31">
        <f t="shared" si="264"/>
        <v>0</v>
      </c>
      <c r="AS481" s="31">
        <f t="shared" si="281"/>
        <v>0</v>
      </c>
      <c r="AT481" s="32">
        <f t="shared" si="265"/>
        <v>0</v>
      </c>
      <c r="AU481" s="24">
        <v>1981.3506613423924</v>
      </c>
      <c r="AV481" s="28">
        <f t="shared" si="266"/>
        <v>5.5023186588414943E-2</v>
      </c>
      <c r="AW481" s="30">
        <f t="shared" si="267"/>
        <v>7.0667600244684822E-4</v>
      </c>
      <c r="AX481" s="33">
        <f t="shared" si="268"/>
        <v>5.5023186588414943E-2</v>
      </c>
      <c r="AY481" s="30">
        <f t="shared" si="269"/>
        <v>7.0667600244684822E-4</v>
      </c>
      <c r="AZ481" s="31">
        <f t="shared" si="270"/>
        <v>0.90044230427629057</v>
      </c>
      <c r="BA481" s="31">
        <f t="shared" si="282"/>
        <v>1981.3506613423924</v>
      </c>
      <c r="BB481" s="33">
        <f t="shared" si="271"/>
        <v>0</v>
      </c>
      <c r="BC481" s="31">
        <f t="shared" si="272"/>
        <v>0.47929107482210459</v>
      </c>
      <c r="BD481" s="30">
        <f t="shared" si="273"/>
        <v>6.3511351949396236E-4</v>
      </c>
      <c r="BE481" s="31">
        <f t="shared" si="274"/>
        <v>0.94451946737101</v>
      </c>
      <c r="BF481" s="31">
        <f t="shared" si="275"/>
        <v>0.51733337089840614</v>
      </c>
      <c r="BG481" s="31">
        <f t="shared" si="276"/>
        <v>0.78513750922471681</v>
      </c>
      <c r="BH481" s="24">
        <v>53.5</v>
      </c>
      <c r="BI481" s="24">
        <v>225.063725404</v>
      </c>
      <c r="BJ481" s="24">
        <f t="shared" si="284"/>
        <v>58.066888292856518</v>
      </c>
      <c r="BK481" s="28">
        <f t="shared" si="283"/>
        <v>2.903344414642826E-2</v>
      </c>
      <c r="BL481" s="28" t="str">
        <f t="shared" si="277"/>
        <v>TRUEFALSE</v>
      </c>
      <c r="BM481" s="24" t="str">
        <f t="shared" si="278"/>
        <v>FALSETRUE</v>
      </c>
      <c r="BN481" s="28">
        <v>0.49329999999999996</v>
      </c>
      <c r="BO481" s="28">
        <f t="shared" si="279"/>
        <v>0.43848888888888887</v>
      </c>
      <c r="BP481" s="24">
        <v>11.18</v>
      </c>
      <c r="BQ481" s="24">
        <f t="shared" si="280"/>
        <v>125.57692307692308</v>
      </c>
      <c r="BR481" s="24">
        <v>26</v>
      </c>
      <c r="BS481" s="28">
        <v>34.340000000000003</v>
      </c>
      <c r="BT481" s="28">
        <v>3988.5910000000003</v>
      </c>
      <c r="BU481" s="24">
        <v>5.01</v>
      </c>
      <c r="BV481" s="28">
        <v>30.689999999999998</v>
      </c>
      <c r="BW481" s="28">
        <v>3564.6434999999997</v>
      </c>
      <c r="BX481" s="24">
        <v>3557</v>
      </c>
      <c r="BY481" s="24">
        <v>7211</v>
      </c>
      <c r="BZ481" s="24">
        <v>847</v>
      </c>
      <c r="CA481" s="24">
        <v>2815</v>
      </c>
      <c r="CB481" s="24">
        <v>1481</v>
      </c>
      <c r="CC481" s="24">
        <v>7319</v>
      </c>
      <c r="CD481" s="24">
        <v>61.07</v>
      </c>
      <c r="CE481" s="24">
        <v>29.34</v>
      </c>
      <c r="CF481" s="24">
        <v>110.91</v>
      </c>
      <c r="CG481" s="24">
        <v>6214</v>
      </c>
      <c r="CH481" s="24">
        <v>5401</v>
      </c>
      <c r="CI481" s="24">
        <v>46.5</v>
      </c>
      <c r="CJ481" s="24" t="s">
        <v>98</v>
      </c>
      <c r="CK481" s="24">
        <v>2993</v>
      </c>
      <c r="CL481" s="28">
        <v>1.0900000000000001</v>
      </c>
      <c r="CM481" s="28">
        <v>4.2300000000000004</v>
      </c>
      <c r="CN481" s="24">
        <v>866</v>
      </c>
      <c r="CO481" s="24">
        <v>28.99</v>
      </c>
      <c r="CP481" s="24">
        <v>563</v>
      </c>
      <c r="CQ481" s="24">
        <v>1595</v>
      </c>
      <c r="CR481" s="24">
        <v>1064</v>
      </c>
      <c r="CS481" s="24">
        <v>3265</v>
      </c>
      <c r="CT481" s="24">
        <v>567</v>
      </c>
      <c r="CU481" s="24">
        <v>1437</v>
      </c>
      <c r="CV481" s="24">
        <v>922</v>
      </c>
      <c r="CW481" s="24">
        <v>418</v>
      </c>
      <c r="CX481" s="24">
        <v>58.7</v>
      </c>
      <c r="CY481" s="24">
        <v>97.23</v>
      </c>
      <c r="CZ481" s="24">
        <v>74.84</v>
      </c>
      <c r="DA481" s="24">
        <v>30.58</v>
      </c>
      <c r="DB481" s="24">
        <v>1044</v>
      </c>
      <c r="DC481" s="24">
        <v>3.69</v>
      </c>
      <c r="DD481" s="24">
        <v>13.36</v>
      </c>
      <c r="DE481" s="24">
        <v>272</v>
      </c>
      <c r="DF481" s="24">
        <v>9.11</v>
      </c>
      <c r="DG481" s="24">
        <v>22.13</v>
      </c>
      <c r="DH481" s="24">
        <v>8.75</v>
      </c>
    </row>
    <row r="482" spans="1:112" ht="12.3" customHeight="1">
      <c r="A482" s="24">
        <v>492</v>
      </c>
      <c r="B482" s="24" t="s">
        <v>90</v>
      </c>
      <c r="C482" s="24" t="s">
        <v>91</v>
      </c>
      <c r="D482" s="25" t="s">
        <v>364</v>
      </c>
      <c r="E482" s="25" t="s">
        <v>365</v>
      </c>
      <c r="F482" s="25" t="s">
        <v>2578</v>
      </c>
      <c r="G482" s="25" t="s">
        <v>2579</v>
      </c>
      <c r="H482" s="25" t="s">
        <v>195</v>
      </c>
      <c r="I482" s="26">
        <v>1643</v>
      </c>
      <c r="J482" s="27">
        <v>1848.6402567000323</v>
      </c>
      <c r="K482" s="27">
        <f t="shared" si="254"/>
        <v>594.2731</v>
      </c>
      <c r="L482" s="24">
        <v>233</v>
      </c>
      <c r="M482" s="24">
        <v>120</v>
      </c>
      <c r="N482" s="24">
        <v>12</v>
      </c>
      <c r="O482" s="24">
        <f t="shared" si="255"/>
        <v>132</v>
      </c>
      <c r="P482" s="28">
        <v>36.17</v>
      </c>
      <c r="Q482" s="28">
        <f t="shared" si="256"/>
        <v>0.47045282342078332</v>
      </c>
      <c r="R482" s="29">
        <v>0.48240773360160805</v>
      </c>
      <c r="S482" s="29">
        <v>9.4220960200833315E-2</v>
      </c>
      <c r="T482" s="29">
        <v>0.42052594815845734</v>
      </c>
      <c r="U482" s="28" t="s">
        <v>237</v>
      </c>
      <c r="V482" s="28" t="s">
        <v>129</v>
      </c>
      <c r="W482" s="28">
        <v>0.54089706469631638</v>
      </c>
      <c r="X482" s="27">
        <v>999.92408852849235</v>
      </c>
      <c r="Y482" s="30">
        <f t="shared" si="257"/>
        <v>8.0076701025315336E-5</v>
      </c>
      <c r="Z482" s="27">
        <f t="shared" si="258"/>
        <v>999.92408852849235</v>
      </c>
      <c r="AA482" s="27">
        <v>0</v>
      </c>
      <c r="AB482" s="27">
        <v>0</v>
      </c>
      <c r="AC482" s="27">
        <v>0</v>
      </c>
      <c r="AD482" s="27">
        <v>0</v>
      </c>
      <c r="AE482" s="27">
        <v>0</v>
      </c>
      <c r="AF482" s="27">
        <f t="shared" si="259"/>
        <v>0</v>
      </c>
      <c r="AG482" s="27">
        <f t="shared" si="260"/>
        <v>0</v>
      </c>
      <c r="AH482" s="27">
        <v>0</v>
      </c>
      <c r="AI482" s="27">
        <v>0</v>
      </c>
      <c r="AJ482" s="27">
        <v>37</v>
      </c>
      <c r="AK482" s="27">
        <v>0</v>
      </c>
      <c r="AL482" s="27">
        <v>0</v>
      </c>
      <c r="AM482" s="27">
        <v>37</v>
      </c>
      <c r="AN482" s="27">
        <f t="shared" si="261"/>
        <v>1</v>
      </c>
      <c r="AO482" s="27">
        <v>0</v>
      </c>
      <c r="AP482" s="30">
        <f t="shared" si="262"/>
        <v>0</v>
      </c>
      <c r="AQ482" s="30">
        <f t="shared" si="263"/>
        <v>0</v>
      </c>
      <c r="AR482" s="31">
        <f t="shared" si="264"/>
        <v>0</v>
      </c>
      <c r="AS482" s="31">
        <f t="shared" si="281"/>
        <v>0</v>
      </c>
      <c r="AT482" s="32">
        <f t="shared" si="265"/>
        <v>0</v>
      </c>
      <c r="AU482" s="24">
        <v>247.18995856621657</v>
      </c>
      <c r="AV482" s="28">
        <f t="shared" si="266"/>
        <v>6.8645997290335808E-3</v>
      </c>
      <c r="AW482" s="30">
        <f t="shared" si="267"/>
        <v>8.8163703262009001E-5</v>
      </c>
      <c r="AX482" s="33">
        <f t="shared" si="268"/>
        <v>6.8645997290335808E-3</v>
      </c>
      <c r="AY482" s="30">
        <f t="shared" si="269"/>
        <v>8.8163703262009001E-5</v>
      </c>
      <c r="AZ482" s="31">
        <f t="shared" si="270"/>
        <v>0.89536857350429333</v>
      </c>
      <c r="BA482" s="31">
        <f t="shared" si="282"/>
        <v>247.18995856621657</v>
      </c>
      <c r="BB482" s="33">
        <f t="shared" si="271"/>
        <v>0</v>
      </c>
      <c r="BC482" s="31">
        <f t="shared" si="272"/>
        <v>0.46154696894497826</v>
      </c>
      <c r="BD482" s="30">
        <f t="shared" si="273"/>
        <v>8.0076701025315336E-5</v>
      </c>
      <c r="BE482" s="31">
        <f t="shared" si="274"/>
        <v>0.9423701967375574</v>
      </c>
      <c r="BF482" s="31">
        <f t="shared" si="275"/>
        <v>0.494449112711633</v>
      </c>
      <c r="BG482" s="31">
        <f t="shared" si="276"/>
        <v>0.75040692642466233</v>
      </c>
      <c r="BH482" s="24">
        <v>0</v>
      </c>
      <c r="BI482" s="24">
        <v>51.115102946699999</v>
      </c>
      <c r="BJ482" s="24">
        <f t="shared" si="284"/>
        <v>36.166223877660819</v>
      </c>
      <c r="BK482" s="28">
        <f t="shared" si="283"/>
        <v>1.8083111938830408E-2</v>
      </c>
      <c r="BL482" s="28" t="str">
        <f t="shared" si="277"/>
        <v>TRUEFALSE</v>
      </c>
      <c r="BM482" s="24" t="str">
        <f t="shared" si="278"/>
        <v>FALSEFALSE</v>
      </c>
      <c r="BN482" s="28">
        <v>0.42130000000000001</v>
      </c>
      <c r="BO482" s="28">
        <f t="shared" si="279"/>
        <v>0.37448888888888887</v>
      </c>
      <c r="BP482" s="24">
        <v>24.35</v>
      </c>
      <c r="BQ482" s="24">
        <f t="shared" si="280"/>
        <v>41.545454545454547</v>
      </c>
      <c r="BR482" s="24">
        <v>11</v>
      </c>
      <c r="BS482" s="28">
        <v>67.14</v>
      </c>
      <c r="BT482" s="28">
        <v>1103.1102000000001</v>
      </c>
      <c r="BU482" s="24">
        <v>9.56</v>
      </c>
      <c r="BV482" s="28">
        <v>36.049999999999997</v>
      </c>
      <c r="BW482" s="28">
        <v>592.30149999999992</v>
      </c>
      <c r="BX482" s="24">
        <v>444</v>
      </c>
      <c r="BY482" s="24">
        <v>1054</v>
      </c>
      <c r="BZ482" s="24">
        <v>145</v>
      </c>
      <c r="CA482" s="24">
        <v>349</v>
      </c>
      <c r="CB482" s="24">
        <v>204</v>
      </c>
      <c r="CC482" s="24">
        <v>1090</v>
      </c>
      <c r="CD482" s="24">
        <v>55.88</v>
      </c>
      <c r="CE482" s="24">
        <v>30.89</v>
      </c>
      <c r="CF482" s="24">
        <v>130.11000000000001</v>
      </c>
      <c r="CG482" s="24">
        <v>0</v>
      </c>
      <c r="CH482" s="24">
        <v>1643</v>
      </c>
      <c r="CI482" s="24">
        <v>100</v>
      </c>
      <c r="CJ482" s="24" t="s">
        <v>1980</v>
      </c>
      <c r="CK482" s="24">
        <v>506</v>
      </c>
      <c r="CL482" s="28">
        <v>1.01</v>
      </c>
      <c r="CM482" s="28">
        <v>3.27</v>
      </c>
      <c r="CN482" s="24">
        <v>67</v>
      </c>
      <c r="CO482" s="24">
        <v>13.24</v>
      </c>
      <c r="CP482" s="24">
        <v>115</v>
      </c>
      <c r="CQ482" s="24">
        <v>248</v>
      </c>
      <c r="CR482" s="24">
        <v>94</v>
      </c>
      <c r="CS482" s="24">
        <v>457</v>
      </c>
      <c r="CT482" s="24">
        <v>93</v>
      </c>
      <c r="CU482" s="24">
        <v>167</v>
      </c>
      <c r="CV482" s="24">
        <v>122</v>
      </c>
      <c r="CW482" s="24">
        <v>60</v>
      </c>
      <c r="CX482" s="24">
        <v>71.540000000000006</v>
      </c>
      <c r="CY482" s="24">
        <v>91.26</v>
      </c>
      <c r="CZ482" s="24">
        <v>70.11</v>
      </c>
      <c r="DA482" s="24">
        <v>29.85</v>
      </c>
      <c r="DB482" s="24">
        <v>337</v>
      </c>
      <c r="DC482" s="24">
        <v>10.85</v>
      </c>
      <c r="DD482" s="24">
        <v>6.13</v>
      </c>
      <c r="DE482" s="24">
        <v>11</v>
      </c>
      <c r="DF482" s="24">
        <v>2.17</v>
      </c>
      <c r="DG482" s="24">
        <v>28.26</v>
      </c>
      <c r="DH482" s="24">
        <v>3.29</v>
      </c>
    </row>
    <row r="483" spans="1:112" ht="12.3" customHeight="1">
      <c r="A483" s="24">
        <v>493</v>
      </c>
      <c r="B483" s="24" t="s">
        <v>90</v>
      </c>
      <c r="C483" s="24" t="s">
        <v>91</v>
      </c>
      <c r="D483" s="25" t="s">
        <v>364</v>
      </c>
      <c r="E483" s="25" t="s">
        <v>365</v>
      </c>
      <c r="F483" s="25" t="s">
        <v>364</v>
      </c>
      <c r="G483" s="25" t="s">
        <v>2357</v>
      </c>
      <c r="H483" s="25" t="s">
        <v>195</v>
      </c>
      <c r="I483" s="26">
        <v>3494</v>
      </c>
      <c r="J483" s="27">
        <v>3931.3140942847917</v>
      </c>
      <c r="K483" s="27">
        <f t="shared" si="254"/>
        <v>1092.5738000000001</v>
      </c>
      <c r="L483" s="24">
        <v>600</v>
      </c>
      <c r="M483" s="24">
        <v>213</v>
      </c>
      <c r="N483" s="24">
        <v>60</v>
      </c>
      <c r="O483" s="24">
        <f t="shared" si="255"/>
        <v>273</v>
      </c>
      <c r="P483" s="28">
        <v>31.27</v>
      </c>
      <c r="Q483" s="28">
        <f t="shared" si="256"/>
        <v>0.44456068569392682</v>
      </c>
      <c r="R483" s="29">
        <v>0.48240773360160805</v>
      </c>
      <c r="S483" s="29">
        <v>9.4220960200833315E-2</v>
      </c>
      <c r="T483" s="29">
        <v>0.42052594815845734</v>
      </c>
      <c r="U483" s="28" t="s">
        <v>237</v>
      </c>
      <c r="V483" s="28" t="s">
        <v>129</v>
      </c>
      <c r="W483" s="28">
        <v>0.46762099013142966</v>
      </c>
      <c r="X483" s="27">
        <v>1838.364989287099</v>
      </c>
      <c r="Y483" s="30">
        <f t="shared" si="257"/>
        <v>1.4722137941409878E-4</v>
      </c>
      <c r="Z483" s="27">
        <f t="shared" si="258"/>
        <v>1838.364989287099</v>
      </c>
      <c r="AA483" s="27">
        <v>0</v>
      </c>
      <c r="AB483" s="27">
        <v>0</v>
      </c>
      <c r="AC483" s="27">
        <v>0</v>
      </c>
      <c r="AD483" s="27">
        <v>0</v>
      </c>
      <c r="AE483" s="27">
        <v>0</v>
      </c>
      <c r="AF483" s="27">
        <f t="shared" si="259"/>
        <v>0</v>
      </c>
      <c r="AG483" s="27">
        <f t="shared" si="260"/>
        <v>0</v>
      </c>
      <c r="AH483" s="27">
        <v>0</v>
      </c>
      <c r="AI483" s="27">
        <v>0</v>
      </c>
      <c r="AJ483" s="27">
        <v>0</v>
      </c>
      <c r="AK483" s="27">
        <v>0</v>
      </c>
      <c r="AL483" s="27">
        <v>0</v>
      </c>
      <c r="AM483" s="27">
        <v>0</v>
      </c>
      <c r="AN483" s="27">
        <f t="shared" si="261"/>
        <v>0</v>
      </c>
      <c r="AO483" s="27">
        <v>0</v>
      </c>
      <c r="AP483" s="30">
        <f t="shared" si="262"/>
        <v>0</v>
      </c>
      <c r="AQ483" s="30">
        <f t="shared" si="263"/>
        <v>0</v>
      </c>
      <c r="AR483" s="31">
        <f t="shared" si="264"/>
        <v>0</v>
      </c>
      <c r="AS483" s="31">
        <f t="shared" si="281"/>
        <v>0</v>
      </c>
      <c r="AT483" s="32">
        <f t="shared" si="265"/>
        <v>0</v>
      </c>
      <c r="AU483" s="24">
        <v>555.53373627613848</v>
      </c>
      <c r="AV483" s="28">
        <f t="shared" si="266"/>
        <v>1.5427474310161504E-2</v>
      </c>
      <c r="AW483" s="30">
        <f t="shared" si="267"/>
        <v>1.9813875839120936E-4</v>
      </c>
      <c r="AX483" s="33">
        <f t="shared" si="268"/>
        <v>1.5427474310161504E-2</v>
      </c>
      <c r="AY483" s="30">
        <f t="shared" si="269"/>
        <v>1.9813875839120936E-4</v>
      </c>
      <c r="AZ483" s="31">
        <f t="shared" si="270"/>
        <v>0.89627071210702858</v>
      </c>
      <c r="BA483" s="31">
        <f t="shared" si="282"/>
        <v>555.53373627613848</v>
      </c>
      <c r="BB483" s="33">
        <f t="shared" si="271"/>
        <v>0</v>
      </c>
      <c r="BC483" s="31">
        <f t="shared" si="272"/>
        <v>0.46470197333959939</v>
      </c>
      <c r="BD483" s="30">
        <f t="shared" si="273"/>
        <v>1.4722137941409878E-4</v>
      </c>
      <c r="BE483" s="31">
        <f t="shared" si="274"/>
        <v>0.94263020126455754</v>
      </c>
      <c r="BF483" s="31">
        <f t="shared" si="275"/>
        <v>0.4701328042584671</v>
      </c>
      <c r="BG483" s="31">
        <f t="shared" si="276"/>
        <v>0.71350297449265399</v>
      </c>
      <c r="BH483" s="24">
        <v>0</v>
      </c>
      <c r="BI483" s="24">
        <v>274.76086090000001</v>
      </c>
      <c r="BJ483" s="24">
        <f t="shared" si="284"/>
        <v>14.308129918531609</v>
      </c>
      <c r="BK483" s="28">
        <f t="shared" si="283"/>
        <v>7.1540649592658047E-3</v>
      </c>
      <c r="BL483" s="28" t="str">
        <f t="shared" si="277"/>
        <v>FALSEFALSE</v>
      </c>
      <c r="BM483" s="24" t="str">
        <f t="shared" si="278"/>
        <v>FALSEFALSE</v>
      </c>
      <c r="BN483" s="28">
        <v>0.47810000000000002</v>
      </c>
      <c r="BO483" s="28">
        <f t="shared" si="279"/>
        <v>0.42497777777777779</v>
      </c>
      <c r="BP483" s="24">
        <v>10.92</v>
      </c>
      <c r="BQ483" s="24">
        <f t="shared" si="280"/>
        <v>99</v>
      </c>
      <c r="BR483" s="24">
        <v>12</v>
      </c>
      <c r="BS483" s="28">
        <v>37.75</v>
      </c>
      <c r="BT483" s="28">
        <v>1318.9849999999999</v>
      </c>
      <c r="BU483" s="24">
        <v>11.86</v>
      </c>
      <c r="BV483" s="28">
        <v>42.75</v>
      </c>
      <c r="BW483" s="28">
        <v>1493.6849999999999</v>
      </c>
      <c r="BX483" s="24">
        <v>1035</v>
      </c>
      <c r="BY483" s="24">
        <v>2165</v>
      </c>
      <c r="BZ483" s="24">
        <v>294</v>
      </c>
      <c r="CA483" s="24">
        <v>820</v>
      </c>
      <c r="CB483" s="24">
        <v>447</v>
      </c>
      <c r="CC483" s="24">
        <v>2227</v>
      </c>
      <c r="CD483" s="24">
        <v>61.39</v>
      </c>
      <c r="CE483" s="24">
        <v>30.51</v>
      </c>
      <c r="CF483" s="24">
        <v>114.49</v>
      </c>
      <c r="CG483" s="24">
        <v>0</v>
      </c>
      <c r="CH483" s="24">
        <v>3494</v>
      </c>
      <c r="CI483" s="24">
        <v>100</v>
      </c>
      <c r="CJ483" s="24" t="s">
        <v>1980</v>
      </c>
      <c r="CK483" s="24">
        <v>881</v>
      </c>
      <c r="CL483" s="28">
        <v>1</v>
      </c>
      <c r="CM483" s="28">
        <v>3.98</v>
      </c>
      <c r="CN483" s="24">
        <v>210</v>
      </c>
      <c r="CO483" s="24">
        <v>23.84</v>
      </c>
      <c r="CP483" s="24">
        <v>161</v>
      </c>
      <c r="CQ483" s="24">
        <v>549</v>
      </c>
      <c r="CR483" s="24">
        <v>326</v>
      </c>
      <c r="CS483" s="24">
        <v>1188</v>
      </c>
      <c r="CT483" s="24">
        <v>184</v>
      </c>
      <c r="CU483" s="24">
        <v>408</v>
      </c>
      <c r="CV483" s="24">
        <v>253</v>
      </c>
      <c r="CW483" s="24">
        <v>79</v>
      </c>
      <c r="CX483" s="24">
        <v>64.11</v>
      </c>
      <c r="CY483" s="24">
        <v>97.14</v>
      </c>
      <c r="CZ483" s="24">
        <v>66.930000000000007</v>
      </c>
      <c r="DA483" s="24">
        <v>20.9</v>
      </c>
      <c r="DB483" s="24">
        <v>309</v>
      </c>
      <c r="DC483" s="24">
        <v>3.78</v>
      </c>
      <c r="DD483" s="24">
        <v>9.65</v>
      </c>
      <c r="DE483" s="24">
        <v>11</v>
      </c>
      <c r="DF483" s="24">
        <v>1.25</v>
      </c>
      <c r="DG483" s="24">
        <v>18.39</v>
      </c>
      <c r="DH483" s="24">
        <v>8.59</v>
      </c>
    </row>
    <row r="484" spans="1:112" ht="12.3" customHeight="1">
      <c r="A484" s="24">
        <v>494</v>
      </c>
      <c r="B484" s="24" t="s">
        <v>90</v>
      </c>
      <c r="C484" s="24" t="s">
        <v>91</v>
      </c>
      <c r="D484" s="25" t="s">
        <v>490</v>
      </c>
      <c r="E484" s="25" t="s">
        <v>491</v>
      </c>
      <c r="F484" s="25" t="s">
        <v>614</v>
      </c>
      <c r="G484" s="25" t="s">
        <v>615</v>
      </c>
      <c r="H484" s="25" t="s">
        <v>195</v>
      </c>
      <c r="I484" s="26">
        <v>70578</v>
      </c>
      <c r="J484" s="27">
        <v>81521.504040804371</v>
      </c>
      <c r="K484" s="27">
        <f t="shared" si="254"/>
        <v>7883.5626000000002</v>
      </c>
      <c r="L484" s="24">
        <v>16216</v>
      </c>
      <c r="M484" s="24">
        <v>1564</v>
      </c>
      <c r="N484" s="24">
        <v>475</v>
      </c>
      <c r="O484" s="24">
        <f t="shared" si="255"/>
        <v>2039</v>
      </c>
      <c r="P484" s="28">
        <v>11.17</v>
      </c>
      <c r="Q484" s="28">
        <f t="shared" si="256"/>
        <v>0.38168002473286461</v>
      </c>
      <c r="R484" s="29">
        <v>0.35100277407376507</v>
      </c>
      <c r="S484" s="29">
        <v>3.2687715112621141E-2</v>
      </c>
      <c r="T484" s="29">
        <v>0.27240425385087108</v>
      </c>
      <c r="U484" s="28" t="s">
        <v>96</v>
      </c>
      <c r="V484" s="28" t="s">
        <v>97</v>
      </c>
      <c r="W484" s="28">
        <v>0.29300058434500048</v>
      </c>
      <c r="X484" s="27">
        <v>23885.848320638997</v>
      </c>
      <c r="Y484" s="30">
        <f t="shared" si="257"/>
        <v>1.9128451415973042E-3</v>
      </c>
      <c r="Z484" s="27">
        <f t="shared" si="258"/>
        <v>22205.848320638997</v>
      </c>
      <c r="AA484" s="27">
        <v>0</v>
      </c>
      <c r="AB484" s="27">
        <v>0</v>
      </c>
      <c r="AC484" s="27">
        <v>157</v>
      </c>
      <c r="AD484" s="27">
        <v>1680</v>
      </c>
      <c r="AE484" s="27">
        <v>18224</v>
      </c>
      <c r="AF484" s="27">
        <f t="shared" si="259"/>
        <v>18224</v>
      </c>
      <c r="AG484" s="27">
        <f t="shared" si="260"/>
        <v>3</v>
      </c>
      <c r="AH484" s="27">
        <v>0</v>
      </c>
      <c r="AI484" s="27">
        <v>0</v>
      </c>
      <c r="AJ484" s="27">
        <v>232</v>
      </c>
      <c r="AK484" s="27">
        <v>1680</v>
      </c>
      <c r="AL484" s="27">
        <v>18224</v>
      </c>
      <c r="AM484" s="27">
        <v>19904</v>
      </c>
      <c r="AN484" s="27">
        <f t="shared" si="261"/>
        <v>3</v>
      </c>
      <c r="AO484" s="27">
        <v>1680</v>
      </c>
      <c r="AP484" s="30">
        <f t="shared" si="262"/>
        <v>9.7156090859913528E-4</v>
      </c>
      <c r="AQ484" s="30">
        <f t="shared" si="263"/>
        <v>0</v>
      </c>
      <c r="AR484" s="31">
        <f t="shared" si="264"/>
        <v>7.0334533546726322E-2</v>
      </c>
      <c r="AS484" s="31">
        <f t="shared" si="281"/>
        <v>7.0334533546726322E-2</v>
      </c>
      <c r="AT484" s="32">
        <f t="shared" si="265"/>
        <v>2.0608059428823849E-2</v>
      </c>
      <c r="AU484" s="24">
        <v>4524.2220228711521</v>
      </c>
      <c r="AV484" s="28">
        <f t="shared" si="266"/>
        <v>0.12564010873431014</v>
      </c>
      <c r="AW484" s="30">
        <f t="shared" si="267"/>
        <v>1.6136260964217507E-3</v>
      </c>
      <c r="AX484" s="33">
        <f t="shared" si="268"/>
        <v>0.12564010873431014</v>
      </c>
      <c r="AY484" s="30">
        <f t="shared" si="269"/>
        <v>1.6136260964217507E-3</v>
      </c>
      <c r="AZ484" s="31">
        <f t="shared" si="270"/>
        <v>0.9078821249662441</v>
      </c>
      <c r="BA484" s="31">
        <f t="shared" si="282"/>
        <v>4524.2220228711521</v>
      </c>
      <c r="BB484" s="33">
        <f t="shared" si="271"/>
        <v>0</v>
      </c>
      <c r="BC484" s="31">
        <f t="shared" si="272"/>
        <v>0.46150833592477314</v>
      </c>
      <c r="BD484" s="30">
        <f t="shared" si="273"/>
        <v>9.4128423299816896E-4</v>
      </c>
      <c r="BE484" s="31">
        <f t="shared" si="274"/>
        <v>0.94570505308615838</v>
      </c>
      <c r="BF484" s="31">
        <f t="shared" si="275"/>
        <v>0.41353949419091873</v>
      </c>
      <c r="BG484" s="31">
        <f t="shared" si="276"/>
        <v>0.6276134243403928</v>
      </c>
      <c r="BH484" s="24">
        <v>100</v>
      </c>
      <c r="BI484" s="24">
        <v>44.809483000599997</v>
      </c>
      <c r="BJ484" s="24">
        <f t="shared" si="284"/>
        <v>1819.2913325894165</v>
      </c>
      <c r="BK484" s="28">
        <f t="shared" si="283"/>
        <v>0.90964566629470822</v>
      </c>
      <c r="BL484" s="28" t="str">
        <f t="shared" si="277"/>
        <v>FALSETRUE</v>
      </c>
      <c r="BM484" s="24" t="str">
        <f t="shared" si="278"/>
        <v>FALSETRUE</v>
      </c>
      <c r="BN484" s="28">
        <v>0.30709999999999998</v>
      </c>
      <c r="BO484" s="28">
        <f t="shared" si="279"/>
        <v>0.27297777777777776</v>
      </c>
      <c r="BP484" s="24">
        <v>2.2400000000000002</v>
      </c>
      <c r="BQ484" s="24">
        <f t="shared" si="280"/>
        <v>308.82</v>
      </c>
      <c r="BR484" s="24">
        <v>50</v>
      </c>
      <c r="BS484" s="28">
        <v>1.85</v>
      </c>
      <c r="BT484" s="28">
        <v>1305.6930000000002</v>
      </c>
      <c r="BU484" s="24">
        <v>0.31</v>
      </c>
      <c r="BV484" s="28">
        <v>3.1099999999999994</v>
      </c>
      <c r="BW484" s="28">
        <v>2194.9757999999997</v>
      </c>
      <c r="BX484" s="24">
        <v>15463</v>
      </c>
      <c r="BY484" s="24">
        <v>50353</v>
      </c>
      <c r="BZ484" s="24">
        <v>4762</v>
      </c>
      <c r="CA484" s="24">
        <v>12470</v>
      </c>
      <c r="CB484" s="24">
        <v>6444</v>
      </c>
      <c r="CC484" s="24">
        <v>51664</v>
      </c>
      <c r="CD484" s="24">
        <v>40.17</v>
      </c>
      <c r="CE484" s="24">
        <v>32.22</v>
      </c>
      <c r="CF484" s="24">
        <v>94.4</v>
      </c>
      <c r="CG484" s="24">
        <v>70576</v>
      </c>
      <c r="CH484" s="24">
        <v>2</v>
      </c>
      <c r="CI484" s="24">
        <v>0</v>
      </c>
      <c r="CJ484" s="24" t="s">
        <v>98</v>
      </c>
      <c r="CK484" s="24">
        <v>18663</v>
      </c>
      <c r="CL484" s="28">
        <v>1.04</v>
      </c>
      <c r="CM484" s="28">
        <v>3.94</v>
      </c>
      <c r="CN484" s="24">
        <v>7103</v>
      </c>
      <c r="CO484" s="24">
        <v>38.21</v>
      </c>
      <c r="CP484" s="24">
        <v>3107</v>
      </c>
      <c r="CQ484" s="24">
        <v>6433</v>
      </c>
      <c r="CR484" s="24">
        <v>5696</v>
      </c>
      <c r="CS484" s="24">
        <v>15441</v>
      </c>
      <c r="CT484" s="24">
        <v>3065</v>
      </c>
      <c r="CU484" s="24">
        <v>6028</v>
      </c>
      <c r="CV484" s="24">
        <v>4731</v>
      </c>
      <c r="CW484" s="24">
        <v>4854</v>
      </c>
      <c r="CX484" s="24">
        <v>73.13</v>
      </c>
      <c r="CY484" s="24">
        <v>97.73</v>
      </c>
      <c r="CZ484" s="24">
        <v>86.93</v>
      </c>
      <c r="DA484" s="24">
        <v>54.28</v>
      </c>
      <c r="DB484" s="24">
        <v>1349</v>
      </c>
      <c r="DC484" s="24">
        <v>2.5499999999999998</v>
      </c>
      <c r="DD484" s="24">
        <v>5.32</v>
      </c>
      <c r="DE484" s="24">
        <v>674</v>
      </c>
      <c r="DF484" s="24">
        <v>3.63</v>
      </c>
      <c r="DG484" s="24">
        <v>3.62</v>
      </c>
      <c r="DH484" s="24">
        <v>1.28</v>
      </c>
    </row>
    <row r="485" spans="1:112" ht="12.3" customHeight="1">
      <c r="A485" s="24">
        <v>495</v>
      </c>
      <c r="B485" s="24" t="s">
        <v>90</v>
      </c>
      <c r="C485" s="24" t="s">
        <v>91</v>
      </c>
      <c r="D485" s="25" t="s">
        <v>490</v>
      </c>
      <c r="E485" s="25" t="s">
        <v>491</v>
      </c>
      <c r="F485" s="25" t="s">
        <v>492</v>
      </c>
      <c r="G485" s="25" t="s">
        <v>493</v>
      </c>
      <c r="H485" s="25" t="s">
        <v>195</v>
      </c>
      <c r="I485" s="26">
        <v>87078</v>
      </c>
      <c r="J485" s="27">
        <v>100579.91908052315</v>
      </c>
      <c r="K485" s="27">
        <f t="shared" si="254"/>
        <v>12530.524200000002</v>
      </c>
      <c r="L485" s="24">
        <v>20814</v>
      </c>
      <c r="M485" s="24">
        <v>2456</v>
      </c>
      <c r="N485" s="24">
        <v>1042</v>
      </c>
      <c r="O485" s="24">
        <f t="shared" si="255"/>
        <v>3498</v>
      </c>
      <c r="P485" s="28">
        <v>14.39</v>
      </c>
      <c r="Q485" s="28">
        <f t="shared" si="256"/>
        <v>0.41222403237181432</v>
      </c>
      <c r="R485" s="29">
        <v>0.35100277407376507</v>
      </c>
      <c r="S485" s="29">
        <v>3.2687715112621141E-2</v>
      </c>
      <c r="T485" s="29">
        <v>0.27240425385087108</v>
      </c>
      <c r="U485" s="28" t="s">
        <v>96</v>
      </c>
      <c r="V485" s="28" t="s">
        <v>97</v>
      </c>
      <c r="W485" s="28">
        <v>0.37746449496191187</v>
      </c>
      <c r="X485" s="27">
        <v>37965.348359039635</v>
      </c>
      <c r="Y485" s="30">
        <f t="shared" si="257"/>
        <v>3.040370648878648E-3</v>
      </c>
      <c r="Z485" s="27">
        <f t="shared" si="258"/>
        <v>37868.348359039635</v>
      </c>
      <c r="AA485" s="27">
        <v>0</v>
      </c>
      <c r="AB485" s="27">
        <v>0</v>
      </c>
      <c r="AC485" s="27">
        <v>25</v>
      </c>
      <c r="AD485" s="27">
        <v>97</v>
      </c>
      <c r="AE485" s="27">
        <v>0</v>
      </c>
      <c r="AF485" s="27">
        <f t="shared" si="259"/>
        <v>97</v>
      </c>
      <c r="AG485" s="27">
        <f t="shared" si="260"/>
        <v>2</v>
      </c>
      <c r="AH485" s="27">
        <v>0</v>
      </c>
      <c r="AI485" s="27">
        <v>0</v>
      </c>
      <c r="AJ485" s="27">
        <v>0</v>
      </c>
      <c r="AK485" s="27">
        <v>97</v>
      </c>
      <c r="AL485" s="27">
        <v>0</v>
      </c>
      <c r="AM485" s="27">
        <v>97</v>
      </c>
      <c r="AN485" s="27">
        <f t="shared" si="261"/>
        <v>1</v>
      </c>
      <c r="AO485" s="27">
        <v>97</v>
      </c>
      <c r="AP485" s="30">
        <f t="shared" si="262"/>
        <v>5.6096076270307215E-5</v>
      </c>
      <c r="AQ485" s="30">
        <f t="shared" si="263"/>
        <v>0</v>
      </c>
      <c r="AR485" s="31">
        <f t="shared" si="264"/>
        <v>2.5549614106702666E-3</v>
      </c>
      <c r="AS485" s="31">
        <f t="shared" si="281"/>
        <v>2.5549614106702666E-3</v>
      </c>
      <c r="AT485" s="32">
        <f t="shared" si="265"/>
        <v>9.6440721852582615E-4</v>
      </c>
      <c r="AU485" s="24">
        <v>6142.1022620202302</v>
      </c>
      <c r="AV485" s="28">
        <f t="shared" si="266"/>
        <v>0.17056952381124368</v>
      </c>
      <c r="AW485" s="30">
        <f t="shared" si="267"/>
        <v>2.1906653667268911E-3</v>
      </c>
      <c r="AX485" s="33">
        <f t="shared" si="268"/>
        <v>0.17056952381124368</v>
      </c>
      <c r="AY485" s="30">
        <f t="shared" si="269"/>
        <v>2.1906653667268911E-3</v>
      </c>
      <c r="AZ485" s="31">
        <f t="shared" si="270"/>
        <v>0.91261564749482849</v>
      </c>
      <c r="BA485" s="31">
        <f t="shared" ref="BA485:BA501" si="285">AU485-AI485</f>
        <v>6142.1022620202302</v>
      </c>
      <c r="BB485" s="33">
        <f t="shared" si="271"/>
        <v>0</v>
      </c>
      <c r="BC485" s="31">
        <f t="shared" si="272"/>
        <v>0.47806264845994578</v>
      </c>
      <c r="BD485" s="30">
        <f t="shared" si="273"/>
        <v>2.9842745726083408E-3</v>
      </c>
      <c r="BE485" s="31">
        <f t="shared" si="274"/>
        <v>0.95361613032508119</v>
      </c>
      <c r="BF485" s="31">
        <f t="shared" si="275"/>
        <v>0.44470699864529056</v>
      </c>
      <c r="BG485" s="31">
        <f t="shared" si="276"/>
        <v>0.67491518021506136</v>
      </c>
      <c r="BH485" s="24">
        <v>98.92</v>
      </c>
      <c r="BI485" s="24">
        <v>165.00271503900001</v>
      </c>
      <c r="BJ485" s="24">
        <f t="shared" si="284"/>
        <v>609.56523689170876</v>
      </c>
      <c r="BK485" s="28">
        <f t="shared" si="283"/>
        <v>0.30478261844585436</v>
      </c>
      <c r="BL485" s="28" t="str">
        <f t="shared" si="277"/>
        <v>FALSETRUE</v>
      </c>
      <c r="BM485" s="24" t="str">
        <f t="shared" si="278"/>
        <v>FALSETRUE</v>
      </c>
      <c r="BN485" s="28">
        <v>0.32090000000000002</v>
      </c>
      <c r="BO485" s="28">
        <f t="shared" si="279"/>
        <v>0.28524444444444447</v>
      </c>
      <c r="BP485" s="24">
        <v>1.77</v>
      </c>
      <c r="BQ485" s="24">
        <f t="shared" si="280"/>
        <v>290.57142857142856</v>
      </c>
      <c r="BR485" s="24">
        <v>56</v>
      </c>
      <c r="BS485" s="28">
        <v>1.96</v>
      </c>
      <c r="BT485" s="28">
        <v>1706.7287999999999</v>
      </c>
      <c r="BU485" s="24">
        <v>0.31</v>
      </c>
      <c r="BV485" s="28">
        <v>5.25</v>
      </c>
      <c r="BW485" s="28">
        <v>4571.5950000000003</v>
      </c>
      <c r="BX485" s="24">
        <v>20116</v>
      </c>
      <c r="BY485" s="24">
        <v>62686</v>
      </c>
      <c r="BZ485" s="24">
        <v>4276</v>
      </c>
      <c r="CA485" s="24">
        <v>16148</v>
      </c>
      <c r="CB485" s="24">
        <v>8229</v>
      </c>
      <c r="CC485" s="24">
        <v>62701</v>
      </c>
      <c r="CD485" s="24">
        <v>38.909999999999997</v>
      </c>
      <c r="CE485" s="24">
        <v>31.05</v>
      </c>
      <c r="CF485" s="24">
        <v>92.14</v>
      </c>
      <c r="CG485" s="24">
        <v>86134</v>
      </c>
      <c r="CH485" s="24">
        <v>944</v>
      </c>
      <c r="CI485" s="24">
        <v>1.08</v>
      </c>
      <c r="CJ485" s="24" t="s">
        <v>98</v>
      </c>
      <c r="CK485" s="24">
        <v>24737</v>
      </c>
      <c r="CL485" s="28">
        <v>1.02</v>
      </c>
      <c r="CM485" s="28">
        <v>3.57</v>
      </c>
      <c r="CN485" s="24">
        <v>9136</v>
      </c>
      <c r="CO485" s="24">
        <v>37.01</v>
      </c>
      <c r="CP485" s="24">
        <v>3804</v>
      </c>
      <c r="CQ485" s="24">
        <v>6146</v>
      </c>
      <c r="CR485" s="24">
        <v>4809</v>
      </c>
      <c r="CS485" s="24">
        <v>16272</v>
      </c>
      <c r="CT485" s="24">
        <v>3564</v>
      </c>
      <c r="CU485" s="24">
        <v>7996</v>
      </c>
      <c r="CV485" s="24">
        <v>6082</v>
      </c>
      <c r="CW485" s="24">
        <v>6690</v>
      </c>
      <c r="CX485" s="24">
        <v>68.39</v>
      </c>
      <c r="CY485" s="24">
        <v>96.49</v>
      </c>
      <c r="CZ485" s="24">
        <v>88.5</v>
      </c>
      <c r="DA485" s="24">
        <v>60.12</v>
      </c>
      <c r="DB485" s="24">
        <v>1308</v>
      </c>
      <c r="DC485" s="24">
        <v>4.0599999999999996</v>
      </c>
      <c r="DD485" s="24">
        <v>4.01</v>
      </c>
      <c r="DE485" s="24">
        <v>2007</v>
      </c>
      <c r="DF485" s="24">
        <v>8.1300000000000008</v>
      </c>
      <c r="DG485" s="24">
        <v>5.16</v>
      </c>
      <c r="DH485" s="24">
        <v>1.06</v>
      </c>
    </row>
    <row r="486" spans="1:112" ht="12.3" customHeight="1">
      <c r="A486" s="24">
        <v>496</v>
      </c>
      <c r="B486" s="24" t="s">
        <v>90</v>
      </c>
      <c r="C486" s="24" t="s">
        <v>91</v>
      </c>
      <c r="D486" s="25" t="s">
        <v>490</v>
      </c>
      <c r="E486" s="25" t="s">
        <v>491</v>
      </c>
      <c r="F486" s="25" t="s">
        <v>1401</v>
      </c>
      <c r="G486" s="25" t="s">
        <v>1402</v>
      </c>
      <c r="H486" s="25" t="s">
        <v>195</v>
      </c>
      <c r="I486" s="26">
        <v>16443</v>
      </c>
      <c r="J486" s="27">
        <v>18992.57687867248</v>
      </c>
      <c r="K486" s="27">
        <f t="shared" si="254"/>
        <v>2882.4579000000003</v>
      </c>
      <c r="L486" s="24">
        <v>3609</v>
      </c>
      <c r="M486" s="24">
        <v>578</v>
      </c>
      <c r="N486" s="24">
        <v>189</v>
      </c>
      <c r="O486" s="24">
        <f t="shared" si="255"/>
        <v>767</v>
      </c>
      <c r="P486" s="28">
        <v>17.53</v>
      </c>
      <c r="Q486" s="28">
        <f t="shared" si="256"/>
        <v>0.44115891412742236</v>
      </c>
      <c r="R486" s="29">
        <v>0.35100277407376507</v>
      </c>
      <c r="S486" s="29">
        <v>3.2687715112621141E-2</v>
      </c>
      <c r="T486" s="29">
        <v>0.27240425385087108</v>
      </c>
      <c r="U486" s="28" t="s">
        <v>96</v>
      </c>
      <c r="V486" s="28" t="s">
        <v>97</v>
      </c>
      <c r="W486" s="28">
        <v>0.45982992332747158</v>
      </c>
      <c r="X486" s="27">
        <v>8733.3551699110758</v>
      </c>
      <c r="Y486" s="30">
        <f t="shared" si="257"/>
        <v>6.9939136271636481E-4</v>
      </c>
      <c r="Z486" s="27">
        <f t="shared" si="258"/>
        <v>8711.3551699110758</v>
      </c>
      <c r="AA486" s="27">
        <v>0</v>
      </c>
      <c r="AB486" s="27">
        <v>0</v>
      </c>
      <c r="AC486" s="27">
        <v>291</v>
      </c>
      <c r="AD486" s="27">
        <v>22</v>
      </c>
      <c r="AE486" s="27">
        <v>0</v>
      </c>
      <c r="AF486" s="27">
        <f t="shared" si="259"/>
        <v>291</v>
      </c>
      <c r="AG486" s="27">
        <f t="shared" si="260"/>
        <v>2</v>
      </c>
      <c r="AH486" s="27">
        <v>0</v>
      </c>
      <c r="AI486" s="27">
        <v>0</v>
      </c>
      <c r="AJ486" s="27">
        <v>322</v>
      </c>
      <c r="AK486" s="27">
        <v>22</v>
      </c>
      <c r="AL486" s="27">
        <v>0</v>
      </c>
      <c r="AM486" s="27">
        <v>322</v>
      </c>
      <c r="AN486" s="27">
        <f t="shared" si="261"/>
        <v>2</v>
      </c>
      <c r="AO486" s="27">
        <v>22</v>
      </c>
      <c r="AP486" s="30">
        <f t="shared" si="262"/>
        <v>1.2722821422131533E-5</v>
      </c>
      <c r="AQ486" s="30">
        <f t="shared" si="263"/>
        <v>0</v>
      </c>
      <c r="AR486" s="31">
        <f t="shared" si="264"/>
        <v>2.5190776708356416E-3</v>
      </c>
      <c r="AS486" s="31">
        <f t="shared" si="281"/>
        <v>2.5190776708356416E-3</v>
      </c>
      <c r="AT486" s="32">
        <f t="shared" si="265"/>
        <v>1.1583472922362986E-3</v>
      </c>
      <c r="AU486" s="24">
        <v>1293.9614042435051</v>
      </c>
      <c r="AV486" s="28">
        <f t="shared" si="266"/>
        <v>3.5934012677826671E-2</v>
      </c>
      <c r="AW486" s="30">
        <f t="shared" si="267"/>
        <v>4.6150915651234798E-4</v>
      </c>
      <c r="AX486" s="33">
        <f t="shared" si="268"/>
        <v>3.5934012677826671E-2</v>
      </c>
      <c r="AY486" s="30">
        <f t="shared" si="269"/>
        <v>4.6150915651234798E-4</v>
      </c>
      <c r="AZ486" s="31">
        <f t="shared" si="270"/>
        <v>0.89843117115552518</v>
      </c>
      <c r="BA486" s="31">
        <f t="shared" si="285"/>
        <v>1293.9614042435051</v>
      </c>
      <c r="BB486" s="33">
        <f t="shared" si="271"/>
        <v>0</v>
      </c>
      <c r="BC486" s="31">
        <f t="shared" si="272"/>
        <v>0.42845598596903894</v>
      </c>
      <c r="BD486" s="30">
        <f t="shared" si="273"/>
        <v>6.8666854129423326E-4</v>
      </c>
      <c r="BE486" s="31">
        <f t="shared" si="274"/>
        <v>0.94471910402694947</v>
      </c>
      <c r="BF486" s="31">
        <f t="shared" si="275"/>
        <v>0.46841613957237915</v>
      </c>
      <c r="BG486" s="31">
        <f t="shared" si="276"/>
        <v>0.71089765670024396</v>
      </c>
      <c r="BH486" s="24">
        <v>99.96</v>
      </c>
      <c r="BI486" s="24">
        <v>49.116666037999998</v>
      </c>
      <c r="BJ486" s="24">
        <f t="shared" si="284"/>
        <v>386.68294106074973</v>
      </c>
      <c r="BK486" s="28">
        <f t="shared" si="283"/>
        <v>0.19334147053037487</v>
      </c>
      <c r="BL486" s="28" t="str">
        <f t="shared" si="277"/>
        <v>FALSETRUE</v>
      </c>
      <c r="BM486" s="24" t="str">
        <f t="shared" si="278"/>
        <v>FALSETRUE</v>
      </c>
      <c r="BN486" s="28">
        <v>0.37109999999999999</v>
      </c>
      <c r="BO486" s="28">
        <f t="shared" si="279"/>
        <v>0.32986666666666664</v>
      </c>
      <c r="BP486" s="24">
        <v>2.63</v>
      </c>
      <c r="BQ486" s="24">
        <f t="shared" si="280"/>
        <v>469</v>
      </c>
      <c r="BR486" s="24">
        <v>6</v>
      </c>
      <c r="BS486" s="28">
        <v>2.25</v>
      </c>
      <c r="BT486" s="28">
        <v>369.96749999999997</v>
      </c>
      <c r="BU486" s="24">
        <v>0.91</v>
      </c>
      <c r="BV486" s="28">
        <v>5.5699999999999994</v>
      </c>
      <c r="BW486" s="28">
        <v>915.87509999999997</v>
      </c>
      <c r="BX486" s="24">
        <v>4210</v>
      </c>
      <c r="BY486" s="24">
        <v>11344</v>
      </c>
      <c r="BZ486" s="24">
        <v>889</v>
      </c>
      <c r="CA486" s="24">
        <v>3402</v>
      </c>
      <c r="CB486" s="24">
        <v>1725</v>
      </c>
      <c r="CC486" s="24">
        <v>11316</v>
      </c>
      <c r="CD486" s="24">
        <v>44.95</v>
      </c>
      <c r="CE486" s="24">
        <v>30.07</v>
      </c>
      <c r="CF486" s="24">
        <v>95.31</v>
      </c>
      <c r="CG486" s="24">
        <v>16437</v>
      </c>
      <c r="CH486" s="24">
        <v>6</v>
      </c>
      <c r="CI486" s="24">
        <v>0.04</v>
      </c>
      <c r="CJ486" s="24" t="s">
        <v>98</v>
      </c>
      <c r="CK486" s="24">
        <v>4479</v>
      </c>
      <c r="CL486" s="28">
        <v>1.07</v>
      </c>
      <c r="CM486" s="28">
        <v>3.92</v>
      </c>
      <c r="CN486" s="24">
        <v>1573</v>
      </c>
      <c r="CO486" s="24">
        <v>35.25</v>
      </c>
      <c r="CP486" s="24">
        <v>1214</v>
      </c>
      <c r="CQ486" s="24">
        <v>1492</v>
      </c>
      <c r="CR486" s="24">
        <v>108</v>
      </c>
      <c r="CS486" s="24">
        <v>2814</v>
      </c>
      <c r="CT486" s="24">
        <v>625</v>
      </c>
      <c r="CU486" s="24">
        <v>1679</v>
      </c>
      <c r="CV486" s="24">
        <v>1266</v>
      </c>
      <c r="CW486" s="24">
        <v>972</v>
      </c>
      <c r="CX486" s="24">
        <v>55.95</v>
      </c>
      <c r="CY486" s="24">
        <v>97.39</v>
      </c>
      <c r="CZ486" s="24">
        <v>87.13</v>
      </c>
      <c r="DA486" s="24">
        <v>46.26</v>
      </c>
      <c r="DB486" s="24">
        <v>360</v>
      </c>
      <c r="DC486" s="24">
        <v>3.21</v>
      </c>
      <c r="DD486" s="24">
        <v>7.37</v>
      </c>
      <c r="DE486" s="24">
        <v>335</v>
      </c>
      <c r="DF486" s="24">
        <v>7.51</v>
      </c>
      <c r="DG486" s="24">
        <v>5.65</v>
      </c>
      <c r="DH486" s="24">
        <v>1.26</v>
      </c>
    </row>
    <row r="487" spans="1:112" ht="12.3" customHeight="1">
      <c r="A487" s="24">
        <v>497</v>
      </c>
      <c r="B487" s="24" t="s">
        <v>90</v>
      </c>
      <c r="C487" s="24" t="s">
        <v>91</v>
      </c>
      <c r="D487" s="25" t="s">
        <v>1204</v>
      </c>
      <c r="E487" s="25" t="s">
        <v>1205</v>
      </c>
      <c r="F487" s="25" t="s">
        <v>1206</v>
      </c>
      <c r="G487" s="25" t="s">
        <v>1207</v>
      </c>
      <c r="H487" s="25" t="s">
        <v>195</v>
      </c>
      <c r="I487" s="26">
        <v>16395</v>
      </c>
      <c r="J487" s="27">
        <v>18584.388721300485</v>
      </c>
      <c r="K487" s="27">
        <f t="shared" si="254"/>
        <v>4629.9480000000003</v>
      </c>
      <c r="L487" s="24">
        <v>3227</v>
      </c>
      <c r="M487" s="24">
        <v>828</v>
      </c>
      <c r="N487" s="24">
        <v>442</v>
      </c>
      <c r="O487" s="24">
        <f t="shared" si="255"/>
        <v>1270</v>
      </c>
      <c r="P487" s="28">
        <v>28.240000000000002</v>
      </c>
      <c r="Q487" s="28">
        <f t="shared" si="256"/>
        <v>0.42071086270463148</v>
      </c>
      <c r="R487" s="29">
        <v>0.47343369267228252</v>
      </c>
      <c r="S487" s="29">
        <v>7.9536952799234409E-2</v>
      </c>
      <c r="T487" s="29">
        <v>0.56872409972351234</v>
      </c>
      <c r="U487" s="28" t="s">
        <v>237</v>
      </c>
      <c r="V487" s="28" t="s">
        <v>129</v>
      </c>
      <c r="W487" s="28">
        <v>0.39887203182885322</v>
      </c>
      <c r="X487" s="27">
        <v>7412.7928895623481</v>
      </c>
      <c r="Y487" s="30">
        <f t="shared" si="257"/>
        <v>5.9363706384312539E-4</v>
      </c>
      <c r="Z487" s="27">
        <f t="shared" si="258"/>
        <v>6011.7928895623481</v>
      </c>
      <c r="AA487" s="27">
        <v>0</v>
      </c>
      <c r="AB487" s="27">
        <v>0</v>
      </c>
      <c r="AC487" s="27">
        <v>486</v>
      </c>
      <c r="AD487" s="27">
        <v>1143</v>
      </c>
      <c r="AE487" s="27">
        <v>5282</v>
      </c>
      <c r="AF487" s="27">
        <f t="shared" si="259"/>
        <v>5282</v>
      </c>
      <c r="AG487" s="27">
        <f t="shared" si="260"/>
        <v>3</v>
      </c>
      <c r="AH487" s="27">
        <v>0</v>
      </c>
      <c r="AI487" s="27">
        <v>0</v>
      </c>
      <c r="AJ487" s="27">
        <v>322</v>
      </c>
      <c r="AK487" s="27">
        <v>1143</v>
      </c>
      <c r="AL487" s="27">
        <v>5282</v>
      </c>
      <c r="AM487" s="27">
        <v>6683</v>
      </c>
      <c r="AN487" s="27">
        <f t="shared" si="261"/>
        <v>3</v>
      </c>
      <c r="AO487" s="27">
        <v>1401</v>
      </c>
      <c r="AP487" s="30">
        <f t="shared" si="262"/>
        <v>8.102124005639217E-4</v>
      </c>
      <c r="AQ487" s="30">
        <f t="shared" si="263"/>
        <v>0</v>
      </c>
      <c r="AR487" s="31">
        <f t="shared" si="264"/>
        <v>0.18899759117412968</v>
      </c>
      <c r="AS487" s="31">
        <f t="shared" si="281"/>
        <v>0.18899759117412968</v>
      </c>
      <c r="AT487" s="32">
        <f t="shared" si="265"/>
        <v>7.5385853202384043E-2</v>
      </c>
      <c r="AU487" s="24">
        <v>1909.4004163647203</v>
      </c>
      <c r="AV487" s="28">
        <f t="shared" si="266"/>
        <v>5.3025089112924972E-2</v>
      </c>
      <c r="AW487" s="30">
        <f t="shared" si="267"/>
        <v>6.810139566071461E-4</v>
      </c>
      <c r="AX487" s="33">
        <f t="shared" si="268"/>
        <v>5.3025089112924972E-2</v>
      </c>
      <c r="AY487" s="30">
        <f t="shared" si="269"/>
        <v>6.810139566071461E-4</v>
      </c>
      <c r="AZ487" s="31">
        <f t="shared" si="270"/>
        <v>0.90023179542817078</v>
      </c>
      <c r="BA487" s="31">
        <f t="shared" si="285"/>
        <v>1909.4004163647203</v>
      </c>
      <c r="BB487" s="33">
        <f t="shared" si="271"/>
        <v>0</v>
      </c>
      <c r="BC487" s="31">
        <f t="shared" si="272"/>
        <v>0.47556352573779276</v>
      </c>
      <c r="BD487" s="30">
        <f t="shared" si="273"/>
        <v>-2.1657533672079631E-4</v>
      </c>
      <c r="BE487" s="31">
        <f t="shared" si="274"/>
        <v>0.94122147021732283</v>
      </c>
      <c r="BF487" s="31">
        <f t="shared" si="275"/>
        <v>0.44689571303667303</v>
      </c>
      <c r="BG487" s="31">
        <f t="shared" si="276"/>
        <v>0.67823691019097621</v>
      </c>
      <c r="BH487" s="24">
        <v>86.92</v>
      </c>
      <c r="BI487" s="24">
        <v>418.83864214300002</v>
      </c>
      <c r="BJ487" s="24">
        <f t="shared" si="284"/>
        <v>44.371237157614978</v>
      </c>
      <c r="BK487" s="28">
        <f t="shared" si="283"/>
        <v>2.2185618578807489E-2</v>
      </c>
      <c r="BL487" s="28" t="str">
        <f t="shared" si="277"/>
        <v>FALSETRUE</v>
      </c>
      <c r="BM487" s="24" t="str">
        <f t="shared" si="278"/>
        <v>FALSETRUE</v>
      </c>
      <c r="BN487" s="28">
        <v>0.44689999999999996</v>
      </c>
      <c r="BO487" s="28">
        <f t="shared" si="279"/>
        <v>0.3972444444444444</v>
      </c>
      <c r="BP487" s="24">
        <v>6.58</v>
      </c>
      <c r="BQ487" s="24">
        <f t="shared" si="280"/>
        <v>217.59090909090909</v>
      </c>
      <c r="BR487" s="24">
        <v>22</v>
      </c>
      <c r="BS487" s="28">
        <v>11.34</v>
      </c>
      <c r="BT487" s="28">
        <v>1859.193</v>
      </c>
      <c r="BU487" s="24">
        <v>1.99</v>
      </c>
      <c r="BV487" s="28">
        <v>15.51</v>
      </c>
      <c r="BW487" s="28">
        <v>2542.8644999999997</v>
      </c>
      <c r="BX487" s="24">
        <v>4819</v>
      </c>
      <c r="BY487" s="24">
        <v>10783</v>
      </c>
      <c r="BZ487" s="24">
        <v>793</v>
      </c>
      <c r="CA487" s="24">
        <v>3822</v>
      </c>
      <c r="CB487" s="24">
        <v>2005</v>
      </c>
      <c r="CC487" s="24">
        <v>10568</v>
      </c>
      <c r="CD487" s="24">
        <v>52.04</v>
      </c>
      <c r="CE487" s="24">
        <v>28.01</v>
      </c>
      <c r="CF487" s="24">
        <v>106.33</v>
      </c>
      <c r="CG487" s="24">
        <v>14250</v>
      </c>
      <c r="CH487" s="24">
        <v>2145</v>
      </c>
      <c r="CI487" s="24">
        <v>13.08</v>
      </c>
      <c r="CJ487" s="24" t="s">
        <v>98</v>
      </c>
      <c r="CK487" s="24">
        <v>4612</v>
      </c>
      <c r="CL487" s="28">
        <v>1.04</v>
      </c>
      <c r="CM487" s="28">
        <v>3.69</v>
      </c>
      <c r="CN487" s="24">
        <v>1599</v>
      </c>
      <c r="CO487" s="24">
        <v>34.79</v>
      </c>
      <c r="CP487" s="24">
        <v>1196</v>
      </c>
      <c r="CQ487" s="24">
        <v>2224</v>
      </c>
      <c r="CR487" s="24">
        <v>1367</v>
      </c>
      <c r="CS487" s="24">
        <v>4787</v>
      </c>
      <c r="CT487" s="24">
        <v>646</v>
      </c>
      <c r="CU487" s="24">
        <v>1863</v>
      </c>
      <c r="CV487" s="24">
        <v>1288</v>
      </c>
      <c r="CW487" s="24">
        <v>755</v>
      </c>
      <c r="CX487" s="24">
        <v>51.76</v>
      </c>
      <c r="CY487" s="24">
        <v>94.33</v>
      </c>
      <c r="CZ487" s="24">
        <v>77.5</v>
      </c>
      <c r="DA487" s="24">
        <v>32.78</v>
      </c>
      <c r="DB487" s="24">
        <v>875</v>
      </c>
      <c r="DC487" s="24">
        <v>6.96</v>
      </c>
      <c r="DD487" s="24">
        <v>8.94</v>
      </c>
      <c r="DE487" s="24">
        <v>627</v>
      </c>
      <c r="DF487" s="24">
        <v>13.64</v>
      </c>
      <c r="DG487" s="24">
        <v>11.03</v>
      </c>
      <c r="DH487" s="24">
        <v>4.8899999999999997</v>
      </c>
    </row>
    <row r="488" spans="1:112" ht="12.3" customHeight="1">
      <c r="A488" s="24">
        <v>498</v>
      </c>
      <c r="B488" s="24" t="s">
        <v>90</v>
      </c>
      <c r="C488" s="24" t="s">
        <v>91</v>
      </c>
      <c r="D488" s="25" t="s">
        <v>1204</v>
      </c>
      <c r="E488" s="25" t="s">
        <v>1205</v>
      </c>
      <c r="F488" s="25" t="s">
        <v>2036</v>
      </c>
      <c r="G488" s="25" t="s">
        <v>2037</v>
      </c>
      <c r="H488" s="25" t="s">
        <v>195</v>
      </c>
      <c r="I488" s="26">
        <v>7708</v>
      </c>
      <c r="J488" s="27">
        <v>8737.3265180716153</v>
      </c>
      <c r="K488" s="27">
        <f t="shared" si="254"/>
        <v>4168.4863999999998</v>
      </c>
      <c r="L488" s="24">
        <v>985</v>
      </c>
      <c r="M488" s="24">
        <v>700</v>
      </c>
      <c r="N488" s="24">
        <v>460</v>
      </c>
      <c r="O488" s="24">
        <f t="shared" si="255"/>
        <v>1160</v>
      </c>
      <c r="P488" s="28">
        <v>54.08</v>
      </c>
      <c r="Q488" s="28">
        <f t="shared" si="256"/>
        <v>0.58682845307751541</v>
      </c>
      <c r="R488" s="29">
        <v>0.47343369267228252</v>
      </c>
      <c r="S488" s="29">
        <v>7.9536952799234409E-2</v>
      </c>
      <c r="T488" s="29">
        <v>0.56872409972351234</v>
      </c>
      <c r="U488" s="28" t="s">
        <v>237</v>
      </c>
      <c r="V488" s="28" t="s">
        <v>129</v>
      </c>
      <c r="W488" s="28">
        <v>0.76384559069774716</v>
      </c>
      <c r="X488" s="27">
        <v>6673.9683353155033</v>
      </c>
      <c r="Y488" s="30">
        <f t="shared" si="257"/>
        <v>5.3446993943906049E-4</v>
      </c>
      <c r="Z488" s="27">
        <f t="shared" si="258"/>
        <v>6673.9683353155033</v>
      </c>
      <c r="AA488" s="27">
        <v>0</v>
      </c>
      <c r="AB488" s="27">
        <v>0</v>
      </c>
      <c r="AC488" s="27">
        <v>0</v>
      </c>
      <c r="AD488" s="27">
        <v>0</v>
      </c>
      <c r="AE488" s="27">
        <v>0</v>
      </c>
      <c r="AF488" s="27">
        <f t="shared" si="259"/>
        <v>0</v>
      </c>
      <c r="AG488" s="27">
        <f t="shared" si="260"/>
        <v>0</v>
      </c>
      <c r="AH488" s="27">
        <v>0</v>
      </c>
      <c r="AI488" s="27">
        <v>0</v>
      </c>
      <c r="AJ488" s="27">
        <v>0</v>
      </c>
      <c r="AK488" s="27">
        <v>0</v>
      </c>
      <c r="AL488" s="27">
        <v>0</v>
      </c>
      <c r="AM488" s="27">
        <v>0</v>
      </c>
      <c r="AN488" s="27">
        <f t="shared" si="261"/>
        <v>0</v>
      </c>
      <c r="AO488" s="27">
        <v>0</v>
      </c>
      <c r="AP488" s="30">
        <f t="shared" si="262"/>
        <v>0</v>
      </c>
      <c r="AQ488" s="30">
        <f t="shared" si="263"/>
        <v>0</v>
      </c>
      <c r="AR488" s="31">
        <f t="shared" si="264"/>
        <v>0</v>
      </c>
      <c r="AS488" s="31">
        <f t="shared" si="281"/>
        <v>0</v>
      </c>
      <c r="AT488" s="32">
        <f t="shared" si="265"/>
        <v>0</v>
      </c>
      <c r="AU488" s="24">
        <v>2259.4552572839361</v>
      </c>
      <c r="AV488" s="28">
        <f t="shared" si="266"/>
        <v>6.2746302628470085E-2</v>
      </c>
      <c r="AW488" s="30">
        <f t="shared" si="267"/>
        <v>8.0586583691507631E-4</v>
      </c>
      <c r="AX488" s="33">
        <f t="shared" si="268"/>
        <v>6.2746302628470085E-2</v>
      </c>
      <c r="AY488" s="30">
        <f t="shared" si="269"/>
        <v>8.0586583691507631E-4</v>
      </c>
      <c r="AZ488" s="31">
        <f t="shared" si="270"/>
        <v>0.90125597041692185</v>
      </c>
      <c r="BA488" s="31">
        <f t="shared" si="285"/>
        <v>2259.4552572839361</v>
      </c>
      <c r="BB488" s="33">
        <f t="shared" si="271"/>
        <v>0</v>
      </c>
      <c r="BC488" s="31">
        <f t="shared" si="272"/>
        <v>0.47914532190589149</v>
      </c>
      <c r="BD488" s="30">
        <f t="shared" si="273"/>
        <v>5.3446993943906049E-4</v>
      </c>
      <c r="BE488" s="31">
        <f t="shared" si="274"/>
        <v>0.94412974495285706</v>
      </c>
      <c r="BF488" s="31">
        <f t="shared" si="275"/>
        <v>0.56950326853001443</v>
      </c>
      <c r="BG488" s="31">
        <f t="shared" si="276"/>
        <v>0.86431381175447031</v>
      </c>
      <c r="BH488" s="24">
        <v>32.69</v>
      </c>
      <c r="BI488" s="24">
        <v>272.00229764900001</v>
      </c>
      <c r="BJ488" s="24">
        <f t="shared" si="284"/>
        <v>32.122252619154438</v>
      </c>
      <c r="BK488" s="28">
        <f t="shared" si="283"/>
        <v>1.606112630957722E-2</v>
      </c>
      <c r="BL488" s="28" t="str">
        <f t="shared" si="277"/>
        <v>TRUEFALSE</v>
      </c>
      <c r="BM488" s="24" t="str">
        <f t="shared" si="278"/>
        <v>FALSEFALSE</v>
      </c>
      <c r="BN488" s="28">
        <v>0.56119999999999992</v>
      </c>
      <c r="BO488" s="28">
        <f t="shared" si="279"/>
        <v>0.49884444444444437</v>
      </c>
      <c r="BP488" s="24">
        <v>14.33</v>
      </c>
      <c r="BQ488" s="24">
        <f t="shared" si="280"/>
        <v>134.45454545454547</v>
      </c>
      <c r="BR488" s="24">
        <v>22</v>
      </c>
      <c r="BS488" s="28">
        <v>33.28</v>
      </c>
      <c r="BT488" s="28">
        <v>2565.2224000000001</v>
      </c>
      <c r="BU488" s="24">
        <v>6.26</v>
      </c>
      <c r="BV488" s="28">
        <v>31.5</v>
      </c>
      <c r="BW488" s="28">
        <v>2428.02</v>
      </c>
      <c r="BX488" s="24">
        <v>2641</v>
      </c>
      <c r="BY488" s="24">
        <v>4706</v>
      </c>
      <c r="BZ488" s="24">
        <v>361</v>
      </c>
      <c r="CA488" s="24">
        <v>2077</v>
      </c>
      <c r="CB488" s="24">
        <v>1105</v>
      </c>
      <c r="CC488" s="24">
        <v>4526</v>
      </c>
      <c r="CD488" s="24">
        <v>63.79</v>
      </c>
      <c r="CE488" s="24">
        <v>26.19</v>
      </c>
      <c r="CF488" s="24">
        <v>115.61</v>
      </c>
      <c r="CG488" s="24">
        <v>2520</v>
      </c>
      <c r="CH488" s="24">
        <v>5188</v>
      </c>
      <c r="CI488" s="24">
        <v>67.31</v>
      </c>
      <c r="CJ488" s="24" t="s">
        <v>1980</v>
      </c>
      <c r="CK488" s="24">
        <v>2213</v>
      </c>
      <c r="CL488" s="28">
        <v>1.02</v>
      </c>
      <c r="CM488" s="28">
        <v>3.54</v>
      </c>
      <c r="CN488" s="24">
        <v>599</v>
      </c>
      <c r="CO488" s="24">
        <v>27.14</v>
      </c>
      <c r="CP488" s="24">
        <v>691</v>
      </c>
      <c r="CQ488" s="24">
        <v>1319</v>
      </c>
      <c r="CR488" s="24">
        <v>948</v>
      </c>
      <c r="CS488" s="24">
        <v>2958</v>
      </c>
      <c r="CT488" s="24">
        <v>392</v>
      </c>
      <c r="CU488" s="24">
        <v>1001</v>
      </c>
      <c r="CV488" s="24">
        <v>665</v>
      </c>
      <c r="CW488" s="24">
        <v>205</v>
      </c>
      <c r="CX488" s="24">
        <v>58.07</v>
      </c>
      <c r="CY488" s="24">
        <v>95.97</v>
      </c>
      <c r="CZ488" s="24">
        <v>72.28</v>
      </c>
      <c r="DA488" s="24">
        <v>20.02</v>
      </c>
      <c r="DB488" s="24">
        <v>861</v>
      </c>
      <c r="DC488" s="24">
        <v>5.16</v>
      </c>
      <c r="DD488" s="24">
        <v>13.23</v>
      </c>
      <c r="DE488" s="24">
        <v>789</v>
      </c>
      <c r="DF488" s="24">
        <v>35.75</v>
      </c>
      <c r="DG488" s="24">
        <v>18.21</v>
      </c>
      <c r="DH488" s="24">
        <v>11.56</v>
      </c>
    </row>
    <row r="489" spans="1:112" ht="12.3" customHeight="1">
      <c r="A489" s="24">
        <v>499</v>
      </c>
      <c r="B489" s="24" t="s">
        <v>90</v>
      </c>
      <c r="C489" s="24" t="s">
        <v>91</v>
      </c>
      <c r="D489" s="25" t="s">
        <v>1204</v>
      </c>
      <c r="E489" s="25" t="s">
        <v>1205</v>
      </c>
      <c r="F489" s="25" t="s">
        <v>1218</v>
      </c>
      <c r="G489" s="25" t="s">
        <v>1219</v>
      </c>
      <c r="H489" s="25" t="s">
        <v>195</v>
      </c>
      <c r="I489" s="26">
        <v>11699</v>
      </c>
      <c r="J489" s="27">
        <v>13261.284760627899</v>
      </c>
      <c r="K489" s="27">
        <f t="shared" si="254"/>
        <v>3202.0162999999993</v>
      </c>
      <c r="L489" s="24">
        <v>2309</v>
      </c>
      <c r="M489" s="24">
        <v>541</v>
      </c>
      <c r="N489" s="24">
        <v>329</v>
      </c>
      <c r="O489" s="24">
        <f t="shared" si="255"/>
        <v>870</v>
      </c>
      <c r="P489" s="28">
        <v>27.369999999999997</v>
      </c>
      <c r="Q489" s="28">
        <f t="shared" si="256"/>
        <v>0.41528145042079817</v>
      </c>
      <c r="R489" s="29">
        <v>0.47343369267228252</v>
      </c>
      <c r="S489" s="29">
        <v>7.9536952799234409E-2</v>
      </c>
      <c r="T489" s="29">
        <v>0.56872409972351234</v>
      </c>
      <c r="U489" s="28" t="s">
        <v>237</v>
      </c>
      <c r="V489" s="28" t="s">
        <v>129</v>
      </c>
      <c r="W489" s="28">
        <v>0.38658383538086799</v>
      </c>
      <c r="X489" s="27">
        <v>5126.5983248413895</v>
      </c>
      <c r="Y489" s="30">
        <f t="shared" si="257"/>
        <v>4.105522469604039E-4</v>
      </c>
      <c r="Z489" s="27">
        <f t="shared" si="258"/>
        <v>5126.5983248413895</v>
      </c>
      <c r="AA489" s="27">
        <v>0</v>
      </c>
      <c r="AB489" s="27">
        <v>0</v>
      </c>
      <c r="AC489" s="27">
        <v>120</v>
      </c>
      <c r="AD489" s="27">
        <v>0</v>
      </c>
      <c r="AE489" s="27">
        <v>0</v>
      </c>
      <c r="AF489" s="27">
        <f t="shared" si="259"/>
        <v>120</v>
      </c>
      <c r="AG489" s="27">
        <f t="shared" si="260"/>
        <v>1</v>
      </c>
      <c r="AH489" s="27">
        <v>0</v>
      </c>
      <c r="AI489" s="27">
        <v>0</v>
      </c>
      <c r="AJ489" s="27">
        <v>0</v>
      </c>
      <c r="AK489" s="27">
        <v>0</v>
      </c>
      <c r="AL489" s="27">
        <v>0</v>
      </c>
      <c r="AM489" s="27">
        <v>0</v>
      </c>
      <c r="AN489" s="27">
        <f t="shared" si="261"/>
        <v>0</v>
      </c>
      <c r="AO489" s="27">
        <v>0</v>
      </c>
      <c r="AP489" s="30">
        <f t="shared" si="262"/>
        <v>0</v>
      </c>
      <c r="AQ489" s="30">
        <f t="shared" si="263"/>
        <v>0</v>
      </c>
      <c r="AR489" s="31">
        <f t="shared" si="264"/>
        <v>0</v>
      </c>
      <c r="AS489" s="31">
        <f t="shared" si="281"/>
        <v>0</v>
      </c>
      <c r="AT489" s="32">
        <f t="shared" si="265"/>
        <v>0</v>
      </c>
      <c r="AU489" s="24">
        <v>1874.9316015972097</v>
      </c>
      <c r="AV489" s="28">
        <f t="shared" si="266"/>
        <v>5.2067871360692616E-2</v>
      </c>
      <c r="AW489" s="30">
        <f t="shared" si="267"/>
        <v>6.687201790824336E-4</v>
      </c>
      <c r="AX489" s="33">
        <f t="shared" si="268"/>
        <v>5.2067871360692616E-2</v>
      </c>
      <c r="AY489" s="30">
        <f t="shared" si="269"/>
        <v>6.687201790824336E-4</v>
      </c>
      <c r="AZ489" s="31">
        <f t="shared" si="270"/>
        <v>0.90013094809269589</v>
      </c>
      <c r="BA489" s="31">
        <f t="shared" si="285"/>
        <v>1874.9316015972097</v>
      </c>
      <c r="BB489" s="33">
        <f t="shared" si="271"/>
        <v>0</v>
      </c>
      <c r="BC489" s="31">
        <f t="shared" si="272"/>
        <v>0.47521083737522368</v>
      </c>
      <c r="BD489" s="30">
        <f t="shared" si="273"/>
        <v>4.105522469604039E-4</v>
      </c>
      <c r="BE489" s="31">
        <f t="shared" si="274"/>
        <v>0.94364989812369637</v>
      </c>
      <c r="BF489" s="31">
        <f t="shared" si="275"/>
        <v>0.44354809525050826</v>
      </c>
      <c r="BG489" s="31">
        <f t="shared" si="276"/>
        <v>0.67315635587471134</v>
      </c>
      <c r="BH489" s="24">
        <v>75.25</v>
      </c>
      <c r="BI489" s="24">
        <v>165.389915006</v>
      </c>
      <c r="BJ489" s="24">
        <f t="shared" si="284"/>
        <v>80.181943138109773</v>
      </c>
      <c r="BK489" s="28">
        <f t="shared" si="283"/>
        <v>4.009097156905489E-2</v>
      </c>
      <c r="BL489" s="28" t="str">
        <f t="shared" si="277"/>
        <v>FALSETRUE</v>
      </c>
      <c r="BM489" s="24" t="str">
        <f t="shared" si="278"/>
        <v>FALSETRUE</v>
      </c>
      <c r="BN489" s="28">
        <v>0.46020000000000005</v>
      </c>
      <c r="BO489" s="28">
        <f t="shared" si="279"/>
        <v>0.40906666666666669</v>
      </c>
      <c r="BP489" s="24">
        <v>7.1</v>
      </c>
      <c r="BQ489" s="24">
        <f t="shared" si="280"/>
        <v>485</v>
      </c>
      <c r="BR489" s="24">
        <v>10</v>
      </c>
      <c r="BS489" s="28">
        <v>10.600000000000001</v>
      </c>
      <c r="BT489" s="28">
        <v>1240.0940000000001</v>
      </c>
      <c r="BU489" s="24">
        <v>1.68</v>
      </c>
      <c r="BV489" s="28">
        <v>11.209999999999999</v>
      </c>
      <c r="BW489" s="28">
        <v>1311.4578999999999</v>
      </c>
      <c r="BX489" s="24">
        <v>3510</v>
      </c>
      <c r="BY489" s="24">
        <v>7627</v>
      </c>
      <c r="BZ489" s="24">
        <v>562</v>
      </c>
      <c r="CA489" s="24">
        <v>2808</v>
      </c>
      <c r="CB489" s="24">
        <v>1456</v>
      </c>
      <c r="CC489" s="24">
        <v>7435</v>
      </c>
      <c r="CD489" s="24">
        <v>53.39</v>
      </c>
      <c r="CE489" s="24">
        <v>27.59</v>
      </c>
      <c r="CF489" s="24">
        <v>105.68</v>
      </c>
      <c r="CG489" s="24">
        <v>8803</v>
      </c>
      <c r="CH489" s="24">
        <v>2896</v>
      </c>
      <c r="CI489" s="24">
        <v>24.75</v>
      </c>
      <c r="CJ489" s="24" t="s">
        <v>98</v>
      </c>
      <c r="CK489" s="24">
        <v>3242</v>
      </c>
      <c r="CL489" s="28">
        <v>1.02</v>
      </c>
      <c r="CM489" s="28">
        <v>3.68</v>
      </c>
      <c r="CN489" s="24">
        <v>1118</v>
      </c>
      <c r="CO489" s="24">
        <v>34.68</v>
      </c>
      <c r="CP489" s="24">
        <v>1386</v>
      </c>
      <c r="CQ489" s="24">
        <v>1624</v>
      </c>
      <c r="CR489" s="24">
        <v>1738</v>
      </c>
      <c r="CS489" s="24">
        <v>4850</v>
      </c>
      <c r="CT489" s="24">
        <v>617</v>
      </c>
      <c r="CU489" s="24">
        <v>1434</v>
      </c>
      <c r="CV489" s="24">
        <v>983</v>
      </c>
      <c r="CW489" s="24">
        <v>577</v>
      </c>
      <c r="CX489" s="24">
        <v>65.849999999999994</v>
      </c>
      <c r="CY489" s="24">
        <v>98.22</v>
      </c>
      <c r="CZ489" s="24">
        <v>80.77</v>
      </c>
      <c r="DA489" s="24">
        <v>36.200000000000003</v>
      </c>
      <c r="DB489" s="24">
        <v>669</v>
      </c>
      <c r="DC489" s="24">
        <v>2.33</v>
      </c>
      <c r="DD489" s="24">
        <v>10.24</v>
      </c>
      <c r="DE489" s="24">
        <v>456</v>
      </c>
      <c r="DF489" s="24">
        <v>14.14</v>
      </c>
      <c r="DG489" s="24">
        <v>9.99</v>
      </c>
      <c r="DH489" s="24">
        <v>6.32</v>
      </c>
    </row>
    <row r="490" spans="1:112" ht="12.3" customHeight="1">
      <c r="A490" s="24">
        <v>500</v>
      </c>
      <c r="B490" s="24" t="s">
        <v>90</v>
      </c>
      <c r="C490" s="24" t="s">
        <v>91</v>
      </c>
      <c r="D490" s="25" t="s">
        <v>298</v>
      </c>
      <c r="E490" s="25" t="s">
        <v>299</v>
      </c>
      <c r="F490" s="25" t="s">
        <v>300</v>
      </c>
      <c r="G490" s="25" t="s">
        <v>301</v>
      </c>
      <c r="H490" s="25" t="s">
        <v>195</v>
      </c>
      <c r="I490" s="26">
        <v>107733</v>
      </c>
      <c r="J490" s="27">
        <v>121517.47441910674</v>
      </c>
      <c r="K490" s="27">
        <f t="shared" si="254"/>
        <v>24153.738599999997</v>
      </c>
      <c r="L490" s="24">
        <v>21516</v>
      </c>
      <c r="M490" s="24">
        <v>5221</v>
      </c>
      <c r="N490" s="24">
        <v>996</v>
      </c>
      <c r="O490" s="24">
        <f t="shared" si="255"/>
        <v>6217</v>
      </c>
      <c r="P490" s="28">
        <v>22.419999999999998</v>
      </c>
      <c r="Q490" s="28">
        <f t="shared" si="256"/>
        <v>0.39739598052845748</v>
      </c>
      <c r="R490" s="29">
        <v>0.47540923567380317</v>
      </c>
      <c r="S490" s="29">
        <v>0.10131017036103637</v>
      </c>
      <c r="T490" s="29">
        <v>0.38507676560734871</v>
      </c>
      <c r="U490" s="28" t="s">
        <v>237</v>
      </c>
      <c r="V490" s="28" t="s">
        <v>129</v>
      </c>
      <c r="W490" s="28">
        <v>0.33362702153621587</v>
      </c>
      <c r="X490" s="27">
        <v>40541.513055049887</v>
      </c>
      <c r="Y490" s="30">
        <f t="shared" si="257"/>
        <v>3.2466770800578058E-3</v>
      </c>
      <c r="Z490" s="27">
        <f t="shared" si="258"/>
        <v>38723.513055049887</v>
      </c>
      <c r="AA490" s="27">
        <v>0</v>
      </c>
      <c r="AB490" s="27">
        <v>0</v>
      </c>
      <c r="AC490" s="27">
        <v>385</v>
      </c>
      <c r="AD490" s="27">
        <v>1358</v>
      </c>
      <c r="AE490" s="27">
        <v>26631</v>
      </c>
      <c r="AF490" s="27">
        <f t="shared" si="259"/>
        <v>26631</v>
      </c>
      <c r="AG490" s="27">
        <f t="shared" si="260"/>
        <v>3</v>
      </c>
      <c r="AH490" s="27">
        <v>0</v>
      </c>
      <c r="AI490" s="27">
        <v>460</v>
      </c>
      <c r="AJ490" s="27">
        <v>0</v>
      </c>
      <c r="AK490" s="27">
        <v>1358</v>
      </c>
      <c r="AL490" s="27">
        <v>26631</v>
      </c>
      <c r="AM490" s="27">
        <v>28449</v>
      </c>
      <c r="AN490" s="27">
        <f t="shared" si="261"/>
        <v>3</v>
      </c>
      <c r="AO490" s="27">
        <v>1818</v>
      </c>
      <c r="AP490" s="30">
        <f t="shared" si="262"/>
        <v>1.0513676975197786E-3</v>
      </c>
      <c r="AQ490" s="30">
        <f t="shared" si="263"/>
        <v>1.4505504208172906E-3</v>
      </c>
      <c r="AR490" s="31">
        <f t="shared" si="264"/>
        <v>4.4842924276935647E-2</v>
      </c>
      <c r="AS490" s="31">
        <f t="shared" si="281"/>
        <v>4.4842924276935647E-2</v>
      </c>
      <c r="AT490" s="32">
        <f t="shared" si="265"/>
        <v>1.4960811263488106E-2</v>
      </c>
      <c r="AU490" s="24">
        <v>9967.7745224375212</v>
      </c>
      <c r="AV490" s="28">
        <f t="shared" si="266"/>
        <v>0.27681052532505279</v>
      </c>
      <c r="AW490" s="30">
        <f t="shared" si="267"/>
        <v>3.5551440692660084E-3</v>
      </c>
      <c r="AX490" s="33">
        <f t="shared" si="268"/>
        <v>0.27681052532505279</v>
      </c>
      <c r="AY490" s="30">
        <f t="shared" si="269"/>
        <v>2.1045936484487176E-3</v>
      </c>
      <c r="AZ490" s="31">
        <f t="shared" si="270"/>
        <v>0.91190959083887801</v>
      </c>
      <c r="BA490" s="31">
        <f t="shared" si="285"/>
        <v>9507.7745224375212</v>
      </c>
      <c r="BB490" s="33">
        <f t="shared" si="271"/>
        <v>4.6148716442625901E-2</v>
      </c>
      <c r="BC490" s="31">
        <f t="shared" si="272"/>
        <v>0.55470978394591131</v>
      </c>
      <c r="BD490" s="30">
        <f t="shared" si="273"/>
        <v>2.1953093825380272E-3</v>
      </c>
      <c r="BE490" s="31">
        <f t="shared" si="274"/>
        <v>0.95056101820024441</v>
      </c>
      <c r="BF490" s="31">
        <f t="shared" si="275"/>
        <v>0.42914490560550606</v>
      </c>
      <c r="BG490" s="31">
        <f t="shared" si="276"/>
        <v>0.65129717361641271</v>
      </c>
      <c r="BH490" s="24">
        <v>93.46</v>
      </c>
      <c r="BI490" s="24">
        <v>927.21370847000003</v>
      </c>
      <c r="BJ490" s="24">
        <f t="shared" si="284"/>
        <v>131.05659818125784</v>
      </c>
      <c r="BK490" s="28">
        <f t="shared" si="283"/>
        <v>6.5528299090628919E-2</v>
      </c>
      <c r="BL490" s="28" t="str">
        <f t="shared" si="277"/>
        <v>FALSETRUE</v>
      </c>
      <c r="BM490" s="24" t="str">
        <f t="shared" si="278"/>
        <v>TRUETRUE</v>
      </c>
      <c r="BN490" s="28">
        <v>0.39240000000000003</v>
      </c>
      <c r="BO490" s="28">
        <f t="shared" si="279"/>
        <v>0.3488</v>
      </c>
      <c r="BP490" s="24">
        <v>4.5999999999999996</v>
      </c>
      <c r="BQ490" s="24">
        <f t="shared" si="280"/>
        <v>347.40697674418607</v>
      </c>
      <c r="BR490" s="24">
        <v>86</v>
      </c>
      <c r="BS490" s="28">
        <v>6.6899999999999995</v>
      </c>
      <c r="BT490" s="28">
        <v>7207.3377</v>
      </c>
      <c r="BU490" s="24">
        <v>0.43</v>
      </c>
      <c r="BV490" s="28">
        <v>7.74</v>
      </c>
      <c r="BW490" s="28">
        <v>8338.5342000000001</v>
      </c>
      <c r="BX490" s="24">
        <v>28396</v>
      </c>
      <c r="BY490" s="24">
        <v>72366</v>
      </c>
      <c r="BZ490" s="24">
        <v>6971</v>
      </c>
      <c r="CA490" s="24">
        <v>22118</v>
      </c>
      <c r="CB490" s="24">
        <v>12782</v>
      </c>
      <c r="CC490" s="24">
        <v>72833</v>
      </c>
      <c r="CD490" s="24">
        <v>48.87</v>
      </c>
      <c r="CE490" s="24">
        <v>30.17</v>
      </c>
      <c r="CF490" s="24">
        <v>98.7</v>
      </c>
      <c r="CG490" s="24">
        <v>100687</v>
      </c>
      <c r="CH490" s="24">
        <v>7046</v>
      </c>
      <c r="CI490" s="24">
        <v>6.54</v>
      </c>
      <c r="CJ490" s="24" t="s">
        <v>98</v>
      </c>
      <c r="CK490" s="24">
        <v>28303</v>
      </c>
      <c r="CL490" s="28">
        <v>1.04</v>
      </c>
      <c r="CM490" s="28">
        <v>3.93</v>
      </c>
      <c r="CN490" s="24">
        <v>10500</v>
      </c>
      <c r="CO490" s="24">
        <v>37.17</v>
      </c>
      <c r="CP490" s="24">
        <v>6415</v>
      </c>
      <c r="CQ490" s="24">
        <v>12923</v>
      </c>
      <c r="CR490" s="24">
        <v>9723</v>
      </c>
      <c r="CS490" s="24">
        <v>29877</v>
      </c>
      <c r="CT490" s="24">
        <v>4748</v>
      </c>
      <c r="CU490" s="24">
        <v>11371</v>
      </c>
      <c r="CV490" s="24">
        <v>8826</v>
      </c>
      <c r="CW490" s="24">
        <v>5950</v>
      </c>
      <c r="CX490" s="24">
        <v>65.58</v>
      </c>
      <c r="CY490" s="24">
        <v>95.71</v>
      </c>
      <c r="CZ490" s="24">
        <v>83.08</v>
      </c>
      <c r="DA490" s="24">
        <v>43.83</v>
      </c>
      <c r="DB490" s="24">
        <v>4133</v>
      </c>
      <c r="DC490" s="24">
        <v>5.15</v>
      </c>
      <c r="DD490" s="24">
        <v>11.57</v>
      </c>
      <c r="DE490" s="24">
        <v>514</v>
      </c>
      <c r="DF490" s="24">
        <v>1.82</v>
      </c>
      <c r="DG490" s="24">
        <v>7.47</v>
      </c>
      <c r="DH490" s="24">
        <v>4.25</v>
      </c>
    </row>
    <row r="491" spans="1:112" ht="12.3" customHeight="1">
      <c r="A491" s="24">
        <v>501</v>
      </c>
      <c r="B491" s="24" t="s">
        <v>90</v>
      </c>
      <c r="C491" s="24" t="s">
        <v>91</v>
      </c>
      <c r="D491" s="25" t="s">
        <v>298</v>
      </c>
      <c r="E491" s="25" t="s">
        <v>299</v>
      </c>
      <c r="F491" s="25" t="s">
        <v>2042</v>
      </c>
      <c r="G491" s="25" t="s">
        <v>2223</v>
      </c>
      <c r="H491" s="25" t="s">
        <v>195</v>
      </c>
      <c r="I491" s="26">
        <v>4479</v>
      </c>
      <c r="J491" s="27">
        <v>5052.089591148293</v>
      </c>
      <c r="K491" s="27">
        <f t="shared" si="254"/>
        <v>2067.0585000000005</v>
      </c>
      <c r="L491" s="24">
        <v>699</v>
      </c>
      <c r="M491" s="24">
        <v>388</v>
      </c>
      <c r="N491" s="24">
        <v>211</v>
      </c>
      <c r="O491" s="24">
        <f t="shared" si="255"/>
        <v>599</v>
      </c>
      <c r="P491" s="28">
        <v>46.150000000000006</v>
      </c>
      <c r="Q491" s="28">
        <f t="shared" si="256"/>
        <v>0.53623832781500769</v>
      </c>
      <c r="R491" s="29">
        <v>0.47540923567380317</v>
      </c>
      <c r="S491" s="29">
        <v>0.10131017036103637</v>
      </c>
      <c r="T491" s="29">
        <v>0.38507676560734871</v>
      </c>
      <c r="U491" s="28" t="s">
        <v>237</v>
      </c>
      <c r="V491" s="28" t="s">
        <v>129</v>
      </c>
      <c r="W491" s="28">
        <v>0.68674786101232688</v>
      </c>
      <c r="X491" s="27">
        <v>3469.511720363731</v>
      </c>
      <c r="Y491" s="30">
        <f t="shared" si="257"/>
        <v>2.7784814459690598E-4</v>
      </c>
      <c r="Z491" s="27">
        <f t="shared" si="258"/>
        <v>3469.511720363731</v>
      </c>
      <c r="AA491" s="27">
        <v>0</v>
      </c>
      <c r="AB491" s="27">
        <v>0</v>
      </c>
      <c r="AC491" s="27">
        <v>24</v>
      </c>
      <c r="AD491" s="27">
        <v>0</v>
      </c>
      <c r="AE491" s="27">
        <v>0</v>
      </c>
      <c r="AF491" s="27">
        <f t="shared" si="259"/>
        <v>24</v>
      </c>
      <c r="AG491" s="27">
        <f t="shared" si="260"/>
        <v>1</v>
      </c>
      <c r="AH491" s="27">
        <v>0</v>
      </c>
      <c r="AI491" s="27">
        <v>0</v>
      </c>
      <c r="AJ491" s="27">
        <v>24</v>
      </c>
      <c r="AK491" s="27">
        <v>0</v>
      </c>
      <c r="AL491" s="27">
        <v>0</v>
      </c>
      <c r="AM491" s="27">
        <v>24</v>
      </c>
      <c r="AN491" s="27">
        <f t="shared" si="261"/>
        <v>1</v>
      </c>
      <c r="AO491" s="27">
        <v>0</v>
      </c>
      <c r="AP491" s="30">
        <f t="shared" si="262"/>
        <v>0</v>
      </c>
      <c r="AQ491" s="30">
        <f t="shared" si="263"/>
        <v>0</v>
      </c>
      <c r="AR491" s="31">
        <f t="shared" si="264"/>
        <v>0</v>
      </c>
      <c r="AS491" s="31">
        <f t="shared" si="281"/>
        <v>0</v>
      </c>
      <c r="AT491" s="32">
        <f t="shared" si="265"/>
        <v>0</v>
      </c>
      <c r="AU491" s="24">
        <v>896.20595862108655</v>
      </c>
      <c r="AV491" s="28">
        <f t="shared" si="266"/>
        <v>2.4888127399643481E-2</v>
      </c>
      <c r="AW491" s="30">
        <f t="shared" si="267"/>
        <v>3.1964419855812248E-4</v>
      </c>
      <c r="AX491" s="33">
        <f t="shared" si="268"/>
        <v>2.4888127399643481E-2</v>
      </c>
      <c r="AY491" s="30">
        <f t="shared" si="269"/>
        <v>3.1964419855812248E-4</v>
      </c>
      <c r="AZ491" s="31">
        <f t="shared" si="270"/>
        <v>0.89726743584486268</v>
      </c>
      <c r="BA491" s="31">
        <f t="shared" si="285"/>
        <v>896.20595862108655</v>
      </c>
      <c r="BB491" s="33">
        <f t="shared" si="271"/>
        <v>0</v>
      </c>
      <c r="BC491" s="31">
        <f t="shared" si="272"/>
        <v>0.46585493297276975</v>
      </c>
      <c r="BD491" s="30">
        <f t="shared" si="273"/>
        <v>2.7784814459690598E-4</v>
      </c>
      <c r="BE491" s="31">
        <f t="shared" si="274"/>
        <v>0.94313602765482296</v>
      </c>
      <c r="BF491" s="31">
        <f t="shared" si="275"/>
        <v>0.5433872456039156</v>
      </c>
      <c r="BG491" s="31">
        <f t="shared" si="276"/>
        <v>0.82467850047454228</v>
      </c>
      <c r="BH491" s="24">
        <v>0</v>
      </c>
      <c r="BI491" s="24">
        <v>372.60232468599997</v>
      </c>
      <c r="BJ491" s="24">
        <f t="shared" si="284"/>
        <v>13.558932020635668</v>
      </c>
      <c r="BK491" s="28">
        <f t="shared" si="283"/>
        <v>6.7794660103178339E-3</v>
      </c>
      <c r="BL491" s="28" t="str">
        <f t="shared" si="277"/>
        <v>TRUEFALSE</v>
      </c>
      <c r="BM491" s="24" t="str">
        <f t="shared" si="278"/>
        <v>FALSEFALSE</v>
      </c>
      <c r="BN491" s="28">
        <v>0.43060000000000004</v>
      </c>
      <c r="BO491" s="28">
        <f t="shared" si="279"/>
        <v>0.38275555555555557</v>
      </c>
      <c r="BP491" s="24">
        <v>15.84</v>
      </c>
      <c r="BQ491" s="24">
        <f t="shared" si="280"/>
        <v>72.5</v>
      </c>
      <c r="BR491" s="24">
        <v>18</v>
      </c>
      <c r="BS491" s="28">
        <v>40.43</v>
      </c>
      <c r="BT491" s="28">
        <v>1810.8597</v>
      </c>
      <c r="BU491" s="24">
        <v>3.59</v>
      </c>
      <c r="BV491" s="28">
        <v>20.769999999999996</v>
      </c>
      <c r="BW491" s="28">
        <v>930.28829999999982</v>
      </c>
      <c r="BX491" s="24">
        <v>1209</v>
      </c>
      <c r="BY491" s="24">
        <v>2808</v>
      </c>
      <c r="BZ491" s="24">
        <v>462</v>
      </c>
      <c r="CA491" s="24">
        <v>952</v>
      </c>
      <c r="CB491" s="24">
        <v>518</v>
      </c>
      <c r="CC491" s="24">
        <v>3009</v>
      </c>
      <c r="CD491" s="24">
        <v>59.51</v>
      </c>
      <c r="CE491" s="24">
        <v>31.87</v>
      </c>
      <c r="CF491" s="24">
        <v>111.57</v>
      </c>
      <c r="CG491" s="24">
        <v>0</v>
      </c>
      <c r="CH491" s="24">
        <v>4479</v>
      </c>
      <c r="CI491" s="24">
        <v>100</v>
      </c>
      <c r="CJ491" s="24" t="s">
        <v>1980</v>
      </c>
      <c r="CK491" s="24">
        <v>1316</v>
      </c>
      <c r="CL491" s="28">
        <v>1.03</v>
      </c>
      <c r="CM491" s="28">
        <v>3.5</v>
      </c>
      <c r="CN491" s="24">
        <v>363</v>
      </c>
      <c r="CO491" s="24">
        <v>27.58</v>
      </c>
      <c r="CP491" s="24">
        <v>319</v>
      </c>
      <c r="CQ491" s="24">
        <v>659</v>
      </c>
      <c r="CR491" s="24">
        <v>327</v>
      </c>
      <c r="CS491" s="24">
        <v>1305</v>
      </c>
      <c r="CT491" s="24">
        <v>216</v>
      </c>
      <c r="CU491" s="24">
        <v>422</v>
      </c>
      <c r="CV491" s="24">
        <v>294</v>
      </c>
      <c r="CW491" s="24">
        <v>120</v>
      </c>
      <c r="CX491" s="24">
        <v>63.34</v>
      </c>
      <c r="CY491" s="24">
        <v>91.54</v>
      </c>
      <c r="CZ491" s="24">
        <v>68.37</v>
      </c>
      <c r="DA491" s="24">
        <v>23.35</v>
      </c>
      <c r="DB491" s="24">
        <v>584</v>
      </c>
      <c r="DC491" s="24">
        <v>9.73</v>
      </c>
      <c r="DD491" s="24">
        <v>12.92</v>
      </c>
      <c r="DE491" s="24">
        <v>307</v>
      </c>
      <c r="DF491" s="24">
        <v>23.33</v>
      </c>
      <c r="DG491" s="24">
        <v>12.31</v>
      </c>
      <c r="DH491" s="24">
        <v>15.25</v>
      </c>
    </row>
    <row r="492" spans="1:112" ht="12.3" customHeight="1">
      <c r="A492" s="24">
        <v>502</v>
      </c>
      <c r="B492" s="24" t="s">
        <v>90</v>
      </c>
      <c r="C492" s="24" t="s">
        <v>91</v>
      </c>
      <c r="D492" s="25" t="s">
        <v>298</v>
      </c>
      <c r="E492" s="25" t="s">
        <v>299</v>
      </c>
      <c r="F492" s="25" t="s">
        <v>1194</v>
      </c>
      <c r="G492" s="25" t="s">
        <v>1195</v>
      </c>
      <c r="H492" s="25" t="s">
        <v>195</v>
      </c>
      <c r="I492" s="26">
        <v>7233</v>
      </c>
      <c r="J492" s="27">
        <v>8158.4648387532052</v>
      </c>
      <c r="K492" s="27">
        <f t="shared" si="254"/>
        <v>3202.0490999999997</v>
      </c>
      <c r="L492" s="24">
        <v>1012</v>
      </c>
      <c r="M492" s="24">
        <v>549</v>
      </c>
      <c r="N492" s="24">
        <v>255</v>
      </c>
      <c r="O492" s="24">
        <f t="shared" si="255"/>
        <v>804</v>
      </c>
      <c r="P492" s="28">
        <v>44.269999999999996</v>
      </c>
      <c r="Q492" s="28">
        <f t="shared" si="256"/>
        <v>0.52198418773925592</v>
      </c>
      <c r="R492" s="29">
        <v>0.47540923567380317</v>
      </c>
      <c r="S492" s="29">
        <v>0.10131017036103637</v>
      </c>
      <c r="T492" s="29">
        <v>0.38507676560734871</v>
      </c>
      <c r="U492" s="28" t="s">
        <v>237</v>
      </c>
      <c r="V492" s="28" t="s">
        <v>129</v>
      </c>
      <c r="W492" s="28">
        <v>0.65877200015201942</v>
      </c>
      <c r="X492" s="27">
        <v>5374.5681999953713</v>
      </c>
      <c r="Y492" s="30">
        <f t="shared" si="257"/>
        <v>4.3041036397527808E-4</v>
      </c>
      <c r="Z492" s="27">
        <f t="shared" si="258"/>
        <v>5374.5681999953713</v>
      </c>
      <c r="AA492" s="27">
        <v>0</v>
      </c>
      <c r="AB492" s="27">
        <v>0</v>
      </c>
      <c r="AC492" s="27">
        <v>20</v>
      </c>
      <c r="AD492" s="27">
        <v>0</v>
      </c>
      <c r="AE492" s="27">
        <v>0</v>
      </c>
      <c r="AF492" s="27">
        <f t="shared" si="259"/>
        <v>20</v>
      </c>
      <c r="AG492" s="27">
        <f t="shared" si="260"/>
        <v>1</v>
      </c>
      <c r="AH492" s="27">
        <v>0</v>
      </c>
      <c r="AI492" s="27">
        <v>0</v>
      </c>
      <c r="AJ492" s="27">
        <v>20</v>
      </c>
      <c r="AK492" s="27">
        <v>0</v>
      </c>
      <c r="AL492" s="27">
        <v>0</v>
      </c>
      <c r="AM492" s="27">
        <v>20</v>
      </c>
      <c r="AN492" s="27">
        <f t="shared" si="261"/>
        <v>1</v>
      </c>
      <c r="AO492" s="27">
        <v>0</v>
      </c>
      <c r="AP492" s="30">
        <f t="shared" si="262"/>
        <v>0</v>
      </c>
      <c r="AQ492" s="30">
        <f t="shared" si="263"/>
        <v>0</v>
      </c>
      <c r="AR492" s="31">
        <f t="shared" si="264"/>
        <v>0</v>
      </c>
      <c r="AS492" s="31">
        <f t="shared" si="281"/>
        <v>0</v>
      </c>
      <c r="AT492" s="32">
        <f t="shared" si="265"/>
        <v>0</v>
      </c>
      <c r="AU492" s="24">
        <v>1947.3300324493694</v>
      </c>
      <c r="AV492" s="28">
        <f t="shared" si="266"/>
        <v>5.4078415201926605E-2</v>
      </c>
      <c r="AW492" s="30">
        <f t="shared" si="267"/>
        <v>6.9454207658712144E-4</v>
      </c>
      <c r="AX492" s="33">
        <f t="shared" si="268"/>
        <v>5.4078415201926605E-2</v>
      </c>
      <c r="AY492" s="30">
        <f t="shared" si="269"/>
        <v>6.9454207658712144E-4</v>
      </c>
      <c r="AZ492" s="31">
        <f t="shared" si="270"/>
        <v>0.9003427682232471</v>
      </c>
      <c r="BA492" s="31">
        <f t="shared" si="285"/>
        <v>1947.3300324493694</v>
      </c>
      <c r="BB492" s="33">
        <f t="shared" si="271"/>
        <v>0</v>
      </c>
      <c r="BC492" s="31">
        <f t="shared" si="272"/>
        <v>0.47661013969965893</v>
      </c>
      <c r="BD492" s="30">
        <f t="shared" si="273"/>
        <v>4.3041036397527808E-4</v>
      </c>
      <c r="BE492" s="31">
        <f t="shared" si="274"/>
        <v>0.94372679476607324</v>
      </c>
      <c r="BF492" s="31">
        <f t="shared" si="275"/>
        <v>0.53430973509402258</v>
      </c>
      <c r="BG492" s="31">
        <f t="shared" si="276"/>
        <v>0.81090190226414338</v>
      </c>
      <c r="BH492" s="24">
        <v>80.42</v>
      </c>
      <c r="BI492" s="24">
        <v>116.710812895</v>
      </c>
      <c r="BJ492" s="24">
        <f t="shared" si="284"/>
        <v>69.903247491670257</v>
      </c>
      <c r="BK492" s="28">
        <f t="shared" ref="BK492:BK523" si="286">BJ492/(2000)</f>
        <v>3.4951623745835131E-2</v>
      </c>
      <c r="BL492" s="28" t="str">
        <f t="shared" si="277"/>
        <v>TRUETRUE</v>
      </c>
      <c r="BM492" s="24" t="str">
        <f t="shared" si="278"/>
        <v>FALSETRUE</v>
      </c>
      <c r="BN492" s="28">
        <v>0.44979999999999998</v>
      </c>
      <c r="BO492" s="28">
        <f t="shared" si="279"/>
        <v>0.39982222222222219</v>
      </c>
      <c r="BP492" s="24">
        <v>10.14</v>
      </c>
      <c r="BQ492" s="24">
        <f t="shared" si="280"/>
        <v>109.48148148148148</v>
      </c>
      <c r="BR492" s="24">
        <v>27</v>
      </c>
      <c r="BS492" s="28">
        <v>44.07</v>
      </c>
      <c r="BT492" s="28">
        <v>3187.5830999999998</v>
      </c>
      <c r="BU492" s="24">
        <v>1.3</v>
      </c>
      <c r="BV492" s="28">
        <v>29.230000000000004</v>
      </c>
      <c r="BW492" s="28">
        <v>2114.2059000000004</v>
      </c>
      <c r="BX492" s="24">
        <v>2099</v>
      </c>
      <c r="BY492" s="24">
        <v>4667</v>
      </c>
      <c r="BZ492" s="24">
        <v>467</v>
      </c>
      <c r="CA492" s="24">
        <v>1696</v>
      </c>
      <c r="CB492" s="24">
        <v>838</v>
      </c>
      <c r="CC492" s="24">
        <v>4699</v>
      </c>
      <c r="CD492" s="24">
        <v>54.98</v>
      </c>
      <c r="CE492" s="24">
        <v>29.17</v>
      </c>
      <c r="CF492" s="24">
        <v>109.05</v>
      </c>
      <c r="CG492" s="24">
        <v>5817</v>
      </c>
      <c r="CH492" s="24">
        <v>1416</v>
      </c>
      <c r="CI492" s="24">
        <v>19.579999999999998</v>
      </c>
      <c r="CJ492" s="24" t="s">
        <v>98</v>
      </c>
      <c r="CK492" s="24">
        <v>1863</v>
      </c>
      <c r="CL492" s="28">
        <v>1.05</v>
      </c>
      <c r="CM492" s="28">
        <v>4.08</v>
      </c>
      <c r="CN492" s="24">
        <v>517</v>
      </c>
      <c r="CO492" s="24">
        <v>27.78</v>
      </c>
      <c r="CP492" s="24">
        <v>451</v>
      </c>
      <c r="CQ492" s="24">
        <v>1686</v>
      </c>
      <c r="CR492" s="24">
        <v>819</v>
      </c>
      <c r="CS492" s="24">
        <v>2956</v>
      </c>
      <c r="CT492" s="24">
        <v>280</v>
      </c>
      <c r="CU492" s="24">
        <v>818</v>
      </c>
      <c r="CV492" s="24">
        <v>524</v>
      </c>
      <c r="CW492" s="24">
        <v>272</v>
      </c>
      <c r="CX492" s="24">
        <v>48.87</v>
      </c>
      <c r="CY492" s="24">
        <v>96.35</v>
      </c>
      <c r="CZ492" s="24">
        <v>74.33</v>
      </c>
      <c r="DA492" s="24">
        <v>30.43</v>
      </c>
      <c r="DB492" s="24">
        <v>593</v>
      </c>
      <c r="DC492" s="24">
        <v>4.58</v>
      </c>
      <c r="DD492" s="24">
        <v>12.52</v>
      </c>
      <c r="DE492" s="24">
        <v>230</v>
      </c>
      <c r="DF492" s="24">
        <v>12.36</v>
      </c>
      <c r="DG492" s="24">
        <v>27.3</v>
      </c>
      <c r="DH492" s="24">
        <v>8.59</v>
      </c>
    </row>
    <row r="493" spans="1:112" ht="12.3" customHeight="1">
      <c r="A493" s="24">
        <v>503</v>
      </c>
      <c r="B493" s="24" t="s">
        <v>90</v>
      </c>
      <c r="C493" s="24" t="s">
        <v>91</v>
      </c>
      <c r="D493" s="25" t="s">
        <v>298</v>
      </c>
      <c r="E493" s="25" t="s">
        <v>299</v>
      </c>
      <c r="F493" s="25" t="s">
        <v>2201</v>
      </c>
      <c r="G493" s="25" t="s">
        <v>2202</v>
      </c>
      <c r="H493" s="25" t="s">
        <v>195</v>
      </c>
      <c r="I493" s="26">
        <v>3965</v>
      </c>
      <c r="J493" s="27">
        <v>4472.3231142895693</v>
      </c>
      <c r="K493" s="27">
        <f t="shared" si="254"/>
        <v>1984.086</v>
      </c>
      <c r="L493" s="24">
        <v>557</v>
      </c>
      <c r="M493" s="24">
        <v>311</v>
      </c>
      <c r="N493" s="24">
        <v>247</v>
      </c>
      <c r="O493" s="24">
        <f t="shared" si="255"/>
        <v>558</v>
      </c>
      <c r="P493" s="28">
        <v>50.04</v>
      </c>
      <c r="Q493" s="28">
        <f t="shared" si="256"/>
        <v>0.57167356981856909</v>
      </c>
      <c r="R493" s="29">
        <v>0.47540923567380317</v>
      </c>
      <c r="S493" s="29">
        <v>0.10131017036103637</v>
      </c>
      <c r="T493" s="29">
        <v>0.38507676560734871</v>
      </c>
      <c r="U493" s="28" t="s">
        <v>237</v>
      </c>
      <c r="V493" s="28" t="s">
        <v>129</v>
      </c>
      <c r="W493" s="28">
        <v>0.74463408374987694</v>
      </c>
      <c r="X493" s="27">
        <v>3330.2442244424096</v>
      </c>
      <c r="Y493" s="30">
        <f t="shared" si="257"/>
        <v>2.666952163282735E-4</v>
      </c>
      <c r="Z493" s="27">
        <f t="shared" si="258"/>
        <v>3330.2442244424096</v>
      </c>
      <c r="AA493" s="27">
        <v>0</v>
      </c>
      <c r="AB493" s="27">
        <v>0</v>
      </c>
      <c r="AC493" s="27">
        <v>27</v>
      </c>
      <c r="AD493" s="27">
        <v>0</v>
      </c>
      <c r="AE493" s="27">
        <v>0</v>
      </c>
      <c r="AF493" s="27">
        <f t="shared" si="259"/>
        <v>27</v>
      </c>
      <c r="AG493" s="27">
        <f t="shared" si="260"/>
        <v>1</v>
      </c>
      <c r="AH493" s="27">
        <v>0</v>
      </c>
      <c r="AI493" s="27">
        <v>0</v>
      </c>
      <c r="AJ493" s="27">
        <v>27</v>
      </c>
      <c r="AK493" s="27">
        <v>0</v>
      </c>
      <c r="AL493" s="27">
        <v>0</v>
      </c>
      <c r="AM493" s="27">
        <v>27</v>
      </c>
      <c r="AN493" s="27">
        <f t="shared" si="261"/>
        <v>1</v>
      </c>
      <c r="AO493" s="27">
        <v>0</v>
      </c>
      <c r="AP493" s="30">
        <f t="shared" si="262"/>
        <v>0</v>
      </c>
      <c r="AQ493" s="30">
        <f t="shared" si="263"/>
        <v>0</v>
      </c>
      <c r="AR493" s="31">
        <f t="shared" si="264"/>
        <v>0</v>
      </c>
      <c r="AS493" s="31">
        <f t="shared" si="281"/>
        <v>0</v>
      </c>
      <c r="AT493" s="32">
        <f t="shared" si="265"/>
        <v>0</v>
      </c>
      <c r="AU493" s="24">
        <v>944.9406522785938</v>
      </c>
      <c r="AV493" s="28">
        <f t="shared" si="266"/>
        <v>2.6241516375540095E-2</v>
      </c>
      <c r="AW493" s="30">
        <f t="shared" si="267"/>
        <v>3.3702609827244447E-4</v>
      </c>
      <c r="AX493" s="33">
        <f t="shared" si="268"/>
        <v>2.6241516375540095E-2</v>
      </c>
      <c r="AY493" s="30">
        <f t="shared" si="269"/>
        <v>3.3702609827244447E-4</v>
      </c>
      <c r="AZ493" s="31">
        <f t="shared" si="270"/>
        <v>0.89741002165855244</v>
      </c>
      <c r="BA493" s="31">
        <f t="shared" si="285"/>
        <v>944.9406522785938</v>
      </c>
      <c r="BB493" s="33">
        <f t="shared" si="271"/>
        <v>0</v>
      </c>
      <c r="BC493" s="31">
        <f t="shared" si="272"/>
        <v>0.46635359123596526</v>
      </c>
      <c r="BD493" s="30">
        <f t="shared" si="273"/>
        <v>2.666952163282735E-4</v>
      </c>
      <c r="BE493" s="31">
        <f t="shared" si="274"/>
        <v>0.94309284013931549</v>
      </c>
      <c r="BF493" s="31">
        <f t="shared" si="275"/>
        <v>0.56266453970184027</v>
      </c>
      <c r="BG493" s="31">
        <f t="shared" si="276"/>
        <v>0.85393492877405974</v>
      </c>
      <c r="BH493" s="24">
        <v>0</v>
      </c>
      <c r="BI493" s="24">
        <v>398.45054796199997</v>
      </c>
      <c r="BJ493" s="24">
        <f t="shared" si="284"/>
        <v>11.224286519781854</v>
      </c>
      <c r="BK493" s="28">
        <f t="shared" si="286"/>
        <v>5.6121432598909273E-3</v>
      </c>
      <c r="BL493" s="28" t="str">
        <f t="shared" si="277"/>
        <v>TRUEFALSE</v>
      </c>
      <c r="BM493" s="24" t="str">
        <f t="shared" si="278"/>
        <v>FALSEFALSE</v>
      </c>
      <c r="BN493" s="28">
        <v>0.42219999999999996</v>
      </c>
      <c r="BO493" s="28">
        <f t="shared" si="279"/>
        <v>0.37528888888888884</v>
      </c>
      <c r="BP493" s="24">
        <v>9.84</v>
      </c>
      <c r="BQ493" s="24">
        <f t="shared" si="280"/>
        <v>79.3125</v>
      </c>
      <c r="BR493" s="24">
        <v>16</v>
      </c>
      <c r="BS493" s="28">
        <v>53.76</v>
      </c>
      <c r="BT493" s="28">
        <v>2131.5839999999998</v>
      </c>
      <c r="BU493" s="24">
        <v>1.52</v>
      </c>
      <c r="BV493" s="28">
        <v>45.8</v>
      </c>
      <c r="BW493" s="28">
        <v>1815.97</v>
      </c>
      <c r="BX493" s="24">
        <v>1075</v>
      </c>
      <c r="BY493" s="24">
        <v>2546</v>
      </c>
      <c r="BZ493" s="24">
        <v>344</v>
      </c>
      <c r="CA493" s="24">
        <v>867</v>
      </c>
      <c r="CB493" s="24">
        <v>452</v>
      </c>
      <c r="CC493" s="24">
        <v>2646</v>
      </c>
      <c r="CD493" s="24">
        <v>55.73</v>
      </c>
      <c r="CE493" s="24">
        <v>31.01</v>
      </c>
      <c r="CF493" s="24">
        <v>105.76</v>
      </c>
      <c r="CG493" s="24">
        <v>0</v>
      </c>
      <c r="CH493" s="24">
        <v>3965</v>
      </c>
      <c r="CI493" s="24">
        <v>100</v>
      </c>
      <c r="CJ493" s="24" t="s">
        <v>1980</v>
      </c>
      <c r="CK493" s="24">
        <v>1136</v>
      </c>
      <c r="CL493" s="28">
        <v>1.02</v>
      </c>
      <c r="CM493" s="28">
        <v>3.54</v>
      </c>
      <c r="CN493" s="24">
        <v>319</v>
      </c>
      <c r="CO493" s="24">
        <v>28.16</v>
      </c>
      <c r="CP493" s="24">
        <v>259</v>
      </c>
      <c r="CQ493" s="24">
        <v>577</v>
      </c>
      <c r="CR493" s="24">
        <v>433</v>
      </c>
      <c r="CS493" s="24">
        <v>1269</v>
      </c>
      <c r="CT493" s="24">
        <v>184</v>
      </c>
      <c r="CU493" s="24">
        <v>443</v>
      </c>
      <c r="CV493" s="24">
        <v>292</v>
      </c>
      <c r="CW493" s="24">
        <v>159</v>
      </c>
      <c r="CX493" s="24">
        <v>64.790000000000006</v>
      </c>
      <c r="CY493" s="24">
        <v>94.86</v>
      </c>
      <c r="CZ493" s="24">
        <v>77.25</v>
      </c>
      <c r="DA493" s="24">
        <v>34.869999999999997</v>
      </c>
      <c r="DB493" s="24">
        <v>321</v>
      </c>
      <c r="DC493" s="24">
        <v>6.36</v>
      </c>
      <c r="DD493" s="24">
        <v>11.83</v>
      </c>
      <c r="DE493" s="24">
        <v>294</v>
      </c>
      <c r="DF493" s="24">
        <v>25.95</v>
      </c>
      <c r="DG493" s="24">
        <v>31.42</v>
      </c>
      <c r="DH493" s="24">
        <v>7.89</v>
      </c>
    </row>
    <row r="494" spans="1:112" ht="12.3" customHeight="1">
      <c r="A494" s="24">
        <v>504</v>
      </c>
      <c r="B494" s="24" t="s">
        <v>90</v>
      </c>
      <c r="C494" s="24" t="s">
        <v>91</v>
      </c>
      <c r="D494" s="25" t="s">
        <v>298</v>
      </c>
      <c r="E494" s="25" t="s">
        <v>299</v>
      </c>
      <c r="F494" s="25" t="s">
        <v>1590</v>
      </c>
      <c r="G494" s="25" t="s">
        <v>1591</v>
      </c>
      <c r="H494" s="25" t="s">
        <v>195</v>
      </c>
      <c r="I494" s="26">
        <v>6946</v>
      </c>
      <c r="J494" s="27">
        <v>7834.7430900013496</v>
      </c>
      <c r="K494" s="27">
        <f t="shared" si="254"/>
        <v>1896.9526000000001</v>
      </c>
      <c r="L494" s="24">
        <v>1190</v>
      </c>
      <c r="M494" s="24">
        <v>348</v>
      </c>
      <c r="N494" s="24">
        <v>99</v>
      </c>
      <c r="O494" s="24">
        <f t="shared" si="255"/>
        <v>447</v>
      </c>
      <c r="P494" s="28">
        <v>27.310000000000002</v>
      </c>
      <c r="Q494" s="28">
        <f t="shared" si="256"/>
        <v>0.42249572311201394</v>
      </c>
      <c r="R494" s="29">
        <v>0.47540923567380317</v>
      </c>
      <c r="S494" s="29">
        <v>0.10131017036103637</v>
      </c>
      <c r="T494" s="29">
        <v>0.38507676560734871</v>
      </c>
      <c r="U494" s="28" t="s">
        <v>237</v>
      </c>
      <c r="V494" s="28" t="s">
        <v>129</v>
      </c>
      <c r="W494" s="28">
        <v>0.40639402132712116</v>
      </c>
      <c r="X494" s="27">
        <v>3183.9927504105235</v>
      </c>
      <c r="Y494" s="30">
        <f t="shared" si="257"/>
        <v>2.5498299167550246E-4</v>
      </c>
      <c r="Z494" s="27">
        <f t="shared" si="258"/>
        <v>3183.9927504105235</v>
      </c>
      <c r="AA494" s="27">
        <v>0</v>
      </c>
      <c r="AB494" s="27">
        <v>0</v>
      </c>
      <c r="AC494" s="27">
        <v>107</v>
      </c>
      <c r="AD494" s="27">
        <v>0</v>
      </c>
      <c r="AE494" s="27">
        <v>0</v>
      </c>
      <c r="AF494" s="27">
        <f t="shared" si="259"/>
        <v>107</v>
      </c>
      <c r="AG494" s="27">
        <f t="shared" si="260"/>
        <v>1</v>
      </c>
      <c r="AH494" s="27">
        <v>0</v>
      </c>
      <c r="AI494" s="27">
        <v>0</v>
      </c>
      <c r="AJ494" s="27">
        <v>0</v>
      </c>
      <c r="AK494" s="27">
        <v>0</v>
      </c>
      <c r="AL494" s="27">
        <v>0</v>
      </c>
      <c r="AM494" s="27">
        <v>0</v>
      </c>
      <c r="AN494" s="27">
        <f t="shared" si="261"/>
        <v>0</v>
      </c>
      <c r="AO494" s="27">
        <v>0</v>
      </c>
      <c r="AP494" s="30">
        <f t="shared" si="262"/>
        <v>0</v>
      </c>
      <c r="AQ494" s="30">
        <f t="shared" si="263"/>
        <v>0</v>
      </c>
      <c r="AR494" s="31">
        <f t="shared" si="264"/>
        <v>0</v>
      </c>
      <c r="AS494" s="31">
        <f t="shared" si="281"/>
        <v>0</v>
      </c>
      <c r="AT494" s="32">
        <f t="shared" si="265"/>
        <v>0</v>
      </c>
      <c r="AU494" s="24">
        <v>892.03487681303091</v>
      </c>
      <c r="AV494" s="28">
        <f t="shared" si="266"/>
        <v>2.4772294186937608E-2</v>
      </c>
      <c r="AW494" s="30">
        <f t="shared" si="267"/>
        <v>3.1815652478310352E-4</v>
      </c>
      <c r="AX494" s="33">
        <f t="shared" si="268"/>
        <v>2.4772294186937608E-2</v>
      </c>
      <c r="AY494" s="30">
        <f t="shared" si="269"/>
        <v>3.1815652478310352E-4</v>
      </c>
      <c r="AZ494" s="31">
        <f t="shared" si="270"/>
        <v>0.89725523227797976</v>
      </c>
      <c r="BA494" s="31">
        <f t="shared" si="285"/>
        <v>892.03487681303091</v>
      </c>
      <c r="BB494" s="33">
        <f t="shared" si="271"/>
        <v>0</v>
      </c>
      <c r="BC494" s="31">
        <f t="shared" si="272"/>
        <v>0.46581225404624016</v>
      </c>
      <c r="BD494" s="30">
        <f t="shared" si="273"/>
        <v>2.5498299167550246E-4</v>
      </c>
      <c r="BE494" s="31">
        <f t="shared" si="274"/>
        <v>0.94304748685884665</v>
      </c>
      <c r="BF494" s="31">
        <f t="shared" si="275"/>
        <v>0.44989883039254774</v>
      </c>
      <c r="BG494" s="31">
        <f t="shared" si="276"/>
        <v>0.68279462908818622</v>
      </c>
      <c r="BH494" s="24">
        <v>79.989999999999995</v>
      </c>
      <c r="BI494" s="24">
        <v>83.098467399900002</v>
      </c>
      <c r="BJ494" s="24">
        <f t="shared" si="284"/>
        <v>94.282642449922946</v>
      </c>
      <c r="BK494" s="28">
        <f t="shared" si="286"/>
        <v>4.7141321224961473E-2</v>
      </c>
      <c r="BL494" s="28" t="str">
        <f t="shared" si="277"/>
        <v>FALSETRUE</v>
      </c>
      <c r="BM494" s="24" t="str">
        <f t="shared" si="278"/>
        <v>FALSETRUE</v>
      </c>
      <c r="BN494" s="28">
        <v>0.46279999999999999</v>
      </c>
      <c r="BO494" s="28">
        <f t="shared" si="279"/>
        <v>0.41137777777777779</v>
      </c>
      <c r="BP494" s="24">
        <v>8.5</v>
      </c>
      <c r="BQ494" s="24">
        <f t="shared" si="280"/>
        <v>219.5</v>
      </c>
      <c r="BR494" s="24">
        <v>10</v>
      </c>
      <c r="BS494" s="28">
        <v>6.1999999999999993</v>
      </c>
      <c r="BT494" s="28">
        <v>430.65199999999993</v>
      </c>
      <c r="BU494" s="24">
        <v>1.01</v>
      </c>
      <c r="BV494" s="28">
        <v>7.0799999999999992</v>
      </c>
      <c r="BW494" s="28">
        <v>491.77679999999992</v>
      </c>
      <c r="BX494" s="24">
        <v>2088</v>
      </c>
      <c r="BY494" s="24">
        <v>4512</v>
      </c>
      <c r="BZ494" s="24">
        <v>346</v>
      </c>
      <c r="CA494" s="24">
        <v>1647</v>
      </c>
      <c r="CB494" s="24">
        <v>872</v>
      </c>
      <c r="CC494" s="24">
        <v>4427</v>
      </c>
      <c r="CD494" s="24">
        <v>53.95</v>
      </c>
      <c r="CE494" s="24">
        <v>27.95</v>
      </c>
      <c r="CF494" s="24">
        <v>105.69</v>
      </c>
      <c r="CG494" s="24">
        <v>5556</v>
      </c>
      <c r="CH494" s="24">
        <v>1390</v>
      </c>
      <c r="CI494" s="24">
        <v>20.010000000000002</v>
      </c>
      <c r="CJ494" s="24" t="s">
        <v>98</v>
      </c>
      <c r="CK494" s="24">
        <v>1677</v>
      </c>
      <c r="CL494" s="28">
        <v>1.05</v>
      </c>
      <c r="CM494" s="28">
        <v>4.3600000000000003</v>
      </c>
      <c r="CN494" s="24">
        <v>491</v>
      </c>
      <c r="CO494" s="24">
        <v>29.49</v>
      </c>
      <c r="CP494" s="24">
        <v>363</v>
      </c>
      <c r="CQ494" s="24">
        <v>882</v>
      </c>
      <c r="CR494" s="24">
        <v>950</v>
      </c>
      <c r="CS494" s="24">
        <v>2195</v>
      </c>
      <c r="CT494" s="24">
        <v>263</v>
      </c>
      <c r="CU494" s="24">
        <v>855</v>
      </c>
      <c r="CV494" s="24">
        <v>576</v>
      </c>
      <c r="CW494" s="24">
        <v>233</v>
      </c>
      <c r="CX494" s="24">
        <v>48.7</v>
      </c>
      <c r="CY494" s="24">
        <v>95.96</v>
      </c>
      <c r="CZ494" s="24">
        <v>80.56</v>
      </c>
      <c r="DA494" s="24">
        <v>25.95</v>
      </c>
      <c r="DB494" s="24">
        <v>480</v>
      </c>
      <c r="DC494" s="24">
        <v>4.9400000000000004</v>
      </c>
      <c r="DD494" s="24">
        <v>12.07</v>
      </c>
      <c r="DE494" s="24">
        <v>80</v>
      </c>
      <c r="DF494" s="24">
        <v>4.8</v>
      </c>
      <c r="DG494" s="24">
        <v>6.07</v>
      </c>
      <c r="DH494" s="24">
        <v>9.2899999999999991</v>
      </c>
    </row>
    <row r="495" spans="1:112" ht="12.3" customHeight="1">
      <c r="A495" s="24">
        <v>505</v>
      </c>
      <c r="B495" s="24" t="s">
        <v>90</v>
      </c>
      <c r="C495" s="24" t="s">
        <v>91</v>
      </c>
      <c r="D495" s="25" t="s">
        <v>298</v>
      </c>
      <c r="E495" s="25" t="s">
        <v>299</v>
      </c>
      <c r="F495" s="25" t="s">
        <v>986</v>
      </c>
      <c r="G495" s="25" t="s">
        <v>1971</v>
      </c>
      <c r="H495" s="25" t="s">
        <v>195</v>
      </c>
      <c r="I495" s="26">
        <v>4771</v>
      </c>
      <c r="J495" s="27">
        <v>5381.4510916205636</v>
      </c>
      <c r="K495" s="27">
        <f t="shared" si="254"/>
        <v>2911.2641999999996</v>
      </c>
      <c r="L495" s="24">
        <v>493</v>
      </c>
      <c r="M495" s="24">
        <v>460</v>
      </c>
      <c r="N495" s="24">
        <v>312</v>
      </c>
      <c r="O495" s="24">
        <f t="shared" si="255"/>
        <v>772</v>
      </c>
      <c r="P495" s="28">
        <v>61.019999999999996</v>
      </c>
      <c r="Q495" s="28">
        <f t="shared" si="256"/>
        <v>0.73168319329842157</v>
      </c>
      <c r="R495" s="29">
        <v>0.47540923567380317</v>
      </c>
      <c r="S495" s="29">
        <v>0.10131017036103637</v>
      </c>
      <c r="T495" s="29">
        <v>0.38507676560734871</v>
      </c>
      <c r="U495" s="28" t="s">
        <v>237</v>
      </c>
      <c r="V495" s="28" t="s">
        <v>129</v>
      </c>
      <c r="W495" s="28">
        <v>0.90802501579571326</v>
      </c>
      <c r="X495" s="27">
        <v>4886.4922124726208</v>
      </c>
      <c r="Y495" s="30">
        <f t="shared" si="257"/>
        <v>3.9132388193241529E-4</v>
      </c>
      <c r="Z495" s="27">
        <f t="shared" si="258"/>
        <v>4886.4922124726208</v>
      </c>
      <c r="AA495" s="27">
        <v>0</v>
      </c>
      <c r="AB495" s="27">
        <v>0</v>
      </c>
      <c r="AC495" s="27">
        <v>20</v>
      </c>
      <c r="AD495" s="27">
        <v>0</v>
      </c>
      <c r="AE495" s="27">
        <v>0</v>
      </c>
      <c r="AF495" s="27">
        <f t="shared" si="259"/>
        <v>20</v>
      </c>
      <c r="AG495" s="27">
        <f t="shared" si="260"/>
        <v>1</v>
      </c>
      <c r="AH495" s="27">
        <v>0</v>
      </c>
      <c r="AI495" s="27">
        <v>0</v>
      </c>
      <c r="AJ495" s="27">
        <v>20</v>
      </c>
      <c r="AK495" s="27">
        <v>0</v>
      </c>
      <c r="AL495" s="27">
        <v>0</v>
      </c>
      <c r="AM495" s="27">
        <v>20</v>
      </c>
      <c r="AN495" s="27">
        <f t="shared" si="261"/>
        <v>1</v>
      </c>
      <c r="AO495" s="27">
        <v>0</v>
      </c>
      <c r="AP495" s="30">
        <f t="shared" si="262"/>
        <v>0</v>
      </c>
      <c r="AQ495" s="30">
        <f t="shared" si="263"/>
        <v>0</v>
      </c>
      <c r="AR495" s="31">
        <f t="shared" si="264"/>
        <v>0</v>
      </c>
      <c r="AS495" s="31">
        <f t="shared" si="281"/>
        <v>0</v>
      </c>
      <c r="AT495" s="32">
        <f t="shared" si="265"/>
        <v>0</v>
      </c>
      <c r="AU495" s="24">
        <v>658.31813645189209</v>
      </c>
      <c r="AV495" s="28">
        <f t="shared" si="266"/>
        <v>1.8281853062793361E-2</v>
      </c>
      <c r="AW495" s="30">
        <f t="shared" si="267"/>
        <v>2.3479823036013752E-4</v>
      </c>
      <c r="AX495" s="33">
        <f t="shared" si="268"/>
        <v>1.8281853062793361E-2</v>
      </c>
      <c r="AY495" s="30">
        <f t="shared" si="269"/>
        <v>2.3479823036013752E-4</v>
      </c>
      <c r="AZ495" s="31">
        <f t="shared" si="270"/>
        <v>0.8965714341642278</v>
      </c>
      <c r="BA495" s="31">
        <f t="shared" si="285"/>
        <v>658.31813645189209</v>
      </c>
      <c r="BB495" s="33">
        <f t="shared" si="271"/>
        <v>0</v>
      </c>
      <c r="BC495" s="31">
        <f t="shared" si="272"/>
        <v>0.46342084096694142</v>
      </c>
      <c r="BD495" s="30">
        <f t="shared" si="273"/>
        <v>3.9132388193241529E-4</v>
      </c>
      <c r="BE495" s="31">
        <f t="shared" si="274"/>
        <v>0.9435754400717099</v>
      </c>
      <c r="BF495" s="31">
        <f t="shared" si="275"/>
        <v>0.61733059324978523</v>
      </c>
      <c r="BG495" s="31">
        <f t="shared" si="276"/>
        <v>0.93689955378412348</v>
      </c>
      <c r="BH495" s="24">
        <v>56.42</v>
      </c>
      <c r="BI495" s="24">
        <v>346.69428476600001</v>
      </c>
      <c r="BJ495" s="24">
        <f t="shared" si="284"/>
        <v>15.522179995706459</v>
      </c>
      <c r="BK495" s="28">
        <f t="shared" si="286"/>
        <v>7.7610899978532294E-3</v>
      </c>
      <c r="BL495" s="28" t="str">
        <f t="shared" si="277"/>
        <v>TRUEFALSE</v>
      </c>
      <c r="BM495" s="24" t="str">
        <f t="shared" si="278"/>
        <v>FALSETRUE</v>
      </c>
      <c r="BN495" s="28">
        <v>0.42349999999999999</v>
      </c>
      <c r="BO495" s="28">
        <f t="shared" si="279"/>
        <v>0.37644444444444441</v>
      </c>
      <c r="BP495" s="24">
        <v>12.12</v>
      </c>
      <c r="BQ495" s="24">
        <f t="shared" si="280"/>
        <v>51.785714285714285</v>
      </c>
      <c r="BR495" s="24">
        <v>14</v>
      </c>
      <c r="BS495" s="28">
        <v>52.85</v>
      </c>
      <c r="BT495" s="28">
        <v>2521.4735000000001</v>
      </c>
      <c r="BU495" s="24">
        <v>3.34</v>
      </c>
      <c r="BV495" s="28">
        <v>50.319999999999993</v>
      </c>
      <c r="BW495" s="28">
        <v>2400.7671999999998</v>
      </c>
      <c r="BX495" s="24">
        <v>1300</v>
      </c>
      <c r="BY495" s="24">
        <v>3070</v>
      </c>
      <c r="BZ495" s="24">
        <v>401</v>
      </c>
      <c r="CA495" s="24">
        <v>1020</v>
      </c>
      <c r="CB495" s="24">
        <v>583</v>
      </c>
      <c r="CC495" s="24">
        <v>3168</v>
      </c>
      <c r="CD495" s="24">
        <v>55.41</v>
      </c>
      <c r="CE495" s="24">
        <v>30.75</v>
      </c>
      <c r="CF495" s="24">
        <v>111.01</v>
      </c>
      <c r="CG495" s="24">
        <v>2692</v>
      </c>
      <c r="CH495" s="24">
        <v>2079</v>
      </c>
      <c r="CI495" s="24">
        <v>43.58</v>
      </c>
      <c r="CJ495" s="24" t="s">
        <v>98</v>
      </c>
      <c r="CK495" s="24">
        <v>1281</v>
      </c>
      <c r="CL495" s="28">
        <v>1.04</v>
      </c>
      <c r="CM495" s="28">
        <v>3.85</v>
      </c>
      <c r="CN495" s="24">
        <v>353</v>
      </c>
      <c r="CO495" s="24">
        <v>27.58</v>
      </c>
      <c r="CP495" s="24">
        <v>72</v>
      </c>
      <c r="CQ495" s="24">
        <v>408</v>
      </c>
      <c r="CR495" s="24">
        <v>245</v>
      </c>
      <c r="CS495" s="24">
        <v>725</v>
      </c>
      <c r="CT495" s="24">
        <v>159</v>
      </c>
      <c r="CU495" s="24">
        <v>511</v>
      </c>
      <c r="CV495" s="24">
        <v>328</v>
      </c>
      <c r="CW495" s="24">
        <v>140</v>
      </c>
      <c r="CX495" s="24">
        <v>44.41</v>
      </c>
      <c r="CY495" s="24">
        <v>96.6</v>
      </c>
      <c r="CZ495" s="24">
        <v>67.08</v>
      </c>
      <c r="DA495" s="24">
        <v>24.48</v>
      </c>
      <c r="DB495" s="24">
        <v>476</v>
      </c>
      <c r="DC495" s="24">
        <v>4.46</v>
      </c>
      <c r="DD495" s="24">
        <v>18.440000000000001</v>
      </c>
      <c r="DE495" s="24">
        <v>278</v>
      </c>
      <c r="DF495" s="24">
        <v>21.72</v>
      </c>
      <c r="DG495" s="24">
        <v>40.86</v>
      </c>
      <c r="DH495" s="24">
        <v>10.039999999999999</v>
      </c>
    </row>
    <row r="496" spans="1:112" ht="12.3" customHeight="1">
      <c r="A496" s="24">
        <v>506</v>
      </c>
      <c r="B496" s="24" t="s">
        <v>90</v>
      </c>
      <c r="C496" s="24" t="s">
        <v>91</v>
      </c>
      <c r="D496" s="25" t="s">
        <v>298</v>
      </c>
      <c r="E496" s="25" t="s">
        <v>299</v>
      </c>
      <c r="F496" s="25" t="s">
        <v>1370</v>
      </c>
      <c r="G496" s="25" t="s">
        <v>1371</v>
      </c>
      <c r="H496" s="25" t="s">
        <v>195</v>
      </c>
      <c r="I496" s="26">
        <v>7291</v>
      </c>
      <c r="J496" s="27">
        <v>8223.8859587100269</v>
      </c>
      <c r="K496" s="27">
        <f t="shared" si="254"/>
        <v>3138.0464000000002</v>
      </c>
      <c r="L496" s="24">
        <v>991</v>
      </c>
      <c r="M496" s="24">
        <v>489</v>
      </c>
      <c r="N496" s="24">
        <v>260</v>
      </c>
      <c r="O496" s="24">
        <f t="shared" si="255"/>
        <v>749</v>
      </c>
      <c r="P496" s="28">
        <v>43.04</v>
      </c>
      <c r="Q496" s="28">
        <f t="shared" si="256"/>
        <v>0.5120154527027948</v>
      </c>
      <c r="R496" s="29">
        <v>0.47540923567380317</v>
      </c>
      <c r="S496" s="29">
        <v>0.10131017036103637</v>
      </c>
      <c r="T496" s="29">
        <v>0.38507676560734871</v>
      </c>
      <c r="U496" s="28" t="s">
        <v>237</v>
      </c>
      <c r="V496" s="28" t="s">
        <v>129</v>
      </c>
      <c r="W496" s="28">
        <v>0.64046864437639295</v>
      </c>
      <c r="X496" s="27">
        <v>5267.141091481064</v>
      </c>
      <c r="Y496" s="30">
        <f t="shared" si="257"/>
        <v>4.2180730245370418E-4</v>
      </c>
      <c r="Z496" s="27">
        <f t="shared" si="258"/>
        <v>5267.141091481064</v>
      </c>
      <c r="AA496" s="27">
        <v>0</v>
      </c>
      <c r="AB496" s="27">
        <v>0</v>
      </c>
      <c r="AC496" s="27">
        <v>0</v>
      </c>
      <c r="AD496" s="27">
        <v>0</v>
      </c>
      <c r="AE496" s="27">
        <v>0</v>
      </c>
      <c r="AF496" s="27">
        <f t="shared" si="259"/>
        <v>0</v>
      </c>
      <c r="AG496" s="27">
        <f t="shared" si="260"/>
        <v>0</v>
      </c>
      <c r="AH496" s="27">
        <v>0</v>
      </c>
      <c r="AI496" s="27">
        <v>0</v>
      </c>
      <c r="AJ496" s="27">
        <v>0</v>
      </c>
      <c r="AK496" s="27">
        <v>0</v>
      </c>
      <c r="AL496" s="27">
        <v>0</v>
      </c>
      <c r="AM496" s="27">
        <v>0</v>
      </c>
      <c r="AN496" s="27">
        <f t="shared" si="261"/>
        <v>0</v>
      </c>
      <c r="AO496" s="27">
        <v>0</v>
      </c>
      <c r="AP496" s="30">
        <f t="shared" si="262"/>
        <v>0</v>
      </c>
      <c r="AQ496" s="30">
        <f t="shared" si="263"/>
        <v>0</v>
      </c>
      <c r="AR496" s="31">
        <f t="shared" si="264"/>
        <v>0</v>
      </c>
      <c r="AS496" s="31">
        <f t="shared" si="281"/>
        <v>0</v>
      </c>
      <c r="AT496" s="32">
        <f t="shared" si="265"/>
        <v>0</v>
      </c>
      <c r="AU496" s="24">
        <v>1384.6932091417616</v>
      </c>
      <c r="AV496" s="28">
        <f t="shared" si="266"/>
        <v>3.8453684297709463E-2</v>
      </c>
      <c r="AW496" s="30">
        <f t="shared" si="267"/>
        <v>4.9386990437554881E-4</v>
      </c>
      <c r="AX496" s="33">
        <f t="shared" si="268"/>
        <v>3.8453684297709463E-2</v>
      </c>
      <c r="AY496" s="30">
        <f t="shared" si="269"/>
        <v>4.9386990437554881E-4</v>
      </c>
      <c r="AZ496" s="31">
        <f t="shared" si="270"/>
        <v>0.89869663026192415</v>
      </c>
      <c r="BA496" s="31">
        <f t="shared" si="285"/>
        <v>1384.6932091417616</v>
      </c>
      <c r="BB496" s="33">
        <f t="shared" si="271"/>
        <v>0</v>
      </c>
      <c r="BC496" s="31">
        <f t="shared" si="272"/>
        <v>0.47085318341114557</v>
      </c>
      <c r="BD496" s="30">
        <f t="shared" si="273"/>
        <v>4.2180730245370418E-4</v>
      </c>
      <c r="BE496" s="31">
        <f t="shared" si="274"/>
        <v>0.94369348110674312</v>
      </c>
      <c r="BF496" s="31">
        <f t="shared" si="275"/>
        <v>0.52819464426186324</v>
      </c>
      <c r="BG496" s="31">
        <f t="shared" si="276"/>
        <v>0.80162125760689518</v>
      </c>
      <c r="BH496" s="24">
        <v>64.64</v>
      </c>
      <c r="BI496" s="24">
        <v>617.72362823900005</v>
      </c>
      <c r="BJ496" s="24">
        <f t="shared" si="284"/>
        <v>13.313212548068776</v>
      </c>
      <c r="BK496" s="28">
        <f t="shared" si="286"/>
        <v>6.6566062740343879E-3</v>
      </c>
      <c r="BL496" s="28" t="str">
        <f t="shared" si="277"/>
        <v>TRUETRUE</v>
      </c>
      <c r="BM496" s="24" t="str">
        <f t="shared" si="278"/>
        <v>FALSETRUE</v>
      </c>
      <c r="BN496" s="28">
        <v>0.46189999999999998</v>
      </c>
      <c r="BO496" s="28">
        <f t="shared" si="279"/>
        <v>0.41057777777777776</v>
      </c>
      <c r="BP496" s="24">
        <v>10.039999999999999</v>
      </c>
      <c r="BQ496" s="24">
        <f t="shared" si="280"/>
        <v>69.741935483870961</v>
      </c>
      <c r="BR496" s="24">
        <v>31</v>
      </c>
      <c r="BS496" s="28">
        <v>37.33</v>
      </c>
      <c r="BT496" s="28">
        <v>2721.7302999999997</v>
      </c>
      <c r="BU496" s="24">
        <v>6.37</v>
      </c>
      <c r="BV496" s="28">
        <v>30.28</v>
      </c>
      <c r="BW496" s="28">
        <v>2207.7148000000002</v>
      </c>
      <c r="BX496" s="24">
        <v>2184</v>
      </c>
      <c r="BY496" s="24">
        <v>4728</v>
      </c>
      <c r="BZ496" s="24">
        <v>379</v>
      </c>
      <c r="CA496" s="24">
        <v>1736</v>
      </c>
      <c r="CB496" s="24">
        <v>952</v>
      </c>
      <c r="CC496" s="24">
        <v>4603</v>
      </c>
      <c r="CD496" s="24">
        <v>54.21</v>
      </c>
      <c r="CE496" s="24">
        <v>28.04</v>
      </c>
      <c r="CF496" s="24">
        <v>110.72</v>
      </c>
      <c r="CG496" s="24">
        <v>4713</v>
      </c>
      <c r="CH496" s="24">
        <v>2578</v>
      </c>
      <c r="CI496" s="24">
        <v>35.36</v>
      </c>
      <c r="CJ496" s="24" t="s">
        <v>98</v>
      </c>
      <c r="CK496" s="24">
        <v>1815</v>
      </c>
      <c r="CL496" s="28">
        <v>1.03</v>
      </c>
      <c r="CM496" s="28">
        <v>4.1399999999999997</v>
      </c>
      <c r="CN496" s="24">
        <v>566</v>
      </c>
      <c r="CO496" s="24">
        <v>31.24</v>
      </c>
      <c r="CP496" s="24">
        <v>334</v>
      </c>
      <c r="CQ496" s="24">
        <v>1263</v>
      </c>
      <c r="CR496" s="24">
        <v>565</v>
      </c>
      <c r="CS496" s="24">
        <v>2162</v>
      </c>
      <c r="CT496" s="24">
        <v>304</v>
      </c>
      <c r="CU496" s="24">
        <v>892</v>
      </c>
      <c r="CV496" s="24">
        <v>514</v>
      </c>
      <c r="CW496" s="24">
        <v>239</v>
      </c>
      <c r="CX496" s="24">
        <v>52.78</v>
      </c>
      <c r="CY496" s="24">
        <v>96.64</v>
      </c>
      <c r="CZ496" s="24">
        <v>64.739999999999995</v>
      </c>
      <c r="DA496" s="24">
        <v>24.77</v>
      </c>
      <c r="DB496" s="24">
        <v>592</v>
      </c>
      <c r="DC496" s="24">
        <v>4.5999999999999996</v>
      </c>
      <c r="DD496" s="24">
        <v>17.11</v>
      </c>
      <c r="DE496" s="24">
        <v>248</v>
      </c>
      <c r="DF496" s="24">
        <v>13.69</v>
      </c>
      <c r="DG496" s="24">
        <v>21.47</v>
      </c>
      <c r="DH496" s="24">
        <v>9.08</v>
      </c>
    </row>
    <row r="497" spans="1:112" ht="12.3" customHeight="1">
      <c r="A497" s="24">
        <v>507</v>
      </c>
      <c r="B497" s="24" t="s">
        <v>90</v>
      </c>
      <c r="C497" s="24" t="s">
        <v>91</v>
      </c>
      <c r="D497" s="25" t="s">
        <v>298</v>
      </c>
      <c r="E497" s="25" t="s">
        <v>299</v>
      </c>
      <c r="F497" s="25" t="s">
        <v>2207</v>
      </c>
      <c r="G497" s="25" t="s">
        <v>2208</v>
      </c>
      <c r="H497" s="25" t="s">
        <v>195</v>
      </c>
      <c r="I497" s="26">
        <v>6043</v>
      </c>
      <c r="J497" s="27">
        <v>6816.2039292942927</v>
      </c>
      <c r="K497" s="27">
        <f t="shared" si="254"/>
        <v>2300.5700999999999</v>
      </c>
      <c r="L497" s="24">
        <v>1020</v>
      </c>
      <c r="M497" s="24">
        <v>443</v>
      </c>
      <c r="N497" s="24">
        <v>184</v>
      </c>
      <c r="O497" s="24">
        <f t="shared" si="255"/>
        <v>627</v>
      </c>
      <c r="P497" s="28">
        <v>38.07</v>
      </c>
      <c r="Q497" s="28">
        <f t="shared" si="256"/>
        <v>0.48176772236954707</v>
      </c>
      <c r="R497" s="29">
        <v>0.47540923567380317</v>
      </c>
      <c r="S497" s="29">
        <v>0.10131017036103637</v>
      </c>
      <c r="T497" s="29">
        <v>0.38507676560734871</v>
      </c>
      <c r="U497" s="28" t="s">
        <v>237</v>
      </c>
      <c r="V497" s="28" t="s">
        <v>129</v>
      </c>
      <c r="W497" s="28">
        <v>0.56651118242121945</v>
      </c>
      <c r="X497" s="27">
        <v>3861.4557476086716</v>
      </c>
      <c r="Y497" s="30">
        <f t="shared" si="257"/>
        <v>3.0923611199204975E-4</v>
      </c>
      <c r="Z497" s="27">
        <f t="shared" si="258"/>
        <v>3861.4557476086716</v>
      </c>
      <c r="AA497" s="27">
        <v>0</v>
      </c>
      <c r="AB497" s="27">
        <v>0</v>
      </c>
      <c r="AC497" s="27">
        <v>0</v>
      </c>
      <c r="AD497" s="27">
        <v>0</v>
      </c>
      <c r="AE497" s="27">
        <v>0</v>
      </c>
      <c r="AF497" s="27">
        <f t="shared" si="259"/>
        <v>0</v>
      </c>
      <c r="AG497" s="27">
        <f t="shared" si="260"/>
        <v>0</v>
      </c>
      <c r="AH497" s="27">
        <v>0</v>
      </c>
      <c r="AI497" s="27">
        <v>0</v>
      </c>
      <c r="AJ497" s="27">
        <v>0</v>
      </c>
      <c r="AK497" s="27">
        <v>0</v>
      </c>
      <c r="AL497" s="27">
        <v>0</v>
      </c>
      <c r="AM497" s="27">
        <v>0</v>
      </c>
      <c r="AN497" s="27">
        <f t="shared" si="261"/>
        <v>0</v>
      </c>
      <c r="AO497" s="27">
        <v>0</v>
      </c>
      <c r="AP497" s="30">
        <f t="shared" si="262"/>
        <v>0</v>
      </c>
      <c r="AQ497" s="30">
        <f t="shared" si="263"/>
        <v>0</v>
      </c>
      <c r="AR497" s="31">
        <f t="shared" si="264"/>
        <v>0</v>
      </c>
      <c r="AS497" s="31">
        <f t="shared" si="281"/>
        <v>0</v>
      </c>
      <c r="AT497" s="32">
        <f t="shared" si="265"/>
        <v>0</v>
      </c>
      <c r="AU497" s="24">
        <v>939.84205163680303</v>
      </c>
      <c r="AV497" s="28">
        <f t="shared" si="266"/>
        <v>2.6099925459844742E-2</v>
      </c>
      <c r="AW497" s="30">
        <f t="shared" si="267"/>
        <v>3.3520761213068671E-4</v>
      </c>
      <c r="AX497" s="33">
        <f t="shared" si="268"/>
        <v>2.6099925459844742E-2</v>
      </c>
      <c r="AY497" s="30">
        <f t="shared" si="269"/>
        <v>3.3520761213068671E-4</v>
      </c>
      <c r="AZ497" s="31">
        <f t="shared" si="270"/>
        <v>0.89739510439804182</v>
      </c>
      <c r="BA497" s="31">
        <f t="shared" si="285"/>
        <v>939.84205163680303</v>
      </c>
      <c r="BB497" s="33">
        <f t="shared" si="271"/>
        <v>0</v>
      </c>
      <c r="BC497" s="31">
        <f t="shared" si="272"/>
        <v>0.46630142184389656</v>
      </c>
      <c r="BD497" s="30">
        <f t="shared" si="273"/>
        <v>3.0923611199204975E-4</v>
      </c>
      <c r="BE497" s="31">
        <f t="shared" si="274"/>
        <v>0.94325757136926025</v>
      </c>
      <c r="BF497" s="31">
        <f t="shared" si="275"/>
        <v>0.50335932996749067</v>
      </c>
      <c r="BG497" s="31">
        <f t="shared" si="276"/>
        <v>0.76392962992002411</v>
      </c>
      <c r="BH497" s="24">
        <v>0</v>
      </c>
      <c r="BI497" s="24">
        <v>309.60279400500002</v>
      </c>
      <c r="BJ497" s="24">
        <f t="shared" si="284"/>
        <v>22.015963877846051</v>
      </c>
      <c r="BK497" s="28">
        <f t="shared" si="286"/>
        <v>1.1007981938923026E-2</v>
      </c>
      <c r="BL497" s="28" t="str">
        <f t="shared" si="277"/>
        <v>TRUEFALSE</v>
      </c>
      <c r="BM497" s="24" t="str">
        <f t="shared" si="278"/>
        <v>FALSEFALSE</v>
      </c>
      <c r="BN497" s="28">
        <v>0.41320000000000001</v>
      </c>
      <c r="BO497" s="28">
        <f t="shared" si="279"/>
        <v>0.36728888888888889</v>
      </c>
      <c r="BP497" s="24">
        <v>7.73</v>
      </c>
      <c r="BQ497" s="24">
        <f t="shared" si="280"/>
        <v>110.6</v>
      </c>
      <c r="BR497" s="24">
        <v>15</v>
      </c>
      <c r="BS497" s="28">
        <v>42.95</v>
      </c>
      <c r="BT497" s="28">
        <v>2595.4685000000004</v>
      </c>
      <c r="BU497" s="24">
        <v>1.42</v>
      </c>
      <c r="BV497" s="28">
        <v>28.15</v>
      </c>
      <c r="BW497" s="28">
        <v>1701.1044999999999</v>
      </c>
      <c r="BX497" s="24">
        <v>1650</v>
      </c>
      <c r="BY497" s="24">
        <v>3993</v>
      </c>
      <c r="BZ497" s="24">
        <v>400</v>
      </c>
      <c r="CA497" s="24">
        <v>1307</v>
      </c>
      <c r="CB497" s="24">
        <v>729</v>
      </c>
      <c r="CC497" s="24">
        <v>4007</v>
      </c>
      <c r="CD497" s="24">
        <v>51.34</v>
      </c>
      <c r="CE497" s="24">
        <v>29.84</v>
      </c>
      <c r="CF497" s="24">
        <v>103.47</v>
      </c>
      <c r="CG497" s="24">
        <v>0</v>
      </c>
      <c r="CH497" s="24">
        <v>6043</v>
      </c>
      <c r="CI497" s="24">
        <v>100</v>
      </c>
      <c r="CJ497" s="24" t="s">
        <v>1980</v>
      </c>
      <c r="CK497" s="24">
        <v>1697</v>
      </c>
      <c r="CL497" s="28">
        <v>1.04</v>
      </c>
      <c r="CM497" s="28">
        <v>3.72</v>
      </c>
      <c r="CN497" s="24">
        <v>524</v>
      </c>
      <c r="CO497" s="24">
        <v>31.02</v>
      </c>
      <c r="CP497" s="24">
        <v>273</v>
      </c>
      <c r="CQ497" s="24">
        <v>712</v>
      </c>
      <c r="CR497" s="24">
        <v>674</v>
      </c>
      <c r="CS497" s="24">
        <v>1659</v>
      </c>
      <c r="CT497" s="24">
        <v>216</v>
      </c>
      <c r="CU497" s="24">
        <v>652</v>
      </c>
      <c r="CV497" s="24">
        <v>500</v>
      </c>
      <c r="CW497" s="24">
        <v>240</v>
      </c>
      <c r="CX497" s="24">
        <v>50.12</v>
      </c>
      <c r="CY497" s="24">
        <v>95.32</v>
      </c>
      <c r="CZ497" s="24">
        <v>79.489999999999995</v>
      </c>
      <c r="DA497" s="24">
        <v>33.01</v>
      </c>
      <c r="DB497" s="24">
        <v>385</v>
      </c>
      <c r="DC497" s="24">
        <v>5.38</v>
      </c>
      <c r="DD497" s="24">
        <v>12.26</v>
      </c>
      <c r="DE497" s="24">
        <v>303</v>
      </c>
      <c r="DF497" s="24">
        <v>17.940000000000001</v>
      </c>
      <c r="DG497" s="24">
        <v>14.09</v>
      </c>
      <c r="DH497" s="24">
        <v>6.25</v>
      </c>
    </row>
    <row r="498" spans="1:112" ht="12.3" customHeight="1">
      <c r="A498" s="24">
        <v>508</v>
      </c>
      <c r="B498" s="24" t="s">
        <v>90</v>
      </c>
      <c r="C498" s="24" t="s">
        <v>91</v>
      </c>
      <c r="D498" s="25" t="s">
        <v>298</v>
      </c>
      <c r="E498" s="25" t="s">
        <v>299</v>
      </c>
      <c r="F498" s="25" t="s">
        <v>90</v>
      </c>
      <c r="G498" s="25" t="s">
        <v>2689</v>
      </c>
      <c r="H498" s="25" t="s">
        <v>195</v>
      </c>
      <c r="I498" s="26">
        <v>1370</v>
      </c>
      <c r="J498" s="27">
        <v>1545.2919713938741</v>
      </c>
      <c r="K498" s="27">
        <f t="shared" si="254"/>
        <v>380.31199999999995</v>
      </c>
      <c r="L498" s="24">
        <v>307</v>
      </c>
      <c r="M498" s="24">
        <v>68</v>
      </c>
      <c r="N498" s="24">
        <v>50</v>
      </c>
      <c r="O498" s="24">
        <f t="shared" si="255"/>
        <v>118</v>
      </c>
      <c r="P498" s="28">
        <v>27.759999999999998</v>
      </c>
      <c r="Q498" s="28">
        <f t="shared" si="256"/>
        <v>0.42520188384864821</v>
      </c>
      <c r="R498" s="29">
        <v>0.47540923567380317</v>
      </c>
      <c r="S498" s="29">
        <v>0.10131017036103637</v>
      </c>
      <c r="T498" s="29">
        <v>0.38507676560734871</v>
      </c>
      <c r="U498" s="28" t="s">
        <v>237</v>
      </c>
      <c r="V498" s="28" t="s">
        <v>129</v>
      </c>
      <c r="W498" s="28">
        <v>0.41309037100113088</v>
      </c>
      <c r="X498" s="27">
        <v>638.34523376816435</v>
      </c>
      <c r="Y498" s="30">
        <f t="shared" si="257"/>
        <v>5.1120461064811905E-5</v>
      </c>
      <c r="Z498" s="27">
        <f t="shared" si="258"/>
        <v>638.34523376816435</v>
      </c>
      <c r="AA498" s="27">
        <v>0</v>
      </c>
      <c r="AB498" s="27">
        <v>0</v>
      </c>
      <c r="AC498" s="27">
        <v>0</v>
      </c>
      <c r="AD498" s="27">
        <v>0</v>
      </c>
      <c r="AE498" s="27">
        <v>0</v>
      </c>
      <c r="AF498" s="27">
        <f t="shared" si="259"/>
        <v>0</v>
      </c>
      <c r="AG498" s="27">
        <f t="shared" si="260"/>
        <v>0</v>
      </c>
      <c r="AH498" s="27">
        <v>0</v>
      </c>
      <c r="AI498" s="27">
        <v>0</v>
      </c>
      <c r="AJ498" s="27">
        <v>0</v>
      </c>
      <c r="AK498" s="27">
        <v>0</v>
      </c>
      <c r="AL498" s="27">
        <v>0</v>
      </c>
      <c r="AM498" s="27">
        <v>0</v>
      </c>
      <c r="AN498" s="27">
        <f t="shared" si="261"/>
        <v>0</v>
      </c>
      <c r="AO498" s="27">
        <v>0</v>
      </c>
      <c r="AP498" s="30">
        <f t="shared" si="262"/>
        <v>0</v>
      </c>
      <c r="AQ498" s="30">
        <f t="shared" si="263"/>
        <v>0</v>
      </c>
      <c r="AR498" s="31">
        <f t="shared" si="264"/>
        <v>0</v>
      </c>
      <c r="AS498" s="31">
        <f t="shared" si="281"/>
        <v>0</v>
      </c>
      <c r="AT498" s="32">
        <f t="shared" si="265"/>
        <v>0</v>
      </c>
      <c r="AU498" s="24">
        <f>W498*CS498</f>
        <v>114.42603276731326</v>
      </c>
      <c r="AV498" s="28">
        <f t="shared" si="266"/>
        <v>3.1776732278486612E-3</v>
      </c>
      <c r="AW498" s="30">
        <f t="shared" si="267"/>
        <v>4.0811620572540044E-5</v>
      </c>
      <c r="AX498" s="33">
        <f t="shared" si="268"/>
        <v>3.1776732278486612E-3</v>
      </c>
      <c r="AY498" s="30">
        <f t="shared" si="269"/>
        <v>4.0811620572540044E-5</v>
      </c>
      <c r="AZ498" s="31">
        <f t="shared" si="270"/>
        <v>0.89498013867546888</v>
      </c>
      <c r="BA498" s="31">
        <f t="shared" si="285"/>
        <v>114.42603276731326</v>
      </c>
      <c r="BB498" s="33">
        <f t="shared" si="271"/>
        <v>0</v>
      </c>
      <c r="BC498" s="31">
        <f t="shared" si="272"/>
        <v>0.45785568252570691</v>
      </c>
      <c r="BD498" s="30">
        <f t="shared" si="273"/>
        <v>5.1120461064811905E-5</v>
      </c>
      <c r="BE498" s="31">
        <f t="shared" si="274"/>
        <v>0.94225806940810564</v>
      </c>
      <c r="BF498" s="31">
        <f t="shared" si="275"/>
        <v>0.45179985362343378</v>
      </c>
      <c r="BG498" s="31">
        <f t="shared" si="276"/>
        <v>0.68567974094919792</v>
      </c>
      <c r="BH498" s="24">
        <v>0</v>
      </c>
      <c r="BI498" s="24">
        <v>115.178066254</v>
      </c>
      <c r="BJ498" s="24">
        <f t="shared" si="284"/>
        <v>13.41654727894173</v>
      </c>
      <c r="BK498" s="28">
        <f t="shared" si="286"/>
        <v>6.708273639470865E-3</v>
      </c>
      <c r="BL498" s="28" t="str">
        <f t="shared" si="277"/>
        <v>FALSEFALSE</v>
      </c>
      <c r="BM498" s="24" t="str">
        <f t="shared" si="278"/>
        <v>FALSEFALSE</v>
      </c>
      <c r="BN498" s="28">
        <v>0.39500000000000002</v>
      </c>
      <c r="BO498" s="28">
        <f t="shared" si="279"/>
        <v>0.35111111111111115</v>
      </c>
      <c r="BP498" s="24">
        <v>10.78</v>
      </c>
      <c r="BQ498" s="24"/>
      <c r="BS498" s="28">
        <v>21.02</v>
      </c>
      <c r="BT498" s="28">
        <v>287.97399999999999</v>
      </c>
      <c r="BU498" s="24">
        <v>7.16</v>
      </c>
      <c r="BV498" s="28">
        <v>20.079999999999998</v>
      </c>
      <c r="BW498" s="28">
        <v>275.096</v>
      </c>
      <c r="BX498" s="24">
        <v>346</v>
      </c>
      <c r="BY498" s="24">
        <v>876</v>
      </c>
      <c r="BZ498" s="24">
        <v>148</v>
      </c>
      <c r="CA498" s="24">
        <v>270</v>
      </c>
      <c r="CB498" s="24">
        <v>134</v>
      </c>
      <c r="CC498" s="24">
        <v>966</v>
      </c>
      <c r="CD498" s="24">
        <v>56.39</v>
      </c>
      <c r="CE498" s="24">
        <v>33.880000000000003</v>
      </c>
      <c r="CF498" s="24">
        <v>114.4</v>
      </c>
      <c r="CG498" s="24">
        <v>0</v>
      </c>
      <c r="CH498" s="24">
        <v>1370</v>
      </c>
      <c r="CI498" s="24">
        <v>100</v>
      </c>
      <c r="CJ498" s="24" t="s">
        <v>1980</v>
      </c>
      <c r="CK498" s="24">
        <v>438</v>
      </c>
      <c r="CL498" s="28">
        <v>1.01</v>
      </c>
      <c r="CM498" s="28">
        <v>3.16</v>
      </c>
      <c r="CN498" s="24">
        <v>113</v>
      </c>
      <c r="CO498" s="24">
        <v>25.8</v>
      </c>
      <c r="CP498" s="24"/>
      <c r="CQ498" s="24"/>
      <c r="CR498" s="24"/>
      <c r="CS498" s="40">
        <v>277</v>
      </c>
      <c r="CT498" s="24">
        <v>44</v>
      </c>
      <c r="CU498" s="24">
        <v>150</v>
      </c>
      <c r="CV498" s="24">
        <v>83</v>
      </c>
      <c r="CW498" s="24">
        <v>29</v>
      </c>
      <c r="CX498" s="24">
        <v>50.57</v>
      </c>
      <c r="CY498" s="24">
        <v>95.54</v>
      </c>
      <c r="CZ498" s="24">
        <v>78.3</v>
      </c>
      <c r="DA498" s="24">
        <v>24.37</v>
      </c>
      <c r="DB498" s="24">
        <v>124</v>
      </c>
      <c r="DC498" s="24">
        <v>5.26</v>
      </c>
      <c r="DD498" s="24">
        <v>5.25</v>
      </c>
      <c r="DE498" s="24">
        <v>69</v>
      </c>
      <c r="DF498" s="24">
        <v>15.75</v>
      </c>
      <c r="DG498" s="24">
        <v>14.38</v>
      </c>
      <c r="DH498" s="24">
        <v>7.06</v>
      </c>
    </row>
    <row r="499" spans="1:112" ht="12.3" customHeight="1">
      <c r="A499" s="24">
        <v>509</v>
      </c>
      <c r="B499" s="24" t="s">
        <v>90</v>
      </c>
      <c r="C499" s="24" t="s">
        <v>91</v>
      </c>
      <c r="D499" s="25" t="s">
        <v>298</v>
      </c>
      <c r="E499" s="25" t="s">
        <v>299</v>
      </c>
      <c r="F499" s="25" t="s">
        <v>1023</v>
      </c>
      <c r="G499" s="25" t="s">
        <v>2052</v>
      </c>
      <c r="H499" s="25" t="s">
        <v>195</v>
      </c>
      <c r="I499" s="26">
        <v>9825</v>
      </c>
      <c r="J499" s="27">
        <v>11082.112130616651</v>
      </c>
      <c r="K499" s="27">
        <f t="shared" si="254"/>
        <v>4566.6600000000008</v>
      </c>
      <c r="L499" s="24">
        <v>1368</v>
      </c>
      <c r="M499" s="24">
        <v>772</v>
      </c>
      <c r="N499" s="24">
        <v>416</v>
      </c>
      <c r="O499" s="24">
        <f t="shared" si="255"/>
        <v>1188</v>
      </c>
      <c r="P499" s="28">
        <v>46.480000000000004</v>
      </c>
      <c r="Q499" s="28">
        <f t="shared" si="256"/>
        <v>0.53857654112092002</v>
      </c>
      <c r="R499" s="29">
        <v>0.47540923567380317</v>
      </c>
      <c r="S499" s="29">
        <v>0.10131017036103637</v>
      </c>
      <c r="T499" s="29">
        <v>0.38507676560734871</v>
      </c>
      <c r="U499" s="28" t="s">
        <v>237</v>
      </c>
      <c r="V499" s="28" t="s">
        <v>129</v>
      </c>
      <c r="W499" s="28">
        <v>0.6916585174399339</v>
      </c>
      <c r="X499" s="27">
        <v>7665.0372463654203</v>
      </c>
      <c r="Y499" s="30">
        <f t="shared" si="257"/>
        <v>6.1383749323248795E-4</v>
      </c>
      <c r="Z499" s="27">
        <f t="shared" si="258"/>
        <v>7665.0372463654203</v>
      </c>
      <c r="AA499" s="27">
        <v>0</v>
      </c>
      <c r="AB499" s="27">
        <v>0</v>
      </c>
      <c r="AC499" s="27">
        <v>20</v>
      </c>
      <c r="AD499" s="27">
        <v>0</v>
      </c>
      <c r="AE499" s="27">
        <v>0</v>
      </c>
      <c r="AF499" s="27">
        <f t="shared" si="259"/>
        <v>20</v>
      </c>
      <c r="AG499" s="27">
        <f t="shared" si="260"/>
        <v>1</v>
      </c>
      <c r="AH499" s="27">
        <v>0</v>
      </c>
      <c r="AI499" s="27">
        <v>0</v>
      </c>
      <c r="AJ499" s="27">
        <v>20</v>
      </c>
      <c r="AK499" s="27">
        <v>0</v>
      </c>
      <c r="AL499" s="27">
        <v>0</v>
      </c>
      <c r="AM499" s="27">
        <v>20</v>
      </c>
      <c r="AN499" s="27">
        <f t="shared" si="261"/>
        <v>1</v>
      </c>
      <c r="AO499" s="27">
        <v>0</v>
      </c>
      <c r="AP499" s="30">
        <f t="shared" si="262"/>
        <v>0</v>
      </c>
      <c r="AQ499" s="30">
        <f t="shared" si="263"/>
        <v>0</v>
      </c>
      <c r="AR499" s="31">
        <f t="shared" si="264"/>
        <v>0</v>
      </c>
      <c r="AS499" s="31">
        <f t="shared" si="281"/>
        <v>0</v>
      </c>
      <c r="AT499" s="32">
        <f t="shared" si="265"/>
        <v>0</v>
      </c>
      <c r="AU499" s="24">
        <v>2180.1076469706718</v>
      </c>
      <c r="AV499" s="28">
        <f t="shared" si="266"/>
        <v>6.0542776290202646E-2</v>
      </c>
      <c r="AW499" s="30">
        <f t="shared" si="267"/>
        <v>7.7756541884475979E-4</v>
      </c>
      <c r="AX499" s="33">
        <f t="shared" si="268"/>
        <v>6.0542776290202646E-2</v>
      </c>
      <c r="AY499" s="30">
        <f t="shared" si="269"/>
        <v>7.7756541884475979E-4</v>
      </c>
      <c r="AZ499" s="31">
        <f t="shared" si="270"/>
        <v>0.90102381868410586</v>
      </c>
      <c r="BA499" s="31">
        <f t="shared" si="285"/>
        <v>2180.1076469706718</v>
      </c>
      <c r="BB499" s="33">
        <f t="shared" si="271"/>
        <v>0</v>
      </c>
      <c r="BC499" s="31">
        <f t="shared" si="272"/>
        <v>0.47899194354937058</v>
      </c>
      <c r="BD499" s="30">
        <f t="shared" si="273"/>
        <v>6.1383749323248795E-4</v>
      </c>
      <c r="BE499" s="31">
        <f t="shared" si="274"/>
        <v>0.9444370801546691</v>
      </c>
      <c r="BF499" s="31">
        <f t="shared" si="275"/>
        <v>0.54556981169594521</v>
      </c>
      <c r="BG499" s="31">
        <f t="shared" si="276"/>
        <v>0.82799089940646997</v>
      </c>
      <c r="BH499" s="24">
        <v>0</v>
      </c>
      <c r="BI499" s="24">
        <v>1236.30645121</v>
      </c>
      <c r="BJ499" s="24">
        <f t="shared" si="284"/>
        <v>8.9638876508088643</v>
      </c>
      <c r="BK499" s="28">
        <f t="shared" si="286"/>
        <v>4.4819438254044318E-3</v>
      </c>
      <c r="BL499" s="28" t="str">
        <f t="shared" si="277"/>
        <v>TRUEFALSE</v>
      </c>
      <c r="BM499" s="24" t="str">
        <f t="shared" si="278"/>
        <v>FALSEFALSE</v>
      </c>
      <c r="BN499" s="28">
        <v>0.47450000000000003</v>
      </c>
      <c r="BO499" s="28">
        <f t="shared" si="279"/>
        <v>0.42177777777777781</v>
      </c>
      <c r="BP499" s="24">
        <v>9.44</v>
      </c>
      <c r="BQ499" s="24">
        <f>CS499/BR499</f>
        <v>92.705882352941174</v>
      </c>
      <c r="BR499" s="24">
        <v>34</v>
      </c>
      <c r="BS499" s="28">
        <v>46.13</v>
      </c>
      <c r="BT499" s="28">
        <v>4532.2725</v>
      </c>
      <c r="BU499" s="24">
        <v>1.57</v>
      </c>
      <c r="BV499" s="28">
        <v>41.199999999999996</v>
      </c>
      <c r="BW499" s="28">
        <v>4047.8999999999996</v>
      </c>
      <c r="BX499" s="24">
        <v>2990</v>
      </c>
      <c r="BY499" s="24">
        <v>6301</v>
      </c>
      <c r="BZ499" s="24">
        <v>534</v>
      </c>
      <c r="CA499" s="24">
        <v>2336</v>
      </c>
      <c r="CB499" s="24">
        <v>1353</v>
      </c>
      <c r="CC499" s="24">
        <v>6136</v>
      </c>
      <c r="CD499" s="24">
        <v>55.93</v>
      </c>
      <c r="CE499" s="24">
        <v>28.02</v>
      </c>
      <c r="CF499" s="24">
        <v>108.33</v>
      </c>
      <c r="CG499" s="24">
        <v>0</v>
      </c>
      <c r="CH499" s="24">
        <v>9825</v>
      </c>
      <c r="CI499" s="24">
        <v>100</v>
      </c>
      <c r="CJ499" s="24" t="s">
        <v>1980</v>
      </c>
      <c r="CK499" s="24">
        <v>2639</v>
      </c>
      <c r="CL499" s="28">
        <v>1.03</v>
      </c>
      <c r="CM499" s="28">
        <v>3.85</v>
      </c>
      <c r="CN499" s="24">
        <v>733</v>
      </c>
      <c r="CO499" s="24">
        <v>27.81</v>
      </c>
      <c r="CP499" s="24">
        <v>646</v>
      </c>
      <c r="CQ499" s="24">
        <v>1703</v>
      </c>
      <c r="CR499" s="24">
        <v>803</v>
      </c>
      <c r="CS499" s="24">
        <v>3152</v>
      </c>
      <c r="CT499" s="24">
        <v>367</v>
      </c>
      <c r="CU499" s="24">
        <v>1155</v>
      </c>
      <c r="CV499" s="24">
        <v>867</v>
      </c>
      <c r="CW499" s="24">
        <v>389</v>
      </c>
      <c r="CX499" s="24">
        <v>47.11</v>
      </c>
      <c r="CY499" s="24">
        <v>95.06</v>
      </c>
      <c r="CZ499" s="24">
        <v>75.2</v>
      </c>
      <c r="DA499" s="24">
        <v>29.95</v>
      </c>
      <c r="DB499" s="24">
        <v>748</v>
      </c>
      <c r="DC499" s="24">
        <v>5.96</v>
      </c>
      <c r="DD499" s="24">
        <v>15.4</v>
      </c>
      <c r="DE499" s="24">
        <v>754</v>
      </c>
      <c r="DF499" s="24">
        <v>28.6</v>
      </c>
      <c r="DG499" s="24">
        <v>12.06</v>
      </c>
      <c r="DH499" s="24">
        <v>9.43</v>
      </c>
    </row>
    <row r="500" spans="1:112" ht="12.3" customHeight="1">
      <c r="A500" s="24">
        <v>510</v>
      </c>
      <c r="B500" s="24" t="s">
        <v>90</v>
      </c>
      <c r="C500" s="24" t="s">
        <v>91</v>
      </c>
      <c r="D500" s="25" t="s">
        <v>298</v>
      </c>
      <c r="E500" s="25" t="s">
        <v>299</v>
      </c>
      <c r="F500" s="25" t="s">
        <v>2625</v>
      </c>
      <c r="G500" s="25" t="s">
        <v>2626</v>
      </c>
      <c r="H500" s="25" t="s">
        <v>195</v>
      </c>
      <c r="I500" s="26">
        <v>4265</v>
      </c>
      <c r="J500" s="27">
        <v>4810.7082175145051</v>
      </c>
      <c r="K500" s="27">
        <f t="shared" si="254"/>
        <v>1233.4379999999999</v>
      </c>
      <c r="L500" s="24">
        <v>865</v>
      </c>
      <c r="M500" s="24">
        <v>263</v>
      </c>
      <c r="N500" s="24">
        <v>89</v>
      </c>
      <c r="O500" s="24">
        <f t="shared" si="255"/>
        <v>352</v>
      </c>
      <c r="P500" s="28">
        <v>28.919999999999998</v>
      </c>
      <c r="Q500" s="28">
        <f t="shared" si="256"/>
        <v>0.43026441358642858</v>
      </c>
      <c r="R500" s="29">
        <v>0.47540923567380317</v>
      </c>
      <c r="S500" s="29">
        <v>0.10131017036103637</v>
      </c>
      <c r="T500" s="29">
        <v>0.38507676560734871</v>
      </c>
      <c r="U500" s="28" t="s">
        <v>237</v>
      </c>
      <c r="V500" s="28" t="s">
        <v>129</v>
      </c>
      <c r="W500" s="28">
        <v>0.43035207238302253</v>
      </c>
      <c r="X500" s="27">
        <v>2070.2982510374036</v>
      </c>
      <c r="Y500" s="30">
        <f t="shared" si="257"/>
        <v>1.6579523984218078E-4</v>
      </c>
      <c r="Z500" s="27">
        <f t="shared" si="258"/>
        <v>2070.2982510374036</v>
      </c>
      <c r="AA500" s="27">
        <v>0</v>
      </c>
      <c r="AB500" s="27">
        <v>0</v>
      </c>
      <c r="AC500" s="27">
        <v>16</v>
      </c>
      <c r="AD500" s="27">
        <v>0</v>
      </c>
      <c r="AE500" s="27">
        <v>0</v>
      </c>
      <c r="AF500" s="27">
        <f t="shared" si="259"/>
        <v>16</v>
      </c>
      <c r="AG500" s="27">
        <f t="shared" si="260"/>
        <v>1</v>
      </c>
      <c r="AH500" s="27">
        <v>0</v>
      </c>
      <c r="AI500" s="27">
        <v>0</v>
      </c>
      <c r="AJ500" s="27">
        <v>0</v>
      </c>
      <c r="AK500" s="27">
        <v>0</v>
      </c>
      <c r="AL500" s="27">
        <v>0</v>
      </c>
      <c r="AM500" s="27">
        <v>0</v>
      </c>
      <c r="AN500" s="27">
        <f t="shared" si="261"/>
        <v>0</v>
      </c>
      <c r="AO500" s="27">
        <v>0</v>
      </c>
      <c r="AP500" s="30">
        <f t="shared" si="262"/>
        <v>0</v>
      </c>
      <c r="AQ500" s="30">
        <f t="shared" si="263"/>
        <v>0</v>
      </c>
      <c r="AR500" s="31">
        <f t="shared" si="264"/>
        <v>0</v>
      </c>
      <c r="AS500" s="31">
        <f t="shared" si="281"/>
        <v>0</v>
      </c>
      <c r="AT500" s="32">
        <f t="shared" si="265"/>
        <v>0</v>
      </c>
      <c r="AU500" s="24">
        <v>197.53160122380734</v>
      </c>
      <c r="AV500" s="28">
        <f t="shared" si="266"/>
        <v>5.4855601097294664E-3</v>
      </c>
      <c r="AW500" s="30">
        <f t="shared" si="267"/>
        <v>7.045236617287644E-5</v>
      </c>
      <c r="AX500" s="33">
        <f t="shared" si="268"/>
        <v>5.4855601097294664E-3</v>
      </c>
      <c r="AY500" s="30">
        <f t="shared" si="269"/>
        <v>7.045236617287644E-5</v>
      </c>
      <c r="AZ500" s="31">
        <f t="shared" si="270"/>
        <v>0.89522328527620032</v>
      </c>
      <c r="BA500" s="31">
        <f t="shared" si="285"/>
        <v>197.53160122380734</v>
      </c>
      <c r="BB500" s="33">
        <f t="shared" si="271"/>
        <v>0</v>
      </c>
      <c r="BC500" s="31">
        <f t="shared" si="272"/>
        <v>0.45870602701991098</v>
      </c>
      <c r="BD500" s="30">
        <f t="shared" si="273"/>
        <v>1.6579523984218078E-4</v>
      </c>
      <c r="BE500" s="31">
        <f t="shared" si="274"/>
        <v>0.94270212487654081</v>
      </c>
      <c r="BF500" s="31">
        <f t="shared" si="275"/>
        <v>0.45773999749980182</v>
      </c>
      <c r="BG500" s="31">
        <f t="shared" si="276"/>
        <v>0.69469487515449535</v>
      </c>
      <c r="BH500" s="24">
        <v>0</v>
      </c>
      <c r="BI500" s="24">
        <v>331.72138162300001</v>
      </c>
      <c r="BJ500" s="24">
        <f t="shared" si="284"/>
        <v>14.502255459016071</v>
      </c>
      <c r="BK500" s="28">
        <f t="shared" si="286"/>
        <v>7.251127729508036E-3</v>
      </c>
      <c r="BL500" s="28" t="str">
        <f t="shared" si="277"/>
        <v>FALSEFALSE</v>
      </c>
      <c r="BM500" s="24" t="str">
        <f t="shared" si="278"/>
        <v>FALSEFALSE</v>
      </c>
      <c r="BN500" s="28">
        <v>0.46610000000000001</v>
      </c>
      <c r="BO500" s="28">
        <f t="shared" si="279"/>
        <v>0.41431111111111113</v>
      </c>
      <c r="BP500" s="24">
        <v>10.97</v>
      </c>
      <c r="BQ500" s="24">
        <f>CS500/BR500</f>
        <v>65.571428571428569</v>
      </c>
      <c r="BR500" s="24">
        <v>7</v>
      </c>
      <c r="BS500" s="28">
        <v>26.869999999999997</v>
      </c>
      <c r="BT500" s="28">
        <v>1146.0055</v>
      </c>
      <c r="BU500" s="24">
        <v>0.56999999999999995</v>
      </c>
      <c r="BV500" s="28">
        <v>20.759999999999998</v>
      </c>
      <c r="BW500" s="28">
        <v>885.41399999999999</v>
      </c>
      <c r="BX500" s="24">
        <v>1231</v>
      </c>
      <c r="BY500" s="24">
        <v>2641</v>
      </c>
      <c r="BZ500" s="24">
        <v>393</v>
      </c>
      <c r="CA500" s="24">
        <v>954</v>
      </c>
      <c r="CB500" s="24">
        <v>528</v>
      </c>
      <c r="CC500" s="24">
        <v>2783</v>
      </c>
      <c r="CD500" s="24">
        <v>61.49</v>
      </c>
      <c r="CE500" s="24">
        <v>31.02</v>
      </c>
      <c r="CF500" s="24">
        <v>114.21</v>
      </c>
      <c r="CG500" s="24">
        <v>0</v>
      </c>
      <c r="CH500" s="24">
        <v>4265</v>
      </c>
      <c r="CI500" s="24">
        <v>100</v>
      </c>
      <c r="CJ500" s="24" t="s">
        <v>1980</v>
      </c>
      <c r="CK500" s="24">
        <v>1235</v>
      </c>
      <c r="CL500" s="28">
        <v>1.01</v>
      </c>
      <c r="CM500" s="28">
        <v>3.48</v>
      </c>
      <c r="CN500" s="24">
        <v>356</v>
      </c>
      <c r="CO500" s="24">
        <v>28.83</v>
      </c>
      <c r="CP500" s="24">
        <v>49</v>
      </c>
      <c r="CQ500" s="24">
        <v>261</v>
      </c>
      <c r="CR500" s="24">
        <v>149</v>
      </c>
      <c r="CS500" s="24">
        <v>459</v>
      </c>
      <c r="CT500" s="24">
        <v>162</v>
      </c>
      <c r="CU500" s="24">
        <v>505</v>
      </c>
      <c r="CV500" s="24">
        <v>327</v>
      </c>
      <c r="CW500" s="24">
        <v>120</v>
      </c>
      <c r="CX500" s="24">
        <v>52.09</v>
      </c>
      <c r="CY500" s="24">
        <v>96.93</v>
      </c>
      <c r="CZ500" s="24">
        <v>76.400000000000006</v>
      </c>
      <c r="DA500" s="24">
        <v>26.09</v>
      </c>
      <c r="DB500" s="24">
        <v>382</v>
      </c>
      <c r="DC500" s="24">
        <v>4</v>
      </c>
      <c r="DD500" s="24">
        <v>8.99</v>
      </c>
      <c r="DE500" s="24">
        <v>124</v>
      </c>
      <c r="DF500" s="24">
        <v>10.039999999999999</v>
      </c>
      <c r="DG500" s="24">
        <v>7.53</v>
      </c>
      <c r="DH500" s="24">
        <v>10.35</v>
      </c>
    </row>
    <row r="501" spans="1:112" ht="12.3" customHeight="1">
      <c r="A501" s="24">
        <v>511</v>
      </c>
      <c r="B501" s="24" t="s">
        <v>90</v>
      </c>
      <c r="C501" s="24" t="s">
        <v>91</v>
      </c>
      <c r="D501" s="25" t="s">
        <v>298</v>
      </c>
      <c r="E501" s="25" t="s">
        <v>299</v>
      </c>
      <c r="F501" s="25" t="s">
        <v>2028</v>
      </c>
      <c r="G501" s="25" t="s">
        <v>2029</v>
      </c>
      <c r="H501" s="25" t="s">
        <v>195</v>
      </c>
      <c r="I501" s="26">
        <v>10017</v>
      </c>
      <c r="J501" s="27">
        <v>11298.678596680609</v>
      </c>
      <c r="K501" s="27">
        <f t="shared" si="254"/>
        <v>5406.1749</v>
      </c>
      <c r="L501" s="24">
        <v>1091</v>
      </c>
      <c r="M501" s="24">
        <v>761</v>
      </c>
      <c r="N501" s="24">
        <v>518</v>
      </c>
      <c r="O501" s="24">
        <f t="shared" si="255"/>
        <v>1279</v>
      </c>
      <c r="P501" s="28">
        <v>53.97</v>
      </c>
      <c r="Q501" s="28">
        <f t="shared" si="256"/>
        <v>0.61173355620814396</v>
      </c>
      <c r="R501" s="29">
        <v>0.47540923567380317</v>
      </c>
      <c r="S501" s="29">
        <v>0.10131017036103637</v>
      </c>
      <c r="T501" s="29">
        <v>0.38507676560734871</v>
      </c>
      <c r="U501" s="28" t="s">
        <v>237</v>
      </c>
      <c r="V501" s="28" t="s">
        <v>129</v>
      </c>
      <c r="W501" s="28">
        <v>0.80311553756956167</v>
      </c>
      <c r="X501" s="27">
        <v>9074.1443349988476</v>
      </c>
      <c r="Y501" s="30">
        <f t="shared" si="257"/>
        <v>7.2668270652783329E-4</v>
      </c>
      <c r="Z501" s="27">
        <f t="shared" si="258"/>
        <v>9074.1443349988476</v>
      </c>
      <c r="AA501" s="27">
        <v>0</v>
      </c>
      <c r="AB501" s="27">
        <v>0</v>
      </c>
      <c r="AC501" s="27">
        <v>0</v>
      </c>
      <c r="AD501" s="27">
        <v>0</v>
      </c>
      <c r="AE501" s="27">
        <v>0</v>
      </c>
      <c r="AF501" s="27">
        <f t="shared" si="259"/>
        <v>0</v>
      </c>
      <c r="AG501" s="27">
        <f t="shared" si="260"/>
        <v>0</v>
      </c>
      <c r="AH501" s="27">
        <v>0</v>
      </c>
      <c r="AI501" s="27">
        <v>0</v>
      </c>
      <c r="AJ501" s="27">
        <v>0</v>
      </c>
      <c r="AK501" s="27">
        <v>0</v>
      </c>
      <c r="AL501" s="27">
        <v>0</v>
      </c>
      <c r="AM501" s="27">
        <v>0</v>
      </c>
      <c r="AN501" s="27">
        <f t="shared" si="261"/>
        <v>0</v>
      </c>
      <c r="AO501" s="27">
        <v>0</v>
      </c>
      <c r="AP501" s="30">
        <f t="shared" si="262"/>
        <v>0</v>
      </c>
      <c r="AQ501" s="30">
        <f t="shared" si="263"/>
        <v>0</v>
      </c>
      <c r="AR501" s="31">
        <f t="shared" si="264"/>
        <v>0</v>
      </c>
      <c r="AS501" s="31">
        <f t="shared" si="281"/>
        <v>0</v>
      </c>
      <c r="AT501" s="32">
        <f t="shared" si="265"/>
        <v>0</v>
      </c>
      <c r="AU501" s="24">
        <v>2359.5534493793721</v>
      </c>
      <c r="AV501" s="28">
        <f t="shared" si="266"/>
        <v>6.5526083920237302E-2</v>
      </c>
      <c r="AW501" s="30">
        <f t="shared" si="267"/>
        <v>8.4156723577510147E-4</v>
      </c>
      <c r="AX501" s="33">
        <f t="shared" si="268"/>
        <v>6.5526083920237302E-2</v>
      </c>
      <c r="AY501" s="30">
        <f t="shared" si="269"/>
        <v>8.4156723577510147E-4</v>
      </c>
      <c r="AZ501" s="31">
        <f t="shared" si="270"/>
        <v>0.90154883328519164</v>
      </c>
      <c r="BA501" s="31">
        <f t="shared" si="285"/>
        <v>2359.5534493793721</v>
      </c>
      <c r="BB501" s="33">
        <f t="shared" si="271"/>
        <v>0</v>
      </c>
      <c r="BC501" s="31">
        <f t="shared" si="272"/>
        <v>0.48082805095974401</v>
      </c>
      <c r="BD501" s="30">
        <f t="shared" si="273"/>
        <v>7.2668270652783329E-4</v>
      </c>
      <c r="BE501" s="31">
        <f t="shared" si="274"/>
        <v>0.94487405099154176</v>
      </c>
      <c r="BF501" s="31">
        <f t="shared" si="275"/>
        <v>0.58290542375587717</v>
      </c>
      <c r="BG501" s="31">
        <f t="shared" si="276"/>
        <v>0.884653761512599</v>
      </c>
      <c r="BH501" s="24">
        <v>28.03</v>
      </c>
      <c r="BI501" s="24">
        <v>725.55816188400001</v>
      </c>
      <c r="BJ501" s="24">
        <f t="shared" si="284"/>
        <v>15.572395419468807</v>
      </c>
      <c r="BK501" s="28">
        <f t="shared" si="286"/>
        <v>7.7861977097344031E-3</v>
      </c>
      <c r="BL501" s="28" t="str">
        <f t="shared" si="277"/>
        <v>TRUEFALSE</v>
      </c>
      <c r="BM501" s="24" t="str">
        <f t="shared" si="278"/>
        <v>TRUEFALSE</v>
      </c>
      <c r="BN501" s="28">
        <v>0.46639999999999998</v>
      </c>
      <c r="BO501" s="28">
        <f t="shared" si="279"/>
        <v>0.41457777777777777</v>
      </c>
      <c r="BP501" s="24">
        <v>10.89</v>
      </c>
      <c r="BQ501" s="24">
        <f>CS501/BR501</f>
        <v>94.774193548387103</v>
      </c>
      <c r="BR501" s="24">
        <v>31</v>
      </c>
      <c r="BS501" s="28">
        <v>52.04</v>
      </c>
      <c r="BT501" s="28">
        <v>5212.8467999999993</v>
      </c>
      <c r="BU501" s="24">
        <v>3.69</v>
      </c>
      <c r="BV501" s="28">
        <v>51.259999999999991</v>
      </c>
      <c r="BW501" s="28">
        <v>5134.7141999999994</v>
      </c>
      <c r="BX501" s="24">
        <v>3042</v>
      </c>
      <c r="BY501" s="24">
        <v>6522</v>
      </c>
      <c r="BZ501" s="24">
        <v>453</v>
      </c>
      <c r="CA501" s="24">
        <v>2409</v>
      </c>
      <c r="CB501" s="24">
        <v>1358</v>
      </c>
      <c r="CC501" s="24">
        <v>6250</v>
      </c>
      <c r="CD501" s="24">
        <v>53.59</v>
      </c>
      <c r="CE501" s="24">
        <v>27.26</v>
      </c>
      <c r="CF501" s="24">
        <v>117.86</v>
      </c>
      <c r="CG501" s="24">
        <v>2808</v>
      </c>
      <c r="CH501" s="24">
        <v>7209</v>
      </c>
      <c r="CI501" s="24">
        <v>71.97</v>
      </c>
      <c r="CJ501" s="24" t="s">
        <v>1980</v>
      </c>
      <c r="CK501" s="24">
        <v>2446</v>
      </c>
      <c r="CL501" s="28">
        <v>1.05</v>
      </c>
      <c r="CM501" s="28">
        <v>4.28</v>
      </c>
      <c r="CN501" s="24">
        <v>647</v>
      </c>
      <c r="CO501" s="24">
        <v>26.51</v>
      </c>
      <c r="CP501" s="24">
        <v>379</v>
      </c>
      <c r="CQ501" s="24">
        <v>1582</v>
      </c>
      <c r="CR501" s="24">
        <v>977</v>
      </c>
      <c r="CS501" s="24">
        <v>2938</v>
      </c>
      <c r="CT501" s="24">
        <v>375</v>
      </c>
      <c r="CU501" s="24">
        <v>1181</v>
      </c>
      <c r="CV501" s="24">
        <v>753</v>
      </c>
      <c r="CW501" s="24">
        <v>357</v>
      </c>
      <c r="CX501" s="24">
        <v>45.18</v>
      </c>
      <c r="CY501" s="24">
        <v>95.32</v>
      </c>
      <c r="CZ501" s="24">
        <v>65.819999999999993</v>
      </c>
      <c r="DA501" s="24">
        <v>26.82</v>
      </c>
      <c r="DB501" s="24">
        <v>874</v>
      </c>
      <c r="DC501" s="24">
        <v>5.63</v>
      </c>
      <c r="DD501" s="24">
        <v>19.46</v>
      </c>
      <c r="DE501" s="24">
        <v>440</v>
      </c>
      <c r="DF501" s="24">
        <v>18.03</v>
      </c>
      <c r="DG501" s="24">
        <v>34.29</v>
      </c>
      <c r="DH501" s="24">
        <v>9.41</v>
      </c>
    </row>
    <row r="502" spans="1:112" ht="12.3" customHeight="1">
      <c r="A502" s="24">
        <v>512</v>
      </c>
      <c r="B502" s="24" t="s">
        <v>90</v>
      </c>
      <c r="C502" s="24" t="s">
        <v>91</v>
      </c>
      <c r="D502" s="25" t="s">
        <v>298</v>
      </c>
      <c r="E502" s="25" t="s">
        <v>299</v>
      </c>
      <c r="F502" s="25" t="s">
        <v>2743</v>
      </c>
      <c r="G502" s="25" t="s">
        <v>2744</v>
      </c>
      <c r="H502" s="25" t="s">
        <v>195</v>
      </c>
      <c r="I502" s="26">
        <v>2629</v>
      </c>
      <c r="J502" s="27">
        <v>2965.3814545945215</v>
      </c>
      <c r="K502" s="27">
        <f t="shared" si="254"/>
        <v>994.28779999999995</v>
      </c>
      <c r="L502" s="24">
        <v>457</v>
      </c>
      <c r="M502" s="24">
        <v>187</v>
      </c>
      <c r="N502" s="24">
        <v>91</v>
      </c>
      <c r="O502" s="24">
        <f t="shared" si="255"/>
        <v>278</v>
      </c>
      <c r="P502" s="28">
        <v>37.82</v>
      </c>
      <c r="Q502" s="28">
        <f t="shared" si="256"/>
        <v>0.48073273150947415</v>
      </c>
      <c r="R502" s="29">
        <v>0.47540923567380317</v>
      </c>
      <c r="S502" s="29">
        <v>0.10131017036103637</v>
      </c>
      <c r="T502" s="29">
        <v>0.38507676560734871</v>
      </c>
      <c r="U502" s="28" t="s">
        <v>237</v>
      </c>
      <c r="V502" s="28" t="s">
        <v>129</v>
      </c>
      <c r="W502" s="28">
        <v>0.56279098815788065</v>
      </c>
      <c r="X502" s="27">
        <v>1668.8899590963042</v>
      </c>
      <c r="Y502" s="30">
        <f t="shared" si="257"/>
        <v>1.3364934781736435E-4</v>
      </c>
      <c r="Z502" s="27">
        <f t="shared" si="258"/>
        <v>1208.8899590963042</v>
      </c>
      <c r="AA502" s="27">
        <v>0</v>
      </c>
      <c r="AB502" s="27">
        <v>0</v>
      </c>
      <c r="AC502" s="27">
        <v>0</v>
      </c>
      <c r="AD502" s="27">
        <v>0</v>
      </c>
      <c r="AE502" s="27">
        <v>0</v>
      </c>
      <c r="AF502" s="27">
        <f t="shared" si="259"/>
        <v>0</v>
      </c>
      <c r="AG502" s="27">
        <f t="shared" si="260"/>
        <v>0</v>
      </c>
      <c r="AH502" s="27">
        <v>0</v>
      </c>
      <c r="AI502" s="27">
        <v>460</v>
      </c>
      <c r="AJ502" s="27">
        <v>0</v>
      </c>
      <c r="AK502" s="27">
        <v>0</v>
      </c>
      <c r="AL502" s="27">
        <v>0</v>
      </c>
      <c r="AM502" s="27">
        <v>460</v>
      </c>
      <c r="AN502" s="27">
        <f t="shared" si="261"/>
        <v>1</v>
      </c>
      <c r="AO502" s="27">
        <v>460</v>
      </c>
      <c r="AP502" s="30">
        <f t="shared" si="262"/>
        <v>2.660226297354775E-4</v>
      </c>
      <c r="AQ502" s="30">
        <f t="shared" si="263"/>
        <v>1.4505504208172906E-3</v>
      </c>
      <c r="AR502" s="31">
        <f t="shared" si="264"/>
        <v>0.27563231325874099</v>
      </c>
      <c r="AS502" s="31">
        <f t="shared" si="281"/>
        <v>0.27563231325874099</v>
      </c>
      <c r="AT502" s="32">
        <f t="shared" si="265"/>
        <v>0.15512338194712935</v>
      </c>
      <c r="AU502" s="24">
        <v>252.69315368288841</v>
      </c>
      <c r="AV502" s="28">
        <f t="shared" si="266"/>
        <v>7.0174264535730595E-3</v>
      </c>
      <c r="AW502" s="30">
        <f t="shared" si="267"/>
        <v>9.0126493595699779E-5</v>
      </c>
      <c r="AX502" s="33">
        <f t="shared" si="268"/>
        <v>7.0174264535730595E-3</v>
      </c>
      <c r="AY502" s="30">
        <f t="shared" si="269"/>
        <v>-1.3604239272215909E-3</v>
      </c>
      <c r="AZ502" s="31">
        <f t="shared" si="270"/>
        <v>0.88348563496547128</v>
      </c>
      <c r="BA502" s="31">
        <v>0</v>
      </c>
      <c r="BB502" s="33">
        <f t="shared" si="271"/>
        <v>1.8203896437070339</v>
      </c>
      <c r="BC502" s="31">
        <f t="shared" si="272"/>
        <v>0.45530409903094915</v>
      </c>
      <c r="BD502" s="30">
        <f t="shared" si="273"/>
        <v>-1.3237328191811315E-4</v>
      </c>
      <c r="BE502" s="31">
        <f t="shared" si="274"/>
        <v>0.94154752607099224</v>
      </c>
      <c r="BF502" s="31">
        <f t="shared" si="275"/>
        <v>0.50149072119223004</v>
      </c>
      <c r="BG502" s="31">
        <f t="shared" si="276"/>
        <v>0.7610937122660445</v>
      </c>
      <c r="BH502" s="24">
        <v>0</v>
      </c>
      <c r="BI502" s="24">
        <v>662.35977021899998</v>
      </c>
      <c r="BJ502" s="24">
        <f t="shared" si="284"/>
        <v>4.476995113417078</v>
      </c>
      <c r="BK502" s="28">
        <f t="shared" si="286"/>
        <v>2.238497556708539E-3</v>
      </c>
      <c r="BL502" s="28" t="str">
        <f t="shared" si="277"/>
        <v>TRUEFALSE</v>
      </c>
      <c r="BM502" s="24" t="str">
        <f t="shared" si="278"/>
        <v>FALSEFALSE</v>
      </c>
      <c r="BN502" s="28">
        <v>0.3831</v>
      </c>
      <c r="BO502" s="28">
        <f t="shared" si="279"/>
        <v>0.34053333333333335</v>
      </c>
      <c r="BP502" s="24">
        <v>8.02</v>
      </c>
      <c r="BQ502" s="24">
        <f>CS502/BR502</f>
        <v>64.142857142857139</v>
      </c>
      <c r="BR502" s="24">
        <v>7</v>
      </c>
      <c r="BS502" s="28">
        <v>45.82</v>
      </c>
      <c r="BT502" s="28">
        <v>1204.6078</v>
      </c>
      <c r="BU502" s="24">
        <v>9.43</v>
      </c>
      <c r="BV502" s="28">
        <v>58.440000000000005</v>
      </c>
      <c r="BW502" s="28">
        <v>1536.3876</v>
      </c>
      <c r="BX502" s="24">
        <v>652</v>
      </c>
      <c r="BY502" s="24">
        <v>1702</v>
      </c>
      <c r="BZ502" s="24">
        <v>275</v>
      </c>
      <c r="CA502" s="24">
        <v>494</v>
      </c>
      <c r="CB502" s="24">
        <v>330</v>
      </c>
      <c r="CC502" s="24">
        <v>1805</v>
      </c>
      <c r="CD502" s="24">
        <v>54.47</v>
      </c>
      <c r="CE502" s="24">
        <v>32.97</v>
      </c>
      <c r="CF502" s="24">
        <v>112.87</v>
      </c>
      <c r="CG502" s="24">
        <v>0</v>
      </c>
      <c r="CH502" s="24">
        <v>2629</v>
      </c>
      <c r="CI502" s="24">
        <v>100</v>
      </c>
      <c r="CJ502" s="24" t="s">
        <v>1980</v>
      </c>
      <c r="CK502" s="24">
        <v>764</v>
      </c>
      <c r="CL502" s="28">
        <v>1.01</v>
      </c>
      <c r="CM502" s="28">
        <v>3.48</v>
      </c>
      <c r="CN502" s="24">
        <v>263</v>
      </c>
      <c r="CO502" s="24">
        <v>34.51</v>
      </c>
      <c r="CP502" s="24">
        <v>96</v>
      </c>
      <c r="CQ502" s="24">
        <v>220</v>
      </c>
      <c r="CR502" s="24">
        <v>133</v>
      </c>
      <c r="CS502" s="24">
        <v>449</v>
      </c>
      <c r="CT502" s="24">
        <v>72</v>
      </c>
      <c r="CU502" s="24">
        <v>259</v>
      </c>
      <c r="CV502" s="24">
        <v>208</v>
      </c>
      <c r="CW502" s="24">
        <v>92</v>
      </c>
      <c r="CX502" s="24">
        <v>42.86</v>
      </c>
      <c r="CY502" s="24">
        <v>97.74</v>
      </c>
      <c r="CZ502" s="24">
        <v>72.47</v>
      </c>
      <c r="DA502" s="24">
        <v>32.619999999999997</v>
      </c>
      <c r="DB502" s="24">
        <v>179</v>
      </c>
      <c r="DC502" s="24">
        <v>2.37</v>
      </c>
      <c r="DD502" s="24">
        <v>12.47</v>
      </c>
      <c r="DE502" s="24">
        <v>85</v>
      </c>
      <c r="DF502" s="24">
        <v>11.15</v>
      </c>
      <c r="DG502" s="24">
        <v>20.21</v>
      </c>
      <c r="DH502" s="24">
        <v>8.0299999999999994</v>
      </c>
    </row>
    <row r="503" spans="1:112" ht="12.3" customHeight="1">
      <c r="A503" s="24">
        <v>513</v>
      </c>
      <c r="B503" s="24" t="s">
        <v>90</v>
      </c>
      <c r="C503" s="24" t="s">
        <v>91</v>
      </c>
      <c r="D503" s="25" t="s">
        <v>298</v>
      </c>
      <c r="E503" s="25" t="s">
        <v>299</v>
      </c>
      <c r="F503" s="25" t="s">
        <v>298</v>
      </c>
      <c r="G503" s="25" t="s">
        <v>2678</v>
      </c>
      <c r="H503" s="25" t="s">
        <v>195</v>
      </c>
      <c r="I503" s="26">
        <v>1406</v>
      </c>
      <c r="J503" s="27">
        <v>1585.8981837808662</v>
      </c>
      <c r="K503" s="27">
        <f t="shared" si="254"/>
        <v>359.37360000000001</v>
      </c>
      <c r="L503" s="24">
        <v>332</v>
      </c>
      <c r="M503" s="24">
        <v>81</v>
      </c>
      <c r="N503" s="24">
        <v>33</v>
      </c>
      <c r="O503" s="24">
        <f t="shared" si="255"/>
        <v>114</v>
      </c>
      <c r="P503" s="28">
        <v>25.560000000000002</v>
      </c>
      <c r="Q503" s="28">
        <f t="shared" si="256"/>
        <v>0.41309539203279794</v>
      </c>
      <c r="R503" s="29">
        <v>0.47540923567380317</v>
      </c>
      <c r="S503" s="29">
        <v>0.10131017036103637</v>
      </c>
      <c r="T503" s="29">
        <v>0.38507676560734871</v>
      </c>
      <c r="U503" s="28" t="s">
        <v>237</v>
      </c>
      <c r="V503" s="28" t="s">
        <v>129</v>
      </c>
      <c r="W503" s="28">
        <v>0.38035266148375024</v>
      </c>
      <c r="X503" s="27">
        <v>603.20059504329811</v>
      </c>
      <c r="Y503" s="30">
        <f t="shared" si="257"/>
        <v>4.8305980685650958E-5</v>
      </c>
      <c r="Z503" s="27">
        <f t="shared" si="258"/>
        <v>603.20059504329811</v>
      </c>
      <c r="AA503" s="27">
        <v>0</v>
      </c>
      <c r="AB503" s="27">
        <v>0</v>
      </c>
      <c r="AC503" s="27">
        <v>0</v>
      </c>
      <c r="AD503" s="27">
        <v>0</v>
      </c>
      <c r="AE503" s="27">
        <v>0</v>
      </c>
      <c r="AF503" s="27">
        <f t="shared" si="259"/>
        <v>0</v>
      </c>
      <c r="AG503" s="27">
        <f t="shared" si="260"/>
        <v>0</v>
      </c>
      <c r="AH503" s="27">
        <v>0</v>
      </c>
      <c r="AI503" s="27">
        <v>0</v>
      </c>
      <c r="AJ503" s="27">
        <v>0</v>
      </c>
      <c r="AK503" s="27">
        <v>0</v>
      </c>
      <c r="AL503" s="27">
        <v>0</v>
      </c>
      <c r="AM503" s="27">
        <v>0</v>
      </c>
      <c r="AN503" s="27">
        <f t="shared" si="261"/>
        <v>0</v>
      </c>
      <c r="AO503" s="27">
        <v>0</v>
      </c>
      <c r="AP503" s="30">
        <f t="shared" si="262"/>
        <v>0</v>
      </c>
      <c r="AQ503" s="30">
        <f t="shared" si="263"/>
        <v>0</v>
      </c>
      <c r="AR503" s="31">
        <f t="shared" si="264"/>
        <v>0</v>
      </c>
      <c r="AS503" s="31">
        <f t="shared" si="281"/>
        <v>0</v>
      </c>
      <c r="AT503" s="32">
        <f t="shared" si="265"/>
        <v>0</v>
      </c>
      <c r="AU503" s="24">
        <f>W503*CS503</f>
        <v>123.23426232073508</v>
      </c>
      <c r="AV503" s="28">
        <f t="shared" si="266"/>
        <v>3.4222825580836019E-3</v>
      </c>
      <c r="AW503" s="30">
        <f t="shared" si="267"/>
        <v>4.3953196958230952E-5</v>
      </c>
      <c r="AX503" s="33">
        <f t="shared" si="268"/>
        <v>3.4222825580836019E-3</v>
      </c>
      <c r="AY503" s="30">
        <f t="shared" si="269"/>
        <v>4.3953196958230952E-5</v>
      </c>
      <c r="AZ503" s="31">
        <f t="shared" si="270"/>
        <v>0.89500590940436409</v>
      </c>
      <c r="BA503" s="31">
        <f t="shared" ref="BA503:BA534" si="287">AU503-AI503</f>
        <v>123.23426232073508</v>
      </c>
      <c r="BB503" s="33">
        <f t="shared" si="271"/>
        <v>0</v>
      </c>
      <c r="BC503" s="31">
        <f t="shared" si="272"/>
        <v>0.45794580921208361</v>
      </c>
      <c r="BD503" s="30">
        <f t="shared" si="273"/>
        <v>4.8305980685650958E-5</v>
      </c>
      <c r="BE503" s="31">
        <f t="shared" si="274"/>
        <v>0.9422471708878164</v>
      </c>
      <c r="BF503" s="31">
        <f t="shared" si="275"/>
        <v>0.44088271278408414</v>
      </c>
      <c r="BG503" s="31">
        <f t="shared" si="276"/>
        <v>0.66911120458824924</v>
      </c>
      <c r="BH503" s="24">
        <v>0</v>
      </c>
      <c r="BI503" s="24">
        <v>57.874016126800001</v>
      </c>
      <c r="BJ503" s="24">
        <f t="shared" si="284"/>
        <v>27.402594288708379</v>
      </c>
      <c r="BK503" s="28">
        <f t="shared" si="286"/>
        <v>1.3701297144354189E-2</v>
      </c>
      <c r="BL503" s="28" t="str">
        <f t="shared" si="277"/>
        <v>FALSEFALSE</v>
      </c>
      <c r="BM503" s="24" t="str">
        <f t="shared" si="278"/>
        <v>FALSEFALSE</v>
      </c>
      <c r="BN503" s="28">
        <v>0.44719999999999999</v>
      </c>
      <c r="BO503" s="28">
        <f t="shared" si="279"/>
        <v>0.39751111111111109</v>
      </c>
      <c r="BP503" s="24">
        <v>11.95</v>
      </c>
      <c r="BQ503" s="24"/>
      <c r="BS503" s="28">
        <v>24.02</v>
      </c>
      <c r="BT503" s="28">
        <v>337.72120000000001</v>
      </c>
      <c r="BU503" s="24">
        <v>0.44</v>
      </c>
      <c r="BV503" s="28">
        <v>12.439999999999998</v>
      </c>
      <c r="BW503" s="28">
        <v>174.90639999999996</v>
      </c>
      <c r="BX503" s="24">
        <v>394</v>
      </c>
      <c r="BY503" s="24">
        <v>881</v>
      </c>
      <c r="BZ503" s="24">
        <v>131</v>
      </c>
      <c r="CA503" s="24">
        <v>304</v>
      </c>
      <c r="CB503" s="24">
        <v>169</v>
      </c>
      <c r="CC503" s="24">
        <v>933</v>
      </c>
      <c r="CD503" s="24">
        <v>59.59</v>
      </c>
      <c r="CE503" s="24">
        <v>32.369999999999997</v>
      </c>
      <c r="CF503" s="24">
        <v>112.39</v>
      </c>
      <c r="CG503" s="24">
        <v>0</v>
      </c>
      <c r="CH503" s="24">
        <v>1406</v>
      </c>
      <c r="CI503" s="24">
        <v>100</v>
      </c>
      <c r="CJ503" s="24" t="s">
        <v>1980</v>
      </c>
      <c r="CK503" s="24">
        <v>466</v>
      </c>
      <c r="CL503" s="28">
        <v>1.01</v>
      </c>
      <c r="CM503" s="28">
        <v>2.99</v>
      </c>
      <c r="CN503" s="24">
        <v>141</v>
      </c>
      <c r="CO503" s="24">
        <v>30.59</v>
      </c>
      <c r="CP503" s="24"/>
      <c r="CQ503" s="24"/>
      <c r="CR503" s="24"/>
      <c r="CS503" s="40">
        <v>324</v>
      </c>
      <c r="CT503" s="24">
        <v>57</v>
      </c>
      <c r="CU503" s="24">
        <v>148</v>
      </c>
      <c r="CV503" s="24">
        <v>119</v>
      </c>
      <c r="CW503" s="24">
        <v>41</v>
      </c>
      <c r="CX503" s="24">
        <v>53.77</v>
      </c>
      <c r="CY503" s="24">
        <v>96.73</v>
      </c>
      <c r="CZ503" s="24">
        <v>82.07</v>
      </c>
      <c r="DA503" s="24">
        <v>31.78</v>
      </c>
      <c r="DB503" s="24">
        <v>140</v>
      </c>
      <c r="DC503" s="24">
        <v>1.92</v>
      </c>
      <c r="DD503" s="24">
        <v>4.7699999999999996</v>
      </c>
      <c r="DE503" s="24">
        <v>60</v>
      </c>
      <c r="DF503" s="24">
        <v>13.02</v>
      </c>
      <c r="DG503" s="24">
        <v>3.9</v>
      </c>
      <c r="DH503" s="24">
        <v>12.11</v>
      </c>
    </row>
    <row r="504" spans="1:112" ht="12.3" customHeight="1">
      <c r="A504" s="24">
        <v>514</v>
      </c>
      <c r="B504" s="24" t="s">
        <v>90</v>
      </c>
      <c r="C504" s="24" t="s">
        <v>91</v>
      </c>
      <c r="D504" s="25" t="s">
        <v>298</v>
      </c>
      <c r="E504" s="25" t="s">
        <v>299</v>
      </c>
      <c r="F504" s="25" t="s">
        <v>2358</v>
      </c>
      <c r="G504" s="25" t="s">
        <v>2359</v>
      </c>
      <c r="H504" s="25" t="s">
        <v>195</v>
      </c>
      <c r="I504" s="26">
        <v>6056</v>
      </c>
      <c r="J504" s="27">
        <v>6830.8672837673721</v>
      </c>
      <c r="K504" s="27">
        <f t="shared" si="254"/>
        <v>4065.9984000000004</v>
      </c>
      <c r="L504" s="24">
        <v>527</v>
      </c>
      <c r="M504" s="24">
        <v>538</v>
      </c>
      <c r="N504" s="24">
        <v>539</v>
      </c>
      <c r="O504" s="24">
        <f t="shared" si="255"/>
        <v>1077</v>
      </c>
      <c r="P504" s="28">
        <v>67.14</v>
      </c>
      <c r="Q504" s="28">
        <f t="shared" si="256"/>
        <v>0.99909537136224502</v>
      </c>
      <c r="R504" s="29">
        <v>0.47540923567380317</v>
      </c>
      <c r="S504" s="29">
        <v>0.10131017036103637</v>
      </c>
      <c r="T504" s="29">
        <v>0.38507676560734871</v>
      </c>
      <c r="U504" s="28" t="s">
        <v>237</v>
      </c>
      <c r="V504" s="28" t="s">
        <v>129</v>
      </c>
      <c r="W504" s="28">
        <v>0.99909537136224502</v>
      </c>
      <c r="X504" s="27">
        <v>6824.6878856017729</v>
      </c>
      <c r="Y504" s="30">
        <f t="shared" si="257"/>
        <v>5.4653998006054885E-4</v>
      </c>
      <c r="Z504" s="27">
        <f t="shared" si="258"/>
        <v>6824.6878856017729</v>
      </c>
      <c r="AA504" s="27">
        <v>0</v>
      </c>
      <c r="AB504" s="27">
        <v>0</v>
      </c>
      <c r="AC504" s="27">
        <v>0</v>
      </c>
      <c r="AD504" s="27">
        <v>0</v>
      </c>
      <c r="AE504" s="27">
        <v>0</v>
      </c>
      <c r="AF504" s="27">
        <f t="shared" si="259"/>
        <v>0</v>
      </c>
      <c r="AG504" s="27">
        <f t="shared" si="260"/>
        <v>0</v>
      </c>
      <c r="AH504" s="27">
        <v>0</v>
      </c>
      <c r="AI504" s="27">
        <v>0</v>
      </c>
      <c r="AJ504" s="27">
        <v>0</v>
      </c>
      <c r="AK504" s="27">
        <v>0</v>
      </c>
      <c r="AL504" s="27">
        <v>0</v>
      </c>
      <c r="AM504" s="27">
        <v>0</v>
      </c>
      <c r="AN504" s="27">
        <f t="shared" si="261"/>
        <v>0</v>
      </c>
      <c r="AO504" s="27">
        <v>0</v>
      </c>
      <c r="AP504" s="30">
        <f t="shared" si="262"/>
        <v>0</v>
      </c>
      <c r="AQ504" s="30">
        <f t="shared" si="263"/>
        <v>0</v>
      </c>
      <c r="AR504" s="31">
        <f t="shared" si="264"/>
        <v>0</v>
      </c>
      <c r="AS504" s="31">
        <f t="shared" si="281"/>
        <v>0</v>
      </c>
      <c r="AT504" s="32">
        <f t="shared" si="265"/>
        <v>0</v>
      </c>
      <c r="AU504" s="24">
        <v>554.49793110604594</v>
      </c>
      <c r="AV504" s="28">
        <f t="shared" si="266"/>
        <v>1.5398709436656159E-2</v>
      </c>
      <c r="AW504" s="30">
        <f t="shared" si="267"/>
        <v>1.9776932421118449E-4</v>
      </c>
      <c r="AX504" s="33">
        <f t="shared" si="268"/>
        <v>1.5398709436656159E-2</v>
      </c>
      <c r="AY504" s="30">
        <f t="shared" si="269"/>
        <v>1.9776932421118449E-4</v>
      </c>
      <c r="AZ504" s="31">
        <f t="shared" si="270"/>
        <v>0.89626768159402193</v>
      </c>
      <c r="BA504" s="31">
        <f t="shared" si="287"/>
        <v>554.49793110604594</v>
      </c>
      <c r="BB504" s="33">
        <f t="shared" si="271"/>
        <v>0</v>
      </c>
      <c r="BC504" s="31">
        <f t="shared" si="272"/>
        <v>0.46235854223482709</v>
      </c>
      <c r="BD504" s="30">
        <f t="shared" si="273"/>
        <v>5.4653998006054885E-4</v>
      </c>
      <c r="BE504" s="31">
        <f t="shared" si="274"/>
        <v>0.94417648380510821</v>
      </c>
      <c r="BF504" s="31">
        <f t="shared" si="275"/>
        <v>0.64793946504913791</v>
      </c>
      <c r="BG504" s="31">
        <f t="shared" si="276"/>
        <v>0.9833534937706121</v>
      </c>
      <c r="BH504" s="24">
        <v>0</v>
      </c>
      <c r="BI504" s="24">
        <v>788.67978874699998</v>
      </c>
      <c r="BJ504" s="24">
        <f t="shared" si="284"/>
        <v>8.6611415446816284</v>
      </c>
      <c r="BK504" s="28">
        <f t="shared" si="286"/>
        <v>4.3305707723408143E-3</v>
      </c>
      <c r="BL504" s="28" t="str">
        <f t="shared" si="277"/>
        <v>TRUEFALSE</v>
      </c>
      <c r="BM504" s="24" t="str">
        <f t="shared" si="278"/>
        <v>FALSEFALSE</v>
      </c>
      <c r="BN504" s="28">
        <v>0.49590000000000001</v>
      </c>
      <c r="BO504" s="28">
        <f t="shared" si="279"/>
        <v>0.44080000000000003</v>
      </c>
      <c r="BP504" s="24">
        <v>15.99</v>
      </c>
      <c r="BQ504" s="24">
        <f t="shared" ref="BQ504:BQ544" si="288">CS504/BR504</f>
        <v>69.375</v>
      </c>
      <c r="BR504" s="24">
        <v>8</v>
      </c>
      <c r="BS504" s="28">
        <v>84.01</v>
      </c>
      <c r="BT504" s="28">
        <v>5087.6456000000007</v>
      </c>
      <c r="BU504" s="24">
        <v>2.02</v>
      </c>
      <c r="BV504" s="28">
        <v>76.760000000000005</v>
      </c>
      <c r="BW504" s="28">
        <v>4648.5856000000003</v>
      </c>
      <c r="BX504" s="24">
        <v>1857</v>
      </c>
      <c r="BY504" s="24">
        <v>3745</v>
      </c>
      <c r="BZ504" s="24">
        <v>454</v>
      </c>
      <c r="CA504" s="24">
        <v>1474</v>
      </c>
      <c r="CB504" s="24">
        <v>776</v>
      </c>
      <c r="CC504" s="24">
        <v>3806</v>
      </c>
      <c r="CD504" s="24">
        <v>61.71</v>
      </c>
      <c r="CE504" s="24">
        <v>29.04</v>
      </c>
      <c r="CF504" s="24">
        <v>115.21</v>
      </c>
      <c r="CG504" s="24">
        <v>0</v>
      </c>
      <c r="CH504" s="24">
        <v>6056</v>
      </c>
      <c r="CI504" s="24">
        <v>100</v>
      </c>
      <c r="CJ504" s="24" t="s">
        <v>1980</v>
      </c>
      <c r="CK504" s="24">
        <v>1639</v>
      </c>
      <c r="CL504" s="28">
        <v>1.03</v>
      </c>
      <c r="CM504" s="28">
        <v>3.8</v>
      </c>
      <c r="CN504" s="24">
        <v>339</v>
      </c>
      <c r="CO504" s="24">
        <v>20.73</v>
      </c>
      <c r="CP504" s="24">
        <v>94</v>
      </c>
      <c r="CQ504" s="24">
        <v>287</v>
      </c>
      <c r="CR504" s="24">
        <v>174</v>
      </c>
      <c r="CS504" s="24">
        <v>555</v>
      </c>
      <c r="CT504" s="24">
        <v>249</v>
      </c>
      <c r="CU504" s="24">
        <v>745</v>
      </c>
      <c r="CV504" s="24">
        <v>374</v>
      </c>
      <c r="CW504" s="24">
        <v>107</v>
      </c>
      <c r="CX504" s="24">
        <v>51.13</v>
      </c>
      <c r="CY504" s="24">
        <v>93.71</v>
      </c>
      <c r="CZ504" s="24">
        <v>57.54</v>
      </c>
      <c r="DA504" s="24">
        <v>14.72</v>
      </c>
      <c r="DB504" s="24">
        <v>778</v>
      </c>
      <c r="DC504" s="24">
        <v>8.24</v>
      </c>
      <c r="DD504" s="24">
        <v>16.82</v>
      </c>
      <c r="DE504" s="24">
        <v>649</v>
      </c>
      <c r="DF504" s="24">
        <v>39.69</v>
      </c>
      <c r="DG504" s="24">
        <v>40.24</v>
      </c>
      <c r="DH504" s="24">
        <v>11.6</v>
      </c>
    </row>
    <row r="505" spans="1:112" ht="12.3" customHeight="1">
      <c r="A505" s="24">
        <v>515</v>
      </c>
      <c r="B505" s="24" t="s">
        <v>90</v>
      </c>
      <c r="C505" s="24" t="s">
        <v>91</v>
      </c>
      <c r="D505" s="25" t="s">
        <v>298</v>
      </c>
      <c r="E505" s="25" t="s">
        <v>299</v>
      </c>
      <c r="F505" s="25" t="s">
        <v>172</v>
      </c>
      <c r="G505" s="25" t="s">
        <v>2516</v>
      </c>
      <c r="H505" s="25" t="s">
        <v>195</v>
      </c>
      <c r="I505" s="26">
        <v>1246</v>
      </c>
      <c r="J505" s="27">
        <v>1405.4261287275672</v>
      </c>
      <c r="K505" s="27">
        <f t="shared" si="254"/>
        <v>531.41899999999998</v>
      </c>
      <c r="L505" s="24">
        <v>234</v>
      </c>
      <c r="M505" s="24">
        <v>109</v>
      </c>
      <c r="N505" s="24">
        <v>65</v>
      </c>
      <c r="O505" s="24">
        <f t="shared" si="255"/>
        <v>174</v>
      </c>
      <c r="P505" s="28">
        <v>42.65</v>
      </c>
      <c r="Q505" s="28">
        <f t="shared" si="256"/>
        <v>0.51064600795422344</v>
      </c>
      <c r="R505" s="29">
        <v>0.47540923567380317</v>
      </c>
      <c r="S505" s="29">
        <v>0.10131017036103637</v>
      </c>
      <c r="T505" s="29">
        <v>0.38507676560734871</v>
      </c>
      <c r="U505" s="28" t="s">
        <v>237</v>
      </c>
      <c r="V505" s="28" t="s">
        <v>129</v>
      </c>
      <c r="W505" s="28">
        <v>0.63466514132558471</v>
      </c>
      <c r="X505" s="27">
        <v>891.97497261155081</v>
      </c>
      <c r="Y505" s="30">
        <f t="shared" si="257"/>
        <v>7.1431835699639441E-5</v>
      </c>
      <c r="Z505" s="27">
        <f t="shared" si="258"/>
        <v>891.97497261155081</v>
      </c>
      <c r="AA505" s="27">
        <v>0</v>
      </c>
      <c r="AB505" s="27">
        <v>0</v>
      </c>
      <c r="AC505" s="27">
        <v>0</v>
      </c>
      <c r="AD505" s="27">
        <v>0</v>
      </c>
      <c r="AE505" s="27">
        <v>0</v>
      </c>
      <c r="AF505" s="27">
        <f t="shared" si="259"/>
        <v>0</v>
      </c>
      <c r="AG505" s="27">
        <f t="shared" si="260"/>
        <v>0</v>
      </c>
      <c r="AH505" s="27">
        <v>0</v>
      </c>
      <c r="AI505" s="27">
        <v>0</v>
      </c>
      <c r="AJ505" s="27">
        <v>0</v>
      </c>
      <c r="AK505" s="27">
        <v>0</v>
      </c>
      <c r="AL505" s="27">
        <v>0</v>
      </c>
      <c r="AM505" s="27">
        <v>0</v>
      </c>
      <c r="AN505" s="27">
        <f t="shared" si="261"/>
        <v>0</v>
      </c>
      <c r="AO505" s="27">
        <v>0</v>
      </c>
      <c r="AP505" s="30">
        <f t="shared" si="262"/>
        <v>0</v>
      </c>
      <c r="AQ505" s="30">
        <f t="shared" si="263"/>
        <v>0</v>
      </c>
      <c r="AR505" s="31">
        <f t="shared" si="264"/>
        <v>0</v>
      </c>
      <c r="AS505" s="31">
        <f t="shared" si="281"/>
        <v>0</v>
      </c>
      <c r="AT505" s="32">
        <f t="shared" si="265"/>
        <v>0</v>
      </c>
      <c r="AU505" s="24">
        <v>314.79391009749003</v>
      </c>
      <c r="AV505" s="28">
        <f t="shared" si="266"/>
        <v>8.7419982692289906E-3</v>
      </c>
      <c r="AW505" s="30">
        <f t="shared" si="267"/>
        <v>1.1227558368269295E-4</v>
      </c>
      <c r="AX505" s="33">
        <f t="shared" si="268"/>
        <v>8.7419982692289906E-3</v>
      </c>
      <c r="AY505" s="30">
        <f t="shared" si="269"/>
        <v>1.1227558368269295E-4</v>
      </c>
      <c r="AZ505" s="31">
        <f t="shared" si="270"/>
        <v>0.89556636615905938</v>
      </c>
      <c r="BA505" s="31">
        <f t="shared" si="287"/>
        <v>314.79391009749003</v>
      </c>
      <c r="BB505" s="33">
        <f t="shared" si="271"/>
        <v>0</v>
      </c>
      <c r="BC505" s="31">
        <f t="shared" si="272"/>
        <v>0.45990586670069716</v>
      </c>
      <c r="BD505" s="30">
        <f t="shared" si="273"/>
        <v>7.1431835699639441E-5</v>
      </c>
      <c r="BE505" s="31">
        <f t="shared" si="274"/>
        <v>0.94233672120123912</v>
      </c>
      <c r="BF505" s="31">
        <f t="shared" si="275"/>
        <v>0.52569109812084125</v>
      </c>
      <c r="BG505" s="31">
        <f t="shared" si="276"/>
        <v>0.7978217192589675</v>
      </c>
      <c r="BH505" s="24">
        <v>0</v>
      </c>
      <c r="BI505" s="24">
        <v>264.32966345400001</v>
      </c>
      <c r="BJ505" s="24">
        <f t="shared" si="284"/>
        <v>5.3169444184312917</v>
      </c>
      <c r="BK505" s="28">
        <f t="shared" si="286"/>
        <v>2.6584722092156459E-3</v>
      </c>
      <c r="BL505" s="28" t="str">
        <f t="shared" si="277"/>
        <v>TRUEFALSE</v>
      </c>
      <c r="BM505" s="24" t="str">
        <f t="shared" si="278"/>
        <v>FALSEFALSE</v>
      </c>
      <c r="BN505" s="28">
        <v>0.41770000000000002</v>
      </c>
      <c r="BO505" s="28">
        <f t="shared" si="279"/>
        <v>0.37128888888888889</v>
      </c>
      <c r="BP505" s="24">
        <v>11.52</v>
      </c>
      <c r="BQ505" s="24">
        <f t="shared" si="288"/>
        <v>45.090909090909093</v>
      </c>
      <c r="BR505" s="24">
        <v>11</v>
      </c>
      <c r="BS505" s="28">
        <v>52.94</v>
      </c>
      <c r="BT505" s="28">
        <v>659.63239999999996</v>
      </c>
      <c r="BU505" s="24">
        <v>3.06</v>
      </c>
      <c r="BV505" s="28">
        <v>94.35</v>
      </c>
      <c r="BW505" s="28">
        <v>1175.6009999999999</v>
      </c>
      <c r="BX505" s="24">
        <v>330</v>
      </c>
      <c r="BY505" s="24">
        <v>790</v>
      </c>
      <c r="BZ505" s="24">
        <v>126</v>
      </c>
      <c r="CA505" s="24">
        <v>263</v>
      </c>
      <c r="CB505" s="24">
        <v>138</v>
      </c>
      <c r="CC505" s="24">
        <v>845</v>
      </c>
      <c r="CD505" s="24">
        <v>57.72</v>
      </c>
      <c r="CE505" s="24">
        <v>32.549999999999997</v>
      </c>
      <c r="CF505" s="24">
        <v>115.57</v>
      </c>
      <c r="CG505" s="24">
        <v>0</v>
      </c>
      <c r="CH505" s="24">
        <v>1246</v>
      </c>
      <c r="CI505" s="24">
        <v>100</v>
      </c>
      <c r="CJ505" s="24" t="s">
        <v>1980</v>
      </c>
      <c r="CK505" s="24">
        <v>427</v>
      </c>
      <c r="CL505" s="28">
        <v>1</v>
      </c>
      <c r="CM505" s="28">
        <v>2.93</v>
      </c>
      <c r="CN505" s="24">
        <v>121</v>
      </c>
      <c r="CO505" s="24">
        <v>28.34</v>
      </c>
      <c r="CP505" s="24">
        <v>70</v>
      </c>
      <c r="CQ505" s="24">
        <v>256</v>
      </c>
      <c r="CR505" s="24">
        <v>170</v>
      </c>
      <c r="CS505" s="24">
        <v>496</v>
      </c>
      <c r="CT505" s="24">
        <v>36</v>
      </c>
      <c r="CU505" s="24">
        <v>133</v>
      </c>
      <c r="CV505" s="24">
        <v>81</v>
      </c>
      <c r="CW505" s="24">
        <v>61</v>
      </c>
      <c r="CX505" s="24">
        <v>45</v>
      </c>
      <c r="CY505" s="24">
        <v>91.72</v>
      </c>
      <c r="CZ505" s="24">
        <v>72.97</v>
      </c>
      <c r="DA505" s="24">
        <v>45.86</v>
      </c>
      <c r="DB505" s="24">
        <v>120</v>
      </c>
      <c r="DC505" s="24">
        <v>8.65</v>
      </c>
      <c r="DD505" s="24">
        <v>11.01</v>
      </c>
      <c r="DE505" s="24">
        <v>88</v>
      </c>
      <c r="DF505" s="24">
        <v>20.61</v>
      </c>
      <c r="DG505" s="24">
        <v>26.93</v>
      </c>
      <c r="DH505" s="24">
        <v>8.09</v>
      </c>
    </row>
    <row r="506" spans="1:112" ht="12.3" customHeight="1">
      <c r="A506" s="24">
        <v>516</v>
      </c>
      <c r="B506" s="24" t="s">
        <v>90</v>
      </c>
      <c r="C506" s="24" t="s">
        <v>91</v>
      </c>
      <c r="D506" s="25" t="s">
        <v>242</v>
      </c>
      <c r="E506" s="25" t="s">
        <v>1888</v>
      </c>
      <c r="F506" s="25" t="s">
        <v>1993</v>
      </c>
      <c r="G506" s="25" t="s">
        <v>1994</v>
      </c>
      <c r="H506" s="25" t="s">
        <v>195</v>
      </c>
      <c r="I506" s="26">
        <v>23005</v>
      </c>
      <c r="J506" s="27">
        <v>25924.990795197209</v>
      </c>
      <c r="K506" s="27">
        <f t="shared" si="254"/>
        <v>10674.320000000002</v>
      </c>
      <c r="L506" s="24">
        <v>3103</v>
      </c>
      <c r="M506" s="24">
        <v>1665</v>
      </c>
      <c r="N506" s="24">
        <v>1021</v>
      </c>
      <c r="O506" s="24">
        <f t="shared" si="255"/>
        <v>2686</v>
      </c>
      <c r="P506" s="28">
        <v>46.400000000000006</v>
      </c>
      <c r="Q506" s="28">
        <f t="shared" si="256"/>
        <v>0.48160874964971201</v>
      </c>
      <c r="R506" s="29">
        <v>0.55433541310079959</v>
      </c>
      <c r="S506" s="29">
        <v>0.103305041127047</v>
      </c>
      <c r="T506" s="29">
        <v>0.37501888834542751</v>
      </c>
      <c r="U506" s="28" t="s">
        <v>237</v>
      </c>
      <c r="V506" s="28" t="s">
        <v>129</v>
      </c>
      <c r="W506" s="28">
        <v>0.56550522372133727</v>
      </c>
      <c r="X506" s="27">
        <v>14660.717719611606</v>
      </c>
      <c r="Y506" s="30">
        <f t="shared" si="257"/>
        <v>1.1740710351098112E-3</v>
      </c>
      <c r="Z506" s="27">
        <f t="shared" si="258"/>
        <v>14127.717719611606</v>
      </c>
      <c r="AA506" s="27">
        <v>0</v>
      </c>
      <c r="AB506" s="27">
        <v>0</v>
      </c>
      <c r="AC506" s="27">
        <v>0</v>
      </c>
      <c r="AD506" s="27">
        <v>533</v>
      </c>
      <c r="AE506" s="27">
        <v>8435</v>
      </c>
      <c r="AF506" s="27">
        <f t="shared" si="259"/>
        <v>8435</v>
      </c>
      <c r="AG506" s="27">
        <f t="shared" si="260"/>
        <v>2</v>
      </c>
      <c r="AH506" s="27">
        <v>0</v>
      </c>
      <c r="AI506" s="27">
        <v>0</v>
      </c>
      <c r="AJ506" s="27">
        <v>0</v>
      </c>
      <c r="AK506" s="27">
        <v>533</v>
      </c>
      <c r="AL506" s="27">
        <v>8435</v>
      </c>
      <c r="AM506" s="27">
        <v>8435</v>
      </c>
      <c r="AN506" s="27">
        <f t="shared" si="261"/>
        <v>2</v>
      </c>
      <c r="AO506" s="27">
        <v>533</v>
      </c>
      <c r="AP506" s="30">
        <f t="shared" si="262"/>
        <v>3.0823926445436853E-4</v>
      </c>
      <c r="AQ506" s="30">
        <f t="shared" si="263"/>
        <v>0</v>
      </c>
      <c r="AR506" s="31">
        <f t="shared" si="264"/>
        <v>3.6355655309221815E-2</v>
      </c>
      <c r="AS506" s="31">
        <f t="shared" si="281"/>
        <v>3.6355655309221815E-2</v>
      </c>
      <c r="AT506" s="32">
        <f t="shared" si="265"/>
        <v>2.0559312989177302E-2</v>
      </c>
      <c r="AU506" s="24">
        <v>3701.7971944798737</v>
      </c>
      <c r="AV506" s="28">
        <f t="shared" si="266"/>
        <v>0.10280092349041227</v>
      </c>
      <c r="AW506" s="30">
        <f t="shared" si="267"/>
        <v>1.3202969541452286E-3</v>
      </c>
      <c r="AX506" s="33">
        <f t="shared" si="268"/>
        <v>0.10280092349041227</v>
      </c>
      <c r="AY506" s="30">
        <f t="shared" si="269"/>
        <v>1.3202969541452286E-3</v>
      </c>
      <c r="AZ506" s="31">
        <f t="shared" si="270"/>
        <v>0.90547591073662681</v>
      </c>
      <c r="BA506" s="31">
        <f t="shared" si="287"/>
        <v>3701.7971944798737</v>
      </c>
      <c r="BB506" s="33">
        <f t="shared" si="271"/>
        <v>0</v>
      </c>
      <c r="BC506" s="31">
        <f t="shared" si="272"/>
        <v>0.52087074910927955</v>
      </c>
      <c r="BD506" s="30">
        <f t="shared" si="273"/>
        <v>8.6583177065544263E-4</v>
      </c>
      <c r="BE506" s="31">
        <f t="shared" si="274"/>
        <v>0.94541287830398391</v>
      </c>
      <c r="BF506" s="31">
        <f t="shared" si="275"/>
        <v>0.50403072435347696</v>
      </c>
      <c r="BG506" s="31">
        <f t="shared" si="276"/>
        <v>0.7649485800701088</v>
      </c>
      <c r="BH506" s="24">
        <v>48.99</v>
      </c>
      <c r="BI506" s="24">
        <v>1266.5995304</v>
      </c>
      <c r="BJ506" s="24">
        <f t="shared" si="284"/>
        <v>20.468182857299762</v>
      </c>
      <c r="BK506" s="28">
        <f t="shared" si="286"/>
        <v>1.0234091428649882E-2</v>
      </c>
      <c r="BL506" s="28" t="str">
        <f t="shared" si="277"/>
        <v>TRUEFALSE</v>
      </c>
      <c r="BM506" s="24" t="str">
        <f t="shared" si="278"/>
        <v>TRUEFALSE</v>
      </c>
      <c r="BN506" s="28">
        <v>0.46479999999999999</v>
      </c>
      <c r="BO506" s="28">
        <f t="shared" si="279"/>
        <v>0.41315555555555555</v>
      </c>
      <c r="BP506" s="24">
        <v>8.82</v>
      </c>
      <c r="BQ506" s="24">
        <f t="shared" si="288"/>
        <v>85.012987012987011</v>
      </c>
      <c r="BR506" s="24">
        <v>77</v>
      </c>
      <c r="BS506" s="28">
        <v>49.980000000000004</v>
      </c>
      <c r="BT506" s="28">
        <v>11497.899000000001</v>
      </c>
      <c r="BU506" s="24">
        <v>4.82</v>
      </c>
      <c r="BV506" s="28">
        <v>36.519999999999996</v>
      </c>
      <c r="BW506" s="28">
        <v>8401.4259999999995</v>
      </c>
      <c r="BX506" s="24">
        <v>6793</v>
      </c>
      <c r="BY506" s="24">
        <v>14614</v>
      </c>
      <c r="BZ506" s="24">
        <v>1598</v>
      </c>
      <c r="CA506" s="24">
        <v>5334</v>
      </c>
      <c r="CB506" s="24">
        <v>3079</v>
      </c>
      <c r="CC506" s="24">
        <v>14592</v>
      </c>
      <c r="CD506" s="24">
        <v>57.42</v>
      </c>
      <c r="CE506" s="24">
        <v>28.96</v>
      </c>
      <c r="CF506" s="24">
        <v>107.78</v>
      </c>
      <c r="CG506" s="24">
        <v>11271</v>
      </c>
      <c r="CH506" s="24">
        <v>11734</v>
      </c>
      <c r="CI506" s="24">
        <v>51.01</v>
      </c>
      <c r="CJ506" s="24" t="s">
        <v>1980</v>
      </c>
      <c r="CK506" s="24">
        <v>5921</v>
      </c>
      <c r="CL506" s="28">
        <v>1.04</v>
      </c>
      <c r="CM506" s="28">
        <v>4.03</v>
      </c>
      <c r="CN506" s="24">
        <v>2045</v>
      </c>
      <c r="CO506" s="24">
        <v>34.56</v>
      </c>
      <c r="CP506" s="24">
        <v>975</v>
      </c>
      <c r="CQ506" s="24">
        <v>3341</v>
      </c>
      <c r="CR506" s="24">
        <v>2230</v>
      </c>
      <c r="CS506" s="24">
        <v>6546</v>
      </c>
      <c r="CT506" s="24">
        <v>939</v>
      </c>
      <c r="CU506" s="24">
        <v>2577</v>
      </c>
      <c r="CV506" s="24">
        <v>1957</v>
      </c>
      <c r="CW506" s="24">
        <v>1086</v>
      </c>
      <c r="CX506" s="24">
        <v>52.96</v>
      </c>
      <c r="CY506" s="24">
        <v>92.43</v>
      </c>
      <c r="CZ506" s="24">
        <v>75.27</v>
      </c>
      <c r="DA506" s="24">
        <v>36.57</v>
      </c>
      <c r="DB506" s="24">
        <v>1646</v>
      </c>
      <c r="DC506" s="24">
        <v>8.1300000000000008</v>
      </c>
      <c r="DD506" s="24">
        <v>17.03</v>
      </c>
      <c r="DE506" s="24">
        <v>994</v>
      </c>
      <c r="DF506" s="24">
        <v>16.8</v>
      </c>
      <c r="DG506" s="24">
        <v>24.13</v>
      </c>
      <c r="DH506" s="24">
        <v>8.36</v>
      </c>
    </row>
    <row r="507" spans="1:112" ht="12.3" customHeight="1">
      <c r="A507" s="24">
        <v>517</v>
      </c>
      <c r="B507" s="24" t="s">
        <v>90</v>
      </c>
      <c r="C507" s="24" t="s">
        <v>91</v>
      </c>
      <c r="D507" s="25" t="s">
        <v>242</v>
      </c>
      <c r="E507" s="25" t="s">
        <v>1888</v>
      </c>
      <c r="F507" s="25" t="s">
        <v>1889</v>
      </c>
      <c r="G507" s="25" t="s">
        <v>1890</v>
      </c>
      <c r="H507" s="25" t="s">
        <v>195</v>
      </c>
      <c r="I507" s="26">
        <v>21640</v>
      </c>
      <c r="J507" s="27">
        <v>24386.73335396947</v>
      </c>
      <c r="K507" s="27">
        <f t="shared" si="254"/>
        <v>8965.4519999999993</v>
      </c>
      <c r="L507" s="24">
        <v>3000</v>
      </c>
      <c r="M507" s="24">
        <v>1371</v>
      </c>
      <c r="N507" s="24">
        <v>751</v>
      </c>
      <c r="O507" s="24">
        <f t="shared" si="255"/>
        <v>2122</v>
      </c>
      <c r="P507" s="28">
        <v>41.43</v>
      </c>
      <c r="Q507" s="28">
        <f t="shared" si="256"/>
        <v>0.45951939778444356</v>
      </c>
      <c r="R507" s="29">
        <v>0.55433541310079959</v>
      </c>
      <c r="S507" s="29">
        <v>0.103305041127047</v>
      </c>
      <c r="T507" s="29">
        <v>0.37501888834542751</v>
      </c>
      <c r="U507" s="28" t="s">
        <v>237</v>
      </c>
      <c r="V507" s="28" t="s">
        <v>129</v>
      </c>
      <c r="W507" s="28">
        <v>0.5049327891977371</v>
      </c>
      <c r="X507" s="27">
        <v>12313.66129184129</v>
      </c>
      <c r="Y507" s="30">
        <f t="shared" si="257"/>
        <v>9.8611223102430205E-4</v>
      </c>
      <c r="Z507" s="27">
        <f t="shared" si="258"/>
        <v>12313.66129184129</v>
      </c>
      <c r="AA507" s="27">
        <v>0</v>
      </c>
      <c r="AB507" s="27">
        <v>0</v>
      </c>
      <c r="AC507" s="27">
        <v>0</v>
      </c>
      <c r="AD507" s="27">
        <v>0</v>
      </c>
      <c r="AE507" s="27">
        <v>0</v>
      </c>
      <c r="AF507" s="27">
        <f t="shared" si="259"/>
        <v>0</v>
      </c>
      <c r="AG507" s="27">
        <f t="shared" si="260"/>
        <v>0</v>
      </c>
      <c r="AH507" s="27">
        <v>0</v>
      </c>
      <c r="AI507" s="27">
        <v>0</v>
      </c>
      <c r="AJ507" s="27">
        <v>0</v>
      </c>
      <c r="AK507" s="27">
        <v>0</v>
      </c>
      <c r="AL507" s="27">
        <v>0</v>
      </c>
      <c r="AM507" s="27">
        <v>0</v>
      </c>
      <c r="AN507" s="27">
        <f t="shared" si="261"/>
        <v>0</v>
      </c>
      <c r="AO507" s="27">
        <v>0</v>
      </c>
      <c r="AP507" s="30">
        <f t="shared" si="262"/>
        <v>0</v>
      </c>
      <c r="AQ507" s="30">
        <f t="shared" si="263"/>
        <v>0</v>
      </c>
      <c r="AR507" s="31">
        <f t="shared" si="264"/>
        <v>0</v>
      </c>
      <c r="AS507" s="31">
        <f t="shared" si="281"/>
        <v>0</v>
      </c>
      <c r="AT507" s="32">
        <f t="shared" si="265"/>
        <v>0</v>
      </c>
      <c r="AU507" s="24">
        <v>4049.5609693658516</v>
      </c>
      <c r="AV507" s="28">
        <f t="shared" si="266"/>
        <v>0.11245851285487056</v>
      </c>
      <c r="AW507" s="30">
        <f t="shared" si="267"/>
        <v>1.4443316941976257E-3</v>
      </c>
      <c r="AX507" s="33">
        <f t="shared" si="268"/>
        <v>0.11245851285487056</v>
      </c>
      <c r="AY507" s="30">
        <f t="shared" si="269"/>
        <v>1.4443316941976257E-3</v>
      </c>
      <c r="AZ507" s="31">
        <f t="shared" si="270"/>
        <v>0.90649338262559309</v>
      </c>
      <c r="BA507" s="31">
        <f t="shared" si="287"/>
        <v>4049.5609693658516</v>
      </c>
      <c r="BB507" s="33">
        <f t="shared" si="271"/>
        <v>0</v>
      </c>
      <c r="BC507" s="31">
        <f t="shared" si="272"/>
        <v>0.5244291028604211</v>
      </c>
      <c r="BD507" s="30">
        <f t="shared" si="273"/>
        <v>9.8611223102430205E-4</v>
      </c>
      <c r="BE507" s="31">
        <f t="shared" si="274"/>
        <v>0.94587864066901428</v>
      </c>
      <c r="BF507" s="31">
        <f t="shared" si="275"/>
        <v>0.48393251403259185</v>
      </c>
      <c r="BG507" s="31">
        <f t="shared" si="276"/>
        <v>0.73444627792050887</v>
      </c>
      <c r="BH507" s="24">
        <v>55.06</v>
      </c>
      <c r="BI507" s="24">
        <v>1048.7846049899999</v>
      </c>
      <c r="BJ507" s="24">
        <f t="shared" si="284"/>
        <v>23.252375404768642</v>
      </c>
      <c r="BK507" s="28">
        <f t="shared" si="286"/>
        <v>1.162618770238432E-2</v>
      </c>
      <c r="BL507" s="28" t="str">
        <f t="shared" si="277"/>
        <v>TRUEFALSE</v>
      </c>
      <c r="BM507" s="24" t="str">
        <f t="shared" si="278"/>
        <v>TRUETRUE</v>
      </c>
      <c r="BN507" s="28">
        <v>0.55430000000000001</v>
      </c>
      <c r="BO507" s="28">
        <f t="shared" si="279"/>
        <v>0.4927111111111111</v>
      </c>
      <c r="BP507" s="24">
        <v>11.95</v>
      </c>
      <c r="BQ507" s="24">
        <f t="shared" si="288"/>
        <v>133.66666666666666</v>
      </c>
      <c r="BR507" s="24">
        <v>60</v>
      </c>
      <c r="BS507" s="28">
        <v>57.019999999999996</v>
      </c>
      <c r="BT507" s="28">
        <v>12339.127999999999</v>
      </c>
      <c r="BU507" s="24">
        <v>5.89</v>
      </c>
      <c r="BV507" s="28">
        <v>30.859999999999996</v>
      </c>
      <c r="BW507" s="28">
        <v>6678.1039999999994</v>
      </c>
      <c r="BX507" s="24">
        <v>7257</v>
      </c>
      <c r="BY507" s="24">
        <v>13092</v>
      </c>
      <c r="BZ507" s="24">
        <v>1291</v>
      </c>
      <c r="CA507" s="24">
        <v>5739</v>
      </c>
      <c r="CB507" s="24">
        <v>3027</v>
      </c>
      <c r="CC507" s="24">
        <v>12874</v>
      </c>
      <c r="CD507" s="24">
        <v>65.290000000000006</v>
      </c>
      <c r="CE507" s="24">
        <v>26.91</v>
      </c>
      <c r="CF507" s="24">
        <v>108.14</v>
      </c>
      <c r="CG507" s="24">
        <v>11915</v>
      </c>
      <c r="CH507" s="24">
        <v>9725</v>
      </c>
      <c r="CI507" s="24">
        <v>44.94</v>
      </c>
      <c r="CJ507" s="24" t="s">
        <v>98</v>
      </c>
      <c r="CK507" s="24">
        <v>5152</v>
      </c>
      <c r="CL507" s="28">
        <v>1.05</v>
      </c>
      <c r="CM507" s="28">
        <v>4.41</v>
      </c>
      <c r="CN507" s="24">
        <v>1554</v>
      </c>
      <c r="CO507" s="24">
        <v>30.2</v>
      </c>
      <c r="CP507" s="24">
        <v>1499</v>
      </c>
      <c r="CQ507" s="24">
        <v>4038</v>
      </c>
      <c r="CR507" s="24">
        <v>2483</v>
      </c>
      <c r="CS507" s="24">
        <v>8020</v>
      </c>
      <c r="CT507" s="24">
        <v>1032</v>
      </c>
      <c r="CU507" s="24">
        <v>2798</v>
      </c>
      <c r="CV507" s="24">
        <v>1846</v>
      </c>
      <c r="CW507" s="24">
        <v>935</v>
      </c>
      <c r="CX507" s="24">
        <v>51.65</v>
      </c>
      <c r="CY507" s="24">
        <v>95.66</v>
      </c>
      <c r="CZ507" s="24">
        <v>73.66</v>
      </c>
      <c r="DA507" s="24">
        <v>32.909999999999997</v>
      </c>
      <c r="DB507" s="24">
        <v>2028</v>
      </c>
      <c r="DC507" s="24">
        <v>5.96</v>
      </c>
      <c r="DD507" s="24">
        <v>15.8</v>
      </c>
      <c r="DE507" s="24">
        <v>588</v>
      </c>
      <c r="DF507" s="24">
        <v>11.43</v>
      </c>
      <c r="DG507" s="24">
        <v>19.260000000000002</v>
      </c>
      <c r="DH507" s="24">
        <v>11.56</v>
      </c>
    </row>
    <row r="508" spans="1:112" ht="12.3" customHeight="1">
      <c r="A508" s="24">
        <v>518</v>
      </c>
      <c r="B508" s="24" t="s">
        <v>90</v>
      </c>
      <c r="C508" s="24" t="s">
        <v>91</v>
      </c>
      <c r="D508" s="25" t="s">
        <v>242</v>
      </c>
      <c r="E508" s="25" t="s">
        <v>1888</v>
      </c>
      <c r="F508" s="25" t="s">
        <v>2008</v>
      </c>
      <c r="G508" s="25" t="s">
        <v>2009</v>
      </c>
      <c r="H508" s="25" t="s">
        <v>195</v>
      </c>
      <c r="I508" s="26">
        <v>13276</v>
      </c>
      <c r="J508" s="27">
        <v>14961.103142666298</v>
      </c>
      <c r="K508" s="27">
        <f t="shared" si="254"/>
        <v>6717.6559999999999</v>
      </c>
      <c r="L508" s="24">
        <v>1651</v>
      </c>
      <c r="M508" s="24">
        <v>1062</v>
      </c>
      <c r="N508" s="24">
        <v>629</v>
      </c>
      <c r="O508" s="24">
        <f t="shared" si="255"/>
        <v>1691</v>
      </c>
      <c r="P508" s="28">
        <v>50.6</v>
      </c>
      <c r="Q508" s="28">
        <f t="shared" si="256"/>
        <v>0.50240147196683604</v>
      </c>
      <c r="R508" s="29">
        <v>0.55433541310079959</v>
      </c>
      <c r="S508" s="29">
        <v>0.103305041127047</v>
      </c>
      <c r="T508" s="29">
        <v>0.37501888834542751</v>
      </c>
      <c r="U508" s="28" t="s">
        <v>237</v>
      </c>
      <c r="V508" s="28" t="s">
        <v>129</v>
      </c>
      <c r="W508" s="28">
        <v>0.61669319655818244</v>
      </c>
      <c r="X508" s="27">
        <v>9226.4105210875477</v>
      </c>
      <c r="Y508" s="30">
        <f t="shared" si="257"/>
        <v>7.3887660604437882E-4</v>
      </c>
      <c r="Z508" s="27">
        <f t="shared" si="258"/>
        <v>9226.4105210875477</v>
      </c>
      <c r="AA508" s="27">
        <v>0</v>
      </c>
      <c r="AB508" s="27">
        <v>0</v>
      </c>
      <c r="AC508" s="27">
        <v>0</v>
      </c>
      <c r="AD508" s="27">
        <v>0</v>
      </c>
      <c r="AE508" s="27">
        <v>0</v>
      </c>
      <c r="AF508" s="27">
        <f t="shared" si="259"/>
        <v>0</v>
      </c>
      <c r="AG508" s="27">
        <f t="shared" si="260"/>
        <v>0</v>
      </c>
      <c r="AH508" s="27">
        <v>0</v>
      </c>
      <c r="AI508" s="27">
        <v>0</v>
      </c>
      <c r="AJ508" s="27">
        <v>0</v>
      </c>
      <c r="AK508" s="27">
        <v>0</v>
      </c>
      <c r="AL508" s="27">
        <v>0</v>
      </c>
      <c r="AM508" s="27">
        <v>0</v>
      </c>
      <c r="AN508" s="27">
        <f t="shared" si="261"/>
        <v>0</v>
      </c>
      <c r="AO508" s="27">
        <v>0</v>
      </c>
      <c r="AP508" s="30">
        <f t="shared" si="262"/>
        <v>0</v>
      </c>
      <c r="AQ508" s="30">
        <f t="shared" si="263"/>
        <v>0</v>
      </c>
      <c r="AR508" s="31">
        <f t="shared" si="264"/>
        <v>0</v>
      </c>
      <c r="AS508" s="31">
        <f t="shared" si="281"/>
        <v>0</v>
      </c>
      <c r="AT508" s="32">
        <f t="shared" si="265"/>
        <v>0</v>
      </c>
      <c r="AU508" s="24">
        <v>2818.9046014674518</v>
      </c>
      <c r="AV508" s="28">
        <f t="shared" si="266"/>
        <v>7.8282515502025876E-2</v>
      </c>
      <c r="AW508" s="30">
        <f t="shared" si="267"/>
        <v>1.0054011507959939E-3</v>
      </c>
      <c r="AX508" s="33">
        <f t="shared" si="268"/>
        <v>7.8282515502025876E-2</v>
      </c>
      <c r="AY508" s="30">
        <f t="shared" si="269"/>
        <v>1.0054011507959939E-3</v>
      </c>
      <c r="AZ508" s="31">
        <f t="shared" si="270"/>
        <v>0.90289278259264083</v>
      </c>
      <c r="BA508" s="31">
        <f t="shared" si="287"/>
        <v>2818.9046014674518</v>
      </c>
      <c r="BB508" s="33">
        <f t="shared" si="271"/>
        <v>0</v>
      </c>
      <c r="BC508" s="31">
        <f t="shared" si="272"/>
        <v>0.51183690373182211</v>
      </c>
      <c r="BD508" s="30">
        <f t="shared" si="273"/>
        <v>7.3887660604437882E-4</v>
      </c>
      <c r="BE508" s="31">
        <f t="shared" si="274"/>
        <v>0.94492126946294064</v>
      </c>
      <c r="BF508" s="31">
        <f t="shared" si="275"/>
        <v>0.52078444754238917</v>
      </c>
      <c r="BG508" s="31">
        <f t="shared" si="276"/>
        <v>0.79037507918022731</v>
      </c>
      <c r="BH508" s="24">
        <v>48.52</v>
      </c>
      <c r="BI508" s="24">
        <v>420.67184197799997</v>
      </c>
      <c r="BJ508" s="24">
        <f t="shared" si="284"/>
        <v>35.564783875999773</v>
      </c>
      <c r="BK508" s="28">
        <f t="shared" si="286"/>
        <v>1.7782391937999888E-2</v>
      </c>
      <c r="BL508" s="28" t="str">
        <f t="shared" si="277"/>
        <v>TRUEFALSE</v>
      </c>
      <c r="BM508" s="24" t="str">
        <f t="shared" si="278"/>
        <v>TRUEFALSE</v>
      </c>
      <c r="BN508" s="28">
        <v>0.50439999999999996</v>
      </c>
      <c r="BO508" s="28">
        <f t="shared" si="279"/>
        <v>0.44835555555555551</v>
      </c>
      <c r="BP508" s="24">
        <v>13.63</v>
      </c>
      <c r="BQ508" s="24">
        <f t="shared" si="288"/>
        <v>120.28947368421052</v>
      </c>
      <c r="BR508" s="24">
        <v>38</v>
      </c>
      <c r="BS508" s="28">
        <v>60.81</v>
      </c>
      <c r="BT508" s="28">
        <v>8073.1355999999996</v>
      </c>
      <c r="BU508" s="24">
        <v>5.98</v>
      </c>
      <c r="BV508" s="28">
        <v>24.26</v>
      </c>
      <c r="BW508" s="28">
        <v>3220.7575999999999</v>
      </c>
      <c r="BX508" s="24">
        <v>4115</v>
      </c>
      <c r="BY508" s="24">
        <v>8159</v>
      </c>
      <c r="BZ508" s="24">
        <v>1002</v>
      </c>
      <c r="CA508" s="24">
        <v>3228</v>
      </c>
      <c r="CB508" s="24">
        <v>1776</v>
      </c>
      <c r="CC508" s="24">
        <v>8272</v>
      </c>
      <c r="CD508" s="24">
        <v>62.72</v>
      </c>
      <c r="CE508" s="24">
        <v>28.87</v>
      </c>
      <c r="CF508" s="24">
        <v>107.96</v>
      </c>
      <c r="CG508" s="24">
        <v>6441</v>
      </c>
      <c r="CH508" s="24">
        <v>6835</v>
      </c>
      <c r="CI508" s="24">
        <v>51.48</v>
      </c>
      <c r="CJ508" s="24" t="s">
        <v>1980</v>
      </c>
      <c r="CK508" s="24">
        <v>3378</v>
      </c>
      <c r="CL508" s="28">
        <v>1.03</v>
      </c>
      <c r="CM508" s="28">
        <v>4.0599999999999996</v>
      </c>
      <c r="CN508" s="24">
        <v>1021</v>
      </c>
      <c r="CO508" s="24">
        <v>30.3</v>
      </c>
      <c r="CP508" s="24">
        <v>721</v>
      </c>
      <c r="CQ508" s="24">
        <v>2126</v>
      </c>
      <c r="CR508" s="24">
        <v>1724</v>
      </c>
      <c r="CS508" s="24">
        <v>4571</v>
      </c>
      <c r="CT508" s="24">
        <v>531</v>
      </c>
      <c r="CU508" s="24">
        <v>1559</v>
      </c>
      <c r="CV508" s="24">
        <v>1046</v>
      </c>
      <c r="CW508" s="24">
        <v>473</v>
      </c>
      <c r="CX508" s="24">
        <v>47.58</v>
      </c>
      <c r="CY508" s="24">
        <v>91.12</v>
      </c>
      <c r="CZ508" s="24">
        <v>72.239999999999995</v>
      </c>
      <c r="DA508" s="24">
        <v>28.58</v>
      </c>
      <c r="DB508" s="24">
        <v>1450</v>
      </c>
      <c r="DC508" s="24">
        <v>10.66</v>
      </c>
      <c r="DD508" s="24">
        <v>16.739999999999998</v>
      </c>
      <c r="DE508" s="24">
        <v>658</v>
      </c>
      <c r="DF508" s="24">
        <v>19.53</v>
      </c>
      <c r="DG508" s="24">
        <v>22.05</v>
      </c>
      <c r="DH508" s="24">
        <v>13.79</v>
      </c>
    </row>
    <row r="509" spans="1:112" ht="12.3" customHeight="1">
      <c r="A509" s="24">
        <v>519</v>
      </c>
      <c r="B509" s="24" t="s">
        <v>90</v>
      </c>
      <c r="C509" s="24" t="s">
        <v>91</v>
      </c>
      <c r="D509" s="25" t="s">
        <v>242</v>
      </c>
      <c r="E509" s="25" t="s">
        <v>1888</v>
      </c>
      <c r="F509" s="25" t="s">
        <v>2250</v>
      </c>
      <c r="G509" s="25" t="s">
        <v>2251</v>
      </c>
      <c r="H509" s="25" t="s">
        <v>195</v>
      </c>
      <c r="I509" s="26">
        <v>3460</v>
      </c>
      <c r="J509" s="27">
        <v>3899.1727081670224</v>
      </c>
      <c r="K509" s="27">
        <f t="shared" si="254"/>
        <v>1560.806</v>
      </c>
      <c r="L509" s="24">
        <v>533</v>
      </c>
      <c r="M509" s="24">
        <v>324</v>
      </c>
      <c r="N509" s="24">
        <v>114</v>
      </c>
      <c r="O509" s="24">
        <f t="shared" si="255"/>
        <v>438</v>
      </c>
      <c r="P509" s="28">
        <v>45.11</v>
      </c>
      <c r="Q509" s="28">
        <f t="shared" si="256"/>
        <v>0.47370598406209469</v>
      </c>
      <c r="R509" s="29">
        <v>0.55433541310079959</v>
      </c>
      <c r="S509" s="29">
        <v>0.103305041127047</v>
      </c>
      <c r="T509" s="29">
        <v>0.37501888834542751</v>
      </c>
      <c r="U509" s="28" t="s">
        <v>237</v>
      </c>
      <c r="V509" s="28" t="s">
        <v>129</v>
      </c>
      <c r="W509" s="28">
        <v>0.54978320349287757</v>
      </c>
      <c r="X509" s="27">
        <v>2143.6996624680646</v>
      </c>
      <c r="Y509" s="30">
        <f t="shared" si="257"/>
        <v>1.7167342894213437E-4</v>
      </c>
      <c r="Z509" s="27">
        <f t="shared" si="258"/>
        <v>2143.6996624680646</v>
      </c>
      <c r="AA509" s="27">
        <v>0</v>
      </c>
      <c r="AB509" s="27">
        <v>0</v>
      </c>
      <c r="AC509" s="27">
        <v>0</v>
      </c>
      <c r="AD509" s="27">
        <v>0</v>
      </c>
      <c r="AE509" s="27">
        <v>0</v>
      </c>
      <c r="AF509" s="27">
        <f t="shared" si="259"/>
        <v>0</v>
      </c>
      <c r="AG509" s="27">
        <f t="shared" si="260"/>
        <v>0</v>
      </c>
      <c r="AH509" s="27">
        <v>0</v>
      </c>
      <c r="AI509" s="27">
        <v>0</v>
      </c>
      <c r="AJ509" s="27">
        <v>0</v>
      </c>
      <c r="AK509" s="27">
        <v>0</v>
      </c>
      <c r="AL509" s="27">
        <v>0</v>
      </c>
      <c r="AM509" s="27">
        <v>0</v>
      </c>
      <c r="AN509" s="27">
        <f t="shared" si="261"/>
        <v>0</v>
      </c>
      <c r="AO509" s="27">
        <v>0</v>
      </c>
      <c r="AP509" s="30">
        <f t="shared" si="262"/>
        <v>0</v>
      </c>
      <c r="AQ509" s="30">
        <f t="shared" si="263"/>
        <v>0</v>
      </c>
      <c r="AR509" s="31">
        <f t="shared" si="264"/>
        <v>0</v>
      </c>
      <c r="AS509" s="31">
        <f t="shared" si="281"/>
        <v>0</v>
      </c>
      <c r="AT509" s="32">
        <f t="shared" si="265"/>
        <v>0</v>
      </c>
      <c r="AU509" s="24">
        <v>779.04279934940757</v>
      </c>
      <c r="AV509" s="28">
        <f t="shared" si="266"/>
        <v>2.1634442678572424E-2</v>
      </c>
      <c r="AW509" s="30">
        <f t="shared" si="267"/>
        <v>2.778563441194449E-4</v>
      </c>
      <c r="AX509" s="33">
        <f t="shared" si="268"/>
        <v>2.1634442678572424E-2</v>
      </c>
      <c r="AY509" s="30">
        <f t="shared" si="269"/>
        <v>2.778563441194449E-4</v>
      </c>
      <c r="AZ509" s="31">
        <f t="shared" si="270"/>
        <v>0.89692464504952907</v>
      </c>
      <c r="BA509" s="31">
        <f t="shared" si="287"/>
        <v>779.04279934940757</v>
      </c>
      <c r="BB509" s="33">
        <f t="shared" si="271"/>
        <v>0</v>
      </c>
      <c r="BC509" s="31">
        <f t="shared" si="272"/>
        <v>0.49096483360963372</v>
      </c>
      <c r="BD509" s="30">
        <f t="shared" si="273"/>
        <v>1.7167342894213437E-4</v>
      </c>
      <c r="BE509" s="31">
        <f t="shared" si="274"/>
        <v>0.94272488700472767</v>
      </c>
      <c r="BF509" s="31">
        <f t="shared" si="275"/>
        <v>0.49755992130884907</v>
      </c>
      <c r="BG509" s="31">
        <f t="shared" si="276"/>
        <v>0.75512808429130363</v>
      </c>
      <c r="BH509" s="24">
        <v>0</v>
      </c>
      <c r="BI509" s="24">
        <v>836.888844468</v>
      </c>
      <c r="BJ509" s="24">
        <f t="shared" si="284"/>
        <v>4.6591285496769634</v>
      </c>
      <c r="BK509" s="28">
        <f t="shared" si="286"/>
        <v>2.3295642748384815E-3</v>
      </c>
      <c r="BL509" s="28" t="str">
        <f t="shared" si="277"/>
        <v>TRUEFALSE</v>
      </c>
      <c r="BM509" s="24" t="str">
        <f t="shared" si="278"/>
        <v>TRUEFALSE</v>
      </c>
      <c r="BN509" s="28">
        <v>0.43579999999999997</v>
      </c>
      <c r="BO509" s="28">
        <f t="shared" si="279"/>
        <v>0.38737777777777777</v>
      </c>
      <c r="BP509" s="24">
        <v>9.6</v>
      </c>
      <c r="BQ509" s="24">
        <f t="shared" si="288"/>
        <v>88.5625</v>
      </c>
      <c r="BR509" s="24">
        <v>16</v>
      </c>
      <c r="BS509" s="28">
        <v>59.26</v>
      </c>
      <c r="BT509" s="28">
        <v>2050.3960000000002</v>
      </c>
      <c r="BU509" s="24">
        <v>13.44</v>
      </c>
      <c r="BV509" s="28">
        <v>56.09</v>
      </c>
      <c r="BW509" s="28">
        <v>1940.7140000000002</v>
      </c>
      <c r="BX509" s="24">
        <v>950</v>
      </c>
      <c r="BY509" s="24">
        <v>2180</v>
      </c>
      <c r="BZ509" s="24">
        <v>330</v>
      </c>
      <c r="CA509" s="24">
        <v>753</v>
      </c>
      <c r="CB509" s="24">
        <v>425</v>
      </c>
      <c r="CC509" s="24">
        <v>2282</v>
      </c>
      <c r="CD509" s="24">
        <v>58.72</v>
      </c>
      <c r="CE509" s="24">
        <v>31.38</v>
      </c>
      <c r="CF509" s="24">
        <v>108.31</v>
      </c>
      <c r="CG509" s="24">
        <v>0</v>
      </c>
      <c r="CH509" s="24">
        <v>3460</v>
      </c>
      <c r="CI509" s="24">
        <v>100</v>
      </c>
      <c r="CJ509" s="24" t="s">
        <v>1980</v>
      </c>
      <c r="CK509" s="24">
        <v>979</v>
      </c>
      <c r="CL509" s="28">
        <v>1.03</v>
      </c>
      <c r="CM509" s="28">
        <v>3.65</v>
      </c>
      <c r="CN509" s="24">
        <v>279</v>
      </c>
      <c r="CO509" s="24">
        <v>28.56</v>
      </c>
      <c r="CP509" s="24">
        <v>208</v>
      </c>
      <c r="CQ509" s="24">
        <v>452</v>
      </c>
      <c r="CR509" s="24">
        <v>318</v>
      </c>
      <c r="CS509" s="24">
        <v>1417</v>
      </c>
      <c r="CT509" s="24">
        <v>104</v>
      </c>
      <c r="CU509" s="24">
        <v>379</v>
      </c>
      <c r="CV509" s="24">
        <v>246</v>
      </c>
      <c r="CW509" s="24">
        <v>80</v>
      </c>
      <c r="CX509" s="24">
        <v>39.85</v>
      </c>
      <c r="CY509" s="24">
        <v>92.21</v>
      </c>
      <c r="CZ509" s="24">
        <v>67.58</v>
      </c>
      <c r="DA509" s="24">
        <v>21.45</v>
      </c>
      <c r="DB509" s="24">
        <v>274</v>
      </c>
      <c r="DC509" s="24">
        <v>9.48</v>
      </c>
      <c r="DD509" s="24">
        <v>14.74</v>
      </c>
      <c r="DE509" s="24">
        <v>15</v>
      </c>
      <c r="DF509" s="24">
        <v>1.54</v>
      </c>
      <c r="DG509" s="24">
        <v>30.19</v>
      </c>
      <c r="DH509" s="24">
        <v>9.99</v>
      </c>
    </row>
    <row r="510" spans="1:112" ht="12.3" customHeight="1">
      <c r="A510" s="24">
        <v>520</v>
      </c>
      <c r="B510" s="24" t="s">
        <v>688</v>
      </c>
      <c r="C510" s="24" t="s">
        <v>689</v>
      </c>
      <c r="D510" s="25" t="s">
        <v>690</v>
      </c>
      <c r="E510" s="25" t="s">
        <v>691</v>
      </c>
      <c r="F510" s="25" t="s">
        <v>1011</v>
      </c>
      <c r="G510" s="25" t="s">
        <v>1012</v>
      </c>
      <c r="H510" s="25" t="s">
        <v>431</v>
      </c>
      <c r="I510" s="26">
        <v>21413</v>
      </c>
      <c r="J510" s="27">
        <v>26248.964041573396</v>
      </c>
      <c r="K510" s="27">
        <f t="shared" si="254"/>
        <v>3269.7651000000001</v>
      </c>
      <c r="L510" s="24">
        <v>4843</v>
      </c>
      <c r="M510" s="24">
        <v>787</v>
      </c>
      <c r="N510" s="24">
        <v>86</v>
      </c>
      <c r="O510" s="24">
        <f t="shared" si="255"/>
        <v>873</v>
      </c>
      <c r="P510" s="28">
        <v>15.27</v>
      </c>
      <c r="Q510" s="28">
        <f t="shared" si="256"/>
        <v>0.39440180199977604</v>
      </c>
      <c r="R510" s="29">
        <v>0.38318869884413059</v>
      </c>
      <c r="S510" s="29">
        <v>8.3146404918010661E-2</v>
      </c>
      <c r="T510" s="29">
        <v>0.29965451990988745</v>
      </c>
      <c r="U510" s="28" t="s">
        <v>436</v>
      </c>
      <c r="V510" s="28" t="s">
        <v>129</v>
      </c>
      <c r="W510" s="28">
        <v>0.32188656312640107</v>
      </c>
      <c r="X510" s="27">
        <v>8449.1888209705467</v>
      </c>
      <c r="Y510" s="30">
        <f t="shared" si="257"/>
        <v>6.7663453144625003E-4</v>
      </c>
      <c r="Z510" s="27">
        <f t="shared" si="258"/>
        <v>3433.1888209705467</v>
      </c>
      <c r="AA510" s="27">
        <v>4500</v>
      </c>
      <c r="AB510" s="27">
        <v>0</v>
      </c>
      <c r="AC510" s="27">
        <v>0</v>
      </c>
      <c r="AD510" s="27">
        <v>0</v>
      </c>
      <c r="AE510" s="27">
        <v>24226</v>
      </c>
      <c r="AF510" s="27">
        <f t="shared" si="259"/>
        <v>24226</v>
      </c>
      <c r="AG510" s="27">
        <f t="shared" si="260"/>
        <v>2</v>
      </c>
      <c r="AH510" s="27">
        <v>4500</v>
      </c>
      <c r="AI510" s="27">
        <v>0</v>
      </c>
      <c r="AJ510" s="27">
        <v>0</v>
      </c>
      <c r="AK510" s="27">
        <v>16</v>
      </c>
      <c r="AL510" s="27">
        <v>24226</v>
      </c>
      <c r="AM510" s="27">
        <v>28741</v>
      </c>
      <c r="AN510" s="27">
        <f t="shared" si="261"/>
        <v>3</v>
      </c>
      <c r="AO510" s="27">
        <v>5016</v>
      </c>
      <c r="AP510" s="30">
        <f t="shared" si="262"/>
        <v>2.9008032842459896E-3</v>
      </c>
      <c r="AQ510" s="30">
        <f t="shared" si="263"/>
        <v>0</v>
      </c>
      <c r="AR510" s="31">
        <f t="shared" si="264"/>
        <v>0.59366645796227091</v>
      </c>
      <c r="AS510" s="31">
        <f t="shared" si="281"/>
        <v>0.59366645796227091</v>
      </c>
      <c r="AT510" s="32">
        <f t="shared" si="265"/>
        <v>0.19109325579689942</v>
      </c>
      <c r="AU510" s="24">
        <v>2538.3974368147988</v>
      </c>
      <c r="AV510" s="28">
        <f t="shared" si="266"/>
        <v>7.0492678820813101E-2</v>
      </c>
      <c r="AW510" s="30">
        <f t="shared" si="267"/>
        <v>9.0535440710644689E-4</v>
      </c>
      <c r="AX510" s="33">
        <f t="shared" si="268"/>
        <v>7.0492678820813101E-2</v>
      </c>
      <c r="AY510" s="30">
        <f t="shared" si="269"/>
        <v>9.0535440710644689E-4</v>
      </c>
      <c r="AZ510" s="31">
        <f t="shared" si="270"/>
        <v>0.90207208712261577</v>
      </c>
      <c r="BA510" s="31">
        <f t="shared" si="287"/>
        <v>2538.3974368147988</v>
      </c>
      <c r="BB510" s="33">
        <f t="shared" si="271"/>
        <v>0</v>
      </c>
      <c r="BC510" s="31">
        <f t="shared" si="272"/>
        <v>0.4519178215958532</v>
      </c>
      <c r="BD510" s="30">
        <f t="shared" si="273"/>
        <v>-2.2241687527997395E-3</v>
      </c>
      <c r="BE510" s="31">
        <f t="shared" si="274"/>
        <v>0.93344746058496009</v>
      </c>
      <c r="BF510" s="31">
        <f t="shared" si="275"/>
        <v>0.41867021941426913</v>
      </c>
      <c r="BG510" s="31">
        <f t="shared" si="276"/>
        <v>0.63540013412751151</v>
      </c>
      <c r="BH510" s="24">
        <v>92.47</v>
      </c>
      <c r="BI510" s="24">
        <v>65.496103430700003</v>
      </c>
      <c r="BJ510" s="24">
        <f t="shared" si="284"/>
        <v>400.77138435184702</v>
      </c>
      <c r="BK510" s="28">
        <f t="shared" si="286"/>
        <v>0.2003856921759235</v>
      </c>
      <c r="BL510" s="28" t="str">
        <f t="shared" si="277"/>
        <v>FALSETRUE</v>
      </c>
      <c r="BM510" s="24" t="str">
        <f t="shared" si="278"/>
        <v>FALSETRUE</v>
      </c>
      <c r="BN510" s="28">
        <v>0.39500000000000002</v>
      </c>
      <c r="BO510" s="28">
        <f t="shared" si="279"/>
        <v>0.35111111111111115</v>
      </c>
      <c r="BP510" s="24">
        <v>5.77</v>
      </c>
      <c r="BQ510" s="24">
        <f t="shared" si="288"/>
        <v>281.64285714285717</v>
      </c>
      <c r="BR510" s="24">
        <v>28</v>
      </c>
      <c r="BS510" s="28">
        <v>1.59</v>
      </c>
      <c r="BT510" s="28">
        <v>340.4667</v>
      </c>
      <c r="BU510" s="24">
        <v>0.04</v>
      </c>
      <c r="BV510" s="28">
        <v>10.199999999999999</v>
      </c>
      <c r="BW510" s="28">
        <v>2184.1259999999997</v>
      </c>
      <c r="BX510" s="24">
        <v>5704</v>
      </c>
      <c r="BY510" s="24">
        <v>14440</v>
      </c>
      <c r="BZ510" s="24">
        <v>1269</v>
      </c>
      <c r="CA510" s="24">
        <v>4537</v>
      </c>
      <c r="CB510" s="24">
        <v>2446</v>
      </c>
      <c r="CC510" s="24">
        <v>14430</v>
      </c>
      <c r="CD510" s="24">
        <v>48.29</v>
      </c>
      <c r="CE510" s="24">
        <v>29.57</v>
      </c>
      <c r="CF510" s="24">
        <v>98.47</v>
      </c>
      <c r="CG510" s="24">
        <v>19800</v>
      </c>
      <c r="CH510" s="24">
        <v>1613</v>
      </c>
      <c r="CI510" s="24">
        <v>7.53</v>
      </c>
      <c r="CJ510" s="24" t="s">
        <v>98</v>
      </c>
      <c r="CK510" s="24">
        <v>5837</v>
      </c>
      <c r="CL510" s="28">
        <v>1.05</v>
      </c>
      <c r="CM510" s="28">
        <v>3.85</v>
      </c>
      <c r="CN510" s="24">
        <v>2266</v>
      </c>
      <c r="CO510" s="24">
        <v>38.97</v>
      </c>
      <c r="CP510" s="24">
        <v>1375</v>
      </c>
      <c r="CQ510" s="24">
        <v>3474</v>
      </c>
      <c r="CR510" s="24">
        <v>2706</v>
      </c>
      <c r="CS510" s="24">
        <v>7886</v>
      </c>
      <c r="CT510" s="24">
        <v>949</v>
      </c>
      <c r="CU510" s="24">
        <v>2227</v>
      </c>
      <c r="CV510" s="24">
        <v>1641</v>
      </c>
      <c r="CW510" s="24">
        <v>1270</v>
      </c>
      <c r="CX510" s="24">
        <v>61.54</v>
      </c>
      <c r="CY510" s="24">
        <v>96.45</v>
      </c>
      <c r="CZ510" s="24">
        <v>80.17</v>
      </c>
      <c r="DA510" s="24">
        <v>42.79</v>
      </c>
      <c r="DB510" s="24">
        <v>1017</v>
      </c>
      <c r="DC510" s="24">
        <v>4.4400000000000004</v>
      </c>
      <c r="DD510" s="24">
        <v>8.84</v>
      </c>
      <c r="DE510" s="24">
        <v>72</v>
      </c>
      <c r="DF510" s="24">
        <v>1.24</v>
      </c>
      <c r="DG510" s="24">
        <v>0.31</v>
      </c>
      <c r="DH510" s="24">
        <v>5.3</v>
      </c>
    </row>
    <row r="511" spans="1:112" ht="12.3" customHeight="1">
      <c r="A511" s="24">
        <v>521</v>
      </c>
      <c r="B511" s="24" t="s">
        <v>688</v>
      </c>
      <c r="C511" s="24" t="s">
        <v>689</v>
      </c>
      <c r="D511" s="25" t="s">
        <v>690</v>
      </c>
      <c r="E511" s="25" t="s">
        <v>691</v>
      </c>
      <c r="F511" s="25" t="s">
        <v>692</v>
      </c>
      <c r="G511" s="25" t="s">
        <v>693</v>
      </c>
      <c r="H511" s="25" t="s">
        <v>431</v>
      </c>
      <c r="I511" s="26">
        <v>37167</v>
      </c>
      <c r="J511" s="27">
        <v>45560.885748524655</v>
      </c>
      <c r="K511" s="27">
        <f t="shared" si="254"/>
        <v>6284.9396999999999</v>
      </c>
      <c r="L511" s="24">
        <v>8498</v>
      </c>
      <c r="M511" s="24">
        <v>1467</v>
      </c>
      <c r="N511" s="24">
        <v>263</v>
      </c>
      <c r="O511" s="24">
        <f t="shared" si="255"/>
        <v>1730</v>
      </c>
      <c r="P511" s="28">
        <v>16.91</v>
      </c>
      <c r="Q511" s="28">
        <f t="shared" si="256"/>
        <v>0.4038631534137766</v>
      </c>
      <c r="R511" s="29">
        <v>0.38318869884413059</v>
      </c>
      <c r="S511" s="29">
        <v>8.3146404918010661E-2</v>
      </c>
      <c r="T511" s="29">
        <v>0.29965451990988745</v>
      </c>
      <c r="U511" s="28" t="s">
        <v>436</v>
      </c>
      <c r="V511" s="28" t="s">
        <v>129</v>
      </c>
      <c r="W511" s="28">
        <v>0.35645722216551684</v>
      </c>
      <c r="X511" s="27">
        <v>16240.506773319583</v>
      </c>
      <c r="Y511" s="30">
        <f t="shared" si="257"/>
        <v>1.3005849347029349E-3</v>
      </c>
      <c r="Z511" s="27">
        <f t="shared" si="258"/>
        <v>16240.506773319583</v>
      </c>
      <c r="AA511" s="27">
        <v>0</v>
      </c>
      <c r="AB511" s="27">
        <v>0</v>
      </c>
      <c r="AC511" s="27">
        <v>100</v>
      </c>
      <c r="AD511" s="27">
        <v>0</v>
      </c>
      <c r="AE511" s="27">
        <v>0</v>
      </c>
      <c r="AF511" s="27">
        <f t="shared" si="259"/>
        <v>100</v>
      </c>
      <c r="AG511" s="27">
        <f t="shared" si="260"/>
        <v>1</v>
      </c>
      <c r="AH511" s="27">
        <v>0</v>
      </c>
      <c r="AI511" s="27">
        <v>0</v>
      </c>
      <c r="AJ511" s="27">
        <v>0</v>
      </c>
      <c r="AK511" s="27">
        <v>0</v>
      </c>
      <c r="AL511" s="27">
        <v>0</v>
      </c>
      <c r="AM511" s="27">
        <v>0</v>
      </c>
      <c r="AN511" s="27">
        <f t="shared" si="261"/>
        <v>0</v>
      </c>
      <c r="AO511" s="27">
        <v>0</v>
      </c>
      <c r="AP511" s="30">
        <f t="shared" si="262"/>
        <v>0</v>
      </c>
      <c r="AQ511" s="30">
        <f t="shared" si="263"/>
        <v>0</v>
      </c>
      <c r="AR511" s="31">
        <f t="shared" si="264"/>
        <v>0</v>
      </c>
      <c r="AS511" s="31">
        <f t="shared" si="281"/>
        <v>0</v>
      </c>
      <c r="AT511" s="32">
        <f t="shared" si="265"/>
        <v>0</v>
      </c>
      <c r="AU511" s="24">
        <v>4007.2920915847403</v>
      </c>
      <c r="AV511" s="28">
        <f t="shared" si="266"/>
        <v>0.11128468310609846</v>
      </c>
      <c r="AW511" s="30">
        <f t="shared" si="267"/>
        <v>1.429255916769095E-3</v>
      </c>
      <c r="AX511" s="33">
        <f t="shared" si="268"/>
        <v>0.11128468310609846</v>
      </c>
      <c r="AY511" s="30">
        <f t="shared" si="269"/>
        <v>1.429255916769095E-3</v>
      </c>
      <c r="AZ511" s="31">
        <f t="shared" si="270"/>
        <v>0.90636971421034618</v>
      </c>
      <c r="BA511" s="31">
        <f t="shared" si="287"/>
        <v>4007.2920915847403</v>
      </c>
      <c r="BB511" s="33">
        <f t="shared" si="271"/>
        <v>0</v>
      </c>
      <c r="BC511" s="31">
        <f t="shared" si="272"/>
        <v>0.46694769872019176</v>
      </c>
      <c r="BD511" s="30">
        <f t="shared" si="273"/>
        <v>1.3005849347029349E-3</v>
      </c>
      <c r="BE511" s="31">
        <f t="shared" si="274"/>
        <v>0.94709637420406834</v>
      </c>
      <c r="BF511" s="31">
        <f t="shared" si="275"/>
        <v>0.43495139376809605</v>
      </c>
      <c r="BG511" s="31">
        <f t="shared" si="276"/>
        <v>0.66010946354350886</v>
      </c>
      <c r="BH511" s="24">
        <v>93.16</v>
      </c>
      <c r="BI511" s="24">
        <v>210.00316788699999</v>
      </c>
      <c r="BJ511" s="24">
        <f t="shared" si="284"/>
        <v>216.9533260233502</v>
      </c>
      <c r="BK511" s="28">
        <f t="shared" si="286"/>
        <v>0.10847666301167511</v>
      </c>
      <c r="BL511" s="28" t="str">
        <f t="shared" si="277"/>
        <v>FALSETRUE</v>
      </c>
      <c r="BM511" s="24" t="str">
        <f t="shared" si="278"/>
        <v>FALSETRUE</v>
      </c>
      <c r="BN511" s="28">
        <v>0.46009999999999995</v>
      </c>
      <c r="BO511" s="28">
        <f t="shared" si="279"/>
        <v>0.40897777777777772</v>
      </c>
      <c r="BP511" s="24">
        <v>5.24</v>
      </c>
      <c r="BQ511" s="24">
        <f t="shared" si="288"/>
        <v>387.65517241379308</v>
      </c>
      <c r="BR511" s="24">
        <v>29</v>
      </c>
      <c r="BS511" s="28">
        <v>1.8900000000000001</v>
      </c>
      <c r="BT511" s="28">
        <v>702.45630000000006</v>
      </c>
      <c r="BU511" s="24">
        <v>0.08</v>
      </c>
      <c r="BV511" s="28">
        <v>7.629999999999999</v>
      </c>
      <c r="BW511" s="28">
        <v>2835.8420999999998</v>
      </c>
      <c r="BX511" s="24">
        <v>11150</v>
      </c>
      <c r="BY511" s="24">
        <v>24236</v>
      </c>
      <c r="BZ511" s="24">
        <v>1781</v>
      </c>
      <c r="CA511" s="24">
        <v>8880</v>
      </c>
      <c r="CB511" s="24">
        <v>4558</v>
      </c>
      <c r="CC511" s="24">
        <v>23729</v>
      </c>
      <c r="CD511" s="24">
        <v>53.35</v>
      </c>
      <c r="CE511" s="24">
        <v>27.99</v>
      </c>
      <c r="CF511" s="24">
        <v>96.77</v>
      </c>
      <c r="CG511" s="24">
        <v>34625</v>
      </c>
      <c r="CH511" s="24">
        <v>2542</v>
      </c>
      <c r="CI511" s="24">
        <v>6.84</v>
      </c>
      <c r="CJ511" s="24" t="s">
        <v>98</v>
      </c>
      <c r="CK511" s="24">
        <v>10513</v>
      </c>
      <c r="CL511" s="28">
        <v>1.08</v>
      </c>
      <c r="CM511" s="28">
        <v>3.81</v>
      </c>
      <c r="CN511" s="24">
        <v>4221</v>
      </c>
      <c r="CO511" s="24">
        <v>40.28</v>
      </c>
      <c r="CP511" s="24">
        <v>2422</v>
      </c>
      <c r="CQ511" s="24">
        <v>5222</v>
      </c>
      <c r="CR511" s="24">
        <v>3432</v>
      </c>
      <c r="CS511" s="24">
        <v>11242</v>
      </c>
      <c r="CT511" s="24">
        <v>1757</v>
      </c>
      <c r="CU511" s="24">
        <v>4469</v>
      </c>
      <c r="CV511" s="24">
        <v>3046</v>
      </c>
      <c r="CW511" s="24">
        <v>2008</v>
      </c>
      <c r="CX511" s="24">
        <v>59.02</v>
      </c>
      <c r="CY511" s="24">
        <v>96.05</v>
      </c>
      <c r="CZ511" s="24">
        <v>80.88</v>
      </c>
      <c r="DA511" s="24">
        <v>40.61</v>
      </c>
      <c r="DB511" s="24">
        <v>1567</v>
      </c>
      <c r="DC511" s="24">
        <v>4.7</v>
      </c>
      <c r="DD511" s="24">
        <v>9.08</v>
      </c>
      <c r="DE511" s="24">
        <v>365</v>
      </c>
      <c r="DF511" s="24">
        <v>3.48</v>
      </c>
      <c r="DG511" s="24">
        <v>0.84</v>
      </c>
      <c r="DH511" s="24">
        <v>4.97</v>
      </c>
    </row>
    <row r="512" spans="1:112" ht="12.3" customHeight="1">
      <c r="A512" s="24">
        <v>522</v>
      </c>
      <c r="B512" s="24" t="s">
        <v>688</v>
      </c>
      <c r="C512" s="24" t="s">
        <v>689</v>
      </c>
      <c r="D512" s="25" t="s">
        <v>690</v>
      </c>
      <c r="E512" s="25" t="s">
        <v>691</v>
      </c>
      <c r="F512" s="25" t="s">
        <v>972</v>
      </c>
      <c r="G512" s="25" t="s">
        <v>973</v>
      </c>
      <c r="H512" s="25" t="s">
        <v>431</v>
      </c>
      <c r="I512" s="26">
        <v>29269</v>
      </c>
      <c r="J512" s="27">
        <v>35879.182203932738</v>
      </c>
      <c r="K512" s="27">
        <f t="shared" si="254"/>
        <v>5950.3877000000002</v>
      </c>
      <c r="L512" s="24">
        <v>5915</v>
      </c>
      <c r="M512" s="24">
        <v>1222</v>
      </c>
      <c r="N512" s="24">
        <v>287</v>
      </c>
      <c r="O512" s="24">
        <f t="shared" si="255"/>
        <v>1509</v>
      </c>
      <c r="P512" s="28">
        <v>20.330000000000002</v>
      </c>
      <c r="Q512" s="28">
        <f t="shared" si="256"/>
        <v>0.42999484606158095</v>
      </c>
      <c r="R512" s="29">
        <v>0.38318869884413059</v>
      </c>
      <c r="S512" s="29">
        <v>8.3146404918010661E-2</v>
      </c>
      <c r="T512" s="29">
        <v>0.29965451990988745</v>
      </c>
      <c r="U512" s="28" t="s">
        <v>436</v>
      </c>
      <c r="V512" s="28" t="s">
        <v>129</v>
      </c>
      <c r="W512" s="28">
        <v>0.42854969406416066</v>
      </c>
      <c r="X512" s="27">
        <v>15376.012556767653</v>
      </c>
      <c r="Y512" s="30">
        <f t="shared" si="257"/>
        <v>1.23135383435129E-3</v>
      </c>
      <c r="Z512" s="27">
        <f t="shared" si="258"/>
        <v>15376.012556767653</v>
      </c>
      <c r="AA512" s="27">
        <v>0</v>
      </c>
      <c r="AB512" s="27">
        <v>0</v>
      </c>
      <c r="AC512" s="27">
        <v>232</v>
      </c>
      <c r="AD512" s="27">
        <v>0</v>
      </c>
      <c r="AE512" s="27">
        <v>0</v>
      </c>
      <c r="AF512" s="27">
        <f t="shared" si="259"/>
        <v>232</v>
      </c>
      <c r="AG512" s="27">
        <f t="shared" si="260"/>
        <v>1</v>
      </c>
      <c r="AH512" s="27">
        <v>0</v>
      </c>
      <c r="AI512" s="27">
        <v>0</v>
      </c>
      <c r="AJ512" s="27">
        <v>0</v>
      </c>
      <c r="AK512" s="27">
        <v>0</v>
      </c>
      <c r="AL512" s="27">
        <v>0</v>
      </c>
      <c r="AM512" s="27">
        <v>0</v>
      </c>
      <c r="AN512" s="27">
        <f t="shared" si="261"/>
        <v>0</v>
      </c>
      <c r="AO512" s="27">
        <v>0</v>
      </c>
      <c r="AP512" s="30">
        <f t="shared" si="262"/>
        <v>0</v>
      </c>
      <c r="AQ512" s="30">
        <f t="shared" si="263"/>
        <v>0</v>
      </c>
      <c r="AR512" s="31">
        <f t="shared" si="264"/>
        <v>0</v>
      </c>
      <c r="AS512" s="31">
        <f t="shared" si="281"/>
        <v>0</v>
      </c>
      <c r="AT512" s="32">
        <f t="shared" si="265"/>
        <v>0</v>
      </c>
      <c r="AU512" s="24">
        <v>2719.1478088370995</v>
      </c>
      <c r="AV512" s="28">
        <f t="shared" si="266"/>
        <v>7.551221505927494E-2</v>
      </c>
      <c r="AW512" s="30">
        <f t="shared" si="267"/>
        <v>9.6982151675727461E-4</v>
      </c>
      <c r="AX512" s="33">
        <f t="shared" si="268"/>
        <v>7.551221505927494E-2</v>
      </c>
      <c r="AY512" s="30">
        <f t="shared" si="269"/>
        <v>9.6982151675727461E-4</v>
      </c>
      <c r="AZ512" s="31">
        <f t="shared" si="270"/>
        <v>0.90260091857584346</v>
      </c>
      <c r="BA512" s="31">
        <f t="shared" si="287"/>
        <v>2719.1478088370995</v>
      </c>
      <c r="BB512" s="33">
        <f t="shared" si="271"/>
        <v>0</v>
      </c>
      <c r="BC512" s="31">
        <f t="shared" si="272"/>
        <v>0.45376727749308299</v>
      </c>
      <c r="BD512" s="30">
        <f t="shared" si="273"/>
        <v>1.23135383435129E-3</v>
      </c>
      <c r="BE512" s="31">
        <f t="shared" si="274"/>
        <v>0.94682829041943239</v>
      </c>
      <c r="BF512" s="31">
        <f t="shared" si="275"/>
        <v>0.45886977943931478</v>
      </c>
      <c r="BG512" s="31">
        <f t="shared" si="276"/>
        <v>0.69640950295129855</v>
      </c>
      <c r="BH512" s="24">
        <v>89.59</v>
      </c>
      <c r="BI512" s="24">
        <v>129.69715760400001</v>
      </c>
      <c r="BJ512" s="24">
        <f t="shared" si="284"/>
        <v>276.63815357836478</v>
      </c>
      <c r="BK512" s="28">
        <f t="shared" si="286"/>
        <v>0.1383190767891824</v>
      </c>
      <c r="BL512" s="28" t="str">
        <f t="shared" si="277"/>
        <v>FALSETRUE</v>
      </c>
      <c r="BM512" s="24" t="str">
        <f t="shared" si="278"/>
        <v>FALSETRUE</v>
      </c>
      <c r="BN512" s="28">
        <v>0.42380000000000001</v>
      </c>
      <c r="BO512" s="28">
        <f t="shared" si="279"/>
        <v>0.37671111111111111</v>
      </c>
      <c r="BP512" s="24">
        <v>5.5</v>
      </c>
      <c r="BQ512" s="24">
        <f t="shared" si="288"/>
        <v>253.8</v>
      </c>
      <c r="BR512" s="24">
        <v>25</v>
      </c>
      <c r="BS512" s="28">
        <v>5.54</v>
      </c>
      <c r="BT512" s="28">
        <v>1621.5026</v>
      </c>
      <c r="BU512" s="24">
        <v>0.28999999999999998</v>
      </c>
      <c r="BV512" s="28">
        <v>11.64</v>
      </c>
      <c r="BW512" s="28">
        <v>3406.9116000000004</v>
      </c>
      <c r="BX512" s="24">
        <v>8255</v>
      </c>
      <c r="BY512" s="24">
        <v>19480</v>
      </c>
      <c r="BZ512" s="24">
        <v>1534</v>
      </c>
      <c r="CA512" s="24">
        <v>6528</v>
      </c>
      <c r="CB512" s="24">
        <v>3560</v>
      </c>
      <c r="CC512" s="24">
        <v>19181</v>
      </c>
      <c r="CD512" s="24">
        <v>50.25</v>
      </c>
      <c r="CE512" s="24">
        <v>28.72</v>
      </c>
      <c r="CF512" s="24">
        <v>101.62</v>
      </c>
      <c r="CG512" s="24">
        <v>26221</v>
      </c>
      <c r="CH512" s="24">
        <v>3048</v>
      </c>
      <c r="CI512" s="24">
        <v>10.41</v>
      </c>
      <c r="CJ512" s="24" t="s">
        <v>98</v>
      </c>
      <c r="CK512" s="24">
        <v>7593</v>
      </c>
      <c r="CL512" s="28">
        <v>1.03</v>
      </c>
      <c r="CM512" s="28">
        <v>3.95</v>
      </c>
      <c r="CN512" s="24">
        <v>2660</v>
      </c>
      <c r="CO512" s="24">
        <v>35.19</v>
      </c>
      <c r="CP512" s="24">
        <v>974</v>
      </c>
      <c r="CQ512" s="24">
        <v>2820</v>
      </c>
      <c r="CR512" s="24">
        <v>2298</v>
      </c>
      <c r="CS512" s="24">
        <v>6345</v>
      </c>
      <c r="CT512" s="24">
        <v>1273</v>
      </c>
      <c r="CU512" s="24">
        <v>3186</v>
      </c>
      <c r="CV512" s="24">
        <v>2419</v>
      </c>
      <c r="CW512" s="24">
        <v>1695</v>
      </c>
      <c r="CX512" s="24">
        <v>58</v>
      </c>
      <c r="CY512" s="24">
        <v>95.42</v>
      </c>
      <c r="CZ512" s="24">
        <v>82.33</v>
      </c>
      <c r="DA512" s="24">
        <v>41.73</v>
      </c>
      <c r="DB512" s="24">
        <v>1311</v>
      </c>
      <c r="DC512" s="24">
        <v>5.69</v>
      </c>
      <c r="DD512" s="24">
        <v>10.19</v>
      </c>
      <c r="DE512" s="24">
        <v>338</v>
      </c>
      <c r="DF512" s="24">
        <v>4.47</v>
      </c>
      <c r="DG512" s="24">
        <v>3.28</v>
      </c>
      <c r="DH512" s="24">
        <v>5.27</v>
      </c>
    </row>
    <row r="513" spans="1:112" ht="12.3" customHeight="1">
      <c r="A513" s="24">
        <v>523</v>
      </c>
      <c r="B513" s="24" t="s">
        <v>688</v>
      </c>
      <c r="C513" s="24" t="s">
        <v>689</v>
      </c>
      <c r="D513" s="25" t="s">
        <v>690</v>
      </c>
      <c r="E513" s="25" t="s">
        <v>691</v>
      </c>
      <c r="F513" s="25" t="s">
        <v>1748</v>
      </c>
      <c r="G513" s="25" t="s">
        <v>1749</v>
      </c>
      <c r="H513" s="25" t="s">
        <v>431</v>
      </c>
      <c r="I513" s="26">
        <v>4201</v>
      </c>
      <c r="J513" s="27">
        <v>5149.7640656913945</v>
      </c>
      <c r="K513" s="27">
        <f t="shared" si="254"/>
        <v>943.54460000000006</v>
      </c>
      <c r="L513" s="24">
        <v>842</v>
      </c>
      <c r="M513" s="24">
        <v>199</v>
      </c>
      <c r="N513" s="24">
        <v>45</v>
      </c>
      <c r="O513" s="24">
        <f t="shared" si="255"/>
        <v>244</v>
      </c>
      <c r="P513" s="28">
        <v>22.46</v>
      </c>
      <c r="Q513" s="28">
        <f t="shared" si="256"/>
        <v>0.4469122003002724</v>
      </c>
      <c r="R513" s="29">
        <v>0.38318869884413059</v>
      </c>
      <c r="S513" s="29">
        <v>8.3146404918010661E-2</v>
      </c>
      <c r="T513" s="29">
        <v>0.29965451990988745</v>
      </c>
      <c r="U513" s="28" t="s">
        <v>436</v>
      </c>
      <c r="V513" s="28" t="s">
        <v>129</v>
      </c>
      <c r="W513" s="28">
        <v>0.47344939147471965</v>
      </c>
      <c r="X513" s="27">
        <v>2438.1526631399688</v>
      </c>
      <c r="Y513" s="30">
        <f t="shared" si="257"/>
        <v>1.9525404388212456E-4</v>
      </c>
      <c r="Z513" s="27">
        <f t="shared" si="258"/>
        <v>2438.1526631399688</v>
      </c>
      <c r="AA513" s="27">
        <v>0</v>
      </c>
      <c r="AB513" s="27">
        <v>0</v>
      </c>
      <c r="AC513" s="27">
        <v>60</v>
      </c>
      <c r="AD513" s="27">
        <v>0</v>
      </c>
      <c r="AE513" s="27">
        <v>0</v>
      </c>
      <c r="AF513" s="27">
        <f t="shared" si="259"/>
        <v>60</v>
      </c>
      <c r="AG513" s="27">
        <f t="shared" si="260"/>
        <v>1</v>
      </c>
      <c r="AH513" s="27">
        <v>0</v>
      </c>
      <c r="AI513" s="27">
        <v>0</v>
      </c>
      <c r="AJ513" s="27">
        <v>60</v>
      </c>
      <c r="AK513" s="27">
        <v>0</v>
      </c>
      <c r="AL513" s="27">
        <v>0</v>
      </c>
      <c r="AM513" s="27">
        <v>60</v>
      </c>
      <c r="AN513" s="27">
        <f t="shared" si="261"/>
        <v>1</v>
      </c>
      <c r="AO513" s="27">
        <v>0</v>
      </c>
      <c r="AP513" s="30">
        <f t="shared" si="262"/>
        <v>0</v>
      </c>
      <c r="AQ513" s="30">
        <f t="shared" si="263"/>
        <v>0</v>
      </c>
      <c r="AR513" s="31">
        <f t="shared" si="264"/>
        <v>0</v>
      </c>
      <c r="AS513" s="31">
        <f t="shared" si="281"/>
        <v>0</v>
      </c>
      <c r="AT513" s="32">
        <f t="shared" si="265"/>
        <v>0</v>
      </c>
      <c r="AU513" s="24">
        <v>544.46680019592759</v>
      </c>
      <c r="AV513" s="28">
        <f t="shared" si="266"/>
        <v>1.5120139469951574E-2</v>
      </c>
      <c r="AW513" s="30">
        <f t="shared" si="267"/>
        <v>1.9419158321364662E-4</v>
      </c>
      <c r="AX513" s="33">
        <f t="shared" si="268"/>
        <v>1.5120139469951574E-2</v>
      </c>
      <c r="AY513" s="30">
        <f t="shared" si="269"/>
        <v>1.9419158321364662E-4</v>
      </c>
      <c r="AZ513" s="31">
        <f t="shared" si="270"/>
        <v>0.89623833295436284</v>
      </c>
      <c r="BA513" s="31">
        <f t="shared" si="287"/>
        <v>544.46680019592759</v>
      </c>
      <c r="BB513" s="33">
        <f t="shared" si="271"/>
        <v>0</v>
      </c>
      <c r="BC513" s="31">
        <f t="shared" si="272"/>
        <v>0.43151572375614838</v>
      </c>
      <c r="BD513" s="30">
        <f t="shared" si="273"/>
        <v>1.9525404388212456E-4</v>
      </c>
      <c r="BE513" s="31">
        <f t="shared" si="274"/>
        <v>0.94281619828629115</v>
      </c>
      <c r="BF513" s="31">
        <f t="shared" si="275"/>
        <v>0.47215361460163097</v>
      </c>
      <c r="BG513" s="31">
        <f t="shared" si="276"/>
        <v>0.7165698827740431</v>
      </c>
      <c r="BH513" s="24">
        <v>85.31</v>
      </c>
      <c r="BI513" s="24">
        <v>39.6616217427</v>
      </c>
      <c r="BJ513" s="24">
        <f t="shared" si="284"/>
        <v>129.84249860229795</v>
      </c>
      <c r="BK513" s="28">
        <f t="shared" si="286"/>
        <v>6.4921249301148981E-2</v>
      </c>
      <c r="BL513" s="28" t="str">
        <f t="shared" si="277"/>
        <v>FALSETRUE</v>
      </c>
      <c r="BM513" s="24" t="str">
        <f t="shared" si="278"/>
        <v>FALSETRUE</v>
      </c>
      <c r="BN513" s="28">
        <v>0.42080000000000001</v>
      </c>
      <c r="BO513" s="28">
        <f t="shared" si="279"/>
        <v>0.37404444444444446</v>
      </c>
      <c r="BP513" s="24">
        <v>9.15</v>
      </c>
      <c r="BQ513" s="24">
        <f t="shared" si="288"/>
        <v>104.54545454545455</v>
      </c>
      <c r="BR513" s="24">
        <v>11</v>
      </c>
      <c r="BS513" s="28">
        <v>5.76</v>
      </c>
      <c r="BT513" s="28">
        <v>241.9776</v>
      </c>
      <c r="BU513" s="24">
        <v>0.09</v>
      </c>
      <c r="BV513" s="28">
        <v>12.89</v>
      </c>
      <c r="BW513" s="28">
        <v>541.50890000000004</v>
      </c>
      <c r="BX513" s="24">
        <v>1150</v>
      </c>
      <c r="BY513" s="24">
        <v>2733</v>
      </c>
      <c r="BZ513" s="24">
        <v>318</v>
      </c>
      <c r="CA513" s="24">
        <v>920</v>
      </c>
      <c r="CB513" s="24">
        <v>511</v>
      </c>
      <c r="CC513" s="24">
        <v>2770</v>
      </c>
      <c r="CD513" s="24">
        <v>53.71</v>
      </c>
      <c r="CE513" s="24">
        <v>30.15</v>
      </c>
      <c r="CF513" s="24">
        <v>106.84</v>
      </c>
      <c r="CG513" s="24">
        <v>3584</v>
      </c>
      <c r="CH513" s="24">
        <v>617</v>
      </c>
      <c r="CI513" s="24">
        <v>14.69</v>
      </c>
      <c r="CJ513" s="24" t="s">
        <v>98</v>
      </c>
      <c r="CK513" s="24">
        <v>1103</v>
      </c>
      <c r="CL513" s="28">
        <v>1.02</v>
      </c>
      <c r="CM513" s="28">
        <v>3.89</v>
      </c>
      <c r="CN513" s="24">
        <v>349</v>
      </c>
      <c r="CO513" s="24">
        <v>31.64</v>
      </c>
      <c r="CP513" s="24">
        <v>210</v>
      </c>
      <c r="CQ513" s="24">
        <v>542</v>
      </c>
      <c r="CR513" s="24">
        <v>343</v>
      </c>
      <c r="CS513" s="24">
        <v>1150</v>
      </c>
      <c r="CT513" s="24">
        <v>201</v>
      </c>
      <c r="CU513" s="24">
        <v>443</v>
      </c>
      <c r="CV513" s="24">
        <v>341</v>
      </c>
      <c r="CW513" s="24">
        <v>252</v>
      </c>
      <c r="CX513" s="24">
        <v>60.73</v>
      </c>
      <c r="CY513" s="24">
        <v>96.72</v>
      </c>
      <c r="CZ513" s="24">
        <v>78.39</v>
      </c>
      <c r="DA513" s="24">
        <v>45.49</v>
      </c>
      <c r="DB513" s="24">
        <v>315</v>
      </c>
      <c r="DC513" s="24">
        <v>4.41</v>
      </c>
      <c r="DD513" s="24">
        <v>9.52</v>
      </c>
      <c r="DE513" s="24">
        <v>41</v>
      </c>
      <c r="DF513" s="24">
        <v>3.72</v>
      </c>
      <c r="DG513" s="24">
        <v>1.54</v>
      </c>
      <c r="DH513" s="24">
        <v>11.42</v>
      </c>
    </row>
    <row r="514" spans="1:112" ht="12.3" customHeight="1">
      <c r="A514" s="24">
        <v>524</v>
      </c>
      <c r="B514" s="24" t="s">
        <v>688</v>
      </c>
      <c r="C514" s="24" t="s">
        <v>689</v>
      </c>
      <c r="D514" s="25" t="s">
        <v>690</v>
      </c>
      <c r="E514" s="25" t="s">
        <v>691</v>
      </c>
      <c r="F514" s="25" t="s">
        <v>1325</v>
      </c>
      <c r="G514" s="25" t="s">
        <v>1326</v>
      </c>
      <c r="H514" s="25" t="s">
        <v>431</v>
      </c>
      <c r="I514" s="26">
        <v>10306</v>
      </c>
      <c r="J514" s="27">
        <v>12633.532125926093</v>
      </c>
      <c r="K514" s="27">
        <f t="shared" ref="K514:K577" si="289">P514*I514/100</f>
        <v>2700.172</v>
      </c>
      <c r="L514" s="24">
        <v>2037</v>
      </c>
      <c r="M514" s="24">
        <v>608</v>
      </c>
      <c r="N514" s="24">
        <v>115</v>
      </c>
      <c r="O514" s="24">
        <f t="shared" ref="O514:O577" si="290">M514+N514</f>
        <v>723</v>
      </c>
      <c r="P514" s="28">
        <v>26.200000000000003</v>
      </c>
      <c r="Q514" s="28">
        <f t="shared" ref="Q514:Q577" si="291">_xlfn.PERCENTILE.EXC(W:W,W514)</f>
        <v>0.47393965149343981</v>
      </c>
      <c r="R514" s="29">
        <v>0.38318869884413059</v>
      </c>
      <c r="S514" s="29">
        <v>8.3146404918010661E-2</v>
      </c>
      <c r="T514" s="29">
        <v>0.29965451990988745</v>
      </c>
      <c r="U514" s="28" t="s">
        <v>436</v>
      </c>
      <c r="V514" s="28" t="s">
        <v>129</v>
      </c>
      <c r="W514" s="28">
        <v>0.55228735782002014</v>
      </c>
      <c r="X514" s="27">
        <v>6977.3400777620636</v>
      </c>
      <c r="Y514" s="30">
        <f t="shared" ref="Y514:Y577" si="292">X514/(SUM(X:X))</f>
        <v>5.5876479201649189E-4</v>
      </c>
      <c r="Z514" s="27">
        <f t="shared" ref="Z514:Z577" si="293">X514-AO514</f>
        <v>6977.3400777620636</v>
      </c>
      <c r="AA514" s="27">
        <v>0</v>
      </c>
      <c r="AB514" s="27">
        <v>0</v>
      </c>
      <c r="AC514" s="27">
        <v>384</v>
      </c>
      <c r="AD514" s="27">
        <v>0</v>
      </c>
      <c r="AE514" s="27">
        <v>0</v>
      </c>
      <c r="AF514" s="27">
        <f t="shared" ref="AF514:AF577" si="294">MAX(AA514:AE514)</f>
        <v>384</v>
      </c>
      <c r="AG514" s="27">
        <f t="shared" ref="AG514:AG577" si="295">COUNTIF(AA514:AE514,"&gt;0")</f>
        <v>1</v>
      </c>
      <c r="AH514" s="27">
        <v>0</v>
      </c>
      <c r="AI514" s="27">
        <v>0</v>
      </c>
      <c r="AJ514" s="27">
        <v>384</v>
      </c>
      <c r="AK514" s="27">
        <v>0</v>
      </c>
      <c r="AL514" s="27">
        <v>0</v>
      </c>
      <c r="AM514" s="27">
        <v>384</v>
      </c>
      <c r="AN514" s="27">
        <f t="shared" ref="AN514:AN577" si="296">COUNTIF(AH514:AL514,"&gt;0")</f>
        <v>1</v>
      </c>
      <c r="AO514" s="27">
        <v>0</v>
      </c>
      <c r="AP514" s="30">
        <f t="shared" ref="AP514:AP577" si="297">AO514/(SUM(AO:AO))</f>
        <v>0</v>
      </c>
      <c r="AQ514" s="30">
        <f t="shared" ref="AQ514:AQ577" si="298">AI514/(SUM(AI:AI))</f>
        <v>0</v>
      </c>
      <c r="AR514" s="31">
        <f t="shared" ref="AR514:AR577" si="299">AO514/X514</f>
        <v>0</v>
      </c>
      <c r="AS514" s="31">
        <f t="shared" si="281"/>
        <v>0</v>
      </c>
      <c r="AT514" s="32">
        <f t="shared" ref="AT514:AT577" si="300">AO514/J514</f>
        <v>0</v>
      </c>
      <c r="AU514" s="24">
        <v>1516.5810845737753</v>
      </c>
      <c r="AV514" s="28">
        <f t="shared" ref="AV514:AV577" si="301">AU514/(MAX(AU:AU))</f>
        <v>4.2116282403250598E-2</v>
      </c>
      <c r="AW514" s="30">
        <f t="shared" ref="AW514:AW577" si="302">AU514/(SUM(AU:AU))</f>
        <v>5.4090953163585297E-4</v>
      </c>
      <c r="AX514" s="33">
        <f t="shared" ref="AX514:AX577" si="303">AU514/(MAX(AU:AU))</f>
        <v>4.2116282403250598E-2</v>
      </c>
      <c r="AY514" s="30">
        <f t="shared" ref="AY514:AY577" si="304">AW514-AQ514</f>
        <v>5.4090953163585297E-4</v>
      </c>
      <c r="AZ514" s="31">
        <f t="shared" ref="AZ514:AZ577" si="305">(AY514-MIN($AY:$AY))/(MAX($AY:$AY)-MIN($AY:$AY))</f>
        <v>0.89908250198128759</v>
      </c>
      <c r="BA514" s="31">
        <f t="shared" si="287"/>
        <v>1516.5810845737753</v>
      </c>
      <c r="BB514" s="33">
        <f t="shared" ref="BB514:BB577" si="306">AI514/AU514</f>
        <v>0</v>
      </c>
      <c r="BC514" s="31">
        <f t="shared" ref="BC514:BC577" si="307">AVERAGE(AZ514,AX514,R514)</f>
        <v>0.44146249440955626</v>
      </c>
      <c r="BD514" s="30">
        <f t="shared" ref="BD514:BD577" si="308">Y514-AP514</f>
        <v>5.5876479201649189E-4</v>
      </c>
      <c r="BE514" s="31">
        <f t="shared" ref="BE514:BE577" si="309">(BD514-MIN($BD:$BD))/(MAX($BD:$BD)-MIN($BD:$BD))</f>
        <v>0.94422382197883314</v>
      </c>
      <c r="BF514" s="31">
        <f t="shared" ref="BF514:BF577" si="310">AVERAGE(BE514,Y514,W514)</f>
        <v>0.49902331486362322</v>
      </c>
      <c r="BG514" s="31">
        <f t="shared" ref="BG514:BG577" si="311">BF514/(MAX(BF:BF))</f>
        <v>0.75734902195982401</v>
      </c>
      <c r="BH514" s="24">
        <v>87.46</v>
      </c>
      <c r="BI514" s="24">
        <v>156.81011798700001</v>
      </c>
      <c r="BJ514" s="24">
        <f t="shared" si="284"/>
        <v>80.565796953060428</v>
      </c>
      <c r="BK514" s="28">
        <f t="shared" si="286"/>
        <v>4.0282898476530216E-2</v>
      </c>
      <c r="BL514" s="28" t="str">
        <f t="shared" ref="BL514:BL577" si="312">(BG514&gt;0.7191)&amp;(BH514&gt;59)</f>
        <v>TRUETRUE</v>
      </c>
      <c r="BM514" s="24" t="str">
        <f t="shared" ref="BM514:BM577" si="313">(BC514&gt;0.48)&amp;(BH514&gt;50)</f>
        <v>FALSETRUE</v>
      </c>
      <c r="BN514" s="28">
        <v>0.4708</v>
      </c>
      <c r="BO514" s="28">
        <f t="shared" ref="BO514:BO577" si="314">BN514/(MAX(BN:BN))</f>
        <v>0.41848888888888891</v>
      </c>
      <c r="BP514" s="24">
        <v>9.31</v>
      </c>
      <c r="BQ514" s="24">
        <f t="shared" si="288"/>
        <v>161.52941176470588</v>
      </c>
      <c r="BR514" s="24">
        <v>17</v>
      </c>
      <c r="BS514" s="28">
        <v>9.11</v>
      </c>
      <c r="BT514" s="28">
        <v>938.87660000000005</v>
      </c>
      <c r="BU514" s="24">
        <v>0.15</v>
      </c>
      <c r="BV514" s="28">
        <v>16.759999999999998</v>
      </c>
      <c r="BW514" s="28">
        <v>1727.2855999999997</v>
      </c>
      <c r="BX514" s="24">
        <v>3097</v>
      </c>
      <c r="BY514" s="24">
        <v>6578</v>
      </c>
      <c r="BZ514" s="24">
        <v>631</v>
      </c>
      <c r="CA514" s="24">
        <v>2467</v>
      </c>
      <c r="CB514" s="24">
        <v>1258</v>
      </c>
      <c r="CC514" s="24">
        <v>6581</v>
      </c>
      <c r="CD514" s="24">
        <v>56.67</v>
      </c>
      <c r="CE514" s="24">
        <v>28.61</v>
      </c>
      <c r="CF514" s="24">
        <v>105.18</v>
      </c>
      <c r="CG514" s="24">
        <v>9014</v>
      </c>
      <c r="CH514" s="24">
        <v>1292</v>
      </c>
      <c r="CI514" s="24">
        <v>12.54</v>
      </c>
      <c r="CJ514" s="24" t="s">
        <v>98</v>
      </c>
      <c r="CK514" s="24">
        <v>2822</v>
      </c>
      <c r="CL514" s="28">
        <v>1.02</v>
      </c>
      <c r="CM514" s="28">
        <v>3.73</v>
      </c>
      <c r="CN514" s="24">
        <v>929</v>
      </c>
      <c r="CO514" s="24">
        <v>32.99</v>
      </c>
      <c r="CP514" s="24">
        <v>505</v>
      </c>
      <c r="CQ514" s="24">
        <v>1410</v>
      </c>
      <c r="CR514" s="24">
        <v>831</v>
      </c>
      <c r="CS514" s="24">
        <v>2746</v>
      </c>
      <c r="CT514" s="24">
        <v>542</v>
      </c>
      <c r="CU514" s="24">
        <v>1212</v>
      </c>
      <c r="CV514" s="24">
        <v>836</v>
      </c>
      <c r="CW514" s="24">
        <v>526</v>
      </c>
      <c r="CX514" s="24">
        <v>65.069999999999993</v>
      </c>
      <c r="CY514" s="24">
        <v>96.11</v>
      </c>
      <c r="CZ514" s="24">
        <v>79.02</v>
      </c>
      <c r="DA514" s="24">
        <v>37.65</v>
      </c>
      <c r="DB514" s="24">
        <v>769</v>
      </c>
      <c r="DC514" s="24">
        <v>4.87</v>
      </c>
      <c r="DD514" s="24">
        <v>7.74</v>
      </c>
      <c r="DE514" s="24">
        <v>95</v>
      </c>
      <c r="DF514" s="24">
        <v>3.37</v>
      </c>
      <c r="DG514" s="24">
        <v>8.81</v>
      </c>
      <c r="DH514" s="24">
        <v>10.220000000000001</v>
      </c>
    </row>
    <row r="515" spans="1:112" ht="12.3" customHeight="1">
      <c r="A515" s="24">
        <v>525</v>
      </c>
      <c r="B515" s="24" t="s">
        <v>688</v>
      </c>
      <c r="C515" s="24" t="s">
        <v>689</v>
      </c>
      <c r="D515" s="25" t="s">
        <v>690</v>
      </c>
      <c r="E515" s="25" t="s">
        <v>691</v>
      </c>
      <c r="F515" s="25" t="s">
        <v>2645</v>
      </c>
      <c r="G515" s="25" t="s">
        <v>2646</v>
      </c>
      <c r="H515" s="25" t="s">
        <v>431</v>
      </c>
      <c r="I515" s="26">
        <v>589</v>
      </c>
      <c r="J515" s="27">
        <v>722.02119369012894</v>
      </c>
      <c r="K515" s="27">
        <f t="shared" si="289"/>
        <v>120.15599999999999</v>
      </c>
      <c r="L515" s="24">
        <v>121</v>
      </c>
      <c r="M515" s="24">
        <v>24</v>
      </c>
      <c r="N515" s="24">
        <v>7</v>
      </c>
      <c r="O515" s="24">
        <f t="shared" si="290"/>
        <v>31</v>
      </c>
      <c r="P515" s="28">
        <v>20.399999999999999</v>
      </c>
      <c r="Q515" s="28">
        <f t="shared" si="291"/>
        <v>0.43018598610037706</v>
      </c>
      <c r="R515" s="29">
        <v>0.38318869884413059</v>
      </c>
      <c r="S515" s="29">
        <v>8.3146404918010661E-2</v>
      </c>
      <c r="T515" s="29">
        <v>0.29965451990988745</v>
      </c>
      <c r="U515" s="28" t="s">
        <v>436</v>
      </c>
      <c r="V515" s="28" t="s">
        <v>129</v>
      </c>
      <c r="W515" s="28">
        <v>0.43002527097436677</v>
      </c>
      <c r="X515" s="27">
        <v>310.48735946583344</v>
      </c>
      <c r="Y515" s="30">
        <f t="shared" si="292"/>
        <v>2.4864690971365375E-5</v>
      </c>
      <c r="Z515" s="27">
        <f t="shared" si="293"/>
        <v>310.48735946583344</v>
      </c>
      <c r="AA515" s="27">
        <v>0</v>
      </c>
      <c r="AB515" s="27">
        <v>0</v>
      </c>
      <c r="AC515" s="27">
        <v>0</v>
      </c>
      <c r="AD515" s="27">
        <v>0</v>
      </c>
      <c r="AE515" s="27">
        <v>0</v>
      </c>
      <c r="AF515" s="27">
        <f t="shared" si="294"/>
        <v>0</v>
      </c>
      <c r="AG515" s="27">
        <f t="shared" si="295"/>
        <v>0</v>
      </c>
      <c r="AH515" s="27">
        <v>0</v>
      </c>
      <c r="AI515" s="27">
        <v>0</v>
      </c>
      <c r="AJ515" s="27">
        <v>0</v>
      </c>
      <c r="AK515" s="27">
        <v>0</v>
      </c>
      <c r="AL515" s="27">
        <v>0</v>
      </c>
      <c r="AM515" s="27">
        <v>0</v>
      </c>
      <c r="AN515" s="27">
        <f t="shared" si="296"/>
        <v>0</v>
      </c>
      <c r="AO515" s="27">
        <v>0</v>
      </c>
      <c r="AP515" s="30">
        <f t="shared" si="297"/>
        <v>0</v>
      </c>
      <c r="AQ515" s="30">
        <f t="shared" si="298"/>
        <v>0</v>
      </c>
      <c r="AR515" s="31">
        <f t="shared" si="299"/>
        <v>0</v>
      </c>
      <c r="AS515" s="31">
        <f t="shared" si="281"/>
        <v>0</v>
      </c>
      <c r="AT515" s="32">
        <f t="shared" si="300"/>
        <v>0</v>
      </c>
      <c r="AU515" s="24">
        <v>177.60043691241347</v>
      </c>
      <c r="AV515" s="28">
        <f t="shared" si="301"/>
        <v>4.9320608255153491E-3</v>
      </c>
      <c r="AW515" s="30">
        <f t="shared" si="302"/>
        <v>6.3343641909931276E-5</v>
      </c>
      <c r="AX515" s="33">
        <f t="shared" si="303"/>
        <v>4.9320608255153491E-3</v>
      </c>
      <c r="AY515" s="30">
        <f t="shared" si="304"/>
        <v>6.3343641909931276E-5</v>
      </c>
      <c r="AZ515" s="31">
        <f t="shared" si="305"/>
        <v>0.89516497155618202</v>
      </c>
      <c r="BA515" s="31">
        <f t="shared" si="287"/>
        <v>177.60043691241347</v>
      </c>
      <c r="BB515" s="33">
        <f t="shared" si="306"/>
        <v>0</v>
      </c>
      <c r="BC515" s="31">
        <f t="shared" si="307"/>
        <v>0.42776191040860928</v>
      </c>
      <c r="BD515" s="30">
        <f t="shared" si="308"/>
        <v>2.4864690971365375E-5</v>
      </c>
      <c r="BE515" s="31">
        <f t="shared" si="309"/>
        <v>0.94215639911571636</v>
      </c>
      <c r="BF515" s="31">
        <f t="shared" si="310"/>
        <v>0.45740217826035151</v>
      </c>
      <c r="BG515" s="31">
        <f t="shared" si="311"/>
        <v>0.69418217952890759</v>
      </c>
      <c r="BH515" s="24">
        <v>0</v>
      </c>
      <c r="BI515" s="24">
        <v>28.0676321595</v>
      </c>
      <c r="BJ515" s="24">
        <f t="shared" si="284"/>
        <v>25.724335761103656</v>
      </c>
      <c r="BK515" s="28">
        <f t="shared" si="286"/>
        <v>1.2862167880551828E-2</v>
      </c>
      <c r="BL515" s="28" t="str">
        <f t="shared" si="312"/>
        <v>FALSEFALSE</v>
      </c>
      <c r="BM515" s="24" t="str">
        <f t="shared" si="313"/>
        <v>FALSEFALSE</v>
      </c>
      <c r="BN515" s="28">
        <v>0.44009999999999999</v>
      </c>
      <c r="BO515" s="28">
        <f t="shared" si="314"/>
        <v>0.39119999999999999</v>
      </c>
      <c r="BP515" s="24">
        <v>13.03</v>
      </c>
      <c r="BQ515" s="24">
        <f t="shared" si="288"/>
        <v>206.5</v>
      </c>
      <c r="BR515" s="24">
        <v>2</v>
      </c>
      <c r="BS515" s="28">
        <v>14.47</v>
      </c>
      <c r="BT515" s="28">
        <v>85.22829999999999</v>
      </c>
      <c r="BU515" s="24">
        <v>1.26</v>
      </c>
      <c r="BV515" s="28">
        <v>55.980000000000004</v>
      </c>
      <c r="BW515" s="28">
        <v>329.72219999999999</v>
      </c>
      <c r="BX515" s="24">
        <v>169</v>
      </c>
      <c r="BY515" s="24">
        <v>384</v>
      </c>
      <c r="BZ515" s="24">
        <v>36</v>
      </c>
      <c r="CA515" s="24">
        <v>138</v>
      </c>
      <c r="CB515" s="24">
        <v>76</v>
      </c>
      <c r="CC515" s="24">
        <v>375</v>
      </c>
      <c r="CD515" s="24">
        <v>53.39</v>
      </c>
      <c r="CE515" s="24">
        <v>28.45</v>
      </c>
      <c r="CF515" s="24">
        <v>142.38999999999999</v>
      </c>
      <c r="CG515" s="24">
        <v>0</v>
      </c>
      <c r="CH515" s="24">
        <v>589</v>
      </c>
      <c r="CI515" s="24">
        <v>100</v>
      </c>
      <c r="CJ515" s="24" t="s">
        <v>1980</v>
      </c>
      <c r="CK515" s="24">
        <v>159</v>
      </c>
      <c r="CL515" s="28">
        <v>1</v>
      </c>
      <c r="CM515" s="28">
        <v>3.7</v>
      </c>
      <c r="CN515" s="24">
        <v>45</v>
      </c>
      <c r="CO515" s="24">
        <v>28.3</v>
      </c>
      <c r="CP515" s="24">
        <v>21</v>
      </c>
      <c r="CQ515" s="24">
        <v>64</v>
      </c>
      <c r="CR515" s="24">
        <v>328</v>
      </c>
      <c r="CS515" s="24">
        <v>413</v>
      </c>
      <c r="CT515" s="24">
        <v>26</v>
      </c>
      <c r="CU515" s="24">
        <v>73</v>
      </c>
      <c r="CV515" s="24">
        <v>38</v>
      </c>
      <c r="CW515" s="24">
        <v>19</v>
      </c>
      <c r="CX515" s="24">
        <v>60.47</v>
      </c>
      <c r="CY515" s="24">
        <v>92.41</v>
      </c>
      <c r="CZ515" s="24">
        <v>62.3</v>
      </c>
      <c r="DA515" s="24">
        <v>22.62</v>
      </c>
      <c r="DB515" s="24">
        <v>62</v>
      </c>
      <c r="DC515" s="24">
        <v>9.26</v>
      </c>
      <c r="DD515" s="24">
        <v>8.81</v>
      </c>
      <c r="DE515" s="24">
        <v>6</v>
      </c>
      <c r="DF515" s="24">
        <v>3.77</v>
      </c>
      <c r="DG515" s="24">
        <v>0</v>
      </c>
      <c r="DH515" s="24">
        <v>9.8699999999999992</v>
      </c>
    </row>
    <row r="516" spans="1:112" ht="12.3" customHeight="1">
      <c r="A516" s="24">
        <v>526</v>
      </c>
      <c r="B516" s="24" t="s">
        <v>688</v>
      </c>
      <c r="C516" s="24" t="s">
        <v>689</v>
      </c>
      <c r="D516" s="25" t="s">
        <v>690</v>
      </c>
      <c r="E516" s="25" t="s">
        <v>691</v>
      </c>
      <c r="F516" s="25" t="s">
        <v>1107</v>
      </c>
      <c r="G516" s="25" t="s">
        <v>1108</v>
      </c>
      <c r="H516" s="25" t="s">
        <v>431</v>
      </c>
      <c r="I516" s="26">
        <v>29736</v>
      </c>
      <c r="J516" s="27">
        <v>36451.650620661589</v>
      </c>
      <c r="K516" s="27">
        <f t="shared" si="289"/>
        <v>4849.941600000001</v>
      </c>
      <c r="L516" s="24">
        <v>6235</v>
      </c>
      <c r="M516" s="24">
        <v>991</v>
      </c>
      <c r="N516" s="24">
        <v>224</v>
      </c>
      <c r="O516" s="24">
        <f t="shared" si="290"/>
        <v>1215</v>
      </c>
      <c r="P516" s="28">
        <v>16.310000000000002</v>
      </c>
      <c r="Q516" s="28">
        <f t="shared" si="291"/>
        <v>0.40032476353200269</v>
      </c>
      <c r="R516" s="29">
        <v>0.38318869884413059</v>
      </c>
      <c r="S516" s="29">
        <v>8.3146404918010661E-2</v>
      </c>
      <c r="T516" s="29">
        <v>0.29965451990988745</v>
      </c>
      <c r="U516" s="28" t="s">
        <v>436</v>
      </c>
      <c r="V516" s="28" t="s">
        <v>129</v>
      </c>
      <c r="W516" s="28">
        <v>0.34380942007803544</v>
      </c>
      <c r="X516" s="27">
        <v>12532.420860776821</v>
      </c>
      <c r="Y516" s="30">
        <f t="shared" si="292"/>
        <v>1.0036311055059205E-3</v>
      </c>
      <c r="Z516" s="27">
        <f t="shared" si="293"/>
        <v>12532.420860776821</v>
      </c>
      <c r="AA516" s="27">
        <v>0</v>
      </c>
      <c r="AB516" s="27">
        <v>0</v>
      </c>
      <c r="AC516" s="27">
        <v>285</v>
      </c>
      <c r="AD516" s="27">
        <v>0</v>
      </c>
      <c r="AE516" s="27">
        <v>0</v>
      </c>
      <c r="AF516" s="27">
        <f t="shared" si="294"/>
        <v>285</v>
      </c>
      <c r="AG516" s="27">
        <f t="shared" si="295"/>
        <v>1</v>
      </c>
      <c r="AH516" s="27">
        <v>0</v>
      </c>
      <c r="AI516" s="27">
        <v>0</v>
      </c>
      <c r="AJ516" s="27">
        <v>0</v>
      </c>
      <c r="AK516" s="27">
        <v>0</v>
      </c>
      <c r="AL516" s="27">
        <v>0</v>
      </c>
      <c r="AM516" s="27">
        <v>0</v>
      </c>
      <c r="AN516" s="27">
        <f t="shared" si="296"/>
        <v>0</v>
      </c>
      <c r="AO516" s="27">
        <v>0</v>
      </c>
      <c r="AP516" s="30">
        <f t="shared" si="297"/>
        <v>0</v>
      </c>
      <c r="AQ516" s="30">
        <f t="shared" si="298"/>
        <v>0</v>
      </c>
      <c r="AR516" s="31">
        <f t="shared" si="299"/>
        <v>0</v>
      </c>
      <c r="AS516" s="31">
        <f t="shared" si="281"/>
        <v>0</v>
      </c>
      <c r="AT516" s="32">
        <f t="shared" si="300"/>
        <v>0</v>
      </c>
      <c r="AU516" s="24">
        <v>2282.8945493181554</v>
      </c>
      <c r="AV516" s="28">
        <f t="shared" si="301"/>
        <v>6.3397224529505719E-2</v>
      </c>
      <c r="AW516" s="30">
        <f t="shared" si="302"/>
        <v>8.1422578324769773E-4</v>
      </c>
      <c r="AX516" s="33">
        <f t="shared" si="303"/>
        <v>6.3397224529505719E-2</v>
      </c>
      <c r="AY516" s="30">
        <f t="shared" si="304"/>
        <v>8.1422578324769773E-4</v>
      </c>
      <c r="AZ516" s="31">
        <f t="shared" si="305"/>
        <v>0.90132454806204876</v>
      </c>
      <c r="BA516" s="31">
        <f t="shared" si="287"/>
        <v>2282.8945493181554</v>
      </c>
      <c r="BB516" s="33">
        <f t="shared" si="306"/>
        <v>0</v>
      </c>
      <c r="BC516" s="31">
        <f t="shared" si="307"/>
        <v>0.44930349047856172</v>
      </c>
      <c r="BD516" s="30">
        <f t="shared" si="308"/>
        <v>1.0036311055059205E-3</v>
      </c>
      <c r="BE516" s="31">
        <f t="shared" si="309"/>
        <v>0.94594647905594942</v>
      </c>
      <c r="BF516" s="31">
        <f t="shared" si="310"/>
        <v>0.43025317674649693</v>
      </c>
      <c r="BG516" s="31">
        <f t="shared" si="311"/>
        <v>0.65297915527878281</v>
      </c>
      <c r="BH516" s="24">
        <v>99.11</v>
      </c>
      <c r="BI516" s="24">
        <v>38.422355848099997</v>
      </c>
      <c r="BJ516" s="24">
        <f t="shared" si="284"/>
        <v>948.70941190515623</v>
      </c>
      <c r="BK516" s="28">
        <f t="shared" si="286"/>
        <v>0.47435470595257812</v>
      </c>
      <c r="BL516" s="28" t="str">
        <f t="shared" si="312"/>
        <v>FALSETRUE</v>
      </c>
      <c r="BM516" s="24" t="str">
        <f t="shared" si="313"/>
        <v>FALSETRUE</v>
      </c>
      <c r="BN516" s="28">
        <v>0.46340000000000003</v>
      </c>
      <c r="BO516" s="28">
        <f t="shared" si="314"/>
        <v>0.41191111111111112</v>
      </c>
      <c r="BP516" s="24">
        <v>4.88</v>
      </c>
      <c r="BQ516" s="24">
        <f t="shared" si="288"/>
        <v>368.88888888888891</v>
      </c>
      <c r="BR516" s="24">
        <v>18</v>
      </c>
      <c r="BS516" s="28">
        <v>2.31</v>
      </c>
      <c r="BT516" s="28">
        <v>686.90159999999992</v>
      </c>
      <c r="BU516" s="24">
        <v>0.28999999999999998</v>
      </c>
      <c r="BV516" s="28">
        <v>3.8499999999999992</v>
      </c>
      <c r="BW516" s="28">
        <v>1144.8359999999998</v>
      </c>
      <c r="BX516" s="24">
        <v>9080</v>
      </c>
      <c r="BY516" s="24">
        <v>19595</v>
      </c>
      <c r="BZ516" s="24">
        <v>1061</v>
      </c>
      <c r="CA516" s="24">
        <v>7125</v>
      </c>
      <c r="CB516" s="24">
        <v>4032</v>
      </c>
      <c r="CC516" s="24">
        <v>18579</v>
      </c>
      <c r="CD516" s="24">
        <v>51.75</v>
      </c>
      <c r="CE516" s="24">
        <v>26.85</v>
      </c>
      <c r="CF516" s="24">
        <v>97.63</v>
      </c>
      <c r="CG516" s="24">
        <v>29472</v>
      </c>
      <c r="CH516" s="24">
        <v>264</v>
      </c>
      <c r="CI516" s="24">
        <v>0.89</v>
      </c>
      <c r="CJ516" s="24" t="s">
        <v>98</v>
      </c>
      <c r="CK516" s="24">
        <v>7571</v>
      </c>
      <c r="CL516" s="28">
        <v>1.03</v>
      </c>
      <c r="CM516" s="28">
        <v>4.04</v>
      </c>
      <c r="CN516" s="24">
        <v>2903</v>
      </c>
      <c r="CO516" s="24">
        <v>38.380000000000003</v>
      </c>
      <c r="CP516" s="24">
        <v>1316</v>
      </c>
      <c r="CQ516" s="24">
        <v>3137</v>
      </c>
      <c r="CR516" s="24">
        <v>2070</v>
      </c>
      <c r="CS516" s="24">
        <v>6640</v>
      </c>
      <c r="CT516" s="24">
        <v>1352</v>
      </c>
      <c r="CU516" s="24">
        <v>3671</v>
      </c>
      <c r="CV516" s="24">
        <v>2813</v>
      </c>
      <c r="CW516" s="24">
        <v>2044</v>
      </c>
      <c r="CX516" s="24">
        <v>57.34</v>
      </c>
      <c r="CY516" s="24">
        <v>97.04</v>
      </c>
      <c r="CZ516" s="24">
        <v>84.27</v>
      </c>
      <c r="DA516" s="24">
        <v>48.18</v>
      </c>
      <c r="DB516" s="24">
        <v>1167</v>
      </c>
      <c r="DC516" s="24">
        <v>3.75</v>
      </c>
      <c r="DD516" s="24">
        <v>8.5299999999999994</v>
      </c>
      <c r="DE516" s="24">
        <v>207</v>
      </c>
      <c r="DF516" s="24">
        <v>2.74</v>
      </c>
      <c r="DG516" s="24">
        <v>2.4900000000000002</v>
      </c>
      <c r="DH516" s="24">
        <v>4.99</v>
      </c>
    </row>
    <row r="517" spans="1:112" ht="12.3" customHeight="1">
      <c r="A517" s="24">
        <v>527</v>
      </c>
      <c r="B517" s="24" t="s">
        <v>688</v>
      </c>
      <c r="C517" s="24" t="s">
        <v>689</v>
      </c>
      <c r="D517" s="25" t="s">
        <v>1046</v>
      </c>
      <c r="E517" s="25" t="s">
        <v>2108</v>
      </c>
      <c r="F517" s="25" t="s">
        <v>2109</v>
      </c>
      <c r="G517" s="37" t="s">
        <v>2799</v>
      </c>
      <c r="H517" s="25" t="s">
        <v>431</v>
      </c>
      <c r="I517" s="26">
        <v>14238</v>
      </c>
      <c r="J517" s="27">
        <v>16855</v>
      </c>
      <c r="K517" s="27">
        <f t="shared" si="289"/>
        <v>2253.8753999999999</v>
      </c>
      <c r="L517" s="24">
        <v>3654</v>
      </c>
      <c r="M517" s="24">
        <v>609</v>
      </c>
      <c r="N517" s="24">
        <v>78</v>
      </c>
      <c r="O517" s="24">
        <f t="shared" si="290"/>
        <v>687</v>
      </c>
      <c r="P517" s="28">
        <v>15.83</v>
      </c>
      <c r="Q517" s="28">
        <f t="shared" si="291"/>
        <v>0.42645487433202628</v>
      </c>
      <c r="R517" s="29">
        <v>0.41475558696616072</v>
      </c>
      <c r="S517" s="29">
        <v>5.6967985135729031E-2</v>
      </c>
      <c r="T517" s="29">
        <v>0.18728783718328487</v>
      </c>
      <c r="U517" s="28" t="s">
        <v>294</v>
      </c>
      <c r="V517" s="28" t="s">
        <v>295</v>
      </c>
      <c r="W517" s="28">
        <v>0.41475558696616072</v>
      </c>
      <c r="X517" s="27">
        <v>6990.7054183146392</v>
      </c>
      <c r="Y517" s="30">
        <f t="shared" si="292"/>
        <v>5.5983512564662284E-4</v>
      </c>
      <c r="Z517" s="27">
        <f t="shared" si="293"/>
        <v>6990.7054183146392</v>
      </c>
      <c r="AA517" s="27">
        <v>0</v>
      </c>
      <c r="AB517" s="27">
        <v>0</v>
      </c>
      <c r="AC517" s="27">
        <v>401</v>
      </c>
      <c r="AD517" s="27">
        <v>0</v>
      </c>
      <c r="AE517" s="27">
        <v>2548</v>
      </c>
      <c r="AF517" s="27">
        <f t="shared" si="294"/>
        <v>2548</v>
      </c>
      <c r="AG517" s="27">
        <f t="shared" si="295"/>
        <v>2</v>
      </c>
      <c r="AH517" s="27">
        <v>0</v>
      </c>
      <c r="AI517" s="27">
        <v>0</v>
      </c>
      <c r="AJ517" s="27">
        <v>0</v>
      </c>
      <c r="AK517" s="27">
        <v>0</v>
      </c>
      <c r="AL517" s="27">
        <v>2548</v>
      </c>
      <c r="AM517" s="27">
        <v>2548</v>
      </c>
      <c r="AN517" s="27">
        <f t="shared" si="296"/>
        <v>1</v>
      </c>
      <c r="AO517" s="27">
        <v>0</v>
      </c>
      <c r="AP517" s="30">
        <f t="shared" si="297"/>
        <v>0</v>
      </c>
      <c r="AQ517" s="30">
        <f t="shared" si="298"/>
        <v>0</v>
      </c>
      <c r="AR517" s="31">
        <f t="shared" si="299"/>
        <v>0</v>
      </c>
      <c r="AS517" s="31">
        <f t="shared" ref="AS517:AS546" si="315">AR517/1</f>
        <v>0</v>
      </c>
      <c r="AT517" s="32">
        <f t="shared" si="300"/>
        <v>0</v>
      </c>
      <c r="AU517" s="24">
        <v>1646.1649246686918</v>
      </c>
      <c r="AV517" s="28">
        <f t="shared" si="301"/>
        <v>4.5714896193075748E-2</v>
      </c>
      <c r="AW517" s="30">
        <f t="shared" si="302"/>
        <v>5.871273929597767E-4</v>
      </c>
      <c r="AX517" s="33">
        <f t="shared" si="303"/>
        <v>4.5714896193075748E-2</v>
      </c>
      <c r="AY517" s="30">
        <f t="shared" si="304"/>
        <v>5.871273929597767E-4</v>
      </c>
      <c r="AZ517" s="31">
        <f t="shared" si="305"/>
        <v>0.89946163265585</v>
      </c>
      <c r="BA517" s="31">
        <f t="shared" si="287"/>
        <v>1646.1649246686918</v>
      </c>
      <c r="BB517" s="33">
        <f t="shared" si="306"/>
        <v>0</v>
      </c>
      <c r="BC517" s="31">
        <f t="shared" si="307"/>
        <v>0.45331070527169554</v>
      </c>
      <c r="BD517" s="30">
        <f t="shared" si="308"/>
        <v>5.5983512564662284E-4</v>
      </c>
      <c r="BE517" s="31">
        <f t="shared" si="309"/>
        <v>0.94422796663475983</v>
      </c>
      <c r="BF517" s="31">
        <f t="shared" si="310"/>
        <v>0.45318112957552237</v>
      </c>
      <c r="BG517" s="31">
        <f t="shared" si="311"/>
        <v>0.68777605180324453</v>
      </c>
      <c r="BH517" s="24">
        <v>44.85</v>
      </c>
      <c r="BI517" s="24">
        <v>400.946651621</v>
      </c>
      <c r="BJ517" s="24">
        <f t="shared" si="284"/>
        <v>42.038011620389852</v>
      </c>
      <c r="BK517" s="28">
        <f t="shared" si="286"/>
        <v>2.1019005810194925E-2</v>
      </c>
      <c r="BL517" s="28" t="str">
        <f t="shared" si="312"/>
        <v>FALSEFALSE</v>
      </c>
      <c r="BM517" s="24" t="str">
        <f t="shared" si="313"/>
        <v>FALSEFALSE</v>
      </c>
      <c r="BN517" s="28">
        <v>0.41960000000000003</v>
      </c>
      <c r="BO517" s="28">
        <f t="shared" si="314"/>
        <v>0.3729777777777778</v>
      </c>
      <c r="BP517" s="24">
        <v>10.31</v>
      </c>
      <c r="BQ517" s="24">
        <f t="shared" si="288"/>
        <v>120.27272727272727</v>
      </c>
      <c r="BR517" s="24">
        <v>33</v>
      </c>
      <c r="BS517" s="28">
        <v>8.15</v>
      </c>
      <c r="BT517" s="28">
        <v>1160.3969999999999</v>
      </c>
      <c r="BU517" s="24">
        <v>1.06</v>
      </c>
      <c r="BV517" s="28">
        <v>11.950000000000001</v>
      </c>
      <c r="BW517" s="28">
        <v>1701.441</v>
      </c>
      <c r="BX517" s="24">
        <v>3882</v>
      </c>
      <c r="BY517" s="24">
        <v>9252</v>
      </c>
      <c r="BZ517" s="24">
        <v>1104</v>
      </c>
      <c r="CA517" s="24">
        <v>3000</v>
      </c>
      <c r="CB517" s="24">
        <v>1760</v>
      </c>
      <c r="CC517" s="24">
        <v>9478</v>
      </c>
      <c r="CD517" s="24">
        <v>53.89</v>
      </c>
      <c r="CE517" s="24">
        <v>30.99</v>
      </c>
      <c r="CF517" s="24">
        <v>112.54</v>
      </c>
      <c r="CG517" s="24">
        <v>6386</v>
      </c>
      <c r="CH517" s="24">
        <v>7852</v>
      </c>
      <c r="CI517" s="24">
        <v>55.15</v>
      </c>
      <c r="CJ517" s="24" t="s">
        <v>1980</v>
      </c>
      <c r="CK517" s="24">
        <v>4405</v>
      </c>
      <c r="CL517" s="28">
        <v>1.02</v>
      </c>
      <c r="CM517" s="28">
        <v>3.26</v>
      </c>
      <c r="CN517" s="24">
        <v>1205</v>
      </c>
      <c r="CO517" s="24">
        <v>27.41</v>
      </c>
      <c r="CP517" s="24">
        <v>576</v>
      </c>
      <c r="CQ517" s="24">
        <v>1698</v>
      </c>
      <c r="CR517" s="24">
        <v>1382</v>
      </c>
      <c r="CS517" s="24">
        <v>3969</v>
      </c>
      <c r="CT517" s="24">
        <v>658</v>
      </c>
      <c r="CU517" s="24">
        <v>1530</v>
      </c>
      <c r="CV517" s="24">
        <v>1191</v>
      </c>
      <c r="CW517" s="24">
        <v>709</v>
      </c>
      <c r="CX517" s="24">
        <v>65.34</v>
      </c>
      <c r="CY517" s="24">
        <v>96.47</v>
      </c>
      <c r="CZ517" s="24">
        <v>80.58</v>
      </c>
      <c r="DA517" s="24">
        <v>43.42</v>
      </c>
      <c r="DB517" s="24">
        <v>1215</v>
      </c>
      <c r="DC517" s="24">
        <v>4.84</v>
      </c>
      <c r="DD517" s="24">
        <v>4.66</v>
      </c>
      <c r="DE517" s="24">
        <v>71</v>
      </c>
      <c r="DF517" s="24">
        <v>1.61</v>
      </c>
      <c r="DG517" s="24">
        <v>1.39</v>
      </c>
      <c r="DH517" s="24">
        <v>9.08</v>
      </c>
    </row>
    <row r="518" spans="1:112" ht="12.3" customHeight="1">
      <c r="A518" s="24">
        <v>528</v>
      </c>
      <c r="B518" s="24" t="s">
        <v>688</v>
      </c>
      <c r="C518" s="24" t="s">
        <v>689</v>
      </c>
      <c r="D518" s="25" t="s">
        <v>1224</v>
      </c>
      <c r="E518" s="25" t="s">
        <v>1225</v>
      </c>
      <c r="F518" s="25" t="s">
        <v>1226</v>
      </c>
      <c r="G518" s="25" t="s">
        <v>1227</v>
      </c>
      <c r="H518" s="25" t="s">
        <v>431</v>
      </c>
      <c r="I518" s="26">
        <v>17714</v>
      </c>
      <c r="J518" s="27">
        <v>21133.423310838956</v>
      </c>
      <c r="K518" s="27">
        <f t="shared" si="289"/>
        <v>3379.8312000000001</v>
      </c>
      <c r="L518" s="24">
        <v>3694</v>
      </c>
      <c r="M518" s="24">
        <v>764</v>
      </c>
      <c r="N518" s="24">
        <v>107</v>
      </c>
      <c r="O518" s="24">
        <f t="shared" si="290"/>
        <v>871</v>
      </c>
      <c r="P518" s="28">
        <v>19.079999999999998</v>
      </c>
      <c r="Q518" s="28">
        <f t="shared" si="291"/>
        <v>0.42755206873997109</v>
      </c>
      <c r="R518" s="29">
        <v>0.42003033654200911</v>
      </c>
      <c r="S518" s="29">
        <v>4.4109586738176214E-2</v>
      </c>
      <c r="T518" s="29">
        <v>0.16429818927576348</v>
      </c>
      <c r="U518" s="28" t="s">
        <v>294</v>
      </c>
      <c r="V518" s="28" t="s">
        <v>295</v>
      </c>
      <c r="W518" s="28">
        <v>0.42060561375443373</v>
      </c>
      <c r="X518" s="27">
        <v>8888.8364823876764</v>
      </c>
      <c r="Y518" s="30">
        <f t="shared" si="292"/>
        <v>7.1184273849283467E-4</v>
      </c>
      <c r="Z518" s="27">
        <f t="shared" si="293"/>
        <v>8858.8364823876764</v>
      </c>
      <c r="AA518" s="27">
        <v>0</v>
      </c>
      <c r="AB518" s="27">
        <v>0</v>
      </c>
      <c r="AC518" s="27">
        <v>0</v>
      </c>
      <c r="AD518" s="27">
        <v>0</v>
      </c>
      <c r="AE518" s="27">
        <v>3931</v>
      </c>
      <c r="AF518" s="27">
        <f t="shared" si="294"/>
        <v>3931</v>
      </c>
      <c r="AG518" s="27">
        <f t="shared" si="295"/>
        <v>1</v>
      </c>
      <c r="AH518" s="27">
        <v>24</v>
      </c>
      <c r="AI518" s="27">
        <v>0</v>
      </c>
      <c r="AJ518" s="27">
        <v>0</v>
      </c>
      <c r="AK518" s="27">
        <v>0</v>
      </c>
      <c r="AL518" s="27">
        <v>3931</v>
      </c>
      <c r="AM518" s="27">
        <v>3955</v>
      </c>
      <c r="AN518" s="27">
        <f t="shared" si="296"/>
        <v>2</v>
      </c>
      <c r="AO518" s="27">
        <v>30</v>
      </c>
      <c r="AP518" s="30">
        <f t="shared" si="297"/>
        <v>1.7349301939270274E-5</v>
      </c>
      <c r="AQ518" s="30">
        <f t="shared" si="298"/>
        <v>0</v>
      </c>
      <c r="AR518" s="31">
        <f t="shared" si="299"/>
        <v>3.3750198982107436E-3</v>
      </c>
      <c r="AS518" s="31">
        <f t="shared" si="315"/>
        <v>3.3750198982107436E-3</v>
      </c>
      <c r="AT518" s="32">
        <f t="shared" si="300"/>
        <v>1.4195523157203562E-3</v>
      </c>
      <c r="AU518" s="24">
        <v>1852.3471229745262</v>
      </c>
      <c r="AV518" s="28">
        <f t="shared" si="301"/>
        <v>5.1440688093488389E-2</v>
      </c>
      <c r="AW518" s="30">
        <f t="shared" si="302"/>
        <v>6.6066511372635413E-4</v>
      </c>
      <c r="AX518" s="33">
        <f t="shared" si="303"/>
        <v>5.1440688093488389E-2</v>
      </c>
      <c r="AY518" s="30">
        <f t="shared" si="304"/>
        <v>6.6066511372635413E-4</v>
      </c>
      <c r="AZ518" s="31">
        <f t="shared" si="305"/>
        <v>0.90006487142288438</v>
      </c>
      <c r="BA518" s="31">
        <f t="shared" si="287"/>
        <v>1852.3471229745262</v>
      </c>
      <c r="BB518" s="33">
        <f t="shared" si="306"/>
        <v>0</v>
      </c>
      <c r="BC518" s="31">
        <f t="shared" si="307"/>
        <v>0.45717863201946063</v>
      </c>
      <c r="BD518" s="30">
        <f t="shared" si="308"/>
        <v>6.9449343655356437E-4</v>
      </c>
      <c r="BE518" s="31">
        <f t="shared" si="309"/>
        <v>0.94474940439087329</v>
      </c>
      <c r="BF518" s="31">
        <f t="shared" si="310"/>
        <v>0.45535562029459992</v>
      </c>
      <c r="BG518" s="31">
        <f t="shared" si="311"/>
        <v>0.69107619504365436</v>
      </c>
      <c r="BH518" s="24">
        <v>59.15</v>
      </c>
      <c r="BI518" s="24">
        <v>274.974027347</v>
      </c>
      <c r="BJ518" s="24">
        <f t="shared" si="284"/>
        <v>76.856070788714533</v>
      </c>
      <c r="BK518" s="28">
        <f t="shared" si="286"/>
        <v>3.8428035394357268E-2</v>
      </c>
      <c r="BL518" s="28" t="str">
        <f t="shared" si="312"/>
        <v>FALSETRUE</v>
      </c>
      <c r="BM518" s="24" t="str">
        <f t="shared" si="313"/>
        <v>FALSETRUE</v>
      </c>
      <c r="BN518" s="28">
        <v>0.4042</v>
      </c>
      <c r="BO518" s="28">
        <f t="shared" si="314"/>
        <v>0.35928888888888888</v>
      </c>
      <c r="BP518" s="24">
        <v>10.96</v>
      </c>
      <c r="BQ518" s="24">
        <f t="shared" si="288"/>
        <v>88.08</v>
      </c>
      <c r="BR518" s="24">
        <v>50</v>
      </c>
      <c r="BS518" s="28">
        <v>15.419999999999998</v>
      </c>
      <c r="BT518" s="28">
        <v>2731.4987999999994</v>
      </c>
      <c r="BU518" s="24">
        <v>0.17</v>
      </c>
      <c r="BV518" s="28">
        <v>16.05</v>
      </c>
      <c r="BW518" s="28">
        <v>2843.0970000000002</v>
      </c>
      <c r="BX518" s="24">
        <v>4680</v>
      </c>
      <c r="BY518" s="24">
        <v>11578</v>
      </c>
      <c r="BZ518" s="24">
        <v>1456</v>
      </c>
      <c r="CA518" s="24">
        <v>3655</v>
      </c>
      <c r="CB518" s="24">
        <v>2074</v>
      </c>
      <c r="CC518" s="24">
        <v>11985</v>
      </c>
      <c r="CD518" s="24">
        <v>53</v>
      </c>
      <c r="CE518" s="24">
        <v>30.81</v>
      </c>
      <c r="CF518" s="24">
        <v>108.38</v>
      </c>
      <c r="CG518" s="24">
        <v>10478</v>
      </c>
      <c r="CH518" s="24">
        <v>7236</v>
      </c>
      <c r="CI518" s="24">
        <v>40.85</v>
      </c>
      <c r="CJ518" s="24" t="s">
        <v>98</v>
      </c>
      <c r="CK518" s="24">
        <v>4718</v>
      </c>
      <c r="CL518" s="28">
        <v>1.02</v>
      </c>
      <c r="CM518" s="28">
        <v>3.81</v>
      </c>
      <c r="CN518" s="24">
        <v>1401</v>
      </c>
      <c r="CO518" s="24">
        <v>29.69</v>
      </c>
      <c r="CP518" s="24">
        <v>956</v>
      </c>
      <c r="CQ518" s="24">
        <v>2018</v>
      </c>
      <c r="CR518" s="24">
        <v>1233</v>
      </c>
      <c r="CS518" s="24">
        <v>4404</v>
      </c>
      <c r="CT518" s="24">
        <v>815</v>
      </c>
      <c r="CU518" s="24">
        <v>1803</v>
      </c>
      <c r="CV518" s="24">
        <v>1424</v>
      </c>
      <c r="CW518" s="24">
        <v>1099</v>
      </c>
      <c r="CX518" s="24">
        <v>63.57</v>
      </c>
      <c r="CY518" s="24">
        <v>97.14</v>
      </c>
      <c r="CZ518" s="24">
        <v>82.5</v>
      </c>
      <c r="DA518" s="24">
        <v>45.17</v>
      </c>
      <c r="DB518" s="24">
        <v>1614</v>
      </c>
      <c r="DC518" s="24">
        <v>3.71</v>
      </c>
      <c r="DD518" s="24">
        <v>5.3</v>
      </c>
      <c r="DE518" s="24">
        <v>123</v>
      </c>
      <c r="DF518" s="24">
        <v>2.61</v>
      </c>
      <c r="DG518" s="24">
        <v>2.23</v>
      </c>
      <c r="DH518" s="24">
        <v>10.67</v>
      </c>
    </row>
    <row r="519" spans="1:112" ht="12.3" customHeight="1">
      <c r="A519" s="24">
        <v>529</v>
      </c>
      <c r="B519" s="24" t="s">
        <v>688</v>
      </c>
      <c r="C519" s="24" t="s">
        <v>689</v>
      </c>
      <c r="D519" s="25" t="s">
        <v>1224</v>
      </c>
      <c r="E519" s="25" t="s">
        <v>1225</v>
      </c>
      <c r="F519" s="25" t="s">
        <v>2352</v>
      </c>
      <c r="G519" s="25" t="s">
        <v>2353</v>
      </c>
      <c r="H519" s="25" t="s">
        <v>431</v>
      </c>
      <c r="I519" s="26">
        <v>4067</v>
      </c>
      <c r="J519" s="27">
        <v>4852.0736482546026</v>
      </c>
      <c r="K519" s="27">
        <f t="shared" si="289"/>
        <v>799.97890000000018</v>
      </c>
      <c r="L519" s="24">
        <v>813</v>
      </c>
      <c r="M519" s="24">
        <v>172</v>
      </c>
      <c r="N519" s="24">
        <v>27</v>
      </c>
      <c r="O519" s="24">
        <f t="shared" si="290"/>
        <v>199</v>
      </c>
      <c r="P519" s="28">
        <v>19.670000000000002</v>
      </c>
      <c r="Q519" s="28">
        <f t="shared" si="291"/>
        <v>0.43087027200056</v>
      </c>
      <c r="R519" s="29">
        <v>0.42003033654200911</v>
      </c>
      <c r="S519" s="29">
        <v>4.4109586738176214E-2</v>
      </c>
      <c r="T519" s="29">
        <v>0.16429818927576348</v>
      </c>
      <c r="U519" s="28" t="s">
        <v>294</v>
      </c>
      <c r="V519" s="28" t="s">
        <v>295</v>
      </c>
      <c r="W519" s="28">
        <v>0.43361176218814007</v>
      </c>
      <c r="X519" s="27">
        <v>2103.9162048863159</v>
      </c>
      <c r="Y519" s="30">
        <f t="shared" si="292"/>
        <v>1.6848745905194483E-4</v>
      </c>
      <c r="Z519" s="27">
        <f t="shared" si="293"/>
        <v>2093.9162048863159</v>
      </c>
      <c r="AA519" s="27">
        <v>0</v>
      </c>
      <c r="AB519" s="27">
        <v>0</v>
      </c>
      <c r="AC519" s="27">
        <v>0</v>
      </c>
      <c r="AD519" s="27">
        <v>0</v>
      </c>
      <c r="AE519" s="27">
        <v>0</v>
      </c>
      <c r="AF519" s="27">
        <f t="shared" si="294"/>
        <v>0</v>
      </c>
      <c r="AG519" s="27">
        <f t="shared" si="295"/>
        <v>0</v>
      </c>
      <c r="AH519" s="27">
        <v>6</v>
      </c>
      <c r="AI519" s="27">
        <v>0</v>
      </c>
      <c r="AJ519" s="27">
        <v>0</v>
      </c>
      <c r="AK519" s="27">
        <v>0</v>
      </c>
      <c r="AL519" s="27">
        <v>0</v>
      </c>
      <c r="AM519" s="27">
        <v>6</v>
      </c>
      <c r="AN519" s="27">
        <f t="shared" si="296"/>
        <v>1</v>
      </c>
      <c r="AO519" s="27">
        <v>10</v>
      </c>
      <c r="AP519" s="30">
        <f t="shared" si="297"/>
        <v>5.7831006464234239E-6</v>
      </c>
      <c r="AQ519" s="30">
        <f t="shared" si="298"/>
        <v>0</v>
      </c>
      <c r="AR519" s="31">
        <f t="shared" si="299"/>
        <v>4.753041008370552E-3</v>
      </c>
      <c r="AS519" s="31">
        <f t="shared" si="315"/>
        <v>4.753041008370552E-3</v>
      </c>
      <c r="AT519" s="32">
        <f t="shared" si="300"/>
        <v>2.0609744873920492E-3</v>
      </c>
      <c r="AU519" s="24">
        <v>564.12890260677023</v>
      </c>
      <c r="AV519" s="28">
        <f t="shared" si="301"/>
        <v>1.5666166758699814E-2</v>
      </c>
      <c r="AW519" s="30">
        <f t="shared" si="302"/>
        <v>2.0120434284397927E-4</v>
      </c>
      <c r="AX519" s="33">
        <f t="shared" si="303"/>
        <v>1.5666166758699814E-2</v>
      </c>
      <c r="AY519" s="30">
        <f t="shared" si="304"/>
        <v>2.0120434284397927E-4</v>
      </c>
      <c r="AZ519" s="31">
        <f t="shared" si="305"/>
        <v>0.89629585946495938</v>
      </c>
      <c r="BA519" s="31">
        <f t="shared" si="287"/>
        <v>564.12890260677023</v>
      </c>
      <c r="BB519" s="33">
        <f t="shared" si="306"/>
        <v>0</v>
      </c>
      <c r="BC519" s="31">
        <f t="shared" si="307"/>
        <v>0.44399745425522275</v>
      </c>
      <c r="BD519" s="30">
        <f t="shared" si="308"/>
        <v>1.6270435840552141E-4</v>
      </c>
      <c r="BE519" s="31">
        <f t="shared" si="309"/>
        <v>0.94269015604765904</v>
      </c>
      <c r="BF519" s="31">
        <f t="shared" si="310"/>
        <v>0.45882346856495038</v>
      </c>
      <c r="BG519" s="31">
        <f t="shared" si="311"/>
        <v>0.69633921866925941</v>
      </c>
      <c r="BH519" s="24">
        <v>0</v>
      </c>
      <c r="BI519" s="24">
        <v>44.881322585600003</v>
      </c>
      <c r="BJ519" s="24">
        <f t="shared" si="284"/>
        <v>108.10897203397859</v>
      </c>
      <c r="BK519" s="28">
        <f t="shared" si="286"/>
        <v>5.4054486016989298E-2</v>
      </c>
      <c r="BL519" s="28" t="str">
        <f t="shared" si="312"/>
        <v>FALSEFALSE</v>
      </c>
      <c r="BM519" s="24" t="str">
        <f t="shared" si="313"/>
        <v>FALSEFALSE</v>
      </c>
      <c r="BN519" s="28">
        <v>0.41200000000000003</v>
      </c>
      <c r="BO519" s="28">
        <f t="shared" si="314"/>
        <v>0.36622222222222223</v>
      </c>
      <c r="BP519" s="24">
        <v>9.34</v>
      </c>
      <c r="BQ519" s="24">
        <f t="shared" si="288"/>
        <v>100.07692307692308</v>
      </c>
      <c r="BR519" s="24">
        <v>13</v>
      </c>
      <c r="BS519" s="28">
        <v>10.93</v>
      </c>
      <c r="BT519" s="28">
        <v>444.5231</v>
      </c>
      <c r="BU519" s="24">
        <v>0.19</v>
      </c>
      <c r="BV519" s="28">
        <v>18.48</v>
      </c>
      <c r="BW519" s="28">
        <v>751.58159999999998</v>
      </c>
      <c r="BX519" s="24">
        <v>1091</v>
      </c>
      <c r="BY519" s="24">
        <v>2648</v>
      </c>
      <c r="BZ519" s="24">
        <v>328</v>
      </c>
      <c r="CA519" s="24">
        <v>832</v>
      </c>
      <c r="CB519" s="24">
        <v>521</v>
      </c>
      <c r="CC519" s="24">
        <v>2714</v>
      </c>
      <c r="CD519" s="24">
        <v>53.59</v>
      </c>
      <c r="CE519" s="24">
        <v>30.46</v>
      </c>
      <c r="CF519" s="24">
        <v>103.05</v>
      </c>
      <c r="CG519" s="24">
        <v>0</v>
      </c>
      <c r="CH519" s="24">
        <v>4067</v>
      </c>
      <c r="CI519" s="24">
        <v>100</v>
      </c>
      <c r="CJ519" s="24" t="s">
        <v>1980</v>
      </c>
      <c r="CK519" s="24">
        <v>1047</v>
      </c>
      <c r="CL519" s="28">
        <v>1.01</v>
      </c>
      <c r="CM519" s="28">
        <v>3.92</v>
      </c>
      <c r="CN519" s="24">
        <v>346</v>
      </c>
      <c r="CO519" s="24">
        <v>33.14</v>
      </c>
      <c r="CP519" s="24">
        <v>231</v>
      </c>
      <c r="CQ519" s="24">
        <v>533</v>
      </c>
      <c r="CR519" s="24">
        <v>453</v>
      </c>
      <c r="CS519" s="24">
        <v>1301</v>
      </c>
      <c r="CT519" s="24">
        <v>182</v>
      </c>
      <c r="CU519" s="24">
        <v>445</v>
      </c>
      <c r="CV519" s="24">
        <v>355</v>
      </c>
      <c r="CW519" s="24">
        <v>276</v>
      </c>
      <c r="CX519" s="24">
        <v>64.77</v>
      </c>
      <c r="CY519" s="24">
        <v>97.8</v>
      </c>
      <c r="CZ519" s="24">
        <v>82.37</v>
      </c>
      <c r="DA519" s="24">
        <v>47.18</v>
      </c>
      <c r="DB519" s="24">
        <v>317</v>
      </c>
      <c r="DC519" s="24">
        <v>2.91</v>
      </c>
      <c r="DD519" s="24">
        <v>7.18</v>
      </c>
      <c r="DE519" s="24">
        <v>38</v>
      </c>
      <c r="DF519" s="24">
        <v>3.64</v>
      </c>
      <c r="DG519" s="24">
        <v>1.1499999999999999</v>
      </c>
      <c r="DH519" s="24">
        <v>9.98</v>
      </c>
    </row>
    <row r="520" spans="1:112" ht="12.3" customHeight="1">
      <c r="A520" s="24">
        <v>530</v>
      </c>
      <c r="B520" s="24" t="s">
        <v>688</v>
      </c>
      <c r="C520" s="24" t="s">
        <v>689</v>
      </c>
      <c r="D520" s="25" t="s">
        <v>1224</v>
      </c>
      <c r="E520" s="25" t="s">
        <v>1225</v>
      </c>
      <c r="F520" s="25" t="s">
        <v>2566</v>
      </c>
      <c r="G520" s="25" t="s">
        <v>2567</v>
      </c>
      <c r="H520" s="25" t="s">
        <v>431</v>
      </c>
      <c r="I520" s="26">
        <v>2225</v>
      </c>
      <c r="J520" s="27">
        <v>2654.5030409064398</v>
      </c>
      <c r="K520" s="27">
        <f t="shared" si="289"/>
        <v>394.27</v>
      </c>
      <c r="L520" s="24">
        <v>455</v>
      </c>
      <c r="M520" s="24">
        <v>85</v>
      </c>
      <c r="N520" s="24">
        <v>13</v>
      </c>
      <c r="O520" s="24">
        <f t="shared" si="290"/>
        <v>98</v>
      </c>
      <c r="P520" s="28">
        <v>17.72</v>
      </c>
      <c r="Q520" s="28">
        <f t="shared" si="291"/>
        <v>0.41675713905813078</v>
      </c>
      <c r="R520" s="29">
        <v>0.42003033654200911</v>
      </c>
      <c r="S520" s="29">
        <v>4.4109586738176214E-2</v>
      </c>
      <c r="T520" s="29">
        <v>0.16429818927576348</v>
      </c>
      <c r="U520" s="28" t="s">
        <v>294</v>
      </c>
      <c r="V520" s="28" t="s">
        <v>295</v>
      </c>
      <c r="W520" s="28">
        <v>0.39062533939877181</v>
      </c>
      <c r="X520" s="27">
        <v>1036.9161512891499</v>
      </c>
      <c r="Y520" s="30">
        <f t="shared" si="292"/>
        <v>8.3039128257520641E-5</v>
      </c>
      <c r="Z520" s="27">
        <f t="shared" si="293"/>
        <v>1036.9161512891499</v>
      </c>
      <c r="AA520" s="27">
        <v>0</v>
      </c>
      <c r="AB520" s="27">
        <v>0</v>
      </c>
      <c r="AC520" s="27">
        <v>0</v>
      </c>
      <c r="AD520" s="27">
        <v>0</v>
      </c>
      <c r="AE520" s="27">
        <v>0</v>
      </c>
      <c r="AF520" s="27">
        <f t="shared" si="294"/>
        <v>0</v>
      </c>
      <c r="AG520" s="27">
        <f t="shared" si="295"/>
        <v>0</v>
      </c>
      <c r="AH520" s="27">
        <v>0</v>
      </c>
      <c r="AI520" s="27">
        <v>0</v>
      </c>
      <c r="AJ520" s="27">
        <v>0</v>
      </c>
      <c r="AK520" s="27">
        <v>0</v>
      </c>
      <c r="AL520" s="27">
        <v>0</v>
      </c>
      <c r="AM520" s="27">
        <v>0</v>
      </c>
      <c r="AN520" s="27">
        <f t="shared" si="296"/>
        <v>0</v>
      </c>
      <c r="AO520" s="27">
        <v>0</v>
      </c>
      <c r="AP520" s="30">
        <f t="shared" si="297"/>
        <v>0</v>
      </c>
      <c r="AQ520" s="30">
        <f t="shared" si="298"/>
        <v>0</v>
      </c>
      <c r="AR520" s="31">
        <f t="shared" si="299"/>
        <v>0</v>
      </c>
      <c r="AS520" s="31">
        <f t="shared" si="315"/>
        <v>0</v>
      </c>
      <c r="AT520" s="32">
        <f t="shared" si="300"/>
        <v>0</v>
      </c>
      <c r="AU520" s="24">
        <v>255.85959730619552</v>
      </c>
      <c r="AV520" s="28">
        <f t="shared" si="301"/>
        <v>7.1053603169250832E-3</v>
      </c>
      <c r="AW520" s="30">
        <f t="shared" si="302"/>
        <v>9.1255849325278692E-5</v>
      </c>
      <c r="AX520" s="33">
        <f t="shared" si="303"/>
        <v>7.1053603169250832E-3</v>
      </c>
      <c r="AY520" s="30">
        <f t="shared" si="304"/>
        <v>9.1255849325278692E-5</v>
      </c>
      <c r="AZ520" s="31">
        <f t="shared" si="305"/>
        <v>0.89539393875030937</v>
      </c>
      <c r="BA520" s="31">
        <f t="shared" si="287"/>
        <v>255.85959730619552</v>
      </c>
      <c r="BB520" s="33">
        <f t="shared" si="306"/>
        <v>0</v>
      </c>
      <c r="BC520" s="31">
        <f t="shared" si="307"/>
        <v>0.44084321186974784</v>
      </c>
      <c r="BD520" s="30">
        <f t="shared" si="308"/>
        <v>8.3039128257520641E-5</v>
      </c>
      <c r="BE520" s="31">
        <f t="shared" si="309"/>
        <v>0.94238166815286195</v>
      </c>
      <c r="BF520" s="31">
        <f t="shared" si="310"/>
        <v>0.44436334889329704</v>
      </c>
      <c r="BG520" s="31">
        <f t="shared" si="311"/>
        <v>0.67439363583864242</v>
      </c>
      <c r="BH520" s="24">
        <v>0</v>
      </c>
      <c r="BI520" s="24">
        <v>26.659255000000002</v>
      </c>
      <c r="BJ520" s="24">
        <f t="shared" si="284"/>
        <v>99.571538698528514</v>
      </c>
      <c r="BK520" s="28">
        <f t="shared" si="286"/>
        <v>4.9785769349264257E-2</v>
      </c>
      <c r="BL520" s="28" t="str">
        <f t="shared" si="312"/>
        <v>FALSEFALSE</v>
      </c>
      <c r="BM520" s="24" t="str">
        <f t="shared" si="313"/>
        <v>FALSEFALSE</v>
      </c>
      <c r="BN520" s="28">
        <v>0.44850000000000001</v>
      </c>
      <c r="BO520" s="28">
        <f t="shared" si="314"/>
        <v>0.39866666666666667</v>
      </c>
      <c r="BP520" s="24">
        <v>9.39</v>
      </c>
      <c r="BQ520" s="24">
        <f t="shared" si="288"/>
        <v>93.571428571428569</v>
      </c>
      <c r="BR520" s="24">
        <v>7</v>
      </c>
      <c r="BS520" s="28">
        <v>15.51</v>
      </c>
      <c r="BT520" s="28">
        <v>345.09749999999997</v>
      </c>
      <c r="BU520" s="24">
        <v>0.89</v>
      </c>
      <c r="BV520" s="28">
        <v>18.54</v>
      </c>
      <c r="BW520" s="28">
        <v>412.51499999999999</v>
      </c>
      <c r="BX520" s="24">
        <v>645</v>
      </c>
      <c r="BY520" s="24">
        <v>1438</v>
      </c>
      <c r="BZ520" s="24">
        <v>142</v>
      </c>
      <c r="CA520" s="24">
        <v>502</v>
      </c>
      <c r="CB520" s="24">
        <v>296</v>
      </c>
      <c r="CC520" s="24">
        <v>1427</v>
      </c>
      <c r="CD520" s="24">
        <v>54.73</v>
      </c>
      <c r="CE520" s="24">
        <v>29.18</v>
      </c>
      <c r="CF520" s="24">
        <v>105.07</v>
      </c>
      <c r="CG520" s="24">
        <v>0</v>
      </c>
      <c r="CH520" s="24">
        <v>2225</v>
      </c>
      <c r="CI520" s="24">
        <v>100</v>
      </c>
      <c r="CJ520" s="24" t="s">
        <v>1980</v>
      </c>
      <c r="CK520" s="24">
        <v>568</v>
      </c>
      <c r="CL520" s="28">
        <v>1.01</v>
      </c>
      <c r="CM520" s="28">
        <v>3.97</v>
      </c>
      <c r="CN520" s="24">
        <v>179</v>
      </c>
      <c r="CO520" s="24">
        <v>31.51</v>
      </c>
      <c r="CP520" s="24">
        <v>110</v>
      </c>
      <c r="CQ520" s="24">
        <v>265</v>
      </c>
      <c r="CR520" s="24">
        <v>280</v>
      </c>
      <c r="CS520" s="24">
        <v>655</v>
      </c>
      <c r="CT520" s="24">
        <v>116</v>
      </c>
      <c r="CU520" s="24">
        <v>276</v>
      </c>
      <c r="CV520" s="24">
        <v>195</v>
      </c>
      <c r="CW520" s="24">
        <v>128</v>
      </c>
      <c r="CX520" s="24">
        <v>70.3</v>
      </c>
      <c r="CY520" s="24">
        <v>96.84</v>
      </c>
      <c r="CZ520" s="24">
        <v>80.25</v>
      </c>
      <c r="DA520" s="24">
        <v>42.52</v>
      </c>
      <c r="DB520" s="24">
        <v>172</v>
      </c>
      <c r="DC520" s="24">
        <v>4</v>
      </c>
      <c r="DD520" s="24">
        <v>6.69</v>
      </c>
      <c r="DE520" s="24">
        <v>15</v>
      </c>
      <c r="DF520" s="24">
        <v>2.64</v>
      </c>
      <c r="DG520" s="24">
        <v>1.06</v>
      </c>
      <c r="DH520" s="24">
        <v>8.32</v>
      </c>
    </row>
    <row r="521" spans="1:112" ht="12.3" customHeight="1">
      <c r="A521" s="24">
        <v>531</v>
      </c>
      <c r="B521" s="24" t="s">
        <v>688</v>
      </c>
      <c r="C521" s="24" t="s">
        <v>689</v>
      </c>
      <c r="D521" s="25" t="s">
        <v>2190</v>
      </c>
      <c r="E521" s="25" t="s">
        <v>2482</v>
      </c>
      <c r="F521" s="25" t="s">
        <v>2483</v>
      </c>
      <c r="G521" s="25" t="s">
        <v>2484</v>
      </c>
      <c r="H521" s="25" t="s">
        <v>431</v>
      </c>
      <c r="I521" s="26">
        <v>3096</v>
      </c>
      <c r="J521" s="27">
        <v>3641.1937765205093</v>
      </c>
      <c r="K521" s="27">
        <f t="shared" si="289"/>
        <v>963.7847999999999</v>
      </c>
      <c r="L521" s="24">
        <v>509</v>
      </c>
      <c r="M521" s="24">
        <v>189</v>
      </c>
      <c r="N521" s="24">
        <v>41</v>
      </c>
      <c r="O521" s="24">
        <f t="shared" si="290"/>
        <v>230</v>
      </c>
      <c r="P521" s="28">
        <v>31.13</v>
      </c>
      <c r="Q521" s="28">
        <f t="shared" si="291"/>
        <v>0.43016242059224385</v>
      </c>
      <c r="R521" s="29">
        <v>0.50820424473481374</v>
      </c>
      <c r="S521" s="29">
        <v>8.7808797088488405E-2</v>
      </c>
      <c r="T521" s="29">
        <v>0.49109149931639873</v>
      </c>
      <c r="U521" s="28" t="s">
        <v>294</v>
      </c>
      <c r="V521" s="28" t="s">
        <v>295</v>
      </c>
      <c r="W521" s="28">
        <v>0.42992707528250745</v>
      </c>
      <c r="X521" s="27">
        <v>1565.4477908763306</v>
      </c>
      <c r="Y521" s="30">
        <f t="shared" si="292"/>
        <v>1.2536541139359934E-4</v>
      </c>
      <c r="Z521" s="27">
        <f t="shared" si="293"/>
        <v>1565.4477908763306</v>
      </c>
      <c r="AA521" s="27">
        <v>0</v>
      </c>
      <c r="AB521" s="27">
        <v>0</v>
      </c>
      <c r="AC521" s="27">
        <v>0</v>
      </c>
      <c r="AD521" s="27">
        <v>0</v>
      </c>
      <c r="AE521" s="27">
        <v>734</v>
      </c>
      <c r="AF521" s="27">
        <f t="shared" si="294"/>
        <v>734</v>
      </c>
      <c r="AG521" s="27">
        <f t="shared" si="295"/>
        <v>1</v>
      </c>
      <c r="AH521" s="27">
        <v>0</v>
      </c>
      <c r="AI521" s="27">
        <v>0</v>
      </c>
      <c r="AJ521" s="27">
        <v>0</v>
      </c>
      <c r="AK521" s="27">
        <v>0</v>
      </c>
      <c r="AL521" s="27">
        <v>734</v>
      </c>
      <c r="AM521" s="27">
        <v>734</v>
      </c>
      <c r="AN521" s="27">
        <f t="shared" si="296"/>
        <v>1</v>
      </c>
      <c r="AO521" s="27">
        <v>0</v>
      </c>
      <c r="AP521" s="30">
        <f t="shared" si="297"/>
        <v>0</v>
      </c>
      <c r="AQ521" s="30">
        <f t="shared" si="298"/>
        <v>0</v>
      </c>
      <c r="AR521" s="31">
        <f t="shared" si="299"/>
        <v>0</v>
      </c>
      <c r="AS521" s="31">
        <f t="shared" si="315"/>
        <v>0</v>
      </c>
      <c r="AT521" s="32">
        <f t="shared" si="300"/>
        <v>0</v>
      </c>
      <c r="AU521" s="24">
        <v>347.38107682826603</v>
      </c>
      <c r="AV521" s="28">
        <f t="shared" si="301"/>
        <v>9.6469616310402018E-3</v>
      </c>
      <c r="AW521" s="30">
        <f t="shared" si="302"/>
        <v>1.2389824551922599E-4</v>
      </c>
      <c r="AX521" s="33">
        <f t="shared" si="303"/>
        <v>9.6469616310402018E-3</v>
      </c>
      <c r="AY521" s="30">
        <f t="shared" si="304"/>
        <v>1.2389824551922599E-4</v>
      </c>
      <c r="AZ521" s="31">
        <f t="shared" si="305"/>
        <v>0.89566170825183622</v>
      </c>
      <c r="BA521" s="31">
        <f t="shared" si="287"/>
        <v>347.38107682826603</v>
      </c>
      <c r="BB521" s="33">
        <f t="shared" si="306"/>
        <v>0</v>
      </c>
      <c r="BC521" s="31">
        <f t="shared" si="307"/>
        <v>0.47117097153923004</v>
      </c>
      <c r="BD521" s="30">
        <f t="shared" si="308"/>
        <v>1.2536541139359934E-4</v>
      </c>
      <c r="BE521" s="31">
        <f t="shared" si="309"/>
        <v>0.94254556833811187</v>
      </c>
      <c r="BF521" s="31">
        <f t="shared" si="310"/>
        <v>0.45753266967733763</v>
      </c>
      <c r="BG521" s="31">
        <f t="shared" si="311"/>
        <v>0.69438022147220957</v>
      </c>
      <c r="BH521" s="24">
        <v>0</v>
      </c>
      <c r="BI521" s="24">
        <v>640.85386139299999</v>
      </c>
      <c r="BJ521" s="24">
        <f t="shared" si="284"/>
        <v>5.6817848746448734</v>
      </c>
      <c r="BK521" s="28">
        <f t="shared" si="286"/>
        <v>2.8408924373224368E-3</v>
      </c>
      <c r="BL521" s="28" t="str">
        <f t="shared" si="312"/>
        <v>FALSEFALSE</v>
      </c>
      <c r="BM521" s="24" t="str">
        <f t="shared" si="313"/>
        <v>FALSEFALSE</v>
      </c>
      <c r="BN521" s="28">
        <v>0.57590000000000008</v>
      </c>
      <c r="BO521" s="28">
        <f t="shared" si="314"/>
        <v>0.51191111111111121</v>
      </c>
      <c r="BP521" s="24">
        <v>11.02</v>
      </c>
      <c r="BQ521" s="24">
        <f t="shared" si="288"/>
        <v>53.866666666666667</v>
      </c>
      <c r="BR521" s="24">
        <v>15</v>
      </c>
      <c r="BS521" s="28">
        <v>43.36</v>
      </c>
      <c r="BT521" s="28">
        <v>1342.4256</v>
      </c>
      <c r="BU521" s="24">
        <v>0.68</v>
      </c>
      <c r="BV521" s="28">
        <v>32.01</v>
      </c>
      <c r="BW521" s="28">
        <v>991.02959999999996</v>
      </c>
      <c r="BX521" s="24">
        <v>1040</v>
      </c>
      <c r="BY521" s="24">
        <v>1806</v>
      </c>
      <c r="BZ521" s="24">
        <v>250</v>
      </c>
      <c r="CA521" s="24">
        <v>803</v>
      </c>
      <c r="CB521" s="24">
        <v>452</v>
      </c>
      <c r="CC521" s="24">
        <v>1841</v>
      </c>
      <c r="CD521" s="24">
        <v>71.430000000000007</v>
      </c>
      <c r="CE521" s="24">
        <v>28.86</v>
      </c>
      <c r="CF521" s="24">
        <v>117.57</v>
      </c>
      <c r="CG521" s="24">
        <v>0</v>
      </c>
      <c r="CH521" s="24">
        <v>3096</v>
      </c>
      <c r="CI521" s="24">
        <v>100</v>
      </c>
      <c r="CJ521" s="24" t="s">
        <v>1980</v>
      </c>
      <c r="CK521" s="24">
        <v>744</v>
      </c>
      <c r="CL521" s="28">
        <v>1.02</v>
      </c>
      <c r="CM521" s="28">
        <v>4.24</v>
      </c>
      <c r="CN521" s="24">
        <v>125</v>
      </c>
      <c r="CO521" s="24">
        <v>16.8</v>
      </c>
      <c r="CP521" s="24">
        <v>145</v>
      </c>
      <c r="CQ521" s="24">
        <v>431</v>
      </c>
      <c r="CR521" s="24">
        <v>232</v>
      </c>
      <c r="CS521" s="24">
        <v>808</v>
      </c>
      <c r="CT521" s="24">
        <v>124</v>
      </c>
      <c r="CU521" s="24">
        <v>424</v>
      </c>
      <c r="CV521" s="24">
        <v>254</v>
      </c>
      <c r="CW521" s="24">
        <v>108</v>
      </c>
      <c r="CX521" s="24">
        <v>46.27</v>
      </c>
      <c r="CY521" s="24">
        <v>96.58</v>
      </c>
      <c r="CZ521" s="24">
        <v>67.55</v>
      </c>
      <c r="DA521" s="24">
        <v>33.33</v>
      </c>
      <c r="DB521" s="24">
        <v>270</v>
      </c>
      <c r="DC521" s="24">
        <v>5.17</v>
      </c>
      <c r="DD521" s="24">
        <v>12.5</v>
      </c>
      <c r="DE521" s="24">
        <v>8</v>
      </c>
      <c r="DF521" s="24">
        <v>1.08</v>
      </c>
      <c r="DG521" s="24">
        <v>6.45</v>
      </c>
      <c r="DH521" s="24">
        <v>15.29</v>
      </c>
    </row>
    <row r="522" spans="1:112" ht="12.3" customHeight="1">
      <c r="A522" s="24">
        <v>532</v>
      </c>
      <c r="B522" s="24" t="s">
        <v>688</v>
      </c>
      <c r="C522" s="24" t="s">
        <v>689</v>
      </c>
      <c r="D522" s="25" t="s">
        <v>2190</v>
      </c>
      <c r="E522" s="25" t="s">
        <v>2482</v>
      </c>
      <c r="F522" s="25" t="s">
        <v>275</v>
      </c>
      <c r="G522" s="25" t="s">
        <v>2622</v>
      </c>
      <c r="H522" s="25" t="s">
        <v>431</v>
      </c>
      <c r="I522" s="26">
        <v>1146</v>
      </c>
      <c r="J522" s="27">
        <v>1347.8062234794909</v>
      </c>
      <c r="K522" s="27">
        <f t="shared" si="289"/>
        <v>597.18060000000003</v>
      </c>
      <c r="L522" s="24">
        <v>113</v>
      </c>
      <c r="M522" s="24">
        <v>87</v>
      </c>
      <c r="N522" s="24">
        <v>36</v>
      </c>
      <c r="O522" s="24">
        <f t="shared" si="290"/>
        <v>123</v>
      </c>
      <c r="P522" s="28">
        <v>52.11</v>
      </c>
      <c r="Q522" s="28">
        <f t="shared" si="291"/>
        <v>0.55747252878231468</v>
      </c>
      <c r="R522" s="29">
        <v>0.50820424473481374</v>
      </c>
      <c r="S522" s="29">
        <v>8.7808797088488405E-2</v>
      </c>
      <c r="T522" s="29">
        <v>0.49109149931639873</v>
      </c>
      <c r="U522" s="28" t="s">
        <v>294</v>
      </c>
      <c r="V522" s="28" t="s">
        <v>295</v>
      </c>
      <c r="W522" s="28">
        <v>0.71967555068973543</v>
      </c>
      <c r="X522" s="27">
        <v>969.98318610565525</v>
      </c>
      <c r="Y522" s="30">
        <f t="shared" si="292"/>
        <v>7.7678950316789085E-5</v>
      </c>
      <c r="Z522" s="27">
        <f t="shared" si="293"/>
        <v>969.98318610565525</v>
      </c>
      <c r="AA522" s="27">
        <v>0</v>
      </c>
      <c r="AB522" s="27">
        <v>0</v>
      </c>
      <c r="AC522" s="27">
        <v>0</v>
      </c>
      <c r="AD522" s="27">
        <v>0</v>
      </c>
      <c r="AE522" s="27">
        <v>0</v>
      </c>
      <c r="AF522" s="27">
        <f t="shared" si="294"/>
        <v>0</v>
      </c>
      <c r="AG522" s="27">
        <f t="shared" si="295"/>
        <v>0</v>
      </c>
      <c r="AH522" s="27">
        <v>0</v>
      </c>
      <c r="AI522" s="27">
        <v>0</v>
      </c>
      <c r="AJ522" s="27">
        <v>0</v>
      </c>
      <c r="AK522" s="27">
        <v>0</v>
      </c>
      <c r="AL522" s="27">
        <v>0</v>
      </c>
      <c r="AM522" s="27">
        <v>0</v>
      </c>
      <c r="AN522" s="27">
        <f t="shared" si="296"/>
        <v>0</v>
      </c>
      <c r="AO522" s="27">
        <v>0</v>
      </c>
      <c r="AP522" s="30">
        <f t="shared" si="297"/>
        <v>0</v>
      </c>
      <c r="AQ522" s="30">
        <f t="shared" si="298"/>
        <v>0</v>
      </c>
      <c r="AR522" s="31">
        <f t="shared" si="299"/>
        <v>0</v>
      </c>
      <c r="AS522" s="31">
        <f t="shared" si="315"/>
        <v>0</v>
      </c>
      <c r="AT522" s="32">
        <f t="shared" si="300"/>
        <v>0</v>
      </c>
      <c r="AU522" s="24">
        <v>200.78947864243619</v>
      </c>
      <c r="AV522" s="28">
        <f t="shared" si="301"/>
        <v>5.5760331393576229E-3</v>
      </c>
      <c r="AW522" s="30">
        <f t="shared" si="302"/>
        <v>7.1614333024871578E-5</v>
      </c>
      <c r="AX522" s="33">
        <f t="shared" si="303"/>
        <v>5.5760331393576229E-3</v>
      </c>
      <c r="AY522" s="30">
        <f t="shared" si="304"/>
        <v>7.1614333024871578E-5</v>
      </c>
      <c r="AZ522" s="31">
        <f t="shared" si="305"/>
        <v>0.89523281703002444</v>
      </c>
      <c r="BA522" s="31">
        <f t="shared" si="287"/>
        <v>200.78947864243619</v>
      </c>
      <c r="BB522" s="33">
        <f t="shared" si="306"/>
        <v>0</v>
      </c>
      <c r="BC522" s="31">
        <f t="shared" si="307"/>
        <v>0.46967103163473195</v>
      </c>
      <c r="BD522" s="30">
        <f t="shared" si="308"/>
        <v>7.7678950316789085E-5</v>
      </c>
      <c r="BE522" s="31">
        <f t="shared" si="309"/>
        <v>0.942360911920744</v>
      </c>
      <c r="BF522" s="31">
        <f t="shared" si="310"/>
        <v>0.55403804718693206</v>
      </c>
      <c r="BG522" s="31">
        <f t="shared" si="311"/>
        <v>0.84084282370699504</v>
      </c>
      <c r="BH522" s="24">
        <v>0</v>
      </c>
      <c r="BI522" s="24">
        <v>302.16469704399998</v>
      </c>
      <c r="BJ522" s="24">
        <f t="shared" si="284"/>
        <v>4.4605019602380249</v>
      </c>
      <c r="BK522" s="28">
        <f t="shared" si="286"/>
        <v>2.2302509801190125E-3</v>
      </c>
      <c r="BL522" s="28" t="str">
        <f t="shared" si="312"/>
        <v>TRUEFALSE</v>
      </c>
      <c r="BM522" s="24" t="str">
        <f t="shared" si="313"/>
        <v>FALSEFALSE</v>
      </c>
      <c r="BN522" s="28">
        <v>0.72849999999999993</v>
      </c>
      <c r="BO522" s="28">
        <f t="shared" si="314"/>
        <v>0.64755555555555544</v>
      </c>
      <c r="BP522" s="24">
        <v>16.059999999999999</v>
      </c>
      <c r="BQ522" s="24">
        <f t="shared" si="288"/>
        <v>34.875</v>
      </c>
      <c r="BR522" s="24">
        <v>8</v>
      </c>
      <c r="BS522" s="28">
        <v>62.98</v>
      </c>
      <c r="BT522" s="28">
        <v>721.75079999999991</v>
      </c>
      <c r="BU522" s="24">
        <v>0.85</v>
      </c>
      <c r="BV522" s="28">
        <v>46.81</v>
      </c>
      <c r="BW522" s="28">
        <v>536.44259999999997</v>
      </c>
      <c r="BX522" s="24">
        <v>448</v>
      </c>
      <c r="BY522" s="24">
        <v>615</v>
      </c>
      <c r="BZ522" s="24">
        <v>83</v>
      </c>
      <c r="CA522" s="24">
        <v>350</v>
      </c>
      <c r="CB522" s="24">
        <v>177</v>
      </c>
      <c r="CC522" s="24">
        <v>619</v>
      </c>
      <c r="CD522" s="24">
        <v>86.34</v>
      </c>
      <c r="CE522" s="24">
        <v>25.91</v>
      </c>
      <c r="CF522" s="24">
        <v>124.27</v>
      </c>
      <c r="CG522" s="24">
        <v>0</v>
      </c>
      <c r="CH522" s="24">
        <v>1146</v>
      </c>
      <c r="CI522" s="24">
        <v>100</v>
      </c>
      <c r="CJ522" s="24" t="s">
        <v>1980</v>
      </c>
      <c r="CK522" s="24">
        <v>238</v>
      </c>
      <c r="CL522" s="28">
        <v>1.01</v>
      </c>
      <c r="CM522" s="28">
        <v>4.88</v>
      </c>
      <c r="CN522" s="24">
        <v>28</v>
      </c>
      <c r="CO522" s="24">
        <v>11.76</v>
      </c>
      <c r="CP522" s="24">
        <v>35</v>
      </c>
      <c r="CQ522" s="24">
        <v>182</v>
      </c>
      <c r="CR522" s="24">
        <v>62</v>
      </c>
      <c r="CS522" s="24">
        <v>279</v>
      </c>
      <c r="CT522" s="24">
        <v>50</v>
      </c>
      <c r="CU522" s="24">
        <v>169</v>
      </c>
      <c r="CV522" s="24">
        <v>66</v>
      </c>
      <c r="CW522" s="24">
        <v>21</v>
      </c>
      <c r="CX522" s="24">
        <v>42.74</v>
      </c>
      <c r="CY522" s="24">
        <v>88.02</v>
      </c>
      <c r="CZ522" s="24">
        <v>46.48</v>
      </c>
      <c r="DA522" s="24">
        <v>16.03</v>
      </c>
      <c r="DB522" s="24">
        <v>137</v>
      </c>
      <c r="DC522" s="24">
        <v>15.45</v>
      </c>
      <c r="DD522" s="24">
        <v>24.37</v>
      </c>
      <c r="DE522" s="24">
        <v>7</v>
      </c>
      <c r="DF522" s="24">
        <v>2.94</v>
      </c>
      <c r="DG522" s="24">
        <v>15.97</v>
      </c>
      <c r="DH522" s="24">
        <v>22.88</v>
      </c>
    </row>
    <row r="523" spans="1:112" ht="12.3" customHeight="1">
      <c r="A523" s="24">
        <v>533</v>
      </c>
      <c r="B523" s="24" t="s">
        <v>688</v>
      </c>
      <c r="C523" s="24" t="s">
        <v>689</v>
      </c>
      <c r="D523" s="25" t="s">
        <v>1826</v>
      </c>
      <c r="E523" s="25" t="s">
        <v>1827</v>
      </c>
      <c r="F523" s="25" t="s">
        <v>1828</v>
      </c>
      <c r="G523" s="25" t="s">
        <v>1829</v>
      </c>
      <c r="H523" s="25" t="s">
        <v>431</v>
      </c>
      <c r="I523" s="26">
        <v>3606</v>
      </c>
      <c r="J523" s="27">
        <v>4247.9302912176108</v>
      </c>
      <c r="K523" s="27">
        <f t="shared" si="289"/>
        <v>777.45360000000005</v>
      </c>
      <c r="L523" s="24">
        <v>1062</v>
      </c>
      <c r="M523" s="24">
        <v>260</v>
      </c>
      <c r="N523" s="24">
        <v>32</v>
      </c>
      <c r="O523" s="24">
        <f t="shared" si="290"/>
        <v>292</v>
      </c>
      <c r="P523" s="28">
        <v>21.56</v>
      </c>
      <c r="Q523" s="28">
        <f t="shared" si="291"/>
        <v>0.41210427565279384</v>
      </c>
      <c r="R523" s="29">
        <v>0.5092452613492171</v>
      </c>
      <c r="S523" s="29">
        <v>0.10069137573775043</v>
      </c>
      <c r="T523" s="29">
        <v>0.31828310581786656</v>
      </c>
      <c r="U523" s="28" t="s">
        <v>294</v>
      </c>
      <c r="V523" s="28" t="s">
        <v>295</v>
      </c>
      <c r="W523" s="28">
        <v>0.37629855229855358</v>
      </c>
      <c r="X523" s="27">
        <v>1598.49001885036</v>
      </c>
      <c r="Y523" s="30">
        <f t="shared" si="292"/>
        <v>1.2801152487465413E-4</v>
      </c>
      <c r="Z523" s="27">
        <f t="shared" si="293"/>
        <v>1598.49001885036</v>
      </c>
      <c r="AA523" s="27">
        <v>0</v>
      </c>
      <c r="AB523" s="27">
        <v>0</v>
      </c>
      <c r="AC523" s="27">
        <v>178</v>
      </c>
      <c r="AD523" s="27">
        <v>0</v>
      </c>
      <c r="AE523" s="27">
        <v>2278</v>
      </c>
      <c r="AF523" s="27">
        <f t="shared" si="294"/>
        <v>2278</v>
      </c>
      <c r="AG523" s="27">
        <f t="shared" si="295"/>
        <v>2</v>
      </c>
      <c r="AH523" s="27">
        <v>0</v>
      </c>
      <c r="AI523" s="27">
        <v>0</v>
      </c>
      <c r="AJ523" s="27">
        <v>0</v>
      </c>
      <c r="AK523" s="27">
        <v>0</v>
      </c>
      <c r="AL523" s="27">
        <v>2278</v>
      </c>
      <c r="AM523" s="27">
        <v>2278</v>
      </c>
      <c r="AN523" s="27">
        <f t="shared" si="296"/>
        <v>1</v>
      </c>
      <c r="AO523" s="27">
        <v>0</v>
      </c>
      <c r="AP523" s="30">
        <f t="shared" si="297"/>
        <v>0</v>
      </c>
      <c r="AQ523" s="30">
        <f t="shared" si="298"/>
        <v>0</v>
      </c>
      <c r="AR523" s="31">
        <f t="shared" si="299"/>
        <v>0</v>
      </c>
      <c r="AS523" s="31">
        <f t="shared" si="315"/>
        <v>0</v>
      </c>
      <c r="AT523" s="32">
        <f t="shared" si="300"/>
        <v>0</v>
      </c>
      <c r="AU523" s="24">
        <v>352.21544495144616</v>
      </c>
      <c r="AV523" s="28">
        <f t="shared" si="301"/>
        <v>9.7812146658354682E-3</v>
      </c>
      <c r="AW523" s="30">
        <f t="shared" si="302"/>
        <v>1.2562248949395523E-4</v>
      </c>
      <c r="AX523" s="33">
        <f t="shared" si="303"/>
        <v>9.7812146658354682E-3</v>
      </c>
      <c r="AY523" s="30">
        <f t="shared" si="304"/>
        <v>1.2562248949395523E-4</v>
      </c>
      <c r="AZ523" s="31">
        <f t="shared" si="305"/>
        <v>0.89567585243251702</v>
      </c>
      <c r="BA523" s="31">
        <f t="shared" si="287"/>
        <v>352.21544495144616</v>
      </c>
      <c r="BB523" s="33">
        <f t="shared" si="306"/>
        <v>0</v>
      </c>
      <c r="BC523" s="31">
        <f t="shared" si="307"/>
        <v>0.47156744281585655</v>
      </c>
      <c r="BD523" s="30">
        <f t="shared" si="308"/>
        <v>1.2801152487465413E-4</v>
      </c>
      <c r="BE523" s="31">
        <f t="shared" si="309"/>
        <v>0.94255581489078799</v>
      </c>
      <c r="BF523" s="31">
        <f t="shared" si="310"/>
        <v>0.4396607929047387</v>
      </c>
      <c r="BG523" s="31">
        <f t="shared" si="311"/>
        <v>0.66725674248603573</v>
      </c>
      <c r="BH523" s="24">
        <v>74.900000000000006</v>
      </c>
      <c r="BI523" s="24">
        <v>213.89353241699999</v>
      </c>
      <c r="BJ523" s="24">
        <f t="shared" si="284"/>
        <v>19.860022148477036</v>
      </c>
      <c r="BK523" s="28">
        <f t="shared" si="286"/>
        <v>9.9300110742385171E-3</v>
      </c>
      <c r="BL523" s="28" t="str">
        <f t="shared" si="312"/>
        <v>FALSETRUE</v>
      </c>
      <c r="BM523" s="24" t="str">
        <f t="shared" si="313"/>
        <v>FALSETRUE</v>
      </c>
      <c r="BN523" s="28">
        <v>0.33229999999999998</v>
      </c>
      <c r="BO523" s="28">
        <f t="shared" si="314"/>
        <v>0.29537777777777774</v>
      </c>
      <c r="BP523" s="24">
        <v>11.32</v>
      </c>
      <c r="BQ523" s="24">
        <f t="shared" si="288"/>
        <v>85.090909090909093</v>
      </c>
      <c r="BR523" s="24">
        <v>11</v>
      </c>
      <c r="BS523" s="28">
        <v>9.85</v>
      </c>
      <c r="BT523" s="28">
        <v>355.19099999999997</v>
      </c>
      <c r="BU523" s="24">
        <v>1.37</v>
      </c>
      <c r="BV523" s="28">
        <v>5.8900000000000006</v>
      </c>
      <c r="BW523" s="28">
        <v>212.39340000000004</v>
      </c>
      <c r="BX523" s="24">
        <v>821</v>
      </c>
      <c r="BY523" s="24">
        <v>2471</v>
      </c>
      <c r="BZ523" s="24">
        <v>314</v>
      </c>
      <c r="CA523" s="24">
        <v>624</v>
      </c>
      <c r="CB523" s="24">
        <v>379</v>
      </c>
      <c r="CC523" s="24">
        <v>2603</v>
      </c>
      <c r="CD523" s="24">
        <v>45.93</v>
      </c>
      <c r="CE523" s="24">
        <v>32.96</v>
      </c>
      <c r="CF523" s="24">
        <v>127.65</v>
      </c>
      <c r="CG523" s="24">
        <v>2701</v>
      </c>
      <c r="CH523" s="24">
        <v>905</v>
      </c>
      <c r="CI523" s="24">
        <v>25.1</v>
      </c>
      <c r="CJ523" s="24" t="s">
        <v>98</v>
      </c>
      <c r="CK523" s="24">
        <v>1402</v>
      </c>
      <c r="CL523" s="28">
        <v>1.01</v>
      </c>
      <c r="CM523" s="28">
        <v>2.59</v>
      </c>
      <c r="CN523" s="24">
        <v>329</v>
      </c>
      <c r="CO523" s="24">
        <v>23.48</v>
      </c>
      <c r="CP523" s="24">
        <v>151</v>
      </c>
      <c r="CQ523" s="24">
        <v>389</v>
      </c>
      <c r="CR523" s="24">
        <v>304</v>
      </c>
      <c r="CS523" s="24">
        <v>936</v>
      </c>
      <c r="CT523" s="24">
        <v>98</v>
      </c>
      <c r="CU523" s="24">
        <v>315</v>
      </c>
      <c r="CV523" s="24">
        <v>234</v>
      </c>
      <c r="CW523" s="24">
        <v>124</v>
      </c>
      <c r="CX523" s="24">
        <v>48.04</v>
      </c>
      <c r="CY523" s="24">
        <v>91.04</v>
      </c>
      <c r="CZ523" s="24">
        <v>75.73</v>
      </c>
      <c r="DA523" s="24">
        <v>30.85</v>
      </c>
      <c r="DB523" s="24">
        <v>351</v>
      </c>
      <c r="DC523" s="24">
        <v>10.11</v>
      </c>
      <c r="DD523" s="24">
        <v>1.86</v>
      </c>
      <c r="DE523" s="24">
        <v>35</v>
      </c>
      <c r="DF523" s="24">
        <v>2.5</v>
      </c>
      <c r="DG523" s="24">
        <v>4.07</v>
      </c>
      <c r="DH523" s="24">
        <v>13.44</v>
      </c>
    </row>
    <row r="524" spans="1:112" ht="12.3" customHeight="1">
      <c r="A524" s="24">
        <v>534</v>
      </c>
      <c r="B524" s="24" t="s">
        <v>688</v>
      </c>
      <c r="C524" s="24" t="s">
        <v>689</v>
      </c>
      <c r="D524" s="25" t="s">
        <v>1826</v>
      </c>
      <c r="E524" s="25" t="s">
        <v>1827</v>
      </c>
      <c r="F524" s="25" t="s">
        <v>2706</v>
      </c>
      <c r="G524" s="25" t="s">
        <v>2707</v>
      </c>
      <c r="H524" s="25" t="s">
        <v>431</v>
      </c>
      <c r="I524" s="26">
        <v>852</v>
      </c>
      <c r="J524" s="27">
        <v>1003.6707177252923</v>
      </c>
      <c r="K524" s="27">
        <f t="shared" si="289"/>
        <v>238.13399999999999</v>
      </c>
      <c r="L524" s="24">
        <v>165</v>
      </c>
      <c r="M524" s="24">
        <v>60</v>
      </c>
      <c r="N524" s="24">
        <v>4</v>
      </c>
      <c r="O524" s="24">
        <f t="shared" si="290"/>
        <v>64</v>
      </c>
      <c r="P524" s="28">
        <v>27.95</v>
      </c>
      <c r="Q524" s="28">
        <f t="shared" si="291"/>
        <v>0.4509389229516671</v>
      </c>
      <c r="R524" s="29">
        <v>0.5092452613492171</v>
      </c>
      <c r="S524" s="29">
        <v>0.10069137573775043</v>
      </c>
      <c r="T524" s="29">
        <v>0.31828310581786656</v>
      </c>
      <c r="U524" s="28" t="s">
        <v>294</v>
      </c>
      <c r="V524" s="28" t="s">
        <v>295</v>
      </c>
      <c r="W524" s="28">
        <v>0.48782674103639023</v>
      </c>
      <c r="X524" s="27">
        <v>489.61741530158412</v>
      </c>
      <c r="Y524" s="30">
        <f t="shared" si="292"/>
        <v>3.9209923864910894E-5</v>
      </c>
      <c r="Z524" s="27">
        <f t="shared" si="293"/>
        <v>489.61741530158412</v>
      </c>
      <c r="AA524" s="27">
        <v>0</v>
      </c>
      <c r="AB524" s="27">
        <v>0</v>
      </c>
      <c r="AC524" s="27">
        <v>0</v>
      </c>
      <c r="AD524" s="27">
        <v>0</v>
      </c>
      <c r="AE524" s="27">
        <v>0</v>
      </c>
      <c r="AF524" s="27">
        <f t="shared" si="294"/>
        <v>0</v>
      </c>
      <c r="AG524" s="27">
        <f t="shared" si="295"/>
        <v>0</v>
      </c>
      <c r="AH524" s="27">
        <v>0</v>
      </c>
      <c r="AI524" s="27">
        <v>0</v>
      </c>
      <c r="AJ524" s="27">
        <v>0</v>
      </c>
      <c r="AK524" s="27">
        <v>0</v>
      </c>
      <c r="AL524" s="27">
        <v>0</v>
      </c>
      <c r="AM524" s="27">
        <v>0</v>
      </c>
      <c r="AN524" s="27">
        <f t="shared" si="296"/>
        <v>0</v>
      </c>
      <c r="AO524" s="27">
        <v>0</v>
      </c>
      <c r="AP524" s="30">
        <f t="shared" si="297"/>
        <v>0</v>
      </c>
      <c r="AQ524" s="30">
        <f t="shared" si="298"/>
        <v>0</v>
      </c>
      <c r="AR524" s="31">
        <f t="shared" si="299"/>
        <v>0</v>
      </c>
      <c r="AS524" s="31">
        <f t="shared" si="315"/>
        <v>0</v>
      </c>
      <c r="AT524" s="32">
        <f t="shared" si="300"/>
        <v>0</v>
      </c>
      <c r="AU524" s="24">
        <v>96.101867984168877</v>
      </c>
      <c r="AV524" s="28">
        <f t="shared" si="301"/>
        <v>2.6688011954459213E-3</v>
      </c>
      <c r="AW524" s="30">
        <f t="shared" si="302"/>
        <v>3.4276054824497998E-5</v>
      </c>
      <c r="AX524" s="33">
        <f t="shared" si="303"/>
        <v>2.6688011954459213E-3</v>
      </c>
      <c r="AY524" s="30">
        <f t="shared" si="304"/>
        <v>3.4276054824497998E-5</v>
      </c>
      <c r="AZ524" s="31">
        <f t="shared" si="305"/>
        <v>0.89492652664367589</v>
      </c>
      <c r="BA524" s="31">
        <f t="shared" si="287"/>
        <v>96.101867984168877</v>
      </c>
      <c r="BB524" s="33">
        <f t="shared" si="306"/>
        <v>0</v>
      </c>
      <c r="BC524" s="31">
        <f t="shared" si="307"/>
        <v>0.46894686306277961</v>
      </c>
      <c r="BD524" s="30">
        <f t="shared" si="308"/>
        <v>3.9209923864910894E-5</v>
      </c>
      <c r="BE524" s="31">
        <f t="shared" si="309"/>
        <v>0.94221194820140264</v>
      </c>
      <c r="BF524" s="31">
        <f t="shared" si="310"/>
        <v>0.47669263305388593</v>
      </c>
      <c r="BG524" s="31">
        <f t="shared" si="311"/>
        <v>0.72345858132395424</v>
      </c>
      <c r="BH524" s="24">
        <v>0</v>
      </c>
      <c r="BI524" s="24">
        <v>87.064796295899995</v>
      </c>
      <c r="BJ524" s="24">
        <f t="shared" si="284"/>
        <v>11.527859254551045</v>
      </c>
      <c r="BK524" s="28">
        <f t="shared" ref="BK524:BK546" si="316">BJ524/(2000)</f>
        <v>5.7639296272755224E-3</v>
      </c>
      <c r="BL524" s="28" t="str">
        <f t="shared" si="312"/>
        <v>TRUEFALSE</v>
      </c>
      <c r="BM524" s="24" t="str">
        <f t="shared" si="313"/>
        <v>FALSEFALSE</v>
      </c>
      <c r="BN524" s="28">
        <v>0.44569999999999999</v>
      </c>
      <c r="BO524" s="28">
        <f t="shared" si="314"/>
        <v>0.39617777777777774</v>
      </c>
      <c r="BP524" s="24">
        <v>16.809999999999999</v>
      </c>
      <c r="BQ524" s="24">
        <f t="shared" si="288"/>
        <v>65.666666666666671</v>
      </c>
      <c r="BR524" s="24">
        <v>3</v>
      </c>
      <c r="BS524" s="28">
        <v>15.61</v>
      </c>
      <c r="BT524" s="28">
        <v>132.99719999999999</v>
      </c>
      <c r="BU524" s="24">
        <v>1.69</v>
      </c>
      <c r="BV524" s="28">
        <v>5.4799999999999995</v>
      </c>
      <c r="BW524" s="28">
        <v>46.689599999999999</v>
      </c>
      <c r="BX524" s="24">
        <v>238</v>
      </c>
      <c r="BY524" s="24">
        <v>534</v>
      </c>
      <c r="BZ524" s="24">
        <v>80</v>
      </c>
      <c r="CA524" s="24">
        <v>183</v>
      </c>
      <c r="CB524" s="24">
        <v>96</v>
      </c>
      <c r="CC524" s="24">
        <v>573</v>
      </c>
      <c r="CD524" s="24">
        <v>59.55</v>
      </c>
      <c r="CE524" s="24">
        <v>30.84</v>
      </c>
      <c r="CF524" s="24">
        <v>127.81</v>
      </c>
      <c r="CG524" s="24">
        <v>0</v>
      </c>
      <c r="CH524" s="24">
        <v>852</v>
      </c>
      <c r="CI524" s="24">
        <v>100</v>
      </c>
      <c r="CJ524" s="24" t="s">
        <v>1980</v>
      </c>
      <c r="CK524" s="24">
        <v>237</v>
      </c>
      <c r="CL524" s="28">
        <v>1</v>
      </c>
      <c r="CM524" s="28">
        <v>3.59</v>
      </c>
      <c r="CN524" s="24">
        <v>45</v>
      </c>
      <c r="CO524" s="24">
        <v>18.989999999999998</v>
      </c>
      <c r="CP524" s="24">
        <v>28</v>
      </c>
      <c r="CQ524" s="24">
        <v>116</v>
      </c>
      <c r="CR524" s="24">
        <v>53</v>
      </c>
      <c r="CS524" s="24">
        <v>197</v>
      </c>
      <c r="CT524" s="24">
        <v>39</v>
      </c>
      <c r="CU524" s="24">
        <v>87</v>
      </c>
      <c r="CV524" s="24">
        <v>46</v>
      </c>
      <c r="CW524" s="24">
        <v>29</v>
      </c>
      <c r="CX524" s="24">
        <v>53.42</v>
      </c>
      <c r="CY524" s="24">
        <v>93.55</v>
      </c>
      <c r="CZ524" s="24">
        <v>59.74</v>
      </c>
      <c r="DA524" s="24">
        <v>25</v>
      </c>
      <c r="DB524" s="24">
        <v>118</v>
      </c>
      <c r="DC524" s="24">
        <v>7.46</v>
      </c>
      <c r="DD524" s="24">
        <v>5.91</v>
      </c>
      <c r="DE524" s="24">
        <v>5</v>
      </c>
      <c r="DF524" s="24">
        <v>2.11</v>
      </c>
      <c r="DG524" s="24">
        <v>1.27</v>
      </c>
      <c r="DH524" s="24">
        <v>18.34</v>
      </c>
    </row>
    <row r="525" spans="1:112" ht="12.3" customHeight="1">
      <c r="A525" s="24">
        <v>535</v>
      </c>
      <c r="B525" s="24" t="s">
        <v>688</v>
      </c>
      <c r="C525" s="24" t="s">
        <v>689</v>
      </c>
      <c r="D525" s="25" t="s">
        <v>1826</v>
      </c>
      <c r="E525" s="25" t="s">
        <v>1827</v>
      </c>
      <c r="F525" s="25" t="s">
        <v>2589</v>
      </c>
      <c r="G525" s="25" t="s">
        <v>2590</v>
      </c>
      <c r="H525" s="25" t="s">
        <v>431</v>
      </c>
      <c r="I525" s="26">
        <v>1912</v>
      </c>
      <c r="J525" s="27">
        <v>2252.3690285102807</v>
      </c>
      <c r="K525" s="27">
        <f t="shared" si="289"/>
        <v>730.19280000000003</v>
      </c>
      <c r="L525" s="24">
        <v>327</v>
      </c>
      <c r="M525" s="24">
        <v>170</v>
      </c>
      <c r="N525" s="24">
        <v>32</v>
      </c>
      <c r="O525" s="24">
        <f t="shared" si="290"/>
        <v>202</v>
      </c>
      <c r="P525" s="28">
        <v>38.19</v>
      </c>
      <c r="Q525" s="28">
        <f t="shared" si="291"/>
        <v>0.52581786514751849</v>
      </c>
      <c r="R525" s="29">
        <v>0.5092452613492171</v>
      </c>
      <c r="S525" s="29">
        <v>0.10069137573775043</v>
      </c>
      <c r="T525" s="29">
        <v>0.31828310581786656</v>
      </c>
      <c r="U525" s="28" t="s">
        <v>294</v>
      </c>
      <c r="V525" s="28" t="s">
        <v>295</v>
      </c>
      <c r="W525" s="28">
        <v>0.66655109982753991</v>
      </c>
      <c r="X525" s="27">
        <v>1501.3190531710152</v>
      </c>
      <c r="Y525" s="30">
        <f t="shared" si="292"/>
        <v>1.2022980378570933E-4</v>
      </c>
      <c r="Z525" s="27">
        <f t="shared" si="293"/>
        <v>1501.3190531710152</v>
      </c>
      <c r="AA525" s="27">
        <v>0</v>
      </c>
      <c r="AB525" s="27">
        <v>0</v>
      </c>
      <c r="AC525" s="27">
        <v>48</v>
      </c>
      <c r="AD525" s="27">
        <v>0</v>
      </c>
      <c r="AE525" s="27">
        <v>0</v>
      </c>
      <c r="AF525" s="27">
        <f t="shared" si="294"/>
        <v>48</v>
      </c>
      <c r="AG525" s="27">
        <f t="shared" si="295"/>
        <v>1</v>
      </c>
      <c r="AH525" s="27">
        <v>0</v>
      </c>
      <c r="AI525" s="27">
        <v>0</v>
      </c>
      <c r="AJ525" s="27">
        <v>48</v>
      </c>
      <c r="AK525" s="27">
        <v>0</v>
      </c>
      <c r="AL525" s="27">
        <v>0</v>
      </c>
      <c r="AM525" s="27">
        <v>48</v>
      </c>
      <c r="AN525" s="27">
        <f t="shared" si="296"/>
        <v>1</v>
      </c>
      <c r="AO525" s="27">
        <v>0</v>
      </c>
      <c r="AP525" s="30">
        <f t="shared" si="297"/>
        <v>0</v>
      </c>
      <c r="AQ525" s="30">
        <f t="shared" si="298"/>
        <v>0</v>
      </c>
      <c r="AR525" s="31">
        <f t="shared" si="299"/>
        <v>0</v>
      </c>
      <c r="AS525" s="31">
        <f t="shared" si="315"/>
        <v>0</v>
      </c>
      <c r="AT525" s="32">
        <f t="shared" si="300"/>
        <v>0</v>
      </c>
      <c r="AU525" s="24">
        <v>238.62529373825927</v>
      </c>
      <c r="AV525" s="28">
        <f t="shared" si="301"/>
        <v>6.6267543238307238E-3</v>
      </c>
      <c r="AW525" s="30">
        <f t="shared" si="302"/>
        <v>8.5108997590264165E-5</v>
      </c>
      <c r="AX525" s="33">
        <f t="shared" si="303"/>
        <v>6.6267543238307238E-3</v>
      </c>
      <c r="AY525" s="30">
        <f t="shared" si="304"/>
        <v>8.5108997590264165E-5</v>
      </c>
      <c r="AZ525" s="31">
        <f t="shared" si="305"/>
        <v>0.89534351538631163</v>
      </c>
      <c r="BA525" s="31">
        <f t="shared" si="287"/>
        <v>238.62529373825927</v>
      </c>
      <c r="BB525" s="33">
        <f t="shared" si="306"/>
        <v>0</v>
      </c>
      <c r="BC525" s="31">
        <f t="shared" si="307"/>
        <v>0.47040517701978651</v>
      </c>
      <c r="BD525" s="30">
        <f t="shared" si="308"/>
        <v>1.2022980378570933E-4</v>
      </c>
      <c r="BE525" s="31">
        <f t="shared" si="309"/>
        <v>0.94252568171032558</v>
      </c>
      <c r="BF525" s="31">
        <f t="shared" si="310"/>
        <v>0.53639900378055039</v>
      </c>
      <c r="BG525" s="31">
        <f t="shared" si="311"/>
        <v>0.81407270721297731</v>
      </c>
      <c r="BH525" s="24">
        <v>0</v>
      </c>
      <c r="BI525" s="24">
        <v>156.55510875300001</v>
      </c>
      <c r="BJ525" s="24">
        <f t="shared" si="284"/>
        <v>14.387068211640965</v>
      </c>
      <c r="BK525" s="28">
        <f t="shared" si="316"/>
        <v>7.1935341058204823E-3</v>
      </c>
      <c r="BL525" s="28" t="str">
        <f t="shared" si="312"/>
        <v>TRUEFALSE</v>
      </c>
      <c r="BM525" s="24" t="str">
        <f t="shared" si="313"/>
        <v>FALSEFALSE</v>
      </c>
      <c r="BN525" s="28">
        <v>0.36159999999999998</v>
      </c>
      <c r="BO525" s="28">
        <f t="shared" si="314"/>
        <v>0.32142222222222222</v>
      </c>
      <c r="BP525" s="24">
        <v>23.29</v>
      </c>
      <c r="BQ525" s="24">
        <f t="shared" si="288"/>
        <v>27.53846153846154</v>
      </c>
      <c r="BR525" s="24">
        <v>13</v>
      </c>
      <c r="BS525" s="28">
        <v>32.49</v>
      </c>
      <c r="BT525" s="28">
        <v>621.2088</v>
      </c>
      <c r="BU525" s="24">
        <v>0.72</v>
      </c>
      <c r="BV525" s="28">
        <v>23.64</v>
      </c>
      <c r="BW525" s="28">
        <v>451.99680000000001</v>
      </c>
      <c r="BX525" s="24">
        <v>469</v>
      </c>
      <c r="BY525" s="24">
        <v>1297</v>
      </c>
      <c r="BZ525" s="24">
        <v>146</v>
      </c>
      <c r="CA525" s="24">
        <v>353</v>
      </c>
      <c r="CB525" s="24">
        <v>254</v>
      </c>
      <c r="CC525" s="24">
        <v>1305</v>
      </c>
      <c r="CD525" s="24">
        <v>47.42</v>
      </c>
      <c r="CE525" s="24">
        <v>31.03</v>
      </c>
      <c r="CF525" s="24">
        <v>126.27</v>
      </c>
      <c r="CG525" s="24">
        <v>0</v>
      </c>
      <c r="CH525" s="24">
        <v>1912</v>
      </c>
      <c r="CI525" s="24">
        <v>100</v>
      </c>
      <c r="CJ525" s="24" t="s">
        <v>1980</v>
      </c>
      <c r="CK525" s="24">
        <v>556</v>
      </c>
      <c r="CL525" s="28">
        <v>1</v>
      </c>
      <c r="CM525" s="28">
        <v>3.45</v>
      </c>
      <c r="CN525" s="24">
        <v>91</v>
      </c>
      <c r="CO525" s="24">
        <v>16.399999999999999</v>
      </c>
      <c r="CP525" s="24">
        <v>65</v>
      </c>
      <c r="CQ525" s="24">
        <v>220</v>
      </c>
      <c r="CR525" s="24">
        <v>73</v>
      </c>
      <c r="CS525" s="24">
        <v>358</v>
      </c>
      <c r="CT525" s="24">
        <v>34</v>
      </c>
      <c r="CU525" s="24">
        <v>160</v>
      </c>
      <c r="CV525" s="24">
        <v>127</v>
      </c>
      <c r="CW525" s="24">
        <v>63</v>
      </c>
      <c r="CX525" s="24">
        <v>28.1</v>
      </c>
      <c r="CY525" s="24">
        <v>85.56</v>
      </c>
      <c r="CZ525" s="24">
        <v>58.53</v>
      </c>
      <c r="DA525" s="24">
        <v>25.2</v>
      </c>
      <c r="DB525" s="24">
        <v>379</v>
      </c>
      <c r="DC525" s="24">
        <v>16.55</v>
      </c>
      <c r="DD525" s="24">
        <v>6.13</v>
      </c>
      <c r="DE525" s="24">
        <v>4</v>
      </c>
      <c r="DF525" s="24">
        <v>0.72</v>
      </c>
      <c r="DG525" s="24">
        <v>8.11</v>
      </c>
      <c r="DH525" s="24">
        <v>24.76</v>
      </c>
    </row>
    <row r="526" spans="1:112" ht="12.3" customHeight="1">
      <c r="A526" s="24">
        <v>536</v>
      </c>
      <c r="B526" s="24" t="s">
        <v>688</v>
      </c>
      <c r="C526" s="24" t="s">
        <v>689</v>
      </c>
      <c r="D526" s="25" t="s">
        <v>1826</v>
      </c>
      <c r="E526" s="25" t="s">
        <v>1827</v>
      </c>
      <c r="F526" s="25" t="s">
        <v>2662</v>
      </c>
      <c r="G526" s="25" t="s">
        <v>2663</v>
      </c>
      <c r="H526" s="25" t="s">
        <v>431</v>
      </c>
      <c r="I526" s="26">
        <v>1546</v>
      </c>
      <c r="J526" s="27">
        <v>1821.2147061071619</v>
      </c>
      <c r="K526" s="27">
        <f t="shared" si="289"/>
        <v>302.39760000000001</v>
      </c>
      <c r="L526" s="24">
        <v>403</v>
      </c>
      <c r="M526" s="24">
        <v>90</v>
      </c>
      <c r="N526" s="24">
        <v>8</v>
      </c>
      <c r="O526" s="24">
        <f t="shared" si="290"/>
        <v>98</v>
      </c>
      <c r="P526" s="28">
        <v>19.560000000000002</v>
      </c>
      <c r="Q526" s="28">
        <f t="shared" si="291"/>
        <v>0.39995734867978239</v>
      </c>
      <c r="R526" s="29">
        <v>0.5092452613492171</v>
      </c>
      <c r="S526" s="29">
        <v>0.10069137573775043</v>
      </c>
      <c r="T526" s="29">
        <v>0.31828310581786656</v>
      </c>
      <c r="U526" s="28" t="s">
        <v>294</v>
      </c>
      <c r="V526" s="28" t="s">
        <v>295</v>
      </c>
      <c r="W526" s="28">
        <v>0.34139145097215723</v>
      </c>
      <c r="X526" s="27">
        <v>621.7471310497549</v>
      </c>
      <c r="Y526" s="30">
        <f t="shared" si="292"/>
        <v>4.9791238852628267E-5</v>
      </c>
      <c r="Z526" s="27">
        <f t="shared" si="293"/>
        <v>621.7471310497549</v>
      </c>
      <c r="AA526" s="27">
        <v>0</v>
      </c>
      <c r="AB526" s="27">
        <v>0</v>
      </c>
      <c r="AC526" s="27">
        <v>64</v>
      </c>
      <c r="AD526" s="27">
        <v>0</v>
      </c>
      <c r="AE526" s="27">
        <v>0</v>
      </c>
      <c r="AF526" s="27">
        <f t="shared" si="294"/>
        <v>64</v>
      </c>
      <c r="AG526" s="27">
        <f t="shared" si="295"/>
        <v>1</v>
      </c>
      <c r="AH526" s="27">
        <v>0</v>
      </c>
      <c r="AI526" s="27">
        <v>0</v>
      </c>
      <c r="AJ526" s="27">
        <v>0</v>
      </c>
      <c r="AK526" s="27">
        <v>0</v>
      </c>
      <c r="AL526" s="27">
        <v>0</v>
      </c>
      <c r="AM526" s="27">
        <v>0</v>
      </c>
      <c r="AN526" s="27">
        <f t="shared" si="296"/>
        <v>0</v>
      </c>
      <c r="AO526" s="27">
        <v>0</v>
      </c>
      <c r="AP526" s="30">
        <f t="shared" si="297"/>
        <v>0</v>
      </c>
      <c r="AQ526" s="30">
        <f t="shared" si="298"/>
        <v>0</v>
      </c>
      <c r="AR526" s="31">
        <f t="shared" si="299"/>
        <v>0</v>
      </c>
      <c r="AS526" s="31">
        <f t="shared" si="315"/>
        <v>0</v>
      </c>
      <c r="AT526" s="32">
        <f t="shared" si="300"/>
        <v>0</v>
      </c>
      <c r="AU526" s="24">
        <v>142.70162650636172</v>
      </c>
      <c r="AV526" s="28">
        <f t="shared" si="301"/>
        <v>3.9629018602946693E-3</v>
      </c>
      <c r="AW526" s="30">
        <f t="shared" si="302"/>
        <v>5.0896500518416977E-5</v>
      </c>
      <c r="AX526" s="33">
        <f t="shared" si="303"/>
        <v>3.9629018602946693E-3</v>
      </c>
      <c r="AY526" s="30">
        <f t="shared" si="304"/>
        <v>5.0896500518416977E-5</v>
      </c>
      <c r="AZ526" s="31">
        <f t="shared" si="305"/>
        <v>0.89506286615846431</v>
      </c>
      <c r="BA526" s="31">
        <f t="shared" si="287"/>
        <v>142.70162650636172</v>
      </c>
      <c r="BB526" s="33">
        <f t="shared" si="306"/>
        <v>0</v>
      </c>
      <c r="BC526" s="31">
        <f t="shared" si="307"/>
        <v>0.46942367645599203</v>
      </c>
      <c r="BD526" s="30">
        <f t="shared" si="308"/>
        <v>4.9791238852628267E-5</v>
      </c>
      <c r="BE526" s="31">
        <f t="shared" si="309"/>
        <v>0.94225292225719437</v>
      </c>
      <c r="BF526" s="31">
        <f t="shared" si="310"/>
        <v>0.42789805482273474</v>
      </c>
      <c r="BG526" s="31">
        <f t="shared" si="311"/>
        <v>0.64940487481446241</v>
      </c>
      <c r="BH526" s="24">
        <v>0</v>
      </c>
      <c r="BI526" s="24">
        <v>151.57294766699999</v>
      </c>
      <c r="BJ526" s="24">
        <f t="shared" si="284"/>
        <v>12.015433717818178</v>
      </c>
      <c r="BK526" s="28">
        <f t="shared" si="316"/>
        <v>6.0077168589090894E-3</v>
      </c>
      <c r="BL526" s="28" t="str">
        <f t="shared" si="312"/>
        <v>FALSEFALSE</v>
      </c>
      <c r="BM526" s="24" t="str">
        <f t="shared" si="313"/>
        <v>FALSEFALSE</v>
      </c>
      <c r="BN526" s="28">
        <v>0.38119999999999998</v>
      </c>
      <c r="BO526" s="28">
        <f t="shared" si="314"/>
        <v>0.33884444444444445</v>
      </c>
      <c r="BP526" s="24">
        <v>17.25</v>
      </c>
      <c r="BQ526" s="24">
        <f t="shared" si="288"/>
        <v>59.714285714285715</v>
      </c>
      <c r="BR526" s="24">
        <v>7</v>
      </c>
      <c r="BS526" s="28">
        <v>14.7</v>
      </c>
      <c r="BT526" s="28">
        <v>227.262</v>
      </c>
      <c r="BU526" s="24">
        <v>0.77</v>
      </c>
      <c r="BV526" s="28">
        <v>3.0900000000000003</v>
      </c>
      <c r="BW526" s="28">
        <v>47.7714</v>
      </c>
      <c r="BX526" s="24">
        <v>385</v>
      </c>
      <c r="BY526" s="24">
        <v>1010</v>
      </c>
      <c r="BZ526" s="24">
        <v>151</v>
      </c>
      <c r="CA526" s="24">
        <v>298</v>
      </c>
      <c r="CB526" s="24">
        <v>166</v>
      </c>
      <c r="CC526" s="24">
        <v>1082</v>
      </c>
      <c r="CD526" s="24">
        <v>53.07</v>
      </c>
      <c r="CE526" s="24">
        <v>32.86</v>
      </c>
      <c r="CF526" s="24">
        <v>111.2</v>
      </c>
      <c r="CG526" s="24">
        <v>0</v>
      </c>
      <c r="CH526" s="24">
        <v>1546</v>
      </c>
      <c r="CI526" s="24">
        <v>100</v>
      </c>
      <c r="CJ526" s="24" t="s">
        <v>1980</v>
      </c>
      <c r="CK526" s="24">
        <v>520</v>
      </c>
      <c r="CL526" s="28">
        <v>1</v>
      </c>
      <c r="CM526" s="28">
        <v>2.98</v>
      </c>
      <c r="CN526" s="24">
        <v>143</v>
      </c>
      <c r="CO526" s="24">
        <v>27.55</v>
      </c>
      <c r="CP526" s="24">
        <v>54</v>
      </c>
      <c r="CQ526" s="24">
        <v>199</v>
      </c>
      <c r="CR526" s="24">
        <v>165</v>
      </c>
      <c r="CS526" s="24">
        <v>418</v>
      </c>
      <c r="CT526" s="24">
        <v>48</v>
      </c>
      <c r="CU526" s="24">
        <v>178</v>
      </c>
      <c r="CV526" s="24">
        <v>90</v>
      </c>
      <c r="CW526" s="24">
        <v>42</v>
      </c>
      <c r="CX526" s="24">
        <v>53.33</v>
      </c>
      <c r="CY526" s="24">
        <v>95.19</v>
      </c>
      <c r="CZ526" s="24">
        <v>66.180000000000007</v>
      </c>
      <c r="DA526" s="24">
        <v>26.09</v>
      </c>
      <c r="DB526" s="24">
        <v>228</v>
      </c>
      <c r="DC526" s="24">
        <v>5.26</v>
      </c>
      <c r="DD526" s="24">
        <v>1.93</v>
      </c>
      <c r="DE526" s="24">
        <v>9</v>
      </c>
      <c r="DF526" s="24">
        <v>1.73</v>
      </c>
      <c r="DG526" s="24">
        <v>0.96</v>
      </c>
      <c r="DH526" s="24">
        <v>15.57</v>
      </c>
    </row>
    <row r="527" spans="1:112" ht="12.3" customHeight="1">
      <c r="A527" s="24">
        <v>537</v>
      </c>
      <c r="B527" s="24" t="s">
        <v>688</v>
      </c>
      <c r="C527" s="24" t="s">
        <v>689</v>
      </c>
      <c r="D527" s="25" t="s">
        <v>1826</v>
      </c>
      <c r="E527" s="25" t="s">
        <v>1827</v>
      </c>
      <c r="F527" s="25" t="s">
        <v>2692</v>
      </c>
      <c r="G527" s="25" t="s">
        <v>2693</v>
      </c>
      <c r="H527" s="25" t="s">
        <v>431</v>
      </c>
      <c r="I527" s="26">
        <v>772</v>
      </c>
      <c r="J527" s="27">
        <v>909.42933577925555</v>
      </c>
      <c r="K527" s="27">
        <f t="shared" si="289"/>
        <v>294.36359999999996</v>
      </c>
      <c r="L527" s="24">
        <v>159</v>
      </c>
      <c r="M527" s="24">
        <v>73</v>
      </c>
      <c r="N527" s="24">
        <v>25</v>
      </c>
      <c r="O527" s="24">
        <f t="shared" si="290"/>
        <v>98</v>
      </c>
      <c r="P527" s="28">
        <v>38.129999999999995</v>
      </c>
      <c r="Q527" s="28">
        <f t="shared" si="291"/>
        <v>0.5250490755530286</v>
      </c>
      <c r="R527" s="29">
        <v>0.5092452613492171</v>
      </c>
      <c r="S527" s="29">
        <v>0.10069137573775043</v>
      </c>
      <c r="T527" s="29">
        <v>0.31828310581786656</v>
      </c>
      <c r="U527" s="28" t="s">
        <v>294</v>
      </c>
      <c r="V527" s="28" t="s">
        <v>295</v>
      </c>
      <c r="W527" s="28">
        <v>0.66550388678774808</v>
      </c>
      <c r="X527" s="27">
        <v>605.22875771989459</v>
      </c>
      <c r="Y527" s="30">
        <f t="shared" si="292"/>
        <v>4.846840159154545E-5</v>
      </c>
      <c r="Z527" s="27">
        <f t="shared" si="293"/>
        <v>605.22875771989459</v>
      </c>
      <c r="AA527" s="27">
        <v>0</v>
      </c>
      <c r="AB527" s="27">
        <v>0</v>
      </c>
      <c r="AC527" s="27">
        <v>0</v>
      </c>
      <c r="AD527" s="27">
        <v>0</v>
      </c>
      <c r="AE527" s="27">
        <v>0</v>
      </c>
      <c r="AF527" s="27">
        <f t="shared" si="294"/>
        <v>0</v>
      </c>
      <c r="AG527" s="27">
        <f t="shared" si="295"/>
        <v>0</v>
      </c>
      <c r="AH527" s="27">
        <v>0</v>
      </c>
      <c r="AI527" s="27">
        <v>0</v>
      </c>
      <c r="AJ527" s="27">
        <v>0</v>
      </c>
      <c r="AK527" s="27">
        <v>0</v>
      </c>
      <c r="AL527" s="27">
        <v>0</v>
      </c>
      <c r="AM527" s="27">
        <v>0</v>
      </c>
      <c r="AN527" s="27">
        <f t="shared" si="296"/>
        <v>0</v>
      </c>
      <c r="AO527" s="27">
        <v>0</v>
      </c>
      <c r="AP527" s="30">
        <f t="shared" si="297"/>
        <v>0</v>
      </c>
      <c r="AQ527" s="30">
        <f t="shared" si="298"/>
        <v>0</v>
      </c>
      <c r="AR527" s="31">
        <f t="shared" si="299"/>
        <v>0</v>
      </c>
      <c r="AS527" s="31">
        <f t="shared" si="315"/>
        <v>0</v>
      </c>
      <c r="AT527" s="32">
        <f t="shared" si="300"/>
        <v>0</v>
      </c>
      <c r="AU527" s="24">
        <v>109.14263743319069</v>
      </c>
      <c r="AV527" s="28">
        <f t="shared" si="301"/>
        <v>3.0309504629379676E-3</v>
      </c>
      <c r="AW527" s="30">
        <f t="shared" si="302"/>
        <v>3.8927224858590815E-5</v>
      </c>
      <c r="AX527" s="33">
        <f t="shared" si="303"/>
        <v>3.0309504629379676E-3</v>
      </c>
      <c r="AY527" s="30">
        <f t="shared" si="304"/>
        <v>3.8927224858590815E-5</v>
      </c>
      <c r="AZ527" s="31">
        <f t="shared" si="305"/>
        <v>0.89496468075081148</v>
      </c>
      <c r="BA527" s="31">
        <f t="shared" si="287"/>
        <v>109.14263743319069</v>
      </c>
      <c r="BB527" s="33">
        <f t="shared" si="306"/>
        <v>0</v>
      </c>
      <c r="BC527" s="31">
        <f t="shared" si="307"/>
        <v>0.46908029752098884</v>
      </c>
      <c r="BD527" s="30">
        <f t="shared" si="308"/>
        <v>4.846840159154545E-5</v>
      </c>
      <c r="BE527" s="31">
        <f t="shared" si="309"/>
        <v>0.94224779983074713</v>
      </c>
      <c r="BF527" s="31">
        <f t="shared" si="310"/>
        <v>0.53593338500669552</v>
      </c>
      <c r="BG527" s="31">
        <f t="shared" si="311"/>
        <v>0.8133660550136077</v>
      </c>
      <c r="BH527" s="24">
        <v>0</v>
      </c>
      <c r="BI527" s="24">
        <v>150.95773252000001</v>
      </c>
      <c r="BJ527" s="24">
        <f t="shared" si="284"/>
        <v>6.024397164675003</v>
      </c>
      <c r="BK527" s="28">
        <f t="shared" si="316"/>
        <v>3.0121985823375014E-3</v>
      </c>
      <c r="BL527" s="28" t="str">
        <f t="shared" si="312"/>
        <v>TRUEFALSE</v>
      </c>
      <c r="BM527" s="24" t="str">
        <f t="shared" si="313"/>
        <v>FALSEFALSE</v>
      </c>
      <c r="BN527" s="28">
        <v>0.46649999999999997</v>
      </c>
      <c r="BO527" s="28">
        <f t="shared" si="314"/>
        <v>0.41466666666666663</v>
      </c>
      <c r="BP527" s="24">
        <v>24.07</v>
      </c>
      <c r="BQ527" s="24">
        <f t="shared" si="288"/>
        <v>11.714285714285714</v>
      </c>
      <c r="BR527" s="24">
        <v>14</v>
      </c>
      <c r="BS527" s="28">
        <v>44.57</v>
      </c>
      <c r="BT527" s="28">
        <v>344.0804</v>
      </c>
      <c r="BU527" s="24"/>
      <c r="BV527" s="28">
        <v>25.84</v>
      </c>
      <c r="BW527" s="28">
        <v>199.48480000000001</v>
      </c>
      <c r="BX527" s="24">
        <v>230</v>
      </c>
      <c r="BY527" s="24">
        <v>493</v>
      </c>
      <c r="BZ527" s="24">
        <v>49</v>
      </c>
      <c r="CA527" s="24">
        <v>189</v>
      </c>
      <c r="CB527" s="24">
        <v>80</v>
      </c>
      <c r="CC527" s="24">
        <v>503</v>
      </c>
      <c r="CD527" s="24">
        <v>56.59</v>
      </c>
      <c r="CE527" s="24">
        <v>28.98</v>
      </c>
      <c r="CF527" s="24">
        <v>126.39</v>
      </c>
      <c r="CG527" s="24">
        <v>0</v>
      </c>
      <c r="CH527" s="24">
        <v>772</v>
      </c>
      <c r="CI527" s="24">
        <v>100</v>
      </c>
      <c r="CJ527" s="24" t="s">
        <v>1980</v>
      </c>
      <c r="CK527" s="24">
        <v>267</v>
      </c>
      <c r="CL527" s="28">
        <v>1</v>
      </c>
      <c r="CM527" s="28">
        <v>2.89</v>
      </c>
      <c r="CN527" s="24">
        <v>38</v>
      </c>
      <c r="CO527" s="24">
        <v>14.23</v>
      </c>
      <c r="CP527" s="24">
        <v>14</v>
      </c>
      <c r="CQ527" s="24">
        <v>123</v>
      </c>
      <c r="CR527" s="24">
        <v>27</v>
      </c>
      <c r="CS527" s="24">
        <v>164</v>
      </c>
      <c r="CT527" s="24">
        <v>15</v>
      </c>
      <c r="CU527" s="24">
        <v>77</v>
      </c>
      <c r="CV527" s="24">
        <v>20</v>
      </c>
      <c r="CW527" s="24">
        <v>13</v>
      </c>
      <c r="CX527" s="24">
        <v>20.55</v>
      </c>
      <c r="CY527" s="24">
        <v>84.62</v>
      </c>
      <c r="CZ527" s="24">
        <v>31.75</v>
      </c>
      <c r="DA527" s="24">
        <v>12.62</v>
      </c>
      <c r="DB527" s="24">
        <v>149</v>
      </c>
      <c r="DC527" s="24">
        <v>18.18</v>
      </c>
      <c r="DD527" s="24">
        <v>7.49</v>
      </c>
      <c r="DE527" s="24">
        <v>5</v>
      </c>
      <c r="DF527" s="24">
        <v>1.87</v>
      </c>
      <c r="DG527" s="24">
        <v>13.48</v>
      </c>
      <c r="DH527" s="24">
        <v>22.96</v>
      </c>
    </row>
    <row r="528" spans="1:112" ht="12.3" customHeight="1">
      <c r="A528" s="24">
        <v>538</v>
      </c>
      <c r="B528" s="24" t="s">
        <v>688</v>
      </c>
      <c r="C528" s="24" t="s">
        <v>689</v>
      </c>
      <c r="D528" s="25" t="s">
        <v>1826</v>
      </c>
      <c r="E528" s="25" t="s">
        <v>1827</v>
      </c>
      <c r="F528" s="25" t="s">
        <v>2526</v>
      </c>
      <c r="G528" s="25" t="s">
        <v>2527</v>
      </c>
      <c r="H528" s="25" t="s">
        <v>431</v>
      </c>
      <c r="I528" s="26">
        <v>2352</v>
      </c>
      <c r="J528" s="27">
        <v>2770.696629213483</v>
      </c>
      <c r="K528" s="27">
        <f t="shared" si="289"/>
        <v>790.50720000000001</v>
      </c>
      <c r="L528" s="24">
        <v>476</v>
      </c>
      <c r="M528" s="24">
        <v>208</v>
      </c>
      <c r="N528" s="24">
        <v>33</v>
      </c>
      <c r="O528" s="24">
        <f t="shared" si="290"/>
        <v>241</v>
      </c>
      <c r="P528" s="28">
        <v>33.61</v>
      </c>
      <c r="Q528" s="28">
        <f t="shared" si="291"/>
        <v>0.48973456235911494</v>
      </c>
      <c r="R528" s="29">
        <v>0.5092452613492171</v>
      </c>
      <c r="S528" s="29">
        <v>0.10069137573775043</v>
      </c>
      <c r="T528" s="29">
        <v>0.31828310581786656</v>
      </c>
      <c r="U528" s="28" t="s">
        <v>294</v>
      </c>
      <c r="V528" s="28" t="s">
        <v>295</v>
      </c>
      <c r="W528" s="28">
        <v>0.58661383779009213</v>
      </c>
      <c r="X528" s="27">
        <v>1625.3289830149931</v>
      </c>
      <c r="Y528" s="30">
        <f t="shared" si="292"/>
        <v>1.3016086374337089E-4</v>
      </c>
      <c r="Z528" s="27">
        <f t="shared" si="293"/>
        <v>1625.3289830149931</v>
      </c>
      <c r="AA528" s="27">
        <v>0</v>
      </c>
      <c r="AB528" s="27">
        <v>0</v>
      </c>
      <c r="AC528" s="27">
        <v>100</v>
      </c>
      <c r="AD528" s="27">
        <v>0</v>
      </c>
      <c r="AE528" s="27">
        <v>0</v>
      </c>
      <c r="AF528" s="27">
        <f t="shared" si="294"/>
        <v>100</v>
      </c>
      <c r="AG528" s="27">
        <f t="shared" si="295"/>
        <v>1</v>
      </c>
      <c r="AH528" s="27">
        <v>0</v>
      </c>
      <c r="AI528" s="27">
        <v>0</v>
      </c>
      <c r="AJ528" s="27">
        <v>100</v>
      </c>
      <c r="AK528" s="27">
        <v>0</v>
      </c>
      <c r="AL528" s="27">
        <v>0</v>
      </c>
      <c r="AM528" s="27">
        <v>100</v>
      </c>
      <c r="AN528" s="27">
        <f t="shared" si="296"/>
        <v>1</v>
      </c>
      <c r="AO528" s="27">
        <v>0</v>
      </c>
      <c r="AP528" s="30">
        <f t="shared" si="297"/>
        <v>0</v>
      </c>
      <c r="AQ528" s="30">
        <f t="shared" si="298"/>
        <v>0</v>
      </c>
      <c r="AR528" s="31">
        <f t="shared" si="299"/>
        <v>0</v>
      </c>
      <c r="AS528" s="31">
        <f t="shared" si="315"/>
        <v>0</v>
      </c>
      <c r="AT528" s="32">
        <f t="shared" si="300"/>
        <v>0</v>
      </c>
      <c r="AU528" s="24">
        <v>306.21242332642811</v>
      </c>
      <c r="AV528" s="28">
        <f t="shared" si="301"/>
        <v>8.5036857095076111E-3</v>
      </c>
      <c r="AW528" s="30">
        <f t="shared" si="302"/>
        <v>1.0921487823325176E-4</v>
      </c>
      <c r="AX528" s="33">
        <f t="shared" si="303"/>
        <v>8.5036857095076111E-3</v>
      </c>
      <c r="AY528" s="30">
        <f t="shared" si="304"/>
        <v>1.0921487823325176E-4</v>
      </c>
      <c r="AZ528" s="31">
        <f t="shared" si="305"/>
        <v>0.89554125882417956</v>
      </c>
      <c r="BA528" s="31">
        <f t="shared" si="287"/>
        <v>306.21242332642811</v>
      </c>
      <c r="BB528" s="33">
        <f t="shared" si="306"/>
        <v>0</v>
      </c>
      <c r="BC528" s="31">
        <f t="shared" si="307"/>
        <v>0.47109673529430146</v>
      </c>
      <c r="BD528" s="30">
        <f t="shared" si="308"/>
        <v>1.3016086374337089E-4</v>
      </c>
      <c r="BE528" s="31">
        <f t="shared" si="309"/>
        <v>0.94256413778173531</v>
      </c>
      <c r="BF528" s="31">
        <f t="shared" si="310"/>
        <v>0.50976937881185691</v>
      </c>
      <c r="BG528" s="31">
        <f t="shared" si="311"/>
        <v>0.77365792132124289</v>
      </c>
      <c r="BH528" s="24">
        <v>0</v>
      </c>
      <c r="BI528" s="24">
        <v>288.240506423</v>
      </c>
      <c r="BJ528" s="24">
        <f t="shared" si="284"/>
        <v>9.6124471317276203</v>
      </c>
      <c r="BK528" s="28">
        <f t="shared" si="316"/>
        <v>4.8062235658638099E-3</v>
      </c>
      <c r="BL528" s="28" t="str">
        <f t="shared" si="312"/>
        <v>TRUEFALSE</v>
      </c>
      <c r="BM528" s="24" t="str">
        <f t="shared" si="313"/>
        <v>FALSEFALSE</v>
      </c>
      <c r="BN528" s="28">
        <v>0.41159999999999997</v>
      </c>
      <c r="BO528" s="28">
        <f t="shared" si="314"/>
        <v>0.36586666666666662</v>
      </c>
      <c r="BP528" s="24">
        <v>23.61</v>
      </c>
      <c r="BQ528" s="24">
        <f t="shared" si="288"/>
        <v>40.153846153846153</v>
      </c>
      <c r="BR528" s="24">
        <v>13</v>
      </c>
      <c r="BS528" s="28">
        <v>24.19</v>
      </c>
      <c r="BT528" s="28">
        <v>568.94880000000001</v>
      </c>
      <c r="BU528" s="24">
        <v>2.33</v>
      </c>
      <c r="BV528" s="28">
        <v>15.660000000000002</v>
      </c>
      <c r="BW528" s="28">
        <v>368.32320000000004</v>
      </c>
      <c r="BX528" s="24">
        <v>601</v>
      </c>
      <c r="BY528" s="24">
        <v>1460</v>
      </c>
      <c r="BZ528" s="24">
        <v>291</v>
      </c>
      <c r="CA528" s="24">
        <v>438</v>
      </c>
      <c r="CB528" s="24">
        <v>321</v>
      </c>
      <c r="CC528" s="24">
        <v>1593</v>
      </c>
      <c r="CD528" s="24">
        <v>61.1</v>
      </c>
      <c r="CE528" s="24">
        <v>34.15</v>
      </c>
      <c r="CF528" s="24">
        <v>124.64</v>
      </c>
      <c r="CG528" s="24">
        <v>0</v>
      </c>
      <c r="CH528" s="24">
        <v>2352</v>
      </c>
      <c r="CI528" s="24">
        <v>100</v>
      </c>
      <c r="CJ528" s="24" t="s">
        <v>1980</v>
      </c>
      <c r="CK528" s="24">
        <v>775</v>
      </c>
      <c r="CL528" s="28">
        <v>1</v>
      </c>
      <c r="CM528" s="28">
        <v>3.04</v>
      </c>
      <c r="CN528" s="24">
        <v>185</v>
      </c>
      <c r="CO528" s="24">
        <v>23.87</v>
      </c>
      <c r="CP528" s="24">
        <v>97</v>
      </c>
      <c r="CQ528" s="24">
        <v>276</v>
      </c>
      <c r="CR528" s="24">
        <v>149</v>
      </c>
      <c r="CS528" s="24">
        <v>522</v>
      </c>
      <c r="CT528" s="24">
        <v>56</v>
      </c>
      <c r="CU528" s="24">
        <v>236</v>
      </c>
      <c r="CV528" s="24">
        <v>180</v>
      </c>
      <c r="CW528" s="24">
        <v>44</v>
      </c>
      <c r="CX528" s="24">
        <v>39.72</v>
      </c>
      <c r="CY528" s="24">
        <v>93.28</v>
      </c>
      <c r="CZ528" s="24">
        <v>69.23</v>
      </c>
      <c r="DA528" s="24">
        <v>19.21</v>
      </c>
      <c r="DB528" s="24">
        <v>472</v>
      </c>
      <c r="DC528" s="24">
        <v>9.1999999999999993</v>
      </c>
      <c r="DD528" s="24">
        <v>6.32</v>
      </c>
      <c r="DE528" s="24">
        <v>11</v>
      </c>
      <c r="DF528" s="24">
        <v>1.42</v>
      </c>
      <c r="DG528" s="24">
        <v>2.4500000000000002</v>
      </c>
      <c r="DH528" s="24">
        <v>26.64</v>
      </c>
    </row>
    <row r="529" spans="1:112" ht="12.3" customHeight="1">
      <c r="A529" s="24">
        <v>539</v>
      </c>
      <c r="B529" s="24" t="s">
        <v>688</v>
      </c>
      <c r="C529" s="24" t="s">
        <v>689</v>
      </c>
      <c r="D529" s="25" t="s">
        <v>1826</v>
      </c>
      <c r="E529" s="25" t="s">
        <v>1827</v>
      </c>
      <c r="F529" s="25" t="s">
        <v>2524</v>
      </c>
      <c r="G529" s="25" t="s">
        <v>2525</v>
      </c>
      <c r="H529" s="25" t="s">
        <v>431</v>
      </c>
      <c r="I529" s="26">
        <v>2043</v>
      </c>
      <c r="J529" s="27">
        <v>2406.6892914469158</v>
      </c>
      <c r="K529" s="27">
        <f t="shared" si="289"/>
        <v>684.2007000000001</v>
      </c>
      <c r="L529" s="24">
        <v>435</v>
      </c>
      <c r="M529" s="24">
        <v>172</v>
      </c>
      <c r="N529" s="24">
        <v>47</v>
      </c>
      <c r="O529" s="24">
        <f t="shared" si="290"/>
        <v>219</v>
      </c>
      <c r="P529" s="28">
        <v>33.49</v>
      </c>
      <c r="Q529" s="28">
        <f t="shared" si="291"/>
        <v>0.48899317500912926</v>
      </c>
      <c r="R529" s="29">
        <v>0.5092452613492171</v>
      </c>
      <c r="S529" s="29">
        <v>0.10069137573775043</v>
      </c>
      <c r="T529" s="29">
        <v>0.31828310581786656</v>
      </c>
      <c r="U529" s="28" t="s">
        <v>294</v>
      </c>
      <c r="V529" s="28" t="s">
        <v>295</v>
      </c>
      <c r="W529" s="28">
        <v>0.58451941171050847</v>
      </c>
      <c r="X529" s="27">
        <v>1406.7566088065316</v>
      </c>
      <c r="Y529" s="30">
        <f t="shared" si="292"/>
        <v>1.1265698033594003E-4</v>
      </c>
      <c r="Z529" s="27">
        <f t="shared" si="293"/>
        <v>1406.7566088065316</v>
      </c>
      <c r="AA529" s="27">
        <v>0</v>
      </c>
      <c r="AB529" s="27">
        <v>0</v>
      </c>
      <c r="AC529" s="27">
        <v>44</v>
      </c>
      <c r="AD529" s="27">
        <v>0</v>
      </c>
      <c r="AE529" s="27">
        <v>0</v>
      </c>
      <c r="AF529" s="27">
        <f t="shared" si="294"/>
        <v>44</v>
      </c>
      <c r="AG529" s="27">
        <f t="shared" si="295"/>
        <v>1</v>
      </c>
      <c r="AH529" s="27">
        <v>0</v>
      </c>
      <c r="AI529" s="27">
        <v>0</v>
      </c>
      <c r="AJ529" s="27">
        <v>44</v>
      </c>
      <c r="AK529" s="27">
        <v>0</v>
      </c>
      <c r="AL529" s="27">
        <v>0</v>
      </c>
      <c r="AM529" s="27">
        <v>44</v>
      </c>
      <c r="AN529" s="27">
        <f t="shared" si="296"/>
        <v>1</v>
      </c>
      <c r="AO529" s="27">
        <v>0</v>
      </c>
      <c r="AP529" s="30">
        <f t="shared" si="297"/>
        <v>0</v>
      </c>
      <c r="AQ529" s="30">
        <f t="shared" si="298"/>
        <v>0</v>
      </c>
      <c r="AR529" s="31">
        <f t="shared" si="299"/>
        <v>0</v>
      </c>
      <c r="AS529" s="31">
        <f t="shared" si="315"/>
        <v>0</v>
      </c>
      <c r="AT529" s="32">
        <f t="shared" si="300"/>
        <v>0</v>
      </c>
      <c r="AU529" s="24">
        <v>310.9643270299905</v>
      </c>
      <c r="AV529" s="28">
        <f t="shared" si="301"/>
        <v>8.6356486624733168E-3</v>
      </c>
      <c r="AW529" s="30">
        <f t="shared" si="302"/>
        <v>1.1090971013694453E-4</v>
      </c>
      <c r="AX529" s="33">
        <f t="shared" si="303"/>
        <v>8.6356486624733168E-3</v>
      </c>
      <c r="AY529" s="30">
        <f t="shared" si="304"/>
        <v>1.1090971013694453E-4</v>
      </c>
      <c r="AZ529" s="31">
        <f t="shared" si="305"/>
        <v>0.89555516173410465</v>
      </c>
      <c r="BA529" s="31">
        <f t="shared" si="287"/>
        <v>310.9643270299905</v>
      </c>
      <c r="BB529" s="33">
        <f t="shared" si="306"/>
        <v>0</v>
      </c>
      <c r="BC529" s="31">
        <f t="shared" si="307"/>
        <v>0.47114535724859835</v>
      </c>
      <c r="BD529" s="30">
        <f t="shared" si="308"/>
        <v>1.1265698033594003E-4</v>
      </c>
      <c r="BE529" s="31">
        <f t="shared" si="309"/>
        <v>0.942496357444779</v>
      </c>
      <c r="BF529" s="31">
        <f t="shared" si="310"/>
        <v>0.50904280871187446</v>
      </c>
      <c r="BG529" s="31">
        <f t="shared" si="311"/>
        <v>0.77255523305354679</v>
      </c>
      <c r="BH529" s="24">
        <v>0</v>
      </c>
      <c r="BI529" s="24">
        <v>617.52593496999998</v>
      </c>
      <c r="BJ529" s="24">
        <f t="shared" si="284"/>
        <v>3.8973088499737831</v>
      </c>
      <c r="BK529" s="28">
        <f t="shared" si="316"/>
        <v>1.9486544249868916E-3</v>
      </c>
      <c r="BL529" s="28" t="str">
        <f t="shared" si="312"/>
        <v>TRUEFALSE</v>
      </c>
      <c r="BM529" s="24" t="str">
        <f t="shared" si="313"/>
        <v>FALSEFALSE</v>
      </c>
      <c r="BN529" s="28">
        <v>0.41950000000000004</v>
      </c>
      <c r="BO529" s="28">
        <f t="shared" si="314"/>
        <v>0.37288888888888894</v>
      </c>
      <c r="BP529" s="24">
        <v>21.47</v>
      </c>
      <c r="BQ529" s="24">
        <f t="shared" si="288"/>
        <v>25.333333333333332</v>
      </c>
      <c r="BR529" s="24">
        <v>21</v>
      </c>
      <c r="BS529" s="28">
        <v>37.92</v>
      </c>
      <c r="BT529" s="28">
        <v>774.70560000000012</v>
      </c>
      <c r="BU529" s="24">
        <v>10.220000000000001</v>
      </c>
      <c r="BV529" s="28">
        <v>17.62</v>
      </c>
      <c r="BW529" s="28">
        <v>359.97660000000002</v>
      </c>
      <c r="BX529" s="24">
        <v>550</v>
      </c>
      <c r="BY529" s="24">
        <v>1311</v>
      </c>
      <c r="BZ529" s="24">
        <v>182</v>
      </c>
      <c r="CA529" s="24">
        <v>420</v>
      </c>
      <c r="CB529" s="24">
        <v>250</v>
      </c>
      <c r="CC529" s="24">
        <v>1373</v>
      </c>
      <c r="CD529" s="24">
        <v>55.84</v>
      </c>
      <c r="CE529" s="24">
        <v>31.38</v>
      </c>
      <c r="CF529" s="24">
        <v>124.51</v>
      </c>
      <c r="CG529" s="24">
        <v>0</v>
      </c>
      <c r="CH529" s="24">
        <v>2043</v>
      </c>
      <c r="CI529" s="24">
        <v>100</v>
      </c>
      <c r="CJ529" s="24" t="s">
        <v>1980</v>
      </c>
      <c r="CK529" s="24">
        <v>676</v>
      </c>
      <c r="CL529" s="28">
        <v>1</v>
      </c>
      <c r="CM529" s="28">
        <v>3.03</v>
      </c>
      <c r="CN529" s="24">
        <v>150</v>
      </c>
      <c r="CO529" s="24">
        <v>22.19</v>
      </c>
      <c r="CP529" s="24">
        <v>113</v>
      </c>
      <c r="CQ529" s="24">
        <v>275</v>
      </c>
      <c r="CR529" s="24">
        <v>144</v>
      </c>
      <c r="CS529" s="24">
        <v>532</v>
      </c>
      <c r="CT529" s="24">
        <v>48</v>
      </c>
      <c r="CU529" s="24">
        <v>198</v>
      </c>
      <c r="CV529" s="24">
        <v>149</v>
      </c>
      <c r="CW529" s="24">
        <v>52</v>
      </c>
      <c r="CX529" s="24">
        <v>33.33</v>
      </c>
      <c r="CY529" s="24">
        <v>86.09</v>
      </c>
      <c r="CZ529" s="24">
        <v>71.290000000000006</v>
      </c>
      <c r="DA529" s="24">
        <v>22.81</v>
      </c>
      <c r="DB529" s="24">
        <v>366</v>
      </c>
      <c r="DC529" s="24">
        <v>16.95</v>
      </c>
      <c r="DD529" s="24">
        <v>4.88</v>
      </c>
      <c r="DE529" s="24">
        <v>19</v>
      </c>
      <c r="DF529" s="24">
        <v>2.81</v>
      </c>
      <c r="DG529" s="24">
        <v>6.95</v>
      </c>
      <c r="DH529" s="24">
        <v>23.24</v>
      </c>
    </row>
    <row r="530" spans="1:112" ht="12.3" customHeight="1">
      <c r="A530" s="24">
        <v>540</v>
      </c>
      <c r="B530" s="24" t="s">
        <v>688</v>
      </c>
      <c r="C530" s="24" t="s">
        <v>689</v>
      </c>
      <c r="D530" s="25" t="s">
        <v>736</v>
      </c>
      <c r="E530" s="25" t="s">
        <v>737</v>
      </c>
      <c r="F530" s="25" t="s">
        <v>1785</v>
      </c>
      <c r="G530" s="25" t="s">
        <v>1786</v>
      </c>
      <c r="H530" s="25" t="s">
        <v>431</v>
      </c>
      <c r="I530" s="26">
        <v>16764</v>
      </c>
      <c r="J530" s="27">
        <v>21807.316451893905</v>
      </c>
      <c r="K530" s="27">
        <f t="shared" si="289"/>
        <v>1693.164</v>
      </c>
      <c r="L530" s="24">
        <v>3898</v>
      </c>
      <c r="M530" s="24">
        <v>394</v>
      </c>
      <c r="N530" s="24">
        <v>44</v>
      </c>
      <c r="O530" s="24">
        <f t="shared" si="290"/>
        <v>438</v>
      </c>
      <c r="P530" s="28">
        <v>10.1</v>
      </c>
      <c r="Q530" s="28">
        <f t="shared" si="291"/>
        <v>0.3830634136216749</v>
      </c>
      <c r="R530" s="29">
        <v>0.3777716305533112</v>
      </c>
      <c r="S530" s="29">
        <v>2.6285443921430011E-2</v>
      </c>
      <c r="T530" s="29">
        <v>0.14093075256663171</v>
      </c>
      <c r="U530" s="28" t="s">
        <v>237</v>
      </c>
      <c r="V530" s="28" t="s">
        <v>129</v>
      </c>
      <c r="W530" s="28">
        <v>0.29557602806270428</v>
      </c>
      <c r="X530" s="27">
        <v>6445.7199795572651</v>
      </c>
      <c r="Y530" s="30">
        <f t="shared" si="292"/>
        <v>5.1619117652769832E-4</v>
      </c>
      <c r="Z530" s="27">
        <f t="shared" si="293"/>
        <v>6445.7199795572651</v>
      </c>
      <c r="AA530" s="27">
        <v>0</v>
      </c>
      <c r="AB530" s="27">
        <v>0</v>
      </c>
      <c r="AC530" s="27">
        <v>0</v>
      </c>
      <c r="AD530" s="27">
        <v>0</v>
      </c>
      <c r="AE530" s="27">
        <v>11504</v>
      </c>
      <c r="AF530" s="27">
        <f t="shared" si="294"/>
        <v>11504</v>
      </c>
      <c r="AG530" s="27">
        <f t="shared" si="295"/>
        <v>1</v>
      </c>
      <c r="AH530" s="27">
        <v>0</v>
      </c>
      <c r="AI530" s="27">
        <v>0</v>
      </c>
      <c r="AJ530" s="27">
        <v>0</v>
      </c>
      <c r="AK530" s="27">
        <v>0</v>
      </c>
      <c r="AL530" s="27">
        <v>11504</v>
      </c>
      <c r="AM530" s="27">
        <v>11504</v>
      </c>
      <c r="AN530" s="27">
        <f t="shared" si="296"/>
        <v>1</v>
      </c>
      <c r="AO530" s="27">
        <v>0</v>
      </c>
      <c r="AP530" s="30">
        <f t="shared" si="297"/>
        <v>0</v>
      </c>
      <c r="AQ530" s="30">
        <f t="shared" si="298"/>
        <v>0</v>
      </c>
      <c r="AR530" s="31">
        <f t="shared" si="299"/>
        <v>0</v>
      </c>
      <c r="AS530" s="31">
        <f t="shared" si="315"/>
        <v>0</v>
      </c>
      <c r="AT530" s="32">
        <f t="shared" si="300"/>
        <v>0</v>
      </c>
      <c r="AU530" s="24">
        <v>474.39952504064036</v>
      </c>
      <c r="AV530" s="28">
        <f t="shared" si="301"/>
        <v>1.3174333091589883E-2</v>
      </c>
      <c r="AW530" s="30">
        <f t="shared" si="302"/>
        <v>1.6920112449518094E-4</v>
      </c>
      <c r="AX530" s="33">
        <f t="shared" si="303"/>
        <v>1.3174333091589883E-2</v>
      </c>
      <c r="AY530" s="30">
        <f t="shared" si="304"/>
        <v>1.6920112449518094E-4</v>
      </c>
      <c r="AZ530" s="31">
        <f t="shared" si="305"/>
        <v>0.89603333321616319</v>
      </c>
      <c r="BA530" s="31">
        <f t="shared" si="287"/>
        <v>474.39952504064036</v>
      </c>
      <c r="BB530" s="33">
        <f t="shared" si="306"/>
        <v>0</v>
      </c>
      <c r="BC530" s="31">
        <f t="shared" si="307"/>
        <v>0.42899309895368809</v>
      </c>
      <c r="BD530" s="30">
        <f t="shared" si="308"/>
        <v>5.1619117652769832E-4</v>
      </c>
      <c r="BE530" s="31">
        <f t="shared" si="309"/>
        <v>0.94405896404781797</v>
      </c>
      <c r="BF530" s="31">
        <f t="shared" si="310"/>
        <v>0.41338372776235</v>
      </c>
      <c r="BG530" s="31">
        <f t="shared" si="311"/>
        <v>0.62737702345727386</v>
      </c>
      <c r="BH530" s="24">
        <v>94.31</v>
      </c>
      <c r="BI530" s="24">
        <v>61.502804676799997</v>
      </c>
      <c r="BJ530" s="24">
        <f t="shared" si="284"/>
        <v>354.57434122707627</v>
      </c>
      <c r="BK530" s="28">
        <f t="shared" si="316"/>
        <v>0.17728717061353813</v>
      </c>
      <c r="BL530" s="28" t="str">
        <f t="shared" si="312"/>
        <v>FALSETRUE</v>
      </c>
      <c r="BM530" s="24" t="str">
        <f t="shared" si="313"/>
        <v>FALSETRUE</v>
      </c>
      <c r="BN530" s="28">
        <v>0.30399999999999999</v>
      </c>
      <c r="BO530" s="28">
        <f t="shared" si="314"/>
        <v>0.2702222222222222</v>
      </c>
      <c r="BP530" s="24">
        <v>4.62</v>
      </c>
      <c r="BQ530" s="24">
        <f t="shared" si="288"/>
        <v>123.46153846153847</v>
      </c>
      <c r="BR530" s="24">
        <v>13</v>
      </c>
      <c r="BS530" s="28">
        <v>2.34</v>
      </c>
      <c r="BT530" s="28">
        <v>392.27759999999995</v>
      </c>
      <c r="BU530" s="24"/>
      <c r="BV530" s="28">
        <v>0.97</v>
      </c>
      <c r="BW530" s="28">
        <v>162.61080000000001</v>
      </c>
      <c r="BX530" s="24">
        <v>3655</v>
      </c>
      <c r="BY530" s="24">
        <v>12023</v>
      </c>
      <c r="BZ530" s="24">
        <v>1086</v>
      </c>
      <c r="CA530" s="24">
        <v>2934</v>
      </c>
      <c r="CB530" s="24">
        <v>1566</v>
      </c>
      <c r="CC530" s="24">
        <v>12264</v>
      </c>
      <c r="CD530" s="24">
        <v>39.43</v>
      </c>
      <c r="CE530" s="24">
        <v>31.86</v>
      </c>
      <c r="CF530" s="24">
        <v>96.74</v>
      </c>
      <c r="CG530" s="24">
        <v>15810</v>
      </c>
      <c r="CH530" s="24">
        <v>954</v>
      </c>
      <c r="CI530" s="24">
        <v>5.69</v>
      </c>
      <c r="CJ530" s="24" t="s">
        <v>98</v>
      </c>
      <c r="CK530" s="24">
        <v>4432</v>
      </c>
      <c r="CL530" s="28">
        <v>1.08</v>
      </c>
      <c r="CM530" s="28">
        <v>4.07</v>
      </c>
      <c r="CN530" s="24">
        <v>1595</v>
      </c>
      <c r="CO530" s="24">
        <v>36.119999999999997</v>
      </c>
      <c r="CP530" s="24">
        <v>522</v>
      </c>
      <c r="CQ530" s="24">
        <v>793</v>
      </c>
      <c r="CR530" s="24">
        <v>290</v>
      </c>
      <c r="CS530" s="24">
        <v>1605</v>
      </c>
      <c r="CT530" s="24">
        <v>644</v>
      </c>
      <c r="CU530" s="24">
        <v>1373</v>
      </c>
      <c r="CV530" s="24">
        <v>1111</v>
      </c>
      <c r="CW530" s="24">
        <v>1374</v>
      </c>
      <c r="CX530" s="24">
        <v>63.45</v>
      </c>
      <c r="CY530" s="24">
        <v>96.76</v>
      </c>
      <c r="CZ530" s="24">
        <v>83.79</v>
      </c>
      <c r="DA530" s="24">
        <v>57.27</v>
      </c>
      <c r="DB530" s="24">
        <v>661</v>
      </c>
      <c r="DC530" s="24">
        <v>3.78</v>
      </c>
      <c r="DD530" s="24">
        <v>5.19</v>
      </c>
      <c r="DE530" s="24">
        <v>32</v>
      </c>
      <c r="DF530" s="24">
        <v>0.72</v>
      </c>
      <c r="DG530" s="24">
        <v>0.61</v>
      </c>
      <c r="DH530" s="24">
        <v>3.78</v>
      </c>
    </row>
    <row r="531" spans="1:112" ht="12.3" customHeight="1">
      <c r="A531" s="24">
        <v>541</v>
      </c>
      <c r="B531" s="24" t="s">
        <v>688</v>
      </c>
      <c r="C531" s="24" t="s">
        <v>689</v>
      </c>
      <c r="D531" s="25" t="s">
        <v>736</v>
      </c>
      <c r="E531" s="25" t="s">
        <v>737</v>
      </c>
      <c r="F531" s="25" t="s">
        <v>738</v>
      </c>
      <c r="G531" s="25" t="s">
        <v>739</v>
      </c>
      <c r="H531" s="25" t="s">
        <v>431</v>
      </c>
      <c r="I531" s="26">
        <v>46674</v>
      </c>
      <c r="J531" s="27">
        <v>60715.50274849058</v>
      </c>
      <c r="K531" s="27">
        <f t="shared" si="289"/>
        <v>6651.0450000000001</v>
      </c>
      <c r="L531" s="24">
        <v>9941</v>
      </c>
      <c r="M531" s="24">
        <v>1430</v>
      </c>
      <c r="N531" s="24">
        <v>221</v>
      </c>
      <c r="O531" s="24">
        <f t="shared" si="290"/>
        <v>1651</v>
      </c>
      <c r="P531" s="28">
        <v>14.25</v>
      </c>
      <c r="Q531" s="28">
        <f t="shared" si="291"/>
        <v>0.42724576086000854</v>
      </c>
      <c r="R531" s="29">
        <v>0.3777716305533112</v>
      </c>
      <c r="S531" s="29">
        <v>2.6285443921430011E-2</v>
      </c>
      <c r="T531" s="29">
        <v>0.14093075256663171</v>
      </c>
      <c r="U531" s="28" t="s">
        <v>237</v>
      </c>
      <c r="V531" s="28" t="s">
        <v>129</v>
      </c>
      <c r="W531" s="28">
        <v>0.41702558414787494</v>
      </c>
      <c r="X531" s="27">
        <v>25319.918000521189</v>
      </c>
      <c r="Y531" s="30">
        <f t="shared" si="292"/>
        <v>2.0276894286015211E-3</v>
      </c>
      <c r="Z531" s="27">
        <f t="shared" si="293"/>
        <v>25319.918000521189</v>
      </c>
      <c r="AA531" s="27">
        <v>0</v>
      </c>
      <c r="AB531" s="27">
        <v>0</v>
      </c>
      <c r="AC531" s="27">
        <v>607</v>
      </c>
      <c r="AD531" s="27">
        <v>0</v>
      </c>
      <c r="AE531" s="27">
        <v>0</v>
      </c>
      <c r="AF531" s="27">
        <f t="shared" si="294"/>
        <v>607</v>
      </c>
      <c r="AG531" s="27">
        <f t="shared" si="295"/>
        <v>1</v>
      </c>
      <c r="AH531" s="27">
        <v>0</v>
      </c>
      <c r="AI531" s="27">
        <v>0</v>
      </c>
      <c r="AJ531" s="27">
        <v>0</v>
      </c>
      <c r="AK531" s="27">
        <v>0</v>
      </c>
      <c r="AL531" s="27">
        <v>0</v>
      </c>
      <c r="AM531" s="27">
        <v>0</v>
      </c>
      <c r="AN531" s="27">
        <f t="shared" si="296"/>
        <v>0</v>
      </c>
      <c r="AO531" s="27">
        <v>0</v>
      </c>
      <c r="AP531" s="30">
        <f t="shared" si="297"/>
        <v>0</v>
      </c>
      <c r="AQ531" s="30">
        <f t="shared" si="298"/>
        <v>0</v>
      </c>
      <c r="AR531" s="31">
        <f t="shared" si="299"/>
        <v>0</v>
      </c>
      <c r="AS531" s="31">
        <f t="shared" si="315"/>
        <v>0</v>
      </c>
      <c r="AT531" s="32">
        <f t="shared" si="300"/>
        <v>0</v>
      </c>
      <c r="AU531" s="24">
        <v>3689.4253429562496</v>
      </c>
      <c r="AV531" s="28">
        <f t="shared" si="301"/>
        <v>0.10245735043789297</v>
      </c>
      <c r="AW531" s="30">
        <f t="shared" si="302"/>
        <v>1.3158843629022142E-3</v>
      </c>
      <c r="AX531" s="33">
        <f t="shared" si="303"/>
        <v>0.10245735043789297</v>
      </c>
      <c r="AY531" s="30">
        <f t="shared" si="304"/>
        <v>1.3158843629022142E-3</v>
      </c>
      <c r="AZ531" s="31">
        <f t="shared" si="305"/>
        <v>0.90543971372000565</v>
      </c>
      <c r="BA531" s="31">
        <f t="shared" si="287"/>
        <v>3689.4253429562496</v>
      </c>
      <c r="BB531" s="33">
        <f t="shared" si="306"/>
        <v>0</v>
      </c>
      <c r="BC531" s="31">
        <f t="shared" si="307"/>
        <v>0.46188956490373662</v>
      </c>
      <c r="BD531" s="30">
        <f t="shared" si="308"/>
        <v>2.0276894286015211E-3</v>
      </c>
      <c r="BE531" s="31">
        <f t="shared" si="309"/>
        <v>0.9499119429811077</v>
      </c>
      <c r="BF531" s="31">
        <f t="shared" si="310"/>
        <v>0.45632173885252802</v>
      </c>
      <c r="BG531" s="31">
        <f t="shared" si="311"/>
        <v>0.69254243704708474</v>
      </c>
      <c r="BH531" s="24">
        <v>99.61</v>
      </c>
      <c r="BI531" s="24">
        <v>33.844144597300001</v>
      </c>
      <c r="BJ531" s="24">
        <f t="shared" si="284"/>
        <v>1793.9736244163873</v>
      </c>
      <c r="BK531" s="28">
        <f t="shared" si="316"/>
        <v>0.89698681220819365</v>
      </c>
      <c r="BL531" s="28" t="str">
        <f t="shared" si="312"/>
        <v>FALSETRUE</v>
      </c>
      <c r="BM531" s="24" t="str">
        <f t="shared" si="313"/>
        <v>FALSETRUE</v>
      </c>
      <c r="BN531" s="28">
        <v>0.38079999999999997</v>
      </c>
      <c r="BO531" s="28">
        <f t="shared" si="314"/>
        <v>0.33848888888888884</v>
      </c>
      <c r="BP531" s="24">
        <v>4.68</v>
      </c>
      <c r="BQ531" s="24">
        <f t="shared" si="288"/>
        <v>315.96428571428572</v>
      </c>
      <c r="BR531" s="24">
        <v>28</v>
      </c>
      <c r="BS531" s="28">
        <v>2.67</v>
      </c>
      <c r="BT531" s="28">
        <v>1246.1958</v>
      </c>
      <c r="BU531" s="24">
        <v>7.0000000000000007E-2</v>
      </c>
      <c r="BV531" s="28">
        <v>2.1799999999999997</v>
      </c>
      <c r="BW531" s="28">
        <v>1017.4931999999999</v>
      </c>
      <c r="BX531" s="24">
        <v>12140</v>
      </c>
      <c r="BY531" s="24">
        <v>31884</v>
      </c>
      <c r="BZ531" s="24">
        <v>2650</v>
      </c>
      <c r="CA531" s="24">
        <v>9752</v>
      </c>
      <c r="CB531" s="24">
        <v>5005</v>
      </c>
      <c r="CC531" s="24">
        <v>31917</v>
      </c>
      <c r="CD531" s="24">
        <v>46.39</v>
      </c>
      <c r="CE531" s="24">
        <v>29.65</v>
      </c>
      <c r="CF531" s="24">
        <v>93.89</v>
      </c>
      <c r="CG531" s="24">
        <v>46491</v>
      </c>
      <c r="CH531" s="24">
        <v>183</v>
      </c>
      <c r="CI531" s="24">
        <v>0.39</v>
      </c>
      <c r="CJ531" s="24" t="s">
        <v>98</v>
      </c>
      <c r="CK531" s="24">
        <v>11874</v>
      </c>
      <c r="CL531" s="28">
        <v>1.08</v>
      </c>
      <c r="CM531" s="28">
        <v>4.22</v>
      </c>
      <c r="CN531" s="24">
        <v>4678</v>
      </c>
      <c r="CO531" s="24">
        <v>39.450000000000003</v>
      </c>
      <c r="CP531" s="24">
        <v>1763</v>
      </c>
      <c r="CQ531" s="24">
        <v>4489</v>
      </c>
      <c r="CR531" s="24">
        <v>2548</v>
      </c>
      <c r="CS531" s="24">
        <v>8847</v>
      </c>
      <c r="CT531" s="24">
        <v>2277</v>
      </c>
      <c r="CU531" s="24">
        <v>4708</v>
      </c>
      <c r="CV531" s="24">
        <v>3574</v>
      </c>
      <c r="CW531" s="24">
        <v>3502</v>
      </c>
      <c r="CX531" s="24">
        <v>69.59</v>
      </c>
      <c r="CY531" s="24">
        <v>97.6</v>
      </c>
      <c r="CZ531" s="24">
        <v>86</v>
      </c>
      <c r="DA531" s="24">
        <v>52.11</v>
      </c>
      <c r="DB531" s="24">
        <v>1803</v>
      </c>
      <c r="DC531" s="24">
        <v>2.63</v>
      </c>
      <c r="DD531" s="24">
        <v>7.53</v>
      </c>
      <c r="DE531" s="24">
        <v>152</v>
      </c>
      <c r="DF531" s="24">
        <v>1.28</v>
      </c>
      <c r="DG531" s="24">
        <v>2.68</v>
      </c>
      <c r="DH531" s="24">
        <v>4.3099999999999996</v>
      </c>
    </row>
    <row r="532" spans="1:112" ht="12.3" customHeight="1">
      <c r="A532" s="24">
        <v>542</v>
      </c>
      <c r="B532" s="24" t="s">
        <v>688</v>
      </c>
      <c r="C532" s="24" t="s">
        <v>689</v>
      </c>
      <c r="D532" s="25" t="s">
        <v>736</v>
      </c>
      <c r="E532" s="25" t="s">
        <v>737</v>
      </c>
      <c r="F532" s="25" t="s">
        <v>994</v>
      </c>
      <c r="G532" s="25" t="s">
        <v>995</v>
      </c>
      <c r="H532" s="25" t="s">
        <v>431</v>
      </c>
      <c r="I532" s="26">
        <v>27515</v>
      </c>
      <c r="J532" s="27">
        <v>35792.669540316201</v>
      </c>
      <c r="K532" s="27">
        <f t="shared" si="289"/>
        <v>2633.1855</v>
      </c>
      <c r="L532" s="24">
        <v>6279</v>
      </c>
      <c r="M532" s="24">
        <v>606</v>
      </c>
      <c r="N532" s="24">
        <v>58</v>
      </c>
      <c r="O532" s="24">
        <f t="shared" si="290"/>
        <v>664</v>
      </c>
      <c r="P532" s="28">
        <v>9.57</v>
      </c>
      <c r="Q532" s="28">
        <f t="shared" si="291"/>
        <v>0.37873893482422566</v>
      </c>
      <c r="R532" s="29">
        <v>0.3777716305533112</v>
      </c>
      <c r="S532" s="29">
        <v>2.6285443921430011E-2</v>
      </c>
      <c r="T532" s="29">
        <v>0.14093075256663171</v>
      </c>
      <c r="U532" s="28" t="s">
        <v>237</v>
      </c>
      <c r="V532" s="28" t="s">
        <v>129</v>
      </c>
      <c r="W532" s="28">
        <v>0.28006560282773074</v>
      </c>
      <c r="X532" s="27">
        <v>10024.295571622413</v>
      </c>
      <c r="Y532" s="30">
        <f t="shared" si="292"/>
        <v>8.0277345919277507E-4</v>
      </c>
      <c r="Z532" s="27">
        <f t="shared" si="293"/>
        <v>10024.295571622413</v>
      </c>
      <c r="AA532" s="27">
        <v>0</v>
      </c>
      <c r="AB532" s="27">
        <v>0</v>
      </c>
      <c r="AC532" s="27">
        <v>184</v>
      </c>
      <c r="AD532" s="27">
        <v>0</v>
      </c>
      <c r="AE532" s="27">
        <v>0</v>
      </c>
      <c r="AF532" s="27">
        <f t="shared" si="294"/>
        <v>184</v>
      </c>
      <c r="AG532" s="27">
        <f t="shared" si="295"/>
        <v>1</v>
      </c>
      <c r="AH532" s="27">
        <v>0</v>
      </c>
      <c r="AI532" s="27">
        <v>0</v>
      </c>
      <c r="AJ532" s="27">
        <v>0</v>
      </c>
      <c r="AK532" s="27">
        <v>0</v>
      </c>
      <c r="AL532" s="27">
        <v>0</v>
      </c>
      <c r="AM532" s="27">
        <v>0</v>
      </c>
      <c r="AN532" s="27">
        <f t="shared" si="296"/>
        <v>0</v>
      </c>
      <c r="AO532" s="27">
        <v>0</v>
      </c>
      <c r="AP532" s="30">
        <f t="shared" si="297"/>
        <v>0</v>
      </c>
      <c r="AQ532" s="30">
        <f t="shared" si="298"/>
        <v>0</v>
      </c>
      <c r="AR532" s="31">
        <f t="shared" si="299"/>
        <v>0</v>
      </c>
      <c r="AS532" s="31">
        <f t="shared" si="315"/>
        <v>0</v>
      </c>
      <c r="AT532" s="32">
        <f t="shared" si="300"/>
        <v>0</v>
      </c>
      <c r="AU532" s="24">
        <v>2652.7813899842654</v>
      </c>
      <c r="AV532" s="28">
        <f t="shared" si="301"/>
        <v>7.3669183475319824E-2</v>
      </c>
      <c r="AW532" s="30">
        <f t="shared" si="302"/>
        <v>9.46151019410854E-4</v>
      </c>
      <c r="AX532" s="33">
        <f t="shared" si="303"/>
        <v>7.3669183475319824E-2</v>
      </c>
      <c r="AY532" s="30">
        <f t="shared" si="304"/>
        <v>9.46151019410854E-4</v>
      </c>
      <c r="AZ532" s="31">
        <f t="shared" si="305"/>
        <v>0.90240674663951614</v>
      </c>
      <c r="BA532" s="31">
        <f t="shared" si="287"/>
        <v>2652.7813899842654</v>
      </c>
      <c r="BB532" s="33">
        <f t="shared" si="306"/>
        <v>0</v>
      </c>
      <c r="BC532" s="31">
        <f t="shared" si="307"/>
        <v>0.4512825202227157</v>
      </c>
      <c r="BD532" s="30">
        <f t="shared" si="308"/>
        <v>8.0277345919277507E-4</v>
      </c>
      <c r="BE532" s="31">
        <f t="shared" si="309"/>
        <v>0.9451686974271265</v>
      </c>
      <c r="BF532" s="31">
        <f t="shared" si="310"/>
        <v>0.40867902457135002</v>
      </c>
      <c r="BG532" s="31">
        <f t="shared" si="311"/>
        <v>0.62023687137582484</v>
      </c>
      <c r="BH532" s="24">
        <v>99.66</v>
      </c>
      <c r="BI532" s="24">
        <v>72.668109522600005</v>
      </c>
      <c r="BJ532" s="24">
        <f t="shared" si="284"/>
        <v>492.54989259331938</v>
      </c>
      <c r="BK532" s="28">
        <f t="shared" si="316"/>
        <v>0.24627494629665969</v>
      </c>
      <c r="BL532" s="28" t="str">
        <f t="shared" si="312"/>
        <v>FALSETRUE</v>
      </c>
      <c r="BM532" s="24" t="str">
        <f t="shared" si="313"/>
        <v>FALSETRUE</v>
      </c>
      <c r="BN532" s="28">
        <v>0.32669999999999999</v>
      </c>
      <c r="BO532" s="28">
        <f t="shared" si="314"/>
        <v>0.29039999999999999</v>
      </c>
      <c r="BP532" s="24">
        <v>3.79</v>
      </c>
      <c r="BQ532" s="24">
        <f t="shared" si="288"/>
        <v>270.62857142857143</v>
      </c>
      <c r="BR532" s="24">
        <v>35</v>
      </c>
      <c r="BS532" s="28">
        <v>1.5</v>
      </c>
      <c r="BT532" s="28">
        <v>412.72499999999997</v>
      </c>
      <c r="BU532" s="24">
        <v>0.33</v>
      </c>
      <c r="BV532" s="28">
        <v>1.9800000000000002</v>
      </c>
      <c r="BW532" s="28">
        <v>544.79700000000003</v>
      </c>
      <c r="BX532" s="24">
        <v>6303</v>
      </c>
      <c r="BY532" s="24">
        <v>19292</v>
      </c>
      <c r="BZ532" s="24">
        <v>1920</v>
      </c>
      <c r="CA532" s="24">
        <v>5064</v>
      </c>
      <c r="CB532" s="24">
        <v>2673</v>
      </c>
      <c r="CC532" s="24">
        <v>19778</v>
      </c>
      <c r="CD532" s="24">
        <v>42.62</v>
      </c>
      <c r="CE532" s="24">
        <v>31.76</v>
      </c>
      <c r="CF532" s="24">
        <v>92.02</v>
      </c>
      <c r="CG532" s="24">
        <v>27422</v>
      </c>
      <c r="CH532" s="24">
        <v>93</v>
      </c>
      <c r="CI532" s="24">
        <v>0.34</v>
      </c>
      <c r="CJ532" s="24" t="s">
        <v>98</v>
      </c>
      <c r="CK532" s="24">
        <v>7050</v>
      </c>
      <c r="CL532" s="28">
        <v>1.07</v>
      </c>
      <c r="CM532" s="28">
        <v>4.1500000000000004</v>
      </c>
      <c r="CN532" s="24">
        <v>2912</v>
      </c>
      <c r="CO532" s="24">
        <v>41.33</v>
      </c>
      <c r="CP532" s="24">
        <v>1388</v>
      </c>
      <c r="CQ532" s="24">
        <v>3260</v>
      </c>
      <c r="CR532" s="24">
        <v>3443</v>
      </c>
      <c r="CS532" s="24">
        <v>9472</v>
      </c>
      <c r="CT532" s="24">
        <v>1368</v>
      </c>
      <c r="CU532" s="24">
        <v>2449</v>
      </c>
      <c r="CV532" s="24">
        <v>1915</v>
      </c>
      <c r="CW532" s="24">
        <v>2210</v>
      </c>
      <c r="CX532" s="24">
        <v>79.260000000000005</v>
      </c>
      <c r="CY532" s="24">
        <v>98.79</v>
      </c>
      <c r="CZ532" s="24">
        <v>84.88</v>
      </c>
      <c r="DA532" s="24">
        <v>60.32</v>
      </c>
      <c r="DB532" s="24">
        <v>885</v>
      </c>
      <c r="DC532" s="24">
        <v>1.51</v>
      </c>
      <c r="DD532" s="24">
        <v>5.18</v>
      </c>
      <c r="DE532" s="24">
        <v>23</v>
      </c>
      <c r="DF532" s="24">
        <v>0.33</v>
      </c>
      <c r="DG532" s="24">
        <v>1.29</v>
      </c>
      <c r="DH532" s="24">
        <v>3.28</v>
      </c>
    </row>
    <row r="533" spans="1:112" ht="12.3" customHeight="1">
      <c r="A533" s="24">
        <v>543</v>
      </c>
      <c r="B533" s="24" t="s">
        <v>688</v>
      </c>
      <c r="C533" s="24" t="s">
        <v>689</v>
      </c>
      <c r="D533" s="25" t="s">
        <v>736</v>
      </c>
      <c r="E533" s="25" t="s">
        <v>737</v>
      </c>
      <c r="F533" s="25" t="s">
        <v>2724</v>
      </c>
      <c r="G533" s="25" t="s">
        <v>2725</v>
      </c>
      <c r="H533" s="25" t="s">
        <v>431</v>
      </c>
      <c r="I533" s="26">
        <v>689</v>
      </c>
      <c r="J533" s="27">
        <v>896.2801858360117</v>
      </c>
      <c r="K533" s="27">
        <f t="shared" si="289"/>
        <v>140.2115</v>
      </c>
      <c r="L533" s="24">
        <v>231</v>
      </c>
      <c r="M533" s="24">
        <v>57</v>
      </c>
      <c r="N533" s="24">
        <v>2</v>
      </c>
      <c r="O533" s="24">
        <f t="shared" si="290"/>
        <v>59</v>
      </c>
      <c r="P533" s="28">
        <v>20.350000000000001</v>
      </c>
      <c r="Q533" s="28">
        <f t="shared" si="291"/>
        <v>0.49411800765484754</v>
      </c>
      <c r="R533" s="29">
        <v>0.3777716305533112</v>
      </c>
      <c r="S533" s="29">
        <v>2.6285443921430011E-2</v>
      </c>
      <c r="T533" s="29">
        <v>0.14093075256663171</v>
      </c>
      <c r="U533" s="28" t="s">
        <v>237</v>
      </c>
      <c r="V533" s="28" t="s">
        <v>129</v>
      </c>
      <c r="W533" s="28">
        <v>0.5955417991164389</v>
      </c>
      <c r="X533" s="27">
        <v>533.77231438519459</v>
      </c>
      <c r="Y533" s="30">
        <f t="shared" si="292"/>
        <v>4.2745970944169247E-5</v>
      </c>
      <c r="Z533" s="27">
        <f t="shared" si="293"/>
        <v>533.77231438519459</v>
      </c>
      <c r="AA533" s="27">
        <v>0</v>
      </c>
      <c r="AB533" s="27">
        <v>0</v>
      </c>
      <c r="AC533" s="27">
        <v>0</v>
      </c>
      <c r="AD533" s="27">
        <v>0</v>
      </c>
      <c r="AE533" s="27">
        <v>0</v>
      </c>
      <c r="AF533" s="27">
        <f t="shared" si="294"/>
        <v>0</v>
      </c>
      <c r="AG533" s="27">
        <f t="shared" si="295"/>
        <v>0</v>
      </c>
      <c r="AH533" s="27">
        <v>0</v>
      </c>
      <c r="AI533" s="27">
        <v>0</v>
      </c>
      <c r="AJ533" s="27">
        <v>0</v>
      </c>
      <c r="AK533" s="27">
        <v>0</v>
      </c>
      <c r="AL533" s="27">
        <v>0</v>
      </c>
      <c r="AM533" s="27">
        <v>0</v>
      </c>
      <c r="AN533" s="27">
        <f t="shared" si="296"/>
        <v>0</v>
      </c>
      <c r="AO533" s="27">
        <v>0</v>
      </c>
      <c r="AP533" s="30">
        <f t="shared" si="297"/>
        <v>0</v>
      </c>
      <c r="AQ533" s="30">
        <f t="shared" si="298"/>
        <v>0</v>
      </c>
      <c r="AR533" s="31">
        <f t="shared" si="299"/>
        <v>0</v>
      </c>
      <c r="AS533" s="31">
        <f t="shared" si="315"/>
        <v>0</v>
      </c>
      <c r="AT533" s="32">
        <f t="shared" si="300"/>
        <v>0</v>
      </c>
      <c r="AU533" s="24">
        <v>60.149721710760332</v>
      </c>
      <c r="AV533" s="28">
        <f t="shared" si="301"/>
        <v>1.6703905197124871E-3</v>
      </c>
      <c r="AW533" s="30">
        <f t="shared" si="302"/>
        <v>2.1453226688329799E-5</v>
      </c>
      <c r="AX533" s="33">
        <f t="shared" si="303"/>
        <v>1.6703905197124871E-3</v>
      </c>
      <c r="AY533" s="30">
        <f t="shared" si="304"/>
        <v>2.1453226688329799E-5</v>
      </c>
      <c r="AZ533" s="31">
        <f t="shared" si="305"/>
        <v>0.89482133944241204</v>
      </c>
      <c r="BA533" s="31">
        <f t="shared" si="287"/>
        <v>60.149721710760332</v>
      </c>
      <c r="BB533" s="33">
        <f t="shared" si="306"/>
        <v>0</v>
      </c>
      <c r="BC533" s="31">
        <f t="shared" si="307"/>
        <v>0.42475445350514524</v>
      </c>
      <c r="BD533" s="30">
        <f t="shared" si="308"/>
        <v>4.2745970944169247E-5</v>
      </c>
      <c r="BE533" s="31">
        <f t="shared" si="309"/>
        <v>0.94222564084645433</v>
      </c>
      <c r="BF533" s="31">
        <f t="shared" si="310"/>
        <v>0.51260339531127919</v>
      </c>
      <c r="BG533" s="31">
        <f t="shared" si="311"/>
        <v>0.77795900217282998</v>
      </c>
      <c r="BH533" s="24">
        <v>0</v>
      </c>
      <c r="BI533" s="24">
        <v>129.319032166</v>
      </c>
      <c r="BJ533" s="24">
        <f t="shared" si="284"/>
        <v>6.9307678137082274</v>
      </c>
      <c r="BK533" s="28">
        <f t="shared" si="316"/>
        <v>3.4653839068541138E-3</v>
      </c>
      <c r="BL533" s="28" t="str">
        <f t="shared" si="312"/>
        <v>TRUEFALSE</v>
      </c>
      <c r="BM533" s="24" t="str">
        <f t="shared" si="313"/>
        <v>FALSEFALSE</v>
      </c>
      <c r="BN533" s="28">
        <v>0.2213</v>
      </c>
      <c r="BO533" s="28">
        <f t="shared" si="314"/>
        <v>0.19671111111111111</v>
      </c>
      <c r="BP533" s="24">
        <v>25.28</v>
      </c>
      <c r="BQ533" s="24">
        <f t="shared" si="288"/>
        <v>16.833333333333332</v>
      </c>
      <c r="BR533" s="24">
        <v>6</v>
      </c>
      <c r="BS533" s="28">
        <v>18.62</v>
      </c>
      <c r="BT533" s="28">
        <v>128.29179999999999</v>
      </c>
      <c r="BU533" s="24">
        <v>0.34</v>
      </c>
      <c r="BV533" s="28">
        <v>8.27</v>
      </c>
      <c r="BW533" s="28">
        <v>56.9803</v>
      </c>
      <c r="BX533" s="24">
        <v>108</v>
      </c>
      <c r="BY533" s="24">
        <v>488</v>
      </c>
      <c r="BZ533" s="24">
        <v>93</v>
      </c>
      <c r="CA533" s="24">
        <v>81</v>
      </c>
      <c r="CB533" s="24">
        <v>62</v>
      </c>
      <c r="CC533" s="24">
        <v>546</v>
      </c>
      <c r="CD533" s="24">
        <v>41.19</v>
      </c>
      <c r="CE533" s="24">
        <v>39.22</v>
      </c>
      <c r="CF533" s="24">
        <v>155.19</v>
      </c>
      <c r="CG533" s="24">
        <v>0</v>
      </c>
      <c r="CH533" s="24">
        <v>689</v>
      </c>
      <c r="CI533" s="24">
        <v>100</v>
      </c>
      <c r="CJ533" s="24" t="s">
        <v>1980</v>
      </c>
      <c r="CK533" s="24">
        <v>292</v>
      </c>
      <c r="CL533" s="28">
        <v>1</v>
      </c>
      <c r="CM533" s="28">
        <v>2.37</v>
      </c>
      <c r="CN533" s="24">
        <v>66</v>
      </c>
      <c r="CO533" s="24">
        <v>22.68</v>
      </c>
      <c r="CP533" s="24">
        <v>19</v>
      </c>
      <c r="CQ533" s="24">
        <v>61</v>
      </c>
      <c r="CR533" s="24">
        <v>21</v>
      </c>
      <c r="CS533" s="24">
        <v>101</v>
      </c>
      <c r="CT533" s="24">
        <v>15</v>
      </c>
      <c r="CU533" s="24">
        <v>37</v>
      </c>
      <c r="CV533" s="24">
        <v>15</v>
      </c>
      <c r="CW533" s="24">
        <v>11</v>
      </c>
      <c r="CX533" s="24">
        <v>46.88</v>
      </c>
      <c r="CY533" s="24">
        <v>86.05</v>
      </c>
      <c r="CZ533" s="24">
        <v>28.3</v>
      </c>
      <c r="DA533" s="24">
        <v>17.46</v>
      </c>
      <c r="DB533" s="24">
        <v>157</v>
      </c>
      <c r="DC533" s="24">
        <v>14.29</v>
      </c>
      <c r="DD533" s="24">
        <v>1.37</v>
      </c>
      <c r="DE533" s="24">
        <v>1</v>
      </c>
      <c r="DF533" s="24">
        <v>0.34</v>
      </c>
      <c r="DG533" s="24">
        <v>0</v>
      </c>
      <c r="DH533" s="24">
        <v>17.59</v>
      </c>
    </row>
    <row r="534" spans="1:112" ht="12.3" customHeight="1">
      <c r="A534" s="24">
        <v>544</v>
      </c>
      <c r="B534" s="24" t="s">
        <v>688</v>
      </c>
      <c r="C534" s="24" t="s">
        <v>689</v>
      </c>
      <c r="D534" s="25" t="s">
        <v>736</v>
      </c>
      <c r="E534" s="25" t="s">
        <v>737</v>
      </c>
      <c r="F534" s="25" t="s">
        <v>2391</v>
      </c>
      <c r="G534" s="25" t="s">
        <v>2392</v>
      </c>
      <c r="H534" s="25" t="s">
        <v>431</v>
      </c>
      <c r="I534" s="26">
        <v>2880</v>
      </c>
      <c r="J534" s="27">
        <v>3746.4251599531403</v>
      </c>
      <c r="K534" s="27">
        <f t="shared" si="289"/>
        <v>624.38400000000001</v>
      </c>
      <c r="L534" s="24">
        <v>690</v>
      </c>
      <c r="M534" s="24">
        <v>176</v>
      </c>
      <c r="N534" s="24">
        <v>15</v>
      </c>
      <c r="O534" s="24">
        <f t="shared" si="290"/>
        <v>191</v>
      </c>
      <c r="P534" s="28">
        <v>21.68</v>
      </c>
      <c r="Q534" s="28">
        <f t="shared" si="291"/>
        <v>0.51059523633542636</v>
      </c>
      <c r="R534" s="29">
        <v>0.3777716305533112</v>
      </c>
      <c r="S534" s="29">
        <v>2.6285443921430011E-2</v>
      </c>
      <c r="T534" s="29">
        <v>0.14093075256663171</v>
      </c>
      <c r="U534" s="28" t="s">
        <v>237</v>
      </c>
      <c r="V534" s="28" t="s">
        <v>129</v>
      </c>
      <c r="W534" s="28">
        <v>0.63446418697024043</v>
      </c>
      <c r="X534" s="27">
        <v>2376.9725931545222</v>
      </c>
      <c r="Y534" s="30">
        <f t="shared" si="292"/>
        <v>1.9035457378320728E-4</v>
      </c>
      <c r="Z534" s="27">
        <f t="shared" si="293"/>
        <v>2376.9725931545222</v>
      </c>
      <c r="AA534" s="27">
        <v>0</v>
      </c>
      <c r="AB534" s="27">
        <v>0</v>
      </c>
      <c r="AC534" s="27">
        <v>0</v>
      </c>
      <c r="AD534" s="27">
        <v>0</v>
      </c>
      <c r="AE534" s="27">
        <v>0</v>
      </c>
      <c r="AF534" s="27">
        <f t="shared" si="294"/>
        <v>0</v>
      </c>
      <c r="AG534" s="27">
        <f t="shared" si="295"/>
        <v>0</v>
      </c>
      <c r="AH534" s="27">
        <v>0</v>
      </c>
      <c r="AI534" s="27">
        <v>0</v>
      </c>
      <c r="AJ534" s="27">
        <v>0</v>
      </c>
      <c r="AK534" s="27">
        <v>0</v>
      </c>
      <c r="AL534" s="27">
        <v>0</v>
      </c>
      <c r="AM534" s="27">
        <v>0</v>
      </c>
      <c r="AN534" s="27">
        <f t="shared" si="296"/>
        <v>0</v>
      </c>
      <c r="AO534" s="27">
        <v>0</v>
      </c>
      <c r="AP534" s="30">
        <f t="shared" si="297"/>
        <v>0</v>
      </c>
      <c r="AQ534" s="30">
        <f t="shared" si="298"/>
        <v>0</v>
      </c>
      <c r="AR534" s="31">
        <f t="shared" si="299"/>
        <v>0</v>
      </c>
      <c r="AS534" s="31">
        <f t="shared" si="315"/>
        <v>0</v>
      </c>
      <c r="AT534" s="32">
        <f t="shared" si="300"/>
        <v>0</v>
      </c>
      <c r="AU534" s="24">
        <v>491.07528071496608</v>
      </c>
      <c r="AV534" s="28">
        <f t="shared" si="301"/>
        <v>1.3637427905583883E-2</v>
      </c>
      <c r="AW534" s="30">
        <f t="shared" si="302"/>
        <v>1.7514876243107704E-4</v>
      </c>
      <c r="AX534" s="33">
        <f t="shared" si="303"/>
        <v>1.3637427905583883E-2</v>
      </c>
      <c r="AY534" s="30">
        <f t="shared" si="304"/>
        <v>1.7514876243107704E-4</v>
      </c>
      <c r="AZ534" s="31">
        <f t="shared" si="305"/>
        <v>0.89608212240540941</v>
      </c>
      <c r="BA534" s="31">
        <f t="shared" si="287"/>
        <v>491.07528071496608</v>
      </c>
      <c r="BB534" s="33">
        <f t="shared" si="306"/>
        <v>0</v>
      </c>
      <c r="BC534" s="31">
        <f t="shared" si="307"/>
        <v>0.42916372695476818</v>
      </c>
      <c r="BD534" s="30">
        <f t="shared" si="308"/>
        <v>1.9035457378320728E-4</v>
      </c>
      <c r="BE534" s="31">
        <f t="shared" si="309"/>
        <v>0.94279722605444516</v>
      </c>
      <c r="BF534" s="31">
        <f t="shared" si="310"/>
        <v>0.52581725586615624</v>
      </c>
      <c r="BG534" s="31">
        <f t="shared" si="311"/>
        <v>0.79801318415084954</v>
      </c>
      <c r="BH534" s="24">
        <v>0</v>
      </c>
      <c r="BI534" s="24">
        <v>165.556555847</v>
      </c>
      <c r="BJ534" s="24">
        <f t="shared" si="284"/>
        <v>22.629276991093121</v>
      </c>
      <c r="BK534" s="28">
        <f t="shared" si="316"/>
        <v>1.1314638495546561E-2</v>
      </c>
      <c r="BL534" s="28" t="str">
        <f t="shared" si="312"/>
        <v>TRUEFALSE</v>
      </c>
      <c r="BM534" s="24" t="str">
        <f t="shared" si="313"/>
        <v>FALSEFALSE</v>
      </c>
      <c r="BN534" s="28">
        <v>0.39909999999999995</v>
      </c>
      <c r="BO534" s="28">
        <f t="shared" si="314"/>
        <v>0.35475555555555549</v>
      </c>
      <c r="BP534" s="24">
        <v>11.54</v>
      </c>
      <c r="BQ534" s="24">
        <f t="shared" si="288"/>
        <v>70.36363636363636</v>
      </c>
      <c r="BR534" s="24">
        <v>11</v>
      </c>
      <c r="BS534" s="28">
        <v>3.6</v>
      </c>
      <c r="BT534" s="28">
        <v>103.68</v>
      </c>
      <c r="BU534" s="24">
        <v>0.22</v>
      </c>
      <c r="BV534" s="28">
        <v>3.9300000000000006</v>
      </c>
      <c r="BW534" s="28">
        <v>113.18400000000001</v>
      </c>
      <c r="BX534" s="24">
        <v>740</v>
      </c>
      <c r="BY534" s="24">
        <v>1854</v>
      </c>
      <c r="BZ534" s="24">
        <v>286</v>
      </c>
      <c r="CA534" s="24">
        <v>569</v>
      </c>
      <c r="CB534" s="24">
        <v>325</v>
      </c>
      <c r="CC534" s="24">
        <v>1986</v>
      </c>
      <c r="CD534" s="24">
        <v>55.34</v>
      </c>
      <c r="CE534" s="24">
        <v>32.799999999999997</v>
      </c>
      <c r="CF534" s="24">
        <v>109</v>
      </c>
      <c r="CG534" s="24">
        <v>0</v>
      </c>
      <c r="CH534" s="24">
        <v>2880</v>
      </c>
      <c r="CI534" s="24">
        <v>100</v>
      </c>
      <c r="CJ534" s="24" t="s">
        <v>1980</v>
      </c>
      <c r="CK534" s="24">
        <v>898</v>
      </c>
      <c r="CL534" s="28">
        <v>1.01</v>
      </c>
      <c r="CM534" s="28">
        <v>3.19</v>
      </c>
      <c r="CN534" s="24">
        <v>264</v>
      </c>
      <c r="CO534" s="24">
        <v>29.5</v>
      </c>
      <c r="CP534" s="24">
        <v>123</v>
      </c>
      <c r="CQ534" s="24">
        <v>372</v>
      </c>
      <c r="CR534" s="24">
        <v>279</v>
      </c>
      <c r="CS534" s="24">
        <v>774</v>
      </c>
      <c r="CT534" s="24">
        <v>127</v>
      </c>
      <c r="CU534" s="24">
        <v>292</v>
      </c>
      <c r="CV534" s="24">
        <v>226</v>
      </c>
      <c r="CW534" s="24">
        <v>111</v>
      </c>
      <c r="CX534" s="24">
        <v>63.82</v>
      </c>
      <c r="CY534" s="24">
        <v>95.42</v>
      </c>
      <c r="CZ534" s="24">
        <v>84.33</v>
      </c>
      <c r="DA534" s="24">
        <v>37.25</v>
      </c>
      <c r="DB534" s="24">
        <v>278</v>
      </c>
      <c r="DC534" s="24">
        <v>6.16</v>
      </c>
      <c r="DD534" s="24">
        <v>3.91</v>
      </c>
      <c r="DE534" s="24">
        <v>9</v>
      </c>
      <c r="DF534" s="24">
        <v>1.01</v>
      </c>
      <c r="DG534" s="24">
        <v>0.11</v>
      </c>
      <c r="DH534" s="24">
        <v>17.03</v>
      </c>
    </row>
    <row r="535" spans="1:112" ht="12.3" customHeight="1">
      <c r="A535" s="24">
        <v>545</v>
      </c>
      <c r="B535" s="24" t="s">
        <v>688</v>
      </c>
      <c r="C535" s="24" t="s">
        <v>689</v>
      </c>
      <c r="D535" s="25" t="s">
        <v>736</v>
      </c>
      <c r="E535" s="25" t="s">
        <v>737</v>
      </c>
      <c r="F535" s="25" t="s">
        <v>1655</v>
      </c>
      <c r="G535" s="25" t="s">
        <v>1705</v>
      </c>
      <c r="H535" s="25" t="s">
        <v>431</v>
      </c>
      <c r="I535" s="26">
        <v>4297</v>
      </c>
      <c r="J535" s="27">
        <v>5589.7183723328626</v>
      </c>
      <c r="K535" s="27">
        <f t="shared" si="289"/>
        <v>947.91820000000007</v>
      </c>
      <c r="L535" s="24">
        <v>922</v>
      </c>
      <c r="M535" s="24">
        <v>223</v>
      </c>
      <c r="N535" s="24">
        <v>38</v>
      </c>
      <c r="O535" s="24">
        <f t="shared" si="290"/>
        <v>261</v>
      </c>
      <c r="P535" s="28">
        <v>22.060000000000002</v>
      </c>
      <c r="Q535" s="28">
        <f t="shared" si="291"/>
        <v>0.51361392287864926</v>
      </c>
      <c r="R535" s="29">
        <v>0.3777716305533112</v>
      </c>
      <c r="S535" s="29">
        <v>2.6285443921430011E-2</v>
      </c>
      <c r="T535" s="29">
        <v>0.14093075256663171</v>
      </c>
      <c r="U535" s="28" t="s">
        <v>237</v>
      </c>
      <c r="V535" s="28" t="s">
        <v>129</v>
      </c>
      <c r="W535" s="28">
        <v>0.6455848692141839</v>
      </c>
      <c r="X535" s="27">
        <v>3608.6376043466321</v>
      </c>
      <c r="Y535" s="30">
        <f t="shared" si="292"/>
        <v>2.8898973218779642E-4</v>
      </c>
      <c r="Z535" s="27">
        <f t="shared" si="293"/>
        <v>3608.6376043466321</v>
      </c>
      <c r="AA535" s="27">
        <v>0</v>
      </c>
      <c r="AB535" s="27">
        <v>0</v>
      </c>
      <c r="AC535" s="27">
        <v>20</v>
      </c>
      <c r="AD535" s="27">
        <v>0</v>
      </c>
      <c r="AE535" s="27">
        <v>0</v>
      </c>
      <c r="AF535" s="27">
        <f t="shared" si="294"/>
        <v>20</v>
      </c>
      <c r="AG535" s="27">
        <f t="shared" si="295"/>
        <v>1</v>
      </c>
      <c r="AH535" s="27">
        <v>0</v>
      </c>
      <c r="AI535" s="27">
        <v>0</v>
      </c>
      <c r="AJ535" s="27">
        <v>20</v>
      </c>
      <c r="AK535" s="27">
        <v>0</v>
      </c>
      <c r="AL535" s="27">
        <v>0</v>
      </c>
      <c r="AM535" s="27">
        <v>20</v>
      </c>
      <c r="AN535" s="27">
        <f t="shared" si="296"/>
        <v>1</v>
      </c>
      <c r="AO535" s="27">
        <v>0</v>
      </c>
      <c r="AP535" s="30">
        <f t="shared" si="297"/>
        <v>0</v>
      </c>
      <c r="AQ535" s="30">
        <f t="shared" si="298"/>
        <v>0</v>
      </c>
      <c r="AR535" s="31">
        <f t="shared" si="299"/>
        <v>0</v>
      </c>
      <c r="AS535" s="31">
        <f t="shared" si="315"/>
        <v>0</v>
      </c>
      <c r="AT535" s="32">
        <f t="shared" si="300"/>
        <v>0</v>
      </c>
      <c r="AU535" s="24">
        <v>641.71135999889884</v>
      </c>
      <c r="AV535" s="28">
        <f t="shared" si="301"/>
        <v>1.7820673839330683E-2</v>
      </c>
      <c r="AW535" s="30">
        <f t="shared" si="302"/>
        <v>2.2887519481357824E-4</v>
      </c>
      <c r="AX535" s="33">
        <f t="shared" si="303"/>
        <v>1.7820673839330683E-2</v>
      </c>
      <c r="AY535" s="30">
        <f t="shared" si="304"/>
        <v>2.2887519481357824E-4</v>
      </c>
      <c r="AZ535" s="31">
        <f t="shared" si="305"/>
        <v>0.89652284679133987</v>
      </c>
      <c r="BA535" s="31">
        <f t="shared" ref="BA535:BA566" si="317">AU535-AI535</f>
        <v>641.71135999889884</v>
      </c>
      <c r="BB535" s="33">
        <f t="shared" si="306"/>
        <v>0</v>
      </c>
      <c r="BC535" s="31">
        <f t="shared" si="307"/>
        <v>0.43070505039466056</v>
      </c>
      <c r="BD535" s="30">
        <f t="shared" si="308"/>
        <v>2.8898973218779642E-4</v>
      </c>
      <c r="BE535" s="31">
        <f t="shared" si="309"/>
        <v>0.94317917125579198</v>
      </c>
      <c r="BF535" s="31">
        <f t="shared" si="310"/>
        <v>0.52968434340072124</v>
      </c>
      <c r="BG535" s="31">
        <f t="shared" si="311"/>
        <v>0.80388211827657519</v>
      </c>
      <c r="BH535" s="24">
        <v>74.069999999999993</v>
      </c>
      <c r="BI535" s="24">
        <v>39.683661637100002</v>
      </c>
      <c r="BJ535" s="24">
        <f t="shared" si="284"/>
        <v>140.85692049916761</v>
      </c>
      <c r="BK535" s="28">
        <f t="shared" si="316"/>
        <v>7.042846024958381E-2</v>
      </c>
      <c r="BL535" s="28" t="str">
        <f t="shared" si="312"/>
        <v>TRUETRUE</v>
      </c>
      <c r="BM535" s="24" t="str">
        <f t="shared" si="313"/>
        <v>FALSETRUE</v>
      </c>
      <c r="BN535" s="28">
        <v>0.40250000000000002</v>
      </c>
      <c r="BO535" s="28">
        <f t="shared" si="314"/>
        <v>0.35777777777777781</v>
      </c>
      <c r="BP535" s="24">
        <v>8.41</v>
      </c>
      <c r="BQ535" s="24">
        <f t="shared" si="288"/>
        <v>110.44444444444444</v>
      </c>
      <c r="BR535" s="24">
        <v>9</v>
      </c>
      <c r="BS535" s="28">
        <v>7.11</v>
      </c>
      <c r="BT535" s="28">
        <v>305.51669999999996</v>
      </c>
      <c r="BU535" s="24">
        <v>0.51</v>
      </c>
      <c r="BV535" s="28">
        <v>3.18</v>
      </c>
      <c r="BW535" s="28">
        <v>136.6446</v>
      </c>
      <c r="BX535" s="24">
        <v>1125</v>
      </c>
      <c r="BY535" s="24">
        <v>2795</v>
      </c>
      <c r="BZ535" s="24">
        <v>377</v>
      </c>
      <c r="CA535" s="24">
        <v>914</v>
      </c>
      <c r="CB535" s="24">
        <v>453</v>
      </c>
      <c r="CC535" s="24">
        <v>2930</v>
      </c>
      <c r="CD535" s="24">
        <v>53.74</v>
      </c>
      <c r="CE535" s="24">
        <v>30.98</v>
      </c>
      <c r="CF535" s="24">
        <v>105.99</v>
      </c>
      <c r="CG535" s="24">
        <v>3183</v>
      </c>
      <c r="CH535" s="24">
        <v>1114</v>
      </c>
      <c r="CI535" s="24">
        <v>25.93</v>
      </c>
      <c r="CJ535" s="24" t="s">
        <v>98</v>
      </c>
      <c r="CK535" s="24">
        <v>1200</v>
      </c>
      <c r="CL535" s="28">
        <v>1.02</v>
      </c>
      <c r="CM535" s="28">
        <v>3.67</v>
      </c>
      <c r="CN535" s="24">
        <v>431</v>
      </c>
      <c r="CO535" s="24">
        <v>36.01</v>
      </c>
      <c r="CP535" s="24">
        <v>210</v>
      </c>
      <c r="CQ535" s="24">
        <v>587</v>
      </c>
      <c r="CR535" s="24">
        <v>182</v>
      </c>
      <c r="CS535" s="24">
        <v>994</v>
      </c>
      <c r="CT535" s="24">
        <v>221</v>
      </c>
      <c r="CU535" s="24">
        <v>403</v>
      </c>
      <c r="CV535" s="24">
        <v>320</v>
      </c>
      <c r="CW535" s="24">
        <v>249</v>
      </c>
      <c r="CX535" s="24">
        <v>70.61</v>
      </c>
      <c r="CY535" s="24">
        <v>94.82</v>
      </c>
      <c r="CZ535" s="24">
        <v>83.55</v>
      </c>
      <c r="DA535" s="24">
        <v>42.49</v>
      </c>
      <c r="DB535" s="24">
        <v>297</v>
      </c>
      <c r="DC535" s="24">
        <v>6.77</v>
      </c>
      <c r="DD535" s="24">
        <v>8.6</v>
      </c>
      <c r="DE535" s="24">
        <v>25</v>
      </c>
      <c r="DF535" s="24">
        <v>2.09</v>
      </c>
      <c r="DG535" s="24">
        <v>4.43</v>
      </c>
      <c r="DH535" s="24">
        <v>9.2100000000000009</v>
      </c>
    </row>
    <row r="536" spans="1:112" ht="12.3" customHeight="1">
      <c r="A536" s="24">
        <v>546</v>
      </c>
      <c r="B536" s="24" t="s">
        <v>688</v>
      </c>
      <c r="C536" s="24" t="s">
        <v>689</v>
      </c>
      <c r="D536" s="25" t="s">
        <v>736</v>
      </c>
      <c r="E536" s="25" t="s">
        <v>737</v>
      </c>
      <c r="F536" s="25" t="s">
        <v>2681</v>
      </c>
      <c r="G536" s="25" t="s">
        <v>2682</v>
      </c>
      <c r="H536" s="25" t="s">
        <v>431</v>
      </c>
      <c r="I536" s="26">
        <v>1054</v>
      </c>
      <c r="J536" s="27">
        <v>1371.0875411772952</v>
      </c>
      <c r="K536" s="27">
        <f t="shared" si="289"/>
        <v>202.36799999999999</v>
      </c>
      <c r="L536" s="24">
        <v>261</v>
      </c>
      <c r="M536" s="24">
        <v>54</v>
      </c>
      <c r="N536" s="24">
        <v>8</v>
      </c>
      <c r="O536" s="24">
        <f t="shared" si="290"/>
        <v>62</v>
      </c>
      <c r="P536" s="28">
        <v>19.2</v>
      </c>
      <c r="Q536" s="28">
        <f t="shared" si="291"/>
        <v>0.47948595901403923</v>
      </c>
      <c r="R536" s="29">
        <v>0.3777716305533112</v>
      </c>
      <c r="S536" s="29">
        <v>2.6285443921430011E-2</v>
      </c>
      <c r="T536" s="29">
        <v>0.14093075256663171</v>
      </c>
      <c r="U536" s="28" t="s">
        <v>237</v>
      </c>
      <c r="V536" s="28" t="s">
        <v>129</v>
      </c>
      <c r="W536" s="28">
        <v>0.56188710285187349</v>
      </c>
      <c r="X536" s="27">
        <v>770.39640626840924</v>
      </c>
      <c r="Y536" s="30">
        <f t="shared" si="292"/>
        <v>6.1695486090867317E-5</v>
      </c>
      <c r="Z536" s="27">
        <f t="shared" si="293"/>
        <v>770.39640626840924</v>
      </c>
      <c r="AA536" s="27">
        <v>0</v>
      </c>
      <c r="AB536" s="27">
        <v>0</v>
      </c>
      <c r="AC536" s="27">
        <v>0</v>
      </c>
      <c r="AD536" s="27">
        <v>0</v>
      </c>
      <c r="AE536" s="27">
        <v>0</v>
      </c>
      <c r="AF536" s="27">
        <f t="shared" si="294"/>
        <v>0</v>
      </c>
      <c r="AG536" s="27">
        <f t="shared" si="295"/>
        <v>0</v>
      </c>
      <c r="AH536" s="27">
        <v>0</v>
      </c>
      <c r="AI536" s="27">
        <v>0</v>
      </c>
      <c r="AJ536" s="27">
        <v>0</v>
      </c>
      <c r="AK536" s="27">
        <v>0</v>
      </c>
      <c r="AL536" s="27">
        <v>0</v>
      </c>
      <c r="AM536" s="27">
        <v>0</v>
      </c>
      <c r="AN536" s="27">
        <f t="shared" si="296"/>
        <v>0</v>
      </c>
      <c r="AO536" s="27">
        <v>0</v>
      </c>
      <c r="AP536" s="30">
        <f t="shared" si="297"/>
        <v>0</v>
      </c>
      <c r="AQ536" s="30">
        <f t="shared" si="298"/>
        <v>0</v>
      </c>
      <c r="AR536" s="31">
        <f t="shared" si="299"/>
        <v>0</v>
      </c>
      <c r="AS536" s="31">
        <f t="shared" si="315"/>
        <v>0</v>
      </c>
      <c r="AT536" s="32">
        <f t="shared" si="300"/>
        <v>0</v>
      </c>
      <c r="AU536" s="24">
        <v>119.12006580459717</v>
      </c>
      <c r="AV536" s="28">
        <f t="shared" si="301"/>
        <v>3.3080290809048125E-3</v>
      </c>
      <c r="AW536" s="30">
        <f t="shared" si="302"/>
        <v>4.2485812106053762E-5</v>
      </c>
      <c r="AX536" s="33">
        <f t="shared" si="303"/>
        <v>3.3080290809048125E-3</v>
      </c>
      <c r="AY536" s="30">
        <f t="shared" si="304"/>
        <v>4.2485812106053762E-5</v>
      </c>
      <c r="AZ536" s="31">
        <f t="shared" si="305"/>
        <v>0.8949938722699553</v>
      </c>
      <c r="BA536" s="31">
        <f t="shared" si="317"/>
        <v>119.12006580459717</v>
      </c>
      <c r="BB536" s="33">
        <f t="shared" si="306"/>
        <v>0</v>
      </c>
      <c r="BC536" s="31">
        <f t="shared" si="307"/>
        <v>0.42535784396805704</v>
      </c>
      <c r="BD536" s="30">
        <f t="shared" si="308"/>
        <v>6.1695486090867317E-5</v>
      </c>
      <c r="BE536" s="31">
        <f t="shared" si="309"/>
        <v>0.9422990191072611</v>
      </c>
      <c r="BF536" s="31">
        <f t="shared" si="310"/>
        <v>0.50141593914840854</v>
      </c>
      <c r="BG536" s="31">
        <f t="shared" si="311"/>
        <v>0.76098021835491558</v>
      </c>
      <c r="BH536" s="24">
        <v>0</v>
      </c>
      <c r="BI536" s="24">
        <v>113.415405686</v>
      </c>
      <c r="BJ536" s="24">
        <f t="shared" si="284"/>
        <v>12.089076725372436</v>
      </c>
      <c r="BK536" s="28">
        <f t="shared" si="316"/>
        <v>6.0445383626862182E-3</v>
      </c>
      <c r="BL536" s="28" t="str">
        <f t="shared" si="312"/>
        <v>TRUEFALSE</v>
      </c>
      <c r="BM536" s="24" t="str">
        <f t="shared" si="313"/>
        <v>FALSEFALSE</v>
      </c>
      <c r="BN536" s="28">
        <v>0.4178</v>
      </c>
      <c r="BO536" s="28">
        <f t="shared" si="314"/>
        <v>0.37137777777777781</v>
      </c>
      <c r="BP536" s="24">
        <v>22.89</v>
      </c>
      <c r="BQ536" s="24">
        <f t="shared" si="288"/>
        <v>35.333333333333336</v>
      </c>
      <c r="BR536" s="24">
        <v>6</v>
      </c>
      <c r="BS536" s="28">
        <v>26.99</v>
      </c>
      <c r="BT536" s="28">
        <v>284.47459999999995</v>
      </c>
      <c r="BU536" s="24">
        <v>0.92</v>
      </c>
      <c r="BV536" s="28">
        <v>10.43</v>
      </c>
      <c r="BW536" s="28">
        <v>109.93219999999999</v>
      </c>
      <c r="BX536" s="24">
        <v>267</v>
      </c>
      <c r="BY536" s="24">
        <v>639</v>
      </c>
      <c r="BZ536" s="24">
        <v>148</v>
      </c>
      <c r="CA536" s="24">
        <v>214</v>
      </c>
      <c r="CB536" s="24">
        <v>107</v>
      </c>
      <c r="CC536" s="24">
        <v>733</v>
      </c>
      <c r="CD536" s="24">
        <v>64.95</v>
      </c>
      <c r="CE536" s="24">
        <v>34.85</v>
      </c>
      <c r="CF536" s="24">
        <v>129.13</v>
      </c>
      <c r="CG536" s="24">
        <v>0</v>
      </c>
      <c r="CH536" s="24">
        <v>1054</v>
      </c>
      <c r="CI536" s="24">
        <v>100</v>
      </c>
      <c r="CJ536" s="24" t="s">
        <v>1980</v>
      </c>
      <c r="CK536" s="24">
        <v>328</v>
      </c>
      <c r="CL536" s="28">
        <v>1</v>
      </c>
      <c r="CM536" s="28">
        <v>3.21</v>
      </c>
      <c r="CN536" s="24">
        <v>64</v>
      </c>
      <c r="CO536" s="24">
        <v>19.63</v>
      </c>
      <c r="CP536" s="24">
        <v>26</v>
      </c>
      <c r="CQ536" s="24">
        <v>123</v>
      </c>
      <c r="CR536" s="24">
        <v>63</v>
      </c>
      <c r="CS536" s="24">
        <v>212</v>
      </c>
      <c r="CT536" s="24">
        <v>46</v>
      </c>
      <c r="CU536" s="24">
        <v>118</v>
      </c>
      <c r="CV536" s="24">
        <v>62</v>
      </c>
      <c r="CW536" s="24">
        <v>16</v>
      </c>
      <c r="CX536" s="24">
        <v>65.709999999999994</v>
      </c>
      <c r="CY536" s="24">
        <v>96.72</v>
      </c>
      <c r="CZ536" s="24">
        <v>69.66</v>
      </c>
      <c r="DA536" s="24">
        <v>17.02</v>
      </c>
      <c r="DB536" s="24">
        <v>201</v>
      </c>
      <c r="DC536" s="24">
        <v>5.19</v>
      </c>
      <c r="DD536" s="24">
        <v>2.4500000000000002</v>
      </c>
      <c r="DE536" s="24">
        <v>7</v>
      </c>
      <c r="DF536" s="24">
        <v>2.15</v>
      </c>
      <c r="DG536" s="24">
        <v>2.4500000000000002</v>
      </c>
      <c r="DH536" s="24">
        <v>14.24</v>
      </c>
    </row>
    <row r="537" spans="1:112" ht="12.3" customHeight="1">
      <c r="A537" s="24">
        <v>547</v>
      </c>
      <c r="B537" s="24" t="s">
        <v>688</v>
      </c>
      <c r="C537" s="24" t="s">
        <v>689</v>
      </c>
      <c r="D537" s="25" t="s">
        <v>1062</v>
      </c>
      <c r="E537" s="25" t="s">
        <v>1063</v>
      </c>
      <c r="F537" s="25" t="s">
        <v>1064</v>
      </c>
      <c r="G537" s="25" t="s">
        <v>1065</v>
      </c>
      <c r="H537" s="25" t="s">
        <v>431</v>
      </c>
      <c r="I537" s="26">
        <v>19994</v>
      </c>
      <c r="J537" s="27">
        <v>23818.127460914882</v>
      </c>
      <c r="K537" s="27">
        <f t="shared" si="289"/>
        <v>4812.5558000000001</v>
      </c>
      <c r="L537" s="24">
        <v>3821</v>
      </c>
      <c r="M537" s="24">
        <v>945</v>
      </c>
      <c r="N537" s="24">
        <v>266</v>
      </c>
      <c r="O537" s="24">
        <f t="shared" si="290"/>
        <v>1211</v>
      </c>
      <c r="P537" s="28">
        <v>24.07</v>
      </c>
      <c r="Q537" s="28">
        <f t="shared" si="291"/>
        <v>0.42975880413994338</v>
      </c>
      <c r="R537" s="29">
        <v>0.45272980296919313</v>
      </c>
      <c r="S537" s="29">
        <v>6.5955345055105849E-2</v>
      </c>
      <c r="T537" s="29">
        <v>0.39390832842594725</v>
      </c>
      <c r="U537" s="28" t="s">
        <v>237</v>
      </c>
      <c r="V537" s="28" t="s">
        <v>129</v>
      </c>
      <c r="W537" s="28">
        <v>0.42740310242319696</v>
      </c>
      <c r="X537" s="27">
        <v>10179.941570706163</v>
      </c>
      <c r="Y537" s="30">
        <f t="shared" si="292"/>
        <v>8.1523802353061163E-4</v>
      </c>
      <c r="Z537" s="27">
        <f t="shared" si="293"/>
        <v>10179.941570706163</v>
      </c>
      <c r="AA537" s="27">
        <v>0</v>
      </c>
      <c r="AB537" s="27">
        <v>0</v>
      </c>
      <c r="AC537" s="27">
        <v>0</v>
      </c>
      <c r="AD537" s="27">
        <v>0</v>
      </c>
      <c r="AE537" s="27">
        <v>4348</v>
      </c>
      <c r="AF537" s="27">
        <f t="shared" si="294"/>
        <v>4348</v>
      </c>
      <c r="AG537" s="27">
        <f t="shared" si="295"/>
        <v>1</v>
      </c>
      <c r="AH537" s="27">
        <v>0</v>
      </c>
      <c r="AI537" s="27">
        <v>0</v>
      </c>
      <c r="AJ537" s="27">
        <v>0</v>
      </c>
      <c r="AK537" s="27">
        <v>0</v>
      </c>
      <c r="AL537" s="27">
        <v>4348</v>
      </c>
      <c r="AM537" s="27">
        <v>4348</v>
      </c>
      <c r="AN537" s="27">
        <f t="shared" si="296"/>
        <v>1</v>
      </c>
      <c r="AO537" s="27">
        <v>0</v>
      </c>
      <c r="AP537" s="30">
        <f t="shared" si="297"/>
        <v>0</v>
      </c>
      <c r="AQ537" s="30">
        <f t="shared" si="298"/>
        <v>0</v>
      </c>
      <c r="AR537" s="31">
        <f t="shared" si="299"/>
        <v>0</v>
      </c>
      <c r="AS537" s="31">
        <f t="shared" si="315"/>
        <v>0</v>
      </c>
      <c r="AT537" s="32">
        <f t="shared" si="300"/>
        <v>0</v>
      </c>
      <c r="AU537" s="24">
        <v>2363.5391564002794</v>
      </c>
      <c r="AV537" s="28">
        <f t="shared" si="301"/>
        <v>6.5636769174178947E-2</v>
      </c>
      <c r="AW537" s="30">
        <f t="shared" si="302"/>
        <v>8.4298879307912302E-4</v>
      </c>
      <c r="AX537" s="33">
        <f t="shared" si="303"/>
        <v>6.5636769174178947E-2</v>
      </c>
      <c r="AY537" s="30">
        <f t="shared" si="304"/>
        <v>8.4298879307912302E-4</v>
      </c>
      <c r="AZ537" s="31">
        <f t="shared" si="305"/>
        <v>0.90156049449071185</v>
      </c>
      <c r="BA537" s="31">
        <f t="shared" si="317"/>
        <v>2363.5391564002794</v>
      </c>
      <c r="BB537" s="33">
        <f t="shared" si="306"/>
        <v>0</v>
      </c>
      <c r="BC537" s="31">
        <f t="shared" si="307"/>
        <v>0.47330902221136134</v>
      </c>
      <c r="BD537" s="30">
        <f t="shared" si="308"/>
        <v>8.1523802353061163E-4</v>
      </c>
      <c r="BE537" s="31">
        <f t="shared" si="309"/>
        <v>0.94521696399467425</v>
      </c>
      <c r="BF537" s="31">
        <f t="shared" si="310"/>
        <v>0.45781176814713392</v>
      </c>
      <c r="BG537" s="31">
        <f t="shared" si="311"/>
        <v>0.69480379878179577</v>
      </c>
      <c r="BH537" s="24">
        <v>85.95</v>
      </c>
      <c r="BI537" s="24">
        <v>340.58067025999998</v>
      </c>
      <c r="BJ537" s="24">
        <f t="shared" si="284"/>
        <v>69.933879226710303</v>
      </c>
      <c r="BK537" s="28">
        <f t="shared" si="316"/>
        <v>3.4966939613355154E-2</v>
      </c>
      <c r="BL537" s="28" t="str">
        <f t="shared" si="312"/>
        <v>FALSETRUE</v>
      </c>
      <c r="BM537" s="24" t="str">
        <f t="shared" si="313"/>
        <v>FALSETRUE</v>
      </c>
      <c r="BN537" s="28">
        <v>0.50219999999999998</v>
      </c>
      <c r="BO537" s="28">
        <f t="shared" si="314"/>
        <v>0.44639999999999996</v>
      </c>
      <c r="BP537" s="24">
        <v>9.61</v>
      </c>
      <c r="BQ537" s="24">
        <f t="shared" si="288"/>
        <v>167.57575757575756</v>
      </c>
      <c r="BR537" s="24">
        <v>33</v>
      </c>
      <c r="BS537" s="28">
        <v>11.309999999999999</v>
      </c>
      <c r="BT537" s="28">
        <v>2261.3213999999998</v>
      </c>
      <c r="BU537" s="24">
        <v>0.39</v>
      </c>
      <c r="BV537" s="28">
        <v>7.6100000000000012</v>
      </c>
      <c r="BW537" s="28">
        <v>1521.5434000000002</v>
      </c>
      <c r="BX537" s="24">
        <v>6344</v>
      </c>
      <c r="BY537" s="24">
        <v>12633</v>
      </c>
      <c r="BZ537" s="24">
        <v>1017</v>
      </c>
      <c r="CA537" s="24">
        <v>5032</v>
      </c>
      <c r="CB537" s="24">
        <v>2722</v>
      </c>
      <c r="CC537" s="24">
        <v>12240</v>
      </c>
      <c r="CD537" s="24">
        <v>58.27</v>
      </c>
      <c r="CE537" s="24">
        <v>27.34</v>
      </c>
      <c r="CF537" s="24">
        <v>106.38</v>
      </c>
      <c r="CG537" s="24">
        <v>17184</v>
      </c>
      <c r="CH537" s="24">
        <v>2810</v>
      </c>
      <c r="CI537" s="24">
        <v>14.05</v>
      </c>
      <c r="CJ537" s="24" t="s">
        <v>98</v>
      </c>
      <c r="CK537" s="24">
        <v>5294</v>
      </c>
      <c r="CL537" s="28">
        <v>1.01</v>
      </c>
      <c r="CM537" s="28">
        <v>3.82</v>
      </c>
      <c r="CN537" s="24">
        <v>1500</v>
      </c>
      <c r="CO537" s="24">
        <v>28.59</v>
      </c>
      <c r="CP537" s="24">
        <v>871</v>
      </c>
      <c r="CQ537" s="24">
        <v>2674</v>
      </c>
      <c r="CR537" s="24">
        <v>1688</v>
      </c>
      <c r="CS537" s="24">
        <v>5530</v>
      </c>
      <c r="CT537" s="24">
        <v>879</v>
      </c>
      <c r="CU537" s="24">
        <v>2567</v>
      </c>
      <c r="CV537" s="24">
        <v>1627</v>
      </c>
      <c r="CW537" s="24">
        <v>774</v>
      </c>
      <c r="CX537" s="24">
        <v>51.83</v>
      </c>
      <c r="CY537" s="24">
        <v>95.68</v>
      </c>
      <c r="CZ537" s="24">
        <v>73.09</v>
      </c>
      <c r="DA537" s="24">
        <v>29.61</v>
      </c>
      <c r="DB537" s="24">
        <v>1525</v>
      </c>
      <c r="DC537" s="24">
        <v>5.2</v>
      </c>
      <c r="DD537" s="24">
        <v>9.61</v>
      </c>
      <c r="DE537" s="24">
        <v>285</v>
      </c>
      <c r="DF537" s="24">
        <v>5.43</v>
      </c>
      <c r="DG537" s="24">
        <v>5.32</v>
      </c>
      <c r="DH537" s="24">
        <v>8.76</v>
      </c>
    </row>
    <row r="538" spans="1:112" ht="12.3" customHeight="1">
      <c r="A538" s="24">
        <v>548</v>
      </c>
      <c r="B538" s="24" t="s">
        <v>688</v>
      </c>
      <c r="C538" s="24" t="s">
        <v>689</v>
      </c>
      <c r="D538" s="25" t="s">
        <v>1062</v>
      </c>
      <c r="E538" s="25" t="s">
        <v>1063</v>
      </c>
      <c r="F538" s="25" t="s">
        <v>1455</v>
      </c>
      <c r="G538" s="25" t="s">
        <v>1456</v>
      </c>
      <c r="H538" s="25" t="s">
        <v>431</v>
      </c>
      <c r="I538" s="26">
        <v>7638</v>
      </c>
      <c r="J538" s="27">
        <v>9098.8725390851196</v>
      </c>
      <c r="K538" s="27">
        <f t="shared" si="289"/>
        <v>2232.5873999999999</v>
      </c>
      <c r="L538" s="24">
        <v>1276</v>
      </c>
      <c r="M538" s="24">
        <v>394</v>
      </c>
      <c r="N538" s="24">
        <v>133</v>
      </c>
      <c r="O538" s="24">
        <f t="shared" si="290"/>
        <v>527</v>
      </c>
      <c r="P538" s="28">
        <v>29.23</v>
      </c>
      <c r="Q538" s="28">
        <f t="shared" si="291"/>
        <v>0.46188595771205831</v>
      </c>
      <c r="R538" s="29">
        <v>0.45272980296919313</v>
      </c>
      <c r="S538" s="29">
        <v>6.5955345055105849E-2</v>
      </c>
      <c r="T538" s="29">
        <v>0.39390832842594725</v>
      </c>
      <c r="U538" s="28" t="s">
        <v>237</v>
      </c>
      <c r="V538" s="28" t="s">
        <v>129</v>
      </c>
      <c r="W538" s="28">
        <v>0.51902753152596792</v>
      </c>
      <c r="X538" s="27">
        <v>4722.5653536307655</v>
      </c>
      <c r="Y538" s="30">
        <f t="shared" si="292"/>
        <v>3.7819616332247975E-4</v>
      </c>
      <c r="Z538" s="27">
        <f t="shared" si="293"/>
        <v>4722.5653536307655</v>
      </c>
      <c r="AA538" s="27">
        <v>0</v>
      </c>
      <c r="AB538" s="27">
        <v>0</v>
      </c>
      <c r="AC538" s="27">
        <v>672</v>
      </c>
      <c r="AD538" s="27">
        <v>0</v>
      </c>
      <c r="AE538" s="27">
        <v>0</v>
      </c>
      <c r="AF538" s="27">
        <f t="shared" si="294"/>
        <v>672</v>
      </c>
      <c r="AG538" s="27">
        <f t="shared" si="295"/>
        <v>1</v>
      </c>
      <c r="AH538" s="27">
        <v>0</v>
      </c>
      <c r="AI538" s="27">
        <v>0</v>
      </c>
      <c r="AJ538" s="27">
        <v>672</v>
      </c>
      <c r="AK538" s="27">
        <v>0</v>
      </c>
      <c r="AL538" s="27">
        <v>0</v>
      </c>
      <c r="AM538" s="27">
        <v>672</v>
      </c>
      <c r="AN538" s="27">
        <f t="shared" si="296"/>
        <v>1</v>
      </c>
      <c r="AO538" s="27">
        <v>0</v>
      </c>
      <c r="AP538" s="30">
        <f t="shared" si="297"/>
        <v>0</v>
      </c>
      <c r="AQ538" s="30">
        <f t="shared" si="298"/>
        <v>0</v>
      </c>
      <c r="AR538" s="31">
        <f t="shared" si="299"/>
        <v>0</v>
      </c>
      <c r="AS538" s="31">
        <f t="shared" si="315"/>
        <v>0</v>
      </c>
      <c r="AT538" s="32">
        <f t="shared" si="300"/>
        <v>0</v>
      </c>
      <c r="AU538" s="24">
        <v>1162.6216706181681</v>
      </c>
      <c r="AV538" s="28">
        <f t="shared" si="301"/>
        <v>3.2286636768686275E-2</v>
      </c>
      <c r="AW538" s="30">
        <f t="shared" si="302"/>
        <v>4.1466503157693458E-4</v>
      </c>
      <c r="AX538" s="33">
        <f t="shared" si="303"/>
        <v>3.2286636768686275E-2</v>
      </c>
      <c r="AY538" s="30">
        <f t="shared" si="304"/>
        <v>4.1466503157693458E-4</v>
      </c>
      <c r="AZ538" s="31">
        <f t="shared" si="305"/>
        <v>0.89804690316524372</v>
      </c>
      <c r="BA538" s="31">
        <f t="shared" si="317"/>
        <v>1162.6216706181681</v>
      </c>
      <c r="BB538" s="33">
        <f t="shared" si="306"/>
        <v>0</v>
      </c>
      <c r="BC538" s="31">
        <f t="shared" si="307"/>
        <v>0.46102111430104104</v>
      </c>
      <c r="BD538" s="30">
        <f t="shared" si="308"/>
        <v>3.7819616332247975E-4</v>
      </c>
      <c r="BE538" s="31">
        <f t="shared" si="309"/>
        <v>0.94352460557000895</v>
      </c>
      <c r="BF538" s="31">
        <f t="shared" si="310"/>
        <v>0.48764344441976643</v>
      </c>
      <c r="BG538" s="31">
        <f t="shared" si="311"/>
        <v>0.7400782181837724</v>
      </c>
      <c r="BH538" s="24">
        <v>84.13</v>
      </c>
      <c r="BI538" s="24">
        <v>248.27954413500001</v>
      </c>
      <c r="BJ538" s="24">
        <f t="shared" si="284"/>
        <v>36.647693110543493</v>
      </c>
      <c r="BK538" s="28">
        <f t="shared" si="316"/>
        <v>1.8323846555271747E-2</v>
      </c>
      <c r="BL538" s="28" t="str">
        <f t="shared" si="312"/>
        <v>TRUETRUE</v>
      </c>
      <c r="BM538" s="24" t="str">
        <f t="shared" si="313"/>
        <v>FALSETRUE</v>
      </c>
      <c r="BN538" s="28">
        <v>0.57479999999999998</v>
      </c>
      <c r="BO538" s="28">
        <f t="shared" si="314"/>
        <v>0.51093333333333335</v>
      </c>
      <c r="BP538" s="24">
        <v>12.35</v>
      </c>
      <c r="BQ538" s="24">
        <f t="shared" si="288"/>
        <v>131.76470588235293</v>
      </c>
      <c r="BR538" s="24">
        <v>17</v>
      </c>
      <c r="BS538" s="28">
        <v>12.64</v>
      </c>
      <c r="BT538" s="28">
        <v>965.44320000000005</v>
      </c>
      <c r="BU538" s="24">
        <v>1.1599999999999999</v>
      </c>
      <c r="BV538" s="28">
        <v>6.7700000000000005</v>
      </c>
      <c r="BW538" s="28">
        <v>517.09260000000006</v>
      </c>
      <c r="BX538" s="24">
        <v>2632</v>
      </c>
      <c r="BY538" s="24">
        <v>4579</v>
      </c>
      <c r="BZ538" s="24">
        <v>427</v>
      </c>
      <c r="CA538" s="24">
        <v>2074</v>
      </c>
      <c r="CB538" s="24">
        <v>1113</v>
      </c>
      <c r="CC538" s="24">
        <v>4451</v>
      </c>
      <c r="CD538" s="24">
        <v>66.8</v>
      </c>
      <c r="CE538" s="24">
        <v>26.76</v>
      </c>
      <c r="CF538" s="24">
        <v>110.07</v>
      </c>
      <c r="CG538" s="24">
        <v>6426</v>
      </c>
      <c r="CH538" s="24">
        <v>1212</v>
      </c>
      <c r="CI538" s="24">
        <v>15.87</v>
      </c>
      <c r="CJ538" s="24" t="s">
        <v>98</v>
      </c>
      <c r="CK538" s="24">
        <v>1929</v>
      </c>
      <c r="CL538" s="28">
        <v>1.02</v>
      </c>
      <c r="CM538" s="28">
        <v>4.01</v>
      </c>
      <c r="CN538" s="24">
        <v>533</v>
      </c>
      <c r="CO538" s="24">
        <v>27.75</v>
      </c>
      <c r="CP538" s="24">
        <v>264</v>
      </c>
      <c r="CQ538" s="24">
        <v>1288</v>
      </c>
      <c r="CR538" s="24">
        <v>688</v>
      </c>
      <c r="CS538" s="24">
        <v>2240</v>
      </c>
      <c r="CT538" s="24">
        <v>313</v>
      </c>
      <c r="CU538" s="24">
        <v>1084</v>
      </c>
      <c r="CV538" s="24">
        <v>665</v>
      </c>
      <c r="CW538" s="24">
        <v>299</v>
      </c>
      <c r="CX538" s="24">
        <v>48.15</v>
      </c>
      <c r="CY538" s="24">
        <v>94.26</v>
      </c>
      <c r="CZ538" s="24">
        <v>73.319999999999993</v>
      </c>
      <c r="DA538" s="24">
        <v>31.34</v>
      </c>
      <c r="DB538" s="24">
        <v>739</v>
      </c>
      <c r="DC538" s="24">
        <v>7.76</v>
      </c>
      <c r="DD538" s="24">
        <v>11.92</v>
      </c>
      <c r="DE538" s="24">
        <v>137</v>
      </c>
      <c r="DF538" s="24">
        <v>7.13</v>
      </c>
      <c r="DG538" s="24">
        <v>6.25</v>
      </c>
      <c r="DH538" s="24">
        <v>10.82</v>
      </c>
    </row>
    <row r="539" spans="1:112" ht="12.3" customHeight="1">
      <c r="A539" s="24">
        <v>549</v>
      </c>
      <c r="B539" s="24" t="s">
        <v>688</v>
      </c>
      <c r="C539" s="24" t="s">
        <v>689</v>
      </c>
      <c r="D539" s="25" t="s">
        <v>1738</v>
      </c>
      <c r="E539" s="25" t="s">
        <v>1739</v>
      </c>
      <c r="F539" s="25" t="s">
        <v>1740</v>
      </c>
      <c r="G539" s="25" t="s">
        <v>1741</v>
      </c>
      <c r="H539" s="25" t="s">
        <v>431</v>
      </c>
      <c r="I539" s="26">
        <v>5304</v>
      </c>
      <c r="J539" s="27">
        <v>6352.3279313632029</v>
      </c>
      <c r="K539" s="27">
        <f t="shared" si="289"/>
        <v>851.29199999999992</v>
      </c>
      <c r="L539" s="24">
        <v>1146</v>
      </c>
      <c r="M539" s="24">
        <v>180</v>
      </c>
      <c r="N539" s="24">
        <v>39</v>
      </c>
      <c r="O539" s="24">
        <f t="shared" si="290"/>
        <v>219</v>
      </c>
      <c r="P539" s="28">
        <v>16.05</v>
      </c>
      <c r="Q539" s="28">
        <f t="shared" si="291"/>
        <v>0.41934922735007624</v>
      </c>
      <c r="R539" s="29">
        <v>0.41123842375841579</v>
      </c>
      <c r="S539" s="29">
        <v>0.10404473700887903</v>
      </c>
      <c r="T539" s="29">
        <v>0.23381132877207594</v>
      </c>
      <c r="U539" s="28" t="s">
        <v>294</v>
      </c>
      <c r="V539" s="28" t="s">
        <v>295</v>
      </c>
      <c r="W539" s="28">
        <v>0.39766710149430418</v>
      </c>
      <c r="X539" s="27">
        <v>2526.111836206514</v>
      </c>
      <c r="Y539" s="30">
        <f t="shared" si="292"/>
        <v>2.0229805900776179E-4</v>
      </c>
      <c r="Z539" s="27">
        <f t="shared" si="293"/>
        <v>2526.111836206514</v>
      </c>
      <c r="AA539" s="27">
        <v>0</v>
      </c>
      <c r="AB539" s="27">
        <v>0</v>
      </c>
      <c r="AC539" s="27">
        <v>114</v>
      </c>
      <c r="AD539" s="27">
        <v>0</v>
      </c>
      <c r="AE539" s="27">
        <v>1763</v>
      </c>
      <c r="AF539" s="27">
        <f t="shared" si="294"/>
        <v>1763</v>
      </c>
      <c r="AG539" s="27">
        <f t="shared" si="295"/>
        <v>2</v>
      </c>
      <c r="AH539" s="27">
        <v>0</v>
      </c>
      <c r="AI539" s="27">
        <v>0</v>
      </c>
      <c r="AJ539" s="27">
        <v>0</v>
      </c>
      <c r="AK539" s="27">
        <v>0</v>
      </c>
      <c r="AL539" s="27">
        <v>1763</v>
      </c>
      <c r="AM539" s="27">
        <v>1763</v>
      </c>
      <c r="AN539" s="27">
        <f t="shared" si="296"/>
        <v>1</v>
      </c>
      <c r="AO539" s="27">
        <v>0</v>
      </c>
      <c r="AP539" s="30">
        <f t="shared" si="297"/>
        <v>0</v>
      </c>
      <c r="AQ539" s="30">
        <f t="shared" si="298"/>
        <v>0</v>
      </c>
      <c r="AR539" s="31">
        <f t="shared" si="299"/>
        <v>0</v>
      </c>
      <c r="AS539" s="31">
        <f t="shared" si="315"/>
        <v>0</v>
      </c>
      <c r="AT539" s="32">
        <f t="shared" si="300"/>
        <v>0</v>
      </c>
      <c r="AU539" s="24">
        <v>579.00329977570686</v>
      </c>
      <c r="AV539" s="28">
        <f t="shared" si="301"/>
        <v>1.6079236866270823E-2</v>
      </c>
      <c r="AW539" s="30">
        <f t="shared" si="302"/>
        <v>2.0650950145887547E-4</v>
      </c>
      <c r="AX539" s="33">
        <f t="shared" si="303"/>
        <v>1.6079236866270823E-2</v>
      </c>
      <c r="AY539" s="30">
        <f t="shared" si="304"/>
        <v>2.0650950145887547E-4</v>
      </c>
      <c r="AZ539" s="31">
        <f t="shared" si="305"/>
        <v>0.8963393783190714</v>
      </c>
      <c r="BA539" s="31">
        <f t="shared" si="317"/>
        <v>579.00329977570686</v>
      </c>
      <c r="BB539" s="33">
        <f t="shared" si="306"/>
        <v>0</v>
      </c>
      <c r="BC539" s="31">
        <f t="shared" si="307"/>
        <v>0.4412190129812526</v>
      </c>
      <c r="BD539" s="30">
        <f t="shared" si="308"/>
        <v>2.0229805900776179E-4</v>
      </c>
      <c r="BE539" s="31">
        <f t="shared" si="309"/>
        <v>0.94284347484587672</v>
      </c>
      <c r="BF539" s="31">
        <f t="shared" si="310"/>
        <v>0.44690429146639615</v>
      </c>
      <c r="BG539" s="31">
        <f t="shared" si="311"/>
        <v>0.67824992935294171</v>
      </c>
      <c r="BH539" s="24">
        <v>91.18</v>
      </c>
      <c r="BI539" s="24">
        <v>202.002793701</v>
      </c>
      <c r="BJ539" s="24">
        <f t="shared" ref="BJ539:BJ602" si="318">J539/BI539</f>
        <v>31.446733062344553</v>
      </c>
      <c r="BK539" s="28">
        <f t="shared" si="316"/>
        <v>1.5723366531172275E-2</v>
      </c>
      <c r="BL539" s="28" t="str">
        <f t="shared" si="312"/>
        <v>FALSETRUE</v>
      </c>
      <c r="BM539" s="24" t="str">
        <f t="shared" si="313"/>
        <v>FALSETRUE</v>
      </c>
      <c r="BN539" s="28">
        <v>0.44469999999999998</v>
      </c>
      <c r="BO539" s="28">
        <f t="shared" si="314"/>
        <v>0.39528888888888886</v>
      </c>
      <c r="BP539" s="24">
        <v>5.81</v>
      </c>
      <c r="BQ539" s="24">
        <f t="shared" si="288"/>
        <v>291.2</v>
      </c>
      <c r="BR539" s="24">
        <v>5</v>
      </c>
      <c r="BS539" s="28">
        <v>5.65</v>
      </c>
      <c r="BT539" s="28">
        <v>299.67599999999999</v>
      </c>
      <c r="BU539" s="24">
        <v>0.23</v>
      </c>
      <c r="BV539" s="28">
        <v>7.69</v>
      </c>
      <c r="BW539" s="28">
        <v>407.87760000000003</v>
      </c>
      <c r="BX539" s="24">
        <v>1549</v>
      </c>
      <c r="BY539" s="24">
        <v>3483</v>
      </c>
      <c r="BZ539" s="24">
        <v>272</v>
      </c>
      <c r="CA539" s="24">
        <v>1241</v>
      </c>
      <c r="CB539" s="24">
        <v>660</v>
      </c>
      <c r="CC539" s="24">
        <v>3403</v>
      </c>
      <c r="CD539" s="24">
        <v>52.28</v>
      </c>
      <c r="CE539" s="24">
        <v>27.9</v>
      </c>
      <c r="CF539" s="24">
        <v>101.14</v>
      </c>
      <c r="CG539" s="24">
        <v>4836</v>
      </c>
      <c r="CH539" s="24">
        <v>468</v>
      </c>
      <c r="CI539" s="24">
        <v>8.82</v>
      </c>
      <c r="CJ539" s="24" t="s">
        <v>98</v>
      </c>
      <c r="CK539" s="24">
        <v>1406</v>
      </c>
      <c r="CL539" s="28">
        <v>1.05</v>
      </c>
      <c r="CM539" s="28">
        <v>3.92</v>
      </c>
      <c r="CN539" s="24">
        <v>560</v>
      </c>
      <c r="CO539" s="24">
        <v>40.200000000000003</v>
      </c>
      <c r="CP539" s="24">
        <v>371</v>
      </c>
      <c r="CQ539" s="24">
        <v>719</v>
      </c>
      <c r="CR539" s="24">
        <v>366</v>
      </c>
      <c r="CS539" s="24">
        <v>1456</v>
      </c>
      <c r="CT539" s="24">
        <v>275</v>
      </c>
      <c r="CU539" s="24">
        <v>585</v>
      </c>
      <c r="CV539" s="24">
        <v>453</v>
      </c>
      <c r="CW539" s="24">
        <v>300</v>
      </c>
      <c r="CX539" s="24">
        <v>64.86</v>
      </c>
      <c r="CY539" s="24">
        <v>98.32</v>
      </c>
      <c r="CZ539" s="24">
        <v>79.06</v>
      </c>
      <c r="DA539" s="24">
        <v>41.32</v>
      </c>
      <c r="DB539" s="24">
        <v>248</v>
      </c>
      <c r="DC539" s="24">
        <v>2.0699999999999998</v>
      </c>
      <c r="DD539" s="24">
        <v>7.18</v>
      </c>
      <c r="DE539" s="24">
        <v>37</v>
      </c>
      <c r="DF539" s="24">
        <v>2.66</v>
      </c>
      <c r="DG539" s="24">
        <v>4.67</v>
      </c>
      <c r="DH539" s="24">
        <v>4.62</v>
      </c>
    </row>
    <row r="540" spans="1:112" ht="12.3" customHeight="1">
      <c r="A540" s="24">
        <v>550</v>
      </c>
      <c r="B540" s="24" t="s">
        <v>688</v>
      </c>
      <c r="C540" s="24" t="s">
        <v>689</v>
      </c>
      <c r="D540" s="25" t="s">
        <v>1738</v>
      </c>
      <c r="E540" s="25" t="s">
        <v>1739</v>
      </c>
      <c r="F540" s="25" t="s">
        <v>2421</v>
      </c>
      <c r="G540" s="25" t="s">
        <v>2422</v>
      </c>
      <c r="H540" s="25" t="s">
        <v>431</v>
      </c>
      <c r="I540" s="26">
        <v>4137</v>
      </c>
      <c r="J540" s="27">
        <v>4954.6720686367971</v>
      </c>
      <c r="K540" s="27">
        <f t="shared" si="289"/>
        <v>715.70100000000002</v>
      </c>
      <c r="L540" s="24">
        <v>970</v>
      </c>
      <c r="M540" s="24">
        <v>172</v>
      </c>
      <c r="N540" s="24">
        <v>31</v>
      </c>
      <c r="O540" s="24">
        <f t="shared" si="290"/>
        <v>203</v>
      </c>
      <c r="P540" s="28">
        <v>17.3</v>
      </c>
      <c r="Q540" s="28">
        <f t="shared" si="291"/>
        <v>0.43000447765420374</v>
      </c>
      <c r="R540" s="29">
        <v>0.41123842375841579</v>
      </c>
      <c r="S540" s="29">
        <v>0.10404473700887903</v>
      </c>
      <c r="T540" s="29">
        <v>0.23381132877207594</v>
      </c>
      <c r="U540" s="28" t="s">
        <v>294</v>
      </c>
      <c r="V540" s="28" t="s">
        <v>295</v>
      </c>
      <c r="W540" s="28">
        <v>0.42863805955460826</v>
      </c>
      <c r="X540" s="27">
        <v>2123.7610212298937</v>
      </c>
      <c r="Y540" s="30">
        <f t="shared" si="292"/>
        <v>1.7007668711783284E-4</v>
      </c>
      <c r="Z540" s="27">
        <f t="shared" si="293"/>
        <v>2123.7610212298937</v>
      </c>
      <c r="AA540" s="27">
        <v>0</v>
      </c>
      <c r="AB540" s="27">
        <v>0</v>
      </c>
      <c r="AC540" s="27">
        <v>20</v>
      </c>
      <c r="AD540" s="27">
        <v>0</v>
      </c>
      <c r="AE540" s="27">
        <v>0</v>
      </c>
      <c r="AF540" s="27">
        <f t="shared" si="294"/>
        <v>20</v>
      </c>
      <c r="AG540" s="27">
        <f t="shared" si="295"/>
        <v>1</v>
      </c>
      <c r="AH540" s="27">
        <v>0</v>
      </c>
      <c r="AI540" s="27">
        <v>0</v>
      </c>
      <c r="AJ540" s="27">
        <v>0</v>
      </c>
      <c r="AK540" s="27">
        <v>0</v>
      </c>
      <c r="AL540" s="27">
        <v>0</v>
      </c>
      <c r="AM540" s="27">
        <v>0</v>
      </c>
      <c r="AN540" s="27">
        <f t="shared" si="296"/>
        <v>0</v>
      </c>
      <c r="AO540" s="27">
        <v>0</v>
      </c>
      <c r="AP540" s="30">
        <f t="shared" si="297"/>
        <v>0</v>
      </c>
      <c r="AQ540" s="30">
        <f t="shared" si="298"/>
        <v>0</v>
      </c>
      <c r="AR540" s="31">
        <f t="shared" si="299"/>
        <v>0</v>
      </c>
      <c r="AS540" s="31">
        <f t="shared" si="315"/>
        <v>0</v>
      </c>
      <c r="AT540" s="32">
        <f t="shared" si="300"/>
        <v>0</v>
      </c>
      <c r="AU540" s="24">
        <v>446.64085805590179</v>
      </c>
      <c r="AV540" s="28">
        <f t="shared" si="301"/>
        <v>1.2403459796545719E-2</v>
      </c>
      <c r="AW540" s="30">
        <f t="shared" si="302"/>
        <v>1.5930061359584422E-4</v>
      </c>
      <c r="AX540" s="33">
        <f t="shared" si="303"/>
        <v>1.2403459796545719E-2</v>
      </c>
      <c r="AY540" s="30">
        <f t="shared" si="304"/>
        <v>1.5930061359584422E-4</v>
      </c>
      <c r="AZ540" s="31">
        <f t="shared" si="305"/>
        <v>0.89595211813462861</v>
      </c>
      <c r="BA540" s="31">
        <f t="shared" si="317"/>
        <v>446.64085805590179</v>
      </c>
      <c r="BB540" s="33">
        <f t="shared" si="306"/>
        <v>0</v>
      </c>
      <c r="BC540" s="31">
        <f t="shared" si="307"/>
        <v>0.43986466722986339</v>
      </c>
      <c r="BD540" s="30">
        <f t="shared" si="308"/>
        <v>1.7007668711783284E-4</v>
      </c>
      <c r="BE540" s="31">
        <f t="shared" si="309"/>
        <v>0.94271870393686985</v>
      </c>
      <c r="BF540" s="31">
        <f t="shared" si="310"/>
        <v>0.45717561339286533</v>
      </c>
      <c r="BG540" s="31">
        <f t="shared" si="311"/>
        <v>0.6938383305028395</v>
      </c>
      <c r="BH540" s="24">
        <v>0</v>
      </c>
      <c r="BI540" s="24">
        <v>154.71924997599999</v>
      </c>
      <c r="BJ540" s="24">
        <f t="shared" si="318"/>
        <v>32.02363034596771</v>
      </c>
      <c r="BK540" s="28">
        <f t="shared" si="316"/>
        <v>1.6011815172983855E-2</v>
      </c>
      <c r="BL540" s="28" t="str">
        <f t="shared" si="312"/>
        <v>FALSEFALSE</v>
      </c>
      <c r="BM540" s="24" t="str">
        <f t="shared" si="313"/>
        <v>FALSEFALSE</v>
      </c>
      <c r="BN540" s="28">
        <v>0.43020000000000003</v>
      </c>
      <c r="BO540" s="28">
        <f t="shared" si="314"/>
        <v>0.38240000000000002</v>
      </c>
      <c r="BP540" s="24">
        <v>9.99</v>
      </c>
      <c r="BQ540" s="24">
        <f t="shared" si="288"/>
        <v>86.833333333333329</v>
      </c>
      <c r="BR540" s="24">
        <v>12</v>
      </c>
      <c r="BS540" s="28">
        <v>21.72</v>
      </c>
      <c r="BT540" s="28">
        <v>898.55639999999994</v>
      </c>
      <c r="BU540" s="24">
        <v>0.68</v>
      </c>
      <c r="BV540" s="28">
        <v>17.009999999999998</v>
      </c>
      <c r="BW540" s="28">
        <v>703.70369999999991</v>
      </c>
      <c r="BX540" s="24">
        <v>1159</v>
      </c>
      <c r="BY540" s="24">
        <v>2694</v>
      </c>
      <c r="BZ540" s="24">
        <v>284</v>
      </c>
      <c r="CA540" s="24">
        <v>911</v>
      </c>
      <c r="CB540" s="24">
        <v>528</v>
      </c>
      <c r="CC540" s="24">
        <v>2698</v>
      </c>
      <c r="CD540" s="24">
        <v>53.56</v>
      </c>
      <c r="CE540" s="24">
        <v>29.31</v>
      </c>
      <c r="CF540" s="24">
        <v>111.07</v>
      </c>
      <c r="CG540" s="24">
        <v>0</v>
      </c>
      <c r="CH540" s="24">
        <v>4137</v>
      </c>
      <c r="CI540" s="24">
        <v>100</v>
      </c>
      <c r="CJ540" s="24" t="s">
        <v>1980</v>
      </c>
      <c r="CK540" s="24">
        <v>1211</v>
      </c>
      <c r="CL540" s="28">
        <v>1.03</v>
      </c>
      <c r="CM540" s="28">
        <v>3.52</v>
      </c>
      <c r="CN540" s="24">
        <v>355</v>
      </c>
      <c r="CO540" s="24">
        <v>29.46</v>
      </c>
      <c r="CP540" s="24">
        <v>195</v>
      </c>
      <c r="CQ540" s="24">
        <v>602</v>
      </c>
      <c r="CR540" s="24">
        <v>245</v>
      </c>
      <c r="CS540" s="24">
        <v>1042</v>
      </c>
      <c r="CT540" s="24">
        <v>158</v>
      </c>
      <c r="CU540" s="24">
        <v>445</v>
      </c>
      <c r="CV540" s="24">
        <v>256</v>
      </c>
      <c r="CW540" s="24">
        <v>139</v>
      </c>
      <c r="CX540" s="24">
        <v>53.2</v>
      </c>
      <c r="CY540" s="24">
        <v>93.49</v>
      </c>
      <c r="CZ540" s="24">
        <v>58.85</v>
      </c>
      <c r="DA540" s="24">
        <v>25.36</v>
      </c>
      <c r="DB540" s="24">
        <v>338</v>
      </c>
      <c r="DC540" s="24">
        <v>8.09</v>
      </c>
      <c r="DD540" s="24">
        <v>5.15</v>
      </c>
      <c r="DE540" s="24">
        <v>37</v>
      </c>
      <c r="DF540" s="24">
        <v>3.07</v>
      </c>
      <c r="DG540" s="24">
        <v>1.49</v>
      </c>
      <c r="DH540" s="24">
        <v>8.1</v>
      </c>
    </row>
    <row r="541" spans="1:112" ht="12.3" customHeight="1">
      <c r="A541" s="24">
        <v>551</v>
      </c>
      <c r="B541" s="24" t="s">
        <v>688</v>
      </c>
      <c r="C541" s="24" t="s">
        <v>689</v>
      </c>
      <c r="D541" s="25" t="s">
        <v>2393</v>
      </c>
      <c r="E541" s="25" t="s">
        <v>2394</v>
      </c>
      <c r="F541" s="25" t="s">
        <v>2395</v>
      </c>
      <c r="G541" s="25" t="s">
        <v>2396</v>
      </c>
      <c r="H541" s="25" t="s">
        <v>431</v>
      </c>
      <c r="I541" s="26">
        <v>3803</v>
      </c>
      <c r="J541" s="27">
        <v>4488.5805383936458</v>
      </c>
      <c r="K541" s="27">
        <f t="shared" si="289"/>
        <v>872.40819999999997</v>
      </c>
      <c r="L541" s="24">
        <v>675</v>
      </c>
      <c r="M541" s="24">
        <v>169</v>
      </c>
      <c r="N541" s="24">
        <v>32</v>
      </c>
      <c r="O541" s="24">
        <f t="shared" si="290"/>
        <v>201</v>
      </c>
      <c r="P541" s="28">
        <v>22.939999999999998</v>
      </c>
      <c r="Q541" s="28">
        <f t="shared" si="291"/>
        <v>0.44115724972456688</v>
      </c>
      <c r="R541" s="29">
        <v>0.50243486298175843</v>
      </c>
      <c r="S541" s="29">
        <v>9.5300278708944836E-2</v>
      </c>
      <c r="T541" s="29">
        <v>0.29686008210749942</v>
      </c>
      <c r="U541" s="28" t="s">
        <v>294</v>
      </c>
      <c r="V541" s="28" t="s">
        <v>295</v>
      </c>
      <c r="W541" s="28">
        <v>0.45982116279140528</v>
      </c>
      <c r="X541" s="27">
        <v>2063.9443224470383</v>
      </c>
      <c r="Y541" s="30">
        <f t="shared" si="292"/>
        <v>1.6528639957530048E-4</v>
      </c>
      <c r="Z541" s="27">
        <f t="shared" si="293"/>
        <v>2063.9443224470383</v>
      </c>
      <c r="AA541" s="27">
        <v>0</v>
      </c>
      <c r="AB541" s="27">
        <v>0</v>
      </c>
      <c r="AC541" s="27">
        <v>0</v>
      </c>
      <c r="AD541" s="27">
        <v>0</v>
      </c>
      <c r="AE541" s="27">
        <v>1499</v>
      </c>
      <c r="AF541" s="27">
        <f t="shared" si="294"/>
        <v>1499</v>
      </c>
      <c r="AG541" s="27">
        <f t="shared" si="295"/>
        <v>1</v>
      </c>
      <c r="AH541" s="27">
        <v>0</v>
      </c>
      <c r="AI541" s="27">
        <v>0</v>
      </c>
      <c r="AJ541" s="27">
        <v>0</v>
      </c>
      <c r="AK541" s="27">
        <v>0</v>
      </c>
      <c r="AL541" s="27">
        <v>1499</v>
      </c>
      <c r="AM541" s="27">
        <v>1499</v>
      </c>
      <c r="AN541" s="27">
        <f t="shared" si="296"/>
        <v>1</v>
      </c>
      <c r="AO541" s="27">
        <v>0</v>
      </c>
      <c r="AP541" s="30">
        <f t="shared" si="297"/>
        <v>0</v>
      </c>
      <c r="AQ541" s="30">
        <f t="shared" si="298"/>
        <v>0</v>
      </c>
      <c r="AR541" s="31">
        <f t="shared" si="299"/>
        <v>0</v>
      </c>
      <c r="AS541" s="31">
        <f t="shared" si="315"/>
        <v>0</v>
      </c>
      <c r="AT541" s="32">
        <f t="shared" si="300"/>
        <v>0</v>
      </c>
      <c r="AU541" s="24">
        <v>487.87025372168102</v>
      </c>
      <c r="AV541" s="28">
        <f t="shared" si="301"/>
        <v>1.3548422561041312E-2</v>
      </c>
      <c r="AW541" s="30">
        <f t="shared" si="302"/>
        <v>1.7400564541118798E-4</v>
      </c>
      <c r="AX541" s="33">
        <f t="shared" si="303"/>
        <v>1.3548422561041312E-2</v>
      </c>
      <c r="AY541" s="30">
        <f t="shared" si="304"/>
        <v>1.7400564541118798E-4</v>
      </c>
      <c r="AZ541" s="31">
        <f t="shared" si="305"/>
        <v>0.89607274527902492</v>
      </c>
      <c r="BA541" s="31">
        <f t="shared" si="317"/>
        <v>487.87025372168102</v>
      </c>
      <c r="BB541" s="33">
        <f t="shared" si="306"/>
        <v>0</v>
      </c>
      <c r="BC541" s="31">
        <f t="shared" si="307"/>
        <v>0.47068534360727488</v>
      </c>
      <c r="BD541" s="30">
        <f t="shared" si="308"/>
        <v>1.6528639957530048E-4</v>
      </c>
      <c r="BE541" s="31">
        <f t="shared" si="309"/>
        <v>0.94270015449294409</v>
      </c>
      <c r="BF541" s="31">
        <f t="shared" si="310"/>
        <v>0.46756220122797493</v>
      </c>
      <c r="BG541" s="31">
        <f t="shared" si="311"/>
        <v>0.70960166641144296</v>
      </c>
      <c r="BH541" s="24">
        <v>0</v>
      </c>
      <c r="BI541" s="24">
        <v>222.125934215</v>
      </c>
      <c r="BJ541" s="24">
        <f t="shared" si="318"/>
        <v>20.20736819523767</v>
      </c>
      <c r="BK541" s="28">
        <f t="shared" si="316"/>
        <v>1.0103684097618835E-2</v>
      </c>
      <c r="BL541" s="28" t="str">
        <f t="shared" si="312"/>
        <v>FALSEFALSE</v>
      </c>
      <c r="BM541" s="24" t="str">
        <f t="shared" si="313"/>
        <v>FALSEFALSE</v>
      </c>
      <c r="BN541" s="28">
        <v>0.46210000000000001</v>
      </c>
      <c r="BO541" s="28">
        <f t="shared" si="314"/>
        <v>0.41075555555555554</v>
      </c>
      <c r="BP541" s="24">
        <v>17.8</v>
      </c>
      <c r="BQ541" s="24">
        <f t="shared" si="288"/>
        <v>70.733333333333334</v>
      </c>
      <c r="BR541" s="24">
        <v>15</v>
      </c>
      <c r="BS541" s="28">
        <v>7.5600000000000005</v>
      </c>
      <c r="BT541" s="28">
        <v>287.5068</v>
      </c>
      <c r="BU541" s="24">
        <v>0.22</v>
      </c>
      <c r="BV541" s="28">
        <v>5.81</v>
      </c>
      <c r="BW541" s="28">
        <v>220.95429999999999</v>
      </c>
      <c r="BX541" s="24">
        <v>1103</v>
      </c>
      <c r="BY541" s="24">
        <v>2387</v>
      </c>
      <c r="BZ541" s="24">
        <v>313</v>
      </c>
      <c r="CA541" s="24">
        <v>834</v>
      </c>
      <c r="CB541" s="24">
        <v>516</v>
      </c>
      <c r="CC541" s="24">
        <v>2453</v>
      </c>
      <c r="CD541" s="24">
        <v>59.32</v>
      </c>
      <c r="CE541" s="24">
        <v>29.98</v>
      </c>
      <c r="CF541" s="24">
        <v>110.58</v>
      </c>
      <c r="CG541" s="24">
        <v>0</v>
      </c>
      <c r="CH541" s="24">
        <v>3803</v>
      </c>
      <c r="CI541" s="24">
        <v>100</v>
      </c>
      <c r="CJ541" s="24" t="s">
        <v>1980</v>
      </c>
      <c r="CK541" s="24">
        <v>939</v>
      </c>
      <c r="CL541" s="28">
        <v>1.03</v>
      </c>
      <c r="CM541" s="28">
        <v>4.12</v>
      </c>
      <c r="CN541" s="24">
        <v>237</v>
      </c>
      <c r="CO541" s="24">
        <v>25.27</v>
      </c>
      <c r="CP541" s="24">
        <v>212</v>
      </c>
      <c r="CQ541" s="24">
        <v>518</v>
      </c>
      <c r="CR541" s="24">
        <v>331</v>
      </c>
      <c r="CS541" s="24">
        <v>1061</v>
      </c>
      <c r="CT541" s="24">
        <v>172</v>
      </c>
      <c r="CU541" s="24">
        <v>392</v>
      </c>
      <c r="CV541" s="24">
        <v>259</v>
      </c>
      <c r="CW541" s="24">
        <v>132</v>
      </c>
      <c r="CX541" s="24">
        <v>60.14</v>
      </c>
      <c r="CY541" s="24">
        <v>88.29</v>
      </c>
      <c r="CZ541" s="24">
        <v>59.95</v>
      </c>
      <c r="DA541" s="24">
        <v>30.63</v>
      </c>
      <c r="DB541" s="24">
        <v>557</v>
      </c>
      <c r="DC541" s="24">
        <v>13.88</v>
      </c>
      <c r="DD541" s="24">
        <v>4.16</v>
      </c>
      <c r="DE541" s="24">
        <v>8</v>
      </c>
      <c r="DF541" s="24">
        <v>0.85</v>
      </c>
      <c r="DG541" s="24">
        <v>0.85</v>
      </c>
      <c r="DH541" s="24">
        <v>17.690000000000001</v>
      </c>
    </row>
    <row r="542" spans="1:112" ht="12.3" customHeight="1">
      <c r="A542" s="24">
        <v>552</v>
      </c>
      <c r="B542" s="24" t="s">
        <v>688</v>
      </c>
      <c r="C542" s="24" t="s">
        <v>689</v>
      </c>
      <c r="D542" s="25" t="s">
        <v>2393</v>
      </c>
      <c r="E542" s="25" t="s">
        <v>2394</v>
      </c>
      <c r="F542" s="25" t="s">
        <v>2685</v>
      </c>
      <c r="G542" s="25" t="s">
        <v>2686</v>
      </c>
      <c r="H542" s="25" t="s">
        <v>431</v>
      </c>
      <c r="I542" s="26">
        <v>1315</v>
      </c>
      <c r="J542" s="27">
        <v>1552.0597969991175</v>
      </c>
      <c r="K542" s="27">
        <f t="shared" si="289"/>
        <v>301.39799999999997</v>
      </c>
      <c r="L542" s="24">
        <v>232</v>
      </c>
      <c r="M542" s="24">
        <v>58</v>
      </c>
      <c r="N542" s="24">
        <v>11</v>
      </c>
      <c r="O542" s="24">
        <f t="shared" si="290"/>
        <v>69</v>
      </c>
      <c r="P542" s="28">
        <v>22.919999999999998</v>
      </c>
      <c r="Q542" s="28">
        <f t="shared" si="291"/>
        <v>0.4410665287884174</v>
      </c>
      <c r="R542" s="29">
        <v>0.50243486298175843</v>
      </c>
      <c r="S542" s="29">
        <v>9.5300278708944836E-2</v>
      </c>
      <c r="T542" s="29">
        <v>0.29686008210749942</v>
      </c>
      <c r="U542" s="28" t="s">
        <v>294</v>
      </c>
      <c r="V542" s="28" t="s">
        <v>295</v>
      </c>
      <c r="W542" s="28">
        <v>0.45942027250126455</v>
      </c>
      <c r="X542" s="27">
        <v>713.04773487559191</v>
      </c>
      <c r="Y542" s="30">
        <f t="shared" si="292"/>
        <v>5.7102845043405608E-5</v>
      </c>
      <c r="Z542" s="27">
        <f t="shared" si="293"/>
        <v>713.04773487559191</v>
      </c>
      <c r="AA542" s="27">
        <v>0</v>
      </c>
      <c r="AB542" s="27">
        <v>0</v>
      </c>
      <c r="AC542" s="27">
        <v>0</v>
      </c>
      <c r="AD542" s="27">
        <v>0</v>
      </c>
      <c r="AE542" s="27">
        <v>0</v>
      </c>
      <c r="AF542" s="27">
        <f t="shared" si="294"/>
        <v>0</v>
      </c>
      <c r="AG542" s="27">
        <f t="shared" si="295"/>
        <v>0</v>
      </c>
      <c r="AH542" s="27">
        <v>0</v>
      </c>
      <c r="AI542" s="27">
        <v>0</v>
      </c>
      <c r="AJ542" s="27">
        <v>0</v>
      </c>
      <c r="AK542" s="27">
        <v>0</v>
      </c>
      <c r="AL542" s="27">
        <v>0</v>
      </c>
      <c r="AM542" s="27">
        <v>0</v>
      </c>
      <c r="AN542" s="27">
        <f t="shared" si="296"/>
        <v>0</v>
      </c>
      <c r="AO542" s="27">
        <v>0</v>
      </c>
      <c r="AP542" s="30">
        <f t="shared" si="297"/>
        <v>0</v>
      </c>
      <c r="AQ542" s="30">
        <f t="shared" si="298"/>
        <v>0</v>
      </c>
      <c r="AR542" s="31">
        <f t="shared" si="299"/>
        <v>0</v>
      </c>
      <c r="AS542" s="31">
        <f t="shared" si="315"/>
        <v>0</v>
      </c>
      <c r="AT542" s="32">
        <f t="shared" si="300"/>
        <v>0</v>
      </c>
      <c r="AU542" s="24">
        <v>117.15216948782246</v>
      </c>
      <c r="AV542" s="28">
        <f t="shared" si="301"/>
        <v>3.2533795287901005E-3</v>
      </c>
      <c r="AW542" s="30">
        <f t="shared" si="302"/>
        <v>4.1783934780903233E-5</v>
      </c>
      <c r="AX542" s="33">
        <f t="shared" si="303"/>
        <v>3.2533795287901005E-3</v>
      </c>
      <c r="AY542" s="30">
        <f t="shared" si="304"/>
        <v>4.1783934780903233E-5</v>
      </c>
      <c r="AZ542" s="31">
        <f t="shared" si="305"/>
        <v>0.89498811468584982</v>
      </c>
      <c r="BA542" s="31">
        <f t="shared" si="317"/>
        <v>117.15216948782246</v>
      </c>
      <c r="BB542" s="33">
        <f t="shared" si="306"/>
        <v>0</v>
      </c>
      <c r="BC542" s="31">
        <f t="shared" si="307"/>
        <v>0.46689211906546618</v>
      </c>
      <c r="BD542" s="30">
        <f t="shared" si="308"/>
        <v>5.7102845043405608E-5</v>
      </c>
      <c r="BE542" s="31">
        <f t="shared" si="309"/>
        <v>0.94228123501041416</v>
      </c>
      <c r="BF542" s="31">
        <f t="shared" si="310"/>
        <v>0.46725287011890737</v>
      </c>
      <c r="BG542" s="31">
        <f t="shared" si="311"/>
        <v>0.70913220615590744</v>
      </c>
      <c r="BH542" s="24">
        <v>0</v>
      </c>
      <c r="BI542" s="24">
        <v>116.932051257</v>
      </c>
      <c r="BJ542" s="24">
        <f t="shared" si="318"/>
        <v>13.273176860533397</v>
      </c>
      <c r="BK542" s="28">
        <f t="shared" si="316"/>
        <v>6.6365884302666987E-3</v>
      </c>
      <c r="BL542" s="28" t="str">
        <f t="shared" si="312"/>
        <v>FALSEFALSE</v>
      </c>
      <c r="BM542" s="24" t="str">
        <f t="shared" si="313"/>
        <v>FALSEFALSE</v>
      </c>
      <c r="BN542" s="28">
        <v>0.52139999999999997</v>
      </c>
      <c r="BO542" s="28">
        <f t="shared" si="314"/>
        <v>0.46346666666666664</v>
      </c>
      <c r="BP542" s="24">
        <v>15.91</v>
      </c>
      <c r="BQ542" s="24">
        <f t="shared" si="288"/>
        <v>85</v>
      </c>
      <c r="BR542" s="24">
        <v>3</v>
      </c>
      <c r="BS542" s="28">
        <v>9.4600000000000009</v>
      </c>
      <c r="BT542" s="28">
        <v>124.399</v>
      </c>
      <c r="BU542" s="24">
        <v>0.63</v>
      </c>
      <c r="BV542" s="28">
        <v>17.36</v>
      </c>
      <c r="BW542" s="28">
        <v>228.28399999999999</v>
      </c>
      <c r="BX542" s="24">
        <v>414</v>
      </c>
      <c r="BY542" s="24">
        <v>794</v>
      </c>
      <c r="BZ542" s="24">
        <v>107</v>
      </c>
      <c r="CA542" s="24">
        <v>320</v>
      </c>
      <c r="CB542" s="24">
        <v>177</v>
      </c>
      <c r="CC542" s="24">
        <v>818</v>
      </c>
      <c r="CD542" s="24">
        <v>65.62</v>
      </c>
      <c r="CE542" s="24">
        <v>28.6</v>
      </c>
      <c r="CF542" s="24">
        <v>112.1</v>
      </c>
      <c r="CG542" s="24">
        <v>0</v>
      </c>
      <c r="CH542" s="24">
        <v>1315</v>
      </c>
      <c r="CI542" s="24">
        <v>100</v>
      </c>
      <c r="CJ542" s="24" t="s">
        <v>1980</v>
      </c>
      <c r="CK542" s="24">
        <v>323</v>
      </c>
      <c r="CL542" s="28">
        <v>1.02</v>
      </c>
      <c r="CM542" s="28">
        <v>4.1500000000000004</v>
      </c>
      <c r="CN542" s="24">
        <v>69</v>
      </c>
      <c r="CO542" s="24">
        <v>21.36</v>
      </c>
      <c r="CP542" s="24">
        <v>76</v>
      </c>
      <c r="CQ542" s="24">
        <v>179</v>
      </c>
      <c r="CR542" s="24">
        <v>0</v>
      </c>
      <c r="CS542" s="24">
        <v>255</v>
      </c>
      <c r="CT542" s="24">
        <v>79</v>
      </c>
      <c r="CU542" s="24">
        <v>153</v>
      </c>
      <c r="CV542" s="24">
        <v>96</v>
      </c>
      <c r="CW542" s="24">
        <v>44</v>
      </c>
      <c r="CX542" s="24">
        <v>66.39</v>
      </c>
      <c r="CY542" s="24">
        <v>90</v>
      </c>
      <c r="CZ542" s="24">
        <v>66.67</v>
      </c>
      <c r="DA542" s="24">
        <v>25.14</v>
      </c>
      <c r="DB542" s="24">
        <v>168</v>
      </c>
      <c r="DC542" s="24">
        <v>11.9</v>
      </c>
      <c r="DD542" s="24">
        <v>3.41</v>
      </c>
      <c r="DE542" s="24">
        <v>11</v>
      </c>
      <c r="DF542" s="24">
        <v>3.41</v>
      </c>
      <c r="DG542" s="24">
        <v>3.41</v>
      </c>
      <c r="DH542" s="24">
        <v>12.62</v>
      </c>
    </row>
    <row r="543" spans="1:112" ht="12.3" customHeight="1">
      <c r="A543" s="24">
        <v>553</v>
      </c>
      <c r="B543" s="24" t="s">
        <v>688</v>
      </c>
      <c r="C543" s="24" t="s">
        <v>689</v>
      </c>
      <c r="D543" s="25" t="s">
        <v>2393</v>
      </c>
      <c r="E543" s="25" t="s">
        <v>2394</v>
      </c>
      <c r="F543" s="25" t="s">
        <v>2131</v>
      </c>
      <c r="G543" s="25" t="s">
        <v>2434</v>
      </c>
      <c r="H543" s="25" t="s">
        <v>431</v>
      </c>
      <c r="I543" s="26">
        <v>3946</v>
      </c>
      <c r="J543" s="27">
        <v>4657.3596646072374</v>
      </c>
      <c r="K543" s="27">
        <f t="shared" si="289"/>
        <v>1098.1717999999998</v>
      </c>
      <c r="L543" s="24">
        <v>664</v>
      </c>
      <c r="M543" s="24">
        <v>218</v>
      </c>
      <c r="N543" s="24">
        <v>38</v>
      </c>
      <c r="O543" s="24">
        <f t="shared" si="290"/>
        <v>256</v>
      </c>
      <c r="P543" s="28">
        <v>27.83</v>
      </c>
      <c r="Q543" s="28">
        <f t="shared" si="291"/>
        <v>0.47764132751221217</v>
      </c>
      <c r="R543" s="29">
        <v>0.50243486298175843</v>
      </c>
      <c r="S543" s="29">
        <v>9.5300278708944836E-2</v>
      </c>
      <c r="T543" s="29">
        <v>0.29686008210749942</v>
      </c>
      <c r="U543" s="28" t="s">
        <v>294</v>
      </c>
      <c r="V543" s="28" t="s">
        <v>295</v>
      </c>
      <c r="W543" s="28">
        <v>0.5578388387308113</v>
      </c>
      <c r="X543" s="27">
        <v>2598.056106856222</v>
      </c>
      <c r="Y543" s="30">
        <f t="shared" si="292"/>
        <v>2.0805955622279452E-4</v>
      </c>
      <c r="Z543" s="27">
        <f t="shared" si="293"/>
        <v>2598.056106856222</v>
      </c>
      <c r="AA543" s="27">
        <v>0</v>
      </c>
      <c r="AB543" s="27">
        <v>0</v>
      </c>
      <c r="AC543" s="27">
        <v>0</v>
      </c>
      <c r="AD543" s="27">
        <v>0</v>
      </c>
      <c r="AE543" s="27">
        <v>0</v>
      </c>
      <c r="AF543" s="27">
        <f t="shared" si="294"/>
        <v>0</v>
      </c>
      <c r="AG543" s="27">
        <f t="shared" si="295"/>
        <v>0</v>
      </c>
      <c r="AH543" s="27">
        <v>0</v>
      </c>
      <c r="AI543" s="27">
        <v>0</v>
      </c>
      <c r="AJ543" s="27">
        <v>0</v>
      </c>
      <c r="AK543" s="27">
        <v>0</v>
      </c>
      <c r="AL543" s="27">
        <v>0</v>
      </c>
      <c r="AM543" s="27">
        <v>0</v>
      </c>
      <c r="AN543" s="27">
        <f t="shared" si="296"/>
        <v>0</v>
      </c>
      <c r="AO543" s="27">
        <v>0</v>
      </c>
      <c r="AP543" s="30">
        <f t="shared" si="297"/>
        <v>0</v>
      </c>
      <c r="AQ543" s="30">
        <f t="shared" si="298"/>
        <v>0</v>
      </c>
      <c r="AR543" s="31">
        <f t="shared" si="299"/>
        <v>0</v>
      </c>
      <c r="AS543" s="31">
        <f t="shared" si="315"/>
        <v>0</v>
      </c>
      <c r="AT543" s="32">
        <f t="shared" si="300"/>
        <v>0</v>
      </c>
      <c r="AU543" s="24">
        <v>426.74671162907066</v>
      </c>
      <c r="AV543" s="28">
        <f t="shared" si="301"/>
        <v>1.1850988519139859E-2</v>
      </c>
      <c r="AW543" s="30">
        <f t="shared" si="302"/>
        <v>1.5220509227127451E-4</v>
      </c>
      <c r="AX543" s="33">
        <f t="shared" si="303"/>
        <v>1.1850988519139859E-2</v>
      </c>
      <c r="AY543" s="30">
        <f t="shared" si="304"/>
        <v>1.5220509227127451E-4</v>
      </c>
      <c r="AZ543" s="31">
        <f t="shared" si="305"/>
        <v>0.8958939127199016</v>
      </c>
      <c r="BA543" s="31">
        <f t="shared" si="317"/>
        <v>426.74671162907066</v>
      </c>
      <c r="BB543" s="33">
        <f t="shared" si="306"/>
        <v>0</v>
      </c>
      <c r="BC543" s="31">
        <f t="shared" si="307"/>
        <v>0.47005992140693326</v>
      </c>
      <c r="BD543" s="30">
        <f t="shared" si="308"/>
        <v>2.0805955622279452E-4</v>
      </c>
      <c r="BE543" s="31">
        <f t="shared" si="309"/>
        <v>0.94286578510774932</v>
      </c>
      <c r="BF543" s="31">
        <f t="shared" si="310"/>
        <v>0.50030422779826111</v>
      </c>
      <c r="BG543" s="31">
        <f t="shared" si="311"/>
        <v>0.75929301561576934</v>
      </c>
      <c r="BH543" s="24">
        <v>0</v>
      </c>
      <c r="BI543" s="24">
        <v>196.63623057800001</v>
      </c>
      <c r="BJ543" s="24">
        <f t="shared" si="318"/>
        <v>23.685155329296222</v>
      </c>
      <c r="BK543" s="28">
        <f t="shared" si="316"/>
        <v>1.1842577664648111E-2</v>
      </c>
      <c r="BL543" s="28" t="str">
        <f t="shared" si="312"/>
        <v>TRUEFALSE</v>
      </c>
      <c r="BM543" s="24" t="str">
        <f t="shared" si="313"/>
        <v>FALSEFALSE</v>
      </c>
      <c r="BN543" s="28">
        <v>0.4012</v>
      </c>
      <c r="BO543" s="28">
        <f t="shared" si="314"/>
        <v>0.35662222222222223</v>
      </c>
      <c r="BP543" s="24">
        <v>25.6</v>
      </c>
      <c r="BQ543" s="24">
        <f t="shared" si="288"/>
        <v>63.75</v>
      </c>
      <c r="BR543" s="24">
        <v>12</v>
      </c>
      <c r="BS543" s="28">
        <v>14.8</v>
      </c>
      <c r="BT543" s="28">
        <v>584.00800000000004</v>
      </c>
      <c r="BU543" s="24">
        <v>0.43</v>
      </c>
      <c r="BV543" s="28">
        <v>25.05</v>
      </c>
      <c r="BW543" s="28">
        <v>988.47300000000007</v>
      </c>
      <c r="BX543" s="24">
        <v>1043</v>
      </c>
      <c r="BY543" s="24">
        <v>2600</v>
      </c>
      <c r="BZ543" s="24">
        <v>303</v>
      </c>
      <c r="CA543" s="24">
        <v>813</v>
      </c>
      <c r="CB543" s="24">
        <v>463</v>
      </c>
      <c r="CC543" s="24">
        <v>2670</v>
      </c>
      <c r="CD543" s="24">
        <v>51.77</v>
      </c>
      <c r="CE543" s="24">
        <v>30.26</v>
      </c>
      <c r="CF543" s="24">
        <v>116.34</v>
      </c>
      <c r="CG543" s="24">
        <v>0</v>
      </c>
      <c r="CH543" s="24">
        <v>3946</v>
      </c>
      <c r="CI543" s="24">
        <v>100</v>
      </c>
      <c r="CJ543" s="24" t="s">
        <v>1980</v>
      </c>
      <c r="CK543" s="24">
        <v>944</v>
      </c>
      <c r="CL543" s="28">
        <v>1.02</v>
      </c>
      <c r="CM543" s="28">
        <v>4.26</v>
      </c>
      <c r="CN543" s="24">
        <v>220</v>
      </c>
      <c r="CO543" s="24">
        <v>23.31</v>
      </c>
      <c r="CP543" s="24">
        <v>173</v>
      </c>
      <c r="CQ543" s="24">
        <v>450</v>
      </c>
      <c r="CR543" s="24">
        <v>142</v>
      </c>
      <c r="CS543" s="24">
        <v>765</v>
      </c>
      <c r="CT543" s="24">
        <v>165</v>
      </c>
      <c r="CU543" s="24">
        <v>377</v>
      </c>
      <c r="CV543" s="24">
        <v>185</v>
      </c>
      <c r="CW543" s="24">
        <v>126</v>
      </c>
      <c r="CX543" s="24">
        <v>58.93</v>
      </c>
      <c r="CY543" s="24">
        <v>88.71</v>
      </c>
      <c r="CZ543" s="24">
        <v>48.3</v>
      </c>
      <c r="DA543" s="24">
        <v>22.14</v>
      </c>
      <c r="DB543" s="24">
        <v>840</v>
      </c>
      <c r="DC543" s="24">
        <v>13.87</v>
      </c>
      <c r="DD543" s="24">
        <v>3.6</v>
      </c>
      <c r="DE543" s="24">
        <v>12</v>
      </c>
      <c r="DF543" s="24">
        <v>1.27</v>
      </c>
      <c r="DG543" s="24">
        <v>3.28</v>
      </c>
      <c r="DH543" s="24">
        <v>19.78</v>
      </c>
    </row>
    <row r="544" spans="1:112" ht="12.3" customHeight="1">
      <c r="A544" s="24">
        <v>555</v>
      </c>
      <c r="B544" s="24" t="s">
        <v>688</v>
      </c>
      <c r="C544" s="24" t="s">
        <v>689</v>
      </c>
      <c r="D544" s="25" t="s">
        <v>2466</v>
      </c>
      <c r="E544" s="25" t="s">
        <v>2467</v>
      </c>
      <c r="F544" s="25" t="s">
        <v>2468</v>
      </c>
      <c r="G544" s="25" t="s">
        <v>2469</v>
      </c>
      <c r="H544" s="25" t="s">
        <v>431</v>
      </c>
      <c r="I544" s="26">
        <v>2523</v>
      </c>
      <c r="J544" s="27">
        <v>17183</v>
      </c>
      <c r="K544" s="27">
        <f t="shared" si="289"/>
        <v>690.04050000000007</v>
      </c>
      <c r="L544" s="24">
        <v>510</v>
      </c>
      <c r="M544" s="24">
        <v>151</v>
      </c>
      <c r="N544" s="24">
        <v>41</v>
      </c>
      <c r="O544" s="24">
        <f t="shared" si="290"/>
        <v>192</v>
      </c>
      <c r="P544" s="28">
        <v>27.35</v>
      </c>
      <c r="Q544" s="28">
        <f t="shared" si="291"/>
        <v>0.44442203994055229</v>
      </c>
      <c r="R544" s="29">
        <v>0.4670820979943458</v>
      </c>
      <c r="S544" s="29">
        <v>6.5575055641860835E-2</v>
      </c>
      <c r="T544" s="29">
        <v>0.30605744043241911</v>
      </c>
      <c r="U544" s="28" t="s">
        <v>294</v>
      </c>
      <c r="V544" s="28" t="s">
        <v>295</v>
      </c>
      <c r="W544" s="28">
        <v>0.4670820979943458</v>
      </c>
      <c r="X544" s="27">
        <v>8025.8716898368439</v>
      </c>
      <c r="Y544" s="30">
        <f t="shared" si="292"/>
        <v>6.4273411866734359E-4</v>
      </c>
      <c r="Z544" s="27">
        <f t="shared" si="293"/>
        <v>8025.8716898368439</v>
      </c>
      <c r="AA544" s="27">
        <v>0</v>
      </c>
      <c r="AB544" s="27">
        <v>0</v>
      </c>
      <c r="AC544" s="27">
        <v>0</v>
      </c>
      <c r="AD544" s="27">
        <v>0</v>
      </c>
      <c r="AE544" s="27">
        <v>2642</v>
      </c>
      <c r="AF544" s="27">
        <f t="shared" si="294"/>
        <v>2642</v>
      </c>
      <c r="AG544" s="27">
        <f t="shared" si="295"/>
        <v>1</v>
      </c>
      <c r="AH544" s="27">
        <v>0</v>
      </c>
      <c r="AI544" s="27">
        <v>0</v>
      </c>
      <c r="AJ544" s="27">
        <v>0</v>
      </c>
      <c r="AK544" s="27">
        <v>0</v>
      </c>
      <c r="AL544" s="27">
        <v>2642</v>
      </c>
      <c r="AM544" s="27">
        <v>2642</v>
      </c>
      <c r="AN544" s="27">
        <f t="shared" si="296"/>
        <v>1</v>
      </c>
      <c r="AO544" s="27">
        <v>0</v>
      </c>
      <c r="AP544" s="30">
        <f t="shared" si="297"/>
        <v>0</v>
      </c>
      <c r="AQ544" s="30">
        <f t="shared" si="298"/>
        <v>0</v>
      </c>
      <c r="AR544" s="31">
        <f t="shared" si="299"/>
        <v>0</v>
      </c>
      <c r="AS544" s="31">
        <f t="shared" si="315"/>
        <v>0</v>
      </c>
      <c r="AT544" s="32">
        <f t="shared" si="300"/>
        <v>0</v>
      </c>
      <c r="AU544" s="24">
        <v>369.46193951352751</v>
      </c>
      <c r="AV544" s="28">
        <f t="shared" si="301"/>
        <v>1.0260159209474481E-2</v>
      </c>
      <c r="AW544" s="30">
        <f t="shared" si="302"/>
        <v>1.3177368931493774E-4</v>
      </c>
      <c r="AX544" s="33">
        <f t="shared" si="303"/>
        <v>1.0260159209474481E-2</v>
      </c>
      <c r="AY544" s="30">
        <f t="shared" si="304"/>
        <v>1.3177368931493774E-4</v>
      </c>
      <c r="AZ544" s="31">
        <f t="shared" si="305"/>
        <v>0.89572631146438686</v>
      </c>
      <c r="BA544" s="31">
        <f t="shared" si="317"/>
        <v>369.46193951352751</v>
      </c>
      <c r="BB544" s="33">
        <f t="shared" si="306"/>
        <v>0</v>
      </c>
      <c r="BC544" s="31">
        <f t="shared" si="307"/>
        <v>0.4576895228894024</v>
      </c>
      <c r="BD544" s="30">
        <f t="shared" si="308"/>
        <v>6.4273411866734359E-4</v>
      </c>
      <c r="BE544" s="31">
        <f t="shared" si="309"/>
        <v>0.94454897663862547</v>
      </c>
      <c r="BF544" s="31">
        <f t="shared" si="310"/>
        <v>0.47075793625054624</v>
      </c>
      <c r="BG544" s="31">
        <f t="shared" si="311"/>
        <v>0.71445171393767637</v>
      </c>
      <c r="BH544" s="24">
        <v>0</v>
      </c>
      <c r="BI544" s="24">
        <v>67.577312792300006</v>
      </c>
      <c r="BJ544" s="24">
        <f t="shared" si="318"/>
        <v>254.27172656024717</v>
      </c>
      <c r="BK544" s="28">
        <f t="shared" si="316"/>
        <v>0.12713586328012358</v>
      </c>
      <c r="BL544" s="28" t="str">
        <f t="shared" si="312"/>
        <v>FALSEFALSE</v>
      </c>
      <c r="BM544" s="24" t="str">
        <f t="shared" si="313"/>
        <v>FALSEFALSE</v>
      </c>
      <c r="BN544" s="28">
        <v>0.51090000000000002</v>
      </c>
      <c r="BO544" s="28">
        <f t="shared" si="314"/>
        <v>0.45413333333333333</v>
      </c>
      <c r="BP544" s="24">
        <v>15.64</v>
      </c>
      <c r="BQ544" s="24">
        <f t="shared" si="288"/>
        <v>98.875</v>
      </c>
      <c r="BR544" s="24">
        <v>8</v>
      </c>
      <c r="BS544" s="28">
        <v>22.96</v>
      </c>
      <c r="BT544" s="28">
        <v>579.2808</v>
      </c>
      <c r="BU544" s="24">
        <v>0.55000000000000004</v>
      </c>
      <c r="BV544" s="28">
        <v>17.350000000000001</v>
      </c>
      <c r="BW544" s="28">
        <v>437.74050000000005</v>
      </c>
      <c r="BX544" s="24">
        <v>799</v>
      </c>
      <c r="BY544" s="24">
        <v>1564</v>
      </c>
      <c r="BZ544" s="24">
        <v>160</v>
      </c>
      <c r="CA544" s="24">
        <v>627</v>
      </c>
      <c r="CB544" s="24">
        <v>348</v>
      </c>
      <c r="CC544" s="24">
        <v>1548</v>
      </c>
      <c r="CD544" s="24">
        <v>61.32</v>
      </c>
      <c r="CE544" s="24">
        <v>27.58</v>
      </c>
      <c r="CF544" s="24">
        <v>124.67</v>
      </c>
      <c r="CG544" s="24">
        <v>0</v>
      </c>
      <c r="CH544" s="24">
        <v>2523</v>
      </c>
      <c r="CI544" s="24">
        <v>100</v>
      </c>
      <c r="CJ544" s="24" t="s">
        <v>1980</v>
      </c>
      <c r="CK544" s="24">
        <v>733</v>
      </c>
      <c r="CL544" s="28">
        <v>1</v>
      </c>
      <c r="CM544" s="28">
        <v>3.45</v>
      </c>
      <c r="CN544" s="24">
        <v>129</v>
      </c>
      <c r="CO544" s="24">
        <v>17.600000000000001</v>
      </c>
      <c r="CP544" s="24">
        <v>106</v>
      </c>
      <c r="CQ544" s="24">
        <v>497</v>
      </c>
      <c r="CR544" s="24">
        <v>188</v>
      </c>
      <c r="CS544" s="24">
        <v>791</v>
      </c>
      <c r="CT544" s="24">
        <v>104</v>
      </c>
      <c r="CU544" s="24">
        <v>258</v>
      </c>
      <c r="CV544" s="24">
        <v>200</v>
      </c>
      <c r="CW544" s="24">
        <v>93</v>
      </c>
      <c r="CX544" s="24">
        <v>49.06</v>
      </c>
      <c r="CY544" s="24">
        <v>89.58</v>
      </c>
      <c r="CZ544" s="24">
        <v>67.569999999999993</v>
      </c>
      <c r="DA544" s="24">
        <v>26.5</v>
      </c>
      <c r="DB544" s="24">
        <v>312</v>
      </c>
      <c r="DC544" s="24">
        <v>12.37</v>
      </c>
      <c r="DD544" s="24">
        <v>7.5</v>
      </c>
      <c r="DE544" s="24">
        <v>97</v>
      </c>
      <c r="DF544" s="24">
        <v>13.23</v>
      </c>
      <c r="DG544" s="24">
        <v>3.82</v>
      </c>
      <c r="DH544" s="24">
        <v>8.26</v>
      </c>
    </row>
    <row r="545" spans="1:112" ht="12.3" customHeight="1">
      <c r="A545" s="24">
        <v>556</v>
      </c>
      <c r="B545" s="24" t="s">
        <v>688</v>
      </c>
      <c r="C545" s="24" t="s">
        <v>689</v>
      </c>
      <c r="D545" s="25" t="s">
        <v>2298</v>
      </c>
      <c r="E545" s="25" t="s">
        <v>2299</v>
      </c>
      <c r="F545" s="25" t="s">
        <v>2435</v>
      </c>
      <c r="G545" s="25" t="s">
        <v>2436</v>
      </c>
      <c r="H545" s="25" t="s">
        <v>431</v>
      </c>
      <c r="I545" s="26">
        <v>3614</v>
      </c>
      <c r="J545" s="27">
        <v>4296.9315628192035</v>
      </c>
      <c r="K545" s="27">
        <f t="shared" si="289"/>
        <v>1143.8310000000001</v>
      </c>
      <c r="L545" s="24">
        <v>622</v>
      </c>
      <c r="M545" s="24">
        <v>224</v>
      </c>
      <c r="N545" s="24">
        <v>64</v>
      </c>
      <c r="O545" s="24">
        <f t="shared" si="290"/>
        <v>288</v>
      </c>
      <c r="P545" s="28">
        <v>31.650000000000002</v>
      </c>
      <c r="Q545" s="28">
        <f t="shared" si="291"/>
        <v>0.45012752453950472</v>
      </c>
      <c r="R545" s="29">
        <v>0.47609694359020144</v>
      </c>
      <c r="S545" s="29">
        <v>6.7791945082656124E-2</v>
      </c>
      <c r="T545" s="29">
        <v>0.3789152101525125</v>
      </c>
      <c r="U545" s="28" t="s">
        <v>294</v>
      </c>
      <c r="V545" s="28" t="s">
        <v>295</v>
      </c>
      <c r="W545" s="28">
        <v>0.48508126413234093</v>
      </c>
      <c r="X545" s="27">
        <v>2084.3609943824945</v>
      </c>
      <c r="Y545" s="30">
        <f t="shared" si="292"/>
        <v>1.6692142342687448E-4</v>
      </c>
      <c r="Z545" s="27">
        <f t="shared" si="293"/>
        <v>2084.3609943824945</v>
      </c>
      <c r="AA545" s="27">
        <v>0</v>
      </c>
      <c r="AB545" s="27">
        <v>0</v>
      </c>
      <c r="AC545" s="27">
        <v>0</v>
      </c>
      <c r="AD545" s="27">
        <v>0</v>
      </c>
      <c r="AE545" s="27">
        <v>731</v>
      </c>
      <c r="AF545" s="27">
        <f t="shared" si="294"/>
        <v>731</v>
      </c>
      <c r="AG545" s="27">
        <f t="shared" si="295"/>
        <v>1</v>
      </c>
      <c r="AH545" s="27">
        <v>0</v>
      </c>
      <c r="AI545" s="27">
        <v>0</v>
      </c>
      <c r="AJ545" s="27">
        <v>0</v>
      </c>
      <c r="AK545" s="27">
        <v>0</v>
      </c>
      <c r="AL545" s="27">
        <v>731</v>
      </c>
      <c r="AM545" s="27">
        <v>731</v>
      </c>
      <c r="AN545" s="27">
        <f t="shared" si="296"/>
        <v>1</v>
      </c>
      <c r="AO545" s="27">
        <v>0</v>
      </c>
      <c r="AP545" s="30">
        <f t="shared" si="297"/>
        <v>0</v>
      </c>
      <c r="AQ545" s="30">
        <f t="shared" si="298"/>
        <v>0</v>
      </c>
      <c r="AR545" s="31">
        <f t="shared" si="299"/>
        <v>0</v>
      </c>
      <c r="AS545" s="31">
        <f t="shared" si="315"/>
        <v>0</v>
      </c>
      <c r="AT545" s="32">
        <f t="shared" si="300"/>
        <v>0</v>
      </c>
      <c r="AU545" s="24">
        <f>W545*CS545</f>
        <v>425.90134990819536</v>
      </c>
      <c r="AV545" s="28">
        <f t="shared" si="301"/>
        <v>1.1827512363903959E-2</v>
      </c>
      <c r="AW545" s="30">
        <f t="shared" si="302"/>
        <v>1.5190358237038447E-4</v>
      </c>
      <c r="AX545" s="33">
        <f t="shared" si="303"/>
        <v>1.1827512363903959E-2</v>
      </c>
      <c r="AY545" s="30">
        <f t="shared" si="304"/>
        <v>1.5190358237038447E-4</v>
      </c>
      <c r="AZ545" s="31">
        <f t="shared" si="305"/>
        <v>0.89589143939792515</v>
      </c>
      <c r="BA545" s="31">
        <f t="shared" si="317"/>
        <v>425.90134990819536</v>
      </c>
      <c r="BB545" s="33">
        <f t="shared" si="306"/>
        <v>0</v>
      </c>
      <c r="BC545" s="31">
        <f t="shared" si="307"/>
        <v>0.46127196511734353</v>
      </c>
      <c r="BD545" s="30">
        <f t="shared" si="308"/>
        <v>1.6692142342687448E-4</v>
      </c>
      <c r="BE545" s="31">
        <f t="shared" si="309"/>
        <v>0.94270648580040373</v>
      </c>
      <c r="BF545" s="31">
        <f t="shared" si="310"/>
        <v>0.47598489045205716</v>
      </c>
      <c r="BG545" s="31">
        <f t="shared" si="311"/>
        <v>0.72238446684607494</v>
      </c>
      <c r="BH545" s="24">
        <v>0</v>
      </c>
      <c r="BI545" s="24">
        <v>452.777445425</v>
      </c>
      <c r="BJ545" s="24">
        <f t="shared" si="318"/>
        <v>9.4901625649349306</v>
      </c>
      <c r="BK545" s="28">
        <f t="shared" si="316"/>
        <v>4.7450812824674652E-3</v>
      </c>
      <c r="BL545" s="28" t="str">
        <f t="shared" si="312"/>
        <v>TRUEFALSE</v>
      </c>
      <c r="BM545" s="24" t="str">
        <f t="shared" si="313"/>
        <v>FALSEFALSE</v>
      </c>
      <c r="BN545" s="28">
        <v>0.55679999999999996</v>
      </c>
      <c r="BO545" s="28">
        <f t="shared" si="314"/>
        <v>0.49493333333333328</v>
      </c>
      <c r="BP545" s="24">
        <v>12.8</v>
      </c>
      <c r="BQ545" s="24"/>
      <c r="BS545" s="28">
        <v>18</v>
      </c>
      <c r="BT545" s="28">
        <v>650.52</v>
      </c>
      <c r="BU545" s="24">
        <v>0.21</v>
      </c>
      <c r="BV545" s="28">
        <v>22.45</v>
      </c>
      <c r="BW545" s="28">
        <v>811.34300000000007</v>
      </c>
      <c r="BX545" s="24">
        <v>1201</v>
      </c>
      <c r="BY545" s="24">
        <v>2157</v>
      </c>
      <c r="BZ545" s="24">
        <v>256</v>
      </c>
      <c r="CA545" s="24">
        <v>939</v>
      </c>
      <c r="CB545" s="24">
        <v>505</v>
      </c>
      <c r="CC545" s="24">
        <v>2170</v>
      </c>
      <c r="CD545" s="24">
        <v>67.55</v>
      </c>
      <c r="CE545" s="24">
        <v>28.47</v>
      </c>
      <c r="CF545" s="24">
        <v>116.8</v>
      </c>
      <c r="CG545" s="24">
        <v>0</v>
      </c>
      <c r="CH545" s="24">
        <v>3614</v>
      </c>
      <c r="CI545" s="24">
        <v>100</v>
      </c>
      <c r="CJ545" s="24" t="s">
        <v>1980</v>
      </c>
      <c r="CK545" s="24">
        <v>984</v>
      </c>
      <c r="CL545" s="28">
        <v>1.01</v>
      </c>
      <c r="CM545" s="28">
        <v>3.71</v>
      </c>
      <c r="CN545" s="24">
        <v>246</v>
      </c>
      <c r="CO545" s="24">
        <v>25.2</v>
      </c>
      <c r="CP545" s="24"/>
      <c r="CQ545" s="24"/>
      <c r="CR545" s="24"/>
      <c r="CS545" s="40">
        <v>878</v>
      </c>
      <c r="CT545" s="24">
        <v>116</v>
      </c>
      <c r="CU545" s="24">
        <v>477</v>
      </c>
      <c r="CV545" s="24">
        <v>285</v>
      </c>
      <c r="CW545" s="24">
        <v>99</v>
      </c>
      <c r="CX545" s="24">
        <v>37.06</v>
      </c>
      <c r="CY545" s="24">
        <v>90.17</v>
      </c>
      <c r="CZ545" s="24">
        <v>69.010000000000005</v>
      </c>
      <c r="DA545" s="24">
        <v>23.97</v>
      </c>
      <c r="DB545" s="24">
        <v>368</v>
      </c>
      <c r="DC545" s="24">
        <v>13.62</v>
      </c>
      <c r="DD545" s="24">
        <v>9.94</v>
      </c>
      <c r="DE545" s="24">
        <v>126</v>
      </c>
      <c r="DF545" s="24">
        <v>12.91</v>
      </c>
      <c r="DG545" s="24">
        <v>3.89</v>
      </c>
      <c r="DH545" s="24">
        <v>10.88</v>
      </c>
    </row>
    <row r="546" spans="1:112" ht="12.3" customHeight="1">
      <c r="A546" s="24">
        <v>557</v>
      </c>
      <c r="B546" s="24" t="s">
        <v>688</v>
      </c>
      <c r="C546" s="24" t="s">
        <v>689</v>
      </c>
      <c r="D546" s="25" t="s">
        <v>2298</v>
      </c>
      <c r="E546" s="25" t="s">
        <v>2299</v>
      </c>
      <c r="F546" s="25" t="s">
        <v>2300</v>
      </c>
      <c r="G546" s="25" t="s">
        <v>2301</v>
      </c>
      <c r="H546" s="25" t="s">
        <v>431</v>
      </c>
      <c r="I546" s="26">
        <v>1281</v>
      </c>
      <c r="J546" s="27">
        <v>1523.0684371807965</v>
      </c>
      <c r="K546" s="27">
        <f t="shared" si="289"/>
        <v>376.74209999999999</v>
      </c>
      <c r="L546" s="24">
        <v>228</v>
      </c>
      <c r="M546" s="24">
        <v>80</v>
      </c>
      <c r="N546" s="24">
        <v>15</v>
      </c>
      <c r="O546" s="24">
        <f t="shared" si="290"/>
        <v>95</v>
      </c>
      <c r="P546" s="28">
        <v>29.41</v>
      </c>
      <c r="Q546" s="28">
        <f t="shared" si="291"/>
        <v>0.43794701593759372</v>
      </c>
      <c r="R546" s="29">
        <v>0.47609694359020144</v>
      </c>
      <c r="S546" s="29">
        <v>6.7791945082656124E-2</v>
      </c>
      <c r="T546" s="29">
        <v>0.3789152101525125</v>
      </c>
      <c r="U546" s="28" t="s">
        <v>294</v>
      </c>
      <c r="V546" s="28" t="s">
        <v>295</v>
      </c>
      <c r="W546" s="28">
        <v>0.45075007829801417</v>
      </c>
      <c r="X546" s="27">
        <v>686.5232173124781</v>
      </c>
      <c r="Y546" s="30">
        <f t="shared" si="292"/>
        <v>5.4978687932771439E-5</v>
      </c>
      <c r="Z546" s="27">
        <f t="shared" si="293"/>
        <v>686.5232173124781</v>
      </c>
      <c r="AA546" s="27">
        <v>0</v>
      </c>
      <c r="AB546" s="27">
        <v>0</v>
      </c>
      <c r="AC546" s="27">
        <v>0</v>
      </c>
      <c r="AD546" s="27">
        <v>0</v>
      </c>
      <c r="AE546" s="27">
        <v>0</v>
      </c>
      <c r="AF546" s="27">
        <f t="shared" si="294"/>
        <v>0</v>
      </c>
      <c r="AG546" s="27">
        <f t="shared" si="295"/>
        <v>0</v>
      </c>
      <c r="AH546" s="27">
        <v>0</v>
      </c>
      <c r="AI546" s="27">
        <v>0</v>
      </c>
      <c r="AJ546" s="27">
        <v>0</v>
      </c>
      <c r="AK546" s="27">
        <v>0</v>
      </c>
      <c r="AL546" s="27">
        <v>0</v>
      </c>
      <c r="AM546" s="27">
        <v>0</v>
      </c>
      <c r="AN546" s="27">
        <f t="shared" si="296"/>
        <v>0</v>
      </c>
      <c r="AO546" s="27">
        <v>0</v>
      </c>
      <c r="AP546" s="30">
        <f t="shared" si="297"/>
        <v>0</v>
      </c>
      <c r="AQ546" s="30">
        <f t="shared" si="298"/>
        <v>0</v>
      </c>
      <c r="AR546" s="31">
        <f t="shared" si="299"/>
        <v>0</v>
      </c>
      <c r="AS546" s="31">
        <f t="shared" si="315"/>
        <v>0</v>
      </c>
      <c r="AT546" s="32">
        <f t="shared" si="300"/>
        <v>0</v>
      </c>
      <c r="AU546" s="24">
        <v>662.1518650197828</v>
      </c>
      <c r="AV546" s="28">
        <f t="shared" si="301"/>
        <v>1.8388317792351866E-2</v>
      </c>
      <c r="AW546" s="30">
        <f t="shared" si="302"/>
        <v>2.3616558245569629E-4</v>
      </c>
      <c r="AX546" s="33">
        <f t="shared" si="303"/>
        <v>1.8388317792351866E-2</v>
      </c>
      <c r="AY546" s="30">
        <f t="shared" si="304"/>
        <v>2.3616558245569629E-4</v>
      </c>
      <c r="AZ546" s="31">
        <f t="shared" si="305"/>
        <v>0.89658265071790433</v>
      </c>
      <c r="BA546" s="31">
        <f t="shared" si="317"/>
        <v>662.1518650197828</v>
      </c>
      <c r="BB546" s="33">
        <f t="shared" si="306"/>
        <v>0</v>
      </c>
      <c r="BC546" s="31">
        <f t="shared" si="307"/>
        <v>0.46368930403348591</v>
      </c>
      <c r="BD546" s="30">
        <f t="shared" si="308"/>
        <v>5.4978687932771439E-5</v>
      </c>
      <c r="BE546" s="31">
        <f t="shared" si="309"/>
        <v>0.94227300963085947</v>
      </c>
      <c r="BF546" s="31">
        <f t="shared" si="310"/>
        <v>0.46435935553893543</v>
      </c>
      <c r="BG546" s="31">
        <f t="shared" si="311"/>
        <v>0.70474082729264298</v>
      </c>
      <c r="BH546" s="24">
        <v>0</v>
      </c>
      <c r="BI546" s="24">
        <v>49.750731460499999</v>
      </c>
      <c r="BJ546" s="24">
        <f t="shared" si="318"/>
        <v>30.613990839311562</v>
      </c>
      <c r="BK546" s="28">
        <f t="shared" si="316"/>
        <v>1.5306995419655781E-2</v>
      </c>
      <c r="BL546" s="28" t="str">
        <f t="shared" si="312"/>
        <v>FALSEFALSE</v>
      </c>
      <c r="BM546" s="24" t="str">
        <f t="shared" si="313"/>
        <v>FALSEFALSE</v>
      </c>
      <c r="BN546" s="28">
        <v>0.4526</v>
      </c>
      <c r="BO546" s="28">
        <f t="shared" si="314"/>
        <v>0.40231111111111112</v>
      </c>
      <c r="BP546" s="24">
        <v>13.64</v>
      </c>
      <c r="BQ546" s="24">
        <f t="shared" ref="BQ546:BQ562" si="319">CS546/BR546</f>
        <v>77.315789473684205</v>
      </c>
      <c r="BR546" s="24">
        <v>19</v>
      </c>
      <c r="BS546" s="28">
        <v>22.509999999999998</v>
      </c>
      <c r="BT546" s="28">
        <v>288.35309999999998</v>
      </c>
      <c r="BU546" s="24">
        <v>0.85</v>
      </c>
      <c r="BV546" s="28">
        <v>31.9</v>
      </c>
      <c r="BW546" s="28">
        <v>408.63900000000001</v>
      </c>
      <c r="BX546" s="24">
        <v>372</v>
      </c>
      <c r="BY546" s="24">
        <v>822</v>
      </c>
      <c r="BZ546" s="24">
        <v>87</v>
      </c>
      <c r="CA546" s="24">
        <v>290</v>
      </c>
      <c r="CB546" s="24">
        <v>178</v>
      </c>
      <c r="CC546" s="24">
        <v>813</v>
      </c>
      <c r="CD546" s="24">
        <v>55.84</v>
      </c>
      <c r="CE546" s="24">
        <v>29.08</v>
      </c>
      <c r="CF546" s="24">
        <v>117.49</v>
      </c>
      <c r="CG546" s="24">
        <v>0</v>
      </c>
      <c r="CH546" s="24">
        <v>1281</v>
      </c>
      <c r="CI546" s="24">
        <v>100</v>
      </c>
      <c r="CJ546" s="24" t="s">
        <v>1980</v>
      </c>
      <c r="CK546" s="24">
        <v>353</v>
      </c>
      <c r="CL546" s="28">
        <v>1.01</v>
      </c>
      <c r="CM546" s="28">
        <v>3.65</v>
      </c>
      <c r="CN546" s="24">
        <v>76</v>
      </c>
      <c r="CO546" s="24">
        <v>21.53</v>
      </c>
      <c r="CP546" s="24">
        <v>237</v>
      </c>
      <c r="CQ546" s="24">
        <v>767</v>
      </c>
      <c r="CR546" s="24">
        <v>465</v>
      </c>
      <c r="CS546" s="24">
        <v>1469</v>
      </c>
      <c r="CT546" s="24">
        <v>49</v>
      </c>
      <c r="CU546" s="24">
        <v>129</v>
      </c>
      <c r="CV546" s="24">
        <v>112</v>
      </c>
      <c r="CW546" s="24">
        <v>52</v>
      </c>
      <c r="CX546" s="24">
        <v>45.79</v>
      </c>
      <c r="CY546" s="24">
        <v>92.81</v>
      </c>
      <c r="CZ546" s="24">
        <v>71.34</v>
      </c>
      <c r="DA546" s="24">
        <v>27.66</v>
      </c>
      <c r="DB546" s="24">
        <v>142</v>
      </c>
      <c r="DC546" s="24">
        <v>8.99</v>
      </c>
      <c r="DD546" s="24">
        <v>11.33</v>
      </c>
      <c r="DE546" s="24">
        <v>32</v>
      </c>
      <c r="DF546" s="24">
        <v>9.07</v>
      </c>
      <c r="DG546" s="24">
        <v>6.23</v>
      </c>
      <c r="DH546" s="24">
        <v>9.2899999999999991</v>
      </c>
    </row>
    <row r="547" spans="1:112" ht="12.3" customHeight="1">
      <c r="A547" s="24">
        <v>558</v>
      </c>
      <c r="B547" s="24" t="s">
        <v>688</v>
      </c>
      <c r="C547" s="24" t="s">
        <v>689</v>
      </c>
      <c r="D547" s="25" t="s">
        <v>201</v>
      </c>
      <c r="E547" s="25" t="s">
        <v>974</v>
      </c>
      <c r="F547" s="25" t="s">
        <v>1409</v>
      </c>
      <c r="G547" s="25" t="s">
        <v>1410</v>
      </c>
      <c r="H547" s="25" t="s">
        <v>431</v>
      </c>
      <c r="I547" s="26">
        <v>29155</v>
      </c>
      <c r="J547" s="27">
        <v>39485.238488165225</v>
      </c>
      <c r="K547" s="27">
        <f t="shared" si="289"/>
        <v>1708.4829999999999</v>
      </c>
      <c r="L547" s="24">
        <v>8328</v>
      </c>
      <c r="M547" s="24">
        <v>487</v>
      </c>
      <c r="N547" s="24">
        <v>31</v>
      </c>
      <c r="O547" s="24">
        <f t="shared" si="290"/>
        <v>518</v>
      </c>
      <c r="P547" s="28">
        <v>5.8599999999999994</v>
      </c>
      <c r="Q547" s="28">
        <f t="shared" si="291"/>
        <v>0.36300098511679812</v>
      </c>
      <c r="R547" s="29">
        <v>0.33216495143760305</v>
      </c>
      <c r="S547" s="29">
        <v>0.39592015898146893</v>
      </c>
      <c r="T547" s="29">
        <v>0.12130522398773623</v>
      </c>
      <c r="U547" s="28" t="s">
        <v>436</v>
      </c>
      <c r="V547" s="28" t="s">
        <v>119</v>
      </c>
      <c r="W547" s="28">
        <v>0.23960869676964897</v>
      </c>
      <c r="X547" s="27">
        <v>9461.006535788054</v>
      </c>
      <c r="Y547" s="30">
        <f t="shared" si="292"/>
        <v>7.5766370713177067E-4</v>
      </c>
      <c r="Z547" s="27">
        <f t="shared" si="293"/>
        <v>-1096.993464211946</v>
      </c>
      <c r="AA547" s="27">
        <v>3800</v>
      </c>
      <c r="AB547" s="27">
        <v>0</v>
      </c>
      <c r="AC547" s="27">
        <v>635</v>
      </c>
      <c r="AD547" s="27">
        <v>6427</v>
      </c>
      <c r="AE547" s="27">
        <v>56071</v>
      </c>
      <c r="AF547" s="27">
        <f t="shared" si="294"/>
        <v>56071</v>
      </c>
      <c r="AG547" s="27">
        <f t="shared" si="295"/>
        <v>4</v>
      </c>
      <c r="AH547" s="27">
        <v>3800</v>
      </c>
      <c r="AI547" s="27">
        <v>0</v>
      </c>
      <c r="AJ547" s="27">
        <v>0</v>
      </c>
      <c r="AK547" s="27">
        <v>6458</v>
      </c>
      <c r="AL547" s="27">
        <v>56071</v>
      </c>
      <c r="AM547" s="27">
        <v>59871</v>
      </c>
      <c r="AN547" s="27">
        <f t="shared" si="296"/>
        <v>3</v>
      </c>
      <c r="AO547" s="27">
        <v>10558</v>
      </c>
      <c r="AP547" s="30">
        <f t="shared" si="297"/>
        <v>6.1057976624938511E-3</v>
      </c>
      <c r="AQ547" s="30">
        <f t="shared" si="298"/>
        <v>0</v>
      </c>
      <c r="AR547" s="31">
        <f t="shared" si="299"/>
        <v>1.1159489172808792</v>
      </c>
      <c r="AS547" s="31">
        <v>1</v>
      </c>
      <c r="AT547" s="32">
        <f t="shared" si="300"/>
        <v>0.26739106573117227</v>
      </c>
      <c r="AU547" s="24">
        <v>1268.4884406985216</v>
      </c>
      <c r="AV547" s="28">
        <f t="shared" si="301"/>
        <v>3.5226614611728713E-2</v>
      </c>
      <c r="AW547" s="30">
        <f t="shared" si="302"/>
        <v>4.5242387322572006E-4</v>
      </c>
      <c r="AX547" s="33">
        <f t="shared" si="303"/>
        <v>3.5226614611728713E-2</v>
      </c>
      <c r="AY547" s="30">
        <f t="shared" si="304"/>
        <v>4.5242387322572006E-4</v>
      </c>
      <c r="AZ547" s="31">
        <f t="shared" si="305"/>
        <v>0.89835664348413624</v>
      </c>
      <c r="BA547" s="31">
        <f t="shared" si="317"/>
        <v>1268.4884406985216</v>
      </c>
      <c r="BB547" s="33">
        <f t="shared" si="306"/>
        <v>0</v>
      </c>
      <c r="BC547" s="31">
        <f t="shared" si="307"/>
        <v>0.42191606984448932</v>
      </c>
      <c r="BD547" s="30">
        <f t="shared" si="308"/>
        <v>-5.3481339553620808E-3</v>
      </c>
      <c r="BE547" s="31">
        <f t="shared" si="309"/>
        <v>0.92135052134348827</v>
      </c>
      <c r="BF547" s="31">
        <f t="shared" si="310"/>
        <v>0.38723896060675633</v>
      </c>
      <c r="BG547" s="31">
        <f t="shared" si="311"/>
        <v>0.58769808813524893</v>
      </c>
      <c r="BH547" s="24">
        <v>100</v>
      </c>
      <c r="BI547" s="24">
        <v>8.33103784473</v>
      </c>
      <c r="BJ547" s="24">
        <f t="shared" si="318"/>
        <v>4739.5341641789046</v>
      </c>
      <c r="BK547" s="28">
        <v>1</v>
      </c>
      <c r="BL547" s="28" t="str">
        <f t="shared" si="312"/>
        <v>FALSETRUE</v>
      </c>
      <c r="BM547" s="24" t="str">
        <f t="shared" si="313"/>
        <v>FALSETRUE</v>
      </c>
      <c r="BN547" s="28">
        <v>0.26119999999999999</v>
      </c>
      <c r="BO547" s="28">
        <f t="shared" si="314"/>
        <v>0.23217777777777776</v>
      </c>
      <c r="BP547" s="24">
        <v>2.1</v>
      </c>
      <c r="BQ547" s="24">
        <f t="shared" si="319"/>
        <v>264.7</v>
      </c>
      <c r="BR547" s="24">
        <v>20</v>
      </c>
      <c r="BS547" s="28">
        <v>0.43999999999999995</v>
      </c>
      <c r="BT547" s="28">
        <v>128.28199999999998</v>
      </c>
      <c r="BU547" s="24">
        <v>0.02</v>
      </c>
      <c r="BV547" s="28">
        <v>0.52</v>
      </c>
      <c r="BW547" s="28">
        <v>151.60599999999999</v>
      </c>
      <c r="BX547" s="24">
        <v>5635</v>
      </c>
      <c r="BY547" s="24">
        <v>21576</v>
      </c>
      <c r="BZ547" s="24">
        <v>1944</v>
      </c>
      <c r="CA547" s="24">
        <v>4496</v>
      </c>
      <c r="CB547" s="24">
        <v>2650</v>
      </c>
      <c r="CC547" s="24">
        <v>22009</v>
      </c>
      <c r="CD547" s="24">
        <v>35.130000000000003</v>
      </c>
      <c r="CE547" s="24">
        <v>31.79</v>
      </c>
      <c r="CF547" s="24">
        <v>86.47</v>
      </c>
      <c r="CG547" s="24">
        <v>29155</v>
      </c>
      <c r="CH547" s="24">
        <v>0</v>
      </c>
      <c r="CI547" s="24">
        <v>0</v>
      </c>
      <c r="CJ547" s="24" t="s">
        <v>98</v>
      </c>
      <c r="CK547" s="24">
        <v>8954</v>
      </c>
      <c r="CL547" s="28">
        <v>1.1100000000000001</v>
      </c>
      <c r="CM547" s="28">
        <v>3.6</v>
      </c>
      <c r="CN547" s="24">
        <v>3937</v>
      </c>
      <c r="CO547" s="24">
        <v>44.01</v>
      </c>
      <c r="CP547" s="24">
        <v>876</v>
      </c>
      <c r="CQ547" s="24">
        <v>2199</v>
      </c>
      <c r="CR547" s="24">
        <v>2095</v>
      </c>
      <c r="CS547" s="24">
        <v>5294</v>
      </c>
      <c r="CT547" s="24">
        <v>1097</v>
      </c>
      <c r="CU547" s="24">
        <v>2239</v>
      </c>
      <c r="CV547" s="24">
        <v>1986</v>
      </c>
      <c r="CW547" s="24">
        <v>3794</v>
      </c>
      <c r="CX547" s="24">
        <v>76.02</v>
      </c>
      <c r="CY547" s="24">
        <v>98.55</v>
      </c>
      <c r="CZ547" s="24">
        <v>87.22</v>
      </c>
      <c r="DA547" s="24">
        <v>75.260000000000005</v>
      </c>
      <c r="DB547" s="24">
        <v>536</v>
      </c>
      <c r="DC547" s="24">
        <v>1.75</v>
      </c>
      <c r="DD547" s="24">
        <v>3.52</v>
      </c>
      <c r="DE547" s="24">
        <v>17</v>
      </c>
      <c r="DF547" s="24">
        <v>0.19</v>
      </c>
      <c r="DG547" s="24">
        <v>0.57999999999999996</v>
      </c>
      <c r="DH547" s="24">
        <v>1.63</v>
      </c>
    </row>
    <row r="548" spans="1:112" ht="12.3" customHeight="1">
      <c r="A548" s="24">
        <v>559</v>
      </c>
      <c r="B548" s="24" t="s">
        <v>688</v>
      </c>
      <c r="C548" s="24" t="s">
        <v>689</v>
      </c>
      <c r="D548" s="25" t="s">
        <v>201</v>
      </c>
      <c r="E548" s="25" t="s">
        <v>974</v>
      </c>
      <c r="F548" s="25" t="s">
        <v>1153</v>
      </c>
      <c r="G548" s="25" t="s">
        <v>1154</v>
      </c>
      <c r="H548" s="25" t="s">
        <v>431</v>
      </c>
      <c r="I548" s="26">
        <v>16153</v>
      </c>
      <c r="J548" s="27">
        <v>21876.352505550782</v>
      </c>
      <c r="K548" s="27">
        <f t="shared" si="289"/>
        <v>1613.6846999999998</v>
      </c>
      <c r="L548" s="24">
        <v>3623</v>
      </c>
      <c r="M548" s="24">
        <v>350</v>
      </c>
      <c r="N548" s="24">
        <v>52</v>
      </c>
      <c r="O548" s="24">
        <f t="shared" si="290"/>
        <v>402</v>
      </c>
      <c r="P548" s="28">
        <v>9.9899999999999984</v>
      </c>
      <c r="Q548" s="28">
        <f t="shared" si="291"/>
        <v>0.42372751814175058</v>
      </c>
      <c r="R548" s="29">
        <v>0.33216495143760305</v>
      </c>
      <c r="S548" s="29">
        <v>0.39592015898146893</v>
      </c>
      <c r="T548" s="29">
        <v>0.12130522398773623</v>
      </c>
      <c r="U548" s="28" t="s">
        <v>436</v>
      </c>
      <c r="V548" s="28" t="s">
        <v>119</v>
      </c>
      <c r="W548" s="28">
        <v>0.40847967247931627</v>
      </c>
      <c r="X548" s="27">
        <v>8936.0453065094534</v>
      </c>
      <c r="Y548" s="30">
        <f t="shared" si="292"/>
        <v>7.1562335237975426E-4</v>
      </c>
      <c r="Z548" s="27">
        <f t="shared" si="293"/>
        <v>8936.0453065094534</v>
      </c>
      <c r="AA548" s="27">
        <v>0</v>
      </c>
      <c r="AB548" s="27">
        <v>0</v>
      </c>
      <c r="AC548" s="27">
        <v>112</v>
      </c>
      <c r="AD548" s="27">
        <v>0</v>
      </c>
      <c r="AE548" s="27">
        <v>0</v>
      </c>
      <c r="AF548" s="27">
        <f t="shared" si="294"/>
        <v>112</v>
      </c>
      <c r="AG548" s="27">
        <f t="shared" si="295"/>
        <v>1</v>
      </c>
      <c r="AH548" s="27">
        <v>0</v>
      </c>
      <c r="AI548" s="27">
        <v>0</v>
      </c>
      <c r="AJ548" s="27">
        <v>0</v>
      </c>
      <c r="AK548" s="27">
        <v>0</v>
      </c>
      <c r="AL548" s="27">
        <v>0</v>
      </c>
      <c r="AM548" s="27">
        <v>0</v>
      </c>
      <c r="AN548" s="27">
        <f t="shared" si="296"/>
        <v>0</v>
      </c>
      <c r="AO548" s="27">
        <v>0</v>
      </c>
      <c r="AP548" s="30">
        <f t="shared" si="297"/>
        <v>0</v>
      </c>
      <c r="AQ548" s="30">
        <f t="shared" si="298"/>
        <v>0</v>
      </c>
      <c r="AR548" s="31">
        <f t="shared" si="299"/>
        <v>0</v>
      </c>
      <c r="AS548" s="31">
        <f>AR548/1</f>
        <v>0</v>
      </c>
      <c r="AT548" s="32">
        <f t="shared" si="300"/>
        <v>0</v>
      </c>
      <c r="AU548" s="24">
        <v>2055.8781915883987</v>
      </c>
      <c r="AV548" s="28">
        <f t="shared" si="301"/>
        <v>5.7092856678979037E-2</v>
      </c>
      <c r="AW548" s="30">
        <f t="shared" si="302"/>
        <v>7.3325727257436918E-4</v>
      </c>
      <c r="AX548" s="33">
        <f t="shared" si="303"/>
        <v>5.7092856678979037E-2</v>
      </c>
      <c r="AY548" s="30">
        <f t="shared" si="304"/>
        <v>7.3325727257436918E-4</v>
      </c>
      <c r="AZ548" s="31">
        <f t="shared" si="305"/>
        <v>0.90066035363178842</v>
      </c>
      <c r="BA548" s="31">
        <f t="shared" si="317"/>
        <v>2055.8781915883987</v>
      </c>
      <c r="BB548" s="33">
        <f t="shared" si="306"/>
        <v>0</v>
      </c>
      <c r="BC548" s="31">
        <f t="shared" si="307"/>
        <v>0.42997272058279012</v>
      </c>
      <c r="BD548" s="30">
        <f t="shared" si="308"/>
        <v>7.1562335237975426E-4</v>
      </c>
      <c r="BE548" s="31">
        <f t="shared" si="309"/>
        <v>0.94483122582336465</v>
      </c>
      <c r="BF548" s="31">
        <f t="shared" si="310"/>
        <v>0.45134217388502024</v>
      </c>
      <c r="BG548" s="31">
        <f t="shared" si="311"/>
        <v>0.68498513752700496</v>
      </c>
      <c r="BH548" s="24">
        <v>99.99</v>
      </c>
      <c r="BI548" s="24">
        <v>68.3023818968</v>
      </c>
      <c r="BJ548" s="24">
        <f t="shared" si="318"/>
        <v>320.28681720945519</v>
      </c>
      <c r="BK548" s="28">
        <f>BJ548/(2000)</f>
        <v>0.16014340860472759</v>
      </c>
      <c r="BL548" s="28" t="str">
        <f t="shared" si="312"/>
        <v>FALSETRUE</v>
      </c>
      <c r="BM548" s="24" t="str">
        <f t="shared" si="313"/>
        <v>FALSETRUE</v>
      </c>
      <c r="BN548" s="28">
        <v>0.35090000000000005</v>
      </c>
      <c r="BO548" s="28">
        <f t="shared" si="314"/>
        <v>0.31191111111111114</v>
      </c>
      <c r="BP548" s="24">
        <v>3.27</v>
      </c>
      <c r="BQ548" s="24">
        <f t="shared" si="319"/>
        <v>296.05882352941177</v>
      </c>
      <c r="BR548" s="24">
        <v>17</v>
      </c>
      <c r="BS548" s="28">
        <v>2.0699999999999998</v>
      </c>
      <c r="BT548" s="28">
        <v>334.36709999999999</v>
      </c>
      <c r="BU548" s="24">
        <v>0.16</v>
      </c>
      <c r="BV548" s="28">
        <v>1.55</v>
      </c>
      <c r="BW548" s="28">
        <v>250.37150000000003</v>
      </c>
      <c r="BX548" s="24">
        <v>3958</v>
      </c>
      <c r="BY548" s="24">
        <v>11278</v>
      </c>
      <c r="BZ548" s="24">
        <v>917</v>
      </c>
      <c r="CA548" s="24">
        <v>3090</v>
      </c>
      <c r="CB548" s="24">
        <v>1861</v>
      </c>
      <c r="CC548" s="24">
        <v>11202</v>
      </c>
      <c r="CD548" s="24">
        <v>43.23</v>
      </c>
      <c r="CE548" s="24">
        <v>30.1</v>
      </c>
      <c r="CF548" s="24">
        <v>94.17</v>
      </c>
      <c r="CG548" s="24">
        <v>16152</v>
      </c>
      <c r="CH548" s="24">
        <v>1</v>
      </c>
      <c r="CI548" s="24">
        <v>0.01</v>
      </c>
      <c r="CJ548" s="24" t="s">
        <v>98</v>
      </c>
      <c r="CK548" s="24">
        <v>4111</v>
      </c>
      <c r="CL548" s="28">
        <v>1.08</v>
      </c>
      <c r="CM548" s="28">
        <v>4.1900000000000004</v>
      </c>
      <c r="CN548" s="24">
        <v>1555</v>
      </c>
      <c r="CO548" s="24">
        <v>37.950000000000003</v>
      </c>
      <c r="CP548" s="24">
        <v>892</v>
      </c>
      <c r="CQ548" s="24">
        <v>2165</v>
      </c>
      <c r="CR548" s="24">
        <v>1717</v>
      </c>
      <c r="CS548" s="24">
        <v>5033</v>
      </c>
      <c r="CT548" s="24">
        <v>625</v>
      </c>
      <c r="CU548" s="24">
        <v>1597</v>
      </c>
      <c r="CV548" s="24">
        <v>1357</v>
      </c>
      <c r="CW548" s="24">
        <v>1275</v>
      </c>
      <c r="CX548" s="24">
        <v>61.15</v>
      </c>
      <c r="CY548" s="24">
        <v>98.4</v>
      </c>
      <c r="CZ548" s="24">
        <v>87.21</v>
      </c>
      <c r="DA548" s="24">
        <v>51.31</v>
      </c>
      <c r="DB548" s="24">
        <v>445</v>
      </c>
      <c r="DC548" s="24">
        <v>2.0099999999999998</v>
      </c>
      <c r="DD548" s="24">
        <v>5.35</v>
      </c>
      <c r="DE548" s="24">
        <v>52</v>
      </c>
      <c r="DF548" s="24">
        <v>1.27</v>
      </c>
      <c r="DG548" s="24">
        <v>1.9</v>
      </c>
      <c r="DH548" s="24">
        <v>2.31</v>
      </c>
    </row>
    <row r="549" spans="1:112" ht="12.3" customHeight="1">
      <c r="A549" s="24">
        <v>560</v>
      </c>
      <c r="B549" s="24" t="s">
        <v>688</v>
      </c>
      <c r="C549" s="24" t="s">
        <v>689</v>
      </c>
      <c r="D549" s="25" t="s">
        <v>201</v>
      </c>
      <c r="E549" s="25" t="s">
        <v>974</v>
      </c>
      <c r="F549" s="25" t="s">
        <v>724</v>
      </c>
      <c r="G549" s="25" t="s">
        <v>1698</v>
      </c>
      <c r="H549" s="25" t="s">
        <v>431</v>
      </c>
      <c r="I549" s="26">
        <v>13120</v>
      </c>
      <c r="J549" s="27">
        <v>17768.695900007817</v>
      </c>
      <c r="K549" s="27">
        <f t="shared" si="289"/>
        <v>614.01599999999996</v>
      </c>
      <c r="L549" s="24">
        <v>3359</v>
      </c>
      <c r="M549" s="24">
        <v>147</v>
      </c>
      <c r="N549" s="24">
        <v>18</v>
      </c>
      <c r="O549" s="24">
        <f t="shared" si="290"/>
        <v>165</v>
      </c>
      <c r="P549" s="28">
        <v>4.68</v>
      </c>
      <c r="Q549" s="28">
        <f t="shared" si="291"/>
        <v>0.34055777042449614</v>
      </c>
      <c r="R549" s="29">
        <v>0.33216495143760305</v>
      </c>
      <c r="S549" s="29">
        <v>0.39592015898146893</v>
      </c>
      <c r="T549" s="29">
        <v>0.12130522398773623</v>
      </c>
      <c r="U549" s="28" t="s">
        <v>436</v>
      </c>
      <c r="V549" s="28" t="s">
        <v>119</v>
      </c>
      <c r="W549" s="28">
        <v>0.19135984656688693</v>
      </c>
      <c r="X549" s="27">
        <v>3400.2149211191686</v>
      </c>
      <c r="Y549" s="30">
        <f t="shared" si="292"/>
        <v>2.7229866425256883E-4</v>
      </c>
      <c r="Z549" s="27">
        <f t="shared" si="293"/>
        <v>-9749.7850788808319</v>
      </c>
      <c r="AA549" s="27">
        <v>0</v>
      </c>
      <c r="AB549" s="27">
        <v>0</v>
      </c>
      <c r="AC549" s="27">
        <v>0</v>
      </c>
      <c r="AD549" s="27">
        <v>0</v>
      </c>
      <c r="AE549" s="27">
        <v>0</v>
      </c>
      <c r="AF549" s="27">
        <f t="shared" si="294"/>
        <v>0</v>
      </c>
      <c r="AG549" s="27">
        <f t="shared" si="295"/>
        <v>0</v>
      </c>
      <c r="AH549" s="27">
        <v>12000</v>
      </c>
      <c r="AI549" s="27">
        <v>0</v>
      </c>
      <c r="AJ549" s="27">
        <v>0</v>
      </c>
      <c r="AK549" s="27">
        <v>0</v>
      </c>
      <c r="AL549" s="27">
        <v>0</v>
      </c>
      <c r="AM549" s="27">
        <v>12000</v>
      </c>
      <c r="AN549" s="27">
        <f t="shared" si="296"/>
        <v>1</v>
      </c>
      <c r="AO549" s="27">
        <v>13150</v>
      </c>
      <c r="AP549" s="30">
        <f t="shared" si="297"/>
        <v>7.6047773500468032E-3</v>
      </c>
      <c r="AQ549" s="30">
        <f t="shared" si="298"/>
        <v>0</v>
      </c>
      <c r="AR549" s="31">
        <f t="shared" si="299"/>
        <v>3.8674025922078257</v>
      </c>
      <c r="AS549" s="31">
        <v>1</v>
      </c>
      <c r="AT549" s="32">
        <f t="shared" si="300"/>
        <v>0.7400655666572703</v>
      </c>
      <c r="AU549" s="24">
        <v>665.93226605276652</v>
      </c>
      <c r="AV549" s="28">
        <f t="shared" si="301"/>
        <v>1.8493301587232461E-2</v>
      </c>
      <c r="AW549" s="30">
        <f t="shared" si="302"/>
        <v>2.3751391455145208E-4</v>
      </c>
      <c r="AX549" s="33">
        <f t="shared" si="303"/>
        <v>1.8493301587232461E-2</v>
      </c>
      <c r="AY549" s="30">
        <f t="shared" si="304"/>
        <v>2.3751391455145208E-4</v>
      </c>
      <c r="AZ549" s="31">
        <f t="shared" si="305"/>
        <v>0.89659371124823517</v>
      </c>
      <c r="BA549" s="31">
        <f t="shared" si="317"/>
        <v>665.93226605276652</v>
      </c>
      <c r="BB549" s="33">
        <f t="shared" si="306"/>
        <v>0</v>
      </c>
      <c r="BC549" s="31">
        <f t="shared" si="307"/>
        <v>0.41575065475769019</v>
      </c>
      <c r="BD549" s="30">
        <f t="shared" si="308"/>
        <v>-7.3324786857942347E-3</v>
      </c>
      <c r="BE549" s="31">
        <f t="shared" si="309"/>
        <v>0.91366653766195316</v>
      </c>
      <c r="BF549" s="31">
        <f t="shared" si="310"/>
        <v>0.36843289429769754</v>
      </c>
      <c r="BG549" s="31">
        <f t="shared" si="311"/>
        <v>0.55915682462741134</v>
      </c>
      <c r="BH549" s="24">
        <v>100</v>
      </c>
      <c r="BI549" s="24">
        <v>2.1395594152799999</v>
      </c>
      <c r="BJ549" s="24">
        <f t="shared" si="318"/>
        <v>8304.8387313340681</v>
      </c>
      <c r="BK549" s="28">
        <v>1</v>
      </c>
      <c r="BL549" s="28" t="str">
        <f t="shared" si="312"/>
        <v>FALSETRUE</v>
      </c>
      <c r="BM549" s="24" t="str">
        <f t="shared" si="313"/>
        <v>FALSETRUE</v>
      </c>
      <c r="BN549" s="28">
        <v>0.25879999999999997</v>
      </c>
      <c r="BO549" s="28">
        <f t="shared" si="314"/>
        <v>0.23004444444444441</v>
      </c>
      <c r="BP549" s="24">
        <v>1.68</v>
      </c>
      <c r="BQ549" s="24">
        <f t="shared" si="319"/>
        <v>248.57142857142858</v>
      </c>
      <c r="BR549" s="24">
        <v>14</v>
      </c>
      <c r="BS549" s="28">
        <v>0.57000000000000006</v>
      </c>
      <c r="BT549" s="28">
        <v>74.784000000000006</v>
      </c>
      <c r="BU549" s="24"/>
      <c r="BV549" s="28">
        <v>0.42000000000000004</v>
      </c>
      <c r="BW549" s="28">
        <v>55.104000000000006</v>
      </c>
      <c r="BX549" s="24">
        <v>2443</v>
      </c>
      <c r="BY549" s="24">
        <v>9440</v>
      </c>
      <c r="BZ549" s="24">
        <v>1237</v>
      </c>
      <c r="CA549" s="24">
        <v>1934</v>
      </c>
      <c r="CB549" s="24">
        <v>1089</v>
      </c>
      <c r="CC549" s="24">
        <v>10097</v>
      </c>
      <c r="CD549" s="24">
        <v>38.979999999999997</v>
      </c>
      <c r="CE549" s="24">
        <v>34.35</v>
      </c>
      <c r="CF549" s="24">
        <v>87.13</v>
      </c>
      <c r="CG549" s="24">
        <v>13120</v>
      </c>
      <c r="CH549" s="24">
        <v>0</v>
      </c>
      <c r="CI549" s="24">
        <v>0</v>
      </c>
      <c r="CJ549" s="24" t="s">
        <v>98</v>
      </c>
      <c r="CK549" s="24">
        <v>3598</v>
      </c>
      <c r="CL549" s="28">
        <v>1.07</v>
      </c>
      <c r="CM549" s="28">
        <v>3.85</v>
      </c>
      <c r="CN549" s="24">
        <v>1497</v>
      </c>
      <c r="CO549" s="24">
        <v>41.7</v>
      </c>
      <c r="CP549" s="24">
        <v>624</v>
      </c>
      <c r="CQ549" s="24">
        <v>1374</v>
      </c>
      <c r="CR549" s="24">
        <v>1163</v>
      </c>
      <c r="CS549" s="24">
        <v>3480</v>
      </c>
      <c r="CT549" s="24">
        <v>498</v>
      </c>
      <c r="CU549" s="24">
        <v>976</v>
      </c>
      <c r="CV549" s="24">
        <v>798</v>
      </c>
      <c r="CW549" s="24">
        <v>1375</v>
      </c>
      <c r="CX549" s="24">
        <v>76.5</v>
      </c>
      <c r="CY549" s="24">
        <v>97.6</v>
      </c>
      <c r="CZ549" s="24">
        <v>87.4</v>
      </c>
      <c r="DA549" s="24">
        <v>74.97</v>
      </c>
      <c r="DB549" s="24">
        <v>194</v>
      </c>
      <c r="DC549" s="24">
        <v>2.96</v>
      </c>
      <c r="DD549" s="24">
        <v>2.59</v>
      </c>
      <c r="DE549" s="24">
        <v>15</v>
      </c>
      <c r="DF549" s="24">
        <v>0.42</v>
      </c>
      <c r="DG549" s="24">
        <v>0.45</v>
      </c>
      <c r="DH549" s="24">
        <v>1.28</v>
      </c>
    </row>
    <row r="550" spans="1:112" ht="12.3" customHeight="1">
      <c r="A550" s="24">
        <v>561</v>
      </c>
      <c r="B550" s="24" t="s">
        <v>688</v>
      </c>
      <c r="C550" s="24" t="s">
        <v>689</v>
      </c>
      <c r="D550" s="25" t="s">
        <v>201</v>
      </c>
      <c r="E550" s="25" t="s">
        <v>974</v>
      </c>
      <c r="F550" s="25" t="s">
        <v>1246</v>
      </c>
      <c r="G550" s="25" t="s">
        <v>1247</v>
      </c>
      <c r="H550" s="25" t="s">
        <v>431</v>
      </c>
      <c r="I550" s="26">
        <v>19261</v>
      </c>
      <c r="J550" s="27">
        <v>26085.5832111319</v>
      </c>
      <c r="K550" s="27">
        <f t="shared" si="289"/>
        <v>1354.0483000000002</v>
      </c>
      <c r="L550" s="24">
        <v>4667</v>
      </c>
      <c r="M550" s="24">
        <v>335</v>
      </c>
      <c r="N550" s="24">
        <v>18</v>
      </c>
      <c r="O550" s="24">
        <f t="shared" si="290"/>
        <v>353</v>
      </c>
      <c r="P550" s="28">
        <v>7.03</v>
      </c>
      <c r="Q550" s="28">
        <f t="shared" si="291"/>
        <v>0.38078080415146343</v>
      </c>
      <c r="R550" s="29">
        <v>0.33216495143760305</v>
      </c>
      <c r="S550" s="29">
        <v>0.39592015898146893</v>
      </c>
      <c r="T550" s="29">
        <v>0.12130522398773623</v>
      </c>
      <c r="U550" s="28" t="s">
        <v>436</v>
      </c>
      <c r="V550" s="28" t="s">
        <v>119</v>
      </c>
      <c r="W550" s="28">
        <v>0.28744865841137074</v>
      </c>
      <c r="X550" s="27">
        <v>7498.2658979180414</v>
      </c>
      <c r="Y550" s="30">
        <f t="shared" si="292"/>
        <v>6.0048197998661523E-4</v>
      </c>
      <c r="Z550" s="27">
        <f t="shared" si="293"/>
        <v>4165.2658979180414</v>
      </c>
      <c r="AA550" s="27">
        <v>2958</v>
      </c>
      <c r="AB550" s="27">
        <v>0</v>
      </c>
      <c r="AC550" s="27">
        <v>143</v>
      </c>
      <c r="AD550" s="27">
        <v>0</v>
      </c>
      <c r="AE550" s="27">
        <v>0</v>
      </c>
      <c r="AF550" s="27">
        <f t="shared" si="294"/>
        <v>2958</v>
      </c>
      <c r="AG550" s="27">
        <f t="shared" si="295"/>
        <v>2</v>
      </c>
      <c r="AH550" s="27">
        <v>2958</v>
      </c>
      <c r="AI550" s="27">
        <v>0</v>
      </c>
      <c r="AJ550" s="27">
        <v>25</v>
      </c>
      <c r="AK550" s="27">
        <v>0</v>
      </c>
      <c r="AL550" s="27">
        <v>0</v>
      </c>
      <c r="AM550" s="27">
        <v>2983</v>
      </c>
      <c r="AN550" s="27">
        <f t="shared" si="296"/>
        <v>2</v>
      </c>
      <c r="AO550" s="27">
        <v>3333</v>
      </c>
      <c r="AP550" s="30">
        <f t="shared" si="297"/>
        <v>1.9275074454529273E-3</v>
      </c>
      <c r="AQ550" s="30">
        <f t="shared" si="298"/>
        <v>0</v>
      </c>
      <c r="AR550" s="31">
        <f t="shared" si="299"/>
        <v>0.44450277509169639</v>
      </c>
      <c r="AS550" s="31">
        <f t="shared" ref="AS550:AS581" si="320">AR550/1</f>
        <v>0.44450277509169639</v>
      </c>
      <c r="AT550" s="32">
        <f t="shared" si="300"/>
        <v>0.1277717263602394</v>
      </c>
      <c r="AU550" s="24">
        <v>1793.3921798285421</v>
      </c>
      <c r="AV550" s="28">
        <f t="shared" si="301"/>
        <v>4.98034772250028E-2</v>
      </c>
      <c r="AW550" s="30">
        <f t="shared" si="302"/>
        <v>6.3963802126879856E-4</v>
      </c>
      <c r="AX550" s="33">
        <f t="shared" si="303"/>
        <v>4.98034772250028E-2</v>
      </c>
      <c r="AY550" s="30">
        <f t="shared" si="304"/>
        <v>6.3963802126879856E-4</v>
      </c>
      <c r="AZ550" s="31">
        <f t="shared" si="305"/>
        <v>0.8998923836547541</v>
      </c>
      <c r="BA550" s="31">
        <f t="shared" si="317"/>
        <v>1793.3921798285421</v>
      </c>
      <c r="BB550" s="33">
        <f t="shared" si="306"/>
        <v>0</v>
      </c>
      <c r="BC550" s="31">
        <f t="shared" si="307"/>
        <v>0.42728693743912</v>
      </c>
      <c r="BD550" s="30">
        <f t="shared" si="308"/>
        <v>-1.3270254654663121E-3</v>
      </c>
      <c r="BE550" s="31">
        <f t="shared" si="309"/>
        <v>0.93692147106012957</v>
      </c>
      <c r="BF550" s="31">
        <f t="shared" si="310"/>
        <v>0.40832353715049563</v>
      </c>
      <c r="BG550" s="31">
        <f t="shared" si="311"/>
        <v>0.61969736141209364</v>
      </c>
      <c r="BH550" s="24">
        <v>100</v>
      </c>
      <c r="BI550" s="24">
        <v>2.9272813227299999</v>
      </c>
      <c r="BJ550" s="24">
        <f t="shared" si="318"/>
        <v>8911.1979120627639</v>
      </c>
      <c r="BK550" s="28">
        <v>1</v>
      </c>
      <c r="BL550" s="28" t="str">
        <f t="shared" si="312"/>
        <v>FALSETRUE</v>
      </c>
      <c r="BM550" s="24" t="str">
        <f t="shared" si="313"/>
        <v>FALSETRUE</v>
      </c>
      <c r="BN550" s="28">
        <v>0.2611</v>
      </c>
      <c r="BO550" s="28">
        <f t="shared" si="314"/>
        <v>0.2320888888888889</v>
      </c>
      <c r="BP550" s="24">
        <v>2.84</v>
      </c>
      <c r="BQ550" s="24">
        <f t="shared" si="319"/>
        <v>249.56</v>
      </c>
      <c r="BR550" s="24">
        <v>25</v>
      </c>
      <c r="BS550" s="28">
        <v>0.13</v>
      </c>
      <c r="BT550" s="28">
        <v>25.039299999999997</v>
      </c>
      <c r="BU550" s="24"/>
      <c r="BV550" s="28">
        <v>0.24</v>
      </c>
      <c r="BW550" s="28">
        <v>46.226399999999991</v>
      </c>
      <c r="BX550" s="24">
        <v>3566</v>
      </c>
      <c r="BY550" s="24">
        <v>13659</v>
      </c>
      <c r="BZ550" s="24">
        <v>2036</v>
      </c>
      <c r="CA550" s="24">
        <v>2789</v>
      </c>
      <c r="CB550" s="24">
        <v>1672</v>
      </c>
      <c r="CC550" s="24">
        <v>14800</v>
      </c>
      <c r="CD550" s="24">
        <v>41.01</v>
      </c>
      <c r="CE550" s="24">
        <v>34.78</v>
      </c>
      <c r="CF550" s="24">
        <v>88.89</v>
      </c>
      <c r="CG550" s="24">
        <v>19261</v>
      </c>
      <c r="CH550" s="24">
        <v>0</v>
      </c>
      <c r="CI550" s="24">
        <v>0</v>
      </c>
      <c r="CJ550" s="24" t="s">
        <v>98</v>
      </c>
      <c r="CK550" s="24">
        <v>5147</v>
      </c>
      <c r="CL550" s="28">
        <v>1.1399999999999999</v>
      </c>
      <c r="CM550" s="28">
        <v>4.24</v>
      </c>
      <c r="CN550" s="24">
        <v>2455</v>
      </c>
      <c r="CO550" s="24">
        <v>47.95</v>
      </c>
      <c r="CP550" s="24">
        <v>1198</v>
      </c>
      <c r="CQ550" s="24">
        <v>2815</v>
      </c>
      <c r="CR550" s="24">
        <v>1793</v>
      </c>
      <c r="CS550" s="24">
        <v>6239</v>
      </c>
      <c r="CT550" s="24">
        <v>733</v>
      </c>
      <c r="CU550" s="24">
        <v>1430</v>
      </c>
      <c r="CV550" s="24">
        <v>1227</v>
      </c>
      <c r="CW550" s="24">
        <v>1857</v>
      </c>
      <c r="CX550" s="24">
        <v>79.5</v>
      </c>
      <c r="CY550" s="24">
        <v>98.35</v>
      </c>
      <c r="CZ550" s="24">
        <v>88.72</v>
      </c>
      <c r="DA550" s="24">
        <v>67.58</v>
      </c>
      <c r="DB550" s="24">
        <v>482</v>
      </c>
      <c r="DC550" s="24">
        <v>1.97</v>
      </c>
      <c r="DD550" s="24">
        <v>4.45</v>
      </c>
      <c r="DE550" s="24">
        <v>8</v>
      </c>
      <c r="DF550" s="24">
        <v>0.16</v>
      </c>
      <c r="DG550" s="24">
        <v>0.12</v>
      </c>
      <c r="DH550" s="24">
        <v>2.35</v>
      </c>
    </row>
    <row r="551" spans="1:112" ht="12.3" customHeight="1">
      <c r="A551" s="24">
        <v>562</v>
      </c>
      <c r="B551" s="24" t="s">
        <v>688</v>
      </c>
      <c r="C551" s="24" t="s">
        <v>689</v>
      </c>
      <c r="D551" s="25" t="s">
        <v>201</v>
      </c>
      <c r="E551" s="25" t="s">
        <v>974</v>
      </c>
      <c r="F551" s="25" t="s">
        <v>1540</v>
      </c>
      <c r="G551" s="25" t="s">
        <v>1651</v>
      </c>
      <c r="H551" s="25" t="s">
        <v>431</v>
      </c>
      <c r="I551" s="26">
        <v>8231</v>
      </c>
      <c r="J551" s="27">
        <v>11147.418898853988</v>
      </c>
      <c r="K551" s="27">
        <f t="shared" si="289"/>
        <v>299.60840000000002</v>
      </c>
      <c r="L551" s="24">
        <v>2518</v>
      </c>
      <c r="M551" s="24">
        <v>94</v>
      </c>
      <c r="N551" s="24">
        <v>1</v>
      </c>
      <c r="O551" s="24">
        <f t="shared" si="290"/>
        <v>95</v>
      </c>
      <c r="P551" s="28">
        <v>3.64</v>
      </c>
      <c r="Q551" s="28">
        <f t="shared" si="291"/>
        <v>0.31199058638513899</v>
      </c>
      <c r="R551" s="29">
        <v>0.33216495143760305</v>
      </c>
      <c r="S551" s="29">
        <v>0.39592015898146893</v>
      </c>
      <c r="T551" s="29">
        <v>0.12130522398773623</v>
      </c>
      <c r="U551" s="28" t="s">
        <v>436</v>
      </c>
      <c r="V551" s="28" t="s">
        <v>119</v>
      </c>
      <c r="W551" s="28">
        <v>0.14883543621868983</v>
      </c>
      <c r="X551" s="27">
        <v>1659.1309545234005</v>
      </c>
      <c r="Y551" s="30">
        <f t="shared" si="292"/>
        <v>1.3286781959891817E-4</v>
      </c>
      <c r="Z551" s="27">
        <f t="shared" si="293"/>
        <v>711.13095452340053</v>
      </c>
      <c r="AA551" s="27">
        <v>854</v>
      </c>
      <c r="AB551" s="27">
        <v>0</v>
      </c>
      <c r="AC551" s="27">
        <v>106</v>
      </c>
      <c r="AD551" s="27">
        <v>0</v>
      </c>
      <c r="AE551" s="27">
        <v>0</v>
      </c>
      <c r="AF551" s="27">
        <f t="shared" si="294"/>
        <v>854</v>
      </c>
      <c r="AG551" s="27">
        <f t="shared" si="295"/>
        <v>2</v>
      </c>
      <c r="AH551" s="27">
        <v>854</v>
      </c>
      <c r="AI551" s="27">
        <v>0</v>
      </c>
      <c r="AJ551" s="27">
        <v>0</v>
      </c>
      <c r="AK551" s="27">
        <v>0</v>
      </c>
      <c r="AL551" s="27">
        <v>0</v>
      </c>
      <c r="AM551" s="27">
        <v>854</v>
      </c>
      <c r="AN551" s="27">
        <f t="shared" si="296"/>
        <v>1</v>
      </c>
      <c r="AO551" s="27">
        <v>948</v>
      </c>
      <c r="AP551" s="30">
        <f t="shared" si="297"/>
        <v>5.4823794128094059E-4</v>
      </c>
      <c r="AQ551" s="30">
        <f t="shared" si="298"/>
        <v>0</v>
      </c>
      <c r="AR551" s="31">
        <f t="shared" si="299"/>
        <v>0.57138346880660851</v>
      </c>
      <c r="AS551" s="31">
        <f t="shared" si="320"/>
        <v>0.57138346880660851</v>
      </c>
      <c r="AT551" s="32">
        <f t="shared" si="300"/>
        <v>8.5042107827979732E-2</v>
      </c>
      <c r="AU551" s="24">
        <v>764.71647129162841</v>
      </c>
      <c r="AV551" s="28">
        <f t="shared" si="301"/>
        <v>2.1236592748608007E-2</v>
      </c>
      <c r="AW551" s="30">
        <f t="shared" si="302"/>
        <v>2.7274666190158127E-4</v>
      </c>
      <c r="AX551" s="33">
        <f t="shared" si="303"/>
        <v>2.1236592748608007E-2</v>
      </c>
      <c r="AY551" s="30">
        <f t="shared" si="304"/>
        <v>2.7274666190158127E-4</v>
      </c>
      <c r="AZ551" s="31">
        <f t="shared" si="305"/>
        <v>0.8968827297118096</v>
      </c>
      <c r="BA551" s="31">
        <f t="shared" si="317"/>
        <v>764.71647129162841</v>
      </c>
      <c r="BB551" s="33">
        <f t="shared" si="306"/>
        <v>0</v>
      </c>
      <c r="BC551" s="31">
        <f t="shared" si="307"/>
        <v>0.41676142463267357</v>
      </c>
      <c r="BD551" s="30">
        <f t="shared" si="308"/>
        <v>-4.153701216820224E-4</v>
      </c>
      <c r="BE551" s="31">
        <f t="shared" si="309"/>
        <v>0.94045167661231566</v>
      </c>
      <c r="BF551" s="31">
        <f t="shared" si="310"/>
        <v>0.36313999355020149</v>
      </c>
      <c r="BG551" s="31">
        <f t="shared" si="311"/>
        <v>0.55112398711251076</v>
      </c>
      <c r="BH551" s="24">
        <v>100</v>
      </c>
      <c r="BI551" s="24">
        <v>2.1778533340399999</v>
      </c>
      <c r="BJ551" s="24">
        <f t="shared" si="318"/>
        <v>5118.5351761842967</v>
      </c>
      <c r="BK551" s="28">
        <v>1</v>
      </c>
      <c r="BL551" s="28" t="str">
        <f t="shared" si="312"/>
        <v>FALSETRUE</v>
      </c>
      <c r="BM551" s="24" t="str">
        <f t="shared" si="313"/>
        <v>FALSETRUE</v>
      </c>
      <c r="BN551" s="28">
        <v>0.20370000000000002</v>
      </c>
      <c r="BO551" s="28">
        <f t="shared" si="314"/>
        <v>0.18106666666666668</v>
      </c>
      <c r="BP551" s="24">
        <v>1.54</v>
      </c>
      <c r="BQ551" s="24">
        <f t="shared" si="319"/>
        <v>302.23529411764707</v>
      </c>
      <c r="BR551" s="24">
        <v>17</v>
      </c>
      <c r="BS551" s="28">
        <v>0.16</v>
      </c>
      <c r="BT551" s="28">
        <v>13.169600000000001</v>
      </c>
      <c r="BU551" s="24">
        <v>0.04</v>
      </c>
      <c r="BV551" s="28">
        <v>0.08</v>
      </c>
      <c r="BW551" s="28">
        <v>6.5848000000000004</v>
      </c>
      <c r="BX551" s="24">
        <v>1251</v>
      </c>
      <c r="BY551" s="24">
        <v>6142</v>
      </c>
      <c r="BZ551" s="24">
        <v>838</v>
      </c>
      <c r="CA551" s="24">
        <v>999</v>
      </c>
      <c r="CB551" s="24">
        <v>597</v>
      </c>
      <c r="CC551" s="24">
        <v>6635</v>
      </c>
      <c r="CD551" s="24">
        <v>34.01</v>
      </c>
      <c r="CE551" s="24">
        <v>35.06</v>
      </c>
      <c r="CF551" s="24">
        <v>83.6</v>
      </c>
      <c r="CG551" s="24">
        <v>8231</v>
      </c>
      <c r="CH551" s="24">
        <v>0</v>
      </c>
      <c r="CI551" s="24">
        <v>0</v>
      </c>
      <c r="CJ551" s="24" t="s">
        <v>98</v>
      </c>
      <c r="CK551" s="24">
        <v>2685</v>
      </c>
      <c r="CL551" s="28">
        <v>1.1000000000000001</v>
      </c>
      <c r="CM551" s="28">
        <v>3.34</v>
      </c>
      <c r="CN551" s="24">
        <v>1318</v>
      </c>
      <c r="CO551" s="24">
        <v>49.11</v>
      </c>
      <c r="CP551" s="24">
        <v>1010</v>
      </c>
      <c r="CQ551" s="24">
        <v>1111</v>
      </c>
      <c r="CR551" s="24">
        <v>2059</v>
      </c>
      <c r="CS551" s="24">
        <v>5138</v>
      </c>
      <c r="CT551" s="24">
        <v>262</v>
      </c>
      <c r="CU551" s="24">
        <v>488</v>
      </c>
      <c r="CV551" s="24">
        <v>432</v>
      </c>
      <c r="CW551" s="24">
        <v>1113</v>
      </c>
      <c r="CX551" s="24">
        <v>79.150000000000006</v>
      </c>
      <c r="CY551" s="24">
        <v>98.59</v>
      </c>
      <c r="CZ551" s="24">
        <v>86.06</v>
      </c>
      <c r="DA551" s="24">
        <v>77.83</v>
      </c>
      <c r="DB551" s="24">
        <v>114</v>
      </c>
      <c r="DC551" s="24">
        <v>1.69</v>
      </c>
      <c r="DD551" s="24">
        <v>2.2400000000000002</v>
      </c>
      <c r="DE551" s="24">
        <v>0</v>
      </c>
      <c r="DF551" s="24">
        <v>0</v>
      </c>
      <c r="DG551" s="24">
        <v>0.15</v>
      </c>
      <c r="DH551" s="24">
        <v>1.1100000000000001</v>
      </c>
    </row>
    <row r="552" spans="1:112" ht="12.3" customHeight="1">
      <c r="A552" s="24">
        <v>563</v>
      </c>
      <c r="B552" s="24" t="s">
        <v>688</v>
      </c>
      <c r="C552" s="24" t="s">
        <v>689</v>
      </c>
      <c r="D552" s="25" t="s">
        <v>201</v>
      </c>
      <c r="E552" s="25" t="s">
        <v>974</v>
      </c>
      <c r="F552" s="25" t="s">
        <v>1378</v>
      </c>
      <c r="G552" s="25" t="s">
        <v>1379</v>
      </c>
      <c r="H552" s="25" t="s">
        <v>431</v>
      </c>
      <c r="I552" s="26">
        <v>6496</v>
      </c>
      <c r="J552" s="27">
        <v>8797.6713846380153</v>
      </c>
      <c r="K552" s="27">
        <f t="shared" si="289"/>
        <v>800.30719999999997</v>
      </c>
      <c r="L552" s="24">
        <v>1445</v>
      </c>
      <c r="M552" s="24">
        <v>180</v>
      </c>
      <c r="N552" s="24">
        <v>23</v>
      </c>
      <c r="O552" s="24">
        <f t="shared" si="290"/>
        <v>203</v>
      </c>
      <c r="P552" s="28">
        <v>12.32</v>
      </c>
      <c r="Q552" s="28">
        <f t="shared" si="291"/>
        <v>0.45845634170295196</v>
      </c>
      <c r="R552" s="29">
        <v>0.33216495143760305</v>
      </c>
      <c r="S552" s="29">
        <v>0.39592015898146893</v>
      </c>
      <c r="T552" s="29">
        <v>0.12130522398773623</v>
      </c>
      <c r="U552" s="28" t="s">
        <v>436</v>
      </c>
      <c r="V552" s="28" t="s">
        <v>119</v>
      </c>
      <c r="W552" s="28">
        <v>0.50375070720171944</v>
      </c>
      <c r="X552" s="27">
        <v>4431.8331817397302</v>
      </c>
      <c r="Y552" s="30">
        <f t="shared" si="292"/>
        <v>3.5491352269601022E-4</v>
      </c>
      <c r="Z552" s="27">
        <f t="shared" si="293"/>
        <v>4431.8331817397302</v>
      </c>
      <c r="AA552" s="27">
        <v>0</v>
      </c>
      <c r="AB552" s="27">
        <v>0</v>
      </c>
      <c r="AC552" s="27">
        <v>204</v>
      </c>
      <c r="AD552" s="27">
        <v>0</v>
      </c>
      <c r="AE552" s="27">
        <v>0</v>
      </c>
      <c r="AF552" s="27">
        <f t="shared" si="294"/>
        <v>204</v>
      </c>
      <c r="AG552" s="27">
        <f t="shared" si="295"/>
        <v>1</v>
      </c>
      <c r="AH552" s="27">
        <v>0</v>
      </c>
      <c r="AI552" s="27">
        <v>0</v>
      </c>
      <c r="AJ552" s="27">
        <v>204</v>
      </c>
      <c r="AK552" s="27">
        <v>0</v>
      </c>
      <c r="AL552" s="27">
        <v>0</v>
      </c>
      <c r="AM552" s="27">
        <v>204</v>
      </c>
      <c r="AN552" s="27">
        <f t="shared" si="296"/>
        <v>1</v>
      </c>
      <c r="AO552" s="27">
        <v>0</v>
      </c>
      <c r="AP552" s="30">
        <f t="shared" si="297"/>
        <v>0</v>
      </c>
      <c r="AQ552" s="30">
        <f t="shared" si="298"/>
        <v>0</v>
      </c>
      <c r="AR552" s="31">
        <f t="shared" si="299"/>
        <v>0</v>
      </c>
      <c r="AS552" s="31">
        <f t="shared" si="320"/>
        <v>0</v>
      </c>
      <c r="AT552" s="32">
        <f t="shared" si="300"/>
        <v>0</v>
      </c>
      <c r="AU552" s="24">
        <v>1351.0593967150116</v>
      </c>
      <c r="AV552" s="28">
        <f t="shared" si="301"/>
        <v>3.7519655015087187E-2</v>
      </c>
      <c r="AW552" s="30">
        <f t="shared" si="302"/>
        <v>4.8187394193612904E-4</v>
      </c>
      <c r="AX552" s="33">
        <f t="shared" si="303"/>
        <v>3.7519655015087187E-2</v>
      </c>
      <c r="AY552" s="30">
        <f t="shared" si="304"/>
        <v>4.8187394193612904E-4</v>
      </c>
      <c r="AZ552" s="31">
        <f t="shared" si="305"/>
        <v>0.89859822593940897</v>
      </c>
      <c r="BA552" s="31">
        <f t="shared" si="317"/>
        <v>1351.0593967150116</v>
      </c>
      <c r="BB552" s="33">
        <f t="shared" si="306"/>
        <v>0</v>
      </c>
      <c r="BC552" s="31">
        <f t="shared" si="307"/>
        <v>0.4227609441306997</v>
      </c>
      <c r="BD552" s="30">
        <f t="shared" si="308"/>
        <v>3.5491352269601022E-4</v>
      </c>
      <c r="BE552" s="31">
        <f t="shared" si="309"/>
        <v>0.94343444813521793</v>
      </c>
      <c r="BF552" s="31">
        <f t="shared" si="310"/>
        <v>0.48251335628654446</v>
      </c>
      <c r="BG552" s="31">
        <f t="shared" si="311"/>
        <v>0.73229247528451491</v>
      </c>
      <c r="BH552" s="24">
        <v>86.13</v>
      </c>
      <c r="BI552" s="24">
        <v>187.62289929600001</v>
      </c>
      <c r="BJ552" s="24">
        <f t="shared" si="318"/>
        <v>46.890179277949017</v>
      </c>
      <c r="BK552" s="28">
        <f>BJ552/(2000)</f>
        <v>2.3445089638974508E-2</v>
      </c>
      <c r="BL552" s="28" t="str">
        <f t="shared" si="312"/>
        <v>TRUETRUE</v>
      </c>
      <c r="BM552" s="24" t="str">
        <f t="shared" si="313"/>
        <v>FALSETRUE</v>
      </c>
      <c r="BN552" s="28">
        <v>0.33860000000000001</v>
      </c>
      <c r="BO552" s="28">
        <f t="shared" si="314"/>
        <v>0.30097777777777779</v>
      </c>
      <c r="BP552" s="24">
        <v>4.33</v>
      </c>
      <c r="BQ552" s="24">
        <f t="shared" si="319"/>
        <v>223.5</v>
      </c>
      <c r="BR552" s="24">
        <v>12</v>
      </c>
      <c r="BS552" s="28">
        <v>2.8600000000000003</v>
      </c>
      <c r="BT552" s="28">
        <v>185.78560000000002</v>
      </c>
      <c r="BU552" s="24">
        <v>0.62</v>
      </c>
      <c r="BV552" s="28">
        <v>6.1</v>
      </c>
      <c r="BW552" s="28">
        <v>396.25599999999997</v>
      </c>
      <c r="BX552" s="24">
        <v>1534</v>
      </c>
      <c r="BY552" s="24">
        <v>4531</v>
      </c>
      <c r="BZ552" s="24">
        <v>431</v>
      </c>
      <c r="CA552" s="24">
        <v>1200</v>
      </c>
      <c r="CB552" s="24">
        <v>669</v>
      </c>
      <c r="CC552" s="24">
        <v>4627</v>
      </c>
      <c r="CD552" s="24">
        <v>43.37</v>
      </c>
      <c r="CE552" s="24">
        <v>31.28</v>
      </c>
      <c r="CF552" s="24">
        <v>96.55</v>
      </c>
      <c r="CG552" s="24">
        <v>5595</v>
      </c>
      <c r="CH552" s="24">
        <v>901</v>
      </c>
      <c r="CI552" s="24">
        <v>13.87</v>
      </c>
      <c r="CJ552" s="24" t="s">
        <v>98</v>
      </c>
      <c r="CK552" s="24">
        <v>1687</v>
      </c>
      <c r="CL552" s="28">
        <v>1.05</v>
      </c>
      <c r="CM552" s="28">
        <v>3.89</v>
      </c>
      <c r="CN552" s="24">
        <v>560</v>
      </c>
      <c r="CO552" s="24">
        <v>33.29</v>
      </c>
      <c r="CP552" s="24">
        <v>324</v>
      </c>
      <c r="CQ552" s="24">
        <v>962</v>
      </c>
      <c r="CR552" s="24">
        <v>1396</v>
      </c>
      <c r="CS552" s="24">
        <v>2682</v>
      </c>
      <c r="CT552" s="24">
        <v>264</v>
      </c>
      <c r="CU552" s="24">
        <v>617</v>
      </c>
      <c r="CV552" s="24">
        <v>506</v>
      </c>
      <c r="CW552" s="24">
        <v>430</v>
      </c>
      <c r="CX552" s="24">
        <v>68.22</v>
      </c>
      <c r="CY552" s="24">
        <v>98.41</v>
      </c>
      <c r="CZ552" s="24">
        <v>90.68</v>
      </c>
      <c r="DA552" s="24">
        <v>49.37</v>
      </c>
      <c r="DB552" s="24">
        <v>239</v>
      </c>
      <c r="DC552" s="24">
        <v>2.09</v>
      </c>
      <c r="DD552" s="24">
        <v>6.48</v>
      </c>
      <c r="DE552" s="24">
        <v>21</v>
      </c>
      <c r="DF552" s="24">
        <v>1.25</v>
      </c>
      <c r="DG552" s="24">
        <v>2.44</v>
      </c>
      <c r="DH552" s="24">
        <v>2.97</v>
      </c>
    </row>
    <row r="553" spans="1:112" ht="12.3" customHeight="1">
      <c r="A553" s="24">
        <v>564</v>
      </c>
      <c r="B553" s="24" t="s">
        <v>688</v>
      </c>
      <c r="C553" s="24" t="s">
        <v>689</v>
      </c>
      <c r="D553" s="25" t="s">
        <v>201</v>
      </c>
      <c r="E553" s="25" t="s">
        <v>974</v>
      </c>
      <c r="F553" s="25" t="s">
        <v>975</v>
      </c>
      <c r="G553" s="25" t="s">
        <v>976</v>
      </c>
      <c r="H553" s="25" t="s">
        <v>431</v>
      </c>
      <c r="I553" s="26">
        <v>29717</v>
      </c>
      <c r="J553" s="27">
        <v>40246.367077784467</v>
      </c>
      <c r="K553" s="27">
        <f t="shared" si="289"/>
        <v>3863.21</v>
      </c>
      <c r="L553" s="24">
        <v>6623</v>
      </c>
      <c r="M553" s="24">
        <v>901</v>
      </c>
      <c r="N553" s="24">
        <v>88</v>
      </c>
      <c r="O553" s="24">
        <f t="shared" si="290"/>
        <v>989</v>
      </c>
      <c r="P553" s="28">
        <v>13</v>
      </c>
      <c r="Q553" s="28">
        <f t="shared" si="291"/>
        <v>0.46610315178640849</v>
      </c>
      <c r="R553" s="29">
        <v>0.33216495143760305</v>
      </c>
      <c r="S553" s="29">
        <v>0.39592015898146893</v>
      </c>
      <c r="T553" s="29">
        <v>0.12130522398773623</v>
      </c>
      <c r="U553" s="28" t="s">
        <v>436</v>
      </c>
      <c r="V553" s="28" t="s">
        <v>119</v>
      </c>
      <c r="W553" s="28">
        <v>0.53155512935246363</v>
      </c>
      <c r="X553" s="27">
        <v>21393.162857998457</v>
      </c>
      <c r="Y553" s="30">
        <f t="shared" si="292"/>
        <v>1.7132239595176121E-3</v>
      </c>
      <c r="Z553" s="27">
        <f t="shared" si="293"/>
        <v>21393.162857998457</v>
      </c>
      <c r="AA553" s="27">
        <v>0</v>
      </c>
      <c r="AB553" s="27">
        <v>0</v>
      </c>
      <c r="AC553" s="27">
        <v>86</v>
      </c>
      <c r="AD553" s="27">
        <v>0</v>
      </c>
      <c r="AE553" s="27">
        <v>0</v>
      </c>
      <c r="AF553" s="27">
        <f t="shared" si="294"/>
        <v>86</v>
      </c>
      <c r="AG553" s="27">
        <f t="shared" si="295"/>
        <v>1</v>
      </c>
      <c r="AH553" s="27">
        <v>0</v>
      </c>
      <c r="AI553" s="27">
        <v>0</v>
      </c>
      <c r="AJ553" s="27">
        <v>86</v>
      </c>
      <c r="AK553" s="27">
        <v>0</v>
      </c>
      <c r="AL553" s="27">
        <v>0</v>
      </c>
      <c r="AM553" s="27">
        <v>86</v>
      </c>
      <c r="AN553" s="27">
        <f t="shared" si="296"/>
        <v>1</v>
      </c>
      <c r="AO553" s="27">
        <v>0</v>
      </c>
      <c r="AP553" s="30">
        <f t="shared" si="297"/>
        <v>0</v>
      </c>
      <c r="AQ553" s="30">
        <f t="shared" si="298"/>
        <v>0</v>
      </c>
      <c r="AR553" s="31">
        <f t="shared" si="299"/>
        <v>0</v>
      </c>
      <c r="AS553" s="31">
        <f t="shared" si="320"/>
        <v>0</v>
      </c>
      <c r="AT553" s="32">
        <f t="shared" si="300"/>
        <v>0</v>
      </c>
      <c r="AU553" s="24">
        <v>2718.3729315084988</v>
      </c>
      <c r="AV553" s="28">
        <f t="shared" si="301"/>
        <v>7.54906962939869E-2</v>
      </c>
      <c r="AW553" s="30">
        <f t="shared" si="302"/>
        <v>9.6954514608566867E-4</v>
      </c>
      <c r="AX553" s="33">
        <f t="shared" si="303"/>
        <v>7.54906962939869E-2</v>
      </c>
      <c r="AY553" s="30">
        <f t="shared" si="304"/>
        <v>9.6954514608566867E-4</v>
      </c>
      <c r="AZ553" s="31">
        <f t="shared" si="305"/>
        <v>0.90259865147398832</v>
      </c>
      <c r="BA553" s="31">
        <f t="shared" si="317"/>
        <v>2718.3729315084988</v>
      </c>
      <c r="BB553" s="33">
        <f t="shared" si="306"/>
        <v>0</v>
      </c>
      <c r="BC553" s="31">
        <f t="shared" si="307"/>
        <v>0.43675143306852604</v>
      </c>
      <c r="BD553" s="30">
        <f t="shared" si="308"/>
        <v>1.7132239595176121E-3</v>
      </c>
      <c r="BE553" s="31">
        <f t="shared" si="309"/>
        <v>0.94869423746059534</v>
      </c>
      <c r="BF553" s="31">
        <f t="shared" si="310"/>
        <v>0.49398753025752545</v>
      </c>
      <c r="BG553" s="31">
        <f t="shared" si="311"/>
        <v>0.74970639999681854</v>
      </c>
      <c r="BH553" s="24">
        <v>97.9</v>
      </c>
      <c r="BI553" s="24">
        <v>104.261830655</v>
      </c>
      <c r="BJ553" s="24">
        <f t="shared" si="318"/>
        <v>386.01247287666348</v>
      </c>
      <c r="BK553" s="28">
        <f>BJ553/(2000)</f>
        <v>0.19300623643833173</v>
      </c>
      <c r="BL553" s="28" t="str">
        <f t="shared" si="312"/>
        <v>TRUETRUE</v>
      </c>
      <c r="BM553" s="24" t="str">
        <f t="shared" si="313"/>
        <v>FALSETRUE</v>
      </c>
      <c r="BN553" s="28">
        <v>0.4</v>
      </c>
      <c r="BO553" s="28">
        <f t="shared" si="314"/>
        <v>0.35555555555555557</v>
      </c>
      <c r="BP553" s="24">
        <v>5.25</v>
      </c>
      <c r="BQ553" s="24">
        <f t="shared" si="319"/>
        <v>213.08333333333334</v>
      </c>
      <c r="BR553" s="24">
        <v>24</v>
      </c>
      <c r="BS553" s="28">
        <v>1.32</v>
      </c>
      <c r="BT553" s="28">
        <v>392.26440000000002</v>
      </c>
      <c r="BU553" s="24">
        <v>0.04</v>
      </c>
      <c r="BV553" s="28">
        <v>1.7400000000000002</v>
      </c>
      <c r="BW553" s="28">
        <v>517.07580000000007</v>
      </c>
      <c r="BX553" s="24">
        <v>8029</v>
      </c>
      <c r="BY553" s="24">
        <v>20070</v>
      </c>
      <c r="BZ553" s="24">
        <v>1618</v>
      </c>
      <c r="CA553" s="24">
        <v>6419</v>
      </c>
      <c r="CB553" s="24">
        <v>3305</v>
      </c>
      <c r="CC553" s="24">
        <v>19993</v>
      </c>
      <c r="CD553" s="24">
        <v>48.07</v>
      </c>
      <c r="CE553" s="24">
        <v>28.83</v>
      </c>
      <c r="CF553" s="24">
        <v>95.6</v>
      </c>
      <c r="CG553" s="24">
        <v>29093</v>
      </c>
      <c r="CH553" s="24">
        <v>624</v>
      </c>
      <c r="CI553" s="24">
        <v>2.1</v>
      </c>
      <c r="CJ553" s="24" t="s">
        <v>98</v>
      </c>
      <c r="CK553" s="24">
        <v>7813</v>
      </c>
      <c r="CL553" s="28">
        <v>1.07</v>
      </c>
      <c r="CM553" s="28">
        <v>4.05</v>
      </c>
      <c r="CN553" s="24">
        <v>3124</v>
      </c>
      <c r="CO553" s="24">
        <v>40.049999999999997</v>
      </c>
      <c r="CP553" s="24">
        <v>1227</v>
      </c>
      <c r="CQ553" s="24">
        <v>2357</v>
      </c>
      <c r="CR553" s="24">
        <v>1367</v>
      </c>
      <c r="CS553" s="24">
        <v>5114</v>
      </c>
      <c r="CT553" s="24">
        <v>1518</v>
      </c>
      <c r="CU553" s="24">
        <v>3159</v>
      </c>
      <c r="CV553" s="24">
        <v>2404</v>
      </c>
      <c r="CW553" s="24">
        <v>2095</v>
      </c>
      <c r="CX553" s="24">
        <v>68.84</v>
      </c>
      <c r="CY553" s="24">
        <v>97.41</v>
      </c>
      <c r="CZ553" s="24">
        <v>88.22</v>
      </c>
      <c r="DA553" s="24">
        <v>48.19</v>
      </c>
      <c r="DB553" s="24">
        <v>1279</v>
      </c>
      <c r="DC553" s="24">
        <v>3.17</v>
      </c>
      <c r="DD553" s="24">
        <v>6.04</v>
      </c>
      <c r="DE553" s="24">
        <v>67</v>
      </c>
      <c r="DF553" s="24">
        <v>0.86</v>
      </c>
      <c r="DG553" s="24">
        <v>1.77</v>
      </c>
      <c r="DH553" s="24">
        <v>4.7</v>
      </c>
    </row>
    <row r="554" spans="1:112" ht="12.3" customHeight="1">
      <c r="A554" s="24">
        <v>565</v>
      </c>
      <c r="B554" s="24" t="s">
        <v>688</v>
      </c>
      <c r="C554" s="24" t="s">
        <v>689</v>
      </c>
      <c r="D554" s="25" t="s">
        <v>201</v>
      </c>
      <c r="E554" s="25" t="s">
        <v>974</v>
      </c>
      <c r="F554" s="25" t="s">
        <v>1643</v>
      </c>
      <c r="G554" s="25" t="s">
        <v>1644</v>
      </c>
      <c r="H554" s="25" t="s">
        <v>431</v>
      </c>
      <c r="I554" s="26">
        <v>13974</v>
      </c>
      <c r="J554" s="27">
        <v>18925.286319108931</v>
      </c>
      <c r="K554" s="27">
        <f t="shared" si="289"/>
        <v>524.02499999999998</v>
      </c>
      <c r="L554" s="24">
        <v>3314</v>
      </c>
      <c r="M554" s="24">
        <v>109</v>
      </c>
      <c r="N554" s="24">
        <v>20</v>
      </c>
      <c r="O554" s="24">
        <f t="shared" si="290"/>
        <v>129</v>
      </c>
      <c r="P554" s="28">
        <v>3.75</v>
      </c>
      <c r="Q554" s="28">
        <f t="shared" si="291"/>
        <v>0.31512003630217361</v>
      </c>
      <c r="R554" s="29">
        <v>0.33216495143760305</v>
      </c>
      <c r="S554" s="29">
        <v>0.39592015898146893</v>
      </c>
      <c r="T554" s="29">
        <v>0.12130522398773623</v>
      </c>
      <c r="U554" s="28" t="s">
        <v>436</v>
      </c>
      <c r="V554" s="28" t="s">
        <v>119</v>
      </c>
      <c r="W554" s="28">
        <v>0.15333321039013376</v>
      </c>
      <c r="X554" s="27">
        <v>2901.8749088614495</v>
      </c>
      <c r="Y554" s="30">
        <f t="shared" si="292"/>
        <v>2.3239021057261101E-4</v>
      </c>
      <c r="Z554" s="27">
        <f t="shared" si="293"/>
        <v>2901.8749088614495</v>
      </c>
      <c r="AA554" s="27">
        <v>0</v>
      </c>
      <c r="AB554" s="27">
        <v>0</v>
      </c>
      <c r="AC554" s="27">
        <v>0</v>
      </c>
      <c r="AD554" s="27">
        <v>0</v>
      </c>
      <c r="AE554" s="27">
        <v>0</v>
      </c>
      <c r="AF554" s="27">
        <f t="shared" si="294"/>
        <v>0</v>
      </c>
      <c r="AG554" s="27">
        <f t="shared" si="295"/>
        <v>0</v>
      </c>
      <c r="AH554" s="27">
        <v>0</v>
      </c>
      <c r="AI554" s="27">
        <v>0</v>
      </c>
      <c r="AJ554" s="27">
        <v>0</v>
      </c>
      <c r="AK554" s="27">
        <v>0</v>
      </c>
      <c r="AL554" s="27">
        <v>0</v>
      </c>
      <c r="AM554" s="27">
        <v>0</v>
      </c>
      <c r="AN554" s="27">
        <f t="shared" si="296"/>
        <v>0</v>
      </c>
      <c r="AO554" s="27">
        <v>0</v>
      </c>
      <c r="AP554" s="30">
        <f t="shared" si="297"/>
        <v>0</v>
      </c>
      <c r="AQ554" s="30">
        <f t="shared" si="298"/>
        <v>0</v>
      </c>
      <c r="AR554" s="31">
        <f t="shared" si="299"/>
        <v>0</v>
      </c>
      <c r="AS554" s="31">
        <f t="shared" si="320"/>
        <v>0</v>
      </c>
      <c r="AT554" s="32">
        <f t="shared" si="300"/>
        <v>0</v>
      </c>
      <c r="AU554" s="24">
        <v>774.33271247017547</v>
      </c>
      <c r="AV554" s="28">
        <f t="shared" si="301"/>
        <v>2.1503641001585048E-2</v>
      </c>
      <c r="AW554" s="30">
        <f t="shared" si="302"/>
        <v>2.7617642676209126E-4</v>
      </c>
      <c r="AX554" s="33">
        <f t="shared" si="303"/>
        <v>2.1503641001585048E-2</v>
      </c>
      <c r="AY554" s="30">
        <f t="shared" si="304"/>
        <v>2.7617642676209126E-4</v>
      </c>
      <c r="AZ554" s="31">
        <f t="shared" si="305"/>
        <v>0.89691086448542112</v>
      </c>
      <c r="BA554" s="31">
        <f t="shared" si="317"/>
        <v>774.33271247017547</v>
      </c>
      <c r="BB554" s="33">
        <f t="shared" si="306"/>
        <v>0</v>
      </c>
      <c r="BC554" s="31">
        <f t="shared" si="307"/>
        <v>0.41685981897486979</v>
      </c>
      <c r="BD554" s="30">
        <f t="shared" si="308"/>
        <v>2.3239021057261101E-4</v>
      </c>
      <c r="BE554" s="31">
        <f t="shared" si="309"/>
        <v>0.94296000076902931</v>
      </c>
      <c r="BF554" s="31">
        <f t="shared" si="310"/>
        <v>0.36550853378991194</v>
      </c>
      <c r="BG554" s="31">
        <f t="shared" si="311"/>
        <v>0.55471863205311323</v>
      </c>
      <c r="BH554" s="24">
        <v>100</v>
      </c>
      <c r="BI554" s="24">
        <v>7.09290283088</v>
      </c>
      <c r="BJ554" s="24">
        <f t="shared" si="318"/>
        <v>2668.2004209496431</v>
      </c>
      <c r="BK554" s="28">
        <v>1</v>
      </c>
      <c r="BL554" s="28" t="str">
        <f t="shared" si="312"/>
        <v>FALSETRUE</v>
      </c>
      <c r="BM554" s="24" t="str">
        <f t="shared" si="313"/>
        <v>FALSETRUE</v>
      </c>
      <c r="BN554" s="28">
        <v>0.21640000000000001</v>
      </c>
      <c r="BO554" s="28">
        <f t="shared" si="314"/>
        <v>0.19235555555555556</v>
      </c>
      <c r="BP554" s="24">
        <v>2.2000000000000002</v>
      </c>
      <c r="BQ554" s="24">
        <f t="shared" si="319"/>
        <v>297.05882352941177</v>
      </c>
      <c r="BR554" s="24">
        <v>17</v>
      </c>
      <c r="BS554" s="28">
        <v>0.72</v>
      </c>
      <c r="BT554" s="28">
        <v>100.61279999999999</v>
      </c>
      <c r="BU554" s="24"/>
      <c r="BV554" s="28">
        <v>0.72</v>
      </c>
      <c r="BW554" s="28">
        <v>100.61279999999999</v>
      </c>
      <c r="BX554" s="24">
        <v>2135</v>
      </c>
      <c r="BY554" s="24">
        <v>9867</v>
      </c>
      <c r="BZ554" s="24">
        <v>1972</v>
      </c>
      <c r="CA554" s="24">
        <v>1651</v>
      </c>
      <c r="CB554" s="24">
        <v>1043</v>
      </c>
      <c r="CC554" s="24">
        <v>11280</v>
      </c>
      <c r="CD554" s="24">
        <v>41.62</v>
      </c>
      <c r="CE554" s="24">
        <v>37.770000000000003</v>
      </c>
      <c r="CF554" s="24">
        <v>85.92</v>
      </c>
      <c r="CG554" s="24">
        <v>13974</v>
      </c>
      <c r="CH554" s="24">
        <v>0</v>
      </c>
      <c r="CI554" s="24">
        <v>0</v>
      </c>
      <c r="CJ554" s="24" t="s">
        <v>98</v>
      </c>
      <c r="CK554" s="24">
        <v>3498</v>
      </c>
      <c r="CL554" s="28">
        <v>1.04</v>
      </c>
      <c r="CM554" s="28">
        <v>4.1399999999999997</v>
      </c>
      <c r="CN554" s="24">
        <v>1322</v>
      </c>
      <c r="CO554" s="24">
        <v>37.869999999999997</v>
      </c>
      <c r="CP554" s="24">
        <v>860</v>
      </c>
      <c r="CQ554" s="24">
        <v>1685</v>
      </c>
      <c r="CR554" s="24">
        <v>1594</v>
      </c>
      <c r="CS554" s="24">
        <v>5050</v>
      </c>
      <c r="CT554" s="24">
        <v>463</v>
      </c>
      <c r="CU554" s="24">
        <v>845</v>
      </c>
      <c r="CV554" s="24">
        <v>750</v>
      </c>
      <c r="CW554" s="24">
        <v>1367</v>
      </c>
      <c r="CX554" s="24">
        <v>82.68</v>
      </c>
      <c r="CY554" s="24">
        <v>97.58</v>
      </c>
      <c r="CZ554" s="24">
        <v>86.01</v>
      </c>
      <c r="DA554" s="24">
        <v>77.41</v>
      </c>
      <c r="DB554" s="24">
        <v>278</v>
      </c>
      <c r="DC554" s="24">
        <v>2.71</v>
      </c>
      <c r="DD554" s="24">
        <v>1.6</v>
      </c>
      <c r="DE554" s="24">
        <v>21</v>
      </c>
      <c r="DF554" s="24">
        <v>0.6</v>
      </c>
      <c r="DG554" s="24">
        <v>0.6</v>
      </c>
      <c r="DH554" s="24">
        <v>1.1000000000000001</v>
      </c>
    </row>
    <row r="555" spans="1:112" ht="12.3" customHeight="1">
      <c r="A555" s="24">
        <v>566</v>
      </c>
      <c r="B555" s="24" t="s">
        <v>688</v>
      </c>
      <c r="C555" s="24" t="s">
        <v>689</v>
      </c>
      <c r="D555" s="25" t="s">
        <v>201</v>
      </c>
      <c r="E555" s="25" t="s">
        <v>974</v>
      </c>
      <c r="F555" s="25" t="s">
        <v>1699</v>
      </c>
      <c r="G555" s="25" t="s">
        <v>1700</v>
      </c>
      <c r="H555" s="25" t="s">
        <v>431</v>
      </c>
      <c r="I555" s="26">
        <v>15438</v>
      </c>
      <c r="J555" s="27">
        <v>20908.012751853708</v>
      </c>
      <c r="K555" s="27">
        <f t="shared" si="289"/>
        <v>1525.2744</v>
      </c>
      <c r="L555" s="24">
        <v>3642</v>
      </c>
      <c r="M555" s="24">
        <v>360</v>
      </c>
      <c r="N555" s="24">
        <v>39</v>
      </c>
      <c r="O555" s="24">
        <f t="shared" si="290"/>
        <v>399</v>
      </c>
      <c r="P555" s="28">
        <v>9.8800000000000008</v>
      </c>
      <c r="Q555" s="28">
        <f t="shared" si="291"/>
        <v>0.42174970298090741</v>
      </c>
      <c r="R555" s="29">
        <v>0.33216495143760305</v>
      </c>
      <c r="S555" s="29">
        <v>0.39592015898146893</v>
      </c>
      <c r="T555" s="29">
        <v>0.12130522398773623</v>
      </c>
      <c r="U555" s="28" t="s">
        <v>436</v>
      </c>
      <c r="V555" s="28" t="s">
        <v>119</v>
      </c>
      <c r="W555" s="28">
        <v>0.40398189830787246</v>
      </c>
      <c r="X555" s="27">
        <v>8446.4586813390652</v>
      </c>
      <c r="Y555" s="30">
        <f t="shared" si="292"/>
        <v>6.7641589427415308E-4</v>
      </c>
      <c r="Z555" s="27">
        <f t="shared" si="293"/>
        <v>8446.4586813390652</v>
      </c>
      <c r="AA555" s="27">
        <v>0</v>
      </c>
      <c r="AB555" s="27">
        <v>0</v>
      </c>
      <c r="AC555" s="27">
        <v>125</v>
      </c>
      <c r="AD555" s="27">
        <v>0</v>
      </c>
      <c r="AE555" s="27">
        <v>0</v>
      </c>
      <c r="AF555" s="27">
        <f t="shared" si="294"/>
        <v>125</v>
      </c>
      <c r="AG555" s="27">
        <f t="shared" si="295"/>
        <v>1</v>
      </c>
      <c r="AH555" s="27">
        <v>0</v>
      </c>
      <c r="AI555" s="27">
        <v>0</v>
      </c>
      <c r="AJ555" s="27">
        <v>0</v>
      </c>
      <c r="AK555" s="27">
        <v>0</v>
      </c>
      <c r="AL555" s="27">
        <v>0</v>
      </c>
      <c r="AM555" s="27">
        <v>0</v>
      </c>
      <c r="AN555" s="27">
        <f t="shared" si="296"/>
        <v>0</v>
      </c>
      <c r="AO555" s="27">
        <v>0</v>
      </c>
      <c r="AP555" s="30">
        <f t="shared" si="297"/>
        <v>0</v>
      </c>
      <c r="AQ555" s="30">
        <f t="shared" si="298"/>
        <v>0</v>
      </c>
      <c r="AR555" s="31">
        <f t="shared" si="299"/>
        <v>0</v>
      </c>
      <c r="AS555" s="31">
        <f t="shared" si="320"/>
        <v>0</v>
      </c>
      <c r="AT555" s="32">
        <f t="shared" si="300"/>
        <v>0</v>
      </c>
      <c r="AU555" s="24">
        <v>651.62280197059829</v>
      </c>
      <c r="AV555" s="28">
        <f t="shared" si="301"/>
        <v>1.809591997905215E-2</v>
      </c>
      <c r="AW555" s="30">
        <f t="shared" si="302"/>
        <v>2.324102471027571E-4</v>
      </c>
      <c r="AX555" s="33">
        <f t="shared" si="303"/>
        <v>1.809591997905215E-2</v>
      </c>
      <c r="AY555" s="30">
        <f t="shared" si="304"/>
        <v>2.324102471027571E-4</v>
      </c>
      <c r="AZ555" s="31">
        <f t="shared" si="305"/>
        <v>0.89655184525039056</v>
      </c>
      <c r="BA555" s="31">
        <f t="shared" si="317"/>
        <v>651.62280197059829</v>
      </c>
      <c r="BB555" s="33">
        <f t="shared" si="306"/>
        <v>0</v>
      </c>
      <c r="BC555" s="31">
        <f t="shared" si="307"/>
        <v>0.41560423888901527</v>
      </c>
      <c r="BD555" s="30">
        <f t="shared" si="308"/>
        <v>6.7641589427415308E-4</v>
      </c>
      <c r="BE555" s="31">
        <f t="shared" si="309"/>
        <v>0.94467940267305328</v>
      </c>
      <c r="BF555" s="31">
        <f t="shared" si="310"/>
        <v>0.44977923895839994</v>
      </c>
      <c r="BG555" s="31">
        <f t="shared" si="311"/>
        <v>0.6826131296411887</v>
      </c>
      <c r="BH555" s="24">
        <v>99.65</v>
      </c>
      <c r="BI555" s="24">
        <v>40.768543461299998</v>
      </c>
      <c r="BJ555" s="24">
        <f t="shared" si="318"/>
        <v>512.84669445453392</v>
      </c>
      <c r="BK555" s="28">
        <f>BJ555/(2000)</f>
        <v>0.25642334722726695</v>
      </c>
      <c r="BL555" s="28" t="str">
        <f t="shared" si="312"/>
        <v>FALSETRUE</v>
      </c>
      <c r="BM555" s="24" t="str">
        <f t="shared" si="313"/>
        <v>FALSETRUE</v>
      </c>
      <c r="BN555" s="28">
        <v>0.27949999999999997</v>
      </c>
      <c r="BO555" s="28">
        <f t="shared" si="314"/>
        <v>0.24844444444444441</v>
      </c>
      <c r="BP555" s="24">
        <v>2.44</v>
      </c>
      <c r="BQ555" s="24">
        <f t="shared" si="319"/>
        <v>230.42857142857142</v>
      </c>
      <c r="BR555" s="24">
        <v>7</v>
      </c>
      <c r="BS555" s="28">
        <v>1.1499999999999999</v>
      </c>
      <c r="BT555" s="28">
        <v>177.53700000000001</v>
      </c>
      <c r="BU555" s="24">
        <v>0.21</v>
      </c>
      <c r="BV555" s="28">
        <v>3.9599999999999995</v>
      </c>
      <c r="BW555" s="28">
        <v>611.34479999999996</v>
      </c>
      <c r="BX555" s="24">
        <v>3110</v>
      </c>
      <c r="BY555" s="24">
        <v>11126</v>
      </c>
      <c r="BZ555" s="24">
        <v>1202</v>
      </c>
      <c r="CA555" s="24">
        <v>2440</v>
      </c>
      <c r="CB555" s="24">
        <v>1399</v>
      </c>
      <c r="CC555" s="24">
        <v>11599</v>
      </c>
      <c r="CD555" s="24">
        <v>38.76</v>
      </c>
      <c r="CE555" s="24">
        <v>33.04</v>
      </c>
      <c r="CF555" s="24">
        <v>88.54</v>
      </c>
      <c r="CG555" s="24">
        <v>15384</v>
      </c>
      <c r="CH555" s="24">
        <v>54</v>
      </c>
      <c r="CI555" s="24">
        <v>0.35</v>
      </c>
      <c r="CJ555" s="24" t="s">
        <v>98</v>
      </c>
      <c r="CK555" s="24">
        <v>4118</v>
      </c>
      <c r="CL555" s="28">
        <v>1.07</v>
      </c>
      <c r="CM555" s="28">
        <v>3.98</v>
      </c>
      <c r="CN555" s="24">
        <v>1545</v>
      </c>
      <c r="CO555" s="24">
        <v>37.630000000000003</v>
      </c>
      <c r="CP555" s="24">
        <v>227</v>
      </c>
      <c r="CQ555" s="24">
        <v>849</v>
      </c>
      <c r="CR555" s="24">
        <v>537</v>
      </c>
      <c r="CS555" s="24">
        <v>1613</v>
      </c>
      <c r="CT555" s="24">
        <v>582</v>
      </c>
      <c r="CU555" s="24">
        <v>1203</v>
      </c>
      <c r="CV555" s="24">
        <v>1003</v>
      </c>
      <c r="CW555" s="24">
        <v>1444</v>
      </c>
      <c r="CX555" s="24">
        <v>69.290000000000006</v>
      </c>
      <c r="CY555" s="24">
        <v>99.09</v>
      </c>
      <c r="CZ555" s="24">
        <v>86.47</v>
      </c>
      <c r="DA555" s="24">
        <v>65.67</v>
      </c>
      <c r="DB555" s="24">
        <v>327</v>
      </c>
      <c r="DC555" s="24">
        <v>1.02</v>
      </c>
      <c r="DD555" s="24">
        <v>4.75</v>
      </c>
      <c r="DE555" s="24">
        <v>40</v>
      </c>
      <c r="DF555" s="24">
        <v>0.97</v>
      </c>
      <c r="DG555" s="24">
        <v>3.39</v>
      </c>
      <c r="DH555" s="24">
        <v>1.98</v>
      </c>
    </row>
    <row r="556" spans="1:112" ht="12.3" customHeight="1">
      <c r="A556" s="24">
        <v>567</v>
      </c>
      <c r="B556" s="24" t="s">
        <v>688</v>
      </c>
      <c r="C556" s="24" t="s">
        <v>689</v>
      </c>
      <c r="D556" s="25" t="s">
        <v>201</v>
      </c>
      <c r="E556" s="25" t="s">
        <v>974</v>
      </c>
      <c r="F556" s="25" t="s">
        <v>1647</v>
      </c>
      <c r="G556" s="25" t="s">
        <v>1648</v>
      </c>
      <c r="H556" s="25" t="s">
        <v>431</v>
      </c>
      <c r="I556" s="26">
        <v>14967</v>
      </c>
      <c r="J556" s="27">
        <v>20270.127403614097</v>
      </c>
      <c r="K556" s="27">
        <f t="shared" si="289"/>
        <v>613.64699999999993</v>
      </c>
      <c r="L556" s="24">
        <v>4193</v>
      </c>
      <c r="M556" s="24">
        <v>162</v>
      </c>
      <c r="N556" s="24">
        <v>17</v>
      </c>
      <c r="O556" s="24">
        <f t="shared" si="290"/>
        <v>179</v>
      </c>
      <c r="P556" s="28">
        <v>4.0999999999999996</v>
      </c>
      <c r="Q556" s="28">
        <f t="shared" si="291"/>
        <v>0.32543691207898129</v>
      </c>
      <c r="R556" s="29">
        <v>0.33216495143760305</v>
      </c>
      <c r="S556" s="29">
        <v>0.39592015898146893</v>
      </c>
      <c r="T556" s="29">
        <v>0.12130522398773623</v>
      </c>
      <c r="U556" s="28" t="s">
        <v>436</v>
      </c>
      <c r="V556" s="28" t="s">
        <v>119</v>
      </c>
      <c r="W556" s="28">
        <v>0.1676443100265462</v>
      </c>
      <c r="X556" s="27">
        <v>3398.1715227290715</v>
      </c>
      <c r="Y556" s="30">
        <f t="shared" si="292"/>
        <v>2.7213502322837843E-4</v>
      </c>
      <c r="Z556" s="27">
        <f t="shared" si="293"/>
        <v>3398.1715227290715</v>
      </c>
      <c r="AA556" s="27">
        <v>0</v>
      </c>
      <c r="AB556" s="27">
        <v>0</v>
      </c>
      <c r="AC556" s="27">
        <v>20</v>
      </c>
      <c r="AD556" s="27">
        <v>0</v>
      </c>
      <c r="AE556" s="27">
        <v>0</v>
      </c>
      <c r="AF556" s="27">
        <f t="shared" si="294"/>
        <v>20</v>
      </c>
      <c r="AG556" s="27">
        <f t="shared" si="295"/>
        <v>1</v>
      </c>
      <c r="AH556" s="27">
        <v>0</v>
      </c>
      <c r="AI556" s="27">
        <v>0</v>
      </c>
      <c r="AJ556" s="27">
        <v>0</v>
      </c>
      <c r="AK556" s="27">
        <v>0</v>
      </c>
      <c r="AL556" s="27">
        <v>0</v>
      </c>
      <c r="AM556" s="27">
        <v>0</v>
      </c>
      <c r="AN556" s="27">
        <f t="shared" si="296"/>
        <v>0</v>
      </c>
      <c r="AO556" s="27">
        <v>0</v>
      </c>
      <c r="AP556" s="30">
        <f t="shared" si="297"/>
        <v>0</v>
      </c>
      <c r="AQ556" s="30">
        <f t="shared" si="298"/>
        <v>0</v>
      </c>
      <c r="AR556" s="31">
        <f t="shared" si="299"/>
        <v>0</v>
      </c>
      <c r="AS556" s="31">
        <f t="shared" si="320"/>
        <v>0</v>
      </c>
      <c r="AT556" s="32">
        <f t="shared" si="300"/>
        <v>0</v>
      </c>
      <c r="AU556" s="24">
        <v>770.82853750205948</v>
      </c>
      <c r="AV556" s="28">
        <f t="shared" si="301"/>
        <v>2.1406328154913844E-2</v>
      </c>
      <c r="AW556" s="30">
        <f t="shared" si="302"/>
        <v>2.7492661449682332E-4</v>
      </c>
      <c r="AX556" s="33">
        <f t="shared" si="303"/>
        <v>2.1406328154913844E-2</v>
      </c>
      <c r="AY556" s="30">
        <f t="shared" si="304"/>
        <v>2.7492661449682332E-4</v>
      </c>
      <c r="AZ556" s="31">
        <f t="shared" si="305"/>
        <v>0.89690061212510774</v>
      </c>
      <c r="BA556" s="31">
        <f t="shared" si="317"/>
        <v>770.82853750205948</v>
      </c>
      <c r="BB556" s="33">
        <f t="shared" si="306"/>
        <v>0</v>
      </c>
      <c r="BC556" s="31">
        <f t="shared" si="307"/>
        <v>0.41682396390587489</v>
      </c>
      <c r="BD556" s="30">
        <f t="shared" si="308"/>
        <v>2.7213502322837843E-4</v>
      </c>
      <c r="BE556" s="31">
        <f t="shared" si="309"/>
        <v>0.94311390471887668</v>
      </c>
      <c r="BF556" s="31">
        <f t="shared" si="310"/>
        <v>0.37034344992288376</v>
      </c>
      <c r="BG556" s="31">
        <f t="shared" si="311"/>
        <v>0.56205640344674979</v>
      </c>
      <c r="BH556" s="24">
        <v>100</v>
      </c>
      <c r="BI556" s="24">
        <v>6.24453420688</v>
      </c>
      <c r="BJ556" s="24">
        <f t="shared" si="318"/>
        <v>3246.0591506218684</v>
      </c>
      <c r="BK556" s="28">
        <v>1</v>
      </c>
      <c r="BL556" s="28" t="str">
        <f t="shared" si="312"/>
        <v>FALSETRUE</v>
      </c>
      <c r="BM556" s="24" t="str">
        <f t="shared" si="313"/>
        <v>FALSETRUE</v>
      </c>
      <c r="BN556" s="28">
        <v>0.22409999999999999</v>
      </c>
      <c r="BO556" s="28">
        <f t="shared" si="314"/>
        <v>0.19919999999999999</v>
      </c>
      <c r="BP556" s="24">
        <v>1.72</v>
      </c>
      <c r="BQ556" s="24">
        <f t="shared" si="319"/>
        <v>255.44444444444446</v>
      </c>
      <c r="BR556" s="24">
        <v>18</v>
      </c>
      <c r="BS556" s="28">
        <v>0.86</v>
      </c>
      <c r="BT556" s="28">
        <v>128.71619999999999</v>
      </c>
      <c r="BU556" s="24">
        <v>0.05</v>
      </c>
      <c r="BV556" s="28">
        <v>1.5200000000000002</v>
      </c>
      <c r="BW556" s="28">
        <v>227.49840000000003</v>
      </c>
      <c r="BX556" s="24">
        <v>2525</v>
      </c>
      <c r="BY556" s="24">
        <v>11269</v>
      </c>
      <c r="BZ556" s="24">
        <v>1173</v>
      </c>
      <c r="CA556" s="24">
        <v>1993</v>
      </c>
      <c r="CB556" s="24">
        <v>1209</v>
      </c>
      <c r="CC556" s="24">
        <v>11765</v>
      </c>
      <c r="CD556" s="24">
        <v>32.82</v>
      </c>
      <c r="CE556" s="24">
        <v>33.78</v>
      </c>
      <c r="CF556" s="24">
        <v>80.91</v>
      </c>
      <c r="CG556" s="24">
        <v>14967</v>
      </c>
      <c r="CH556" s="24">
        <v>0</v>
      </c>
      <c r="CI556" s="24">
        <v>0</v>
      </c>
      <c r="CJ556" s="24" t="s">
        <v>98</v>
      </c>
      <c r="CK556" s="24">
        <v>4427</v>
      </c>
      <c r="CL556" s="28">
        <v>1.03</v>
      </c>
      <c r="CM556" s="28">
        <v>3.48</v>
      </c>
      <c r="CN556" s="24">
        <v>2122</v>
      </c>
      <c r="CO556" s="24">
        <v>47.93</v>
      </c>
      <c r="CP556" s="24">
        <v>910</v>
      </c>
      <c r="CQ556" s="24">
        <v>1269</v>
      </c>
      <c r="CR556" s="24">
        <v>2259</v>
      </c>
      <c r="CS556" s="24">
        <v>4598</v>
      </c>
      <c r="CT556" s="24">
        <v>541</v>
      </c>
      <c r="CU556" s="24">
        <v>1016</v>
      </c>
      <c r="CV556" s="24">
        <v>885</v>
      </c>
      <c r="CW556" s="24">
        <v>2015</v>
      </c>
      <c r="CX556" s="24">
        <v>84.27</v>
      </c>
      <c r="CY556" s="24">
        <v>99.32</v>
      </c>
      <c r="CZ556" s="24">
        <v>85.51</v>
      </c>
      <c r="DA556" s="24">
        <v>79.42</v>
      </c>
      <c r="DB556" s="24">
        <v>229</v>
      </c>
      <c r="DC556" s="24">
        <v>0.83</v>
      </c>
      <c r="DD556" s="24">
        <v>1.51</v>
      </c>
      <c r="DE556" s="24">
        <v>9</v>
      </c>
      <c r="DF556" s="24">
        <v>0.2</v>
      </c>
      <c r="DG556" s="24">
        <v>1.33</v>
      </c>
      <c r="DH556" s="24">
        <v>1.28</v>
      </c>
    </row>
    <row r="557" spans="1:112" ht="12.3" customHeight="1">
      <c r="A557" s="24">
        <v>568</v>
      </c>
      <c r="B557" s="24" t="s">
        <v>688</v>
      </c>
      <c r="C557" s="24" t="s">
        <v>689</v>
      </c>
      <c r="D557" s="25" t="s">
        <v>201</v>
      </c>
      <c r="E557" s="25" t="s">
        <v>974</v>
      </c>
      <c r="F557" s="25" t="s">
        <v>1323</v>
      </c>
      <c r="G557" s="25" t="s">
        <v>1324</v>
      </c>
      <c r="H557" s="25" t="s">
        <v>431</v>
      </c>
      <c r="I557" s="26">
        <v>19340</v>
      </c>
      <c r="J557" s="27">
        <v>26192.574596505423</v>
      </c>
      <c r="K557" s="27">
        <f t="shared" si="289"/>
        <v>1696.1179999999999</v>
      </c>
      <c r="L557" s="24">
        <v>4919</v>
      </c>
      <c r="M557" s="24">
        <v>428</v>
      </c>
      <c r="N557" s="24">
        <v>45</v>
      </c>
      <c r="O557" s="24">
        <f t="shared" si="290"/>
        <v>473</v>
      </c>
      <c r="P557" s="28">
        <v>8.77</v>
      </c>
      <c r="Q557" s="28">
        <f t="shared" si="291"/>
        <v>0.40525157021264474</v>
      </c>
      <c r="R557" s="29">
        <v>0.33216495143760305</v>
      </c>
      <c r="S557" s="29">
        <v>0.39592015898146893</v>
      </c>
      <c r="T557" s="29">
        <v>0.12130522398773623</v>
      </c>
      <c r="U557" s="28" t="s">
        <v>436</v>
      </c>
      <c r="V557" s="28" t="s">
        <v>119</v>
      </c>
      <c r="W557" s="28">
        <v>0.35859526803239272</v>
      </c>
      <c r="X557" s="27">
        <v>9392.5333078923031</v>
      </c>
      <c r="Y557" s="30">
        <f t="shared" si="292"/>
        <v>7.5218018067076163E-4</v>
      </c>
      <c r="Z557" s="27">
        <f t="shared" si="293"/>
        <v>9392.5333078923031</v>
      </c>
      <c r="AA557" s="27">
        <v>0</v>
      </c>
      <c r="AB557" s="27">
        <v>0</v>
      </c>
      <c r="AC557" s="27">
        <v>184</v>
      </c>
      <c r="AD557" s="27">
        <v>0</v>
      </c>
      <c r="AE557" s="27">
        <v>0</v>
      </c>
      <c r="AF557" s="27">
        <f t="shared" si="294"/>
        <v>184</v>
      </c>
      <c r="AG557" s="27">
        <f t="shared" si="295"/>
        <v>1</v>
      </c>
      <c r="AH557" s="27">
        <v>0</v>
      </c>
      <c r="AI557" s="27">
        <v>0</v>
      </c>
      <c r="AJ557" s="27">
        <v>0</v>
      </c>
      <c r="AK557" s="27">
        <v>0</v>
      </c>
      <c r="AL557" s="27">
        <v>0</v>
      </c>
      <c r="AM557" s="27">
        <v>0</v>
      </c>
      <c r="AN557" s="27">
        <f t="shared" si="296"/>
        <v>0</v>
      </c>
      <c r="AO557" s="27">
        <v>0</v>
      </c>
      <c r="AP557" s="30">
        <f t="shared" si="297"/>
        <v>0</v>
      </c>
      <c r="AQ557" s="30">
        <f t="shared" si="298"/>
        <v>0</v>
      </c>
      <c r="AR557" s="31">
        <f t="shared" si="299"/>
        <v>0</v>
      </c>
      <c r="AS557" s="31">
        <f t="shared" si="320"/>
        <v>0</v>
      </c>
      <c r="AT557" s="32">
        <f t="shared" si="300"/>
        <v>0</v>
      </c>
      <c r="AU557" s="24">
        <v>1520.4439364573452</v>
      </c>
      <c r="AV557" s="28">
        <f t="shared" si="301"/>
        <v>4.2223555903141363E-2</v>
      </c>
      <c r="AW557" s="30">
        <f t="shared" si="302"/>
        <v>5.4228727096306321E-4</v>
      </c>
      <c r="AX557" s="33">
        <f t="shared" si="303"/>
        <v>4.2223555903141363E-2</v>
      </c>
      <c r="AY557" s="30">
        <f t="shared" si="304"/>
        <v>5.4228727096306321E-4</v>
      </c>
      <c r="AZ557" s="31">
        <f t="shared" si="305"/>
        <v>0.89909380374267445</v>
      </c>
      <c r="BA557" s="31">
        <f t="shared" si="317"/>
        <v>1520.4439364573452</v>
      </c>
      <c r="BB557" s="33">
        <f t="shared" si="306"/>
        <v>0</v>
      </c>
      <c r="BC557" s="31">
        <f t="shared" si="307"/>
        <v>0.42449410369447294</v>
      </c>
      <c r="BD557" s="30">
        <f t="shared" si="308"/>
        <v>7.5218018067076163E-4</v>
      </c>
      <c r="BE557" s="31">
        <f t="shared" si="309"/>
        <v>0.9449727849323889</v>
      </c>
      <c r="BF557" s="31">
        <f t="shared" si="310"/>
        <v>0.43477341104848416</v>
      </c>
      <c r="BG557" s="31">
        <f t="shared" si="311"/>
        <v>0.65983934582634229</v>
      </c>
      <c r="BH557" s="24">
        <v>100</v>
      </c>
      <c r="BI557" s="24">
        <v>55.739744214600002</v>
      </c>
      <c r="BJ557" s="24">
        <f t="shared" si="318"/>
        <v>469.90841033756948</v>
      </c>
      <c r="BK557" s="28">
        <f>BJ557/(2000)</f>
        <v>0.23495420516878474</v>
      </c>
      <c r="BL557" s="28" t="str">
        <f t="shared" si="312"/>
        <v>FALSETRUE</v>
      </c>
      <c r="BM557" s="24" t="str">
        <f t="shared" si="313"/>
        <v>FALSETRUE</v>
      </c>
      <c r="BN557" s="28">
        <v>0.26800000000000002</v>
      </c>
      <c r="BO557" s="28">
        <f t="shared" si="314"/>
        <v>0.23822222222222222</v>
      </c>
      <c r="BP557" s="24">
        <v>2.57</v>
      </c>
      <c r="BQ557" s="24">
        <f t="shared" si="319"/>
        <v>235.55555555555554</v>
      </c>
      <c r="BR557" s="24">
        <v>18</v>
      </c>
      <c r="BS557" s="28">
        <v>0.76</v>
      </c>
      <c r="BT557" s="28">
        <v>146.98400000000001</v>
      </c>
      <c r="BU557" s="24">
        <v>0.1</v>
      </c>
      <c r="BV557" s="28">
        <v>1.46</v>
      </c>
      <c r="BW557" s="28">
        <v>282.36399999999998</v>
      </c>
      <c r="BX557" s="24">
        <v>3713</v>
      </c>
      <c r="BY557" s="24">
        <v>13855</v>
      </c>
      <c r="BZ557" s="24">
        <v>1772</v>
      </c>
      <c r="CA557" s="24">
        <v>2916</v>
      </c>
      <c r="CB557" s="24">
        <v>1684</v>
      </c>
      <c r="CC557" s="24">
        <v>14740</v>
      </c>
      <c r="CD557" s="24">
        <v>39.590000000000003</v>
      </c>
      <c r="CE557" s="24">
        <v>33.72</v>
      </c>
      <c r="CF557" s="24">
        <v>90.86</v>
      </c>
      <c r="CG557" s="24">
        <v>19340</v>
      </c>
      <c r="CH557" s="24">
        <v>0</v>
      </c>
      <c r="CI557" s="24">
        <v>0</v>
      </c>
      <c r="CJ557" s="24" t="s">
        <v>98</v>
      </c>
      <c r="CK557" s="24">
        <v>5465</v>
      </c>
      <c r="CL557" s="28">
        <v>1.08</v>
      </c>
      <c r="CM557" s="28">
        <v>3.82</v>
      </c>
      <c r="CN557" s="24">
        <v>2271</v>
      </c>
      <c r="CO557" s="24">
        <v>41.64</v>
      </c>
      <c r="CP557" s="24">
        <v>1004</v>
      </c>
      <c r="CQ557" s="24">
        <v>2183</v>
      </c>
      <c r="CR557" s="24">
        <v>921</v>
      </c>
      <c r="CS557" s="24">
        <v>4240</v>
      </c>
      <c r="CT557" s="24">
        <v>738</v>
      </c>
      <c r="CU557" s="24">
        <v>1482</v>
      </c>
      <c r="CV557" s="24">
        <v>1177</v>
      </c>
      <c r="CW557" s="24">
        <v>1956</v>
      </c>
      <c r="CX557" s="24">
        <v>76.8</v>
      </c>
      <c r="CY557" s="24">
        <v>97.5</v>
      </c>
      <c r="CZ557" s="24">
        <v>84.49</v>
      </c>
      <c r="DA557" s="24">
        <v>67.150000000000006</v>
      </c>
      <c r="DB557" s="24">
        <v>436</v>
      </c>
      <c r="DC557" s="24">
        <v>2.61</v>
      </c>
      <c r="DD557" s="24">
        <v>4.4000000000000004</v>
      </c>
      <c r="DE557" s="24">
        <v>67</v>
      </c>
      <c r="DF557" s="24">
        <v>1.23</v>
      </c>
      <c r="DG557" s="24">
        <v>1.61</v>
      </c>
      <c r="DH557" s="24">
        <v>1.95</v>
      </c>
    </row>
    <row r="558" spans="1:112" ht="12.3" customHeight="1">
      <c r="A558" s="24">
        <v>569</v>
      </c>
      <c r="B558" s="24" t="s">
        <v>688</v>
      </c>
      <c r="C558" s="24" t="s">
        <v>689</v>
      </c>
      <c r="D558" s="25" t="s">
        <v>201</v>
      </c>
      <c r="E558" s="25" t="s">
        <v>974</v>
      </c>
      <c r="F558" s="25" t="s">
        <v>1314</v>
      </c>
      <c r="G558" s="25" t="s">
        <v>1315</v>
      </c>
      <c r="H558" s="25" t="s">
        <v>431</v>
      </c>
      <c r="I558" s="26">
        <v>24003</v>
      </c>
      <c r="J558" s="27">
        <v>32507.774976210942</v>
      </c>
      <c r="K558" s="27">
        <f t="shared" si="289"/>
        <v>2469.9087000000004</v>
      </c>
      <c r="L558" s="24">
        <v>5527</v>
      </c>
      <c r="M558" s="24">
        <v>517</v>
      </c>
      <c r="N558" s="24">
        <v>117</v>
      </c>
      <c r="O558" s="24">
        <f t="shared" si="290"/>
        <v>634</v>
      </c>
      <c r="P558" s="28">
        <v>10.290000000000001</v>
      </c>
      <c r="Q558" s="28">
        <f t="shared" si="291"/>
        <v>0.4275802444881886</v>
      </c>
      <c r="R558" s="29">
        <v>0.33216495143760305</v>
      </c>
      <c r="S558" s="29">
        <v>0.39592015898146893</v>
      </c>
      <c r="T558" s="29">
        <v>0.12130522398773623</v>
      </c>
      <c r="U558" s="28" t="s">
        <v>436</v>
      </c>
      <c r="V558" s="28" t="s">
        <v>119</v>
      </c>
      <c r="W558" s="28">
        <v>0.42074632931052708</v>
      </c>
      <c r="X558" s="27">
        <v>13677.52699529336</v>
      </c>
      <c r="Y558" s="30">
        <f t="shared" si="292"/>
        <v>1.0953343884130033E-3</v>
      </c>
      <c r="Z558" s="27">
        <f t="shared" si="293"/>
        <v>13677.52699529336</v>
      </c>
      <c r="AA558" s="27">
        <v>0</v>
      </c>
      <c r="AB558" s="27">
        <v>0</v>
      </c>
      <c r="AC558" s="27">
        <v>274</v>
      </c>
      <c r="AD558" s="27">
        <v>0</v>
      </c>
      <c r="AE558" s="27">
        <v>0</v>
      </c>
      <c r="AF558" s="27">
        <f t="shared" si="294"/>
        <v>274</v>
      </c>
      <c r="AG558" s="27">
        <f t="shared" si="295"/>
        <v>1</v>
      </c>
      <c r="AH558" s="27">
        <v>0</v>
      </c>
      <c r="AI558" s="27">
        <v>0</v>
      </c>
      <c r="AJ558" s="27">
        <v>0</v>
      </c>
      <c r="AK558" s="27">
        <v>0</v>
      </c>
      <c r="AL558" s="27">
        <v>0</v>
      </c>
      <c r="AM558" s="27">
        <v>0</v>
      </c>
      <c r="AN558" s="27">
        <f t="shared" si="296"/>
        <v>0</v>
      </c>
      <c r="AO558" s="27">
        <v>0</v>
      </c>
      <c r="AP558" s="30">
        <f t="shared" si="297"/>
        <v>0</v>
      </c>
      <c r="AQ558" s="30">
        <f t="shared" si="298"/>
        <v>0</v>
      </c>
      <c r="AR558" s="31">
        <f t="shared" si="299"/>
        <v>0</v>
      </c>
      <c r="AS558" s="31">
        <f t="shared" si="320"/>
        <v>0</v>
      </c>
      <c r="AT558" s="32">
        <f t="shared" si="300"/>
        <v>0</v>
      </c>
      <c r="AU558" s="24">
        <v>1539.0900726179082</v>
      </c>
      <c r="AV558" s="28">
        <f t="shared" si="301"/>
        <v>4.2741369255988523E-2</v>
      </c>
      <c r="AW558" s="30">
        <f t="shared" si="302"/>
        <v>5.489376722373631E-4</v>
      </c>
      <c r="AX558" s="33">
        <f t="shared" si="303"/>
        <v>4.2741369255988523E-2</v>
      </c>
      <c r="AY558" s="30">
        <f t="shared" si="304"/>
        <v>5.489376722373631E-4</v>
      </c>
      <c r="AZ558" s="31">
        <f t="shared" si="305"/>
        <v>0.89914835778409941</v>
      </c>
      <c r="BA558" s="31">
        <f t="shared" si="317"/>
        <v>1539.0900726179082</v>
      </c>
      <c r="BB558" s="33">
        <f t="shared" si="306"/>
        <v>0</v>
      </c>
      <c r="BC558" s="31">
        <f t="shared" si="307"/>
        <v>0.424684892825897</v>
      </c>
      <c r="BD558" s="30">
        <f t="shared" si="308"/>
        <v>1.0953343884130033E-3</v>
      </c>
      <c r="BE558" s="31">
        <f t="shared" si="309"/>
        <v>0.9463015819363082</v>
      </c>
      <c r="BF558" s="31">
        <f t="shared" si="310"/>
        <v>0.45604774854508273</v>
      </c>
      <c r="BG558" s="31">
        <f t="shared" si="311"/>
        <v>0.69212661220445815</v>
      </c>
      <c r="BH558" s="24">
        <v>100</v>
      </c>
      <c r="BI558" s="24">
        <v>11.922154907099999</v>
      </c>
      <c r="BJ558" s="24">
        <f t="shared" si="318"/>
        <v>2726.6694007516703</v>
      </c>
      <c r="BK558" s="28">
        <v>1</v>
      </c>
      <c r="BL558" s="28" t="str">
        <f t="shared" si="312"/>
        <v>FALSETRUE</v>
      </c>
      <c r="BM558" s="24" t="str">
        <f t="shared" si="313"/>
        <v>FALSETRUE</v>
      </c>
      <c r="BN558" s="28">
        <v>0.34279999999999999</v>
      </c>
      <c r="BO558" s="28">
        <f t="shared" si="314"/>
        <v>0.3047111111111111</v>
      </c>
      <c r="BP558" s="24">
        <v>2.75</v>
      </c>
      <c r="BQ558" s="24">
        <f t="shared" si="319"/>
        <v>261.28571428571428</v>
      </c>
      <c r="BR558" s="24">
        <v>14</v>
      </c>
      <c r="BS558" s="28">
        <v>2.0300000000000002</v>
      </c>
      <c r="BT558" s="28">
        <v>487.26090000000005</v>
      </c>
      <c r="BU558" s="24">
        <v>0.16</v>
      </c>
      <c r="BV558" s="28">
        <v>1.04</v>
      </c>
      <c r="BW558" s="28">
        <v>249.63120000000004</v>
      </c>
      <c r="BX558" s="24">
        <v>5737</v>
      </c>
      <c r="BY558" s="24">
        <v>16736</v>
      </c>
      <c r="BZ558" s="24">
        <v>1530</v>
      </c>
      <c r="CA558" s="24">
        <v>4614</v>
      </c>
      <c r="CB558" s="24">
        <v>2397</v>
      </c>
      <c r="CC558" s="24">
        <v>16992</v>
      </c>
      <c r="CD558" s="24">
        <v>43.42</v>
      </c>
      <c r="CE558" s="24">
        <v>30.94</v>
      </c>
      <c r="CF558" s="24">
        <v>92.39</v>
      </c>
      <c r="CG558" s="24">
        <v>24003</v>
      </c>
      <c r="CH558" s="24">
        <v>0</v>
      </c>
      <c r="CI558" s="24">
        <v>0</v>
      </c>
      <c r="CJ558" s="24" t="s">
        <v>98</v>
      </c>
      <c r="CK558" s="24">
        <v>6268</v>
      </c>
      <c r="CL558" s="28">
        <v>1.08</v>
      </c>
      <c r="CM558" s="28">
        <v>4.13</v>
      </c>
      <c r="CN558" s="24">
        <v>2765</v>
      </c>
      <c r="CO558" s="24">
        <v>44.21</v>
      </c>
      <c r="CP558" s="24">
        <v>998</v>
      </c>
      <c r="CQ558" s="24">
        <v>1559</v>
      </c>
      <c r="CR558" s="24">
        <v>891</v>
      </c>
      <c r="CS558" s="24">
        <v>3658</v>
      </c>
      <c r="CT558" s="24">
        <v>1232</v>
      </c>
      <c r="CU558" s="24">
        <v>2273</v>
      </c>
      <c r="CV558" s="24">
        <v>1718</v>
      </c>
      <c r="CW558" s="24">
        <v>1826</v>
      </c>
      <c r="CX558" s="24">
        <v>80</v>
      </c>
      <c r="CY558" s="24">
        <v>97.89</v>
      </c>
      <c r="CZ558" s="24">
        <v>86.16</v>
      </c>
      <c r="DA558" s="24">
        <v>57.13</v>
      </c>
      <c r="DB558" s="24">
        <v>556</v>
      </c>
      <c r="DC558" s="24">
        <v>2.4</v>
      </c>
      <c r="DD558" s="24">
        <v>5.98</v>
      </c>
      <c r="DE558" s="24">
        <v>145</v>
      </c>
      <c r="DF558" s="24">
        <v>2.3199999999999998</v>
      </c>
      <c r="DG558" s="24">
        <v>1.61</v>
      </c>
      <c r="DH558" s="24">
        <v>2.0299999999999998</v>
      </c>
    </row>
    <row r="559" spans="1:112" ht="12.3" customHeight="1">
      <c r="A559" s="24">
        <v>570</v>
      </c>
      <c r="B559" s="24" t="s">
        <v>688</v>
      </c>
      <c r="C559" s="24" t="s">
        <v>689</v>
      </c>
      <c r="D559" s="25" t="s">
        <v>201</v>
      </c>
      <c r="E559" s="25" t="s">
        <v>974</v>
      </c>
      <c r="F559" s="25" t="s">
        <v>1759</v>
      </c>
      <c r="G559" s="25" t="s">
        <v>1760</v>
      </c>
      <c r="H559" s="25" t="s">
        <v>431</v>
      </c>
      <c r="I559" s="26">
        <v>5687</v>
      </c>
      <c r="J559" s="27">
        <v>7702.0254255597902</v>
      </c>
      <c r="K559" s="27">
        <f t="shared" si="289"/>
        <v>233.16699999999997</v>
      </c>
      <c r="L559" s="24">
        <v>1639</v>
      </c>
      <c r="M559" s="24">
        <v>67</v>
      </c>
      <c r="N559" s="24">
        <v>3</v>
      </c>
      <c r="O559" s="24">
        <f t="shared" si="290"/>
        <v>70</v>
      </c>
      <c r="P559" s="28">
        <v>4.0999999999999996</v>
      </c>
      <c r="Q559" s="28">
        <f t="shared" si="291"/>
        <v>0.32543691207898129</v>
      </c>
      <c r="R559" s="29">
        <v>0.33216495143760305</v>
      </c>
      <c r="S559" s="29">
        <v>0.39592015898146893</v>
      </c>
      <c r="T559" s="29">
        <v>0.12130522398773623</v>
      </c>
      <c r="U559" s="28" t="s">
        <v>436</v>
      </c>
      <c r="V559" s="28" t="s">
        <v>119</v>
      </c>
      <c r="W559" s="28">
        <v>0.16764431002654623</v>
      </c>
      <c r="X559" s="27">
        <v>1291.200738274887</v>
      </c>
      <c r="Y559" s="30">
        <f t="shared" si="292"/>
        <v>1.0340294495221412E-4</v>
      </c>
      <c r="Z559" s="27">
        <f t="shared" si="293"/>
        <v>1291.200738274887</v>
      </c>
      <c r="AA559" s="27">
        <v>0</v>
      </c>
      <c r="AB559" s="27">
        <v>0</v>
      </c>
      <c r="AC559" s="27">
        <v>20</v>
      </c>
      <c r="AD559" s="27">
        <v>0</v>
      </c>
      <c r="AE559" s="27">
        <v>0</v>
      </c>
      <c r="AF559" s="27">
        <f t="shared" si="294"/>
        <v>20</v>
      </c>
      <c r="AG559" s="27">
        <f t="shared" si="295"/>
        <v>1</v>
      </c>
      <c r="AH559" s="27">
        <v>0</v>
      </c>
      <c r="AI559" s="27">
        <v>0</v>
      </c>
      <c r="AJ559" s="27">
        <v>0</v>
      </c>
      <c r="AK559" s="27">
        <v>0</v>
      </c>
      <c r="AL559" s="27">
        <v>0</v>
      </c>
      <c r="AM559" s="27">
        <v>0</v>
      </c>
      <c r="AN559" s="27">
        <f t="shared" si="296"/>
        <v>0</v>
      </c>
      <c r="AO559" s="27">
        <v>0</v>
      </c>
      <c r="AP559" s="30">
        <f t="shared" si="297"/>
        <v>0</v>
      </c>
      <c r="AQ559" s="30">
        <f t="shared" si="298"/>
        <v>0</v>
      </c>
      <c r="AR559" s="31">
        <f t="shared" si="299"/>
        <v>0</v>
      </c>
      <c r="AS559" s="31">
        <f t="shared" si="320"/>
        <v>0</v>
      </c>
      <c r="AT559" s="32">
        <f t="shared" si="300"/>
        <v>0</v>
      </c>
      <c r="AU559" s="24">
        <v>527.57664365354094</v>
      </c>
      <c r="AV559" s="28">
        <f t="shared" si="301"/>
        <v>1.4651090627123504E-2</v>
      </c>
      <c r="AW559" s="30">
        <f t="shared" si="302"/>
        <v>1.8816747625522031E-4</v>
      </c>
      <c r="AX559" s="33">
        <f t="shared" si="303"/>
        <v>1.4651090627123504E-2</v>
      </c>
      <c r="AY559" s="30">
        <f t="shared" si="304"/>
        <v>1.8816747625522031E-4</v>
      </c>
      <c r="AZ559" s="31">
        <f t="shared" si="305"/>
        <v>0.89618891648052879</v>
      </c>
      <c r="BA559" s="31">
        <f t="shared" si="317"/>
        <v>527.57664365354094</v>
      </c>
      <c r="BB559" s="33">
        <f t="shared" si="306"/>
        <v>0</v>
      </c>
      <c r="BC559" s="31">
        <f t="shared" si="307"/>
        <v>0.4143349861817518</v>
      </c>
      <c r="BD559" s="30">
        <f t="shared" si="308"/>
        <v>1.0340294495221412E-4</v>
      </c>
      <c r="BE559" s="31">
        <f t="shared" si="309"/>
        <v>0.94246052301753136</v>
      </c>
      <c r="BF559" s="31">
        <f t="shared" si="310"/>
        <v>0.37006941199634324</v>
      </c>
      <c r="BG559" s="31">
        <f t="shared" si="311"/>
        <v>0.56164050633440332</v>
      </c>
      <c r="BH559" s="24">
        <v>100</v>
      </c>
      <c r="BI559" s="24">
        <v>0.81007096378700005</v>
      </c>
      <c r="BJ559" s="24">
        <f t="shared" si="318"/>
        <v>9507.8403866663703</v>
      </c>
      <c r="BK559" s="28">
        <v>1</v>
      </c>
      <c r="BL559" s="28" t="str">
        <f t="shared" si="312"/>
        <v>FALSETRUE</v>
      </c>
      <c r="BM559" s="24" t="str">
        <f t="shared" si="313"/>
        <v>FALSETRUE</v>
      </c>
      <c r="BN559" s="28">
        <v>0.22320000000000001</v>
      </c>
      <c r="BO559" s="28">
        <f t="shared" si="314"/>
        <v>0.19840000000000002</v>
      </c>
      <c r="BP559" s="24">
        <v>2.08</v>
      </c>
      <c r="BQ559" s="24">
        <f t="shared" si="319"/>
        <v>224.78571428571428</v>
      </c>
      <c r="BR559" s="24">
        <v>14</v>
      </c>
      <c r="BS559" s="28">
        <v>0.19</v>
      </c>
      <c r="BT559" s="28">
        <v>10.805300000000001</v>
      </c>
      <c r="BU559" s="24"/>
      <c r="BV559" s="28">
        <v>0.06</v>
      </c>
      <c r="BW559" s="28">
        <v>3.4121999999999999</v>
      </c>
      <c r="BX559" s="24">
        <v>920</v>
      </c>
      <c r="BY559" s="24">
        <v>4121</v>
      </c>
      <c r="BZ559" s="24">
        <v>646</v>
      </c>
      <c r="CA559" s="24">
        <v>719</v>
      </c>
      <c r="CB559" s="24">
        <v>444</v>
      </c>
      <c r="CC559" s="24">
        <v>4524</v>
      </c>
      <c r="CD559" s="24">
        <v>38</v>
      </c>
      <c r="CE559" s="24">
        <v>35.450000000000003</v>
      </c>
      <c r="CF559" s="24">
        <v>86.83</v>
      </c>
      <c r="CG559" s="24">
        <v>5687</v>
      </c>
      <c r="CH559" s="24">
        <v>0</v>
      </c>
      <c r="CI559" s="24">
        <v>0</v>
      </c>
      <c r="CJ559" s="24" t="s">
        <v>98</v>
      </c>
      <c r="CK559" s="24">
        <v>1763</v>
      </c>
      <c r="CL559" s="28">
        <v>1.1299999999999999</v>
      </c>
      <c r="CM559" s="28">
        <v>3.57</v>
      </c>
      <c r="CN559" s="24">
        <v>852</v>
      </c>
      <c r="CO559" s="24">
        <v>48.35</v>
      </c>
      <c r="CP559" s="24">
        <v>562</v>
      </c>
      <c r="CQ559" s="24">
        <v>918</v>
      </c>
      <c r="CR559" s="24">
        <v>725</v>
      </c>
      <c r="CS559" s="24">
        <v>3147</v>
      </c>
      <c r="CT559" s="24">
        <v>164</v>
      </c>
      <c r="CU559" s="24">
        <v>378</v>
      </c>
      <c r="CV559" s="24">
        <v>307</v>
      </c>
      <c r="CW559" s="24">
        <v>690</v>
      </c>
      <c r="CX559" s="24">
        <v>71.62</v>
      </c>
      <c r="CY559" s="24">
        <v>98.69</v>
      </c>
      <c r="CZ559" s="24">
        <v>82.53</v>
      </c>
      <c r="DA559" s="24">
        <v>72.78</v>
      </c>
      <c r="DB559" s="24">
        <v>106</v>
      </c>
      <c r="DC559" s="24">
        <v>1.55</v>
      </c>
      <c r="DD559" s="24">
        <v>2.61</v>
      </c>
      <c r="DE559" s="24">
        <v>3</v>
      </c>
      <c r="DF559" s="24">
        <v>0.17</v>
      </c>
      <c r="DG559" s="24">
        <v>0.11</v>
      </c>
      <c r="DH559" s="24">
        <v>1.35</v>
      </c>
    </row>
    <row r="560" spans="1:112" ht="12.3" customHeight="1">
      <c r="A560" s="24">
        <v>571</v>
      </c>
      <c r="B560" s="24" t="s">
        <v>688</v>
      </c>
      <c r="C560" s="24" t="s">
        <v>689</v>
      </c>
      <c r="D560" s="25" t="s">
        <v>201</v>
      </c>
      <c r="E560" s="25" t="s">
        <v>974</v>
      </c>
      <c r="F560" s="25" t="s">
        <v>1614</v>
      </c>
      <c r="G560" s="25" t="s">
        <v>2548</v>
      </c>
      <c r="H560" s="25" t="s">
        <v>431</v>
      </c>
      <c r="I560" s="26">
        <v>1479</v>
      </c>
      <c r="J560" s="27">
        <v>2003.0412527524054</v>
      </c>
      <c r="K560" s="27">
        <f t="shared" si="289"/>
        <v>270.95279999999997</v>
      </c>
      <c r="L560" s="24">
        <v>339</v>
      </c>
      <c r="M560" s="24">
        <v>68</v>
      </c>
      <c r="N560" s="24">
        <v>8</v>
      </c>
      <c r="O560" s="24">
        <f t="shared" si="290"/>
        <v>76</v>
      </c>
      <c r="P560" s="28">
        <v>18.32</v>
      </c>
      <c r="Q560" s="28">
        <f t="shared" si="291"/>
        <v>0.57408168055945985</v>
      </c>
      <c r="R560" s="29">
        <v>0.33216495143760305</v>
      </c>
      <c r="S560" s="29">
        <v>0.39592015898146893</v>
      </c>
      <c r="T560" s="29">
        <v>0.12130522398773623</v>
      </c>
      <c r="U560" s="28" t="s">
        <v>436</v>
      </c>
      <c r="V560" s="28" t="s">
        <v>119</v>
      </c>
      <c r="W560" s="28">
        <v>0.7490838438259334</v>
      </c>
      <c r="X560" s="27">
        <v>1500.4458409536849</v>
      </c>
      <c r="Y560" s="30">
        <f t="shared" si="292"/>
        <v>1.2015987452361733E-4</v>
      </c>
      <c r="Z560" s="27">
        <f t="shared" si="293"/>
        <v>1500.4458409536849</v>
      </c>
      <c r="AA560" s="27">
        <v>0</v>
      </c>
      <c r="AB560" s="27">
        <v>0</v>
      </c>
      <c r="AC560" s="27">
        <v>132</v>
      </c>
      <c r="AD560" s="27">
        <v>0</v>
      </c>
      <c r="AE560" s="27">
        <v>0</v>
      </c>
      <c r="AF560" s="27">
        <f t="shared" si="294"/>
        <v>132</v>
      </c>
      <c r="AG560" s="27">
        <f t="shared" si="295"/>
        <v>1</v>
      </c>
      <c r="AH560" s="27">
        <v>0</v>
      </c>
      <c r="AI560" s="27">
        <v>0</v>
      </c>
      <c r="AJ560" s="27">
        <v>132</v>
      </c>
      <c r="AK560" s="27">
        <v>0</v>
      </c>
      <c r="AL560" s="27">
        <v>0</v>
      </c>
      <c r="AM560" s="27">
        <v>132</v>
      </c>
      <c r="AN560" s="27">
        <f t="shared" si="296"/>
        <v>1</v>
      </c>
      <c r="AO560" s="27">
        <v>0</v>
      </c>
      <c r="AP560" s="30">
        <f t="shared" si="297"/>
        <v>0</v>
      </c>
      <c r="AQ560" s="30">
        <f t="shared" si="298"/>
        <v>0</v>
      </c>
      <c r="AR560" s="31">
        <f t="shared" si="299"/>
        <v>0</v>
      </c>
      <c r="AS560" s="31">
        <f t="shared" si="320"/>
        <v>0</v>
      </c>
      <c r="AT560" s="32">
        <f t="shared" si="300"/>
        <v>0</v>
      </c>
      <c r="AU560" s="24">
        <v>279.40827374707317</v>
      </c>
      <c r="AV560" s="28">
        <f t="shared" si="301"/>
        <v>7.7593198824866642E-3</v>
      </c>
      <c r="AW560" s="30">
        <f t="shared" si="302"/>
        <v>9.9654809113082718E-5</v>
      </c>
      <c r="AX560" s="33">
        <f t="shared" si="303"/>
        <v>7.7593198824866642E-3</v>
      </c>
      <c r="AY560" s="30">
        <f t="shared" si="304"/>
        <v>9.9654809113082718E-5</v>
      </c>
      <c r="AZ560" s="31">
        <f t="shared" si="305"/>
        <v>0.8954628364275008</v>
      </c>
      <c r="BA560" s="31">
        <f t="shared" si="317"/>
        <v>279.40827374707317</v>
      </c>
      <c r="BB560" s="33">
        <f t="shared" si="306"/>
        <v>0</v>
      </c>
      <c r="BC560" s="31">
        <f t="shared" si="307"/>
        <v>0.41179570258253023</v>
      </c>
      <c r="BD560" s="30">
        <f t="shared" si="308"/>
        <v>1.2015987452361733E-4</v>
      </c>
      <c r="BE560" s="31">
        <f t="shared" si="309"/>
        <v>0.94252541092304731</v>
      </c>
      <c r="BF560" s="31">
        <f t="shared" si="310"/>
        <v>0.56390980487450149</v>
      </c>
      <c r="BG560" s="31">
        <f t="shared" si="311"/>
        <v>0.85582482115484626</v>
      </c>
      <c r="BH560" s="24">
        <v>0</v>
      </c>
      <c r="BI560" s="24">
        <v>497.115383587</v>
      </c>
      <c r="BJ560" s="24">
        <f t="shared" si="318"/>
        <v>4.0293286405646986</v>
      </c>
      <c r="BK560" s="28">
        <f t="shared" ref="BK560:BK585" si="321">BJ560/(2000)</f>
        <v>2.0146643202823495E-3</v>
      </c>
      <c r="BL560" s="28" t="str">
        <f t="shared" si="312"/>
        <v>TRUEFALSE</v>
      </c>
      <c r="BM560" s="24" t="str">
        <f t="shared" si="313"/>
        <v>FALSEFALSE</v>
      </c>
      <c r="BN560" s="28">
        <v>0.42149999999999999</v>
      </c>
      <c r="BO560" s="28">
        <f t="shared" si="314"/>
        <v>0.37466666666666665</v>
      </c>
      <c r="BP560" s="24">
        <v>21.38</v>
      </c>
      <c r="BQ560" s="24">
        <f t="shared" si="319"/>
        <v>28.692307692307693</v>
      </c>
      <c r="BR560" s="24">
        <v>13</v>
      </c>
      <c r="BS560" s="28">
        <v>14.479999999999999</v>
      </c>
      <c r="BT560" s="28">
        <v>214.15919999999997</v>
      </c>
      <c r="BU560" s="24">
        <v>0.7</v>
      </c>
      <c r="BV560" s="28">
        <v>11.450000000000001</v>
      </c>
      <c r="BW560" s="28">
        <v>169.34550000000002</v>
      </c>
      <c r="BX560" s="24">
        <v>389</v>
      </c>
      <c r="BY560" s="24">
        <v>923</v>
      </c>
      <c r="BZ560" s="24">
        <v>167</v>
      </c>
      <c r="CA560" s="24">
        <v>297</v>
      </c>
      <c r="CB560" s="24">
        <v>175</v>
      </c>
      <c r="CC560" s="24">
        <v>1007</v>
      </c>
      <c r="CD560" s="24">
        <v>60.24</v>
      </c>
      <c r="CE560" s="24">
        <v>32.869999999999997</v>
      </c>
      <c r="CF560" s="24">
        <v>117.5</v>
      </c>
      <c r="CG560" s="24">
        <v>0</v>
      </c>
      <c r="CH560" s="24">
        <v>1479</v>
      </c>
      <c r="CI560" s="24">
        <v>100</v>
      </c>
      <c r="CJ560" s="24" t="s">
        <v>1980</v>
      </c>
      <c r="CK560" s="24">
        <v>435</v>
      </c>
      <c r="CL560" s="28">
        <v>1.02</v>
      </c>
      <c r="CM560" s="28">
        <v>3.46</v>
      </c>
      <c r="CN560" s="24">
        <v>93</v>
      </c>
      <c r="CO560" s="24">
        <v>21.38</v>
      </c>
      <c r="CP560" s="24">
        <v>89</v>
      </c>
      <c r="CQ560" s="24">
        <v>189</v>
      </c>
      <c r="CR560" s="24">
        <v>95</v>
      </c>
      <c r="CS560" s="24">
        <v>373</v>
      </c>
      <c r="CT560" s="24">
        <v>63</v>
      </c>
      <c r="CU560" s="24">
        <v>159</v>
      </c>
      <c r="CV560" s="24">
        <v>85</v>
      </c>
      <c r="CW560" s="24">
        <v>37</v>
      </c>
      <c r="CX560" s="24">
        <v>66.319999999999993</v>
      </c>
      <c r="CY560" s="24">
        <v>91.91</v>
      </c>
      <c r="CZ560" s="24">
        <v>61.59</v>
      </c>
      <c r="DA560" s="24">
        <v>22.7</v>
      </c>
      <c r="DB560" s="24">
        <v>267</v>
      </c>
      <c r="DC560" s="24">
        <v>8.73</v>
      </c>
      <c r="DD560" s="24">
        <v>5.29</v>
      </c>
      <c r="DE560" s="24">
        <v>3</v>
      </c>
      <c r="DF560" s="24">
        <v>0.69</v>
      </c>
      <c r="DG560" s="24">
        <v>0.46</v>
      </c>
      <c r="DH560" s="24">
        <v>11.33</v>
      </c>
    </row>
    <row r="561" spans="1:112" ht="12.3" customHeight="1">
      <c r="A561" s="24">
        <v>572</v>
      </c>
      <c r="B561" s="24" t="s">
        <v>688</v>
      </c>
      <c r="C561" s="24" t="s">
        <v>689</v>
      </c>
      <c r="D561" s="25" t="s">
        <v>201</v>
      </c>
      <c r="E561" s="25" t="s">
        <v>974</v>
      </c>
      <c r="F561" s="25" t="s">
        <v>2666</v>
      </c>
      <c r="G561" s="25" t="s">
        <v>2667</v>
      </c>
      <c r="H561" s="25" t="s">
        <v>431</v>
      </c>
      <c r="I561" s="26">
        <v>516</v>
      </c>
      <c r="J561" s="27">
        <v>698.82980826250241</v>
      </c>
      <c r="K561" s="27">
        <f t="shared" si="289"/>
        <v>85.39800000000001</v>
      </c>
      <c r="L561" s="24">
        <v>121</v>
      </c>
      <c r="M561" s="24">
        <v>21</v>
      </c>
      <c r="N561" s="24">
        <v>3</v>
      </c>
      <c r="O561" s="24">
        <f t="shared" si="290"/>
        <v>24</v>
      </c>
      <c r="P561" s="28">
        <v>16.55</v>
      </c>
      <c r="Q561" s="28">
        <f t="shared" si="291"/>
        <v>0.53159257368818758</v>
      </c>
      <c r="R561" s="29">
        <v>0.33216495143760305</v>
      </c>
      <c r="S561" s="29">
        <v>0.39592015898146893</v>
      </c>
      <c r="T561" s="29">
        <v>0.12130522398773623</v>
      </c>
      <c r="U561" s="28" t="s">
        <v>436</v>
      </c>
      <c r="V561" s="28" t="s">
        <v>119</v>
      </c>
      <c r="W561" s="28">
        <v>0.67671056852179023</v>
      </c>
      <c r="X561" s="27">
        <v>472.9055168492917</v>
      </c>
      <c r="Y561" s="30">
        <f t="shared" si="292"/>
        <v>3.7871588573979943E-5</v>
      </c>
      <c r="Z561" s="27">
        <f t="shared" si="293"/>
        <v>472.9055168492917</v>
      </c>
      <c r="AA561" s="27">
        <v>0</v>
      </c>
      <c r="AB561" s="27">
        <v>0</v>
      </c>
      <c r="AC561" s="27">
        <v>0</v>
      </c>
      <c r="AD561" s="27">
        <v>0</v>
      </c>
      <c r="AE561" s="27">
        <v>0</v>
      </c>
      <c r="AF561" s="27">
        <f t="shared" si="294"/>
        <v>0</v>
      </c>
      <c r="AG561" s="27">
        <f t="shared" si="295"/>
        <v>0</v>
      </c>
      <c r="AH561" s="27">
        <v>0</v>
      </c>
      <c r="AI561" s="27">
        <v>0</v>
      </c>
      <c r="AJ561" s="27">
        <v>0</v>
      </c>
      <c r="AK561" s="27">
        <v>0</v>
      </c>
      <c r="AL561" s="27">
        <v>0</v>
      </c>
      <c r="AM561" s="27">
        <v>0</v>
      </c>
      <c r="AN561" s="27">
        <f t="shared" si="296"/>
        <v>0</v>
      </c>
      <c r="AO561" s="27">
        <v>0</v>
      </c>
      <c r="AP561" s="30">
        <f t="shared" si="297"/>
        <v>0</v>
      </c>
      <c r="AQ561" s="30">
        <f t="shared" si="298"/>
        <v>0</v>
      </c>
      <c r="AR561" s="31">
        <f t="shared" si="299"/>
        <v>0</v>
      </c>
      <c r="AS561" s="31">
        <f t="shared" si="320"/>
        <v>0</v>
      </c>
      <c r="AT561" s="32">
        <f t="shared" si="300"/>
        <v>0</v>
      </c>
      <c r="AU561" s="24">
        <v>138.04895597844521</v>
      </c>
      <c r="AV561" s="28">
        <f t="shared" si="301"/>
        <v>3.8336946666429799E-3</v>
      </c>
      <c r="AW561" s="30">
        <f t="shared" si="302"/>
        <v>4.923706149355366E-5</v>
      </c>
      <c r="AX561" s="33">
        <f t="shared" si="303"/>
        <v>3.8336946666429799E-3</v>
      </c>
      <c r="AY561" s="30">
        <f t="shared" si="304"/>
        <v>4.923706149355366E-5</v>
      </c>
      <c r="AZ561" s="31">
        <f t="shared" si="305"/>
        <v>0.89504925358058063</v>
      </c>
      <c r="BA561" s="31">
        <f t="shared" si="317"/>
        <v>138.04895597844521</v>
      </c>
      <c r="BB561" s="33">
        <f t="shared" si="306"/>
        <v>0</v>
      </c>
      <c r="BC561" s="31">
        <f t="shared" si="307"/>
        <v>0.41034929989494223</v>
      </c>
      <c r="BD561" s="30">
        <f t="shared" si="308"/>
        <v>3.7871588573979943E-5</v>
      </c>
      <c r="BE561" s="31">
        <f t="shared" si="309"/>
        <v>0.94220676576189089</v>
      </c>
      <c r="BF561" s="31">
        <f t="shared" si="310"/>
        <v>0.53965173529075161</v>
      </c>
      <c r="BG561" s="31">
        <f t="shared" si="311"/>
        <v>0.81900925617687104</v>
      </c>
      <c r="BH561" s="24">
        <v>0</v>
      </c>
      <c r="BI561" s="24">
        <v>125.64160101500001</v>
      </c>
      <c r="BJ561" s="24">
        <f t="shared" si="318"/>
        <v>5.5620893288288409</v>
      </c>
      <c r="BK561" s="28">
        <f t="shared" si="321"/>
        <v>2.7810446644144205E-3</v>
      </c>
      <c r="BL561" s="28" t="str">
        <f t="shared" si="312"/>
        <v>TRUEFALSE</v>
      </c>
      <c r="BM561" s="24" t="str">
        <f t="shared" si="313"/>
        <v>FALSEFALSE</v>
      </c>
      <c r="BN561" s="28">
        <v>0.47600000000000003</v>
      </c>
      <c r="BO561" s="28">
        <f t="shared" si="314"/>
        <v>0.42311111111111116</v>
      </c>
      <c r="BP561" s="24">
        <v>22.86</v>
      </c>
      <c r="BQ561" s="24">
        <f t="shared" si="319"/>
        <v>40.799999999999997</v>
      </c>
      <c r="BR561" s="24">
        <v>5</v>
      </c>
      <c r="BS561" s="28">
        <v>26.8</v>
      </c>
      <c r="BT561" s="28">
        <v>138.28800000000001</v>
      </c>
      <c r="BU561" s="24">
        <v>1.96</v>
      </c>
      <c r="BV561" s="28">
        <v>5.88</v>
      </c>
      <c r="BW561" s="28">
        <v>30.340799999999998</v>
      </c>
      <c r="BX561" s="24">
        <v>149</v>
      </c>
      <c r="BY561" s="24">
        <v>313</v>
      </c>
      <c r="BZ561" s="24">
        <v>54</v>
      </c>
      <c r="CA561" s="24">
        <v>120</v>
      </c>
      <c r="CB561" s="24">
        <v>50</v>
      </c>
      <c r="CC561" s="24">
        <v>346</v>
      </c>
      <c r="CD561" s="24">
        <v>64.86</v>
      </c>
      <c r="CE561" s="24">
        <v>32.479999999999997</v>
      </c>
      <c r="CF561" s="24">
        <v>120.51</v>
      </c>
      <c r="CG561" s="24">
        <v>0</v>
      </c>
      <c r="CH561" s="24">
        <v>516</v>
      </c>
      <c r="CI561" s="24">
        <v>100</v>
      </c>
      <c r="CJ561" s="24" t="s">
        <v>1980</v>
      </c>
      <c r="CK561" s="24">
        <v>155</v>
      </c>
      <c r="CL561" s="28">
        <v>1.01</v>
      </c>
      <c r="CM561" s="28">
        <v>3.35</v>
      </c>
      <c r="CN561" s="24">
        <v>26</v>
      </c>
      <c r="CO561" s="24">
        <v>16.88</v>
      </c>
      <c r="CP561" s="24">
        <v>41</v>
      </c>
      <c r="CQ561" s="24">
        <v>138</v>
      </c>
      <c r="CR561" s="24">
        <v>25</v>
      </c>
      <c r="CS561" s="24">
        <v>204</v>
      </c>
      <c r="CT561" s="24">
        <v>27</v>
      </c>
      <c r="CU561" s="24">
        <v>65</v>
      </c>
      <c r="CV561" s="24">
        <v>21</v>
      </c>
      <c r="CW561" s="24">
        <v>10</v>
      </c>
      <c r="CX561" s="24">
        <v>64.290000000000006</v>
      </c>
      <c r="CY561" s="24">
        <v>98.48</v>
      </c>
      <c r="CZ561" s="24">
        <v>52.5</v>
      </c>
      <c r="DA561" s="24">
        <v>17.239999999999998</v>
      </c>
      <c r="DB561" s="24">
        <v>96</v>
      </c>
      <c r="DC561" s="24">
        <v>2.5</v>
      </c>
      <c r="DD561" s="24">
        <v>5.84</v>
      </c>
      <c r="DE561" s="24">
        <v>0</v>
      </c>
      <c r="DF561" s="24">
        <v>0</v>
      </c>
      <c r="DG561" s="24">
        <v>1.95</v>
      </c>
      <c r="DH561" s="24">
        <v>10.34</v>
      </c>
    </row>
    <row r="562" spans="1:112" ht="12.3" customHeight="1">
      <c r="A562" s="24">
        <v>573</v>
      </c>
      <c r="B562" s="24" t="s">
        <v>688</v>
      </c>
      <c r="C562" s="24" t="s">
        <v>689</v>
      </c>
      <c r="D562" s="25" t="s">
        <v>176</v>
      </c>
      <c r="E562" s="25" t="s">
        <v>1145</v>
      </c>
      <c r="F562" s="25" t="s">
        <v>1146</v>
      </c>
      <c r="G562" s="25" t="s">
        <v>1147</v>
      </c>
      <c r="H562" s="25" t="s">
        <v>431</v>
      </c>
      <c r="I562" s="26">
        <v>16168</v>
      </c>
      <c r="J562" s="27">
        <v>19806.945251805137</v>
      </c>
      <c r="K562" s="27">
        <f t="shared" si="289"/>
        <v>2994.3136</v>
      </c>
      <c r="L562" s="24">
        <v>3195</v>
      </c>
      <c r="M562" s="24">
        <v>612</v>
      </c>
      <c r="N562" s="24">
        <v>114</v>
      </c>
      <c r="O562" s="24">
        <f t="shared" si="290"/>
        <v>726</v>
      </c>
      <c r="P562" s="28">
        <v>18.52</v>
      </c>
      <c r="Q562" s="28">
        <f t="shared" si="291"/>
        <v>0.41927718765687166</v>
      </c>
      <c r="R562" s="29">
        <v>0.40218974014641312</v>
      </c>
      <c r="S562" s="29">
        <v>8.7118560812425222E-2</v>
      </c>
      <c r="T562" s="29">
        <v>0.26870282309223587</v>
      </c>
      <c r="U562" s="28" t="s">
        <v>237</v>
      </c>
      <c r="V562" s="28" t="s">
        <v>129</v>
      </c>
      <c r="W562" s="28">
        <v>0.39763664904474105</v>
      </c>
      <c r="X562" s="27">
        <v>7875.9673377404397</v>
      </c>
      <c r="Y562" s="30">
        <f t="shared" si="292"/>
        <v>6.307293613833357E-4</v>
      </c>
      <c r="Z562" s="27">
        <f t="shared" si="293"/>
        <v>7875.9673377404397</v>
      </c>
      <c r="AA562" s="27">
        <v>0</v>
      </c>
      <c r="AB562" s="27">
        <v>0</v>
      </c>
      <c r="AC562" s="27">
        <v>0</v>
      </c>
      <c r="AD562" s="27">
        <v>0</v>
      </c>
      <c r="AE562" s="27">
        <v>3542</v>
      </c>
      <c r="AF562" s="27">
        <f t="shared" si="294"/>
        <v>3542</v>
      </c>
      <c r="AG562" s="27">
        <f t="shared" si="295"/>
        <v>1</v>
      </c>
      <c r="AH562" s="27">
        <v>0</v>
      </c>
      <c r="AI562" s="27">
        <v>0</v>
      </c>
      <c r="AJ562" s="27">
        <v>0</v>
      </c>
      <c r="AK562" s="27">
        <v>0</v>
      </c>
      <c r="AL562" s="27">
        <v>3542</v>
      </c>
      <c r="AM562" s="27">
        <v>3542</v>
      </c>
      <c r="AN562" s="27">
        <f t="shared" si="296"/>
        <v>1</v>
      </c>
      <c r="AO562" s="27">
        <v>0</v>
      </c>
      <c r="AP562" s="30">
        <f t="shared" si="297"/>
        <v>0</v>
      </c>
      <c r="AQ562" s="30">
        <f t="shared" si="298"/>
        <v>0</v>
      </c>
      <c r="AR562" s="31">
        <f t="shared" si="299"/>
        <v>0</v>
      </c>
      <c r="AS562" s="31">
        <f t="shared" si="320"/>
        <v>0</v>
      </c>
      <c r="AT562" s="32">
        <f t="shared" si="300"/>
        <v>0</v>
      </c>
      <c r="AU562" s="24">
        <v>2084.0136776434879</v>
      </c>
      <c r="AV562" s="28">
        <f t="shared" si="301"/>
        <v>5.7874194444761523E-2</v>
      </c>
      <c r="AW562" s="30">
        <f t="shared" si="302"/>
        <v>7.4329218118506337E-4</v>
      </c>
      <c r="AX562" s="33">
        <f t="shared" si="303"/>
        <v>5.7874194444761523E-2</v>
      </c>
      <c r="AY562" s="30">
        <f t="shared" si="304"/>
        <v>7.4329218118506337E-4</v>
      </c>
      <c r="AZ562" s="31">
        <f t="shared" si="305"/>
        <v>0.90074267119391183</v>
      </c>
      <c r="BA562" s="31">
        <f t="shared" si="317"/>
        <v>2084.0136776434879</v>
      </c>
      <c r="BB562" s="33">
        <f t="shared" si="306"/>
        <v>0</v>
      </c>
      <c r="BC562" s="31">
        <f t="shared" si="307"/>
        <v>0.45360220192836215</v>
      </c>
      <c r="BD562" s="30">
        <f t="shared" si="308"/>
        <v>6.307293613833357E-4</v>
      </c>
      <c r="BE562" s="31">
        <f t="shared" si="309"/>
        <v>0.94450249058322577</v>
      </c>
      <c r="BF562" s="31">
        <f t="shared" si="310"/>
        <v>0.44758995632978338</v>
      </c>
      <c r="BG562" s="31">
        <f t="shared" si="311"/>
        <v>0.67929053727287514</v>
      </c>
      <c r="BH562" s="24">
        <v>85.47</v>
      </c>
      <c r="BI562" s="24">
        <v>150.96164688499999</v>
      </c>
      <c r="BJ562" s="24">
        <f t="shared" si="318"/>
        <v>131.20514819829523</v>
      </c>
      <c r="BK562" s="28">
        <f t="shared" si="321"/>
        <v>6.5602574099147618E-2</v>
      </c>
      <c r="BL562" s="28" t="str">
        <f t="shared" si="312"/>
        <v>FALSETRUE</v>
      </c>
      <c r="BM562" s="24" t="str">
        <f t="shared" si="313"/>
        <v>FALSETRUE</v>
      </c>
      <c r="BN562" s="28">
        <v>0.45929999999999999</v>
      </c>
      <c r="BO562" s="28">
        <f t="shared" si="314"/>
        <v>0.40826666666666667</v>
      </c>
      <c r="BP562" s="24">
        <v>5.68</v>
      </c>
      <c r="BQ562" s="24">
        <f t="shared" si="319"/>
        <v>158.81818181818181</v>
      </c>
      <c r="BR562" s="24">
        <v>33</v>
      </c>
      <c r="BS562" s="28">
        <v>3.12</v>
      </c>
      <c r="BT562" s="28">
        <v>504.44160000000005</v>
      </c>
      <c r="BU562" s="24">
        <v>0.05</v>
      </c>
      <c r="BV562" s="28">
        <v>5.129999999999999</v>
      </c>
      <c r="BW562" s="28">
        <v>829.41839999999979</v>
      </c>
      <c r="BX562" s="24">
        <v>4794</v>
      </c>
      <c r="BY562" s="24">
        <v>10437</v>
      </c>
      <c r="BZ562" s="24">
        <v>937</v>
      </c>
      <c r="CA562" s="24">
        <v>3801</v>
      </c>
      <c r="CB562" s="24">
        <v>1985</v>
      </c>
      <c r="CC562" s="24">
        <v>10382</v>
      </c>
      <c r="CD562" s="24">
        <v>54.91</v>
      </c>
      <c r="CE562" s="24">
        <v>28.51</v>
      </c>
      <c r="CF562" s="24">
        <v>99.8</v>
      </c>
      <c r="CG562" s="24">
        <v>13819</v>
      </c>
      <c r="CH562" s="24">
        <v>2349</v>
      </c>
      <c r="CI562" s="24">
        <v>14.53</v>
      </c>
      <c r="CJ562" s="24" t="s">
        <v>98</v>
      </c>
      <c r="CK562" s="24">
        <v>3965</v>
      </c>
      <c r="CL562" s="28">
        <v>1.06</v>
      </c>
      <c r="CM562" s="28">
        <v>4.3</v>
      </c>
      <c r="CN562" s="24">
        <v>1270</v>
      </c>
      <c r="CO562" s="24">
        <v>32.1</v>
      </c>
      <c r="CP562" s="24">
        <v>795</v>
      </c>
      <c r="CQ562" s="24">
        <v>2449</v>
      </c>
      <c r="CR562" s="24">
        <v>1832</v>
      </c>
      <c r="CS562" s="24">
        <v>5241</v>
      </c>
      <c r="CT562" s="24">
        <v>734</v>
      </c>
      <c r="CU562" s="24">
        <v>2015</v>
      </c>
      <c r="CV562" s="24">
        <v>1176</v>
      </c>
      <c r="CW562" s="24">
        <v>696</v>
      </c>
      <c r="CX562" s="24">
        <v>59.77</v>
      </c>
      <c r="CY562" s="24">
        <v>97.11</v>
      </c>
      <c r="CZ562" s="24">
        <v>71.709999999999994</v>
      </c>
      <c r="DA562" s="24">
        <v>34.369999999999997</v>
      </c>
      <c r="DB562" s="24">
        <v>744</v>
      </c>
      <c r="DC562" s="24">
        <v>4.01</v>
      </c>
      <c r="DD562" s="24">
        <v>10.11</v>
      </c>
      <c r="DE562" s="24">
        <v>70</v>
      </c>
      <c r="DF562" s="24">
        <v>1.77</v>
      </c>
      <c r="DG562" s="24">
        <v>3.77</v>
      </c>
      <c r="DH562" s="24">
        <v>4.6399999999999997</v>
      </c>
    </row>
    <row r="563" spans="1:112" ht="12.3" customHeight="1">
      <c r="A563" s="24">
        <v>574</v>
      </c>
      <c r="B563" s="24" t="s">
        <v>688</v>
      </c>
      <c r="C563" s="24" t="s">
        <v>689</v>
      </c>
      <c r="D563" s="25" t="s">
        <v>176</v>
      </c>
      <c r="E563" s="25" t="s">
        <v>1145</v>
      </c>
      <c r="F563" s="25" t="s">
        <v>643</v>
      </c>
      <c r="G563" s="25" t="s">
        <v>2627</v>
      </c>
      <c r="H563" s="25" t="s">
        <v>431</v>
      </c>
      <c r="I563" s="26">
        <v>2335</v>
      </c>
      <c r="J563" s="27">
        <v>2860.5403985010512</v>
      </c>
      <c r="K563" s="27">
        <f t="shared" si="289"/>
        <v>417.96499999999997</v>
      </c>
      <c r="L563" s="24">
        <v>546</v>
      </c>
      <c r="M563" s="24">
        <v>102</v>
      </c>
      <c r="N563" s="24">
        <v>17</v>
      </c>
      <c r="O563" s="24">
        <f t="shared" si="290"/>
        <v>119</v>
      </c>
      <c r="P563" s="28">
        <v>17.899999999999999</v>
      </c>
      <c r="Q563" s="28">
        <f t="shared" si="291"/>
        <v>0.41459296996748407</v>
      </c>
      <c r="R563" s="29">
        <v>0.40218974014641312</v>
      </c>
      <c r="S563" s="29">
        <v>8.7118560812425222E-2</v>
      </c>
      <c r="T563" s="29">
        <v>0.26870282309223587</v>
      </c>
      <c r="U563" s="28" t="s">
        <v>237</v>
      </c>
      <c r="V563" s="28" t="s">
        <v>129</v>
      </c>
      <c r="W563" s="28">
        <v>0.38432483897952824</v>
      </c>
      <c r="X563" s="27">
        <v>1099.3767280483521</v>
      </c>
      <c r="Y563" s="30">
        <f t="shared" si="292"/>
        <v>8.8041144898979798E-5</v>
      </c>
      <c r="Z563" s="27">
        <f t="shared" si="293"/>
        <v>1099.3767280483521</v>
      </c>
      <c r="AA563" s="27">
        <v>0</v>
      </c>
      <c r="AB563" s="27">
        <v>0</v>
      </c>
      <c r="AC563" s="27">
        <v>185</v>
      </c>
      <c r="AD563" s="27">
        <v>0</v>
      </c>
      <c r="AE563" s="27">
        <v>0</v>
      </c>
      <c r="AF563" s="27">
        <f t="shared" si="294"/>
        <v>185</v>
      </c>
      <c r="AG563" s="27">
        <f t="shared" si="295"/>
        <v>1</v>
      </c>
      <c r="AH563" s="27">
        <v>0</v>
      </c>
      <c r="AI563" s="27">
        <v>0</v>
      </c>
      <c r="AJ563" s="27">
        <v>0</v>
      </c>
      <c r="AK563" s="27">
        <v>0</v>
      </c>
      <c r="AL563" s="27">
        <v>0</v>
      </c>
      <c r="AM563" s="27">
        <v>0</v>
      </c>
      <c r="AN563" s="27">
        <f t="shared" si="296"/>
        <v>0</v>
      </c>
      <c r="AO563" s="27">
        <v>0</v>
      </c>
      <c r="AP563" s="30">
        <f t="shared" si="297"/>
        <v>0</v>
      </c>
      <c r="AQ563" s="30">
        <f t="shared" si="298"/>
        <v>0</v>
      </c>
      <c r="AR563" s="31">
        <f t="shared" si="299"/>
        <v>0</v>
      </c>
      <c r="AS563" s="31">
        <f t="shared" si="320"/>
        <v>0</v>
      </c>
      <c r="AT563" s="32">
        <f t="shared" si="300"/>
        <v>0</v>
      </c>
      <c r="AU563" s="24">
        <f>W563*CS563</f>
        <v>197.15864239649798</v>
      </c>
      <c r="AV563" s="28">
        <f t="shared" si="301"/>
        <v>5.4752028400420621E-3</v>
      </c>
      <c r="AW563" s="30">
        <f t="shared" si="302"/>
        <v>7.0319345270366594E-5</v>
      </c>
      <c r="AX563" s="33">
        <f t="shared" si="303"/>
        <v>5.4752028400420621E-3</v>
      </c>
      <c r="AY563" s="30">
        <f t="shared" si="304"/>
        <v>7.0319345270366594E-5</v>
      </c>
      <c r="AZ563" s="31">
        <f t="shared" si="305"/>
        <v>0.89522219408974002</v>
      </c>
      <c r="BA563" s="31">
        <f t="shared" si="317"/>
        <v>197.15864239649798</v>
      </c>
      <c r="BB563" s="33">
        <f t="shared" si="306"/>
        <v>0</v>
      </c>
      <c r="BC563" s="31">
        <f t="shared" si="307"/>
        <v>0.43429571235873171</v>
      </c>
      <c r="BD563" s="30">
        <f t="shared" si="308"/>
        <v>8.8041144898979798E-5</v>
      </c>
      <c r="BE563" s="31">
        <f t="shared" si="309"/>
        <v>0.94240103747597315</v>
      </c>
      <c r="BF563" s="31">
        <f t="shared" si="310"/>
        <v>0.44227130586680014</v>
      </c>
      <c r="BG563" s="31">
        <f t="shared" si="311"/>
        <v>0.67121862037779512</v>
      </c>
      <c r="BH563" s="24">
        <v>0</v>
      </c>
      <c r="BI563" s="24">
        <v>39.6379994801</v>
      </c>
      <c r="BJ563" s="24">
        <f t="shared" si="318"/>
        <v>72.166618800657858</v>
      </c>
      <c r="BK563" s="28">
        <f t="shared" si="321"/>
        <v>3.6083309400328931E-2</v>
      </c>
      <c r="BL563" s="28" t="str">
        <f t="shared" si="312"/>
        <v>FALSEFALSE</v>
      </c>
      <c r="BM563" s="24" t="str">
        <f t="shared" si="313"/>
        <v>FALSEFALSE</v>
      </c>
      <c r="BN563" s="28">
        <v>0.40360000000000001</v>
      </c>
      <c r="BO563" s="28">
        <f t="shared" si="314"/>
        <v>0.35875555555555555</v>
      </c>
      <c r="BP563" s="24">
        <v>8.5399999999999991</v>
      </c>
      <c r="BQ563" s="24"/>
      <c r="BS563" s="28">
        <v>2.9</v>
      </c>
      <c r="BT563" s="28">
        <v>67.714999999999989</v>
      </c>
      <c r="BU563" s="24">
        <v>0.64</v>
      </c>
      <c r="BV563" s="28">
        <v>3.69</v>
      </c>
      <c r="BW563" s="28">
        <v>86.16149999999999</v>
      </c>
      <c r="BX563" s="24">
        <v>622</v>
      </c>
      <c r="BY563" s="24">
        <v>1541</v>
      </c>
      <c r="BZ563" s="24">
        <v>172</v>
      </c>
      <c r="CA563" s="24">
        <v>501</v>
      </c>
      <c r="CB563" s="24">
        <v>257</v>
      </c>
      <c r="CC563" s="24">
        <v>1577</v>
      </c>
      <c r="CD563" s="24">
        <v>51.52</v>
      </c>
      <c r="CE563" s="24">
        <v>30.54</v>
      </c>
      <c r="CF563" s="24">
        <v>112.08</v>
      </c>
      <c r="CG563" s="24">
        <v>0</v>
      </c>
      <c r="CH563" s="24">
        <v>2335</v>
      </c>
      <c r="CI563" s="24">
        <v>100</v>
      </c>
      <c r="CJ563" s="24" t="s">
        <v>1980</v>
      </c>
      <c r="CK563" s="24">
        <v>668</v>
      </c>
      <c r="CL563" s="28">
        <v>1.07</v>
      </c>
      <c r="CM563" s="28">
        <v>3.75</v>
      </c>
      <c r="CN563" s="24">
        <v>244</v>
      </c>
      <c r="CO563" s="24">
        <v>36.64</v>
      </c>
      <c r="CP563" s="24"/>
      <c r="CQ563" s="24"/>
      <c r="CR563" s="24"/>
      <c r="CS563" s="40">
        <v>513</v>
      </c>
      <c r="CT563" s="24">
        <v>72</v>
      </c>
      <c r="CU563" s="24">
        <v>270</v>
      </c>
      <c r="CV563" s="24">
        <v>171</v>
      </c>
      <c r="CW563" s="24">
        <v>87</v>
      </c>
      <c r="CX563" s="24">
        <v>47.68</v>
      </c>
      <c r="CY563" s="24">
        <v>97.12</v>
      </c>
      <c r="CZ563" s="24">
        <v>78.8</v>
      </c>
      <c r="DA563" s="24">
        <v>31.99</v>
      </c>
      <c r="DB563" s="24">
        <v>165</v>
      </c>
      <c r="DC563" s="24">
        <v>4.0199999999999996</v>
      </c>
      <c r="DD563" s="24">
        <v>9.4600000000000009</v>
      </c>
      <c r="DE563" s="24">
        <v>18</v>
      </c>
      <c r="DF563" s="24">
        <v>2.7</v>
      </c>
      <c r="DG563" s="24">
        <v>0.9</v>
      </c>
      <c r="DH563" s="24">
        <v>6.32</v>
      </c>
    </row>
    <row r="564" spans="1:112" ht="12.3" customHeight="1">
      <c r="A564" s="24">
        <v>575</v>
      </c>
      <c r="B564" s="24" t="s">
        <v>688</v>
      </c>
      <c r="C564" s="24" t="s">
        <v>689</v>
      </c>
      <c r="D564" s="25" t="s">
        <v>176</v>
      </c>
      <c r="E564" s="25" t="s">
        <v>1145</v>
      </c>
      <c r="F564" s="25" t="s">
        <v>2672</v>
      </c>
      <c r="G564" s="25" t="s">
        <v>2673</v>
      </c>
      <c r="H564" s="25" t="s">
        <v>431</v>
      </c>
      <c r="I564" s="26">
        <v>1864</v>
      </c>
      <c r="J564" s="27">
        <v>2283.5320354629375</v>
      </c>
      <c r="K564" s="27">
        <f t="shared" si="289"/>
        <v>273.07599999999996</v>
      </c>
      <c r="L564" s="24">
        <v>437</v>
      </c>
      <c r="M564" s="24">
        <v>65</v>
      </c>
      <c r="N564" s="24">
        <v>10</v>
      </c>
      <c r="O564" s="24">
        <f t="shared" si="290"/>
        <v>75</v>
      </c>
      <c r="P564" s="28">
        <v>14.649999999999999</v>
      </c>
      <c r="Q564" s="28">
        <f t="shared" si="291"/>
        <v>0.3905021411520106</v>
      </c>
      <c r="R564" s="29">
        <v>0.40218974014641312</v>
      </c>
      <c r="S564" s="29">
        <v>8.7118560812425222E-2</v>
      </c>
      <c r="T564" s="29">
        <v>0.26870282309223587</v>
      </c>
      <c r="U564" s="28" t="s">
        <v>237</v>
      </c>
      <c r="V564" s="28" t="s">
        <v>129</v>
      </c>
      <c r="W564" s="28">
        <v>0.31454518944413912</v>
      </c>
      <c r="X564" s="27">
        <v>718.2740166964503</v>
      </c>
      <c r="Y564" s="30">
        <f t="shared" si="292"/>
        <v>5.7521380221869797E-5</v>
      </c>
      <c r="Z564" s="27">
        <f t="shared" si="293"/>
        <v>718.2740166964503</v>
      </c>
      <c r="AA564" s="27">
        <v>0</v>
      </c>
      <c r="AB564" s="27">
        <v>0</v>
      </c>
      <c r="AC564" s="27">
        <v>30</v>
      </c>
      <c r="AD564" s="27">
        <v>0</v>
      </c>
      <c r="AE564" s="27">
        <v>0</v>
      </c>
      <c r="AF564" s="27">
        <f t="shared" si="294"/>
        <v>30</v>
      </c>
      <c r="AG564" s="27">
        <f t="shared" si="295"/>
        <v>1</v>
      </c>
      <c r="AH564" s="27">
        <v>0</v>
      </c>
      <c r="AI564" s="27">
        <v>0</v>
      </c>
      <c r="AJ564" s="27">
        <v>0</v>
      </c>
      <c r="AK564" s="27">
        <v>0</v>
      </c>
      <c r="AL564" s="27">
        <v>0</v>
      </c>
      <c r="AM564" s="27">
        <v>0</v>
      </c>
      <c r="AN564" s="27">
        <f t="shared" si="296"/>
        <v>0</v>
      </c>
      <c r="AO564" s="27">
        <v>0</v>
      </c>
      <c r="AP564" s="30">
        <f t="shared" si="297"/>
        <v>0</v>
      </c>
      <c r="AQ564" s="30">
        <f t="shared" si="298"/>
        <v>0</v>
      </c>
      <c r="AR564" s="31">
        <f t="shared" si="299"/>
        <v>0</v>
      </c>
      <c r="AS564" s="31">
        <f t="shared" si="320"/>
        <v>0</v>
      </c>
      <c r="AT564" s="32">
        <f t="shared" si="300"/>
        <v>0</v>
      </c>
      <c r="AU564" s="24">
        <f>W564*CS564</f>
        <v>130.85079880876188</v>
      </c>
      <c r="AV564" s="28">
        <f t="shared" si="301"/>
        <v>3.6337979230893261E-3</v>
      </c>
      <c r="AW564" s="30">
        <f t="shared" si="302"/>
        <v>4.6669739598998368E-5</v>
      </c>
      <c r="AX564" s="33">
        <f t="shared" si="303"/>
        <v>3.6337979230893261E-3</v>
      </c>
      <c r="AY564" s="30">
        <f t="shared" si="304"/>
        <v>4.6669739598998368E-5</v>
      </c>
      <c r="AZ564" s="31">
        <f t="shared" si="305"/>
        <v>0.89502819353033547</v>
      </c>
      <c r="BA564" s="31">
        <f t="shared" si="317"/>
        <v>130.85079880876188</v>
      </c>
      <c r="BB564" s="33">
        <f t="shared" si="306"/>
        <v>0</v>
      </c>
      <c r="BC564" s="31">
        <f t="shared" si="307"/>
        <v>0.43361724386661266</v>
      </c>
      <c r="BD564" s="30">
        <f t="shared" si="308"/>
        <v>5.7521380221869797E-5</v>
      </c>
      <c r="BE564" s="31">
        <f t="shared" si="309"/>
        <v>0.94228285570536297</v>
      </c>
      <c r="BF564" s="31">
        <f t="shared" si="310"/>
        <v>0.418961855509908</v>
      </c>
      <c r="BG564" s="31">
        <f t="shared" si="311"/>
        <v>0.63584273932294344</v>
      </c>
      <c r="BH564" s="24">
        <v>0</v>
      </c>
      <c r="BI564" s="24">
        <v>78.465107076500004</v>
      </c>
      <c r="BJ564" s="24">
        <f t="shared" si="318"/>
        <v>29.102516016916855</v>
      </c>
      <c r="BK564" s="28">
        <f t="shared" si="321"/>
        <v>1.4551258008458428E-2</v>
      </c>
      <c r="BL564" s="28" t="str">
        <f t="shared" si="312"/>
        <v>FALSEFALSE</v>
      </c>
      <c r="BM564" s="24" t="str">
        <f t="shared" si="313"/>
        <v>FALSEFALSE</v>
      </c>
      <c r="BN564" s="28">
        <v>0.41420000000000001</v>
      </c>
      <c r="BO564" s="28">
        <f t="shared" si="314"/>
        <v>0.36817777777777777</v>
      </c>
      <c r="BP564" s="24">
        <v>8.57</v>
      </c>
      <c r="BQ564" s="24"/>
      <c r="BS564" s="28">
        <v>6.22</v>
      </c>
      <c r="BT564" s="28">
        <v>115.9408</v>
      </c>
      <c r="BU564" s="24">
        <v>0.2</v>
      </c>
      <c r="BV564" s="28">
        <v>2.4</v>
      </c>
      <c r="BW564" s="28">
        <v>44.735999999999997</v>
      </c>
      <c r="BX564" s="24">
        <v>509</v>
      </c>
      <c r="BY564" s="24">
        <v>1229</v>
      </c>
      <c r="BZ564" s="24">
        <v>126</v>
      </c>
      <c r="CA564" s="24">
        <v>397</v>
      </c>
      <c r="CB564" s="24">
        <v>227</v>
      </c>
      <c r="CC564" s="24">
        <v>1240</v>
      </c>
      <c r="CD564" s="24">
        <v>51.67</v>
      </c>
      <c r="CE564" s="24">
        <v>30.04</v>
      </c>
      <c r="CF564" s="24">
        <v>108.04</v>
      </c>
      <c r="CG564" s="24">
        <v>0</v>
      </c>
      <c r="CH564" s="24">
        <v>1864</v>
      </c>
      <c r="CI564" s="24">
        <v>100</v>
      </c>
      <c r="CJ564" s="24" t="s">
        <v>1980</v>
      </c>
      <c r="CK564" s="24">
        <v>515</v>
      </c>
      <c r="CL564" s="28">
        <v>1.03</v>
      </c>
      <c r="CM564" s="28">
        <v>3.74</v>
      </c>
      <c r="CN564" s="24">
        <v>151</v>
      </c>
      <c r="CO564" s="24">
        <v>29.32</v>
      </c>
      <c r="CP564" s="24"/>
      <c r="CQ564" s="24"/>
      <c r="CR564" s="24"/>
      <c r="CS564" s="40">
        <v>416</v>
      </c>
      <c r="CT564" s="24">
        <v>81</v>
      </c>
      <c r="CU564" s="24">
        <v>214</v>
      </c>
      <c r="CV564" s="24">
        <v>121</v>
      </c>
      <c r="CW564" s="24">
        <v>54</v>
      </c>
      <c r="CX564" s="24">
        <v>58.27</v>
      </c>
      <c r="CY564" s="24">
        <v>97.72</v>
      </c>
      <c r="CZ564" s="24">
        <v>65.760000000000005</v>
      </c>
      <c r="DA564" s="24">
        <v>23.58</v>
      </c>
      <c r="DB564" s="24">
        <v>132</v>
      </c>
      <c r="DC564" s="24">
        <v>3.07</v>
      </c>
      <c r="DD564" s="24">
        <v>8.93</v>
      </c>
      <c r="DE564" s="24">
        <v>7</v>
      </c>
      <c r="DF564" s="24">
        <v>1.36</v>
      </c>
      <c r="DG564" s="24">
        <v>0.39</v>
      </c>
      <c r="DH564" s="24">
        <v>5.47</v>
      </c>
    </row>
    <row r="565" spans="1:112" ht="12.3" customHeight="1">
      <c r="A565" s="24">
        <v>576</v>
      </c>
      <c r="B565" s="24" t="s">
        <v>688</v>
      </c>
      <c r="C565" s="24" t="s">
        <v>689</v>
      </c>
      <c r="D565" s="25" t="s">
        <v>176</v>
      </c>
      <c r="E565" s="25" t="s">
        <v>1145</v>
      </c>
      <c r="F565" s="25" t="s">
        <v>2576</v>
      </c>
      <c r="G565" s="25" t="s">
        <v>2577</v>
      </c>
      <c r="H565" s="25" t="s">
        <v>431</v>
      </c>
      <c r="I565" s="26">
        <v>1515</v>
      </c>
      <c r="J565" s="27">
        <v>1855.9823142308746</v>
      </c>
      <c r="K565" s="27">
        <f t="shared" si="289"/>
        <v>413.59500000000003</v>
      </c>
      <c r="L565" s="24">
        <v>269</v>
      </c>
      <c r="M565" s="24">
        <v>73</v>
      </c>
      <c r="N565" s="24">
        <v>28</v>
      </c>
      <c r="O565" s="24">
        <f t="shared" si="290"/>
        <v>101</v>
      </c>
      <c r="P565" s="28">
        <v>27.3</v>
      </c>
      <c r="Q565" s="28">
        <f t="shared" si="291"/>
        <v>0.48969873587260376</v>
      </c>
      <c r="R565" s="29">
        <v>0.40218974014641312</v>
      </c>
      <c r="S565" s="29">
        <v>8.7118560812425222E-2</v>
      </c>
      <c r="T565" s="29">
        <v>0.26870282309223587</v>
      </c>
      <c r="U565" s="28" t="s">
        <v>237</v>
      </c>
      <c r="V565" s="28" t="s">
        <v>129</v>
      </c>
      <c r="W565" s="28">
        <v>0.58614905609726964</v>
      </c>
      <c r="X565" s="27">
        <v>1087.8822816196532</v>
      </c>
      <c r="Y565" s="30">
        <f t="shared" si="292"/>
        <v>8.7120637671799227E-5</v>
      </c>
      <c r="Z565" s="27">
        <f t="shared" si="293"/>
        <v>1087.8822816196532</v>
      </c>
      <c r="AA565" s="27">
        <v>0</v>
      </c>
      <c r="AB565" s="27">
        <v>0</v>
      </c>
      <c r="AC565" s="27">
        <v>329</v>
      </c>
      <c r="AD565" s="27">
        <v>0</v>
      </c>
      <c r="AE565" s="27">
        <v>0</v>
      </c>
      <c r="AF565" s="27">
        <f t="shared" si="294"/>
        <v>329</v>
      </c>
      <c r="AG565" s="27">
        <f t="shared" si="295"/>
        <v>1</v>
      </c>
      <c r="AH565" s="27">
        <v>0</v>
      </c>
      <c r="AI565" s="27">
        <v>0</v>
      </c>
      <c r="AJ565" s="27">
        <v>329</v>
      </c>
      <c r="AK565" s="27">
        <v>0</v>
      </c>
      <c r="AL565" s="27">
        <v>0</v>
      </c>
      <c r="AM565" s="27">
        <v>329</v>
      </c>
      <c r="AN565" s="27">
        <f t="shared" si="296"/>
        <v>1</v>
      </c>
      <c r="AO565" s="27">
        <v>0</v>
      </c>
      <c r="AP565" s="30">
        <f t="shared" si="297"/>
        <v>0</v>
      </c>
      <c r="AQ565" s="30">
        <f t="shared" si="298"/>
        <v>0</v>
      </c>
      <c r="AR565" s="31">
        <f t="shared" si="299"/>
        <v>0</v>
      </c>
      <c r="AS565" s="31">
        <f t="shared" si="320"/>
        <v>0</v>
      </c>
      <c r="AT565" s="32">
        <f t="shared" si="300"/>
        <v>0</v>
      </c>
      <c r="AU565" s="24">
        <v>248.52719978524232</v>
      </c>
      <c r="AV565" s="28">
        <f t="shared" si="301"/>
        <v>6.9017356457310936E-3</v>
      </c>
      <c r="AW565" s="30">
        <f t="shared" si="302"/>
        <v>8.864064876055494E-5</v>
      </c>
      <c r="AX565" s="33">
        <f t="shared" si="303"/>
        <v>6.9017356457310936E-3</v>
      </c>
      <c r="AY565" s="30">
        <f t="shared" si="304"/>
        <v>8.864064876055494E-5</v>
      </c>
      <c r="AZ565" s="31">
        <f t="shared" si="305"/>
        <v>0.89537248594557506</v>
      </c>
      <c r="BA565" s="31">
        <f t="shared" si="317"/>
        <v>248.52719978524232</v>
      </c>
      <c r="BB565" s="33">
        <f t="shared" si="306"/>
        <v>0</v>
      </c>
      <c r="BC565" s="31">
        <f t="shared" si="307"/>
        <v>0.43482132057923972</v>
      </c>
      <c r="BD565" s="30">
        <f t="shared" si="308"/>
        <v>8.7120637671799227E-5</v>
      </c>
      <c r="BE565" s="31">
        <f t="shared" si="309"/>
        <v>0.94239747299324794</v>
      </c>
      <c r="BF565" s="31">
        <f t="shared" si="310"/>
        <v>0.50954454990939646</v>
      </c>
      <c r="BG565" s="31">
        <f t="shared" si="311"/>
        <v>0.77331670690437093</v>
      </c>
      <c r="BH565" s="24">
        <v>0</v>
      </c>
      <c r="BI565" s="24">
        <v>151.028072186</v>
      </c>
      <c r="BJ565" s="24">
        <f t="shared" si="318"/>
        <v>12.288988976467385</v>
      </c>
      <c r="BK565" s="28">
        <f t="shared" si="321"/>
        <v>6.1444944882336925E-3</v>
      </c>
      <c r="BL565" s="28" t="str">
        <f t="shared" si="312"/>
        <v>TRUEFALSE</v>
      </c>
      <c r="BM565" s="24" t="str">
        <f t="shared" si="313"/>
        <v>FALSEFALSE</v>
      </c>
      <c r="BN565" s="28">
        <v>0.59799999999999998</v>
      </c>
      <c r="BO565" s="28">
        <f t="shared" si="314"/>
        <v>0.53155555555555556</v>
      </c>
      <c r="BP565" s="24">
        <v>11.06</v>
      </c>
      <c r="BQ565" s="24">
        <f t="shared" ref="BQ565:BQ591" si="322">CS565/BR565</f>
        <v>38.545454545454547</v>
      </c>
      <c r="BR565" s="24">
        <v>11</v>
      </c>
      <c r="BS565" s="28">
        <v>25.810000000000002</v>
      </c>
      <c r="BT565" s="28">
        <v>391.0215</v>
      </c>
      <c r="BU565" s="24"/>
      <c r="BV565" s="28">
        <v>21.240000000000002</v>
      </c>
      <c r="BW565" s="28">
        <v>321.786</v>
      </c>
      <c r="BX565" s="24">
        <v>531</v>
      </c>
      <c r="BY565" s="24">
        <v>888</v>
      </c>
      <c r="BZ565" s="24">
        <v>96</v>
      </c>
      <c r="CA565" s="24">
        <v>419</v>
      </c>
      <c r="CB565" s="24">
        <v>214</v>
      </c>
      <c r="CC565" s="24">
        <v>882</v>
      </c>
      <c r="CD565" s="24">
        <v>70.61</v>
      </c>
      <c r="CE565" s="24">
        <v>26.51</v>
      </c>
      <c r="CF565" s="24">
        <v>113.68</v>
      </c>
      <c r="CG565" s="24">
        <v>0</v>
      </c>
      <c r="CH565" s="24">
        <v>1515</v>
      </c>
      <c r="CI565" s="24">
        <v>100</v>
      </c>
      <c r="CJ565" s="24" t="s">
        <v>1980</v>
      </c>
      <c r="CK565" s="24">
        <v>374</v>
      </c>
      <c r="CL565" s="28">
        <v>1.01</v>
      </c>
      <c r="CM565" s="28">
        <v>4.07</v>
      </c>
      <c r="CN565" s="24">
        <v>75</v>
      </c>
      <c r="CO565" s="24">
        <v>20.05</v>
      </c>
      <c r="CP565" s="24">
        <v>55</v>
      </c>
      <c r="CQ565" s="24">
        <v>237</v>
      </c>
      <c r="CR565" s="24">
        <v>117</v>
      </c>
      <c r="CS565" s="24">
        <v>424</v>
      </c>
      <c r="CT565" s="24">
        <v>65</v>
      </c>
      <c r="CU565" s="24">
        <v>205</v>
      </c>
      <c r="CV565" s="24">
        <v>112</v>
      </c>
      <c r="CW565" s="24">
        <v>24</v>
      </c>
      <c r="CX565" s="24">
        <v>43.92</v>
      </c>
      <c r="CY565" s="24">
        <v>94.47</v>
      </c>
      <c r="CZ565" s="24">
        <v>64</v>
      </c>
      <c r="DA565" s="24">
        <v>11.88</v>
      </c>
      <c r="DB565" s="24">
        <v>129</v>
      </c>
      <c r="DC565" s="24">
        <v>6.98</v>
      </c>
      <c r="DD565" s="24">
        <v>12.83</v>
      </c>
      <c r="DE565" s="24">
        <v>18</v>
      </c>
      <c r="DF565" s="24">
        <v>4.8099999999999996</v>
      </c>
      <c r="DG565" s="24">
        <v>8.2899999999999991</v>
      </c>
      <c r="DH565" s="24">
        <v>8.92</v>
      </c>
    </row>
    <row r="566" spans="1:112" ht="12.3" customHeight="1">
      <c r="A566" s="24">
        <v>577</v>
      </c>
      <c r="B566" s="24" t="s">
        <v>688</v>
      </c>
      <c r="C566" s="24" t="s">
        <v>689</v>
      </c>
      <c r="D566" s="25" t="s">
        <v>1164</v>
      </c>
      <c r="E566" s="25" t="s">
        <v>1165</v>
      </c>
      <c r="F566" s="25" t="s">
        <v>1166</v>
      </c>
      <c r="G566" s="25" t="s">
        <v>1167</v>
      </c>
      <c r="H566" s="25" t="s">
        <v>431</v>
      </c>
      <c r="I566" s="26">
        <v>13175</v>
      </c>
      <c r="J566" s="27">
        <v>15620.782877209978</v>
      </c>
      <c r="K566" s="27">
        <f t="shared" si="289"/>
        <v>3504.55</v>
      </c>
      <c r="L566" s="24">
        <v>2337</v>
      </c>
      <c r="M566" s="24">
        <v>678</v>
      </c>
      <c r="N566" s="24">
        <v>169</v>
      </c>
      <c r="O566" s="24">
        <f t="shared" si="290"/>
        <v>847</v>
      </c>
      <c r="P566" s="28">
        <v>26.599999999999998</v>
      </c>
      <c r="Q566" s="28">
        <f t="shared" si="291"/>
        <v>0.42799817097789228</v>
      </c>
      <c r="R566" s="29">
        <v>0.44661606964005407</v>
      </c>
      <c r="S566" s="29">
        <v>8.1887932726780813E-2</v>
      </c>
      <c r="T566" s="29">
        <v>0.25959541448198531</v>
      </c>
      <c r="U566" s="28" t="s">
        <v>294</v>
      </c>
      <c r="V566" s="28" t="s">
        <v>295</v>
      </c>
      <c r="W566" s="28">
        <v>0.42228205746010838</v>
      </c>
      <c r="X566" s="27">
        <v>6596.3763325258615</v>
      </c>
      <c r="Y566" s="30">
        <f t="shared" si="292"/>
        <v>5.2825615613228446E-4</v>
      </c>
      <c r="Z566" s="27">
        <f t="shared" si="293"/>
        <v>6596.3763325258615</v>
      </c>
      <c r="AA566" s="27">
        <v>0</v>
      </c>
      <c r="AB566" s="27">
        <v>0</v>
      </c>
      <c r="AC566" s="27">
        <v>0</v>
      </c>
      <c r="AD566" s="27">
        <v>0</v>
      </c>
      <c r="AE566" s="27">
        <v>7306</v>
      </c>
      <c r="AF566" s="27">
        <f t="shared" si="294"/>
        <v>7306</v>
      </c>
      <c r="AG566" s="27">
        <f t="shared" si="295"/>
        <v>1</v>
      </c>
      <c r="AH566" s="27">
        <v>0</v>
      </c>
      <c r="AI566" s="27">
        <v>0</v>
      </c>
      <c r="AJ566" s="27">
        <v>0</v>
      </c>
      <c r="AK566" s="27">
        <v>0</v>
      </c>
      <c r="AL566" s="27">
        <v>7306</v>
      </c>
      <c r="AM566" s="27">
        <v>7306</v>
      </c>
      <c r="AN566" s="27">
        <f t="shared" si="296"/>
        <v>1</v>
      </c>
      <c r="AO566" s="27">
        <v>0</v>
      </c>
      <c r="AP566" s="30">
        <f t="shared" si="297"/>
        <v>0</v>
      </c>
      <c r="AQ566" s="30">
        <f t="shared" si="298"/>
        <v>0</v>
      </c>
      <c r="AR566" s="31">
        <f t="shared" si="299"/>
        <v>0</v>
      </c>
      <c r="AS566" s="31">
        <f t="shared" si="320"/>
        <v>0</v>
      </c>
      <c r="AT566" s="32">
        <f t="shared" si="300"/>
        <v>0</v>
      </c>
      <c r="AU566" s="24">
        <v>2001.1946703034537</v>
      </c>
      <c r="AV566" s="28">
        <f t="shared" si="301"/>
        <v>5.5574265521099619E-2</v>
      </c>
      <c r="AW566" s="30">
        <f t="shared" si="302"/>
        <v>7.1375364155370948E-4</v>
      </c>
      <c r="AX566" s="33">
        <f t="shared" si="303"/>
        <v>5.5574265521099619E-2</v>
      </c>
      <c r="AY566" s="30">
        <f t="shared" si="304"/>
        <v>7.1375364155370948E-4</v>
      </c>
      <c r="AZ566" s="31">
        <f t="shared" si="305"/>
        <v>0.9005003630010352</v>
      </c>
      <c r="BA566" s="31">
        <f t="shared" si="317"/>
        <v>2001.1946703034537</v>
      </c>
      <c r="BB566" s="33">
        <f t="shared" si="306"/>
        <v>0</v>
      </c>
      <c r="BC566" s="31">
        <f t="shared" si="307"/>
        <v>0.46756356605406296</v>
      </c>
      <c r="BD566" s="30">
        <f t="shared" si="308"/>
        <v>5.2825615613228446E-4</v>
      </c>
      <c r="BE566" s="31">
        <f t="shared" si="309"/>
        <v>0.94410568330227906</v>
      </c>
      <c r="BF566" s="31">
        <f t="shared" si="310"/>
        <v>0.45563866563950661</v>
      </c>
      <c r="BG566" s="31">
        <f t="shared" si="311"/>
        <v>0.69150576237798611</v>
      </c>
      <c r="BH566" s="24">
        <v>92.58</v>
      </c>
      <c r="BI566" s="24">
        <v>145.521166507</v>
      </c>
      <c r="BJ566" s="24">
        <f t="shared" si="318"/>
        <v>107.34371674005631</v>
      </c>
      <c r="BK566" s="28">
        <f t="shared" si="321"/>
        <v>5.3671858370028157E-2</v>
      </c>
      <c r="BL566" s="28" t="str">
        <f t="shared" si="312"/>
        <v>FALSETRUE</v>
      </c>
      <c r="BM566" s="24" t="str">
        <f t="shared" si="313"/>
        <v>FALSETRUE</v>
      </c>
      <c r="BN566" s="28">
        <v>0.50729999999999997</v>
      </c>
      <c r="BO566" s="28">
        <f t="shared" si="314"/>
        <v>0.4509333333333333</v>
      </c>
      <c r="BP566" s="24">
        <v>9.36</v>
      </c>
      <c r="BQ566" s="24">
        <f t="shared" si="322"/>
        <v>215.40909090909091</v>
      </c>
      <c r="BR566" s="24">
        <v>22</v>
      </c>
      <c r="BS566" s="28">
        <v>9.7200000000000006</v>
      </c>
      <c r="BT566" s="28">
        <v>1280.6100000000001</v>
      </c>
      <c r="BU566" s="24">
        <v>0.56999999999999995</v>
      </c>
      <c r="BV566" s="28">
        <v>5.75</v>
      </c>
      <c r="BW566" s="28">
        <v>757.5625</v>
      </c>
      <c r="BX566" s="24">
        <v>4182</v>
      </c>
      <c r="BY566" s="24">
        <v>8244</v>
      </c>
      <c r="BZ566" s="24">
        <v>749</v>
      </c>
      <c r="CA566" s="24">
        <v>3356</v>
      </c>
      <c r="CB566" s="24">
        <v>1727</v>
      </c>
      <c r="CC566" s="24">
        <v>8092</v>
      </c>
      <c r="CD566" s="24">
        <v>59.81</v>
      </c>
      <c r="CE566" s="24">
        <v>27.49</v>
      </c>
      <c r="CF566" s="24">
        <v>105.44</v>
      </c>
      <c r="CG566" s="24">
        <v>12197</v>
      </c>
      <c r="CH566" s="24">
        <v>978</v>
      </c>
      <c r="CI566" s="24">
        <v>7.42</v>
      </c>
      <c r="CJ566" s="24" t="s">
        <v>98</v>
      </c>
      <c r="CK566" s="24">
        <v>3313</v>
      </c>
      <c r="CL566" s="28">
        <v>1.05</v>
      </c>
      <c r="CM566" s="28">
        <v>4.18</v>
      </c>
      <c r="CN566" s="24">
        <v>1102</v>
      </c>
      <c r="CO566" s="24">
        <v>33.409999999999997</v>
      </c>
      <c r="CP566" s="24">
        <v>623</v>
      </c>
      <c r="CQ566" s="24">
        <v>2388</v>
      </c>
      <c r="CR566" s="24">
        <v>1509</v>
      </c>
      <c r="CS566" s="24">
        <v>4739</v>
      </c>
      <c r="CT566" s="24">
        <v>616</v>
      </c>
      <c r="CU566" s="24">
        <v>1652</v>
      </c>
      <c r="CV566" s="24">
        <v>1174</v>
      </c>
      <c r="CW566" s="24">
        <v>716</v>
      </c>
      <c r="CX566" s="24">
        <v>56.2</v>
      </c>
      <c r="CY566" s="24">
        <v>96.55</v>
      </c>
      <c r="CZ566" s="24">
        <v>80.739999999999995</v>
      </c>
      <c r="DA566" s="24">
        <v>39.840000000000003</v>
      </c>
      <c r="DB566" s="24">
        <v>976</v>
      </c>
      <c r="DC566" s="24">
        <v>3.99</v>
      </c>
      <c r="DD566" s="24">
        <v>12.58</v>
      </c>
      <c r="DE566" s="24">
        <v>156</v>
      </c>
      <c r="DF566" s="24">
        <v>4.7300000000000004</v>
      </c>
      <c r="DG566" s="24">
        <v>4.76</v>
      </c>
      <c r="DH566" s="24">
        <v>9.64</v>
      </c>
    </row>
    <row r="567" spans="1:112" ht="12.3" customHeight="1">
      <c r="A567" s="24">
        <v>578</v>
      </c>
      <c r="B567" s="24" t="s">
        <v>688</v>
      </c>
      <c r="C567" s="24" t="s">
        <v>689</v>
      </c>
      <c r="D567" s="25" t="s">
        <v>1164</v>
      </c>
      <c r="E567" s="25" t="s">
        <v>1165</v>
      </c>
      <c r="F567" s="25" t="s">
        <v>1485</v>
      </c>
      <c r="G567" s="25" t="s">
        <v>1486</v>
      </c>
      <c r="H567" s="25" t="s">
        <v>431</v>
      </c>
      <c r="I567" s="26">
        <v>6756</v>
      </c>
      <c r="J567" s="27">
        <v>8010.17147008961</v>
      </c>
      <c r="K567" s="27">
        <f t="shared" si="289"/>
        <v>1863.9804000000001</v>
      </c>
      <c r="L567" s="24">
        <v>1307</v>
      </c>
      <c r="M567" s="24">
        <v>422</v>
      </c>
      <c r="N567" s="24">
        <v>76</v>
      </c>
      <c r="O567" s="24">
        <f t="shared" si="290"/>
        <v>498</v>
      </c>
      <c r="P567" s="28">
        <v>27.59</v>
      </c>
      <c r="Q567" s="28">
        <f t="shared" si="291"/>
        <v>0.43305305706498243</v>
      </c>
      <c r="R567" s="29">
        <v>0.44661606964005407</v>
      </c>
      <c r="S567" s="29">
        <v>8.1887932726780813E-2</v>
      </c>
      <c r="T567" s="29">
        <v>0.25959541448198531</v>
      </c>
      <c r="U567" s="28" t="s">
        <v>294</v>
      </c>
      <c r="V567" s="28" t="s">
        <v>295</v>
      </c>
      <c r="W567" s="28">
        <v>0.43799857012497723</v>
      </c>
      <c r="X567" s="27">
        <v>3508.443650355136</v>
      </c>
      <c r="Y567" s="30">
        <f t="shared" si="292"/>
        <v>2.809659217902208E-4</v>
      </c>
      <c r="Z567" s="27">
        <f t="shared" si="293"/>
        <v>3508.443650355136</v>
      </c>
      <c r="AA567" s="27">
        <v>0</v>
      </c>
      <c r="AB567" s="27">
        <v>0</v>
      </c>
      <c r="AC567" s="27">
        <v>0</v>
      </c>
      <c r="AD567" s="27">
        <v>0</v>
      </c>
      <c r="AE567" s="27">
        <v>0</v>
      </c>
      <c r="AF567" s="27">
        <f t="shared" si="294"/>
        <v>0</v>
      </c>
      <c r="AG567" s="27">
        <f t="shared" si="295"/>
        <v>0</v>
      </c>
      <c r="AH567" s="27">
        <v>0</v>
      </c>
      <c r="AI567" s="27">
        <v>0</v>
      </c>
      <c r="AJ567" s="27">
        <v>0</v>
      </c>
      <c r="AK567" s="27">
        <v>0</v>
      </c>
      <c r="AL567" s="27">
        <v>0</v>
      </c>
      <c r="AM567" s="27">
        <v>0</v>
      </c>
      <c r="AN567" s="27">
        <f t="shared" si="296"/>
        <v>0</v>
      </c>
      <c r="AO567" s="27">
        <v>0</v>
      </c>
      <c r="AP567" s="30">
        <f t="shared" si="297"/>
        <v>0</v>
      </c>
      <c r="AQ567" s="30">
        <f t="shared" si="298"/>
        <v>0</v>
      </c>
      <c r="AR567" s="31">
        <f t="shared" si="299"/>
        <v>0</v>
      </c>
      <c r="AS567" s="31">
        <f t="shared" si="320"/>
        <v>0</v>
      </c>
      <c r="AT567" s="32">
        <f t="shared" si="300"/>
        <v>0</v>
      </c>
      <c r="AU567" s="24">
        <v>1112.5163681174422</v>
      </c>
      <c r="AV567" s="28">
        <f t="shared" si="301"/>
        <v>3.0895185239001702E-2</v>
      </c>
      <c r="AW567" s="30">
        <f t="shared" si="302"/>
        <v>3.9679428534132707E-4</v>
      </c>
      <c r="AX567" s="33">
        <f t="shared" si="303"/>
        <v>3.0895185239001702E-2</v>
      </c>
      <c r="AY567" s="30">
        <f t="shared" si="304"/>
        <v>3.9679428534132707E-4</v>
      </c>
      <c r="AZ567" s="31">
        <f t="shared" si="305"/>
        <v>0.89790030728475179</v>
      </c>
      <c r="BA567" s="31">
        <f t="shared" ref="BA567:BA598" si="323">AU567-AI567</f>
        <v>1112.5163681174422</v>
      </c>
      <c r="BB567" s="33">
        <f t="shared" si="306"/>
        <v>0</v>
      </c>
      <c r="BC567" s="31">
        <f t="shared" si="307"/>
        <v>0.4584705207212692</v>
      </c>
      <c r="BD567" s="30">
        <f t="shared" si="308"/>
        <v>2.809659217902208E-4</v>
      </c>
      <c r="BE567" s="31">
        <f t="shared" si="309"/>
        <v>0.94314810063221877</v>
      </c>
      <c r="BF567" s="31">
        <f t="shared" si="310"/>
        <v>0.4604758788929954</v>
      </c>
      <c r="BG567" s="31">
        <f t="shared" si="311"/>
        <v>0.69884702002552113</v>
      </c>
      <c r="BH567" s="24">
        <v>88.75</v>
      </c>
      <c r="BI567" s="24">
        <v>100.594562338</v>
      </c>
      <c r="BJ567" s="24">
        <f t="shared" si="318"/>
        <v>79.628274967540023</v>
      </c>
      <c r="BK567" s="28">
        <f t="shared" si="321"/>
        <v>3.981413748377001E-2</v>
      </c>
      <c r="BL567" s="28" t="str">
        <f t="shared" si="312"/>
        <v>FALSETRUE</v>
      </c>
      <c r="BM567" s="24" t="str">
        <f t="shared" si="313"/>
        <v>FALSETRUE</v>
      </c>
      <c r="BN567" s="28">
        <v>0.4526</v>
      </c>
      <c r="BO567" s="28">
        <f t="shared" si="314"/>
        <v>0.40231111111111112</v>
      </c>
      <c r="BP567" s="24">
        <v>10.49</v>
      </c>
      <c r="BQ567" s="24">
        <f t="shared" si="322"/>
        <v>127</v>
      </c>
      <c r="BR567" s="24">
        <v>20</v>
      </c>
      <c r="BS567" s="28">
        <v>17.990000000000002</v>
      </c>
      <c r="BT567" s="28">
        <v>1215.4044000000001</v>
      </c>
      <c r="BU567" s="24">
        <v>0.61</v>
      </c>
      <c r="BV567" s="28">
        <v>6.5100000000000007</v>
      </c>
      <c r="BW567" s="28">
        <v>439.81560000000007</v>
      </c>
      <c r="BX567" s="24">
        <v>1969</v>
      </c>
      <c r="BY567" s="24">
        <v>4350</v>
      </c>
      <c r="BZ567" s="24">
        <v>437</v>
      </c>
      <c r="CA567" s="24">
        <v>1554</v>
      </c>
      <c r="CB567" s="24">
        <v>853</v>
      </c>
      <c r="CC567" s="24">
        <v>4349</v>
      </c>
      <c r="CD567" s="24">
        <v>55.31</v>
      </c>
      <c r="CE567" s="24">
        <v>29.01</v>
      </c>
      <c r="CF567" s="24">
        <v>108.13</v>
      </c>
      <c r="CG567" s="24">
        <v>5996</v>
      </c>
      <c r="CH567" s="24">
        <v>760</v>
      </c>
      <c r="CI567" s="24">
        <v>11.25</v>
      </c>
      <c r="CJ567" s="24" t="s">
        <v>98</v>
      </c>
      <c r="CK567" s="24">
        <v>1841</v>
      </c>
      <c r="CL567" s="28">
        <v>1.01</v>
      </c>
      <c r="CM567" s="28">
        <v>3.71</v>
      </c>
      <c r="CN567" s="24">
        <v>617</v>
      </c>
      <c r="CO567" s="24">
        <v>33.61</v>
      </c>
      <c r="CP567" s="24">
        <v>775</v>
      </c>
      <c r="CQ567" s="24">
        <v>1125</v>
      </c>
      <c r="CR567" s="24">
        <v>526</v>
      </c>
      <c r="CS567" s="24">
        <v>2540</v>
      </c>
      <c r="CT567" s="24">
        <v>279</v>
      </c>
      <c r="CU567" s="24">
        <v>745</v>
      </c>
      <c r="CV567" s="24">
        <v>553</v>
      </c>
      <c r="CW567" s="24">
        <v>384</v>
      </c>
      <c r="CX567" s="24">
        <v>57.76</v>
      </c>
      <c r="CY567" s="24">
        <v>92.09</v>
      </c>
      <c r="CZ567" s="24">
        <v>78.44</v>
      </c>
      <c r="DA567" s="24">
        <v>40.08</v>
      </c>
      <c r="DB567" s="24">
        <v>576</v>
      </c>
      <c r="DC567" s="24">
        <v>9.67</v>
      </c>
      <c r="DD567" s="24">
        <v>8.5500000000000007</v>
      </c>
      <c r="DE567" s="24">
        <v>53</v>
      </c>
      <c r="DF567" s="24">
        <v>2.89</v>
      </c>
      <c r="DG567" s="24">
        <v>4.1399999999999997</v>
      </c>
      <c r="DH567" s="24">
        <v>13.85</v>
      </c>
    </row>
    <row r="568" spans="1:112" ht="12.3" customHeight="1">
      <c r="A568" s="24">
        <v>579</v>
      </c>
      <c r="B568" s="24" t="s">
        <v>688</v>
      </c>
      <c r="C568" s="24" t="s">
        <v>689</v>
      </c>
      <c r="D568" s="25" t="s">
        <v>1164</v>
      </c>
      <c r="E568" s="25" t="s">
        <v>1165</v>
      </c>
      <c r="F568" s="25" t="s">
        <v>1489</v>
      </c>
      <c r="G568" s="25" t="s">
        <v>1490</v>
      </c>
      <c r="H568" s="25" t="s">
        <v>431</v>
      </c>
      <c r="I568" s="26">
        <v>4843</v>
      </c>
      <c r="J568" s="27">
        <v>5742.0456527004117</v>
      </c>
      <c r="K568" s="27">
        <f t="shared" si="289"/>
        <v>1601.0958000000001</v>
      </c>
      <c r="L568" s="24">
        <v>820</v>
      </c>
      <c r="M568" s="24">
        <v>309</v>
      </c>
      <c r="N568" s="24">
        <v>96</v>
      </c>
      <c r="O568" s="24">
        <f t="shared" si="290"/>
        <v>405</v>
      </c>
      <c r="P568" s="28">
        <v>33.06</v>
      </c>
      <c r="Q568" s="28">
        <f t="shared" si="291"/>
        <v>0.46389984556609487</v>
      </c>
      <c r="R568" s="29">
        <v>0.44661606964005407</v>
      </c>
      <c r="S568" s="29">
        <v>8.1887932726780813E-2</v>
      </c>
      <c r="T568" s="29">
        <v>0.25959541448198531</v>
      </c>
      <c r="U568" s="28" t="s">
        <v>294</v>
      </c>
      <c r="V568" s="28" t="s">
        <v>295</v>
      </c>
      <c r="W568" s="28">
        <v>0.52483627141470623</v>
      </c>
      <c r="X568" s="27">
        <v>3013.6338306563075</v>
      </c>
      <c r="Y568" s="30">
        <f t="shared" si="292"/>
        <v>2.4134017574511566E-4</v>
      </c>
      <c r="Z568" s="27">
        <f t="shared" si="293"/>
        <v>3013.6338306563075</v>
      </c>
      <c r="AA568" s="27">
        <v>0</v>
      </c>
      <c r="AB568" s="27">
        <v>0</v>
      </c>
      <c r="AC568" s="27">
        <v>255</v>
      </c>
      <c r="AD568" s="27">
        <v>0</v>
      </c>
      <c r="AE568" s="27">
        <v>0</v>
      </c>
      <c r="AF568" s="27">
        <f t="shared" si="294"/>
        <v>255</v>
      </c>
      <c r="AG568" s="27">
        <f t="shared" si="295"/>
        <v>1</v>
      </c>
      <c r="AH568" s="27">
        <v>0</v>
      </c>
      <c r="AI568" s="27">
        <v>0</v>
      </c>
      <c r="AJ568" s="27">
        <v>255</v>
      </c>
      <c r="AK568" s="27">
        <v>0</v>
      </c>
      <c r="AL568" s="27">
        <v>0</v>
      </c>
      <c r="AM568" s="27">
        <v>255</v>
      </c>
      <c r="AN568" s="27">
        <f t="shared" si="296"/>
        <v>1</v>
      </c>
      <c r="AO568" s="27">
        <v>0</v>
      </c>
      <c r="AP568" s="30">
        <f t="shared" si="297"/>
        <v>0</v>
      </c>
      <c r="AQ568" s="30">
        <f t="shared" si="298"/>
        <v>0</v>
      </c>
      <c r="AR568" s="31">
        <f t="shared" si="299"/>
        <v>0</v>
      </c>
      <c r="AS568" s="31">
        <f t="shared" si="320"/>
        <v>0</v>
      </c>
      <c r="AT568" s="32">
        <f t="shared" si="300"/>
        <v>0</v>
      </c>
      <c r="AU568" s="24">
        <v>1090.0849357283448</v>
      </c>
      <c r="AV568" s="28">
        <f t="shared" si="301"/>
        <v>3.0272252149028372E-2</v>
      </c>
      <c r="AW568" s="30">
        <f t="shared" si="302"/>
        <v>3.8879380603235692E-4</v>
      </c>
      <c r="AX568" s="33">
        <f t="shared" si="303"/>
        <v>3.0272252149028372E-2</v>
      </c>
      <c r="AY568" s="30">
        <f t="shared" si="304"/>
        <v>3.8879380603235692E-4</v>
      </c>
      <c r="AZ568" s="31">
        <f t="shared" si="305"/>
        <v>0.89783467839084907</v>
      </c>
      <c r="BA568" s="31">
        <f t="shared" si="323"/>
        <v>1090.0849357283448</v>
      </c>
      <c r="BB568" s="33">
        <f t="shared" si="306"/>
        <v>0</v>
      </c>
      <c r="BC568" s="31">
        <f t="shared" si="307"/>
        <v>0.4582410000599772</v>
      </c>
      <c r="BD568" s="30">
        <f t="shared" si="308"/>
        <v>2.4134017574511566E-4</v>
      </c>
      <c r="BE568" s="31">
        <f t="shared" si="309"/>
        <v>0.94299465774434266</v>
      </c>
      <c r="BF568" s="31">
        <f t="shared" si="310"/>
        <v>0.48935742311159797</v>
      </c>
      <c r="BG568" s="31">
        <f t="shared" si="311"/>
        <v>0.74267945954315318</v>
      </c>
      <c r="BH568" s="24">
        <v>93.89</v>
      </c>
      <c r="BI568" s="24">
        <v>75.389863340100007</v>
      </c>
      <c r="BJ568" s="24">
        <f t="shared" si="318"/>
        <v>76.164691091119238</v>
      </c>
      <c r="BK568" s="28">
        <f t="shared" si="321"/>
        <v>3.8082345545559622E-2</v>
      </c>
      <c r="BL568" s="28" t="str">
        <f t="shared" si="312"/>
        <v>TRUETRUE</v>
      </c>
      <c r="BM568" s="24" t="str">
        <f t="shared" si="313"/>
        <v>FALSETRUE</v>
      </c>
      <c r="BN568" s="28">
        <v>0.55179999999999996</v>
      </c>
      <c r="BO568" s="28">
        <f t="shared" si="314"/>
        <v>0.49048888888888886</v>
      </c>
      <c r="BP568" s="24">
        <v>11.51</v>
      </c>
      <c r="BQ568" s="24">
        <f t="shared" si="322"/>
        <v>188.81818181818181</v>
      </c>
      <c r="BR568" s="24">
        <v>11</v>
      </c>
      <c r="BS568" s="28">
        <v>13.72</v>
      </c>
      <c r="BT568" s="28">
        <v>664.45960000000002</v>
      </c>
      <c r="BU568" s="24">
        <v>2.89</v>
      </c>
      <c r="BV568" s="28">
        <v>5.0500000000000007</v>
      </c>
      <c r="BW568" s="28">
        <v>244.57150000000004</v>
      </c>
      <c r="BX568" s="24">
        <v>1631</v>
      </c>
      <c r="BY568" s="24">
        <v>2956</v>
      </c>
      <c r="BZ568" s="24">
        <v>256</v>
      </c>
      <c r="CA568" s="24">
        <v>1287</v>
      </c>
      <c r="CB568" s="24">
        <v>693</v>
      </c>
      <c r="CC568" s="24">
        <v>2863</v>
      </c>
      <c r="CD568" s="24">
        <v>63.84</v>
      </c>
      <c r="CE568" s="24">
        <v>26.94</v>
      </c>
      <c r="CF568" s="24">
        <v>107.05</v>
      </c>
      <c r="CG568" s="24">
        <v>4547</v>
      </c>
      <c r="CH568" s="24">
        <v>296</v>
      </c>
      <c r="CI568" s="24">
        <v>6.11</v>
      </c>
      <c r="CJ568" s="24" t="s">
        <v>98</v>
      </c>
      <c r="CK568" s="24">
        <v>1271</v>
      </c>
      <c r="CL568" s="28">
        <v>1.02</v>
      </c>
      <c r="CM568" s="28">
        <v>3.88</v>
      </c>
      <c r="CN568" s="24">
        <v>418</v>
      </c>
      <c r="CO568" s="24">
        <v>32.94</v>
      </c>
      <c r="CP568" s="24">
        <v>453</v>
      </c>
      <c r="CQ568" s="24">
        <v>985</v>
      </c>
      <c r="CR568" s="24">
        <v>639</v>
      </c>
      <c r="CS568" s="24">
        <v>2077</v>
      </c>
      <c r="CT568" s="24">
        <v>247</v>
      </c>
      <c r="CU568" s="24">
        <v>651</v>
      </c>
      <c r="CV568" s="24">
        <v>411</v>
      </c>
      <c r="CW568" s="24">
        <v>163</v>
      </c>
      <c r="CX568" s="24">
        <v>57.58</v>
      </c>
      <c r="CY568" s="24">
        <v>95.04</v>
      </c>
      <c r="CZ568" s="24">
        <v>73.790000000000006</v>
      </c>
      <c r="DA568" s="24">
        <v>27.49</v>
      </c>
      <c r="DB568" s="24">
        <v>435</v>
      </c>
      <c r="DC568" s="24">
        <v>7.05</v>
      </c>
      <c r="DD568" s="24">
        <v>11.03</v>
      </c>
      <c r="DE568" s="24">
        <v>131</v>
      </c>
      <c r="DF568" s="24">
        <v>10.32</v>
      </c>
      <c r="DG568" s="24">
        <v>5.04</v>
      </c>
      <c r="DH568" s="24">
        <v>13.55</v>
      </c>
    </row>
    <row r="569" spans="1:112" ht="12.3" customHeight="1">
      <c r="A569" s="24">
        <v>580</v>
      </c>
      <c r="B569" s="24" t="s">
        <v>688</v>
      </c>
      <c r="C569" s="24" t="s">
        <v>689</v>
      </c>
      <c r="D569" s="25" t="s">
        <v>1808</v>
      </c>
      <c r="E569" s="25" t="s">
        <v>1809</v>
      </c>
      <c r="F569" s="25" t="s">
        <v>1810</v>
      </c>
      <c r="G569" s="37" t="s">
        <v>2800</v>
      </c>
      <c r="H569" s="25" t="s">
        <v>431</v>
      </c>
      <c r="I569" s="26">
        <v>3188</v>
      </c>
      <c r="J569" s="27">
        <v>3797</v>
      </c>
      <c r="K569" s="27">
        <f t="shared" si="289"/>
        <v>479.15640000000002</v>
      </c>
      <c r="L569" s="24">
        <v>718</v>
      </c>
      <c r="M569" s="24">
        <v>113</v>
      </c>
      <c r="N569" s="24">
        <v>14</v>
      </c>
      <c r="O569" s="24">
        <f t="shared" si="290"/>
        <v>127</v>
      </c>
      <c r="P569" s="28">
        <v>15.03</v>
      </c>
      <c r="Q569" s="28">
        <f t="shared" si="291"/>
        <v>0.4084626601505173</v>
      </c>
      <c r="R569" s="29">
        <v>0.3680302628460651</v>
      </c>
      <c r="S569" s="29">
        <v>1.6900208951201482E-2</v>
      </c>
      <c r="T569" s="29">
        <v>0.19651667790833879</v>
      </c>
      <c r="U569" s="28" t="s">
        <v>294</v>
      </c>
      <c r="V569" s="28" t="s">
        <v>295</v>
      </c>
      <c r="W569" s="28">
        <v>0.3680302628460651</v>
      </c>
      <c r="X569" s="27">
        <v>1397.4109080265091</v>
      </c>
      <c r="Y569" s="30">
        <f t="shared" si="292"/>
        <v>1.1190855063430614E-4</v>
      </c>
      <c r="Z569" s="27">
        <f t="shared" si="293"/>
        <v>1397.4109080265091</v>
      </c>
      <c r="AA569" s="27">
        <v>0</v>
      </c>
      <c r="AB569" s="27">
        <v>0</v>
      </c>
      <c r="AC569" s="27">
        <v>238</v>
      </c>
      <c r="AD569" s="27">
        <v>0</v>
      </c>
      <c r="AE569" s="27">
        <v>610</v>
      </c>
      <c r="AF569" s="27">
        <f t="shared" si="294"/>
        <v>610</v>
      </c>
      <c r="AG569" s="27">
        <f t="shared" si="295"/>
        <v>2</v>
      </c>
      <c r="AH569" s="27">
        <v>0</v>
      </c>
      <c r="AI569" s="27">
        <v>0</v>
      </c>
      <c r="AJ569" s="27">
        <v>0</v>
      </c>
      <c r="AK569" s="27">
        <v>0</v>
      </c>
      <c r="AL569" s="27">
        <v>610</v>
      </c>
      <c r="AM569" s="27">
        <v>610</v>
      </c>
      <c r="AN569" s="27">
        <f t="shared" si="296"/>
        <v>1</v>
      </c>
      <c r="AO569" s="27">
        <v>0</v>
      </c>
      <c r="AP569" s="30">
        <f t="shared" si="297"/>
        <v>0</v>
      </c>
      <c r="AQ569" s="30">
        <f t="shared" si="298"/>
        <v>0</v>
      </c>
      <c r="AR569" s="31">
        <f t="shared" si="299"/>
        <v>0</v>
      </c>
      <c r="AS569" s="31">
        <f t="shared" si="320"/>
        <v>0</v>
      </c>
      <c r="AT569" s="32">
        <f t="shared" si="300"/>
        <v>0</v>
      </c>
      <c r="AU569" s="24">
        <v>387.90389703975262</v>
      </c>
      <c r="AV569" s="28">
        <f t="shared" si="301"/>
        <v>1.0772302410483438E-2</v>
      </c>
      <c r="AW569" s="30">
        <f t="shared" si="302"/>
        <v>1.3835126746715521E-4</v>
      </c>
      <c r="AX569" s="33">
        <f t="shared" si="303"/>
        <v>1.0772302410483438E-2</v>
      </c>
      <c r="AY569" s="30">
        <f t="shared" si="304"/>
        <v>1.3835126746715521E-4</v>
      </c>
      <c r="AZ569" s="31">
        <f t="shared" si="305"/>
        <v>0.8957802681289837</v>
      </c>
      <c r="BA569" s="31">
        <f t="shared" si="323"/>
        <v>387.90389703975262</v>
      </c>
      <c r="BB569" s="33">
        <f t="shared" si="306"/>
        <v>0</v>
      </c>
      <c r="BC569" s="31">
        <f t="shared" si="307"/>
        <v>0.42486094446184408</v>
      </c>
      <c r="BD569" s="30">
        <f t="shared" si="308"/>
        <v>1.1190855063430614E-4</v>
      </c>
      <c r="BE569" s="31">
        <f t="shared" si="309"/>
        <v>0.94249345929834005</v>
      </c>
      <c r="BF569" s="31">
        <f t="shared" si="310"/>
        <v>0.4368785435650131</v>
      </c>
      <c r="BG569" s="31">
        <f t="shared" si="311"/>
        <v>0.66303422671667656</v>
      </c>
      <c r="BH569" s="24">
        <v>92.41</v>
      </c>
      <c r="BI569" s="24">
        <v>215.02551723400001</v>
      </c>
      <c r="BJ569" s="24">
        <f t="shared" si="318"/>
        <v>17.658369336081826</v>
      </c>
      <c r="BK569" s="28">
        <f t="shared" si="321"/>
        <v>8.8291846680409129E-3</v>
      </c>
      <c r="BL569" s="28" t="str">
        <f t="shared" si="312"/>
        <v>FALSETRUE</v>
      </c>
      <c r="BM569" s="24" t="str">
        <f t="shared" si="313"/>
        <v>FALSETRUE</v>
      </c>
      <c r="BN569" s="28">
        <v>0.46909999999999996</v>
      </c>
      <c r="BO569" s="28">
        <f t="shared" si="314"/>
        <v>0.41697777777777773</v>
      </c>
      <c r="BP569" s="24">
        <v>6.56</v>
      </c>
      <c r="BQ569" s="24">
        <f t="shared" si="322"/>
        <v>150.57142857142858</v>
      </c>
      <c r="BR569" s="24">
        <v>7</v>
      </c>
      <c r="BS569" s="28">
        <v>1.1000000000000001</v>
      </c>
      <c r="BT569" s="28">
        <v>35.068000000000005</v>
      </c>
      <c r="BU569" s="24">
        <v>0.61</v>
      </c>
      <c r="BV569" s="28">
        <v>0.74</v>
      </c>
      <c r="BW569" s="28">
        <v>23.591200000000001</v>
      </c>
      <c r="BX569" s="24">
        <v>979</v>
      </c>
      <c r="BY569" s="24">
        <v>2087</v>
      </c>
      <c r="BZ569" s="24">
        <v>122</v>
      </c>
      <c r="CA569" s="24">
        <v>737</v>
      </c>
      <c r="CB569" s="24">
        <v>485</v>
      </c>
      <c r="CC569" s="24">
        <v>1966</v>
      </c>
      <c r="CD569" s="24">
        <v>52.76</v>
      </c>
      <c r="CE569" s="24">
        <v>26.54</v>
      </c>
      <c r="CF569" s="24">
        <v>110.85</v>
      </c>
      <c r="CG569" s="24">
        <v>2946</v>
      </c>
      <c r="CH569" s="24">
        <v>242</v>
      </c>
      <c r="CI569" s="24">
        <v>7.59</v>
      </c>
      <c r="CJ569" s="24" t="s">
        <v>98</v>
      </c>
      <c r="CK569" s="24">
        <v>847</v>
      </c>
      <c r="CL569" s="28">
        <v>1.04</v>
      </c>
      <c r="CM569" s="28">
        <v>3.88</v>
      </c>
      <c r="CN569" s="24">
        <v>198</v>
      </c>
      <c r="CO569" s="24">
        <v>23.38</v>
      </c>
      <c r="CP569" s="24">
        <v>204</v>
      </c>
      <c r="CQ569" s="24">
        <v>427</v>
      </c>
      <c r="CR569" s="24">
        <v>337</v>
      </c>
      <c r="CS569" s="24">
        <v>1054</v>
      </c>
      <c r="CT569" s="24">
        <v>147</v>
      </c>
      <c r="CU569" s="24">
        <v>392</v>
      </c>
      <c r="CV569" s="24">
        <v>341</v>
      </c>
      <c r="CW569" s="24">
        <v>191</v>
      </c>
      <c r="CX569" s="24">
        <v>66.819999999999993</v>
      </c>
      <c r="CY569" s="24">
        <v>96.79</v>
      </c>
      <c r="CZ569" s="24">
        <v>82.17</v>
      </c>
      <c r="DA569" s="24">
        <v>40.9</v>
      </c>
      <c r="DB569" s="24">
        <v>170</v>
      </c>
      <c r="DC569" s="24">
        <v>4.42</v>
      </c>
      <c r="DD569" s="24">
        <v>4.96</v>
      </c>
      <c r="DE569" s="24">
        <v>25</v>
      </c>
      <c r="DF569" s="24">
        <v>2.95</v>
      </c>
      <c r="DG569" s="24">
        <v>0.94</v>
      </c>
      <c r="DH569" s="24">
        <v>6.98</v>
      </c>
    </row>
    <row r="570" spans="1:112" ht="12.3" customHeight="1">
      <c r="A570" s="24">
        <v>581</v>
      </c>
      <c r="B570" s="24" t="s">
        <v>688</v>
      </c>
      <c r="C570" s="24" t="s">
        <v>689</v>
      </c>
      <c r="D570" s="25" t="s">
        <v>2163</v>
      </c>
      <c r="E570" s="25" t="s">
        <v>2164</v>
      </c>
      <c r="F570" s="25" t="s">
        <v>2165</v>
      </c>
      <c r="G570" s="37" t="s">
        <v>2801</v>
      </c>
      <c r="H570" s="25" t="s">
        <v>431</v>
      </c>
      <c r="I570" s="26">
        <v>10730</v>
      </c>
      <c r="J570" s="27">
        <v>12908</v>
      </c>
      <c r="K570" s="27">
        <f t="shared" si="289"/>
        <v>1759.7199999999998</v>
      </c>
      <c r="L570" s="24">
        <v>2427</v>
      </c>
      <c r="M570" s="24">
        <v>414</v>
      </c>
      <c r="N570" s="24">
        <v>62</v>
      </c>
      <c r="O570" s="24">
        <f t="shared" si="290"/>
        <v>476</v>
      </c>
      <c r="P570" s="28">
        <v>16.399999999999999</v>
      </c>
      <c r="Q570" s="28">
        <f t="shared" si="291"/>
        <v>0.417008258589604</v>
      </c>
      <c r="R570" s="29">
        <v>0.39174374551469526</v>
      </c>
      <c r="S570" s="29">
        <v>5.5667747055183257E-2</v>
      </c>
      <c r="T570" s="29">
        <v>0.29271040193742975</v>
      </c>
      <c r="U570" s="28" t="s">
        <v>294</v>
      </c>
      <c r="V570" s="28" t="s">
        <v>295</v>
      </c>
      <c r="W570" s="28">
        <v>0.39174374551469521</v>
      </c>
      <c r="X570" s="27">
        <v>5056.6282671036861</v>
      </c>
      <c r="Y570" s="30">
        <f t="shared" si="292"/>
        <v>4.0494885020412458E-4</v>
      </c>
      <c r="Z570" s="27">
        <f t="shared" si="293"/>
        <v>5056.6282671036861</v>
      </c>
      <c r="AA570" s="27">
        <v>0</v>
      </c>
      <c r="AB570" s="27">
        <v>0</v>
      </c>
      <c r="AC570" s="27">
        <v>0</v>
      </c>
      <c r="AD570" s="27">
        <v>0</v>
      </c>
      <c r="AE570" s="27">
        <v>2057</v>
      </c>
      <c r="AF570" s="27">
        <f t="shared" si="294"/>
        <v>2057</v>
      </c>
      <c r="AG570" s="27">
        <f t="shared" si="295"/>
        <v>1</v>
      </c>
      <c r="AH570" s="27">
        <v>0</v>
      </c>
      <c r="AI570" s="27">
        <v>0</v>
      </c>
      <c r="AJ570" s="27">
        <v>0</v>
      </c>
      <c r="AK570" s="27">
        <v>0</v>
      </c>
      <c r="AL570" s="27">
        <v>2057</v>
      </c>
      <c r="AM570" s="27">
        <v>2057</v>
      </c>
      <c r="AN570" s="27">
        <f t="shared" si="296"/>
        <v>1</v>
      </c>
      <c r="AO570" s="27">
        <v>0</v>
      </c>
      <c r="AP570" s="30">
        <f t="shared" si="297"/>
        <v>0</v>
      </c>
      <c r="AQ570" s="30">
        <f t="shared" si="298"/>
        <v>0</v>
      </c>
      <c r="AR570" s="31">
        <f t="shared" si="299"/>
        <v>0</v>
      </c>
      <c r="AS570" s="31">
        <f t="shared" si="320"/>
        <v>0</v>
      </c>
      <c r="AT570" s="32">
        <f t="shared" si="300"/>
        <v>0</v>
      </c>
      <c r="AU570" s="24">
        <v>1110.9852622796757</v>
      </c>
      <c r="AV570" s="28">
        <f t="shared" si="301"/>
        <v>3.085266559629446E-2</v>
      </c>
      <c r="AW570" s="30">
        <f t="shared" si="302"/>
        <v>3.9624819535641603E-4</v>
      </c>
      <c r="AX570" s="33">
        <f t="shared" si="303"/>
        <v>3.085266559629446E-2</v>
      </c>
      <c r="AY570" s="30">
        <f t="shared" si="304"/>
        <v>3.9624819535641603E-4</v>
      </c>
      <c r="AZ570" s="31">
        <f t="shared" si="305"/>
        <v>0.89789582764293319</v>
      </c>
      <c r="BA570" s="31">
        <f t="shared" si="323"/>
        <v>1110.9852622796757</v>
      </c>
      <c r="BB570" s="33">
        <f t="shared" si="306"/>
        <v>0</v>
      </c>
      <c r="BC570" s="31">
        <f t="shared" si="307"/>
        <v>0.44016407958464093</v>
      </c>
      <c r="BD570" s="30">
        <f t="shared" si="308"/>
        <v>4.0494885020412458E-4</v>
      </c>
      <c r="BE570" s="31">
        <f t="shared" si="309"/>
        <v>0.94362820007467496</v>
      </c>
      <c r="BF570" s="31">
        <f t="shared" si="310"/>
        <v>0.44525896481319144</v>
      </c>
      <c r="BG570" s="31">
        <f t="shared" si="311"/>
        <v>0.67575287862506228</v>
      </c>
      <c r="BH570" s="24">
        <v>34.86</v>
      </c>
      <c r="BI570" s="24">
        <v>91.307545215499999</v>
      </c>
      <c r="BJ570" s="24">
        <f t="shared" si="318"/>
        <v>141.36838275013432</v>
      </c>
      <c r="BK570" s="28">
        <f t="shared" si="321"/>
        <v>7.0684191375067151E-2</v>
      </c>
      <c r="BL570" s="28" t="str">
        <f t="shared" si="312"/>
        <v>FALSEFALSE</v>
      </c>
      <c r="BM570" s="24" t="str">
        <f t="shared" si="313"/>
        <v>FALSEFALSE</v>
      </c>
      <c r="BN570" s="28">
        <v>0.43020000000000003</v>
      </c>
      <c r="BO570" s="28">
        <f t="shared" si="314"/>
        <v>0.38240000000000002</v>
      </c>
      <c r="BP570" s="24">
        <v>8.06</v>
      </c>
      <c r="BQ570" s="24">
        <f t="shared" si="322"/>
        <v>149.26315789473685</v>
      </c>
      <c r="BR570" s="24">
        <v>19</v>
      </c>
      <c r="BS570" s="28">
        <v>7.5600000000000005</v>
      </c>
      <c r="BT570" s="28">
        <v>811.18799999999999</v>
      </c>
      <c r="BU570" s="24">
        <v>0.35</v>
      </c>
      <c r="BV570" s="28">
        <v>4.7899999999999991</v>
      </c>
      <c r="BW570" s="28">
        <v>513.96699999999987</v>
      </c>
      <c r="BX570" s="24">
        <v>3084</v>
      </c>
      <c r="BY570" s="24">
        <v>7169</v>
      </c>
      <c r="BZ570" s="24">
        <v>477</v>
      </c>
      <c r="CA570" s="24">
        <v>2431</v>
      </c>
      <c r="CB570" s="24">
        <v>1338</v>
      </c>
      <c r="CC570" s="24">
        <v>6961</v>
      </c>
      <c r="CD570" s="24">
        <v>49.67</v>
      </c>
      <c r="CE570" s="24">
        <v>27.41</v>
      </c>
      <c r="CF570" s="24">
        <v>107.06</v>
      </c>
      <c r="CG570" s="24">
        <v>3740</v>
      </c>
      <c r="CH570" s="24">
        <v>6990</v>
      </c>
      <c r="CI570" s="24">
        <v>65.14</v>
      </c>
      <c r="CJ570" s="24" t="s">
        <v>1980</v>
      </c>
      <c r="CK570" s="24">
        <v>2978</v>
      </c>
      <c r="CL570" s="28">
        <v>1.03</v>
      </c>
      <c r="CM570" s="28">
        <v>3.73</v>
      </c>
      <c r="CN570" s="24">
        <v>868</v>
      </c>
      <c r="CO570" s="24">
        <v>29.25</v>
      </c>
      <c r="CP570" s="24">
        <v>479</v>
      </c>
      <c r="CQ570" s="24">
        <v>1500</v>
      </c>
      <c r="CR570" s="24">
        <v>708</v>
      </c>
      <c r="CS570" s="24">
        <v>2836</v>
      </c>
      <c r="CT570" s="24">
        <v>454</v>
      </c>
      <c r="CU570" s="24">
        <v>1115</v>
      </c>
      <c r="CV570" s="24">
        <v>732</v>
      </c>
      <c r="CW570" s="24">
        <v>440</v>
      </c>
      <c r="CX570" s="24">
        <v>54.11</v>
      </c>
      <c r="CY570" s="24">
        <v>95.63</v>
      </c>
      <c r="CZ570" s="24">
        <v>66.010000000000005</v>
      </c>
      <c r="DA570" s="24">
        <v>27.45</v>
      </c>
      <c r="DB570" s="24">
        <v>702</v>
      </c>
      <c r="DC570" s="24">
        <v>5.46</v>
      </c>
      <c r="DD570" s="24">
        <v>5.83</v>
      </c>
      <c r="DE570" s="24">
        <v>64</v>
      </c>
      <c r="DF570" s="24">
        <v>2.16</v>
      </c>
      <c r="DG570" s="24">
        <v>1.18</v>
      </c>
      <c r="DH570" s="24">
        <v>8.4700000000000006</v>
      </c>
    </row>
    <row r="571" spans="1:112" ht="12.3" customHeight="1">
      <c r="A571" s="24">
        <v>582</v>
      </c>
      <c r="B571" s="24" t="s">
        <v>688</v>
      </c>
      <c r="C571" s="24" t="s">
        <v>689</v>
      </c>
      <c r="D571" s="25" t="s">
        <v>1571</v>
      </c>
      <c r="E571" s="25" t="s">
        <v>1572</v>
      </c>
      <c r="F571" s="25" t="s">
        <v>1573</v>
      </c>
      <c r="G571" s="25" t="s">
        <v>1574</v>
      </c>
      <c r="H571" s="25" t="s">
        <v>431</v>
      </c>
      <c r="I571" s="26">
        <v>7359</v>
      </c>
      <c r="J571" s="27">
        <v>8871.6059027777774</v>
      </c>
      <c r="K571" s="27">
        <f t="shared" si="289"/>
        <v>1131.0783000000001</v>
      </c>
      <c r="L571" s="24">
        <v>1525</v>
      </c>
      <c r="M571" s="24">
        <v>252</v>
      </c>
      <c r="N571" s="24">
        <v>25</v>
      </c>
      <c r="O571" s="24">
        <f t="shared" si="290"/>
        <v>277</v>
      </c>
      <c r="P571" s="28">
        <v>15.370000000000001</v>
      </c>
      <c r="Q571" s="28">
        <f t="shared" si="291"/>
        <v>0.40398300618354949</v>
      </c>
      <c r="R571" s="29">
        <v>0.40097754297973703</v>
      </c>
      <c r="S571" s="29">
        <v>7.8089435003732485E-2</v>
      </c>
      <c r="T571" s="29">
        <v>0.27048232828077373</v>
      </c>
      <c r="U571" s="28" t="s">
        <v>294</v>
      </c>
      <c r="V571" s="28" t="s">
        <v>295</v>
      </c>
      <c r="W571" s="28">
        <v>0.35678883548550799</v>
      </c>
      <c r="X571" s="27">
        <v>3165.289938938442</v>
      </c>
      <c r="Y571" s="30">
        <f t="shared" si="292"/>
        <v>2.5348521853475666E-4</v>
      </c>
      <c r="Z571" s="27">
        <f t="shared" si="293"/>
        <v>3017.289938938442</v>
      </c>
      <c r="AA571" s="27">
        <v>0</v>
      </c>
      <c r="AB571" s="27">
        <v>0</v>
      </c>
      <c r="AC571" s="27">
        <v>0</v>
      </c>
      <c r="AD571" s="27">
        <v>0</v>
      </c>
      <c r="AE571" s="27">
        <v>3172</v>
      </c>
      <c r="AF571" s="27">
        <f t="shared" si="294"/>
        <v>3172</v>
      </c>
      <c r="AG571" s="27">
        <f t="shared" si="295"/>
        <v>1</v>
      </c>
      <c r="AH571" s="27">
        <v>0</v>
      </c>
      <c r="AI571" s="27">
        <v>0</v>
      </c>
      <c r="AJ571" s="27">
        <v>148</v>
      </c>
      <c r="AK571" s="27">
        <v>0</v>
      </c>
      <c r="AL571" s="27">
        <v>3172</v>
      </c>
      <c r="AM571" s="27">
        <v>3320</v>
      </c>
      <c r="AN571" s="27">
        <f t="shared" si="296"/>
        <v>2</v>
      </c>
      <c r="AO571" s="27">
        <v>148</v>
      </c>
      <c r="AP571" s="30">
        <f t="shared" si="297"/>
        <v>8.5589889567066679E-5</v>
      </c>
      <c r="AQ571" s="30">
        <f t="shared" si="298"/>
        <v>0</v>
      </c>
      <c r="AR571" s="31">
        <f t="shared" si="299"/>
        <v>4.6757170071325425E-2</v>
      </c>
      <c r="AS571" s="31">
        <f t="shared" si="320"/>
        <v>4.6757170071325425E-2</v>
      </c>
      <c r="AT571" s="32">
        <f t="shared" si="300"/>
        <v>1.6682436260346045E-2</v>
      </c>
      <c r="AU571" s="24">
        <v>927.65097226232081</v>
      </c>
      <c r="AV571" s="28">
        <f t="shared" si="301"/>
        <v>2.5761372548326372E-2</v>
      </c>
      <c r="AW571" s="30">
        <f t="shared" si="302"/>
        <v>3.3085949576443257E-4</v>
      </c>
      <c r="AX571" s="33">
        <f t="shared" si="303"/>
        <v>2.5761372548326372E-2</v>
      </c>
      <c r="AY571" s="30">
        <f t="shared" si="304"/>
        <v>3.3085949576443257E-4</v>
      </c>
      <c r="AZ571" s="31">
        <f t="shared" si="305"/>
        <v>0.89735943627658854</v>
      </c>
      <c r="BA571" s="31">
        <f t="shared" si="323"/>
        <v>927.65097226232081</v>
      </c>
      <c r="BB571" s="33">
        <f t="shared" si="306"/>
        <v>0</v>
      </c>
      <c r="BC571" s="31">
        <f t="shared" si="307"/>
        <v>0.44136611726821728</v>
      </c>
      <c r="BD571" s="30">
        <f t="shared" si="308"/>
        <v>1.6789532896768999E-4</v>
      </c>
      <c r="BE571" s="31">
        <f t="shared" si="309"/>
        <v>0.94271025705756895</v>
      </c>
      <c r="BF571" s="31">
        <f t="shared" si="310"/>
        <v>0.43325085925387058</v>
      </c>
      <c r="BG571" s="31">
        <f t="shared" si="311"/>
        <v>0.65752862590968097</v>
      </c>
      <c r="BH571" s="24">
        <v>90.76</v>
      </c>
      <c r="BI571" s="24">
        <v>381.10175529700001</v>
      </c>
      <c r="BJ571" s="24">
        <f t="shared" si="318"/>
        <v>23.278837684344861</v>
      </c>
      <c r="BK571" s="28">
        <f t="shared" si="321"/>
        <v>1.1639418842172431E-2</v>
      </c>
      <c r="BL571" s="28" t="str">
        <f t="shared" si="312"/>
        <v>FALSETRUE</v>
      </c>
      <c r="BM571" s="24" t="str">
        <f t="shared" si="313"/>
        <v>FALSETRUE</v>
      </c>
      <c r="BN571" s="28">
        <v>0.45990000000000003</v>
      </c>
      <c r="BO571" s="28">
        <f t="shared" si="314"/>
        <v>0.40880000000000005</v>
      </c>
      <c r="BP571" s="24">
        <v>5.72</v>
      </c>
      <c r="BQ571" s="24">
        <f t="shared" si="322"/>
        <v>152.94117647058823</v>
      </c>
      <c r="BR571" s="24">
        <v>17</v>
      </c>
      <c r="BS571" s="28">
        <v>3.09</v>
      </c>
      <c r="BT571" s="28">
        <v>227.39309999999998</v>
      </c>
      <c r="BU571" s="24">
        <v>0.18</v>
      </c>
      <c r="BV571" s="28">
        <v>2.5599999999999996</v>
      </c>
      <c r="BW571" s="28">
        <v>188.39039999999997</v>
      </c>
      <c r="BX571" s="24">
        <v>2207</v>
      </c>
      <c r="BY571" s="24">
        <v>4799</v>
      </c>
      <c r="BZ571" s="24">
        <v>353</v>
      </c>
      <c r="CA571" s="24">
        <v>1790</v>
      </c>
      <c r="CB571" s="24">
        <v>843</v>
      </c>
      <c r="CC571" s="24">
        <v>4726</v>
      </c>
      <c r="CD571" s="24">
        <v>53.34</v>
      </c>
      <c r="CE571" s="24">
        <v>27.65</v>
      </c>
      <c r="CF571" s="24">
        <v>103.06</v>
      </c>
      <c r="CG571" s="24">
        <v>6679</v>
      </c>
      <c r="CH571" s="24">
        <v>680</v>
      </c>
      <c r="CI571" s="24">
        <v>9.24</v>
      </c>
      <c r="CJ571" s="24" t="s">
        <v>98</v>
      </c>
      <c r="CK571" s="24">
        <v>1822</v>
      </c>
      <c r="CL571" s="28">
        <v>1.08</v>
      </c>
      <c r="CM571" s="28">
        <v>4.3600000000000003</v>
      </c>
      <c r="CN571" s="24">
        <v>597</v>
      </c>
      <c r="CO571" s="24">
        <v>32.799999999999997</v>
      </c>
      <c r="CP571" s="24">
        <v>315</v>
      </c>
      <c r="CQ571" s="24">
        <v>1121</v>
      </c>
      <c r="CR571" s="24">
        <v>810</v>
      </c>
      <c r="CS571" s="24">
        <v>2600</v>
      </c>
      <c r="CT571" s="24">
        <v>391</v>
      </c>
      <c r="CU571" s="24">
        <v>904</v>
      </c>
      <c r="CV571" s="24">
        <v>524</v>
      </c>
      <c r="CW571" s="24">
        <v>344</v>
      </c>
      <c r="CX571" s="24">
        <v>66.27</v>
      </c>
      <c r="CY571" s="24">
        <v>99.56</v>
      </c>
      <c r="CZ571" s="24">
        <v>75.069999999999993</v>
      </c>
      <c r="DA571" s="24">
        <v>32.67</v>
      </c>
      <c r="DB571" s="24">
        <v>337</v>
      </c>
      <c r="DC571" s="24">
        <v>0.61</v>
      </c>
      <c r="DD571" s="24">
        <v>9.9499999999999993</v>
      </c>
      <c r="DE571" s="24">
        <v>8</v>
      </c>
      <c r="DF571" s="24">
        <v>0.44</v>
      </c>
      <c r="DG571" s="24">
        <v>1.59</v>
      </c>
      <c r="DH571" s="24">
        <v>4.55</v>
      </c>
    </row>
    <row r="572" spans="1:112" ht="12.3" customHeight="1">
      <c r="A572" s="24">
        <v>583</v>
      </c>
      <c r="B572" s="24" t="s">
        <v>688</v>
      </c>
      <c r="C572" s="24" t="s">
        <v>689</v>
      </c>
      <c r="D572" s="25" t="s">
        <v>1571</v>
      </c>
      <c r="E572" s="25" t="s">
        <v>1572</v>
      </c>
      <c r="F572" s="25" t="s">
        <v>2732</v>
      </c>
      <c r="G572" s="25" t="s">
        <v>2733</v>
      </c>
      <c r="H572" s="25" t="s">
        <v>431</v>
      </c>
      <c r="I572" s="26">
        <v>1727</v>
      </c>
      <c r="J572" s="27">
        <v>2081.9762731481483</v>
      </c>
      <c r="K572" s="27">
        <f t="shared" si="289"/>
        <v>236.94440000000003</v>
      </c>
      <c r="L572" s="24">
        <v>371</v>
      </c>
      <c r="M572" s="24">
        <v>54</v>
      </c>
      <c r="N572" s="24">
        <v>5</v>
      </c>
      <c r="O572" s="24">
        <f t="shared" si="290"/>
        <v>59</v>
      </c>
      <c r="P572" s="28">
        <v>13.72</v>
      </c>
      <c r="Q572" s="28">
        <f t="shared" si="291"/>
        <v>0.3921941167619542</v>
      </c>
      <c r="R572" s="29">
        <v>0.40097754297973703</v>
      </c>
      <c r="S572" s="29">
        <v>7.8089435003732485E-2</v>
      </c>
      <c r="T572" s="29">
        <v>0.27048232828077373</v>
      </c>
      <c r="U572" s="28" t="s">
        <v>294</v>
      </c>
      <c r="V572" s="28" t="s">
        <v>295</v>
      </c>
      <c r="W572" s="28">
        <v>0.31848684598966626</v>
      </c>
      <c r="X572" s="27">
        <v>663.08205666027368</v>
      </c>
      <c r="Y572" s="30">
        <f t="shared" si="292"/>
        <v>5.3101454615995035E-5</v>
      </c>
      <c r="Z572" s="27">
        <f t="shared" si="293"/>
        <v>663.08205666027368</v>
      </c>
      <c r="AA572" s="27">
        <v>0</v>
      </c>
      <c r="AB572" s="27">
        <v>0</v>
      </c>
      <c r="AC572" s="27">
        <v>0</v>
      </c>
      <c r="AD572" s="27">
        <v>0</v>
      </c>
      <c r="AE572" s="27">
        <v>0</v>
      </c>
      <c r="AF572" s="27">
        <f t="shared" si="294"/>
        <v>0</v>
      </c>
      <c r="AG572" s="27">
        <f t="shared" si="295"/>
        <v>0</v>
      </c>
      <c r="AH572" s="27">
        <v>0</v>
      </c>
      <c r="AI572" s="27">
        <v>0</v>
      </c>
      <c r="AJ572" s="27">
        <v>0</v>
      </c>
      <c r="AK572" s="27">
        <v>0</v>
      </c>
      <c r="AL572" s="27">
        <v>0</v>
      </c>
      <c r="AM572" s="27">
        <v>0</v>
      </c>
      <c r="AN572" s="27">
        <f t="shared" si="296"/>
        <v>0</v>
      </c>
      <c r="AO572" s="27">
        <v>0</v>
      </c>
      <c r="AP572" s="30">
        <f t="shared" si="297"/>
        <v>0</v>
      </c>
      <c r="AQ572" s="30">
        <f t="shared" si="298"/>
        <v>0</v>
      </c>
      <c r="AR572" s="31">
        <f t="shared" si="299"/>
        <v>0</v>
      </c>
      <c r="AS572" s="31">
        <f t="shared" si="320"/>
        <v>0</v>
      </c>
      <c r="AT572" s="32">
        <f t="shared" si="300"/>
        <v>0</v>
      </c>
      <c r="AU572" s="24">
        <v>46.18059266850161</v>
      </c>
      <c r="AV572" s="28">
        <f t="shared" si="301"/>
        <v>1.28246020088185E-3</v>
      </c>
      <c r="AW572" s="30">
        <f t="shared" si="302"/>
        <v>1.6470944419042146E-5</v>
      </c>
      <c r="AX572" s="33">
        <f t="shared" si="303"/>
        <v>1.28246020088185E-3</v>
      </c>
      <c r="AY572" s="30">
        <f t="shared" si="304"/>
        <v>1.6470944419042146E-5</v>
      </c>
      <c r="AZ572" s="31">
        <f t="shared" si="305"/>
        <v>0.89478046918179199</v>
      </c>
      <c r="BA572" s="31">
        <f t="shared" si="323"/>
        <v>46.18059266850161</v>
      </c>
      <c r="BB572" s="33">
        <f t="shared" si="306"/>
        <v>0</v>
      </c>
      <c r="BC572" s="31">
        <f t="shared" si="307"/>
        <v>0.43234682412080366</v>
      </c>
      <c r="BD572" s="30">
        <f t="shared" si="308"/>
        <v>5.3101454615995035E-5</v>
      </c>
      <c r="BE572" s="31">
        <f t="shared" si="309"/>
        <v>0.94226574041500633</v>
      </c>
      <c r="BF572" s="31">
        <f t="shared" si="310"/>
        <v>0.42026856261976286</v>
      </c>
      <c r="BG572" s="31">
        <f t="shared" si="311"/>
        <v>0.63782587983393735</v>
      </c>
      <c r="BH572" s="24">
        <v>0</v>
      </c>
      <c r="BI572" s="24">
        <v>39.153916345699997</v>
      </c>
      <c r="BJ572" s="24">
        <f t="shared" si="318"/>
        <v>53.174151335612109</v>
      </c>
      <c r="BK572" s="28">
        <f t="shared" si="321"/>
        <v>2.6587075667806055E-2</v>
      </c>
      <c r="BL572" s="28" t="str">
        <f t="shared" si="312"/>
        <v>FALSEFALSE</v>
      </c>
      <c r="BM572" s="24" t="str">
        <f t="shared" si="313"/>
        <v>FALSEFALSE</v>
      </c>
      <c r="BN572" s="28">
        <v>0.43490000000000001</v>
      </c>
      <c r="BO572" s="28">
        <f t="shared" si="314"/>
        <v>0.3865777777777778</v>
      </c>
      <c r="BP572" s="24">
        <v>6</v>
      </c>
      <c r="BQ572" s="24">
        <f t="shared" si="322"/>
        <v>72.5</v>
      </c>
      <c r="BR572" s="24">
        <v>2</v>
      </c>
      <c r="BS572" s="28">
        <v>6.83</v>
      </c>
      <c r="BT572" s="28">
        <v>117.9541</v>
      </c>
      <c r="BU572" s="24">
        <v>0.24</v>
      </c>
      <c r="BV572" s="28">
        <v>4.3899999999999997</v>
      </c>
      <c r="BW572" s="28">
        <v>75.815299999999993</v>
      </c>
      <c r="BX572" s="24">
        <v>491</v>
      </c>
      <c r="BY572" s="24">
        <v>1129</v>
      </c>
      <c r="BZ572" s="24">
        <v>107</v>
      </c>
      <c r="CA572" s="24">
        <v>382</v>
      </c>
      <c r="CB572" s="24">
        <v>237</v>
      </c>
      <c r="CC572" s="24">
        <v>1108</v>
      </c>
      <c r="CD572" s="24">
        <v>52.97</v>
      </c>
      <c r="CE572" s="24">
        <v>28.74</v>
      </c>
      <c r="CF572" s="24">
        <v>110.61</v>
      </c>
      <c r="CG572" s="24">
        <v>0</v>
      </c>
      <c r="CH572" s="24">
        <v>1727</v>
      </c>
      <c r="CI572" s="24">
        <v>100</v>
      </c>
      <c r="CJ572" s="24" t="s">
        <v>1980</v>
      </c>
      <c r="CK572" s="24">
        <v>433</v>
      </c>
      <c r="CL572" s="28">
        <v>1.06</v>
      </c>
      <c r="CM572" s="28">
        <v>4.13</v>
      </c>
      <c r="CN572" s="24">
        <v>139</v>
      </c>
      <c r="CO572" s="24">
        <v>32.1</v>
      </c>
      <c r="CP572" s="24">
        <v>36</v>
      </c>
      <c r="CQ572" s="24">
        <v>109</v>
      </c>
      <c r="CR572" s="24">
        <v>0</v>
      </c>
      <c r="CS572" s="24">
        <v>145</v>
      </c>
      <c r="CT572" s="24">
        <v>87</v>
      </c>
      <c r="CU572" s="24">
        <v>197</v>
      </c>
      <c r="CV572" s="24">
        <v>156</v>
      </c>
      <c r="CW572" s="24">
        <v>97</v>
      </c>
      <c r="CX572" s="24">
        <v>70.73</v>
      </c>
      <c r="CY572" s="24">
        <v>98.99</v>
      </c>
      <c r="CZ572" s="24">
        <v>78.39</v>
      </c>
      <c r="DA572" s="24">
        <v>42.92</v>
      </c>
      <c r="DB572" s="24">
        <v>85</v>
      </c>
      <c r="DC572" s="24">
        <v>1.42</v>
      </c>
      <c r="DD572" s="24">
        <v>7.16</v>
      </c>
      <c r="DE572" s="24">
        <v>1</v>
      </c>
      <c r="DF572" s="24">
        <v>0.23</v>
      </c>
      <c r="DG572" s="24">
        <v>0.46</v>
      </c>
      <c r="DH572" s="24">
        <v>6.51</v>
      </c>
    </row>
    <row r="573" spans="1:112" ht="12.3" customHeight="1">
      <c r="A573" s="24">
        <v>584</v>
      </c>
      <c r="B573" s="24" t="s">
        <v>688</v>
      </c>
      <c r="C573" s="24" t="s">
        <v>689</v>
      </c>
      <c r="D573" s="25" t="s">
        <v>1571</v>
      </c>
      <c r="E573" s="25" t="s">
        <v>1572</v>
      </c>
      <c r="F573" s="25" t="s">
        <v>2659</v>
      </c>
      <c r="G573" s="25" t="s">
        <v>2660</v>
      </c>
      <c r="H573" s="25" t="s">
        <v>431</v>
      </c>
      <c r="I573" s="26">
        <v>2208</v>
      </c>
      <c r="J573" s="27">
        <v>2661.8434343434342</v>
      </c>
      <c r="K573" s="27">
        <f t="shared" si="289"/>
        <v>323.91360000000003</v>
      </c>
      <c r="L573" s="24">
        <v>442</v>
      </c>
      <c r="M573" s="24">
        <v>67</v>
      </c>
      <c r="N573" s="24">
        <v>9</v>
      </c>
      <c r="O573" s="24">
        <f t="shared" si="290"/>
        <v>76</v>
      </c>
      <c r="P573" s="28">
        <v>14.67</v>
      </c>
      <c r="Q573" s="28">
        <f t="shared" si="291"/>
        <v>0.39979713553769203</v>
      </c>
      <c r="R573" s="29">
        <v>0.40097754297973703</v>
      </c>
      <c r="S573" s="29">
        <v>7.8089435003732485E-2</v>
      </c>
      <c r="T573" s="29">
        <v>0.27048232828077373</v>
      </c>
      <c r="U573" s="28" t="s">
        <v>294</v>
      </c>
      <c r="V573" s="28" t="s">
        <v>295</v>
      </c>
      <c r="W573" s="28">
        <v>0.3405395066084842</v>
      </c>
      <c r="X573" s="27">
        <v>906.46284980034625</v>
      </c>
      <c r="Y573" s="30">
        <f t="shared" si="292"/>
        <v>7.2592065184505579E-5</v>
      </c>
      <c r="Z573" s="27">
        <f t="shared" si="293"/>
        <v>906.46284980034625</v>
      </c>
      <c r="AA573" s="27">
        <v>0</v>
      </c>
      <c r="AB573" s="27">
        <v>0</v>
      </c>
      <c r="AC573" s="27">
        <v>0</v>
      </c>
      <c r="AD573" s="27">
        <v>0</v>
      </c>
      <c r="AE573" s="27">
        <v>0</v>
      </c>
      <c r="AF573" s="27">
        <f t="shared" si="294"/>
        <v>0</v>
      </c>
      <c r="AG573" s="27">
        <f t="shared" si="295"/>
        <v>0</v>
      </c>
      <c r="AH573" s="27">
        <v>0</v>
      </c>
      <c r="AI573" s="27">
        <v>0</v>
      </c>
      <c r="AJ573" s="27">
        <v>0</v>
      </c>
      <c r="AK573" s="27">
        <v>0</v>
      </c>
      <c r="AL573" s="27">
        <v>0</v>
      </c>
      <c r="AM573" s="27">
        <v>0</v>
      </c>
      <c r="AN573" s="27">
        <f t="shared" si="296"/>
        <v>0</v>
      </c>
      <c r="AO573" s="27">
        <v>0</v>
      </c>
      <c r="AP573" s="30">
        <f t="shared" si="297"/>
        <v>0</v>
      </c>
      <c r="AQ573" s="30">
        <f t="shared" si="298"/>
        <v>0</v>
      </c>
      <c r="AR573" s="31">
        <f t="shared" si="299"/>
        <v>0</v>
      </c>
      <c r="AS573" s="31">
        <f t="shared" si="320"/>
        <v>0</v>
      </c>
      <c r="AT573" s="32">
        <f t="shared" si="300"/>
        <v>0</v>
      </c>
      <c r="AU573" s="24">
        <v>150.17792241434154</v>
      </c>
      <c r="AV573" s="28">
        <f t="shared" si="301"/>
        <v>4.1705226680401634E-3</v>
      </c>
      <c r="AW573" s="30">
        <f t="shared" si="302"/>
        <v>5.3563024424781637E-5</v>
      </c>
      <c r="AX573" s="33">
        <f t="shared" si="303"/>
        <v>4.1705226680401634E-3</v>
      </c>
      <c r="AY573" s="30">
        <f t="shared" si="304"/>
        <v>5.3563024424781637E-5</v>
      </c>
      <c r="AZ573" s="31">
        <f t="shared" si="305"/>
        <v>0.89508473997474236</v>
      </c>
      <c r="BA573" s="31">
        <f t="shared" si="323"/>
        <v>150.17792241434154</v>
      </c>
      <c r="BB573" s="33">
        <f t="shared" si="306"/>
        <v>0</v>
      </c>
      <c r="BC573" s="31">
        <f t="shared" si="307"/>
        <v>0.43341093520750656</v>
      </c>
      <c r="BD573" s="30">
        <f t="shared" si="308"/>
        <v>7.2592065184505579E-5</v>
      </c>
      <c r="BE573" s="31">
        <f t="shared" si="309"/>
        <v>0.94234121396113713</v>
      </c>
      <c r="BF573" s="31">
        <f t="shared" si="310"/>
        <v>0.42765110421160196</v>
      </c>
      <c r="BG573" s="31">
        <f t="shared" si="311"/>
        <v>0.64903008710766974</v>
      </c>
      <c r="BH573" s="24">
        <v>0</v>
      </c>
      <c r="BI573" s="24">
        <v>45.6862443813</v>
      </c>
      <c r="BJ573" s="24">
        <f t="shared" si="318"/>
        <v>58.263564238888563</v>
      </c>
      <c r="BK573" s="28">
        <f t="shared" si="321"/>
        <v>2.9131782119444283E-2</v>
      </c>
      <c r="BL573" s="28" t="str">
        <f t="shared" si="312"/>
        <v>FALSEFALSE</v>
      </c>
      <c r="BM573" s="24" t="str">
        <f t="shared" si="313"/>
        <v>FALSEFALSE</v>
      </c>
      <c r="BN573" s="28">
        <v>0.48979999999999996</v>
      </c>
      <c r="BO573" s="28">
        <f t="shared" si="314"/>
        <v>0.43537777777777775</v>
      </c>
      <c r="BP573" s="24">
        <v>4.25</v>
      </c>
      <c r="BQ573" s="24">
        <f t="shared" si="322"/>
        <v>110.25</v>
      </c>
      <c r="BR573" s="24">
        <v>4</v>
      </c>
      <c r="BS573" s="28">
        <v>2.91</v>
      </c>
      <c r="BT573" s="28">
        <v>64.252800000000008</v>
      </c>
      <c r="BU573" s="24">
        <v>0.21</v>
      </c>
      <c r="BV573" s="28">
        <v>2.09</v>
      </c>
      <c r="BW573" s="28">
        <v>46.147199999999991</v>
      </c>
      <c r="BX573" s="24">
        <v>697</v>
      </c>
      <c r="BY573" s="24">
        <v>1423</v>
      </c>
      <c r="BZ573" s="24">
        <v>88</v>
      </c>
      <c r="CA573" s="24">
        <v>562</v>
      </c>
      <c r="CB573" s="24">
        <v>253</v>
      </c>
      <c r="CC573" s="24">
        <v>1393</v>
      </c>
      <c r="CD573" s="24">
        <v>55.17</v>
      </c>
      <c r="CE573" s="24">
        <v>26.41</v>
      </c>
      <c r="CF573" s="24">
        <v>108.11</v>
      </c>
      <c r="CG573" s="24">
        <v>0</v>
      </c>
      <c r="CH573" s="24">
        <v>2208</v>
      </c>
      <c r="CI573" s="24">
        <v>100</v>
      </c>
      <c r="CJ573" s="24" t="s">
        <v>1980</v>
      </c>
      <c r="CK573" s="24">
        <v>521</v>
      </c>
      <c r="CL573" s="28">
        <v>1.0900000000000001</v>
      </c>
      <c r="CM573" s="28">
        <v>4.5999999999999996</v>
      </c>
      <c r="CN573" s="24">
        <v>152</v>
      </c>
      <c r="CO573" s="24">
        <v>29.17</v>
      </c>
      <c r="CP573" s="24">
        <v>140</v>
      </c>
      <c r="CQ573" s="24">
        <v>301</v>
      </c>
      <c r="CR573" s="24">
        <v>0</v>
      </c>
      <c r="CS573" s="24">
        <v>441</v>
      </c>
      <c r="CT573" s="24">
        <v>102</v>
      </c>
      <c r="CU573" s="24">
        <v>280</v>
      </c>
      <c r="CV573" s="24">
        <v>167</v>
      </c>
      <c r="CW573" s="24">
        <v>91</v>
      </c>
      <c r="CX573" s="24">
        <v>54.84</v>
      </c>
      <c r="CY573" s="24">
        <v>98.94</v>
      </c>
      <c r="CZ573" s="24">
        <v>79.900000000000006</v>
      </c>
      <c r="DA573" s="24">
        <v>23.7</v>
      </c>
      <c r="DB573" s="24">
        <v>74</v>
      </c>
      <c r="DC573" s="24">
        <v>1.43</v>
      </c>
      <c r="DD573" s="24">
        <v>9.98</v>
      </c>
      <c r="DE573" s="24">
        <v>3</v>
      </c>
      <c r="DF573" s="24">
        <v>0.57999999999999996</v>
      </c>
      <c r="DG573" s="24">
        <v>0.19</v>
      </c>
      <c r="DH573" s="24">
        <v>5.21</v>
      </c>
    </row>
    <row r="574" spans="1:112" ht="12.3" customHeight="1">
      <c r="A574" s="24">
        <v>585</v>
      </c>
      <c r="B574" s="24" t="s">
        <v>688</v>
      </c>
      <c r="C574" s="24" t="s">
        <v>689</v>
      </c>
      <c r="D574" s="25" t="s">
        <v>1571</v>
      </c>
      <c r="E574" s="25" t="s">
        <v>1572</v>
      </c>
      <c r="F574" s="25" t="s">
        <v>1789</v>
      </c>
      <c r="G574" s="25" t="s">
        <v>1790</v>
      </c>
      <c r="H574" s="25" t="s">
        <v>431</v>
      </c>
      <c r="I574" s="26">
        <v>3415</v>
      </c>
      <c r="J574" s="27">
        <v>4116.9362899831649</v>
      </c>
      <c r="K574" s="27">
        <f t="shared" si="289"/>
        <v>639.62950000000001</v>
      </c>
      <c r="L574" s="24">
        <v>664</v>
      </c>
      <c r="M574" s="24">
        <v>142</v>
      </c>
      <c r="N574" s="24">
        <v>11</v>
      </c>
      <c r="O574" s="24">
        <f t="shared" si="290"/>
        <v>153</v>
      </c>
      <c r="P574" s="28">
        <v>18.73</v>
      </c>
      <c r="Q574" s="28">
        <f t="shared" si="291"/>
        <v>0.43155985050649659</v>
      </c>
      <c r="R574" s="29">
        <v>0.40097754297973703</v>
      </c>
      <c r="S574" s="29">
        <v>7.8089435003732485E-2</v>
      </c>
      <c r="T574" s="29">
        <v>0.27048232828077373</v>
      </c>
      <c r="U574" s="28" t="s">
        <v>294</v>
      </c>
      <c r="V574" s="28" t="s">
        <v>295</v>
      </c>
      <c r="W574" s="28">
        <v>0.43478561409522226</v>
      </c>
      <c r="X574" s="27">
        <v>1789.9846730312363</v>
      </c>
      <c r="Y574" s="30">
        <f t="shared" si="292"/>
        <v>1.4334694918006753E-4</v>
      </c>
      <c r="Z574" s="27">
        <f t="shared" si="293"/>
        <v>1789.9846730312363</v>
      </c>
      <c r="AA574" s="27">
        <v>0</v>
      </c>
      <c r="AB574" s="27">
        <v>0</v>
      </c>
      <c r="AC574" s="27">
        <v>0</v>
      </c>
      <c r="AD574" s="27">
        <v>0</v>
      </c>
      <c r="AE574" s="27">
        <v>0</v>
      </c>
      <c r="AF574" s="27">
        <f t="shared" si="294"/>
        <v>0</v>
      </c>
      <c r="AG574" s="27">
        <f t="shared" si="295"/>
        <v>0</v>
      </c>
      <c r="AH574" s="27">
        <v>0</v>
      </c>
      <c r="AI574" s="27">
        <v>0</v>
      </c>
      <c r="AJ574" s="27">
        <v>0</v>
      </c>
      <c r="AK574" s="27">
        <v>0</v>
      </c>
      <c r="AL574" s="27">
        <v>0</v>
      </c>
      <c r="AM574" s="27">
        <v>0</v>
      </c>
      <c r="AN574" s="27">
        <f t="shared" si="296"/>
        <v>0</v>
      </c>
      <c r="AO574" s="27">
        <v>0</v>
      </c>
      <c r="AP574" s="30">
        <f t="shared" si="297"/>
        <v>0</v>
      </c>
      <c r="AQ574" s="30">
        <f t="shared" si="298"/>
        <v>0</v>
      </c>
      <c r="AR574" s="31">
        <f t="shared" si="299"/>
        <v>0</v>
      </c>
      <c r="AS574" s="31">
        <f t="shared" si="320"/>
        <v>0</v>
      </c>
      <c r="AT574" s="32">
        <f t="shared" si="300"/>
        <v>0</v>
      </c>
      <c r="AU574" s="24">
        <v>464.3510358536974</v>
      </c>
      <c r="AV574" s="28">
        <f t="shared" si="301"/>
        <v>1.2895281076087371E-2</v>
      </c>
      <c r="AW574" s="30">
        <f t="shared" si="302"/>
        <v>1.6561719242913858E-4</v>
      </c>
      <c r="AX574" s="33">
        <f t="shared" si="303"/>
        <v>1.2895281076087371E-2</v>
      </c>
      <c r="AY574" s="30">
        <f t="shared" si="304"/>
        <v>1.6561719242913858E-4</v>
      </c>
      <c r="AZ574" s="31">
        <f t="shared" si="305"/>
        <v>0.89600393379042464</v>
      </c>
      <c r="BA574" s="31">
        <f t="shared" si="323"/>
        <v>464.3510358536974</v>
      </c>
      <c r="BB574" s="33">
        <f t="shared" si="306"/>
        <v>0</v>
      </c>
      <c r="BC574" s="31">
        <f t="shared" si="307"/>
        <v>0.43662558594874973</v>
      </c>
      <c r="BD574" s="30">
        <f t="shared" si="308"/>
        <v>1.4334694918006753E-4</v>
      </c>
      <c r="BE574" s="31">
        <f t="shared" si="309"/>
        <v>0.94261519829746376</v>
      </c>
      <c r="BF574" s="31">
        <f t="shared" si="310"/>
        <v>0.45918138644728868</v>
      </c>
      <c r="BG574" s="31">
        <f t="shared" si="311"/>
        <v>0.69688241725348765</v>
      </c>
      <c r="BH574" s="24">
        <v>85.45</v>
      </c>
      <c r="BI574" s="24">
        <v>92.272831616000005</v>
      </c>
      <c r="BJ574" s="24">
        <f t="shared" si="318"/>
        <v>44.616993083252176</v>
      </c>
      <c r="BK574" s="28">
        <f t="shared" si="321"/>
        <v>2.2308496541626088E-2</v>
      </c>
      <c r="BL574" s="28" t="str">
        <f t="shared" si="312"/>
        <v>FALSETRUE</v>
      </c>
      <c r="BM574" s="24" t="str">
        <f t="shared" si="313"/>
        <v>FALSETRUE</v>
      </c>
      <c r="BN574" s="28">
        <v>0.40970000000000001</v>
      </c>
      <c r="BO574" s="28">
        <f t="shared" si="314"/>
        <v>0.36417777777777777</v>
      </c>
      <c r="BP574" s="24">
        <v>6.68</v>
      </c>
      <c r="BQ574" s="24">
        <f t="shared" si="322"/>
        <v>178</v>
      </c>
      <c r="BR574" s="24">
        <v>6</v>
      </c>
      <c r="BS574" s="28">
        <v>5.07</v>
      </c>
      <c r="BT574" s="28">
        <v>173.1405</v>
      </c>
      <c r="BU574" s="24">
        <v>0.39</v>
      </c>
      <c r="BV574" s="28">
        <v>6.1099999999999994</v>
      </c>
      <c r="BW574" s="28">
        <v>208.65649999999997</v>
      </c>
      <c r="BX574" s="24">
        <v>923</v>
      </c>
      <c r="BY574" s="24">
        <v>2253</v>
      </c>
      <c r="BZ574" s="24">
        <v>239</v>
      </c>
      <c r="CA574" s="24">
        <v>752</v>
      </c>
      <c r="CB574" s="24">
        <v>353</v>
      </c>
      <c r="CC574" s="24">
        <v>2310</v>
      </c>
      <c r="CD574" s="24">
        <v>51.58</v>
      </c>
      <c r="CE574" s="24">
        <v>29.95</v>
      </c>
      <c r="CF574" s="24">
        <v>103.39</v>
      </c>
      <c r="CG574" s="24">
        <v>2918</v>
      </c>
      <c r="CH574" s="24">
        <v>497</v>
      </c>
      <c r="CI574" s="24">
        <v>14.55</v>
      </c>
      <c r="CJ574" s="24" t="s">
        <v>98</v>
      </c>
      <c r="CK574" s="24">
        <v>824</v>
      </c>
      <c r="CL574" s="28">
        <v>1.07</v>
      </c>
      <c r="CM574" s="28">
        <v>4.2699999999999996</v>
      </c>
      <c r="CN574" s="24">
        <v>300</v>
      </c>
      <c r="CO574" s="24">
        <v>36.409999999999997</v>
      </c>
      <c r="CP574" s="24">
        <v>199</v>
      </c>
      <c r="CQ574" s="24">
        <v>444</v>
      </c>
      <c r="CR574" s="24">
        <v>425</v>
      </c>
      <c r="CS574" s="24">
        <v>1068</v>
      </c>
      <c r="CT574" s="24">
        <v>167</v>
      </c>
      <c r="CU574" s="24">
        <v>348</v>
      </c>
      <c r="CV574" s="24">
        <v>236</v>
      </c>
      <c r="CW574" s="24">
        <v>186</v>
      </c>
      <c r="CX574" s="24">
        <v>64.48</v>
      </c>
      <c r="CY574" s="24">
        <v>98.31</v>
      </c>
      <c r="CZ574" s="24">
        <v>78.930000000000007</v>
      </c>
      <c r="DA574" s="24">
        <v>38.19</v>
      </c>
      <c r="DB574" s="24">
        <v>186</v>
      </c>
      <c r="DC574" s="24">
        <v>2.33</v>
      </c>
      <c r="DD574" s="24">
        <v>11.29</v>
      </c>
      <c r="DE574" s="24">
        <v>0</v>
      </c>
      <c r="DF574" s="24">
        <v>0</v>
      </c>
      <c r="DG574" s="24">
        <v>3.76</v>
      </c>
      <c r="DH574" s="24">
        <v>4.41</v>
      </c>
    </row>
    <row r="575" spans="1:112" ht="12.3" customHeight="1">
      <c r="A575" s="24">
        <v>586</v>
      </c>
      <c r="B575" s="24" t="s">
        <v>688</v>
      </c>
      <c r="C575" s="24" t="s">
        <v>689</v>
      </c>
      <c r="D575" s="25" t="s">
        <v>1571</v>
      </c>
      <c r="E575" s="25" t="s">
        <v>1572</v>
      </c>
      <c r="F575" s="25" t="s">
        <v>441</v>
      </c>
      <c r="G575" s="25" t="s">
        <v>1711</v>
      </c>
      <c r="H575" s="25" t="s">
        <v>431</v>
      </c>
      <c r="I575" s="26">
        <v>4299</v>
      </c>
      <c r="J575" s="27">
        <v>5182.6380997474744</v>
      </c>
      <c r="K575" s="27">
        <f t="shared" si="289"/>
        <v>951.79859999999996</v>
      </c>
      <c r="L575" s="24">
        <v>774</v>
      </c>
      <c r="M575" s="24">
        <v>195</v>
      </c>
      <c r="N575" s="24">
        <v>25</v>
      </c>
      <c r="O575" s="24">
        <f t="shared" si="290"/>
        <v>220</v>
      </c>
      <c r="P575" s="28">
        <v>22.14</v>
      </c>
      <c r="Q575" s="28">
        <f t="shared" si="291"/>
        <v>0.46092187022482833</v>
      </c>
      <c r="R575" s="29">
        <v>0.40097754297973703</v>
      </c>
      <c r="S575" s="29">
        <v>7.8089435003732485E-2</v>
      </c>
      <c r="T575" s="29">
        <v>0.27048232828077373</v>
      </c>
      <c r="U575" s="28" t="s">
        <v>294</v>
      </c>
      <c r="V575" s="28" t="s">
        <v>295</v>
      </c>
      <c r="W575" s="28">
        <v>0.51394305905329518</v>
      </c>
      <c r="X575" s="27">
        <v>2663.580878950374</v>
      </c>
      <c r="Y575" s="30">
        <f t="shared" si="292"/>
        <v>2.1330696214583506E-4</v>
      </c>
      <c r="Z575" s="27">
        <f t="shared" si="293"/>
        <v>2663.580878950374</v>
      </c>
      <c r="AA575" s="27">
        <v>0</v>
      </c>
      <c r="AB575" s="27">
        <v>0</v>
      </c>
      <c r="AC575" s="27">
        <v>20</v>
      </c>
      <c r="AD575" s="27">
        <v>0</v>
      </c>
      <c r="AE575" s="27">
        <v>0</v>
      </c>
      <c r="AF575" s="27">
        <f t="shared" si="294"/>
        <v>20</v>
      </c>
      <c r="AG575" s="27">
        <f t="shared" si="295"/>
        <v>1</v>
      </c>
      <c r="AH575" s="27">
        <v>0</v>
      </c>
      <c r="AI575" s="27">
        <v>0</v>
      </c>
      <c r="AJ575" s="27">
        <v>20</v>
      </c>
      <c r="AK575" s="27">
        <v>0</v>
      </c>
      <c r="AL575" s="27">
        <v>0</v>
      </c>
      <c r="AM575" s="27">
        <v>20</v>
      </c>
      <c r="AN575" s="27">
        <f t="shared" si="296"/>
        <v>1</v>
      </c>
      <c r="AO575" s="27">
        <v>0</v>
      </c>
      <c r="AP575" s="30">
        <f t="shared" si="297"/>
        <v>0</v>
      </c>
      <c r="AQ575" s="30">
        <f t="shared" si="298"/>
        <v>0</v>
      </c>
      <c r="AR575" s="31">
        <f t="shared" si="299"/>
        <v>0</v>
      </c>
      <c r="AS575" s="31">
        <f t="shared" si="320"/>
        <v>0</v>
      </c>
      <c r="AT575" s="32">
        <f t="shared" si="300"/>
        <v>0</v>
      </c>
      <c r="AU575" s="24">
        <v>619.30138615922067</v>
      </c>
      <c r="AV575" s="28">
        <f t="shared" si="301"/>
        <v>1.7198336664957577E-2</v>
      </c>
      <c r="AW575" s="30">
        <f t="shared" si="302"/>
        <v>2.2088236899180639E-4</v>
      </c>
      <c r="AX575" s="33">
        <f t="shared" si="303"/>
        <v>1.7198336664957577E-2</v>
      </c>
      <c r="AY575" s="30">
        <f t="shared" si="304"/>
        <v>2.2088236899180639E-4</v>
      </c>
      <c r="AZ575" s="31">
        <f t="shared" si="305"/>
        <v>0.89645728067991326</v>
      </c>
      <c r="BA575" s="31">
        <f t="shared" si="323"/>
        <v>619.30138615922067</v>
      </c>
      <c r="BB575" s="33">
        <f t="shared" si="306"/>
        <v>0</v>
      </c>
      <c r="BC575" s="31">
        <f t="shared" si="307"/>
        <v>0.43821105344153599</v>
      </c>
      <c r="BD575" s="30">
        <f t="shared" si="308"/>
        <v>2.1330696214583506E-4</v>
      </c>
      <c r="BE575" s="31">
        <f t="shared" si="309"/>
        <v>0.94288610465246581</v>
      </c>
      <c r="BF575" s="31">
        <f t="shared" si="310"/>
        <v>0.48568082355596892</v>
      </c>
      <c r="BG575" s="31">
        <f t="shared" si="311"/>
        <v>0.73709962189898515</v>
      </c>
      <c r="BH575" s="24">
        <v>92.28</v>
      </c>
      <c r="BI575" s="24">
        <v>172.34024856100001</v>
      </c>
      <c r="BJ575" s="24">
        <f t="shared" si="318"/>
        <v>30.072128495933288</v>
      </c>
      <c r="BK575" s="28">
        <f t="shared" si="321"/>
        <v>1.5036064247966644E-2</v>
      </c>
      <c r="BL575" s="28" t="str">
        <f t="shared" si="312"/>
        <v>TRUETRUE</v>
      </c>
      <c r="BM575" s="24" t="str">
        <f t="shared" si="313"/>
        <v>FALSETRUE</v>
      </c>
      <c r="BN575" s="28">
        <v>0.52439999999999998</v>
      </c>
      <c r="BO575" s="28">
        <f t="shared" si="314"/>
        <v>0.46613333333333329</v>
      </c>
      <c r="BP575" s="24">
        <v>6.09</v>
      </c>
      <c r="BQ575" s="24">
        <f t="shared" si="322"/>
        <v>241</v>
      </c>
      <c r="BR575" s="24">
        <v>5</v>
      </c>
      <c r="BS575" s="28">
        <v>4.6399999999999997</v>
      </c>
      <c r="BT575" s="28">
        <v>199.47359999999998</v>
      </c>
      <c r="BU575" s="24">
        <v>0.21</v>
      </c>
      <c r="BV575" s="28">
        <v>4.1000000000000005</v>
      </c>
      <c r="BW575" s="28">
        <v>176.25900000000001</v>
      </c>
      <c r="BX575" s="24">
        <v>1417</v>
      </c>
      <c r="BY575" s="24">
        <v>2702</v>
      </c>
      <c r="BZ575" s="24">
        <v>180</v>
      </c>
      <c r="CA575" s="24">
        <v>1094</v>
      </c>
      <c r="CB575" s="24">
        <v>608</v>
      </c>
      <c r="CC575" s="24">
        <v>2597</v>
      </c>
      <c r="CD575" s="24">
        <v>59.1</v>
      </c>
      <c r="CE575" s="24">
        <v>26.27</v>
      </c>
      <c r="CF575" s="24">
        <v>99.49</v>
      </c>
      <c r="CG575" s="24">
        <v>3967</v>
      </c>
      <c r="CH575" s="24">
        <v>332</v>
      </c>
      <c r="CI575" s="24">
        <v>7.72</v>
      </c>
      <c r="CJ575" s="24" t="s">
        <v>98</v>
      </c>
      <c r="CK575" s="24">
        <v>1028</v>
      </c>
      <c r="CL575" s="28">
        <v>1.08</v>
      </c>
      <c r="CM575" s="28">
        <v>4.4800000000000004</v>
      </c>
      <c r="CN575" s="24">
        <v>316</v>
      </c>
      <c r="CO575" s="24">
        <v>30.77</v>
      </c>
      <c r="CP575" s="24">
        <v>214</v>
      </c>
      <c r="CQ575" s="24">
        <v>577</v>
      </c>
      <c r="CR575" s="24">
        <v>414</v>
      </c>
      <c r="CS575" s="24">
        <v>1205</v>
      </c>
      <c r="CT575" s="24">
        <v>193</v>
      </c>
      <c r="CU575" s="24">
        <v>546</v>
      </c>
      <c r="CV575" s="24">
        <v>402</v>
      </c>
      <c r="CW575" s="24">
        <v>170</v>
      </c>
      <c r="CX575" s="24">
        <v>50.26</v>
      </c>
      <c r="CY575" s="24">
        <v>98.91</v>
      </c>
      <c r="CZ575" s="24">
        <v>80.239999999999995</v>
      </c>
      <c r="DA575" s="24">
        <v>28.72</v>
      </c>
      <c r="DB575" s="24">
        <v>206</v>
      </c>
      <c r="DC575" s="24">
        <v>1.57</v>
      </c>
      <c r="DD575" s="24">
        <v>13.05</v>
      </c>
      <c r="DE575" s="24">
        <v>9</v>
      </c>
      <c r="DF575" s="24">
        <v>0.88</v>
      </c>
      <c r="DG575" s="24">
        <v>5.26</v>
      </c>
      <c r="DH575" s="24">
        <v>4.83</v>
      </c>
    </row>
    <row r="576" spans="1:112" ht="12.3" customHeight="1">
      <c r="A576" s="24">
        <v>587</v>
      </c>
      <c r="B576" s="24" t="s">
        <v>688</v>
      </c>
      <c r="C576" s="24" t="s">
        <v>689</v>
      </c>
      <c r="D576" s="25" t="s">
        <v>1347</v>
      </c>
      <c r="E576" s="25" t="s">
        <v>1348</v>
      </c>
      <c r="F576" s="25" t="s">
        <v>1349</v>
      </c>
      <c r="G576" s="25" t="s">
        <v>1350</v>
      </c>
      <c r="H576" s="25" t="s">
        <v>431</v>
      </c>
      <c r="I576" s="26">
        <v>16360</v>
      </c>
      <c r="J576" s="27">
        <v>19842.839825119238</v>
      </c>
      <c r="K576" s="27">
        <f t="shared" si="289"/>
        <v>1971.38</v>
      </c>
      <c r="L576" s="24">
        <v>4029</v>
      </c>
      <c r="M576" s="24">
        <v>503</v>
      </c>
      <c r="N576" s="24">
        <v>49</v>
      </c>
      <c r="O576" s="24">
        <f t="shared" si="290"/>
        <v>552</v>
      </c>
      <c r="P576" s="28">
        <v>12.05</v>
      </c>
      <c r="Q576" s="28">
        <f t="shared" si="291"/>
        <v>0.41309922134004512</v>
      </c>
      <c r="R576" s="29">
        <v>0.36535208339161074</v>
      </c>
      <c r="S576" s="29">
        <v>1.6512225821503555E-2</v>
      </c>
      <c r="T576" s="29">
        <v>0.26406591530104168</v>
      </c>
      <c r="U576" s="28" t="s">
        <v>237</v>
      </c>
      <c r="V576" s="28" t="s">
        <v>129</v>
      </c>
      <c r="W576" s="28">
        <v>0.38048420494922985</v>
      </c>
      <c r="X576" s="27">
        <v>7549.8871347954082</v>
      </c>
      <c r="Y576" s="30">
        <f t="shared" si="292"/>
        <v>6.0461595215451156E-4</v>
      </c>
      <c r="Z576" s="27">
        <f t="shared" si="293"/>
        <v>7549.8871347954082</v>
      </c>
      <c r="AA576" s="27">
        <v>0</v>
      </c>
      <c r="AB576" s="27">
        <v>0</v>
      </c>
      <c r="AC576" s="27">
        <v>0</v>
      </c>
      <c r="AD576" s="27">
        <v>0</v>
      </c>
      <c r="AE576" s="27">
        <v>2595</v>
      </c>
      <c r="AF576" s="27">
        <f t="shared" si="294"/>
        <v>2595</v>
      </c>
      <c r="AG576" s="27">
        <f t="shared" si="295"/>
        <v>1</v>
      </c>
      <c r="AH576" s="27">
        <v>0</v>
      </c>
      <c r="AI576" s="27">
        <v>0</v>
      </c>
      <c r="AJ576" s="27">
        <v>0</v>
      </c>
      <c r="AK576" s="27">
        <v>0</v>
      </c>
      <c r="AL576" s="27">
        <v>2595</v>
      </c>
      <c r="AM576" s="27">
        <v>2595</v>
      </c>
      <c r="AN576" s="27">
        <f t="shared" si="296"/>
        <v>1</v>
      </c>
      <c r="AO576" s="27">
        <v>0</v>
      </c>
      <c r="AP576" s="30">
        <f t="shared" si="297"/>
        <v>0</v>
      </c>
      <c r="AQ576" s="30">
        <f t="shared" si="298"/>
        <v>0</v>
      </c>
      <c r="AR576" s="31">
        <f t="shared" si="299"/>
        <v>0</v>
      </c>
      <c r="AS576" s="31">
        <f t="shared" si="320"/>
        <v>0</v>
      </c>
      <c r="AT576" s="32">
        <f t="shared" si="300"/>
        <v>0</v>
      </c>
      <c r="AU576" s="24">
        <v>1458.0154733654488</v>
      </c>
      <c r="AV576" s="28">
        <f t="shared" si="301"/>
        <v>4.048988349464093E-2</v>
      </c>
      <c r="AW576" s="30">
        <f t="shared" si="302"/>
        <v>5.2002129977611936E-4</v>
      </c>
      <c r="AX576" s="33">
        <f t="shared" si="303"/>
        <v>4.048988349464093E-2</v>
      </c>
      <c r="AY576" s="30">
        <f t="shared" si="304"/>
        <v>5.2002129977611936E-4</v>
      </c>
      <c r="AZ576" s="31">
        <f t="shared" si="305"/>
        <v>0.89891115330334037</v>
      </c>
      <c r="BA576" s="31">
        <f t="shared" si="323"/>
        <v>1458.0154733654488</v>
      </c>
      <c r="BB576" s="33">
        <f t="shared" si="306"/>
        <v>0</v>
      </c>
      <c r="BC576" s="31">
        <f t="shared" si="307"/>
        <v>0.43491770672986396</v>
      </c>
      <c r="BD576" s="30">
        <f t="shared" si="308"/>
        <v>6.0461595215451156E-4</v>
      </c>
      <c r="BE576" s="31">
        <f t="shared" si="309"/>
        <v>0.94440137155521309</v>
      </c>
      <c r="BF576" s="31">
        <f t="shared" si="310"/>
        <v>0.44183006415219922</v>
      </c>
      <c r="BG576" s="31">
        <f t="shared" si="311"/>
        <v>0.67054896432957578</v>
      </c>
      <c r="BH576" s="24">
        <v>89.52</v>
      </c>
      <c r="BI576" s="24">
        <v>144.082932285</v>
      </c>
      <c r="BJ576" s="24">
        <f t="shared" si="318"/>
        <v>137.71818431533276</v>
      </c>
      <c r="BK576" s="28">
        <f t="shared" si="321"/>
        <v>6.8859092157666377E-2</v>
      </c>
      <c r="BL576" s="28" t="str">
        <f t="shared" si="312"/>
        <v>FALSETRUE</v>
      </c>
      <c r="BM576" s="24" t="str">
        <f t="shared" si="313"/>
        <v>FALSETRUE</v>
      </c>
      <c r="BN576" s="28">
        <v>0.33950000000000002</v>
      </c>
      <c r="BO576" s="28">
        <f t="shared" si="314"/>
        <v>0.30177777777777781</v>
      </c>
      <c r="BP576" s="24">
        <v>7.21</v>
      </c>
      <c r="BQ576" s="24">
        <f t="shared" si="322"/>
        <v>159.66666666666666</v>
      </c>
      <c r="BR576" s="24">
        <v>24</v>
      </c>
      <c r="BS576" s="28">
        <v>3.96</v>
      </c>
      <c r="BT576" s="28">
        <v>647.85599999999999</v>
      </c>
      <c r="BU576" s="24">
        <v>7.0000000000000007E-2</v>
      </c>
      <c r="BV576" s="28">
        <v>0.88000000000000012</v>
      </c>
      <c r="BW576" s="28">
        <v>143.96800000000002</v>
      </c>
      <c r="BX576" s="24">
        <v>3885</v>
      </c>
      <c r="BY576" s="24">
        <v>11443</v>
      </c>
      <c r="BZ576" s="24">
        <v>1032</v>
      </c>
      <c r="CA576" s="24">
        <v>3071</v>
      </c>
      <c r="CB576" s="24">
        <v>1709</v>
      </c>
      <c r="CC576" s="24">
        <v>11580</v>
      </c>
      <c r="CD576" s="24">
        <v>42.97</v>
      </c>
      <c r="CE576" s="24">
        <v>30.63</v>
      </c>
      <c r="CF576" s="24">
        <v>106.75</v>
      </c>
      <c r="CG576" s="24">
        <v>14646</v>
      </c>
      <c r="CH576" s="24">
        <v>1714</v>
      </c>
      <c r="CI576" s="24">
        <v>10.48</v>
      </c>
      <c r="CJ576" s="24" t="s">
        <v>98</v>
      </c>
      <c r="CK576" s="24">
        <v>4705</v>
      </c>
      <c r="CL576" s="28">
        <v>1.03</v>
      </c>
      <c r="CM576" s="28">
        <v>3.58</v>
      </c>
      <c r="CN576" s="24">
        <v>1469</v>
      </c>
      <c r="CO576" s="24">
        <v>31.26</v>
      </c>
      <c r="CP576" s="24">
        <v>796</v>
      </c>
      <c r="CQ576" s="24">
        <v>1785</v>
      </c>
      <c r="CR576" s="24">
        <v>1019</v>
      </c>
      <c r="CS576" s="24">
        <v>3832</v>
      </c>
      <c r="CT576" s="24">
        <v>665</v>
      </c>
      <c r="CU576" s="24">
        <v>1435</v>
      </c>
      <c r="CV576" s="24">
        <v>1097</v>
      </c>
      <c r="CW576" s="24">
        <v>995</v>
      </c>
      <c r="CX576" s="24">
        <v>61.69</v>
      </c>
      <c r="CY576" s="24">
        <v>96.37</v>
      </c>
      <c r="CZ576" s="24">
        <v>75.66</v>
      </c>
      <c r="DA576" s="24">
        <v>41.82</v>
      </c>
      <c r="DB576" s="24">
        <v>996</v>
      </c>
      <c r="DC576" s="24">
        <v>4.3899999999999997</v>
      </c>
      <c r="DD576" s="24">
        <v>3.53</v>
      </c>
      <c r="DE576" s="24">
        <v>25</v>
      </c>
      <c r="DF576" s="24">
        <v>0.53</v>
      </c>
      <c r="DG576" s="24">
        <v>1.1499999999999999</v>
      </c>
      <c r="DH576" s="24">
        <v>6.83</v>
      </c>
    </row>
    <row r="577" spans="1:112" ht="12.3" customHeight="1">
      <c r="A577" s="24">
        <v>588</v>
      </c>
      <c r="B577" s="24" t="s">
        <v>688</v>
      </c>
      <c r="C577" s="24" t="s">
        <v>689</v>
      </c>
      <c r="D577" s="25" t="s">
        <v>1347</v>
      </c>
      <c r="E577" s="25" t="s">
        <v>1348</v>
      </c>
      <c r="F577" s="25" t="s">
        <v>1857</v>
      </c>
      <c r="G577" s="25" t="s">
        <v>1858</v>
      </c>
      <c r="H577" s="25" t="s">
        <v>431</v>
      </c>
      <c r="I577" s="26">
        <v>3768</v>
      </c>
      <c r="J577" s="27">
        <v>4570.1601748807634</v>
      </c>
      <c r="K577" s="27">
        <f t="shared" si="289"/>
        <v>357.58319999999998</v>
      </c>
      <c r="L577" s="24">
        <v>973</v>
      </c>
      <c r="M577" s="24">
        <v>99</v>
      </c>
      <c r="N577" s="24">
        <v>3</v>
      </c>
      <c r="O577" s="24">
        <f t="shared" si="290"/>
        <v>102</v>
      </c>
      <c r="P577" s="28">
        <v>9.49</v>
      </c>
      <c r="Q577" s="28">
        <f t="shared" si="291"/>
        <v>0.38667850862981651</v>
      </c>
      <c r="R577" s="29">
        <v>0.36535208339161074</v>
      </c>
      <c r="S577" s="29">
        <v>1.6512225821503555E-2</v>
      </c>
      <c r="T577" s="29">
        <v>0.26406591530104168</v>
      </c>
      <c r="U577" s="28" t="s">
        <v>237</v>
      </c>
      <c r="V577" s="28" t="s">
        <v>129</v>
      </c>
      <c r="W577" s="28">
        <v>0.29965104605545151</v>
      </c>
      <c r="X577" s="27">
        <v>1369.453277043986</v>
      </c>
      <c r="Y577" s="30">
        <f t="shared" si="292"/>
        <v>1.0966962581666503E-4</v>
      </c>
      <c r="Z577" s="27">
        <f t="shared" si="293"/>
        <v>1369.453277043986</v>
      </c>
      <c r="AA577" s="27">
        <v>0</v>
      </c>
      <c r="AB577" s="27">
        <v>0</v>
      </c>
      <c r="AC577" s="27">
        <v>0</v>
      </c>
      <c r="AD577" s="27">
        <v>0</v>
      </c>
      <c r="AE577" s="27">
        <v>0</v>
      </c>
      <c r="AF577" s="27">
        <f t="shared" si="294"/>
        <v>0</v>
      </c>
      <c r="AG577" s="27">
        <f t="shared" si="295"/>
        <v>0</v>
      </c>
      <c r="AH577" s="27">
        <v>0</v>
      </c>
      <c r="AI577" s="27">
        <v>0</v>
      </c>
      <c r="AJ577" s="27">
        <v>0</v>
      </c>
      <c r="AK577" s="27">
        <v>0</v>
      </c>
      <c r="AL577" s="27">
        <v>0</v>
      </c>
      <c r="AM577" s="27">
        <v>0</v>
      </c>
      <c r="AN577" s="27">
        <f t="shared" si="296"/>
        <v>0</v>
      </c>
      <c r="AO577" s="27">
        <v>0</v>
      </c>
      <c r="AP577" s="30">
        <f t="shared" si="297"/>
        <v>0</v>
      </c>
      <c r="AQ577" s="30">
        <f t="shared" si="298"/>
        <v>0</v>
      </c>
      <c r="AR577" s="31">
        <f t="shared" si="299"/>
        <v>0</v>
      </c>
      <c r="AS577" s="31">
        <f t="shared" si="320"/>
        <v>0</v>
      </c>
      <c r="AT577" s="32">
        <f t="shared" si="300"/>
        <v>0</v>
      </c>
      <c r="AU577" s="24">
        <v>231.03095650875312</v>
      </c>
      <c r="AV577" s="28">
        <f t="shared" si="301"/>
        <v>6.4158554443202419E-3</v>
      </c>
      <c r="AW577" s="30">
        <f t="shared" si="302"/>
        <v>8.2400372620797821E-5</v>
      </c>
      <c r="AX577" s="33">
        <f t="shared" si="303"/>
        <v>6.4158554443202419E-3</v>
      </c>
      <c r="AY577" s="30">
        <f t="shared" si="304"/>
        <v>8.2400372620797821E-5</v>
      </c>
      <c r="AZ577" s="31">
        <f t="shared" si="305"/>
        <v>0.89532129620995005</v>
      </c>
      <c r="BA577" s="31">
        <f t="shared" si="323"/>
        <v>231.03095650875312</v>
      </c>
      <c r="BB577" s="33">
        <f t="shared" si="306"/>
        <v>0</v>
      </c>
      <c r="BC577" s="31">
        <f t="shared" si="307"/>
        <v>0.42236307834862696</v>
      </c>
      <c r="BD577" s="30">
        <f t="shared" si="308"/>
        <v>1.0966962581666503E-4</v>
      </c>
      <c r="BE577" s="31">
        <f t="shared" si="309"/>
        <v>0.9424847895034707</v>
      </c>
      <c r="BF577" s="31">
        <f t="shared" si="310"/>
        <v>0.41408183506157964</v>
      </c>
      <c r="BG577" s="31">
        <f t="shared" si="311"/>
        <v>0.62843651479674978</v>
      </c>
      <c r="BH577" s="24">
        <v>99.76</v>
      </c>
      <c r="BI577" s="24">
        <v>37.770090009500002</v>
      </c>
      <c r="BJ577" s="24">
        <f t="shared" si="318"/>
        <v>120.99945151656425</v>
      </c>
      <c r="BK577" s="28">
        <f t="shared" si="321"/>
        <v>6.0499725758282122E-2</v>
      </c>
      <c r="BL577" s="28" t="str">
        <f t="shared" si="312"/>
        <v>FALSETRUE</v>
      </c>
      <c r="BM577" s="24" t="str">
        <f t="shared" si="313"/>
        <v>FALSETRUE</v>
      </c>
      <c r="BN577" s="28">
        <v>0.34130000000000005</v>
      </c>
      <c r="BO577" s="28">
        <f t="shared" si="314"/>
        <v>0.3033777777777778</v>
      </c>
      <c r="BP577" s="24">
        <v>5.56</v>
      </c>
      <c r="BQ577" s="24">
        <f t="shared" si="322"/>
        <v>128.5</v>
      </c>
      <c r="BR577" s="24">
        <v>6</v>
      </c>
      <c r="BS577" s="28">
        <v>1.1099999999999999</v>
      </c>
      <c r="BT577" s="28">
        <v>41.824799999999996</v>
      </c>
      <c r="BU577" s="24">
        <v>0.09</v>
      </c>
      <c r="BV577" s="28">
        <v>0.18</v>
      </c>
      <c r="BW577" s="28">
        <v>6.7824</v>
      </c>
      <c r="BX577" s="24">
        <v>885</v>
      </c>
      <c r="BY577" s="24">
        <v>2593</v>
      </c>
      <c r="BZ577" s="24">
        <v>290</v>
      </c>
      <c r="CA577" s="24">
        <v>687</v>
      </c>
      <c r="CB577" s="24">
        <v>400</v>
      </c>
      <c r="CC577" s="24">
        <v>2681</v>
      </c>
      <c r="CD577" s="24">
        <v>45.31</v>
      </c>
      <c r="CE577" s="24">
        <v>31.9</v>
      </c>
      <c r="CF577" s="24">
        <v>93.33</v>
      </c>
      <c r="CG577" s="24">
        <v>3759</v>
      </c>
      <c r="CH577" s="24">
        <v>9</v>
      </c>
      <c r="CI577" s="24">
        <v>0.24</v>
      </c>
      <c r="CJ577" s="24" t="s">
        <v>98</v>
      </c>
      <c r="CK577" s="24">
        <v>1102</v>
      </c>
      <c r="CL577" s="28">
        <v>1.02</v>
      </c>
      <c r="CM577" s="28">
        <v>3.49</v>
      </c>
      <c r="CN577" s="24">
        <v>417</v>
      </c>
      <c r="CO577" s="24">
        <v>37.869999999999997</v>
      </c>
      <c r="CP577" s="24">
        <v>178</v>
      </c>
      <c r="CQ577" s="24">
        <v>360</v>
      </c>
      <c r="CR577" s="24">
        <v>168</v>
      </c>
      <c r="CS577" s="24">
        <v>771</v>
      </c>
      <c r="CT577" s="24">
        <v>185</v>
      </c>
      <c r="CU577" s="24">
        <v>355</v>
      </c>
      <c r="CV577" s="24">
        <v>293</v>
      </c>
      <c r="CW577" s="24">
        <v>256</v>
      </c>
      <c r="CX577" s="24">
        <v>80.430000000000007</v>
      </c>
      <c r="CY577" s="24">
        <v>97.53</v>
      </c>
      <c r="CZ577" s="24">
        <v>87.99</v>
      </c>
      <c r="DA577" s="24">
        <v>51.72</v>
      </c>
      <c r="DB577" s="24">
        <v>178</v>
      </c>
      <c r="DC577" s="24">
        <v>3.05</v>
      </c>
      <c r="DD577" s="24">
        <v>3.45</v>
      </c>
      <c r="DE577" s="24">
        <v>10</v>
      </c>
      <c r="DF577" s="24">
        <v>0.91</v>
      </c>
      <c r="DG577" s="24">
        <v>0.45</v>
      </c>
      <c r="DH577" s="24">
        <v>4.09</v>
      </c>
    </row>
    <row r="578" spans="1:112" ht="12.3" customHeight="1">
      <c r="A578" s="24">
        <v>589</v>
      </c>
      <c r="B578" s="24" t="s">
        <v>688</v>
      </c>
      <c r="C578" s="24" t="s">
        <v>689</v>
      </c>
      <c r="D578" s="25" t="s">
        <v>1508</v>
      </c>
      <c r="E578" s="25" t="s">
        <v>1509</v>
      </c>
      <c r="F578" s="25" t="s">
        <v>1510</v>
      </c>
      <c r="G578" s="25" t="s">
        <v>1511</v>
      </c>
      <c r="H578" s="25" t="s">
        <v>431</v>
      </c>
      <c r="I578" s="26">
        <v>18037</v>
      </c>
      <c r="J578" s="27">
        <v>23205</v>
      </c>
      <c r="K578" s="27">
        <f t="shared" ref="K578:K641" si="324">P578*I578/100</f>
        <v>2260.0360999999998</v>
      </c>
      <c r="L578" s="24">
        <v>4160</v>
      </c>
      <c r="M578" s="24">
        <v>540</v>
      </c>
      <c r="N578" s="24">
        <v>56</v>
      </c>
      <c r="O578" s="24">
        <f t="shared" ref="O578:O641" si="325">M578+N578</f>
        <v>596</v>
      </c>
      <c r="P578" s="28">
        <v>12.53</v>
      </c>
      <c r="Q578" s="28">
        <f t="shared" ref="Q578:Q641" si="326">_xlfn.PERCENTILE.EXC(W:W,W578)</f>
        <v>0.41012746599012712</v>
      </c>
      <c r="R578" s="29">
        <v>0.3737090781441389</v>
      </c>
      <c r="S578" s="29">
        <v>6.3137246628631322E-2</v>
      </c>
      <c r="T578" s="29">
        <v>0.16381096165463896</v>
      </c>
      <c r="U578" s="28" t="s">
        <v>237</v>
      </c>
      <c r="V578" s="28" t="s">
        <v>129</v>
      </c>
      <c r="W578" s="28">
        <v>0.37370907814413895</v>
      </c>
      <c r="X578" s="27">
        <v>8671.9191583347438</v>
      </c>
      <c r="Y578" s="30">
        <f t="shared" ref="Y578:Y641" si="327">X578/(SUM(X:X))</f>
        <v>6.9447139610327366E-4</v>
      </c>
      <c r="Z578" s="27">
        <f t="shared" ref="Z578:Z641" si="328">X578-AO578</f>
        <v>8671.9191583347438</v>
      </c>
      <c r="AA578" s="27">
        <v>0</v>
      </c>
      <c r="AB578" s="27">
        <v>0</v>
      </c>
      <c r="AC578" s="27">
        <v>68</v>
      </c>
      <c r="AD578" s="27">
        <v>0</v>
      </c>
      <c r="AE578" s="27">
        <v>2778</v>
      </c>
      <c r="AF578" s="27">
        <f t="shared" ref="AF578:AF641" si="329">MAX(AA578:AE578)</f>
        <v>2778</v>
      </c>
      <c r="AG578" s="27">
        <f t="shared" ref="AG578:AG641" si="330">COUNTIF(AA578:AE578,"&gt;0")</f>
        <v>2</v>
      </c>
      <c r="AH578" s="27">
        <v>0</v>
      </c>
      <c r="AI578" s="27">
        <v>0</v>
      </c>
      <c r="AJ578" s="27">
        <v>0</v>
      </c>
      <c r="AK578" s="27">
        <v>0</v>
      </c>
      <c r="AL578" s="27">
        <v>2778</v>
      </c>
      <c r="AM578" s="27">
        <v>2778</v>
      </c>
      <c r="AN578" s="27">
        <f t="shared" ref="AN578:AN641" si="331">COUNTIF(AH578:AL578,"&gt;0")</f>
        <v>1</v>
      </c>
      <c r="AO578" s="27">
        <v>0</v>
      </c>
      <c r="AP578" s="30">
        <f t="shared" ref="AP578:AP641" si="332">AO578/(SUM(AO:AO))</f>
        <v>0</v>
      </c>
      <c r="AQ578" s="30">
        <f t="shared" ref="AQ578:AQ641" si="333">AI578/(SUM(AI:AI))</f>
        <v>0</v>
      </c>
      <c r="AR578" s="31">
        <f t="shared" ref="AR578:AR641" si="334">AO578/X578</f>
        <v>0</v>
      </c>
      <c r="AS578" s="31">
        <f t="shared" si="320"/>
        <v>0</v>
      </c>
      <c r="AT578" s="32">
        <f t="shared" ref="AT578:AT641" si="335">AO578/J578</f>
        <v>0</v>
      </c>
      <c r="AU578" s="24">
        <v>1071.7976361173905</v>
      </c>
      <c r="AV578" s="28">
        <f t="shared" ref="AV578:AV641" si="336">AU578/(MAX(AU:AU))</f>
        <v>2.976440388252816E-2</v>
      </c>
      <c r="AW578" s="30">
        <f t="shared" ref="AW578:AW641" si="337">AU578/(SUM(AU:AU))</f>
        <v>3.8227138875571929E-4</v>
      </c>
      <c r="AX578" s="33">
        <f t="shared" ref="AX578:AX641" si="338">AU578/(MAX(AU:AU))</f>
        <v>2.976440388252816E-2</v>
      </c>
      <c r="AY578" s="30">
        <f t="shared" ref="AY578:AY641" si="339">AW578-AQ578</f>
        <v>3.8227138875571929E-4</v>
      </c>
      <c r="AZ578" s="31">
        <f t="shared" ref="AZ578:AZ641" si="340">(AY578-MIN($AY:$AY))/(MAX($AY:$AY)-MIN($AY:$AY))</f>
        <v>0.89778117421754833</v>
      </c>
      <c r="BA578" s="31">
        <f t="shared" si="323"/>
        <v>1071.7976361173905</v>
      </c>
      <c r="BB578" s="33">
        <f t="shared" ref="BB578:BB641" si="341">AI578/AU578</f>
        <v>0</v>
      </c>
      <c r="BC578" s="31">
        <f t="shared" ref="BC578:BC641" si="342">AVERAGE(AZ578,AX578,R578)</f>
        <v>0.4337515520814052</v>
      </c>
      <c r="BD578" s="30">
        <f t="shared" ref="BD578:BD641" si="343">Y578-AP578</f>
        <v>6.9447139610327366E-4</v>
      </c>
      <c r="BE578" s="31">
        <f t="shared" ref="BE578:BE641" si="344">(BD578-MIN($BD:$BD))/(MAX($BD:$BD)-MIN($BD:$BD))</f>
        <v>0.94474931904357562</v>
      </c>
      <c r="BF578" s="31">
        <f t="shared" ref="BF578:BF641" si="345">AVERAGE(BE578,Y578,W578)</f>
        <v>0.43971762286127264</v>
      </c>
      <c r="BG578" s="31">
        <f t="shared" ref="BG578:BG641" si="346">BF578/(MAX(BF:BF))</f>
        <v>0.66734299118567963</v>
      </c>
      <c r="BH578" s="24">
        <v>90.89</v>
      </c>
      <c r="BI578" s="24">
        <v>409.79230562200001</v>
      </c>
      <c r="BJ578" s="24">
        <f t="shared" si="318"/>
        <v>56.626246226801342</v>
      </c>
      <c r="BK578" s="28">
        <f t="shared" si="321"/>
        <v>2.831312311340067E-2</v>
      </c>
      <c r="BL578" s="28" t="str">
        <f t="shared" ref="BL578:BL641" si="347">(BG578&gt;0.7191)&amp;(BH578&gt;59)</f>
        <v>FALSETRUE</v>
      </c>
      <c r="BM578" s="24" t="str">
        <f t="shared" ref="BM578:BM641" si="348">(BC578&gt;0.48)&amp;(BH578&gt;50)</f>
        <v>FALSETRUE</v>
      </c>
      <c r="BN578" s="28">
        <v>0.37109999999999999</v>
      </c>
      <c r="BO578" s="28">
        <f t="shared" ref="BO578:BO641" si="349">BN578/(MAX(BN:BN))</f>
        <v>0.32986666666666664</v>
      </c>
      <c r="BP578" s="24">
        <v>4.95</v>
      </c>
      <c r="BQ578" s="24">
        <f t="shared" si="322"/>
        <v>150.94736842105263</v>
      </c>
      <c r="BR578" s="24">
        <v>19</v>
      </c>
      <c r="BS578" s="28">
        <v>3.06</v>
      </c>
      <c r="BT578" s="28">
        <v>551.93220000000008</v>
      </c>
      <c r="BU578" s="24">
        <v>0.11</v>
      </c>
      <c r="BV578" s="28">
        <v>2.04</v>
      </c>
      <c r="BW578" s="28">
        <v>367.95480000000003</v>
      </c>
      <c r="BX578" s="24">
        <v>4540</v>
      </c>
      <c r="BY578" s="24">
        <v>12235</v>
      </c>
      <c r="BZ578" s="24">
        <v>1262</v>
      </c>
      <c r="CA578" s="24">
        <v>3591</v>
      </c>
      <c r="CB578" s="24">
        <v>1924</v>
      </c>
      <c r="CC578" s="24">
        <v>12522</v>
      </c>
      <c r="CD578" s="24">
        <v>47.42</v>
      </c>
      <c r="CE578" s="24">
        <v>30.9</v>
      </c>
      <c r="CF578" s="24">
        <v>98.17</v>
      </c>
      <c r="CG578" s="24">
        <v>16393</v>
      </c>
      <c r="CH578" s="24">
        <v>1644</v>
      </c>
      <c r="CI578" s="24">
        <v>9.11</v>
      </c>
      <c r="CJ578" s="24" t="s">
        <v>98</v>
      </c>
      <c r="CK578" s="24">
        <v>4813</v>
      </c>
      <c r="CL578" s="28">
        <v>1.06</v>
      </c>
      <c r="CM578" s="28">
        <v>3.96</v>
      </c>
      <c r="CN578" s="24">
        <v>1588</v>
      </c>
      <c r="CO578" s="24">
        <v>33.04</v>
      </c>
      <c r="CP578" s="24">
        <v>613</v>
      </c>
      <c r="CQ578" s="24">
        <v>1480</v>
      </c>
      <c r="CR578" s="24">
        <v>775</v>
      </c>
      <c r="CS578" s="24">
        <v>2868</v>
      </c>
      <c r="CT578" s="24">
        <v>875</v>
      </c>
      <c r="CU578" s="24">
        <v>1827</v>
      </c>
      <c r="CV578" s="24">
        <v>1349</v>
      </c>
      <c r="CW578" s="24">
        <v>1054</v>
      </c>
      <c r="CX578" s="24">
        <v>71.489999999999995</v>
      </c>
      <c r="CY578" s="24">
        <v>98.02</v>
      </c>
      <c r="CZ578" s="24">
        <v>84.47</v>
      </c>
      <c r="DA578" s="24">
        <v>44.44</v>
      </c>
      <c r="DB578" s="24">
        <v>748</v>
      </c>
      <c r="DC578" s="24">
        <v>2.2200000000000002</v>
      </c>
      <c r="DD578" s="24">
        <v>6.01</v>
      </c>
      <c r="DE578" s="24">
        <v>34</v>
      </c>
      <c r="DF578" s="24">
        <v>0.71</v>
      </c>
      <c r="DG578" s="24">
        <v>2.33</v>
      </c>
      <c r="DH578" s="24">
        <v>4.1399999999999997</v>
      </c>
    </row>
    <row r="579" spans="1:112" ht="12.3" customHeight="1">
      <c r="A579" s="24">
        <v>590</v>
      </c>
      <c r="B579" s="24" t="s">
        <v>688</v>
      </c>
      <c r="C579" s="24" t="s">
        <v>689</v>
      </c>
      <c r="D579" s="25" t="s">
        <v>169</v>
      </c>
      <c r="E579" s="25" t="s">
        <v>1118</v>
      </c>
      <c r="F579" s="25" t="s">
        <v>425</v>
      </c>
      <c r="G579" s="25" t="s">
        <v>1119</v>
      </c>
      <c r="H579" s="25" t="s">
        <v>431</v>
      </c>
      <c r="I579" s="26">
        <v>22370</v>
      </c>
      <c r="J579" s="27">
        <v>28049.832736389682</v>
      </c>
      <c r="K579" s="27">
        <f t="shared" si="324"/>
        <v>3872.2469999999994</v>
      </c>
      <c r="L579" s="24">
        <v>4395</v>
      </c>
      <c r="M579" s="24">
        <v>798</v>
      </c>
      <c r="N579" s="24">
        <v>122</v>
      </c>
      <c r="O579" s="24">
        <f t="shared" si="325"/>
        <v>920</v>
      </c>
      <c r="P579" s="28">
        <v>17.309999999999999</v>
      </c>
      <c r="Q579" s="28">
        <f t="shared" si="326"/>
        <v>0.413154971229512</v>
      </c>
      <c r="R579" s="29">
        <v>0.4254673095482091</v>
      </c>
      <c r="S579" s="29">
        <v>5.3870714712248066E-2</v>
      </c>
      <c r="T579" s="29">
        <v>0.21668790142289374</v>
      </c>
      <c r="U579" s="28" t="s">
        <v>237</v>
      </c>
      <c r="V579" s="28" t="s">
        <v>129</v>
      </c>
      <c r="W579" s="28">
        <v>0.38117261977252864</v>
      </c>
      <c r="X579" s="27">
        <v>10691.828228310891</v>
      </c>
      <c r="Y579" s="30">
        <f t="shared" si="327"/>
        <v>8.5623133023270711E-4</v>
      </c>
      <c r="Z579" s="27">
        <f t="shared" si="328"/>
        <v>10691.828228310891</v>
      </c>
      <c r="AA579" s="27">
        <v>0</v>
      </c>
      <c r="AB579" s="27">
        <v>0</v>
      </c>
      <c r="AC579" s="27">
        <v>83</v>
      </c>
      <c r="AD579" s="27">
        <v>0</v>
      </c>
      <c r="AE579" s="27">
        <v>9914</v>
      </c>
      <c r="AF579" s="27">
        <f t="shared" si="329"/>
        <v>9914</v>
      </c>
      <c r="AG579" s="27">
        <f t="shared" si="330"/>
        <v>2</v>
      </c>
      <c r="AH579" s="27">
        <v>0</v>
      </c>
      <c r="AI579" s="27">
        <v>0</v>
      </c>
      <c r="AJ579" s="27">
        <v>0</v>
      </c>
      <c r="AK579" s="27">
        <v>0</v>
      </c>
      <c r="AL579" s="27">
        <v>9914</v>
      </c>
      <c r="AM579" s="27">
        <v>9914</v>
      </c>
      <c r="AN579" s="27">
        <f t="shared" si="331"/>
        <v>1</v>
      </c>
      <c r="AO579" s="27">
        <v>0</v>
      </c>
      <c r="AP579" s="30">
        <f t="shared" si="332"/>
        <v>0</v>
      </c>
      <c r="AQ579" s="30">
        <f t="shared" si="333"/>
        <v>0</v>
      </c>
      <c r="AR579" s="31">
        <f t="shared" si="334"/>
        <v>0</v>
      </c>
      <c r="AS579" s="31">
        <f t="shared" si="320"/>
        <v>0</v>
      </c>
      <c r="AT579" s="32">
        <f t="shared" si="335"/>
        <v>0</v>
      </c>
      <c r="AU579" s="24">
        <v>2219.1869923156619</v>
      </c>
      <c r="AV579" s="28">
        <f t="shared" si="336"/>
        <v>6.1628030986720449E-2</v>
      </c>
      <c r="AW579" s="30">
        <f t="shared" si="337"/>
        <v>7.9150360560061993E-4</v>
      </c>
      <c r="AX579" s="33">
        <f t="shared" si="338"/>
        <v>6.1628030986720449E-2</v>
      </c>
      <c r="AY579" s="30">
        <f t="shared" si="339"/>
        <v>7.9150360560061993E-4</v>
      </c>
      <c r="AZ579" s="31">
        <f t="shared" si="340"/>
        <v>0.90113815530625918</v>
      </c>
      <c r="BA579" s="31">
        <f t="shared" si="323"/>
        <v>2219.1869923156619</v>
      </c>
      <c r="BB579" s="33">
        <f t="shared" si="341"/>
        <v>0</v>
      </c>
      <c r="BC579" s="31">
        <f t="shared" si="342"/>
        <v>0.46274449861372952</v>
      </c>
      <c r="BD579" s="30">
        <f t="shared" si="343"/>
        <v>8.5623133023270711E-4</v>
      </c>
      <c r="BE579" s="31">
        <f t="shared" si="344"/>
        <v>0.94537570249152925</v>
      </c>
      <c r="BF579" s="31">
        <f t="shared" si="345"/>
        <v>0.44246818453143022</v>
      </c>
      <c r="BG579" s="31">
        <f t="shared" si="346"/>
        <v>0.67151741576402491</v>
      </c>
      <c r="BH579" s="24">
        <v>90.23</v>
      </c>
      <c r="BI579" s="24">
        <v>117.273618622</v>
      </c>
      <c r="BJ579" s="24">
        <f t="shared" si="318"/>
        <v>239.18280228736509</v>
      </c>
      <c r="BK579" s="28">
        <f t="shared" si="321"/>
        <v>0.11959140114368255</v>
      </c>
      <c r="BL579" s="28" t="str">
        <f t="shared" si="347"/>
        <v>FALSETRUE</v>
      </c>
      <c r="BM579" s="24" t="str">
        <f t="shared" si="348"/>
        <v>FALSETRUE</v>
      </c>
      <c r="BN579" s="28">
        <v>0.41759999999999997</v>
      </c>
      <c r="BO579" s="28">
        <f t="shared" si="349"/>
        <v>0.37119999999999997</v>
      </c>
      <c r="BP579" s="24">
        <v>5.91</v>
      </c>
      <c r="BQ579" s="24">
        <f t="shared" si="322"/>
        <v>232.88</v>
      </c>
      <c r="BR579" s="24">
        <v>25</v>
      </c>
      <c r="BS579" s="28">
        <v>5.92</v>
      </c>
      <c r="BT579" s="28">
        <v>1324.3040000000001</v>
      </c>
      <c r="BU579" s="24">
        <v>0.37</v>
      </c>
      <c r="BV579" s="28">
        <v>4.9000000000000004</v>
      </c>
      <c r="BW579" s="28">
        <v>1096.1300000000001</v>
      </c>
      <c r="BX579" s="24">
        <v>6136</v>
      </c>
      <c r="BY579" s="24">
        <v>14695</v>
      </c>
      <c r="BZ579" s="24">
        <v>1539</v>
      </c>
      <c r="CA579" s="24">
        <v>4873</v>
      </c>
      <c r="CB579" s="24">
        <v>2658</v>
      </c>
      <c r="CC579" s="24">
        <v>14839</v>
      </c>
      <c r="CD579" s="24">
        <v>52.23</v>
      </c>
      <c r="CE579" s="24">
        <v>29.73</v>
      </c>
      <c r="CF579" s="24">
        <v>100.61</v>
      </c>
      <c r="CG579" s="24">
        <v>20184</v>
      </c>
      <c r="CH579" s="24">
        <v>2186</v>
      </c>
      <c r="CI579" s="24">
        <v>9.77</v>
      </c>
      <c r="CJ579" s="24" t="s">
        <v>98</v>
      </c>
      <c r="CK579" s="24">
        <v>5480</v>
      </c>
      <c r="CL579" s="28">
        <v>1.06</v>
      </c>
      <c r="CM579" s="28">
        <v>4.29</v>
      </c>
      <c r="CN579" s="24">
        <v>2056</v>
      </c>
      <c r="CO579" s="24">
        <v>37.590000000000003</v>
      </c>
      <c r="CP579" s="24">
        <v>1074</v>
      </c>
      <c r="CQ579" s="24">
        <v>2641</v>
      </c>
      <c r="CR579" s="24">
        <v>1763</v>
      </c>
      <c r="CS579" s="24">
        <v>5822</v>
      </c>
      <c r="CT579" s="24">
        <v>956</v>
      </c>
      <c r="CU579" s="24">
        <v>2409</v>
      </c>
      <c r="CV579" s="24">
        <v>1731</v>
      </c>
      <c r="CW579" s="24">
        <v>1222</v>
      </c>
      <c r="CX579" s="24">
        <v>56.6</v>
      </c>
      <c r="CY579" s="24">
        <v>97.49</v>
      </c>
      <c r="CZ579" s="24">
        <v>77.760000000000005</v>
      </c>
      <c r="DA579" s="24">
        <v>41.16</v>
      </c>
      <c r="DB579" s="24">
        <v>1083</v>
      </c>
      <c r="DC579" s="24">
        <v>3.29</v>
      </c>
      <c r="DD579" s="24">
        <v>8.39</v>
      </c>
      <c r="DE579" s="24">
        <v>83</v>
      </c>
      <c r="DF579" s="24">
        <v>1.52</v>
      </c>
      <c r="DG579" s="24">
        <v>3.27</v>
      </c>
      <c r="DH579" s="24">
        <v>5.51</v>
      </c>
    </row>
    <row r="580" spans="1:112" ht="12.3" customHeight="1">
      <c r="A580" s="24">
        <v>591</v>
      </c>
      <c r="B580" s="24" t="s">
        <v>688</v>
      </c>
      <c r="C580" s="24" t="s">
        <v>689</v>
      </c>
      <c r="D580" s="25" t="s">
        <v>169</v>
      </c>
      <c r="E580" s="25" t="s">
        <v>1118</v>
      </c>
      <c r="F580" s="25" t="s">
        <v>2215</v>
      </c>
      <c r="G580" s="25" t="s">
        <v>2216</v>
      </c>
      <c r="H580" s="25" t="s">
        <v>431</v>
      </c>
      <c r="I580" s="26">
        <v>8388</v>
      </c>
      <c r="J580" s="27">
        <v>10517.746848137536</v>
      </c>
      <c r="K580" s="27">
        <f t="shared" si="324"/>
        <v>1675.9223999999997</v>
      </c>
      <c r="L580" s="24">
        <v>1634</v>
      </c>
      <c r="M580" s="24">
        <v>347</v>
      </c>
      <c r="N580" s="24">
        <v>61</v>
      </c>
      <c r="O580" s="24">
        <f t="shared" si="325"/>
        <v>408</v>
      </c>
      <c r="P580" s="28">
        <v>19.979999999999997</v>
      </c>
      <c r="Q580" s="28">
        <f t="shared" si="326"/>
        <v>0.43403831778199453</v>
      </c>
      <c r="R580" s="29">
        <v>0.4254673095482091</v>
      </c>
      <c r="S580" s="29">
        <v>5.3870714712248066E-2</v>
      </c>
      <c r="T580" s="29">
        <v>0.21668790142289374</v>
      </c>
      <c r="U580" s="28" t="s">
        <v>237</v>
      </c>
      <c r="V580" s="28" t="s">
        <v>129</v>
      </c>
      <c r="W580" s="28">
        <v>0.43996700999740734</v>
      </c>
      <c r="X580" s="27">
        <v>4627.4616326847272</v>
      </c>
      <c r="Y580" s="30">
        <f t="shared" si="327"/>
        <v>3.705799929391878E-4</v>
      </c>
      <c r="Z580" s="27">
        <f t="shared" si="328"/>
        <v>4627.4616326847272</v>
      </c>
      <c r="AA580" s="27">
        <v>0</v>
      </c>
      <c r="AB580" s="27">
        <v>0</v>
      </c>
      <c r="AC580" s="27">
        <v>65</v>
      </c>
      <c r="AD580" s="27">
        <v>0</v>
      </c>
      <c r="AE580" s="27">
        <v>0</v>
      </c>
      <c r="AF580" s="27">
        <f t="shared" si="329"/>
        <v>65</v>
      </c>
      <c r="AG580" s="27">
        <f t="shared" si="330"/>
        <v>1</v>
      </c>
      <c r="AH580" s="27">
        <v>0</v>
      </c>
      <c r="AI580" s="27">
        <v>0</v>
      </c>
      <c r="AJ580" s="27">
        <v>0</v>
      </c>
      <c r="AK580" s="27">
        <v>0</v>
      </c>
      <c r="AL580" s="27">
        <v>0</v>
      </c>
      <c r="AM580" s="27">
        <v>0</v>
      </c>
      <c r="AN580" s="27">
        <f t="shared" si="331"/>
        <v>0</v>
      </c>
      <c r="AO580" s="27">
        <v>0</v>
      </c>
      <c r="AP580" s="30">
        <f t="shared" si="332"/>
        <v>0</v>
      </c>
      <c r="AQ580" s="30">
        <f t="shared" si="333"/>
        <v>0</v>
      </c>
      <c r="AR580" s="31">
        <f t="shared" si="334"/>
        <v>0</v>
      </c>
      <c r="AS580" s="31">
        <f t="shared" si="320"/>
        <v>0</v>
      </c>
      <c r="AT580" s="32">
        <f t="shared" si="335"/>
        <v>0</v>
      </c>
      <c r="AU580" s="24">
        <v>908.0919086346488</v>
      </c>
      <c r="AV580" s="28">
        <f t="shared" si="336"/>
        <v>2.5218206702685028E-2</v>
      </c>
      <c r="AW580" s="30">
        <f t="shared" si="337"/>
        <v>3.2388348633526759E-4</v>
      </c>
      <c r="AX580" s="33">
        <f t="shared" si="338"/>
        <v>2.5218206702685028E-2</v>
      </c>
      <c r="AY580" s="30">
        <f t="shared" si="339"/>
        <v>3.2388348633526759E-4</v>
      </c>
      <c r="AZ580" s="31">
        <f t="shared" si="340"/>
        <v>0.89730221123231191</v>
      </c>
      <c r="BA580" s="31">
        <f t="shared" si="323"/>
        <v>908.0919086346488</v>
      </c>
      <c r="BB580" s="33">
        <f t="shared" si="341"/>
        <v>0</v>
      </c>
      <c r="BC580" s="31">
        <f t="shared" si="342"/>
        <v>0.44932924249440198</v>
      </c>
      <c r="BD580" s="30">
        <f t="shared" si="343"/>
        <v>3.705799929391878E-4</v>
      </c>
      <c r="BE580" s="31">
        <f t="shared" si="344"/>
        <v>0.94349511345200965</v>
      </c>
      <c r="BF580" s="31">
        <f t="shared" si="345"/>
        <v>0.46127756781411877</v>
      </c>
      <c r="BG580" s="31">
        <f t="shared" si="346"/>
        <v>0.70006371331868866</v>
      </c>
      <c r="BH580" s="24">
        <v>41.39</v>
      </c>
      <c r="BI580" s="24">
        <v>145.649254208</v>
      </c>
      <c r="BJ580" s="24">
        <f t="shared" si="318"/>
        <v>72.212843830406882</v>
      </c>
      <c r="BK580" s="28">
        <f t="shared" si="321"/>
        <v>3.610642191520344E-2</v>
      </c>
      <c r="BL580" s="28" t="str">
        <f t="shared" si="347"/>
        <v>FALSEFALSE</v>
      </c>
      <c r="BM580" s="24" t="str">
        <f t="shared" si="348"/>
        <v>FALSEFALSE</v>
      </c>
      <c r="BN580" s="28">
        <v>0.44060000000000005</v>
      </c>
      <c r="BO580" s="28">
        <f t="shared" si="349"/>
        <v>0.39164444444444446</v>
      </c>
      <c r="BP580" s="24">
        <v>10.28</v>
      </c>
      <c r="BQ580" s="24">
        <f t="shared" si="322"/>
        <v>108.63157894736842</v>
      </c>
      <c r="BR580" s="24">
        <v>19</v>
      </c>
      <c r="BS580" s="28">
        <v>25.090000000000003</v>
      </c>
      <c r="BT580" s="28">
        <v>2104.5491999999999</v>
      </c>
      <c r="BU580" s="24">
        <v>0.39</v>
      </c>
      <c r="BV580" s="28">
        <v>12.600000000000001</v>
      </c>
      <c r="BW580" s="28">
        <v>1056.8880000000001</v>
      </c>
      <c r="BX580" s="24">
        <v>2334</v>
      </c>
      <c r="BY580" s="24">
        <v>5297</v>
      </c>
      <c r="BZ580" s="24">
        <v>757</v>
      </c>
      <c r="CA580" s="24">
        <v>1827</v>
      </c>
      <c r="CB580" s="24">
        <v>995</v>
      </c>
      <c r="CC580" s="24">
        <v>5566</v>
      </c>
      <c r="CD580" s="24">
        <v>58.35</v>
      </c>
      <c r="CE580" s="24">
        <v>30.81</v>
      </c>
      <c r="CF580" s="24">
        <v>107.47</v>
      </c>
      <c r="CG580" s="24">
        <v>3472</v>
      </c>
      <c r="CH580" s="24">
        <v>4916</v>
      </c>
      <c r="CI580" s="24">
        <v>58.61</v>
      </c>
      <c r="CJ580" s="24" t="s">
        <v>1980</v>
      </c>
      <c r="CK580" s="24">
        <v>2099</v>
      </c>
      <c r="CL580" s="28">
        <v>1.03</v>
      </c>
      <c r="CM580" s="28">
        <v>4.08</v>
      </c>
      <c r="CN580" s="24">
        <v>653</v>
      </c>
      <c r="CO580" s="24">
        <v>31.11</v>
      </c>
      <c r="CP580" s="24">
        <v>334</v>
      </c>
      <c r="CQ580" s="24">
        <v>930</v>
      </c>
      <c r="CR580" s="24">
        <v>800</v>
      </c>
      <c r="CS580" s="24">
        <v>2064</v>
      </c>
      <c r="CT580" s="24">
        <v>413</v>
      </c>
      <c r="CU580" s="24">
        <v>957</v>
      </c>
      <c r="CV580" s="24">
        <v>630</v>
      </c>
      <c r="CW580" s="24">
        <v>404</v>
      </c>
      <c r="CX580" s="24">
        <v>67.37</v>
      </c>
      <c r="CY580" s="24">
        <v>97.06</v>
      </c>
      <c r="CZ580" s="24">
        <v>76.83</v>
      </c>
      <c r="DA580" s="24">
        <v>37.24</v>
      </c>
      <c r="DB580" s="24">
        <v>711</v>
      </c>
      <c r="DC580" s="24">
        <v>3.62</v>
      </c>
      <c r="DD580" s="24">
        <v>9</v>
      </c>
      <c r="DE580" s="24">
        <v>60</v>
      </c>
      <c r="DF580" s="24">
        <v>2.86</v>
      </c>
      <c r="DG580" s="24">
        <v>2.0499999999999998</v>
      </c>
      <c r="DH580" s="24">
        <v>8.0299999999999994</v>
      </c>
    </row>
    <row r="581" spans="1:112" ht="12.3" customHeight="1">
      <c r="A581" s="24">
        <v>592</v>
      </c>
      <c r="B581" s="24" t="s">
        <v>688</v>
      </c>
      <c r="C581" s="24" t="s">
        <v>689</v>
      </c>
      <c r="D581" s="25" t="s">
        <v>169</v>
      </c>
      <c r="E581" s="25" t="s">
        <v>1118</v>
      </c>
      <c r="F581" s="25" t="s">
        <v>2332</v>
      </c>
      <c r="G581" s="25" t="s">
        <v>2333</v>
      </c>
      <c r="H581" s="25" t="s">
        <v>431</v>
      </c>
      <c r="I581" s="26">
        <v>4284</v>
      </c>
      <c r="J581" s="27">
        <v>5371.7247851002867</v>
      </c>
      <c r="K581" s="27">
        <f t="shared" si="324"/>
        <v>1273.6332</v>
      </c>
      <c r="L581" s="24">
        <v>709</v>
      </c>
      <c r="M581" s="24">
        <v>243</v>
      </c>
      <c r="N581" s="24">
        <v>57</v>
      </c>
      <c r="O581" s="24">
        <f t="shared" si="325"/>
        <v>300</v>
      </c>
      <c r="P581" s="28">
        <v>29.729999999999997</v>
      </c>
      <c r="Q581" s="28">
        <f t="shared" si="326"/>
        <v>0.51756543316082193</v>
      </c>
      <c r="R581" s="29">
        <v>0.4254673095482091</v>
      </c>
      <c r="S581" s="29">
        <v>5.3870714712248066E-2</v>
      </c>
      <c r="T581" s="29">
        <v>0.21668790142289374</v>
      </c>
      <c r="U581" s="28" t="s">
        <v>237</v>
      </c>
      <c r="V581" s="28" t="s">
        <v>129</v>
      </c>
      <c r="W581" s="28">
        <v>0.65466562598713329</v>
      </c>
      <c r="X581" s="27">
        <v>3516.6835690682783</v>
      </c>
      <c r="Y581" s="30">
        <f t="shared" si="327"/>
        <v>2.8162579738961379E-4</v>
      </c>
      <c r="Z581" s="27">
        <f t="shared" si="328"/>
        <v>3516.6835690682783</v>
      </c>
      <c r="AA581" s="27">
        <v>0</v>
      </c>
      <c r="AB581" s="27">
        <v>0</v>
      </c>
      <c r="AC581" s="27">
        <v>0</v>
      </c>
      <c r="AD581" s="27">
        <v>0</v>
      </c>
      <c r="AE581" s="27">
        <v>0</v>
      </c>
      <c r="AF581" s="27">
        <f t="shared" si="329"/>
        <v>0</v>
      </c>
      <c r="AG581" s="27">
        <f t="shared" si="330"/>
        <v>0</v>
      </c>
      <c r="AH581" s="27">
        <v>0</v>
      </c>
      <c r="AI581" s="27">
        <v>0</v>
      </c>
      <c r="AJ581" s="27">
        <v>0</v>
      </c>
      <c r="AK581" s="27">
        <v>0</v>
      </c>
      <c r="AL581" s="27">
        <v>0</v>
      </c>
      <c r="AM581" s="27">
        <v>0</v>
      </c>
      <c r="AN581" s="27">
        <f t="shared" si="331"/>
        <v>0</v>
      </c>
      <c r="AO581" s="27">
        <v>0</v>
      </c>
      <c r="AP581" s="30">
        <f t="shared" si="332"/>
        <v>0</v>
      </c>
      <c r="AQ581" s="30">
        <f t="shared" si="333"/>
        <v>0</v>
      </c>
      <c r="AR581" s="31">
        <f t="shared" si="334"/>
        <v>0</v>
      </c>
      <c r="AS581" s="31">
        <f t="shared" si="320"/>
        <v>0</v>
      </c>
      <c r="AT581" s="32">
        <f t="shared" si="335"/>
        <v>0</v>
      </c>
      <c r="AU581" s="24">
        <v>610.80302904599534</v>
      </c>
      <c r="AV581" s="28">
        <f t="shared" si="336"/>
        <v>1.6962332661093281E-2</v>
      </c>
      <c r="AW581" s="30">
        <f t="shared" si="337"/>
        <v>2.1785131287977474E-4</v>
      </c>
      <c r="AX581" s="33">
        <f t="shared" si="338"/>
        <v>1.6962332661093281E-2</v>
      </c>
      <c r="AY581" s="30">
        <f t="shared" si="339"/>
        <v>2.1785131287977474E-4</v>
      </c>
      <c r="AZ581" s="31">
        <f t="shared" si="340"/>
        <v>0.89643241656211392</v>
      </c>
      <c r="BA581" s="31">
        <f t="shared" si="323"/>
        <v>610.80302904599534</v>
      </c>
      <c r="BB581" s="33">
        <f t="shared" si="341"/>
        <v>0</v>
      </c>
      <c r="BC581" s="31">
        <f t="shared" si="342"/>
        <v>0.44628735292380545</v>
      </c>
      <c r="BD581" s="30">
        <f t="shared" si="343"/>
        <v>2.8162579738961379E-4</v>
      </c>
      <c r="BE581" s="31">
        <f t="shared" si="344"/>
        <v>0.94315065587035851</v>
      </c>
      <c r="BF581" s="31">
        <f t="shared" si="345"/>
        <v>0.53269930255162723</v>
      </c>
      <c r="BG581" s="31">
        <f t="shared" si="346"/>
        <v>0.80845780902323194</v>
      </c>
      <c r="BH581" s="24">
        <v>0</v>
      </c>
      <c r="BI581" s="24">
        <v>262.39870555900001</v>
      </c>
      <c r="BJ581" s="24">
        <f t="shared" si="318"/>
        <v>20.471613126507826</v>
      </c>
      <c r="BK581" s="28">
        <f t="shared" si="321"/>
        <v>1.0235806563253912E-2</v>
      </c>
      <c r="BL581" s="28" t="str">
        <f t="shared" si="347"/>
        <v>TRUEFALSE</v>
      </c>
      <c r="BM581" s="24" t="str">
        <f t="shared" si="348"/>
        <v>FALSEFALSE</v>
      </c>
      <c r="BN581" s="28">
        <v>0.47499999999999998</v>
      </c>
      <c r="BO581" s="28">
        <f t="shared" si="349"/>
        <v>0.42222222222222222</v>
      </c>
      <c r="BP581" s="24">
        <v>16.739999999999998</v>
      </c>
      <c r="BQ581" s="24">
        <f t="shared" si="322"/>
        <v>51.833333333333336</v>
      </c>
      <c r="BR581" s="24">
        <v>18</v>
      </c>
      <c r="BS581" s="28">
        <v>69.17</v>
      </c>
      <c r="BT581" s="28">
        <v>2963.2428</v>
      </c>
      <c r="BU581" s="24">
        <v>0.37</v>
      </c>
      <c r="BV581" s="28">
        <v>59.35</v>
      </c>
      <c r="BW581" s="28">
        <v>2542.5540000000001</v>
      </c>
      <c r="BX581" s="24">
        <v>1274</v>
      </c>
      <c r="BY581" s="24">
        <v>2682</v>
      </c>
      <c r="BZ581" s="24">
        <v>328</v>
      </c>
      <c r="CA581" s="24">
        <v>1000</v>
      </c>
      <c r="CB581" s="24">
        <v>528</v>
      </c>
      <c r="CC581" s="24">
        <v>2756</v>
      </c>
      <c r="CD581" s="24">
        <v>59.73</v>
      </c>
      <c r="CE581" s="24">
        <v>29.73</v>
      </c>
      <c r="CF581" s="24">
        <v>126.43</v>
      </c>
      <c r="CG581" s="24">
        <v>0</v>
      </c>
      <c r="CH581" s="24">
        <v>4284</v>
      </c>
      <c r="CI581" s="24">
        <v>100</v>
      </c>
      <c r="CJ581" s="24" t="s">
        <v>1980</v>
      </c>
      <c r="CK581" s="24">
        <v>1083</v>
      </c>
      <c r="CL581" s="28">
        <v>1.01</v>
      </c>
      <c r="CM581" s="28">
        <v>3.99</v>
      </c>
      <c r="CN581" s="24">
        <v>219</v>
      </c>
      <c r="CO581" s="24">
        <v>20.28</v>
      </c>
      <c r="CP581" s="24">
        <v>188</v>
      </c>
      <c r="CQ581" s="24">
        <v>665</v>
      </c>
      <c r="CR581" s="24">
        <v>80</v>
      </c>
      <c r="CS581" s="24">
        <v>933</v>
      </c>
      <c r="CT581" s="24">
        <v>199</v>
      </c>
      <c r="CU581" s="24">
        <v>499</v>
      </c>
      <c r="CV581" s="24">
        <v>259</v>
      </c>
      <c r="CW581" s="24">
        <v>105</v>
      </c>
      <c r="CX581" s="24">
        <v>55.74</v>
      </c>
      <c r="CY581" s="24">
        <v>96.33</v>
      </c>
      <c r="CZ581" s="24">
        <v>58.73</v>
      </c>
      <c r="DA581" s="24">
        <v>19.77</v>
      </c>
      <c r="DB581" s="24">
        <v>580</v>
      </c>
      <c r="DC581" s="24">
        <v>5.51</v>
      </c>
      <c r="DD581" s="24">
        <v>10.37</v>
      </c>
      <c r="DE581" s="24">
        <v>20</v>
      </c>
      <c r="DF581" s="24">
        <v>1.85</v>
      </c>
      <c r="DG581" s="24">
        <v>11.76</v>
      </c>
      <c r="DH581" s="24">
        <v>11.2</v>
      </c>
    </row>
    <row r="582" spans="1:112" ht="12.3" customHeight="1">
      <c r="A582" s="24">
        <v>593</v>
      </c>
      <c r="B582" s="24" t="s">
        <v>688</v>
      </c>
      <c r="C582" s="24" t="s">
        <v>689</v>
      </c>
      <c r="D582" s="25" t="s">
        <v>169</v>
      </c>
      <c r="E582" s="25" t="s">
        <v>1118</v>
      </c>
      <c r="F582" s="25" t="s">
        <v>2585</v>
      </c>
      <c r="G582" s="25" t="s">
        <v>2586</v>
      </c>
      <c r="H582" s="25" t="s">
        <v>431</v>
      </c>
      <c r="I582" s="26">
        <v>1709</v>
      </c>
      <c r="J582" s="27">
        <v>2142.9219555873924</v>
      </c>
      <c r="K582" s="27">
        <f t="shared" si="324"/>
        <v>434.08600000000007</v>
      </c>
      <c r="L582" s="24">
        <v>326</v>
      </c>
      <c r="M582" s="24">
        <v>93</v>
      </c>
      <c r="N582" s="24">
        <v>18</v>
      </c>
      <c r="O582" s="24">
        <f t="shared" si="325"/>
        <v>111</v>
      </c>
      <c r="P582" s="28">
        <v>25.400000000000002</v>
      </c>
      <c r="Q582" s="28">
        <f t="shared" si="326"/>
        <v>0.47797255246079945</v>
      </c>
      <c r="R582" s="29">
        <v>0.4254673095482091</v>
      </c>
      <c r="S582" s="29">
        <v>5.3870714712248066E-2</v>
      </c>
      <c r="T582" s="29">
        <v>0.21668790142289374</v>
      </c>
      <c r="U582" s="28" t="s">
        <v>237</v>
      </c>
      <c r="V582" s="28" t="s">
        <v>129</v>
      </c>
      <c r="W582" s="28">
        <v>0.55931742011682428</v>
      </c>
      <c r="X582" s="27">
        <v>1198.5735797108402</v>
      </c>
      <c r="Y582" s="30">
        <f t="shared" si="327"/>
        <v>9.5985104569877629E-5</v>
      </c>
      <c r="Z582" s="27">
        <f t="shared" si="328"/>
        <v>1198.5735797108402</v>
      </c>
      <c r="AA582" s="27">
        <v>0</v>
      </c>
      <c r="AB582" s="27">
        <v>0</v>
      </c>
      <c r="AC582" s="27">
        <v>0</v>
      </c>
      <c r="AD582" s="27">
        <v>0</v>
      </c>
      <c r="AE582" s="27">
        <v>0</v>
      </c>
      <c r="AF582" s="27">
        <f t="shared" si="329"/>
        <v>0</v>
      </c>
      <c r="AG582" s="27">
        <f t="shared" si="330"/>
        <v>0</v>
      </c>
      <c r="AH582" s="27">
        <v>0</v>
      </c>
      <c r="AI582" s="27">
        <v>0</v>
      </c>
      <c r="AJ582" s="27">
        <v>0</v>
      </c>
      <c r="AK582" s="27">
        <v>0</v>
      </c>
      <c r="AL582" s="27">
        <v>0</v>
      </c>
      <c r="AM582" s="27">
        <v>0</v>
      </c>
      <c r="AN582" s="27">
        <f t="shared" si="331"/>
        <v>0</v>
      </c>
      <c r="AO582" s="27">
        <v>0</v>
      </c>
      <c r="AP582" s="30">
        <f t="shared" si="332"/>
        <v>0</v>
      </c>
      <c r="AQ582" s="30">
        <f t="shared" si="333"/>
        <v>0</v>
      </c>
      <c r="AR582" s="31">
        <f t="shared" si="334"/>
        <v>0</v>
      </c>
      <c r="AS582" s="31">
        <f t="shared" ref="AS582:AS612" si="350">AR582/1</f>
        <v>0</v>
      </c>
      <c r="AT582" s="32">
        <f t="shared" si="335"/>
        <v>0</v>
      </c>
      <c r="AU582" s="24">
        <v>240.50649065023444</v>
      </c>
      <c r="AV582" s="28">
        <f t="shared" si="336"/>
        <v>6.6789961862716869E-3</v>
      </c>
      <c r="AW582" s="30">
        <f t="shared" si="337"/>
        <v>8.5779952378584815E-5</v>
      </c>
      <c r="AX582" s="33">
        <f t="shared" si="338"/>
        <v>6.6789961862716869E-3</v>
      </c>
      <c r="AY582" s="30">
        <f t="shared" si="339"/>
        <v>8.5779952378584815E-5</v>
      </c>
      <c r="AZ582" s="31">
        <f t="shared" si="340"/>
        <v>0.8953490193091288</v>
      </c>
      <c r="BA582" s="31">
        <f t="shared" si="323"/>
        <v>240.50649065023444</v>
      </c>
      <c r="BB582" s="33">
        <f t="shared" si="341"/>
        <v>0</v>
      </c>
      <c r="BC582" s="31">
        <f t="shared" si="342"/>
        <v>0.44249844168120323</v>
      </c>
      <c r="BD582" s="30">
        <f t="shared" si="343"/>
        <v>9.5985104569877629E-5</v>
      </c>
      <c r="BE582" s="31">
        <f t="shared" si="344"/>
        <v>0.94243179889335271</v>
      </c>
      <c r="BF582" s="31">
        <f t="shared" si="345"/>
        <v>0.50061506803824896</v>
      </c>
      <c r="BG582" s="31">
        <f t="shared" si="346"/>
        <v>0.75976476622286249</v>
      </c>
      <c r="BH582" s="24">
        <v>0</v>
      </c>
      <c r="BI582" s="24">
        <v>111.82772976</v>
      </c>
      <c r="BJ582" s="24">
        <f t="shared" si="318"/>
        <v>19.162706425199207</v>
      </c>
      <c r="BK582" s="28">
        <f t="shared" si="321"/>
        <v>9.5813532125996036E-3</v>
      </c>
      <c r="BL582" s="28" t="str">
        <f t="shared" si="347"/>
        <v>TRUEFALSE</v>
      </c>
      <c r="BM582" s="24" t="str">
        <f t="shared" si="348"/>
        <v>FALSEFALSE</v>
      </c>
      <c r="BN582" s="28">
        <v>0.45760000000000001</v>
      </c>
      <c r="BO582" s="28">
        <f t="shared" si="349"/>
        <v>0.40675555555555554</v>
      </c>
      <c r="BP582" s="24">
        <v>16.88</v>
      </c>
      <c r="BQ582" s="24">
        <f t="shared" si="322"/>
        <v>20.476190476190474</v>
      </c>
      <c r="BR582" s="24">
        <v>21</v>
      </c>
      <c r="BS582" s="28">
        <v>54.390000000000008</v>
      </c>
      <c r="BT582" s="28">
        <v>929.52510000000007</v>
      </c>
      <c r="BU582" s="24">
        <v>0.66</v>
      </c>
      <c r="BV582" s="28">
        <v>46.27</v>
      </c>
      <c r="BW582" s="28">
        <v>790.75430000000006</v>
      </c>
      <c r="BX582" s="24">
        <v>486</v>
      </c>
      <c r="BY582" s="24">
        <v>1062</v>
      </c>
      <c r="BZ582" s="24">
        <v>161</v>
      </c>
      <c r="CA582" s="24">
        <v>388</v>
      </c>
      <c r="CB582" s="24">
        <v>199</v>
      </c>
      <c r="CC582" s="24">
        <v>1122</v>
      </c>
      <c r="CD582" s="24">
        <v>60.92</v>
      </c>
      <c r="CE582" s="24">
        <v>30.94</v>
      </c>
      <c r="CF582" s="24">
        <v>140.69999999999999</v>
      </c>
      <c r="CG582" s="24">
        <v>0</v>
      </c>
      <c r="CH582" s="24">
        <v>1709</v>
      </c>
      <c r="CI582" s="24">
        <v>100</v>
      </c>
      <c r="CJ582" s="24" t="s">
        <v>1980</v>
      </c>
      <c r="CK582" s="24">
        <v>462</v>
      </c>
      <c r="CL582" s="28">
        <v>1.01</v>
      </c>
      <c r="CM582" s="28">
        <v>3.73</v>
      </c>
      <c r="CN582" s="24">
        <v>99</v>
      </c>
      <c r="CO582" s="24">
        <v>21.52</v>
      </c>
      <c r="CP582" s="24">
        <v>48</v>
      </c>
      <c r="CQ582" s="24">
        <v>261</v>
      </c>
      <c r="CR582" s="24">
        <v>121</v>
      </c>
      <c r="CS582" s="24">
        <v>430</v>
      </c>
      <c r="CT582" s="24">
        <v>60</v>
      </c>
      <c r="CU582" s="24">
        <v>206</v>
      </c>
      <c r="CV582" s="24">
        <v>107</v>
      </c>
      <c r="CW582" s="24">
        <v>42</v>
      </c>
      <c r="CX582" s="24">
        <v>51.72</v>
      </c>
      <c r="CY582" s="24">
        <v>95.37</v>
      </c>
      <c r="CZ582" s="24">
        <v>63.69</v>
      </c>
      <c r="DA582" s="24">
        <v>19.91</v>
      </c>
      <c r="DB582" s="24">
        <v>237</v>
      </c>
      <c r="DC582" s="24">
        <v>6.21</v>
      </c>
      <c r="DD582" s="24">
        <v>8.48</v>
      </c>
      <c r="DE582" s="24">
        <v>15</v>
      </c>
      <c r="DF582" s="24">
        <v>3.26</v>
      </c>
      <c r="DG582" s="24">
        <v>2.83</v>
      </c>
      <c r="DH582" s="24">
        <v>12.81</v>
      </c>
    </row>
    <row r="583" spans="1:112" ht="12.3" customHeight="1">
      <c r="A583" s="24">
        <v>594</v>
      </c>
      <c r="B583" s="24" t="s">
        <v>688</v>
      </c>
      <c r="C583" s="24" t="s">
        <v>689</v>
      </c>
      <c r="D583" s="25" t="s">
        <v>169</v>
      </c>
      <c r="E583" s="25" t="s">
        <v>1118</v>
      </c>
      <c r="F583" s="25" t="s">
        <v>2367</v>
      </c>
      <c r="G583" s="25" t="s">
        <v>2368</v>
      </c>
      <c r="H583" s="25" t="s">
        <v>431</v>
      </c>
      <c r="I583" s="26">
        <v>3516</v>
      </c>
      <c r="J583" s="27">
        <v>4408.7265042979943</v>
      </c>
      <c r="K583" s="27">
        <f t="shared" si="324"/>
        <v>1149.0288</v>
      </c>
      <c r="L583" s="24">
        <v>548</v>
      </c>
      <c r="M583" s="24">
        <v>209</v>
      </c>
      <c r="N583" s="24">
        <v>57</v>
      </c>
      <c r="O583" s="24">
        <f t="shared" si="325"/>
        <v>266</v>
      </c>
      <c r="P583" s="28">
        <v>32.68</v>
      </c>
      <c r="Q583" s="28">
        <f t="shared" si="326"/>
        <v>0.55743285049457281</v>
      </c>
      <c r="R583" s="29">
        <v>0.4254673095482091</v>
      </c>
      <c r="S583" s="29">
        <v>5.3870714712248066E-2</v>
      </c>
      <c r="T583" s="29">
        <v>0.21668790142289374</v>
      </c>
      <c r="U583" s="28" t="s">
        <v>237</v>
      </c>
      <c r="V583" s="28" t="s">
        <v>129</v>
      </c>
      <c r="W583" s="28">
        <v>0.71962572005581948</v>
      </c>
      <c r="X583" s="27">
        <v>3172.6329851846203</v>
      </c>
      <c r="Y583" s="30">
        <f t="shared" si="327"/>
        <v>2.540732700934861E-4</v>
      </c>
      <c r="Z583" s="27">
        <f t="shared" si="328"/>
        <v>3172.6329851846203</v>
      </c>
      <c r="AA583" s="27">
        <v>0</v>
      </c>
      <c r="AB583" s="27">
        <v>0</v>
      </c>
      <c r="AC583" s="27">
        <v>0</v>
      </c>
      <c r="AD583" s="27">
        <v>0</v>
      </c>
      <c r="AE583" s="27">
        <v>0</v>
      </c>
      <c r="AF583" s="27">
        <f t="shared" si="329"/>
        <v>0</v>
      </c>
      <c r="AG583" s="27">
        <f t="shared" si="330"/>
        <v>0</v>
      </c>
      <c r="AH583" s="27">
        <v>0</v>
      </c>
      <c r="AI583" s="27">
        <v>0</v>
      </c>
      <c r="AJ583" s="27">
        <v>0</v>
      </c>
      <c r="AK583" s="27">
        <v>0</v>
      </c>
      <c r="AL583" s="27">
        <v>0</v>
      </c>
      <c r="AM583" s="27">
        <v>0</v>
      </c>
      <c r="AN583" s="27">
        <f t="shared" si="331"/>
        <v>0</v>
      </c>
      <c r="AO583" s="27">
        <v>0</v>
      </c>
      <c r="AP583" s="30">
        <f t="shared" si="332"/>
        <v>0</v>
      </c>
      <c r="AQ583" s="30">
        <f t="shared" si="333"/>
        <v>0</v>
      </c>
      <c r="AR583" s="31">
        <f t="shared" si="334"/>
        <v>0</v>
      </c>
      <c r="AS583" s="31">
        <f t="shared" si="350"/>
        <v>0</v>
      </c>
      <c r="AT583" s="32">
        <f t="shared" si="335"/>
        <v>0</v>
      </c>
      <c r="AU583" s="24">
        <v>530.36415568113898</v>
      </c>
      <c r="AV583" s="28">
        <f t="shared" si="336"/>
        <v>1.4728501353757861E-2</v>
      </c>
      <c r="AW583" s="30">
        <f t="shared" si="337"/>
        <v>1.8916168081217687E-4</v>
      </c>
      <c r="AX583" s="33">
        <f t="shared" si="338"/>
        <v>1.4728501353757861E-2</v>
      </c>
      <c r="AY583" s="30">
        <f t="shared" si="339"/>
        <v>1.8916168081217687E-4</v>
      </c>
      <c r="AZ583" s="31">
        <f t="shared" si="340"/>
        <v>0.89619707206007171</v>
      </c>
      <c r="BA583" s="31">
        <f t="shared" si="323"/>
        <v>530.36415568113898</v>
      </c>
      <c r="BB583" s="33">
        <f t="shared" si="341"/>
        <v>0</v>
      </c>
      <c r="BC583" s="31">
        <f t="shared" si="342"/>
        <v>0.44546429432067952</v>
      </c>
      <c r="BD583" s="30">
        <f t="shared" si="343"/>
        <v>2.540732700934861E-4</v>
      </c>
      <c r="BE583" s="31">
        <f t="shared" si="344"/>
        <v>0.94304396414140557</v>
      </c>
      <c r="BF583" s="31">
        <f t="shared" si="345"/>
        <v>0.55430791915577282</v>
      </c>
      <c r="BG583" s="31">
        <f t="shared" si="346"/>
        <v>0.84125239830114351</v>
      </c>
      <c r="BH583" s="24">
        <v>0</v>
      </c>
      <c r="BI583" s="24">
        <v>239.50294252399999</v>
      </c>
      <c r="BJ583" s="24">
        <f t="shared" si="318"/>
        <v>18.407817698758365</v>
      </c>
      <c r="BK583" s="28">
        <f t="shared" si="321"/>
        <v>9.2039088493791818E-3</v>
      </c>
      <c r="BL583" s="28" t="str">
        <f t="shared" si="347"/>
        <v>TRUEFALSE</v>
      </c>
      <c r="BM583" s="24" t="str">
        <f t="shared" si="348"/>
        <v>FALSEFALSE</v>
      </c>
      <c r="BN583" s="28">
        <v>0.47450000000000003</v>
      </c>
      <c r="BO583" s="28">
        <f t="shared" si="349"/>
        <v>0.42177777777777781</v>
      </c>
      <c r="BP583" s="24">
        <v>19.22</v>
      </c>
      <c r="BQ583" s="24">
        <f t="shared" si="322"/>
        <v>28.346153846153847</v>
      </c>
      <c r="BR583" s="24">
        <v>26</v>
      </c>
      <c r="BS583" s="28">
        <v>69.569999999999993</v>
      </c>
      <c r="BT583" s="28">
        <v>2446.0812000000001</v>
      </c>
      <c r="BU583" s="24">
        <v>0.23</v>
      </c>
      <c r="BV583" s="28">
        <v>63.5</v>
      </c>
      <c r="BW583" s="28">
        <v>2232.66</v>
      </c>
      <c r="BX583" s="24">
        <v>1024</v>
      </c>
      <c r="BY583" s="24">
        <v>2158</v>
      </c>
      <c r="BZ583" s="24">
        <v>334</v>
      </c>
      <c r="CA583" s="24">
        <v>796</v>
      </c>
      <c r="CB583" s="24">
        <v>436</v>
      </c>
      <c r="CC583" s="24">
        <v>2284</v>
      </c>
      <c r="CD583" s="24">
        <v>62.93</v>
      </c>
      <c r="CE583" s="24">
        <v>30.87</v>
      </c>
      <c r="CF583" s="24">
        <v>116.77</v>
      </c>
      <c r="CG583" s="24">
        <v>0</v>
      </c>
      <c r="CH583" s="24">
        <v>3516</v>
      </c>
      <c r="CI583" s="24">
        <v>100</v>
      </c>
      <c r="CJ583" s="24" t="s">
        <v>1980</v>
      </c>
      <c r="CK583" s="24">
        <v>887</v>
      </c>
      <c r="CL583" s="28">
        <v>1.01</v>
      </c>
      <c r="CM583" s="28">
        <v>4.01</v>
      </c>
      <c r="CN583" s="24">
        <v>249</v>
      </c>
      <c r="CO583" s="24">
        <v>28.17</v>
      </c>
      <c r="CP583" s="24">
        <v>114</v>
      </c>
      <c r="CQ583" s="24">
        <v>434</v>
      </c>
      <c r="CR583" s="24">
        <v>189</v>
      </c>
      <c r="CS583" s="24">
        <v>737</v>
      </c>
      <c r="CT583" s="24">
        <v>160</v>
      </c>
      <c r="CU583" s="24">
        <v>422</v>
      </c>
      <c r="CV583" s="24">
        <v>207</v>
      </c>
      <c r="CW583" s="24">
        <v>109</v>
      </c>
      <c r="CX583" s="24">
        <v>60.15</v>
      </c>
      <c r="CY583" s="24">
        <v>93.36</v>
      </c>
      <c r="CZ583" s="24">
        <v>60.7</v>
      </c>
      <c r="DA583" s="24">
        <v>25.95</v>
      </c>
      <c r="DB583" s="24">
        <v>553</v>
      </c>
      <c r="DC583" s="24">
        <v>9.76</v>
      </c>
      <c r="DD583" s="24">
        <v>11.76</v>
      </c>
      <c r="DE583" s="24">
        <v>5</v>
      </c>
      <c r="DF583" s="24">
        <v>0.56999999999999995</v>
      </c>
      <c r="DG583" s="24">
        <v>14.03</v>
      </c>
      <c r="DH583" s="24">
        <v>11.43</v>
      </c>
    </row>
    <row r="584" spans="1:112" ht="12.3" customHeight="1">
      <c r="A584" s="24">
        <v>595</v>
      </c>
      <c r="B584" s="24" t="s">
        <v>688</v>
      </c>
      <c r="C584" s="24" t="s">
        <v>689</v>
      </c>
      <c r="D584" s="25" t="s">
        <v>169</v>
      </c>
      <c r="E584" s="25" t="s">
        <v>1118</v>
      </c>
      <c r="F584" s="25" t="s">
        <v>728</v>
      </c>
      <c r="G584" s="25" t="s">
        <v>1520</v>
      </c>
      <c r="H584" s="25" t="s">
        <v>431</v>
      </c>
      <c r="I584" s="26">
        <v>15573</v>
      </c>
      <c r="J584" s="27">
        <v>19527.047170487105</v>
      </c>
      <c r="K584" s="27">
        <f t="shared" si="324"/>
        <v>2384.2263000000003</v>
      </c>
      <c r="L584" s="24">
        <v>3086</v>
      </c>
      <c r="M584" s="24">
        <v>480</v>
      </c>
      <c r="N584" s="24">
        <v>78</v>
      </c>
      <c r="O584" s="24">
        <f t="shared" si="325"/>
        <v>558</v>
      </c>
      <c r="P584" s="28">
        <v>15.31</v>
      </c>
      <c r="Q584" s="28">
        <f t="shared" si="326"/>
        <v>0.39814551891585098</v>
      </c>
      <c r="R584" s="29">
        <v>0.4254673095482091</v>
      </c>
      <c r="S584" s="29">
        <v>5.3870714712248066E-2</v>
      </c>
      <c r="T584" s="29">
        <v>0.21668790142289374</v>
      </c>
      <c r="U584" s="28" t="s">
        <v>237</v>
      </c>
      <c r="V584" s="28" t="s">
        <v>129</v>
      </c>
      <c r="W584" s="28">
        <v>0.33713187803104649</v>
      </c>
      <c r="X584" s="27">
        <v>6583.1900849871499</v>
      </c>
      <c r="Y584" s="30">
        <f t="shared" si="327"/>
        <v>5.2720016476862292E-4</v>
      </c>
      <c r="Z584" s="27">
        <f t="shared" si="328"/>
        <v>6583.1900849871499</v>
      </c>
      <c r="AA584" s="27">
        <v>0</v>
      </c>
      <c r="AB584" s="27">
        <v>0</v>
      </c>
      <c r="AC584" s="27">
        <v>383</v>
      </c>
      <c r="AD584" s="27">
        <v>0</v>
      </c>
      <c r="AE584" s="27">
        <v>0</v>
      </c>
      <c r="AF584" s="27">
        <f t="shared" si="329"/>
        <v>383</v>
      </c>
      <c r="AG584" s="27">
        <f t="shared" si="330"/>
        <v>1</v>
      </c>
      <c r="AH584" s="27">
        <v>0</v>
      </c>
      <c r="AI584" s="27">
        <v>0</v>
      </c>
      <c r="AJ584" s="27">
        <v>0</v>
      </c>
      <c r="AK584" s="27">
        <v>0</v>
      </c>
      <c r="AL584" s="27">
        <v>0</v>
      </c>
      <c r="AM584" s="27">
        <v>0</v>
      </c>
      <c r="AN584" s="27">
        <f t="shared" si="331"/>
        <v>0</v>
      </c>
      <c r="AO584" s="27">
        <v>0</v>
      </c>
      <c r="AP584" s="30">
        <f t="shared" si="332"/>
        <v>0</v>
      </c>
      <c r="AQ584" s="30">
        <f t="shared" si="333"/>
        <v>0</v>
      </c>
      <c r="AR584" s="31">
        <f t="shared" si="334"/>
        <v>0</v>
      </c>
      <c r="AS584" s="31">
        <f t="shared" si="350"/>
        <v>0</v>
      </c>
      <c r="AT584" s="32">
        <f t="shared" si="335"/>
        <v>0</v>
      </c>
      <c r="AU584" s="24">
        <v>1045.1088218962441</v>
      </c>
      <c r="AV584" s="28">
        <f t="shared" si="336"/>
        <v>2.9023240981197632E-2</v>
      </c>
      <c r="AW584" s="30">
        <f t="shared" si="337"/>
        <v>3.7275245557956551E-4</v>
      </c>
      <c r="AX584" s="33">
        <f t="shared" si="338"/>
        <v>2.9023240981197632E-2</v>
      </c>
      <c r="AY584" s="30">
        <f t="shared" si="339"/>
        <v>3.7275245557956551E-4</v>
      </c>
      <c r="AZ584" s="31">
        <f t="shared" si="340"/>
        <v>0.89770308926396525</v>
      </c>
      <c r="BA584" s="31">
        <f t="shared" si="323"/>
        <v>1045.1088218962441</v>
      </c>
      <c r="BB584" s="33">
        <f t="shared" si="341"/>
        <v>0</v>
      </c>
      <c r="BC584" s="31">
        <f t="shared" si="342"/>
        <v>0.45073121326445736</v>
      </c>
      <c r="BD584" s="30">
        <f t="shared" si="343"/>
        <v>5.2720016476862292E-4</v>
      </c>
      <c r="BE584" s="31">
        <f t="shared" si="344"/>
        <v>0.94410159418395112</v>
      </c>
      <c r="BF584" s="31">
        <f t="shared" si="345"/>
        <v>0.42725355745992211</v>
      </c>
      <c r="BG584" s="31">
        <f t="shared" si="346"/>
        <v>0.64842674527052468</v>
      </c>
      <c r="BH584" s="24">
        <v>76.22</v>
      </c>
      <c r="BI584" s="24">
        <v>74.691559341200005</v>
      </c>
      <c r="BJ584" s="24">
        <f t="shared" si="318"/>
        <v>261.4357946563307</v>
      </c>
      <c r="BK584" s="28">
        <f t="shared" si="321"/>
        <v>0.13071789732816536</v>
      </c>
      <c r="BL584" s="28" t="str">
        <f t="shared" si="347"/>
        <v>FALSETRUE</v>
      </c>
      <c r="BM584" s="24" t="str">
        <f t="shared" si="348"/>
        <v>FALSETRUE</v>
      </c>
      <c r="BN584" s="28">
        <v>0.3589</v>
      </c>
      <c r="BO584" s="28">
        <f t="shared" si="349"/>
        <v>0.31902222222222221</v>
      </c>
      <c r="BP584" s="24">
        <v>5.66</v>
      </c>
      <c r="BQ584" s="24">
        <f t="shared" si="322"/>
        <v>221.42857142857142</v>
      </c>
      <c r="BR584" s="24">
        <v>14</v>
      </c>
      <c r="BS584" s="28">
        <v>5.4</v>
      </c>
      <c r="BT584" s="28">
        <v>840.94200000000012</v>
      </c>
      <c r="BU584" s="24">
        <v>0.83</v>
      </c>
      <c r="BV584" s="28">
        <v>3.4899999999999998</v>
      </c>
      <c r="BW584" s="28">
        <v>543.49770000000001</v>
      </c>
      <c r="BX584" s="24">
        <v>3885</v>
      </c>
      <c r="BY584" s="24">
        <v>10824</v>
      </c>
      <c r="BZ584" s="24">
        <v>864</v>
      </c>
      <c r="CA584" s="24">
        <v>2988</v>
      </c>
      <c r="CB584" s="24">
        <v>1913</v>
      </c>
      <c r="CC584" s="24">
        <v>10672</v>
      </c>
      <c r="CD584" s="24">
        <v>43.87</v>
      </c>
      <c r="CE584" s="24">
        <v>29.61</v>
      </c>
      <c r="CF584" s="24">
        <v>106.57</v>
      </c>
      <c r="CG584" s="24">
        <v>11870</v>
      </c>
      <c r="CH584" s="24">
        <v>3703</v>
      </c>
      <c r="CI584" s="24">
        <v>23.78</v>
      </c>
      <c r="CJ584" s="24" t="s">
        <v>98</v>
      </c>
      <c r="CK584" s="24">
        <v>3804</v>
      </c>
      <c r="CL584" s="28">
        <v>1.04</v>
      </c>
      <c r="CM584" s="28">
        <v>3.91</v>
      </c>
      <c r="CN584" s="24">
        <v>1469</v>
      </c>
      <c r="CO584" s="24">
        <v>38.72</v>
      </c>
      <c r="CP584" s="24">
        <v>605</v>
      </c>
      <c r="CQ584" s="24">
        <v>1245</v>
      </c>
      <c r="CR584" s="24">
        <v>1100</v>
      </c>
      <c r="CS584" s="24">
        <v>3100</v>
      </c>
      <c r="CT584" s="24">
        <v>573</v>
      </c>
      <c r="CU584" s="24">
        <v>1434</v>
      </c>
      <c r="CV584" s="24">
        <v>1383</v>
      </c>
      <c r="CW584" s="24">
        <v>1272</v>
      </c>
      <c r="CX584" s="24">
        <v>55.36</v>
      </c>
      <c r="CY584" s="24">
        <v>95.98</v>
      </c>
      <c r="CZ584" s="24">
        <v>84.74</v>
      </c>
      <c r="DA584" s="24">
        <v>53.67</v>
      </c>
      <c r="DB584" s="24">
        <v>739</v>
      </c>
      <c r="DC584" s="24">
        <v>4.4000000000000004</v>
      </c>
      <c r="DD584" s="24">
        <v>8.14</v>
      </c>
      <c r="DE584" s="24">
        <v>48</v>
      </c>
      <c r="DF584" s="24">
        <v>1.27</v>
      </c>
      <c r="DG584" s="24">
        <v>3.35</v>
      </c>
      <c r="DH584" s="24">
        <v>4.2300000000000004</v>
      </c>
    </row>
    <row r="585" spans="1:112" ht="12.3" customHeight="1">
      <c r="A585" s="24">
        <v>596</v>
      </c>
      <c r="B585" s="24" t="s">
        <v>688</v>
      </c>
      <c r="C585" s="24" t="s">
        <v>689</v>
      </c>
      <c r="D585" s="25" t="s">
        <v>1030</v>
      </c>
      <c r="E585" s="25" t="s">
        <v>1031</v>
      </c>
      <c r="F585" s="25" t="s">
        <v>1959</v>
      </c>
      <c r="G585" s="25" t="s">
        <v>2476</v>
      </c>
      <c r="H585" s="25" t="s">
        <v>431</v>
      </c>
      <c r="I585" s="26">
        <v>2045</v>
      </c>
      <c r="J585" s="27">
        <v>3723.4900533090627</v>
      </c>
      <c r="K585" s="27">
        <f t="shared" si="324"/>
        <v>277.30200000000002</v>
      </c>
      <c r="L585" s="24">
        <v>459</v>
      </c>
      <c r="M585" s="24">
        <v>68</v>
      </c>
      <c r="N585" s="24">
        <v>4</v>
      </c>
      <c r="O585" s="24">
        <f t="shared" si="325"/>
        <v>72</v>
      </c>
      <c r="P585" s="28">
        <v>13.56</v>
      </c>
      <c r="Q585" s="28">
        <f t="shared" si="326"/>
        <v>0.42832259187878152</v>
      </c>
      <c r="R585" s="29">
        <v>0.35954090173625625</v>
      </c>
      <c r="S585" s="29">
        <v>4.7980625216352213E-2</v>
      </c>
      <c r="T585" s="29">
        <v>0.10242178055486113</v>
      </c>
      <c r="U585" s="28" t="s">
        <v>294</v>
      </c>
      <c r="V585" s="28" t="s">
        <v>295</v>
      </c>
      <c r="W585" s="28">
        <v>0.42301663944259327</v>
      </c>
      <c r="X585" s="27">
        <v>1575.0982493487222</v>
      </c>
      <c r="Y585" s="30">
        <f t="shared" si="327"/>
        <v>1.2613824693853373E-4</v>
      </c>
      <c r="Z585" s="27">
        <f t="shared" si="328"/>
        <v>1575.0982493487222</v>
      </c>
      <c r="AA585" s="27">
        <v>0</v>
      </c>
      <c r="AB585" s="27">
        <v>0</v>
      </c>
      <c r="AC585" s="27">
        <v>0</v>
      </c>
      <c r="AD585" s="27">
        <v>0</v>
      </c>
      <c r="AE585" s="27">
        <v>4325</v>
      </c>
      <c r="AF585" s="27">
        <f t="shared" si="329"/>
        <v>4325</v>
      </c>
      <c r="AG585" s="27">
        <f t="shared" si="330"/>
        <v>1</v>
      </c>
      <c r="AH585" s="27">
        <v>0</v>
      </c>
      <c r="AI585" s="27">
        <v>0</v>
      </c>
      <c r="AJ585" s="27">
        <v>0</v>
      </c>
      <c r="AK585" s="27">
        <v>0</v>
      </c>
      <c r="AL585" s="27">
        <v>4325</v>
      </c>
      <c r="AM585" s="27">
        <v>4325</v>
      </c>
      <c r="AN585" s="27">
        <f t="shared" si="331"/>
        <v>1</v>
      </c>
      <c r="AO585" s="27">
        <v>0</v>
      </c>
      <c r="AP585" s="30">
        <f t="shared" si="332"/>
        <v>0</v>
      </c>
      <c r="AQ585" s="30">
        <f t="shared" si="333"/>
        <v>0</v>
      </c>
      <c r="AR585" s="31">
        <f t="shared" si="334"/>
        <v>0</v>
      </c>
      <c r="AS585" s="31">
        <f t="shared" si="350"/>
        <v>0</v>
      </c>
      <c r="AT585" s="32">
        <f t="shared" si="335"/>
        <v>0</v>
      </c>
      <c r="AU585" s="24">
        <v>354.91096049233573</v>
      </c>
      <c r="AV585" s="28">
        <f t="shared" si="336"/>
        <v>9.8560705999475324E-3</v>
      </c>
      <c r="AW585" s="30">
        <f t="shared" si="337"/>
        <v>1.2658388223686255E-4</v>
      </c>
      <c r="AX585" s="33">
        <f t="shared" si="338"/>
        <v>9.8560705999475324E-3</v>
      </c>
      <c r="AY585" s="30">
        <f t="shared" si="339"/>
        <v>1.2658388223686255E-4</v>
      </c>
      <c r="AZ585" s="31">
        <f t="shared" si="340"/>
        <v>0.8956837388528035</v>
      </c>
      <c r="BA585" s="31">
        <f t="shared" si="323"/>
        <v>354.91096049233573</v>
      </c>
      <c r="BB585" s="33">
        <f t="shared" si="341"/>
        <v>0</v>
      </c>
      <c r="BC585" s="31">
        <f t="shared" si="342"/>
        <v>0.42169357039633576</v>
      </c>
      <c r="BD585" s="30">
        <f t="shared" si="343"/>
        <v>1.2613824693853373E-4</v>
      </c>
      <c r="BE585" s="31">
        <f t="shared" si="344"/>
        <v>0.94254856099136641</v>
      </c>
      <c r="BF585" s="31">
        <f t="shared" si="345"/>
        <v>0.45523044622696607</v>
      </c>
      <c r="BG585" s="31">
        <f t="shared" si="346"/>
        <v>0.69088622304260039</v>
      </c>
      <c r="BH585" s="24">
        <v>0</v>
      </c>
      <c r="BI585" s="24">
        <v>8.6233455605200007</v>
      </c>
      <c r="BJ585" s="24">
        <f t="shared" si="318"/>
        <v>431.79181759295409</v>
      </c>
      <c r="BK585" s="28">
        <f t="shared" si="321"/>
        <v>0.21589590879647705</v>
      </c>
      <c r="BL585" s="28" t="str">
        <f t="shared" si="347"/>
        <v>FALSEFALSE</v>
      </c>
      <c r="BM585" s="24" t="str">
        <f t="shared" si="348"/>
        <v>FALSEFALSE</v>
      </c>
      <c r="BN585" s="28">
        <v>0.40100000000000002</v>
      </c>
      <c r="BO585" s="28">
        <f t="shared" si="349"/>
        <v>0.35644444444444445</v>
      </c>
      <c r="BP585" s="24">
        <v>8.09</v>
      </c>
      <c r="BQ585" s="24">
        <f t="shared" si="322"/>
        <v>93.222222222222229</v>
      </c>
      <c r="BR585" s="24">
        <v>9</v>
      </c>
      <c r="BS585" s="28">
        <v>4.67</v>
      </c>
      <c r="BT585" s="28">
        <v>95.501499999999993</v>
      </c>
      <c r="BU585" s="24">
        <v>0.19</v>
      </c>
      <c r="BV585" s="28">
        <v>3.74</v>
      </c>
      <c r="BW585" s="28">
        <v>76.483000000000004</v>
      </c>
      <c r="BX585" s="24">
        <v>535</v>
      </c>
      <c r="BY585" s="24">
        <v>1334</v>
      </c>
      <c r="BZ585" s="24">
        <v>176</v>
      </c>
      <c r="CA585" s="24">
        <v>410</v>
      </c>
      <c r="CB585" s="24">
        <v>227</v>
      </c>
      <c r="CC585" s="24">
        <v>1408</v>
      </c>
      <c r="CD585" s="24">
        <v>53.3</v>
      </c>
      <c r="CE585" s="24">
        <v>31.76</v>
      </c>
      <c r="CF585" s="24">
        <v>103.08</v>
      </c>
      <c r="CG585" s="24">
        <v>0</v>
      </c>
      <c r="CH585" s="24">
        <v>2045</v>
      </c>
      <c r="CI585" s="24">
        <v>100</v>
      </c>
      <c r="CJ585" s="24" t="s">
        <v>1980</v>
      </c>
      <c r="CK585" s="24">
        <v>545</v>
      </c>
      <c r="CL585" s="28">
        <v>1.02</v>
      </c>
      <c r="CM585" s="28">
        <v>3.79</v>
      </c>
      <c r="CN585" s="24">
        <v>165</v>
      </c>
      <c r="CO585" s="24">
        <v>30.28</v>
      </c>
      <c r="CP585" s="24">
        <v>221</v>
      </c>
      <c r="CQ585" s="24">
        <v>450</v>
      </c>
      <c r="CR585" s="24">
        <v>168</v>
      </c>
      <c r="CS585" s="24">
        <v>839</v>
      </c>
      <c r="CT585" s="24">
        <v>88</v>
      </c>
      <c r="CU585" s="24">
        <v>204</v>
      </c>
      <c r="CV585" s="24">
        <v>149</v>
      </c>
      <c r="CW585" s="24">
        <v>130</v>
      </c>
      <c r="CX585" s="24">
        <v>61.11</v>
      </c>
      <c r="CY585" s="24">
        <v>98.55</v>
      </c>
      <c r="CZ585" s="24">
        <v>81.87</v>
      </c>
      <c r="DA585" s="24">
        <v>46.76</v>
      </c>
      <c r="DB585" s="24">
        <v>138</v>
      </c>
      <c r="DC585" s="24">
        <v>1.9</v>
      </c>
      <c r="DD585" s="24">
        <v>4.7699999999999996</v>
      </c>
      <c r="DE585" s="24">
        <v>12</v>
      </c>
      <c r="DF585" s="24">
        <v>2.2000000000000002</v>
      </c>
      <c r="DG585" s="24">
        <v>0.37</v>
      </c>
      <c r="DH585" s="24">
        <v>6.78</v>
      </c>
    </row>
    <row r="586" spans="1:112" ht="12.3" customHeight="1">
      <c r="A586" s="24">
        <v>597</v>
      </c>
      <c r="B586" s="24" t="s">
        <v>688</v>
      </c>
      <c r="C586" s="24" t="s">
        <v>689</v>
      </c>
      <c r="D586" s="25" t="s">
        <v>1030</v>
      </c>
      <c r="E586" s="25" t="s">
        <v>1031</v>
      </c>
      <c r="F586" s="25" t="s">
        <v>1540</v>
      </c>
      <c r="G586" s="25" t="s">
        <v>1541</v>
      </c>
      <c r="H586" s="25" t="s">
        <v>431</v>
      </c>
      <c r="I586" s="26">
        <v>16280</v>
      </c>
      <c r="J586" s="27">
        <v>29642.258223898065</v>
      </c>
      <c r="K586" s="27">
        <f t="shared" si="324"/>
        <v>1445.664</v>
      </c>
      <c r="L586" s="24">
        <v>4010</v>
      </c>
      <c r="M586" s="24">
        <v>371</v>
      </c>
      <c r="N586" s="24">
        <v>20</v>
      </c>
      <c r="O586" s="24">
        <f t="shared" si="325"/>
        <v>391</v>
      </c>
      <c r="P586" s="28">
        <v>8.879999999999999</v>
      </c>
      <c r="Q586" s="28">
        <f t="shared" si="326"/>
        <v>0.37735969530699781</v>
      </c>
      <c r="R586" s="29">
        <v>0.35954090173625625</v>
      </c>
      <c r="S586" s="29">
        <v>4.7980625216352213E-2</v>
      </c>
      <c r="T586" s="29">
        <v>0.10242178055486113</v>
      </c>
      <c r="U586" s="28" t="s">
        <v>294</v>
      </c>
      <c r="V586" s="28" t="s">
        <v>295</v>
      </c>
      <c r="W586" s="28">
        <v>0.27701974618364511</v>
      </c>
      <c r="X586" s="27">
        <v>8211.4908494943083</v>
      </c>
      <c r="Y586" s="30">
        <f t="shared" si="327"/>
        <v>6.5759901703611354E-4</v>
      </c>
      <c r="Z586" s="27">
        <f t="shared" si="328"/>
        <v>8211.4908494943083</v>
      </c>
      <c r="AA586" s="27">
        <v>0</v>
      </c>
      <c r="AB586" s="27">
        <v>0</v>
      </c>
      <c r="AC586" s="27">
        <v>0</v>
      </c>
      <c r="AD586" s="27">
        <v>0</v>
      </c>
      <c r="AE586" s="27">
        <v>0</v>
      </c>
      <c r="AF586" s="27">
        <f t="shared" si="329"/>
        <v>0</v>
      </c>
      <c r="AG586" s="27">
        <f t="shared" si="330"/>
        <v>0</v>
      </c>
      <c r="AH586" s="27">
        <v>0</v>
      </c>
      <c r="AI586" s="27">
        <v>0</v>
      </c>
      <c r="AJ586" s="27">
        <v>0</v>
      </c>
      <c r="AK586" s="27">
        <v>0</v>
      </c>
      <c r="AL586" s="27">
        <v>0</v>
      </c>
      <c r="AM586" s="27">
        <v>0</v>
      </c>
      <c r="AN586" s="27">
        <f t="shared" si="331"/>
        <v>0</v>
      </c>
      <c r="AO586" s="27">
        <v>0</v>
      </c>
      <c r="AP586" s="30">
        <f t="shared" si="332"/>
        <v>0</v>
      </c>
      <c r="AQ586" s="30">
        <f t="shared" si="333"/>
        <v>0</v>
      </c>
      <c r="AR586" s="31">
        <f t="shared" si="334"/>
        <v>0</v>
      </c>
      <c r="AS586" s="31">
        <f t="shared" si="350"/>
        <v>0</v>
      </c>
      <c r="AT586" s="32">
        <f t="shared" si="335"/>
        <v>0</v>
      </c>
      <c r="AU586" s="24">
        <v>1017.7705474787122</v>
      </c>
      <c r="AV586" s="28">
        <f t="shared" si="336"/>
        <v>2.826404221662256E-2</v>
      </c>
      <c r="AW586" s="30">
        <f t="shared" si="337"/>
        <v>3.6300188347937641E-4</v>
      </c>
      <c r="AX586" s="33">
        <f t="shared" si="338"/>
        <v>2.826404221662256E-2</v>
      </c>
      <c r="AY586" s="30">
        <f t="shared" si="339"/>
        <v>3.6300188347937641E-4</v>
      </c>
      <c r="AZ586" s="31">
        <f t="shared" si="340"/>
        <v>0.89762310414843149</v>
      </c>
      <c r="BA586" s="31">
        <f t="shared" si="323"/>
        <v>1017.7705474787122</v>
      </c>
      <c r="BB586" s="33">
        <f t="shared" si="341"/>
        <v>0</v>
      </c>
      <c r="BC586" s="31">
        <f t="shared" si="342"/>
        <v>0.42847601603377011</v>
      </c>
      <c r="BD586" s="30">
        <f t="shared" si="343"/>
        <v>6.5759901703611354E-4</v>
      </c>
      <c r="BE586" s="31">
        <f t="shared" si="344"/>
        <v>0.94460653802639327</v>
      </c>
      <c r="BF586" s="31">
        <f t="shared" si="345"/>
        <v>0.40742796107569151</v>
      </c>
      <c r="BG586" s="31">
        <f t="shared" si="346"/>
        <v>0.61833817909707722</v>
      </c>
      <c r="BH586" s="24">
        <v>99.71</v>
      </c>
      <c r="BI586" s="24">
        <v>14.6571167002</v>
      </c>
      <c r="BJ586" s="24">
        <f t="shared" si="318"/>
        <v>2022.3799011911797</v>
      </c>
      <c r="BK586" s="28">
        <v>1</v>
      </c>
      <c r="BL586" s="28" t="str">
        <f t="shared" si="347"/>
        <v>FALSETRUE</v>
      </c>
      <c r="BM586" s="24" t="str">
        <f t="shared" si="348"/>
        <v>FALSETRUE</v>
      </c>
      <c r="BN586" s="28">
        <v>0.33850000000000002</v>
      </c>
      <c r="BO586" s="28">
        <f t="shared" si="349"/>
        <v>0.30088888888888893</v>
      </c>
      <c r="BP586" s="24">
        <v>4.01</v>
      </c>
      <c r="BQ586" s="24">
        <f t="shared" si="322"/>
        <v>306.16666666666669</v>
      </c>
      <c r="BR586" s="24">
        <v>12</v>
      </c>
      <c r="BS586" s="28">
        <v>0.24</v>
      </c>
      <c r="BT586" s="28">
        <v>39.071999999999996</v>
      </c>
      <c r="BU586" s="24">
        <v>7.0000000000000007E-2</v>
      </c>
      <c r="BV586" s="28">
        <v>1.9100000000000001</v>
      </c>
      <c r="BW586" s="28">
        <v>310.94800000000004</v>
      </c>
      <c r="BX586" s="24">
        <v>3807</v>
      </c>
      <c r="BY586" s="24">
        <v>11248</v>
      </c>
      <c r="BZ586" s="24">
        <v>1225</v>
      </c>
      <c r="CA586" s="24">
        <v>2982</v>
      </c>
      <c r="CB586" s="24">
        <v>1808</v>
      </c>
      <c r="CC586" s="24">
        <v>11490</v>
      </c>
      <c r="CD586" s="24">
        <v>44.74</v>
      </c>
      <c r="CE586" s="24">
        <v>31.65</v>
      </c>
      <c r="CF586" s="24">
        <v>92.8</v>
      </c>
      <c r="CG586" s="24">
        <v>16232</v>
      </c>
      <c r="CH586" s="24">
        <v>48</v>
      </c>
      <c r="CI586" s="24">
        <v>0.28999999999999998</v>
      </c>
      <c r="CJ586" s="24" t="s">
        <v>98</v>
      </c>
      <c r="CK586" s="24">
        <v>4450</v>
      </c>
      <c r="CL586" s="28">
        <v>1.03</v>
      </c>
      <c r="CM586" s="28">
        <v>3.75</v>
      </c>
      <c r="CN586" s="24">
        <v>1784</v>
      </c>
      <c r="CO586" s="24">
        <v>40.29</v>
      </c>
      <c r="CP586" s="24">
        <v>625</v>
      </c>
      <c r="CQ586" s="24">
        <v>1342</v>
      </c>
      <c r="CR586" s="24">
        <v>1553</v>
      </c>
      <c r="CS586" s="24">
        <v>3674</v>
      </c>
      <c r="CT586" s="24">
        <v>789</v>
      </c>
      <c r="CU586" s="24">
        <v>1535</v>
      </c>
      <c r="CV586" s="24">
        <v>1350</v>
      </c>
      <c r="CW586" s="24">
        <v>1289</v>
      </c>
      <c r="CX586" s="24">
        <v>82.62</v>
      </c>
      <c r="CY586" s="24">
        <v>98.84</v>
      </c>
      <c r="CZ586" s="24">
        <v>88.06</v>
      </c>
      <c r="DA586" s="24">
        <v>59.24</v>
      </c>
      <c r="DB586" s="24">
        <v>555</v>
      </c>
      <c r="DC586" s="24">
        <v>1.45</v>
      </c>
      <c r="DD586" s="24">
        <v>3.21</v>
      </c>
      <c r="DE586" s="24">
        <v>24</v>
      </c>
      <c r="DF586" s="24">
        <v>0.54</v>
      </c>
      <c r="DG586" s="24">
        <v>1.08</v>
      </c>
      <c r="DH586" s="24">
        <v>4.09</v>
      </c>
    </row>
    <row r="587" spans="1:112" ht="12.3" customHeight="1">
      <c r="A587" s="24">
        <v>598</v>
      </c>
      <c r="B587" s="24" t="s">
        <v>688</v>
      </c>
      <c r="C587" s="24" t="s">
        <v>689</v>
      </c>
      <c r="D587" s="25" t="s">
        <v>1030</v>
      </c>
      <c r="E587" s="25" t="s">
        <v>1031</v>
      </c>
      <c r="F587" s="25" t="s">
        <v>205</v>
      </c>
      <c r="G587" s="25" t="s">
        <v>2653</v>
      </c>
      <c r="H587" s="25" t="s">
        <v>431</v>
      </c>
      <c r="I587" s="26">
        <v>1979</v>
      </c>
      <c r="J587" s="27">
        <v>3603.3187361851515</v>
      </c>
      <c r="K587" s="27">
        <f t="shared" si="324"/>
        <v>204.2328</v>
      </c>
      <c r="L587" s="24">
        <v>443</v>
      </c>
      <c r="M587" s="24">
        <v>46</v>
      </c>
      <c r="N587" s="24">
        <v>5</v>
      </c>
      <c r="O587" s="24">
        <f t="shared" si="325"/>
        <v>51</v>
      </c>
      <c r="P587" s="28">
        <v>10.32</v>
      </c>
      <c r="Q587" s="28">
        <f t="shared" si="326"/>
        <v>0.39441131276438629</v>
      </c>
      <c r="R587" s="29">
        <v>0.35954090173625625</v>
      </c>
      <c r="S587" s="29">
        <v>4.7980625216352213E-2</v>
      </c>
      <c r="T587" s="29">
        <v>0.10242178055486113</v>
      </c>
      <c r="U587" s="28" t="s">
        <v>294</v>
      </c>
      <c r="V587" s="28" t="s">
        <v>295</v>
      </c>
      <c r="W587" s="28">
        <v>0.32194186718639839</v>
      </c>
      <c r="X587" s="27">
        <v>1160.0591619951808</v>
      </c>
      <c r="Y587" s="30">
        <f t="shared" si="327"/>
        <v>9.2900762920383411E-5</v>
      </c>
      <c r="Z587" s="27">
        <f t="shared" si="328"/>
        <v>1160.0591619951808</v>
      </c>
      <c r="AA587" s="27">
        <v>0</v>
      </c>
      <c r="AB587" s="27">
        <v>0</v>
      </c>
      <c r="AC587" s="27">
        <v>0</v>
      </c>
      <c r="AD587" s="27">
        <v>0</v>
      </c>
      <c r="AE587" s="27">
        <v>0</v>
      </c>
      <c r="AF587" s="27">
        <f t="shared" si="329"/>
        <v>0</v>
      </c>
      <c r="AG587" s="27">
        <f t="shared" si="330"/>
        <v>0</v>
      </c>
      <c r="AH587" s="27">
        <v>0</v>
      </c>
      <c r="AI587" s="27">
        <v>0</v>
      </c>
      <c r="AJ587" s="27">
        <v>0</v>
      </c>
      <c r="AK587" s="27">
        <v>0</v>
      </c>
      <c r="AL587" s="27">
        <v>0</v>
      </c>
      <c r="AM587" s="27">
        <v>0</v>
      </c>
      <c r="AN587" s="27">
        <f t="shared" si="331"/>
        <v>0</v>
      </c>
      <c r="AO587" s="27">
        <v>0</v>
      </c>
      <c r="AP587" s="30">
        <f t="shared" si="332"/>
        <v>0</v>
      </c>
      <c r="AQ587" s="30">
        <f t="shared" si="333"/>
        <v>0</v>
      </c>
      <c r="AR587" s="31">
        <f t="shared" si="334"/>
        <v>0</v>
      </c>
      <c r="AS587" s="31">
        <f t="shared" si="350"/>
        <v>0</v>
      </c>
      <c r="AT587" s="32">
        <f t="shared" si="335"/>
        <v>0</v>
      </c>
      <c r="AU587" s="24">
        <v>160.00510799163999</v>
      </c>
      <c r="AV587" s="28">
        <f t="shared" si="336"/>
        <v>4.4434289618167158E-3</v>
      </c>
      <c r="AW587" s="30">
        <f t="shared" si="337"/>
        <v>5.7068025510436763E-5</v>
      </c>
      <c r="AX587" s="33">
        <f t="shared" si="338"/>
        <v>4.4434289618167158E-3</v>
      </c>
      <c r="AY587" s="30">
        <f t="shared" si="339"/>
        <v>5.7068025510436763E-5</v>
      </c>
      <c r="AZ587" s="31">
        <f t="shared" si="340"/>
        <v>0.89511349192015643</v>
      </c>
      <c r="BA587" s="31">
        <f t="shared" si="323"/>
        <v>160.00510799163999</v>
      </c>
      <c r="BB587" s="33">
        <f t="shared" si="341"/>
        <v>0</v>
      </c>
      <c r="BC587" s="31">
        <f t="shared" si="342"/>
        <v>0.4196992742060765</v>
      </c>
      <c r="BD587" s="30">
        <f t="shared" si="343"/>
        <v>9.2900762920383411E-5</v>
      </c>
      <c r="BE587" s="31">
        <f t="shared" si="344"/>
        <v>0.94241985538850725</v>
      </c>
      <c r="BF587" s="31">
        <f t="shared" si="345"/>
        <v>0.42148487444594201</v>
      </c>
      <c r="BG587" s="31">
        <f t="shared" si="346"/>
        <v>0.63967183080359635</v>
      </c>
      <c r="BH587" s="24">
        <v>0</v>
      </c>
      <c r="BI587" s="24">
        <v>37.928720629099999</v>
      </c>
      <c r="BJ587" s="24">
        <f t="shared" si="318"/>
        <v>95.002380159919824</v>
      </c>
      <c r="BK587" s="28">
        <f t="shared" ref="BK587:BK604" si="351">BJ587/(2000)</f>
        <v>4.7501190079959912E-2</v>
      </c>
      <c r="BL587" s="28" t="str">
        <f t="shared" si="347"/>
        <v>FALSEFALSE</v>
      </c>
      <c r="BM587" s="24" t="str">
        <f t="shared" si="348"/>
        <v>FALSEFALSE</v>
      </c>
      <c r="BN587" s="28">
        <v>0.35509999999999997</v>
      </c>
      <c r="BO587" s="28">
        <f t="shared" si="349"/>
        <v>0.31564444444444439</v>
      </c>
      <c r="BP587" s="24">
        <v>9.4499999999999993</v>
      </c>
      <c r="BQ587" s="24">
        <f t="shared" si="322"/>
        <v>165.66666666666666</v>
      </c>
      <c r="BR587" s="24">
        <v>3</v>
      </c>
      <c r="BS587" s="28">
        <v>3.0400000000000005</v>
      </c>
      <c r="BT587" s="28">
        <v>60.161600000000007</v>
      </c>
      <c r="BU587" s="24"/>
      <c r="BV587" s="28">
        <v>6.69</v>
      </c>
      <c r="BW587" s="28">
        <v>132.39510000000001</v>
      </c>
      <c r="BX587" s="24">
        <v>474</v>
      </c>
      <c r="BY587" s="24">
        <v>1335</v>
      </c>
      <c r="BZ587" s="24">
        <v>170</v>
      </c>
      <c r="CA587" s="24">
        <v>349</v>
      </c>
      <c r="CB587" s="24">
        <v>238</v>
      </c>
      <c r="CC587" s="24">
        <v>1392</v>
      </c>
      <c r="CD587" s="24">
        <v>48.24</v>
      </c>
      <c r="CE587" s="24">
        <v>32.07</v>
      </c>
      <c r="CF587" s="24">
        <v>104.87</v>
      </c>
      <c r="CG587" s="24">
        <v>0</v>
      </c>
      <c r="CH587" s="24">
        <v>1979</v>
      </c>
      <c r="CI587" s="24">
        <v>100</v>
      </c>
      <c r="CJ587" s="24" t="s">
        <v>1980</v>
      </c>
      <c r="CK587" s="24">
        <v>505</v>
      </c>
      <c r="CL587" s="28">
        <v>1.02</v>
      </c>
      <c r="CM587" s="28">
        <v>3.91</v>
      </c>
      <c r="CN587" s="24">
        <v>160</v>
      </c>
      <c r="CO587" s="24">
        <v>31.87</v>
      </c>
      <c r="CP587" s="24">
        <v>91</v>
      </c>
      <c r="CQ587" s="24">
        <v>158</v>
      </c>
      <c r="CR587" s="24">
        <v>248</v>
      </c>
      <c r="CS587" s="24">
        <v>497</v>
      </c>
      <c r="CT587" s="24">
        <v>88</v>
      </c>
      <c r="CU587" s="24">
        <v>192</v>
      </c>
      <c r="CV587" s="24">
        <v>166</v>
      </c>
      <c r="CW587" s="24">
        <v>125</v>
      </c>
      <c r="CX587" s="24">
        <v>79.28</v>
      </c>
      <c r="CY587" s="24">
        <v>95.52</v>
      </c>
      <c r="CZ587" s="24">
        <v>84.69</v>
      </c>
      <c r="DA587" s="24">
        <v>51.23</v>
      </c>
      <c r="DB587" s="24">
        <v>161</v>
      </c>
      <c r="DC587" s="24">
        <v>3.4</v>
      </c>
      <c r="DD587" s="24">
        <v>2.39</v>
      </c>
      <c r="DE587" s="24">
        <v>2</v>
      </c>
      <c r="DF587" s="24">
        <v>0.4</v>
      </c>
      <c r="DG587" s="24">
        <v>0</v>
      </c>
      <c r="DH587" s="24">
        <v>7.49</v>
      </c>
    </row>
    <row r="588" spans="1:112" ht="12.3" customHeight="1">
      <c r="A588" s="24">
        <v>599</v>
      </c>
      <c r="B588" s="24" t="s">
        <v>688</v>
      </c>
      <c r="C588" s="24" t="s">
        <v>689</v>
      </c>
      <c r="D588" s="25" t="s">
        <v>1030</v>
      </c>
      <c r="E588" s="25" t="s">
        <v>1031</v>
      </c>
      <c r="F588" s="25" t="s">
        <v>1030</v>
      </c>
      <c r="G588" s="25" t="s">
        <v>1032</v>
      </c>
      <c r="H588" s="25" t="s">
        <v>431</v>
      </c>
      <c r="I588" s="26">
        <v>18151</v>
      </c>
      <c r="J588" s="27">
        <v>33048.932986607724</v>
      </c>
      <c r="K588" s="27">
        <f t="shared" si="324"/>
        <v>2504.8380000000002</v>
      </c>
      <c r="L588" s="24">
        <v>4197</v>
      </c>
      <c r="M588" s="24">
        <v>612</v>
      </c>
      <c r="N588" s="24">
        <v>60</v>
      </c>
      <c r="O588" s="24">
        <f t="shared" si="325"/>
        <v>672</v>
      </c>
      <c r="P588" s="28">
        <v>13.8</v>
      </c>
      <c r="Q588" s="28">
        <f t="shared" si="326"/>
        <v>0.43030079227021767</v>
      </c>
      <c r="R588" s="29">
        <v>0.35954090173625625</v>
      </c>
      <c r="S588" s="29">
        <v>4.7980625216352213E-2</v>
      </c>
      <c r="T588" s="29">
        <v>0.10242178055486113</v>
      </c>
      <c r="U588" s="28" t="s">
        <v>294</v>
      </c>
      <c r="V588" s="28" t="s">
        <v>295</v>
      </c>
      <c r="W588" s="28">
        <v>0.43050365960971881</v>
      </c>
      <c r="X588" s="27">
        <v>14227.68659693098</v>
      </c>
      <c r="Y588" s="30">
        <f t="shared" si="327"/>
        <v>1.1393926988807253E-3</v>
      </c>
      <c r="Z588" s="27">
        <f t="shared" si="328"/>
        <v>14227.68659693098</v>
      </c>
      <c r="AA588" s="27">
        <v>0</v>
      </c>
      <c r="AB588" s="27">
        <v>0</v>
      </c>
      <c r="AC588" s="27">
        <v>0</v>
      </c>
      <c r="AD588" s="27">
        <v>0</v>
      </c>
      <c r="AE588" s="27">
        <v>0</v>
      </c>
      <c r="AF588" s="27">
        <f t="shared" si="329"/>
        <v>0</v>
      </c>
      <c r="AG588" s="27">
        <f t="shared" si="330"/>
        <v>0</v>
      </c>
      <c r="AH588" s="27">
        <v>0</v>
      </c>
      <c r="AI588" s="27">
        <v>0</v>
      </c>
      <c r="AJ588" s="27">
        <v>0</v>
      </c>
      <c r="AK588" s="27">
        <v>0</v>
      </c>
      <c r="AL588" s="27">
        <v>0</v>
      </c>
      <c r="AM588" s="27">
        <v>0</v>
      </c>
      <c r="AN588" s="27">
        <f t="shared" si="331"/>
        <v>0</v>
      </c>
      <c r="AO588" s="27">
        <v>0</v>
      </c>
      <c r="AP588" s="30">
        <f t="shared" si="332"/>
        <v>0</v>
      </c>
      <c r="AQ588" s="30">
        <f t="shared" si="333"/>
        <v>0</v>
      </c>
      <c r="AR588" s="31">
        <f t="shared" si="334"/>
        <v>0</v>
      </c>
      <c r="AS588" s="31">
        <f t="shared" si="350"/>
        <v>0</v>
      </c>
      <c r="AT588" s="32">
        <f t="shared" si="335"/>
        <v>0</v>
      </c>
      <c r="AU588" s="24">
        <v>2477.9790647135414</v>
      </c>
      <c r="AV588" s="28">
        <f t="shared" si="336"/>
        <v>6.8814827733492984E-2</v>
      </c>
      <c r="AW588" s="30">
        <f t="shared" si="337"/>
        <v>8.8380536255623307E-4</v>
      </c>
      <c r="AX588" s="33">
        <f t="shared" si="338"/>
        <v>6.8814827733492984E-2</v>
      </c>
      <c r="AY588" s="30">
        <f t="shared" si="339"/>
        <v>8.8380536255623307E-4</v>
      </c>
      <c r="AZ588" s="31">
        <f t="shared" si="340"/>
        <v>0.90189531771870002</v>
      </c>
      <c r="BA588" s="31">
        <f t="shared" si="323"/>
        <v>2477.9790647135414</v>
      </c>
      <c r="BB588" s="33">
        <f t="shared" si="341"/>
        <v>0</v>
      </c>
      <c r="BC588" s="31">
        <f t="shared" si="342"/>
        <v>0.44341701572948305</v>
      </c>
      <c r="BD588" s="30">
        <f t="shared" si="343"/>
        <v>1.1393926988807253E-3</v>
      </c>
      <c r="BE588" s="31">
        <f t="shared" si="344"/>
        <v>0.94647218905586661</v>
      </c>
      <c r="BF588" s="31">
        <f t="shared" si="345"/>
        <v>0.4593717471214887</v>
      </c>
      <c r="BG588" s="31">
        <f t="shared" si="346"/>
        <v>0.69717132052940856</v>
      </c>
      <c r="BH588" s="24">
        <v>76</v>
      </c>
      <c r="BI588" s="24">
        <v>118.246827186</v>
      </c>
      <c r="BJ588" s="24">
        <f t="shared" si="318"/>
        <v>279.49107619287224</v>
      </c>
      <c r="BK588" s="28">
        <f t="shared" si="351"/>
        <v>0.13974553809643611</v>
      </c>
      <c r="BL588" s="28" t="str">
        <f t="shared" si="347"/>
        <v>FALSETRUE</v>
      </c>
      <c r="BM588" s="24" t="str">
        <f t="shared" si="348"/>
        <v>FALSETRUE</v>
      </c>
      <c r="BN588" s="28">
        <v>0.34920000000000001</v>
      </c>
      <c r="BO588" s="28">
        <f t="shared" si="349"/>
        <v>0.31040000000000001</v>
      </c>
      <c r="BP588" s="24">
        <v>7.06</v>
      </c>
      <c r="BQ588" s="24">
        <f t="shared" si="322"/>
        <v>147.58974358974359</v>
      </c>
      <c r="BR588" s="24">
        <v>39</v>
      </c>
      <c r="BS588" s="28">
        <v>7.75</v>
      </c>
      <c r="BT588" s="28">
        <v>1406.7025000000001</v>
      </c>
      <c r="BU588" s="24">
        <v>0.23</v>
      </c>
      <c r="BV588" s="28">
        <v>4.2</v>
      </c>
      <c r="BW588" s="28">
        <v>762.34199999999998</v>
      </c>
      <c r="BX588" s="24">
        <v>4257</v>
      </c>
      <c r="BY588" s="24">
        <v>12191</v>
      </c>
      <c r="BZ588" s="24">
        <v>1703</v>
      </c>
      <c r="CA588" s="24">
        <v>3274</v>
      </c>
      <c r="CB588" s="24">
        <v>1978</v>
      </c>
      <c r="CC588" s="24">
        <v>12899</v>
      </c>
      <c r="CD588" s="24">
        <v>48.89</v>
      </c>
      <c r="CE588" s="24">
        <v>32.729999999999997</v>
      </c>
      <c r="CF588" s="24">
        <v>96.84</v>
      </c>
      <c r="CG588" s="24">
        <v>13794</v>
      </c>
      <c r="CH588" s="24">
        <v>4357</v>
      </c>
      <c r="CI588" s="24">
        <v>24</v>
      </c>
      <c r="CJ588" s="24" t="s">
        <v>98</v>
      </c>
      <c r="CK588" s="24">
        <v>4924</v>
      </c>
      <c r="CL588" s="28">
        <v>1.04</v>
      </c>
      <c r="CM588" s="28">
        <v>3.79</v>
      </c>
      <c r="CN588" s="24">
        <v>1992</v>
      </c>
      <c r="CO588" s="24">
        <v>40.64</v>
      </c>
      <c r="CP588" s="24">
        <v>1050</v>
      </c>
      <c r="CQ588" s="24">
        <v>1826</v>
      </c>
      <c r="CR588" s="24">
        <v>1109</v>
      </c>
      <c r="CS588" s="24">
        <v>5756</v>
      </c>
      <c r="CT588" s="24">
        <v>784</v>
      </c>
      <c r="CU588" s="24">
        <v>1702</v>
      </c>
      <c r="CV588" s="24">
        <v>1423</v>
      </c>
      <c r="CW588" s="24">
        <v>1288</v>
      </c>
      <c r="CX588" s="24">
        <v>71.34</v>
      </c>
      <c r="CY588" s="24">
        <v>98.04</v>
      </c>
      <c r="CZ588" s="24">
        <v>86.77</v>
      </c>
      <c r="DA588" s="24">
        <v>54.23</v>
      </c>
      <c r="DB588" s="24">
        <v>1093</v>
      </c>
      <c r="DC588" s="24">
        <v>2.19</v>
      </c>
      <c r="DD588" s="24">
        <v>4.96</v>
      </c>
      <c r="DE588" s="24">
        <v>62</v>
      </c>
      <c r="DF588" s="24">
        <v>1.27</v>
      </c>
      <c r="DG588" s="24">
        <v>1.57</v>
      </c>
      <c r="DH588" s="24">
        <v>6.92</v>
      </c>
    </row>
    <row r="589" spans="1:112" ht="12.3" customHeight="1">
      <c r="A589" s="24">
        <v>600</v>
      </c>
      <c r="B589" s="24" t="s">
        <v>688</v>
      </c>
      <c r="C589" s="24" t="s">
        <v>689</v>
      </c>
      <c r="D589" s="25" t="s">
        <v>867</v>
      </c>
      <c r="E589" s="25" t="s">
        <v>868</v>
      </c>
      <c r="F589" s="25" t="s">
        <v>869</v>
      </c>
      <c r="G589" s="25" t="s">
        <v>870</v>
      </c>
      <c r="H589" s="25" t="s">
        <v>431</v>
      </c>
      <c r="I589" s="26">
        <v>16829</v>
      </c>
      <c r="J589" s="27">
        <v>19568.719659124301</v>
      </c>
      <c r="K589" s="27">
        <f t="shared" si="324"/>
        <v>4091.1299000000004</v>
      </c>
      <c r="L589" s="24">
        <v>3273</v>
      </c>
      <c r="M589" s="24">
        <v>792</v>
      </c>
      <c r="N589" s="24">
        <v>259</v>
      </c>
      <c r="O589" s="24">
        <f t="shared" si="325"/>
        <v>1051</v>
      </c>
      <c r="P589" s="28">
        <v>24.310000000000002</v>
      </c>
      <c r="Q589" s="28">
        <f t="shared" si="326"/>
        <v>0.40686493873712853</v>
      </c>
      <c r="R589" s="29">
        <v>0.44107559211387515</v>
      </c>
      <c r="S589" s="29">
        <v>4.989086510138057E-2</v>
      </c>
      <c r="T589" s="29">
        <v>0.43082219216425166</v>
      </c>
      <c r="U589" s="28" t="s">
        <v>237</v>
      </c>
      <c r="V589" s="28" t="s">
        <v>129</v>
      </c>
      <c r="W589" s="28">
        <v>0.36245712963638027</v>
      </c>
      <c r="X589" s="27">
        <v>7092.8219583051996</v>
      </c>
      <c r="Y589" s="30">
        <f t="shared" si="327"/>
        <v>5.6801290207622904E-4</v>
      </c>
      <c r="Z589" s="27">
        <f t="shared" si="328"/>
        <v>7092.8219583051996</v>
      </c>
      <c r="AA589" s="27">
        <v>0</v>
      </c>
      <c r="AB589" s="27">
        <v>0</v>
      </c>
      <c r="AC589" s="27">
        <v>0</v>
      </c>
      <c r="AD589" s="27">
        <v>0</v>
      </c>
      <c r="AE589" s="27">
        <v>5307</v>
      </c>
      <c r="AF589" s="27">
        <f t="shared" si="329"/>
        <v>5307</v>
      </c>
      <c r="AG589" s="27">
        <f t="shared" si="330"/>
        <v>1</v>
      </c>
      <c r="AH589" s="27">
        <v>0</v>
      </c>
      <c r="AI589" s="27">
        <v>0</v>
      </c>
      <c r="AJ589" s="27">
        <v>0</v>
      </c>
      <c r="AK589" s="27">
        <v>0</v>
      </c>
      <c r="AL589" s="27">
        <v>5307</v>
      </c>
      <c r="AM589" s="27">
        <v>5307</v>
      </c>
      <c r="AN589" s="27">
        <f t="shared" si="331"/>
        <v>1</v>
      </c>
      <c r="AO589" s="27">
        <v>0</v>
      </c>
      <c r="AP589" s="30">
        <f t="shared" si="332"/>
        <v>0</v>
      </c>
      <c r="AQ589" s="30">
        <f t="shared" si="333"/>
        <v>0</v>
      </c>
      <c r="AR589" s="31">
        <f t="shared" si="334"/>
        <v>0</v>
      </c>
      <c r="AS589" s="31">
        <f t="shared" si="350"/>
        <v>0</v>
      </c>
      <c r="AT589" s="32">
        <f t="shared" si="335"/>
        <v>0</v>
      </c>
      <c r="AU589" s="24">
        <v>3162.0759989477815</v>
      </c>
      <c r="AV589" s="28">
        <f t="shared" si="336"/>
        <v>8.7812572045663742E-2</v>
      </c>
      <c r="AW589" s="30">
        <f t="shared" si="337"/>
        <v>1.1277979561959998E-3</v>
      </c>
      <c r="AX589" s="33">
        <f t="shared" si="338"/>
        <v>8.7812572045663742E-2</v>
      </c>
      <c r="AY589" s="30">
        <f t="shared" si="339"/>
        <v>1.1277979561959998E-3</v>
      </c>
      <c r="AZ589" s="31">
        <f t="shared" si="340"/>
        <v>0.9038968183066769</v>
      </c>
      <c r="BA589" s="31">
        <f t="shared" si="323"/>
        <v>3162.0759989477815</v>
      </c>
      <c r="BB589" s="33">
        <f t="shared" si="341"/>
        <v>0</v>
      </c>
      <c r="BC589" s="31">
        <f t="shared" si="342"/>
        <v>0.47759499415540524</v>
      </c>
      <c r="BD589" s="30">
        <f t="shared" si="343"/>
        <v>5.6801290207622904E-4</v>
      </c>
      <c r="BE589" s="31">
        <f t="shared" si="344"/>
        <v>0.94425963346143194</v>
      </c>
      <c r="BF589" s="31">
        <f t="shared" si="345"/>
        <v>0.43576159199996284</v>
      </c>
      <c r="BG589" s="31">
        <f t="shared" si="346"/>
        <v>0.66133907109935131</v>
      </c>
      <c r="BH589" s="24">
        <v>98.82</v>
      </c>
      <c r="BI589" s="24">
        <v>56.402052558800001</v>
      </c>
      <c r="BJ589" s="24">
        <f t="shared" si="318"/>
        <v>346.95048799374121</v>
      </c>
      <c r="BK589" s="28">
        <f t="shared" si="351"/>
        <v>0.17347524399687062</v>
      </c>
      <c r="BL589" s="28" t="str">
        <f t="shared" si="347"/>
        <v>FALSETRUE</v>
      </c>
      <c r="BM589" s="24" t="str">
        <f t="shared" si="348"/>
        <v>FALSETRUE</v>
      </c>
      <c r="BN589" s="28">
        <v>0.5111</v>
      </c>
      <c r="BO589" s="28">
        <f t="shared" si="349"/>
        <v>0.45431111111111111</v>
      </c>
      <c r="BP589" s="24">
        <v>6.01</v>
      </c>
      <c r="BQ589" s="24">
        <f t="shared" si="322"/>
        <v>290.8</v>
      </c>
      <c r="BR589" s="24">
        <v>30</v>
      </c>
      <c r="BS589" s="28">
        <v>6.2200000000000006</v>
      </c>
      <c r="BT589" s="28">
        <v>1046.7638000000002</v>
      </c>
      <c r="BU589" s="24">
        <v>0.25</v>
      </c>
      <c r="BV589" s="28">
        <v>2.0300000000000002</v>
      </c>
      <c r="BW589" s="28">
        <v>341.62870000000004</v>
      </c>
      <c r="BX589" s="24">
        <v>5402</v>
      </c>
      <c r="BY589" s="24">
        <v>10570</v>
      </c>
      <c r="BZ589" s="24">
        <v>857</v>
      </c>
      <c r="CA589" s="24">
        <v>4270</v>
      </c>
      <c r="CB589" s="24">
        <v>2256</v>
      </c>
      <c r="CC589" s="24">
        <v>10303</v>
      </c>
      <c r="CD589" s="24">
        <v>59.21</v>
      </c>
      <c r="CE589" s="24">
        <v>27.33</v>
      </c>
      <c r="CF589" s="24">
        <v>97.85</v>
      </c>
      <c r="CG589" s="24">
        <v>16630</v>
      </c>
      <c r="CH589" s="24">
        <v>199</v>
      </c>
      <c r="CI589" s="24">
        <v>1.18</v>
      </c>
      <c r="CJ589" s="24" t="s">
        <v>98</v>
      </c>
      <c r="CK589" s="24">
        <v>4459</v>
      </c>
      <c r="CL589" s="28">
        <v>1.01</v>
      </c>
      <c r="CM589" s="28">
        <v>3.82</v>
      </c>
      <c r="CN589" s="24">
        <v>1591</v>
      </c>
      <c r="CO589" s="24">
        <v>36.119999999999997</v>
      </c>
      <c r="CP589" s="24">
        <v>946</v>
      </c>
      <c r="CQ589" s="24">
        <v>4348</v>
      </c>
      <c r="CR589" s="24">
        <v>3322</v>
      </c>
      <c r="CS589" s="24">
        <v>8724</v>
      </c>
      <c r="CT589" s="24">
        <v>877</v>
      </c>
      <c r="CU589" s="24">
        <v>2138</v>
      </c>
      <c r="CV589" s="24">
        <v>1477</v>
      </c>
      <c r="CW589" s="24">
        <v>817</v>
      </c>
      <c r="CX589" s="24">
        <v>61.85</v>
      </c>
      <c r="CY589" s="24">
        <v>96.74</v>
      </c>
      <c r="CZ589" s="24">
        <v>79.790000000000006</v>
      </c>
      <c r="DA589" s="24">
        <v>38.9</v>
      </c>
      <c r="DB589" s="24">
        <v>800</v>
      </c>
      <c r="DC589" s="24">
        <v>3.8</v>
      </c>
      <c r="DD589" s="24">
        <v>12.19</v>
      </c>
      <c r="DE589" s="24">
        <v>340</v>
      </c>
      <c r="DF589" s="24">
        <v>7.72</v>
      </c>
      <c r="DG589" s="24">
        <v>4.6500000000000004</v>
      </c>
      <c r="DH589" s="24">
        <v>6.15</v>
      </c>
    </row>
    <row r="590" spans="1:112" ht="12.3" customHeight="1">
      <c r="A590" s="24">
        <v>601</v>
      </c>
      <c r="B590" s="24" t="s">
        <v>688</v>
      </c>
      <c r="C590" s="24" t="s">
        <v>689</v>
      </c>
      <c r="D590" s="25" t="s">
        <v>867</v>
      </c>
      <c r="E590" s="25" t="s">
        <v>868</v>
      </c>
      <c r="F590" s="25" t="s">
        <v>329</v>
      </c>
      <c r="G590" s="25" t="s">
        <v>1701</v>
      </c>
      <c r="H590" s="25" t="s">
        <v>431</v>
      </c>
      <c r="I590" s="26">
        <v>8820</v>
      </c>
      <c r="J590" s="27">
        <v>10255.874228621804</v>
      </c>
      <c r="K590" s="27">
        <f t="shared" si="324"/>
        <v>2990.8619999999996</v>
      </c>
      <c r="L590" s="24">
        <v>1499</v>
      </c>
      <c r="M590" s="24">
        <v>523</v>
      </c>
      <c r="N590" s="24">
        <v>246</v>
      </c>
      <c r="O590" s="24">
        <f t="shared" si="325"/>
        <v>769</v>
      </c>
      <c r="P590" s="28">
        <v>33.909999999999997</v>
      </c>
      <c r="Q590" s="28">
        <f t="shared" si="326"/>
        <v>0.45966845116315652</v>
      </c>
      <c r="R590" s="29">
        <v>0.44107559211387515</v>
      </c>
      <c r="S590" s="29">
        <v>4.989086510138057E-2</v>
      </c>
      <c r="T590" s="29">
        <v>0.43082219216425166</v>
      </c>
      <c r="U590" s="28" t="s">
        <v>237</v>
      </c>
      <c r="V590" s="28" t="s">
        <v>129</v>
      </c>
      <c r="W590" s="28">
        <v>0.50559116684367134</v>
      </c>
      <c r="X590" s="27">
        <v>5185.2794182508351</v>
      </c>
      <c r="Y590" s="30">
        <f t="shared" si="327"/>
        <v>4.1525159206739289E-4</v>
      </c>
      <c r="Z590" s="27">
        <f t="shared" si="328"/>
        <v>5185.2794182508351</v>
      </c>
      <c r="AA590" s="27">
        <v>0</v>
      </c>
      <c r="AB590" s="27">
        <v>0</v>
      </c>
      <c r="AC590" s="27">
        <v>0</v>
      </c>
      <c r="AD590" s="27">
        <v>0</v>
      </c>
      <c r="AE590" s="27">
        <v>0</v>
      </c>
      <c r="AF590" s="27">
        <f t="shared" si="329"/>
        <v>0</v>
      </c>
      <c r="AG590" s="27">
        <f t="shared" si="330"/>
        <v>0</v>
      </c>
      <c r="AH590" s="27">
        <v>0</v>
      </c>
      <c r="AI590" s="27">
        <v>0</v>
      </c>
      <c r="AJ590" s="27">
        <v>0</v>
      </c>
      <c r="AK590" s="27">
        <v>0</v>
      </c>
      <c r="AL590" s="27">
        <v>0</v>
      </c>
      <c r="AM590" s="27">
        <v>0</v>
      </c>
      <c r="AN590" s="27">
        <f t="shared" si="331"/>
        <v>0</v>
      </c>
      <c r="AO590" s="27">
        <v>0</v>
      </c>
      <c r="AP590" s="30">
        <f t="shared" si="332"/>
        <v>0</v>
      </c>
      <c r="AQ590" s="30">
        <f t="shared" si="333"/>
        <v>0</v>
      </c>
      <c r="AR590" s="31">
        <f t="shared" si="334"/>
        <v>0</v>
      </c>
      <c r="AS590" s="31">
        <f t="shared" si="350"/>
        <v>0</v>
      </c>
      <c r="AT590" s="32">
        <f t="shared" si="335"/>
        <v>0</v>
      </c>
      <c r="AU590" s="24">
        <v>648.1678758935866</v>
      </c>
      <c r="AV590" s="28">
        <f t="shared" si="336"/>
        <v>1.799997480089989E-2</v>
      </c>
      <c r="AW590" s="30">
        <f t="shared" si="337"/>
        <v>2.3117800013280489E-4</v>
      </c>
      <c r="AX590" s="33">
        <f t="shared" si="338"/>
        <v>1.799997480089989E-2</v>
      </c>
      <c r="AY590" s="30">
        <f t="shared" si="339"/>
        <v>2.3117800013280489E-4</v>
      </c>
      <c r="AZ590" s="31">
        <f t="shared" si="340"/>
        <v>0.89654173698030715</v>
      </c>
      <c r="BA590" s="31">
        <f t="shared" si="323"/>
        <v>648.1678758935866</v>
      </c>
      <c r="BB590" s="33">
        <f t="shared" si="341"/>
        <v>0</v>
      </c>
      <c r="BC590" s="31">
        <f t="shared" si="342"/>
        <v>0.45187243463169402</v>
      </c>
      <c r="BD590" s="30">
        <f t="shared" si="343"/>
        <v>4.1525159206739289E-4</v>
      </c>
      <c r="BE590" s="31">
        <f t="shared" si="344"/>
        <v>0.9436680954109733</v>
      </c>
      <c r="BF590" s="31">
        <f t="shared" si="345"/>
        <v>0.48322483794890397</v>
      </c>
      <c r="BG590" s="31">
        <f t="shared" si="346"/>
        <v>0.73337226439472436</v>
      </c>
      <c r="BH590" s="24">
        <v>75.58</v>
      </c>
      <c r="BI590" s="24">
        <v>67.598683473400001</v>
      </c>
      <c r="BJ590" s="24">
        <f t="shared" si="318"/>
        <v>151.71707053521948</v>
      </c>
      <c r="BK590" s="28">
        <f t="shared" si="351"/>
        <v>7.5858535267609745E-2</v>
      </c>
      <c r="BL590" s="28" t="str">
        <f t="shared" si="347"/>
        <v>TRUETRUE</v>
      </c>
      <c r="BM590" s="24" t="str">
        <f t="shared" si="348"/>
        <v>FALSETRUE</v>
      </c>
      <c r="BN590" s="28">
        <v>0.50990000000000002</v>
      </c>
      <c r="BO590" s="28">
        <f t="shared" si="349"/>
        <v>0.45324444444444445</v>
      </c>
      <c r="BP590" s="24">
        <v>9.51</v>
      </c>
      <c r="BQ590" s="24">
        <f t="shared" si="322"/>
        <v>128.19999999999999</v>
      </c>
      <c r="BR590" s="24">
        <v>10</v>
      </c>
      <c r="BS590" s="28">
        <v>13.61</v>
      </c>
      <c r="BT590" s="28">
        <v>1200.402</v>
      </c>
      <c r="BU590" s="24">
        <v>0.35</v>
      </c>
      <c r="BV590" s="28">
        <v>16.03</v>
      </c>
      <c r="BW590" s="28">
        <v>1413.846</v>
      </c>
      <c r="BX590" s="24">
        <v>2802</v>
      </c>
      <c r="BY590" s="24">
        <v>5495</v>
      </c>
      <c r="BZ590" s="24">
        <v>523</v>
      </c>
      <c r="CA590" s="24">
        <v>2215</v>
      </c>
      <c r="CB590" s="24">
        <v>1195</v>
      </c>
      <c r="CC590" s="24">
        <v>5410</v>
      </c>
      <c r="CD590" s="24">
        <v>60.51</v>
      </c>
      <c r="CE590" s="24">
        <v>27.8</v>
      </c>
      <c r="CF590" s="24">
        <v>112.02</v>
      </c>
      <c r="CG590" s="24">
        <v>6666</v>
      </c>
      <c r="CH590" s="24">
        <v>2154</v>
      </c>
      <c r="CI590" s="24">
        <v>24.42</v>
      </c>
      <c r="CJ590" s="24" t="s">
        <v>98</v>
      </c>
      <c r="CK590" s="24">
        <v>2344</v>
      </c>
      <c r="CL590" s="28">
        <v>1.01</v>
      </c>
      <c r="CM590" s="28">
        <v>3.79</v>
      </c>
      <c r="CN590" s="24">
        <v>798</v>
      </c>
      <c r="CO590" s="24">
        <v>34.67</v>
      </c>
      <c r="CP590" s="24">
        <v>101</v>
      </c>
      <c r="CQ590" s="24">
        <v>883</v>
      </c>
      <c r="CR590" s="24">
        <v>298</v>
      </c>
      <c r="CS590" s="24">
        <v>1282</v>
      </c>
      <c r="CT590" s="24">
        <v>425</v>
      </c>
      <c r="CU590" s="24">
        <v>1058</v>
      </c>
      <c r="CV590" s="24">
        <v>716</v>
      </c>
      <c r="CW590" s="24">
        <v>329</v>
      </c>
      <c r="CX590" s="24">
        <v>56.37</v>
      </c>
      <c r="CY590" s="24">
        <v>92.73</v>
      </c>
      <c r="CZ590" s="24">
        <v>72.62</v>
      </c>
      <c r="DA590" s="24">
        <v>28.86</v>
      </c>
      <c r="DB590" s="24">
        <v>666</v>
      </c>
      <c r="DC590" s="24">
        <v>9.0299999999999994</v>
      </c>
      <c r="DD590" s="24">
        <v>10.47</v>
      </c>
      <c r="DE590" s="24">
        <v>298</v>
      </c>
      <c r="DF590" s="24">
        <v>12.95</v>
      </c>
      <c r="DG590" s="24">
        <v>8.9499999999999993</v>
      </c>
      <c r="DH590" s="24">
        <v>12.17</v>
      </c>
    </row>
    <row r="591" spans="1:112" ht="12.3" customHeight="1">
      <c r="A591" s="24">
        <v>602</v>
      </c>
      <c r="B591" s="24" t="s">
        <v>688</v>
      </c>
      <c r="C591" s="24" t="s">
        <v>689</v>
      </c>
      <c r="D591" s="25" t="s">
        <v>867</v>
      </c>
      <c r="E591" s="25" t="s">
        <v>868</v>
      </c>
      <c r="F591" s="25" t="s">
        <v>1851</v>
      </c>
      <c r="G591" s="25" t="s">
        <v>1852</v>
      </c>
      <c r="H591" s="25" t="s">
        <v>431</v>
      </c>
      <c r="I591" s="26">
        <v>4302</v>
      </c>
      <c r="J591" s="27">
        <v>5002.3549808992075</v>
      </c>
      <c r="K591" s="27">
        <f t="shared" si="324"/>
        <v>1535.8140000000003</v>
      </c>
      <c r="L591" s="24">
        <v>697</v>
      </c>
      <c r="M591" s="24">
        <v>276</v>
      </c>
      <c r="N591" s="24">
        <v>111</v>
      </c>
      <c r="O591" s="24">
        <f t="shared" si="325"/>
        <v>387</v>
      </c>
      <c r="P591" s="28">
        <v>35.700000000000003</v>
      </c>
      <c r="Q591" s="28">
        <f t="shared" si="326"/>
        <v>0.46657276431789985</v>
      </c>
      <c r="R591" s="29">
        <v>0.44107559211387515</v>
      </c>
      <c r="S591" s="29">
        <v>4.989086510138057E-2</v>
      </c>
      <c r="T591" s="29">
        <v>0.43082219216425166</v>
      </c>
      <c r="U591" s="28" t="s">
        <v>237</v>
      </c>
      <c r="V591" s="28" t="s">
        <v>129</v>
      </c>
      <c r="W591" s="28">
        <v>0.53227970086461429</v>
      </c>
      <c r="X591" s="27">
        <v>2662.6520128516436</v>
      </c>
      <c r="Y591" s="30">
        <f t="shared" si="327"/>
        <v>2.1323257596619013E-4</v>
      </c>
      <c r="Z591" s="27">
        <f t="shared" si="328"/>
        <v>2662.6520128516436</v>
      </c>
      <c r="AA591" s="27">
        <v>0</v>
      </c>
      <c r="AB591" s="27">
        <v>0</v>
      </c>
      <c r="AC591" s="27">
        <v>0</v>
      </c>
      <c r="AD591" s="27">
        <v>0</v>
      </c>
      <c r="AE591" s="27">
        <v>0</v>
      </c>
      <c r="AF591" s="27">
        <f t="shared" si="329"/>
        <v>0</v>
      </c>
      <c r="AG591" s="27">
        <f t="shared" si="330"/>
        <v>0</v>
      </c>
      <c r="AH591" s="27">
        <v>0</v>
      </c>
      <c r="AI591" s="27">
        <v>0</v>
      </c>
      <c r="AJ591" s="27">
        <v>0</v>
      </c>
      <c r="AK591" s="27">
        <v>0</v>
      </c>
      <c r="AL591" s="27">
        <v>0</v>
      </c>
      <c r="AM591" s="27">
        <v>0</v>
      </c>
      <c r="AN591" s="27">
        <f t="shared" si="331"/>
        <v>0</v>
      </c>
      <c r="AO591" s="27">
        <v>0</v>
      </c>
      <c r="AP591" s="30">
        <f t="shared" si="332"/>
        <v>0</v>
      </c>
      <c r="AQ591" s="30">
        <f t="shared" si="333"/>
        <v>0</v>
      </c>
      <c r="AR591" s="31">
        <f t="shared" si="334"/>
        <v>0</v>
      </c>
      <c r="AS591" s="31">
        <f t="shared" si="350"/>
        <v>0</v>
      </c>
      <c r="AT591" s="32">
        <f t="shared" si="335"/>
        <v>0</v>
      </c>
      <c r="AU591" s="24">
        <v>236.33218718388875</v>
      </c>
      <c r="AV591" s="28">
        <f t="shared" si="336"/>
        <v>6.5630735063611084E-3</v>
      </c>
      <c r="AW591" s="30">
        <f t="shared" si="337"/>
        <v>8.429112955476493E-5</v>
      </c>
      <c r="AX591" s="33">
        <f t="shared" si="338"/>
        <v>6.5630735063611084E-3</v>
      </c>
      <c r="AY591" s="30">
        <f t="shared" si="339"/>
        <v>8.429112955476493E-5</v>
      </c>
      <c r="AZ591" s="31">
        <f t="shared" si="340"/>
        <v>0.8953368063164604</v>
      </c>
      <c r="BA591" s="31">
        <f t="shared" si="323"/>
        <v>236.33218718388875</v>
      </c>
      <c r="BB591" s="33">
        <f t="shared" si="341"/>
        <v>0</v>
      </c>
      <c r="BC591" s="31">
        <f t="shared" si="342"/>
        <v>0.44765849064556557</v>
      </c>
      <c r="BD591" s="30">
        <f t="shared" si="343"/>
        <v>2.1323257596619013E-4</v>
      </c>
      <c r="BE591" s="31">
        <f t="shared" si="344"/>
        <v>0.94288581660665316</v>
      </c>
      <c r="BF591" s="31">
        <f t="shared" si="345"/>
        <v>0.49179291668241126</v>
      </c>
      <c r="BG591" s="31">
        <f t="shared" si="346"/>
        <v>0.74637571705037808</v>
      </c>
      <c r="BH591" s="24">
        <v>80.64</v>
      </c>
      <c r="BI591" s="24">
        <v>21.030652416700001</v>
      </c>
      <c r="BJ591" s="24">
        <f t="shared" si="318"/>
        <v>237.86019005891336</v>
      </c>
      <c r="BK591" s="28">
        <f t="shared" si="351"/>
        <v>0.11893009502945669</v>
      </c>
      <c r="BL591" s="28" t="str">
        <f t="shared" si="347"/>
        <v>TRUETRUE</v>
      </c>
      <c r="BM591" s="24" t="str">
        <f t="shared" si="348"/>
        <v>FALSETRUE</v>
      </c>
      <c r="BN591" s="28">
        <v>0.56499999999999995</v>
      </c>
      <c r="BO591" s="28">
        <f t="shared" si="349"/>
        <v>0.50222222222222213</v>
      </c>
      <c r="BP591" s="24">
        <v>11.51</v>
      </c>
      <c r="BQ591" s="24">
        <f t="shared" si="322"/>
        <v>49.333333333333336</v>
      </c>
      <c r="BR591" s="24">
        <v>9</v>
      </c>
      <c r="BS591" s="28">
        <v>37.03</v>
      </c>
      <c r="BT591" s="28">
        <v>1593.0306</v>
      </c>
      <c r="BU591" s="24">
        <v>0.09</v>
      </c>
      <c r="BV591" s="28">
        <v>10.53</v>
      </c>
      <c r="BW591" s="28">
        <v>453.00059999999996</v>
      </c>
      <c r="BX591" s="24">
        <v>1447</v>
      </c>
      <c r="BY591" s="24">
        <v>2561</v>
      </c>
      <c r="BZ591" s="24">
        <v>294</v>
      </c>
      <c r="CA591" s="24">
        <v>1158</v>
      </c>
      <c r="CB591" s="24">
        <v>567</v>
      </c>
      <c r="CC591" s="24">
        <v>2577</v>
      </c>
      <c r="CD591" s="24">
        <v>67.98</v>
      </c>
      <c r="CE591" s="24">
        <v>27.85</v>
      </c>
      <c r="CF591" s="24">
        <v>113.39</v>
      </c>
      <c r="CG591" s="24">
        <v>3469</v>
      </c>
      <c r="CH591" s="24">
        <v>833</v>
      </c>
      <c r="CI591" s="24">
        <v>19.36</v>
      </c>
      <c r="CJ591" s="24" t="s">
        <v>98</v>
      </c>
      <c r="CK591" s="24">
        <v>1101</v>
      </c>
      <c r="CL591" s="28">
        <v>1.01</v>
      </c>
      <c r="CM591" s="28">
        <v>3.95</v>
      </c>
      <c r="CN591" s="24">
        <v>356</v>
      </c>
      <c r="CO591" s="24">
        <v>32.51</v>
      </c>
      <c r="CP591" s="24">
        <v>0</v>
      </c>
      <c r="CQ591" s="24">
        <v>232</v>
      </c>
      <c r="CR591" s="24">
        <v>212</v>
      </c>
      <c r="CS591" s="24">
        <v>444</v>
      </c>
      <c r="CT591" s="24">
        <v>232</v>
      </c>
      <c r="CU591" s="24">
        <v>567</v>
      </c>
      <c r="CV591" s="24">
        <v>327</v>
      </c>
      <c r="CW591" s="24">
        <v>172</v>
      </c>
      <c r="CX591" s="24">
        <v>59.18</v>
      </c>
      <c r="CY591" s="24">
        <v>95.13</v>
      </c>
      <c r="CZ591" s="24">
        <v>70.319999999999993</v>
      </c>
      <c r="DA591" s="24">
        <v>32.39</v>
      </c>
      <c r="DB591" s="24">
        <v>384</v>
      </c>
      <c r="DC591" s="24">
        <v>5.79</v>
      </c>
      <c r="DD591" s="24">
        <v>14.52</v>
      </c>
      <c r="DE591" s="24">
        <v>117</v>
      </c>
      <c r="DF591" s="24">
        <v>10.68</v>
      </c>
      <c r="DG591" s="24">
        <v>11.32</v>
      </c>
      <c r="DH591" s="24">
        <v>10.24</v>
      </c>
    </row>
    <row r="592" spans="1:112" ht="12.3" customHeight="1">
      <c r="A592" s="24">
        <v>603</v>
      </c>
      <c r="B592" s="24" t="s">
        <v>688</v>
      </c>
      <c r="C592" s="24" t="s">
        <v>689</v>
      </c>
      <c r="D592" s="25" t="s">
        <v>867</v>
      </c>
      <c r="E592" s="25" t="s">
        <v>868</v>
      </c>
      <c r="F592" s="25" t="s">
        <v>2363</v>
      </c>
      <c r="G592" s="25" t="s">
        <v>2364</v>
      </c>
      <c r="H592" s="25" t="s">
        <v>431</v>
      </c>
      <c r="I592" s="26">
        <v>4079</v>
      </c>
      <c r="J592" s="27">
        <v>4743.0511313546867</v>
      </c>
      <c r="K592" s="27">
        <f t="shared" si="324"/>
        <v>1449.2686999999999</v>
      </c>
      <c r="L592" s="24">
        <v>715</v>
      </c>
      <c r="M592" s="24">
        <v>279</v>
      </c>
      <c r="N592" s="24">
        <v>115</v>
      </c>
      <c r="O592" s="24">
        <f t="shared" si="325"/>
        <v>394</v>
      </c>
      <c r="P592" s="28">
        <v>35.53</v>
      </c>
      <c r="Q592" s="28">
        <f t="shared" si="326"/>
        <v>0.4654257694376614</v>
      </c>
      <c r="R592" s="29">
        <v>0.44107559211387515</v>
      </c>
      <c r="S592" s="29">
        <v>4.989086510138057E-2</v>
      </c>
      <c r="T592" s="29">
        <v>0.43082219216425166</v>
      </c>
      <c r="U592" s="28" t="s">
        <v>237</v>
      </c>
      <c r="V592" s="28" t="s">
        <v>129</v>
      </c>
      <c r="W592" s="28">
        <v>0.52974503562240172</v>
      </c>
      <c r="X592" s="27">
        <v>2512.6077905383613</v>
      </c>
      <c r="Y592" s="30">
        <f t="shared" si="327"/>
        <v>2.0121661748634368E-4</v>
      </c>
      <c r="Z592" s="27">
        <f t="shared" si="328"/>
        <v>2512.6077905383613</v>
      </c>
      <c r="AA592" s="27">
        <v>0</v>
      </c>
      <c r="AB592" s="27">
        <v>0</v>
      </c>
      <c r="AC592" s="27">
        <v>0</v>
      </c>
      <c r="AD592" s="27">
        <v>0</v>
      </c>
      <c r="AE592" s="27">
        <v>0</v>
      </c>
      <c r="AF592" s="27">
        <f t="shared" si="329"/>
        <v>0</v>
      </c>
      <c r="AG592" s="27">
        <f t="shared" si="330"/>
        <v>0</v>
      </c>
      <c r="AH592" s="27">
        <v>0</v>
      </c>
      <c r="AI592" s="27">
        <v>0</v>
      </c>
      <c r="AJ592" s="27">
        <v>0</v>
      </c>
      <c r="AK592" s="27">
        <v>0</v>
      </c>
      <c r="AL592" s="27">
        <v>0</v>
      </c>
      <c r="AM592" s="27">
        <v>0</v>
      </c>
      <c r="AN592" s="27">
        <f t="shared" si="331"/>
        <v>0</v>
      </c>
      <c r="AO592" s="27">
        <v>0</v>
      </c>
      <c r="AP592" s="30">
        <f t="shared" si="332"/>
        <v>0</v>
      </c>
      <c r="AQ592" s="30">
        <f t="shared" si="333"/>
        <v>0</v>
      </c>
      <c r="AR592" s="31">
        <f t="shared" si="334"/>
        <v>0</v>
      </c>
      <c r="AS592" s="31">
        <f t="shared" si="350"/>
        <v>0</v>
      </c>
      <c r="AT592" s="32">
        <f t="shared" si="335"/>
        <v>0</v>
      </c>
      <c r="AU592" s="24">
        <f>W592*CS592</f>
        <v>541.9291714417169</v>
      </c>
      <c r="AV592" s="28">
        <f t="shared" si="336"/>
        <v>1.5049668137865176E-2</v>
      </c>
      <c r="AW592" s="30">
        <f t="shared" si="337"/>
        <v>1.9328650296777797E-4</v>
      </c>
      <c r="AX592" s="33">
        <f t="shared" si="338"/>
        <v>1.5049668137865176E-2</v>
      </c>
      <c r="AY592" s="30">
        <f t="shared" si="339"/>
        <v>1.9328650296777797E-4</v>
      </c>
      <c r="AZ592" s="31">
        <f t="shared" si="340"/>
        <v>0.89623090847226183</v>
      </c>
      <c r="BA592" s="31">
        <f t="shared" si="323"/>
        <v>541.9291714417169</v>
      </c>
      <c r="BB592" s="33">
        <f t="shared" si="341"/>
        <v>0</v>
      </c>
      <c r="BC592" s="31">
        <f t="shared" si="342"/>
        <v>0.45078538957466741</v>
      </c>
      <c r="BD592" s="30">
        <f t="shared" si="343"/>
        <v>2.0121661748634368E-4</v>
      </c>
      <c r="BE592" s="31">
        <f t="shared" si="344"/>
        <v>0.94283928717683119</v>
      </c>
      <c r="BF592" s="31">
        <f t="shared" si="345"/>
        <v>0.49092851313890645</v>
      </c>
      <c r="BG592" s="31">
        <f t="shared" si="346"/>
        <v>0.74506384412029081</v>
      </c>
      <c r="BH592" s="24">
        <v>0</v>
      </c>
      <c r="BI592" s="24">
        <v>257.72778155999998</v>
      </c>
      <c r="BJ592" s="24">
        <f t="shared" si="318"/>
        <v>18.403336662603781</v>
      </c>
      <c r="BK592" s="28">
        <f t="shared" si="351"/>
        <v>9.2016683313018901E-3</v>
      </c>
      <c r="BL592" s="28" t="str">
        <f t="shared" si="347"/>
        <v>TRUEFALSE</v>
      </c>
      <c r="BM592" s="24" t="str">
        <f t="shared" si="348"/>
        <v>FALSEFALSE</v>
      </c>
      <c r="BN592" s="28">
        <v>0.52979999999999994</v>
      </c>
      <c r="BO592" s="28">
        <f t="shared" si="349"/>
        <v>0.47093333333333326</v>
      </c>
      <c r="BP592" s="24">
        <v>11.89</v>
      </c>
      <c r="BQ592" s="24"/>
      <c r="BS592" s="28">
        <v>34.83</v>
      </c>
      <c r="BT592" s="28">
        <v>1420.7157</v>
      </c>
      <c r="BU592" s="24">
        <v>0.36</v>
      </c>
      <c r="BV592" s="28">
        <v>26.029999999999998</v>
      </c>
      <c r="BW592" s="28">
        <v>1061.7637</v>
      </c>
      <c r="BX592" s="24">
        <v>1316</v>
      </c>
      <c r="BY592" s="24">
        <v>2484</v>
      </c>
      <c r="BZ592" s="24">
        <v>279</v>
      </c>
      <c r="CA592" s="24">
        <v>1025</v>
      </c>
      <c r="CB592" s="24">
        <v>573</v>
      </c>
      <c r="CC592" s="24">
        <v>2481</v>
      </c>
      <c r="CD592" s="24">
        <v>64.209999999999994</v>
      </c>
      <c r="CE592" s="24">
        <v>28.79</v>
      </c>
      <c r="CF592" s="24">
        <v>118.13</v>
      </c>
      <c r="CG592" s="24">
        <v>0</v>
      </c>
      <c r="CH592" s="24">
        <v>4079</v>
      </c>
      <c r="CI592" s="24">
        <v>100</v>
      </c>
      <c r="CJ592" s="24" t="s">
        <v>1980</v>
      </c>
      <c r="CK592" s="24">
        <v>1130</v>
      </c>
      <c r="CL592" s="28">
        <v>1.01</v>
      </c>
      <c r="CM592" s="28">
        <v>3.66</v>
      </c>
      <c r="CN592" s="24">
        <v>263</v>
      </c>
      <c r="CO592" s="24">
        <v>23.32</v>
      </c>
      <c r="CP592" s="24"/>
      <c r="CQ592" s="24"/>
      <c r="CR592" s="24"/>
      <c r="CS592" s="40">
        <v>1023</v>
      </c>
      <c r="CT592" s="24">
        <v>177</v>
      </c>
      <c r="CU592" s="24">
        <v>518</v>
      </c>
      <c r="CV592" s="24">
        <v>328</v>
      </c>
      <c r="CW592" s="24">
        <v>163</v>
      </c>
      <c r="CX592" s="24">
        <v>51.3</v>
      </c>
      <c r="CY592" s="24">
        <v>94.7</v>
      </c>
      <c r="CZ592" s="24">
        <v>70.239999999999995</v>
      </c>
      <c r="DA592" s="24">
        <v>33.200000000000003</v>
      </c>
      <c r="DB592" s="24">
        <v>386</v>
      </c>
      <c r="DC592" s="24">
        <v>6.7</v>
      </c>
      <c r="DD592" s="24">
        <v>9.49</v>
      </c>
      <c r="DE592" s="24">
        <v>181</v>
      </c>
      <c r="DF592" s="24">
        <v>16.05</v>
      </c>
      <c r="DG592" s="24">
        <v>9.31</v>
      </c>
      <c r="DH592" s="24">
        <v>11.36</v>
      </c>
    </row>
    <row r="593" spans="1:112" ht="12.3" customHeight="1">
      <c r="A593" s="24">
        <v>604</v>
      </c>
      <c r="B593" s="24" t="s">
        <v>688</v>
      </c>
      <c r="C593" s="24" t="s">
        <v>689</v>
      </c>
      <c r="D593" s="25" t="s">
        <v>1608</v>
      </c>
      <c r="E593" s="25" t="s">
        <v>1609</v>
      </c>
      <c r="F593" s="25" t="s">
        <v>1610</v>
      </c>
      <c r="G593" s="25" t="s">
        <v>1611</v>
      </c>
      <c r="H593" s="25" t="s">
        <v>431</v>
      </c>
      <c r="I593" s="26">
        <v>7280</v>
      </c>
      <c r="J593" s="27">
        <v>8712.2594517111629</v>
      </c>
      <c r="K593" s="27">
        <f t="shared" si="324"/>
        <v>1390.4799999999998</v>
      </c>
      <c r="L593" s="24">
        <v>1605</v>
      </c>
      <c r="M593" s="24">
        <v>324</v>
      </c>
      <c r="N593" s="24">
        <v>55</v>
      </c>
      <c r="O593" s="24">
        <f t="shared" si="325"/>
        <v>379</v>
      </c>
      <c r="P593" s="28">
        <v>19.099999999999998</v>
      </c>
      <c r="Q593" s="28">
        <f t="shared" si="326"/>
        <v>0.44136264963469329</v>
      </c>
      <c r="R593" s="29">
        <v>0.43937373894883724</v>
      </c>
      <c r="S593" s="29">
        <v>6.9268039539268952E-2</v>
      </c>
      <c r="T593" s="29">
        <v>0.13910327419693699</v>
      </c>
      <c r="U593" s="28" t="s">
        <v>294</v>
      </c>
      <c r="V593" s="28" t="s">
        <v>295</v>
      </c>
      <c r="W593" s="28">
        <v>0.46050447072037692</v>
      </c>
      <c r="X593" s="27">
        <v>4012.0344275888501</v>
      </c>
      <c r="Y593" s="30">
        <f t="shared" si="327"/>
        <v>3.2129487132777487E-4</v>
      </c>
      <c r="Z593" s="27">
        <f t="shared" si="328"/>
        <v>3586.0344275888501</v>
      </c>
      <c r="AA593" s="27">
        <v>0</v>
      </c>
      <c r="AB593" s="27">
        <v>0</v>
      </c>
      <c r="AC593" s="27">
        <v>0</v>
      </c>
      <c r="AD593" s="27">
        <v>0</v>
      </c>
      <c r="AE593" s="27">
        <v>1481</v>
      </c>
      <c r="AF593" s="27">
        <f t="shared" si="329"/>
        <v>1481</v>
      </c>
      <c r="AG593" s="27">
        <f t="shared" si="330"/>
        <v>1</v>
      </c>
      <c r="AH593" s="27">
        <v>342</v>
      </c>
      <c r="AI593" s="27">
        <v>0</v>
      </c>
      <c r="AJ593" s="27">
        <v>89</v>
      </c>
      <c r="AK593" s="27">
        <v>0</v>
      </c>
      <c r="AL593" s="27">
        <v>1481</v>
      </c>
      <c r="AM593" s="27">
        <v>1481</v>
      </c>
      <c r="AN593" s="27">
        <f t="shared" si="331"/>
        <v>3</v>
      </c>
      <c r="AO593" s="27">
        <v>426</v>
      </c>
      <c r="AP593" s="30">
        <f t="shared" si="332"/>
        <v>2.4636008753763788E-4</v>
      </c>
      <c r="AQ593" s="30">
        <f t="shared" si="333"/>
        <v>0</v>
      </c>
      <c r="AR593" s="31">
        <f t="shared" si="334"/>
        <v>0.1061805444815231</v>
      </c>
      <c r="AS593" s="31">
        <f t="shared" si="350"/>
        <v>0.1061805444815231</v>
      </c>
      <c r="AT593" s="32">
        <f t="shared" si="335"/>
        <v>4.8896615437265235E-2</v>
      </c>
      <c r="AU593" s="24">
        <v>842.72318141828976</v>
      </c>
      <c r="AV593" s="28">
        <f t="shared" si="336"/>
        <v>2.3402881558656236E-2</v>
      </c>
      <c r="AW593" s="30">
        <f t="shared" si="337"/>
        <v>3.0056882945217066E-4</v>
      </c>
      <c r="AX593" s="33">
        <f t="shared" si="338"/>
        <v>2.3402881558656236E-2</v>
      </c>
      <c r="AY593" s="30">
        <f t="shared" si="339"/>
        <v>3.0056882945217066E-4</v>
      </c>
      <c r="AZ593" s="31">
        <f t="shared" si="340"/>
        <v>0.89711095829809828</v>
      </c>
      <c r="BA593" s="31">
        <f t="shared" si="323"/>
        <v>842.72318141828976</v>
      </c>
      <c r="BB593" s="33">
        <f t="shared" si="341"/>
        <v>0</v>
      </c>
      <c r="BC593" s="31">
        <f t="shared" si="342"/>
        <v>0.45329585960186392</v>
      </c>
      <c r="BD593" s="30">
        <f t="shared" si="343"/>
        <v>7.4934783790136985E-5</v>
      </c>
      <c r="BE593" s="31">
        <f t="shared" si="344"/>
        <v>0.94235028567698365</v>
      </c>
      <c r="BF593" s="31">
        <f t="shared" si="345"/>
        <v>0.46772535042289615</v>
      </c>
      <c r="BG593" s="31">
        <f t="shared" si="346"/>
        <v>0.70984927184294644</v>
      </c>
      <c r="BH593" s="24">
        <v>71.81</v>
      </c>
      <c r="BI593" s="24">
        <v>96.266165904100006</v>
      </c>
      <c r="BJ593" s="24">
        <f t="shared" si="318"/>
        <v>90.501780868579345</v>
      </c>
      <c r="BK593" s="28">
        <f t="shared" si="351"/>
        <v>4.5250890434289676E-2</v>
      </c>
      <c r="BL593" s="28" t="str">
        <f t="shared" si="347"/>
        <v>FALSETRUE</v>
      </c>
      <c r="BM593" s="24" t="str">
        <f t="shared" si="348"/>
        <v>FALSETRUE</v>
      </c>
      <c r="BN593" s="28">
        <v>0.34610000000000002</v>
      </c>
      <c r="BO593" s="28">
        <f t="shared" si="349"/>
        <v>0.30764444444444444</v>
      </c>
      <c r="BP593" s="24">
        <v>9.7100000000000009</v>
      </c>
      <c r="BQ593" s="24">
        <f t="shared" ref="BQ593:BQ636" si="352">CS593/BR593</f>
        <v>107.64705882352941</v>
      </c>
      <c r="BR593" s="24">
        <v>17</v>
      </c>
      <c r="BS593" s="28">
        <v>6.09</v>
      </c>
      <c r="BT593" s="28">
        <v>443.35199999999998</v>
      </c>
      <c r="BU593" s="24"/>
      <c r="BV593" s="28">
        <v>18.969999999999995</v>
      </c>
      <c r="BW593" s="28">
        <v>1381.0159999999998</v>
      </c>
      <c r="BX593" s="24">
        <v>1684</v>
      </c>
      <c r="BY593" s="24">
        <v>4865</v>
      </c>
      <c r="BZ593" s="24">
        <v>731</v>
      </c>
      <c r="CA593" s="24">
        <v>1326</v>
      </c>
      <c r="CB593" s="24">
        <v>778</v>
      </c>
      <c r="CC593" s="24">
        <v>5176</v>
      </c>
      <c r="CD593" s="24">
        <v>49.64</v>
      </c>
      <c r="CE593" s="24">
        <v>33.28</v>
      </c>
      <c r="CF593" s="24">
        <v>105.19</v>
      </c>
      <c r="CG593" s="24">
        <v>5228</v>
      </c>
      <c r="CH593" s="24">
        <v>2052</v>
      </c>
      <c r="CI593" s="24">
        <v>28.19</v>
      </c>
      <c r="CJ593" s="24" t="s">
        <v>98</v>
      </c>
      <c r="CK593" s="24">
        <v>2065</v>
      </c>
      <c r="CL593" s="28">
        <v>1.02</v>
      </c>
      <c r="CM593" s="28">
        <v>3.56</v>
      </c>
      <c r="CN593" s="24">
        <v>649</v>
      </c>
      <c r="CO593" s="24">
        <v>31.52</v>
      </c>
      <c r="CP593" s="24">
        <v>331</v>
      </c>
      <c r="CQ593" s="24">
        <v>684</v>
      </c>
      <c r="CR593" s="24">
        <v>658</v>
      </c>
      <c r="CS593" s="24">
        <v>1830</v>
      </c>
      <c r="CT593" s="24">
        <v>270</v>
      </c>
      <c r="CU593" s="24">
        <v>683</v>
      </c>
      <c r="CV593" s="24">
        <v>542</v>
      </c>
      <c r="CW593" s="24">
        <v>482</v>
      </c>
      <c r="CX593" s="24">
        <v>58.44</v>
      </c>
      <c r="CY593" s="24">
        <v>96.33</v>
      </c>
      <c r="CZ593" s="24">
        <v>83.51</v>
      </c>
      <c r="DA593" s="24">
        <v>52.85</v>
      </c>
      <c r="DB593" s="24">
        <v>603</v>
      </c>
      <c r="DC593" s="24">
        <v>4.71</v>
      </c>
      <c r="DD593" s="24">
        <v>2.91</v>
      </c>
      <c r="DE593" s="24">
        <v>67</v>
      </c>
      <c r="DF593" s="24">
        <v>3.25</v>
      </c>
      <c r="DG593" s="24">
        <v>6.51</v>
      </c>
      <c r="DH593" s="24">
        <v>8.6199999999999992</v>
      </c>
    </row>
    <row r="594" spans="1:112" ht="12.3" customHeight="1">
      <c r="A594" s="24">
        <v>605</v>
      </c>
      <c r="B594" s="24" t="s">
        <v>688</v>
      </c>
      <c r="C594" s="24" t="s">
        <v>689</v>
      </c>
      <c r="D594" s="25" t="s">
        <v>1608</v>
      </c>
      <c r="E594" s="25" t="s">
        <v>1609</v>
      </c>
      <c r="F594" s="25" t="s">
        <v>1806</v>
      </c>
      <c r="G594" s="25" t="s">
        <v>1807</v>
      </c>
      <c r="H594" s="25" t="s">
        <v>431</v>
      </c>
      <c r="I594" s="26">
        <v>3882</v>
      </c>
      <c r="J594" s="27">
        <v>4645.7405482888371</v>
      </c>
      <c r="K594" s="27">
        <f t="shared" si="324"/>
        <v>643.63560000000007</v>
      </c>
      <c r="L594" s="24">
        <v>825</v>
      </c>
      <c r="M594" s="24">
        <v>144</v>
      </c>
      <c r="N594" s="24">
        <v>20</v>
      </c>
      <c r="O594" s="24">
        <f t="shared" si="325"/>
        <v>164</v>
      </c>
      <c r="P594" s="28">
        <v>16.580000000000002</v>
      </c>
      <c r="Q594" s="28">
        <f t="shared" si="326"/>
        <v>0.4208060219144712</v>
      </c>
      <c r="R594" s="29">
        <v>0.43937373894883724</v>
      </c>
      <c r="S594" s="29">
        <v>6.9268039539268952E-2</v>
      </c>
      <c r="T594" s="29">
        <v>0.13910327419693699</v>
      </c>
      <c r="U594" s="28" t="s">
        <v>294</v>
      </c>
      <c r="V594" s="28" t="s">
        <v>295</v>
      </c>
      <c r="W594" s="28">
        <v>0.39974681280334295</v>
      </c>
      <c r="X594" s="27">
        <v>1857.1199772897176</v>
      </c>
      <c r="Y594" s="30">
        <f t="shared" si="327"/>
        <v>1.4872333099647257E-4</v>
      </c>
      <c r="Z594" s="27">
        <f t="shared" si="328"/>
        <v>1857.1199772897176</v>
      </c>
      <c r="AA594" s="27">
        <v>0</v>
      </c>
      <c r="AB594" s="27">
        <v>0</v>
      </c>
      <c r="AC594" s="27">
        <v>0</v>
      </c>
      <c r="AD594" s="27">
        <v>0</v>
      </c>
      <c r="AE594" s="27">
        <v>0</v>
      </c>
      <c r="AF594" s="27">
        <f t="shared" si="329"/>
        <v>0</v>
      </c>
      <c r="AG594" s="27">
        <f t="shared" si="330"/>
        <v>0</v>
      </c>
      <c r="AH594" s="27">
        <v>0</v>
      </c>
      <c r="AI594" s="27">
        <v>0</v>
      </c>
      <c r="AJ594" s="27">
        <v>0</v>
      </c>
      <c r="AK594" s="27">
        <v>0</v>
      </c>
      <c r="AL594" s="27">
        <v>0</v>
      </c>
      <c r="AM594" s="27">
        <v>0</v>
      </c>
      <c r="AN594" s="27">
        <f t="shared" si="331"/>
        <v>0</v>
      </c>
      <c r="AO594" s="27">
        <v>0</v>
      </c>
      <c r="AP594" s="30">
        <f t="shared" si="332"/>
        <v>0</v>
      </c>
      <c r="AQ594" s="30">
        <f t="shared" si="333"/>
        <v>0</v>
      </c>
      <c r="AR594" s="31">
        <f t="shared" si="334"/>
        <v>0</v>
      </c>
      <c r="AS594" s="31">
        <f t="shared" si="350"/>
        <v>0</v>
      </c>
      <c r="AT594" s="32">
        <f t="shared" si="335"/>
        <v>0</v>
      </c>
      <c r="AU594" s="24">
        <v>400.14655961614631</v>
      </c>
      <c r="AV594" s="28">
        <f t="shared" si="336"/>
        <v>1.1112287815602752E-2</v>
      </c>
      <c r="AW594" s="30">
        <f t="shared" si="337"/>
        <v>1.4271778169282486E-4</v>
      </c>
      <c r="AX594" s="33">
        <f t="shared" si="338"/>
        <v>1.1112287815602752E-2</v>
      </c>
      <c r="AY594" s="30">
        <f t="shared" si="339"/>
        <v>1.4271778169282486E-4</v>
      </c>
      <c r="AZ594" s="31">
        <f t="shared" si="340"/>
        <v>0.89581608717029027</v>
      </c>
      <c r="BA594" s="31">
        <f t="shared" si="323"/>
        <v>400.14655961614631</v>
      </c>
      <c r="BB594" s="33">
        <f t="shared" si="341"/>
        <v>0</v>
      </c>
      <c r="BC594" s="31">
        <f t="shared" si="342"/>
        <v>0.44876737131157673</v>
      </c>
      <c r="BD594" s="30">
        <f t="shared" si="343"/>
        <v>1.4872333099647257E-4</v>
      </c>
      <c r="BE594" s="31">
        <f t="shared" si="344"/>
        <v>0.94263601727589497</v>
      </c>
      <c r="BF594" s="31">
        <f t="shared" si="345"/>
        <v>0.4475105178034115</v>
      </c>
      <c r="BG594" s="31">
        <f t="shared" si="346"/>
        <v>0.67916997639232768</v>
      </c>
      <c r="BH594" s="24">
        <v>92.17</v>
      </c>
      <c r="BI594" s="24">
        <v>35.132254797599998</v>
      </c>
      <c r="BJ594" s="24">
        <f t="shared" si="318"/>
        <v>132.23576383165144</v>
      </c>
      <c r="BK594" s="28">
        <f t="shared" si="351"/>
        <v>6.6117881915825724E-2</v>
      </c>
      <c r="BL594" s="28" t="str">
        <f t="shared" si="347"/>
        <v>FALSETRUE</v>
      </c>
      <c r="BM594" s="24" t="str">
        <f t="shared" si="348"/>
        <v>FALSETRUE</v>
      </c>
      <c r="BN594" s="28">
        <v>0.44319999999999998</v>
      </c>
      <c r="BO594" s="28">
        <f t="shared" si="349"/>
        <v>0.39395555555555556</v>
      </c>
      <c r="BP594" s="24">
        <v>10.220000000000001</v>
      </c>
      <c r="BQ594" s="24">
        <f t="shared" si="352"/>
        <v>166.83333333333334</v>
      </c>
      <c r="BR594" s="24">
        <v>6</v>
      </c>
      <c r="BS594" s="28">
        <v>4.6100000000000003</v>
      </c>
      <c r="BT594" s="28">
        <v>178.96020000000001</v>
      </c>
      <c r="BU594" s="24"/>
      <c r="BV594" s="28">
        <v>4.8099999999999996</v>
      </c>
      <c r="BW594" s="28">
        <v>186.7242</v>
      </c>
      <c r="BX594" s="24">
        <v>1115</v>
      </c>
      <c r="BY594" s="24">
        <v>2516</v>
      </c>
      <c r="BZ594" s="24">
        <v>251</v>
      </c>
      <c r="CA594" s="24">
        <v>856</v>
      </c>
      <c r="CB594" s="24">
        <v>526</v>
      </c>
      <c r="CC594" s="24">
        <v>2500</v>
      </c>
      <c r="CD594" s="24">
        <v>54.29</v>
      </c>
      <c r="CE594" s="24">
        <v>28.93</v>
      </c>
      <c r="CF594" s="24">
        <v>106.6</v>
      </c>
      <c r="CG594" s="24">
        <v>3578</v>
      </c>
      <c r="CH594" s="24">
        <v>304</v>
      </c>
      <c r="CI594" s="24">
        <v>7.83</v>
      </c>
      <c r="CJ594" s="24" t="s">
        <v>98</v>
      </c>
      <c r="CK594" s="24">
        <v>1013</v>
      </c>
      <c r="CL594" s="28">
        <v>1.01</v>
      </c>
      <c r="CM594" s="28">
        <v>3.83</v>
      </c>
      <c r="CN594" s="24">
        <v>283</v>
      </c>
      <c r="CO594" s="24">
        <v>28.02</v>
      </c>
      <c r="CP594" s="24">
        <v>178</v>
      </c>
      <c r="CQ594" s="24">
        <v>493</v>
      </c>
      <c r="CR594" s="24">
        <v>330</v>
      </c>
      <c r="CS594" s="24">
        <v>1001</v>
      </c>
      <c r="CT594" s="24">
        <v>190</v>
      </c>
      <c r="CU594" s="24">
        <v>460</v>
      </c>
      <c r="CV594" s="24">
        <v>344</v>
      </c>
      <c r="CW594" s="24">
        <v>209</v>
      </c>
      <c r="CX594" s="24">
        <v>68.84</v>
      </c>
      <c r="CY594" s="24">
        <v>94.07</v>
      </c>
      <c r="CZ594" s="24">
        <v>80</v>
      </c>
      <c r="DA594" s="24">
        <v>40.119999999999997</v>
      </c>
      <c r="DB594" s="24">
        <v>327</v>
      </c>
      <c r="DC594" s="24">
        <v>6.47</v>
      </c>
      <c r="DD594" s="24">
        <v>5.64</v>
      </c>
      <c r="DE594" s="24">
        <v>19</v>
      </c>
      <c r="DF594" s="24">
        <v>1.88</v>
      </c>
      <c r="DG594" s="24">
        <v>0.99</v>
      </c>
      <c r="DH594" s="24">
        <v>8.39</v>
      </c>
    </row>
    <row r="595" spans="1:112" ht="12.3" customHeight="1">
      <c r="A595" s="24">
        <v>606</v>
      </c>
      <c r="B595" s="24" t="s">
        <v>176</v>
      </c>
      <c r="C595" s="24" t="s">
        <v>177</v>
      </c>
      <c r="D595" s="25" t="s">
        <v>655</v>
      </c>
      <c r="E595" s="25" t="s">
        <v>656</v>
      </c>
      <c r="F595" s="25" t="s">
        <v>657</v>
      </c>
      <c r="G595" s="25" t="s">
        <v>658</v>
      </c>
      <c r="H595" s="25" t="s">
        <v>2848</v>
      </c>
      <c r="I595" s="26">
        <v>27948</v>
      </c>
      <c r="J595" s="27">
        <v>31657.297226768605</v>
      </c>
      <c r="K595" s="27">
        <f t="shared" si="324"/>
        <v>8744.9291999999987</v>
      </c>
      <c r="L595" s="24">
        <v>6206</v>
      </c>
      <c r="M595" s="24">
        <v>2056</v>
      </c>
      <c r="N595" s="24">
        <v>769</v>
      </c>
      <c r="O595" s="24">
        <f t="shared" si="325"/>
        <v>2825</v>
      </c>
      <c r="P595" s="28">
        <v>31.29</v>
      </c>
      <c r="Q595" s="28">
        <f t="shared" si="326"/>
        <v>0.42636186278193866</v>
      </c>
      <c r="R595" s="29">
        <v>0.49601260656422075</v>
      </c>
      <c r="S595" s="29">
        <v>0.14359813329341045</v>
      </c>
      <c r="T595" s="29">
        <v>1</v>
      </c>
      <c r="U595" s="28" t="s">
        <v>128</v>
      </c>
      <c r="V595" s="28" t="s">
        <v>129</v>
      </c>
      <c r="W595" s="28">
        <v>0.41434846302801087</v>
      </c>
      <c r="X595" s="27">
        <v>13117.152449532483</v>
      </c>
      <c r="Y595" s="30">
        <f t="shared" si="327"/>
        <v>1.0504580368200275E-3</v>
      </c>
      <c r="Z595" s="27">
        <f t="shared" si="328"/>
        <v>13045.152449532483</v>
      </c>
      <c r="AA595" s="27">
        <v>0</v>
      </c>
      <c r="AB595" s="27">
        <v>0</v>
      </c>
      <c r="AC595" s="27">
        <v>0</v>
      </c>
      <c r="AD595" s="27">
        <v>72</v>
      </c>
      <c r="AE595" s="27">
        <v>11988</v>
      </c>
      <c r="AF595" s="27">
        <f t="shared" si="329"/>
        <v>11988</v>
      </c>
      <c r="AG595" s="27">
        <f t="shared" si="330"/>
        <v>2</v>
      </c>
      <c r="AH595" s="27">
        <v>0</v>
      </c>
      <c r="AI595" s="27">
        <v>0</v>
      </c>
      <c r="AJ595" s="27">
        <v>0</v>
      </c>
      <c r="AK595" s="27">
        <v>72</v>
      </c>
      <c r="AL595" s="27">
        <v>11988</v>
      </c>
      <c r="AM595" s="27">
        <v>12060</v>
      </c>
      <c r="AN595" s="27">
        <f t="shared" si="331"/>
        <v>2</v>
      </c>
      <c r="AO595" s="27">
        <v>72</v>
      </c>
      <c r="AP595" s="30">
        <f t="shared" si="332"/>
        <v>4.1638324654248651E-5</v>
      </c>
      <c r="AQ595" s="30">
        <f t="shared" si="333"/>
        <v>0</v>
      </c>
      <c r="AR595" s="31">
        <f t="shared" si="334"/>
        <v>5.4889962037885896E-3</v>
      </c>
      <c r="AS595" s="31">
        <f t="shared" si="350"/>
        <v>5.4889962037885896E-3</v>
      </c>
      <c r="AT595" s="32">
        <f t="shared" si="335"/>
        <v>2.2743571406063884E-3</v>
      </c>
      <c r="AU595" s="24">
        <v>4100.3923901251956</v>
      </c>
      <c r="AV595" s="28">
        <f t="shared" si="336"/>
        <v>0.11387012908392347</v>
      </c>
      <c r="AW595" s="30">
        <f t="shared" si="337"/>
        <v>1.4624614205109728E-3</v>
      </c>
      <c r="AX595" s="33">
        <f t="shared" si="338"/>
        <v>0.11387012908392347</v>
      </c>
      <c r="AY595" s="30">
        <f t="shared" si="339"/>
        <v>1.4624614205109728E-3</v>
      </c>
      <c r="AZ595" s="31">
        <f t="shared" si="340"/>
        <v>0.90664210295080749</v>
      </c>
      <c r="BA595" s="31">
        <f t="shared" si="323"/>
        <v>4100.3923901251956</v>
      </c>
      <c r="BB595" s="33">
        <f t="shared" si="341"/>
        <v>0</v>
      </c>
      <c r="BC595" s="31">
        <f t="shared" si="342"/>
        <v>0.50550827953298394</v>
      </c>
      <c r="BD595" s="30">
        <f t="shared" si="343"/>
        <v>1.0088197121657788E-3</v>
      </c>
      <c r="BE595" s="31">
        <f t="shared" si="344"/>
        <v>0.94596657091211367</v>
      </c>
      <c r="BF595" s="31">
        <f t="shared" si="345"/>
        <v>0.45378849732564824</v>
      </c>
      <c r="BG595" s="31">
        <f t="shared" si="346"/>
        <v>0.68869783112262051</v>
      </c>
      <c r="BH595" s="24">
        <v>83.05</v>
      </c>
      <c r="BI595" s="24">
        <v>231.437867453</v>
      </c>
      <c r="BJ595" s="24">
        <f t="shared" si="318"/>
        <v>136.78529609333492</v>
      </c>
      <c r="BK595" s="28">
        <f t="shared" si="351"/>
        <v>6.8392648046667462E-2</v>
      </c>
      <c r="BL595" s="28" t="str">
        <f t="shared" si="347"/>
        <v>FALSETRUE</v>
      </c>
      <c r="BM595" s="24" t="str">
        <f t="shared" si="348"/>
        <v>TRUETRUE</v>
      </c>
      <c r="BN595" s="28">
        <v>0.41359999999999997</v>
      </c>
      <c r="BO595" s="28">
        <f t="shared" si="349"/>
        <v>0.36764444444444444</v>
      </c>
      <c r="BP595" s="24">
        <v>7.54</v>
      </c>
      <c r="BQ595" s="24">
        <f t="shared" si="352"/>
        <v>224.90909090909091</v>
      </c>
      <c r="BR595" s="24">
        <v>44</v>
      </c>
      <c r="BS595" s="28">
        <v>12.870000000000001</v>
      </c>
      <c r="BT595" s="28">
        <v>3596.9076000000005</v>
      </c>
      <c r="BU595" s="24">
        <v>0.62</v>
      </c>
      <c r="BV595" s="28">
        <v>15.929999999999998</v>
      </c>
      <c r="BW595" s="28">
        <v>4452.1163999999999</v>
      </c>
      <c r="BX595" s="24">
        <v>7743</v>
      </c>
      <c r="BY595" s="24">
        <v>18723</v>
      </c>
      <c r="BZ595" s="24">
        <v>1482</v>
      </c>
      <c r="CA595" s="24">
        <v>6234</v>
      </c>
      <c r="CB595" s="24">
        <v>3197</v>
      </c>
      <c r="CC595" s="24">
        <v>18517</v>
      </c>
      <c r="CD595" s="24">
        <v>49.27</v>
      </c>
      <c r="CE595" s="24">
        <v>29.11</v>
      </c>
      <c r="CF595" s="24">
        <v>104.15</v>
      </c>
      <c r="CG595" s="24">
        <v>23211</v>
      </c>
      <c r="CH595" s="24">
        <v>4737</v>
      </c>
      <c r="CI595" s="24">
        <v>16.95</v>
      </c>
      <c r="CJ595" s="24" t="s">
        <v>98</v>
      </c>
      <c r="CK595" s="24">
        <v>9247</v>
      </c>
      <c r="CL595" s="28">
        <v>1.01</v>
      </c>
      <c r="CM595" s="28">
        <v>3.04</v>
      </c>
      <c r="CN595" s="24">
        <v>4051</v>
      </c>
      <c r="CO595" s="24">
        <v>43.87</v>
      </c>
      <c r="CP595" s="24">
        <v>1283</v>
      </c>
      <c r="CQ595" s="24">
        <v>4539</v>
      </c>
      <c r="CR595" s="24">
        <v>2733</v>
      </c>
      <c r="CS595" s="24">
        <v>9896</v>
      </c>
      <c r="CT595" s="24">
        <v>1134</v>
      </c>
      <c r="CU595" s="24">
        <v>2716</v>
      </c>
      <c r="CV595" s="24">
        <v>1922</v>
      </c>
      <c r="CW595" s="24">
        <v>1105</v>
      </c>
      <c r="CX595" s="24">
        <v>53.85</v>
      </c>
      <c r="CY595" s="24">
        <v>86.83</v>
      </c>
      <c r="CZ595" s="24">
        <v>72.23</v>
      </c>
      <c r="DA595" s="24">
        <v>30.42</v>
      </c>
      <c r="DB595" s="24">
        <v>1726</v>
      </c>
      <c r="DC595" s="24">
        <v>14.16</v>
      </c>
      <c r="DD595" s="24">
        <v>6.2</v>
      </c>
      <c r="DE595" s="24">
        <v>1207</v>
      </c>
      <c r="DF595" s="24">
        <v>13.07</v>
      </c>
      <c r="DG595" s="24">
        <v>13.05</v>
      </c>
      <c r="DH595" s="24">
        <v>5.92</v>
      </c>
    </row>
    <row r="596" spans="1:112" ht="12.3" customHeight="1">
      <c r="A596" s="24">
        <v>607</v>
      </c>
      <c r="B596" s="24" t="s">
        <v>176</v>
      </c>
      <c r="C596" s="24" t="s">
        <v>177</v>
      </c>
      <c r="D596" s="25" t="s">
        <v>655</v>
      </c>
      <c r="E596" s="25" t="s">
        <v>656</v>
      </c>
      <c r="F596" s="25" t="s">
        <v>1512</v>
      </c>
      <c r="G596" s="25" t="s">
        <v>1513</v>
      </c>
      <c r="H596" s="25" t="s">
        <v>2848</v>
      </c>
      <c r="I596" s="26">
        <v>6043</v>
      </c>
      <c r="J596" s="27">
        <v>6845.0353206441496</v>
      </c>
      <c r="K596" s="27">
        <f t="shared" si="324"/>
        <v>2550.7503000000002</v>
      </c>
      <c r="L596" s="24">
        <v>909</v>
      </c>
      <c r="M596" s="24">
        <v>395</v>
      </c>
      <c r="N596" s="24">
        <v>269</v>
      </c>
      <c r="O596" s="24">
        <f t="shared" si="325"/>
        <v>664</v>
      </c>
      <c r="P596" s="28">
        <v>42.21</v>
      </c>
      <c r="Q596" s="28">
        <f t="shared" si="326"/>
        <v>0.47794598666245008</v>
      </c>
      <c r="R596" s="29">
        <v>0.49601260656422075</v>
      </c>
      <c r="S596" s="29">
        <v>0.14359813329341045</v>
      </c>
      <c r="T596" s="29">
        <v>1</v>
      </c>
      <c r="U596" s="28" t="s">
        <v>128</v>
      </c>
      <c r="V596" s="28" t="s">
        <v>129</v>
      </c>
      <c r="W596" s="28">
        <v>0.55895329576261876</v>
      </c>
      <c r="X596" s="27">
        <v>3826.0550520855813</v>
      </c>
      <c r="Y596" s="30">
        <f t="shared" si="327"/>
        <v>3.0640112587259098E-4</v>
      </c>
      <c r="Z596" s="27">
        <f t="shared" si="328"/>
        <v>3826.0550520855813</v>
      </c>
      <c r="AA596" s="27">
        <v>0</v>
      </c>
      <c r="AB596" s="27">
        <v>0</v>
      </c>
      <c r="AC596" s="27">
        <v>0</v>
      </c>
      <c r="AD596" s="27">
        <v>0</v>
      </c>
      <c r="AE596" s="27">
        <v>0</v>
      </c>
      <c r="AF596" s="27">
        <f t="shared" si="329"/>
        <v>0</v>
      </c>
      <c r="AG596" s="27">
        <f t="shared" si="330"/>
        <v>0</v>
      </c>
      <c r="AH596" s="27">
        <v>0</v>
      </c>
      <c r="AI596" s="27">
        <v>0</v>
      </c>
      <c r="AJ596" s="27">
        <v>0</v>
      </c>
      <c r="AK596" s="27">
        <v>0</v>
      </c>
      <c r="AL596" s="27">
        <v>0</v>
      </c>
      <c r="AM596" s="27">
        <v>0</v>
      </c>
      <c r="AN596" s="27">
        <f t="shared" si="331"/>
        <v>0</v>
      </c>
      <c r="AO596" s="27">
        <v>0</v>
      </c>
      <c r="AP596" s="30">
        <f t="shared" si="332"/>
        <v>0</v>
      </c>
      <c r="AQ596" s="30">
        <f t="shared" si="333"/>
        <v>0</v>
      </c>
      <c r="AR596" s="31">
        <f t="shared" si="334"/>
        <v>0</v>
      </c>
      <c r="AS596" s="31">
        <f t="shared" si="350"/>
        <v>0</v>
      </c>
      <c r="AT596" s="32">
        <f t="shared" si="335"/>
        <v>0</v>
      </c>
      <c r="AU596" s="24">
        <v>1070.9545146811774</v>
      </c>
      <c r="AV596" s="28">
        <f t="shared" si="336"/>
        <v>2.9740989941217027E-2</v>
      </c>
      <c r="AW596" s="30">
        <f t="shared" si="337"/>
        <v>3.8197067788320945E-4</v>
      </c>
      <c r="AX596" s="33">
        <f t="shared" si="338"/>
        <v>2.9740989941217027E-2</v>
      </c>
      <c r="AY596" s="30">
        <f t="shared" si="339"/>
        <v>3.8197067788320945E-4</v>
      </c>
      <c r="AZ596" s="31">
        <f t="shared" si="340"/>
        <v>0.8977787074500978</v>
      </c>
      <c r="BA596" s="31">
        <f t="shared" si="323"/>
        <v>1070.9545146811774</v>
      </c>
      <c r="BB596" s="33">
        <f t="shared" si="341"/>
        <v>0</v>
      </c>
      <c r="BC596" s="31">
        <f t="shared" si="342"/>
        <v>0.47451076798517855</v>
      </c>
      <c r="BD596" s="30">
        <f t="shared" si="343"/>
        <v>3.0640112587259098E-4</v>
      </c>
      <c r="BE596" s="31">
        <f t="shared" si="344"/>
        <v>0.94324659344453521</v>
      </c>
      <c r="BF596" s="31">
        <f t="shared" si="345"/>
        <v>0.50083543011100884</v>
      </c>
      <c r="BG596" s="31">
        <f t="shared" si="346"/>
        <v>0.76009920149935317</v>
      </c>
      <c r="BH596" s="24">
        <v>73.849999999999994</v>
      </c>
      <c r="BI596" s="24">
        <v>408.82072157300001</v>
      </c>
      <c r="BJ596" s="24">
        <f t="shared" si="318"/>
        <v>16.743366858477312</v>
      </c>
      <c r="BK596" s="28">
        <f t="shared" si="351"/>
        <v>8.3716834292386563E-3</v>
      </c>
      <c r="BL596" s="28" t="str">
        <f t="shared" si="347"/>
        <v>TRUETRUE</v>
      </c>
      <c r="BM596" s="24" t="str">
        <f t="shared" si="348"/>
        <v>FALSETRUE</v>
      </c>
      <c r="BN596" s="28">
        <v>0.48960000000000004</v>
      </c>
      <c r="BO596" s="28">
        <f t="shared" si="349"/>
        <v>0.43520000000000003</v>
      </c>
      <c r="BP596" s="24">
        <v>8.7899999999999991</v>
      </c>
      <c r="BQ596" s="24">
        <f t="shared" si="352"/>
        <v>147.38461538461539</v>
      </c>
      <c r="BR596" s="24">
        <v>13</v>
      </c>
      <c r="BS596" s="28">
        <v>27.63</v>
      </c>
      <c r="BT596" s="28">
        <v>1669.6808999999998</v>
      </c>
      <c r="BU596" s="24">
        <v>2.88</v>
      </c>
      <c r="BV596" s="28">
        <v>22.62</v>
      </c>
      <c r="BW596" s="28">
        <v>1366.9266</v>
      </c>
      <c r="BX596" s="24">
        <v>1877</v>
      </c>
      <c r="BY596" s="24">
        <v>3834</v>
      </c>
      <c r="BZ596" s="24">
        <v>332</v>
      </c>
      <c r="CA596" s="24">
        <v>1460</v>
      </c>
      <c r="CB596" s="24">
        <v>866</v>
      </c>
      <c r="CC596" s="24">
        <v>3717</v>
      </c>
      <c r="CD596" s="24">
        <v>57.62</v>
      </c>
      <c r="CE596" s="24">
        <v>27.95</v>
      </c>
      <c r="CF596" s="24">
        <v>102.65</v>
      </c>
      <c r="CG596" s="24">
        <v>4463</v>
      </c>
      <c r="CH596" s="24">
        <v>1580</v>
      </c>
      <c r="CI596" s="24">
        <v>26.15</v>
      </c>
      <c r="CJ596" s="24" t="s">
        <v>98</v>
      </c>
      <c r="CK596" s="24">
        <v>1604</v>
      </c>
      <c r="CL596" s="28">
        <v>1</v>
      </c>
      <c r="CM596" s="28">
        <v>3.78</v>
      </c>
      <c r="CN596" s="24">
        <v>708</v>
      </c>
      <c r="CO596" s="24">
        <v>44.17</v>
      </c>
      <c r="CP596" s="24">
        <v>310</v>
      </c>
      <c r="CQ596" s="24">
        <v>1062</v>
      </c>
      <c r="CR596" s="24">
        <v>486</v>
      </c>
      <c r="CS596" s="24">
        <v>1916</v>
      </c>
      <c r="CT596" s="24">
        <v>350</v>
      </c>
      <c r="CU596" s="24">
        <v>707</v>
      </c>
      <c r="CV596" s="24">
        <v>507</v>
      </c>
      <c r="CW596" s="24">
        <v>224</v>
      </c>
      <c r="CX596" s="24">
        <v>64.58</v>
      </c>
      <c r="CY596" s="24">
        <v>91.94</v>
      </c>
      <c r="CZ596" s="24">
        <v>71.010000000000005</v>
      </c>
      <c r="DA596" s="24">
        <v>28.83</v>
      </c>
      <c r="DB596" s="24">
        <v>426</v>
      </c>
      <c r="DC596" s="24">
        <v>10.130000000000001</v>
      </c>
      <c r="DD596" s="24">
        <v>10.42</v>
      </c>
      <c r="DE596" s="24">
        <v>305</v>
      </c>
      <c r="DF596" s="24">
        <v>19.03</v>
      </c>
      <c r="DG596" s="24">
        <v>23.33</v>
      </c>
      <c r="DH596" s="24">
        <v>8.58</v>
      </c>
    </row>
    <row r="597" spans="1:112" ht="12.3" customHeight="1">
      <c r="A597" s="24">
        <v>608</v>
      </c>
      <c r="B597" s="24" t="s">
        <v>176</v>
      </c>
      <c r="C597" s="24" t="s">
        <v>177</v>
      </c>
      <c r="D597" s="25" t="s">
        <v>655</v>
      </c>
      <c r="E597" s="25" t="s">
        <v>656</v>
      </c>
      <c r="F597" s="25" t="s">
        <v>2336</v>
      </c>
      <c r="G597" s="25" t="s">
        <v>2337</v>
      </c>
      <c r="H597" s="25" t="s">
        <v>2848</v>
      </c>
      <c r="I597" s="26">
        <v>6509</v>
      </c>
      <c r="J597" s="27">
        <v>7372.8834853669987</v>
      </c>
      <c r="K597" s="27">
        <f t="shared" si="324"/>
        <v>1720.9796000000001</v>
      </c>
      <c r="L597" s="24">
        <v>1088</v>
      </c>
      <c r="M597" s="24">
        <v>276</v>
      </c>
      <c r="N597" s="24">
        <v>115</v>
      </c>
      <c r="O597" s="24">
        <f t="shared" si="325"/>
        <v>391</v>
      </c>
      <c r="P597" s="28">
        <v>26.44</v>
      </c>
      <c r="Q597" s="28">
        <f t="shared" si="326"/>
        <v>0.40146839647911953</v>
      </c>
      <c r="R597" s="29">
        <v>0.49601260656422075</v>
      </c>
      <c r="S597" s="29">
        <v>0.14359813329341045</v>
      </c>
      <c r="T597" s="29">
        <v>1</v>
      </c>
      <c r="U597" s="28" t="s">
        <v>128</v>
      </c>
      <c r="V597" s="28" t="s">
        <v>129</v>
      </c>
      <c r="W597" s="28">
        <v>0.35012378914862924</v>
      </c>
      <c r="X597" s="27">
        <v>2581.4219028480456</v>
      </c>
      <c r="Y597" s="30">
        <f t="shared" si="327"/>
        <v>2.0672744291895656E-4</v>
      </c>
      <c r="Z597" s="27">
        <f t="shared" si="328"/>
        <v>2581.4219028480456</v>
      </c>
      <c r="AA597" s="27">
        <v>0</v>
      </c>
      <c r="AB597" s="27">
        <v>0</v>
      </c>
      <c r="AC597" s="27">
        <v>0</v>
      </c>
      <c r="AD597" s="27">
        <v>0</v>
      </c>
      <c r="AE597" s="27">
        <v>0</v>
      </c>
      <c r="AF597" s="27">
        <f t="shared" si="329"/>
        <v>0</v>
      </c>
      <c r="AG597" s="27">
        <f t="shared" si="330"/>
        <v>0</v>
      </c>
      <c r="AH597" s="27">
        <v>0</v>
      </c>
      <c r="AI597" s="27">
        <v>0</v>
      </c>
      <c r="AJ597" s="27">
        <v>0</v>
      </c>
      <c r="AK597" s="27">
        <v>0</v>
      </c>
      <c r="AL597" s="27">
        <v>0</v>
      </c>
      <c r="AM597" s="27">
        <v>0</v>
      </c>
      <c r="AN597" s="27">
        <f t="shared" si="331"/>
        <v>0</v>
      </c>
      <c r="AO597" s="27">
        <v>0</v>
      </c>
      <c r="AP597" s="30">
        <f t="shared" si="332"/>
        <v>0</v>
      </c>
      <c r="AQ597" s="30">
        <f t="shared" si="333"/>
        <v>0</v>
      </c>
      <c r="AR597" s="31">
        <f t="shared" si="334"/>
        <v>0</v>
      </c>
      <c r="AS597" s="31">
        <f t="shared" si="350"/>
        <v>0</v>
      </c>
      <c r="AT597" s="32">
        <f t="shared" si="335"/>
        <v>0</v>
      </c>
      <c r="AU597" s="24">
        <v>608.51514554031758</v>
      </c>
      <c r="AV597" s="28">
        <f t="shared" si="336"/>
        <v>1.6898796890529488E-2</v>
      </c>
      <c r="AW597" s="30">
        <f t="shared" si="337"/>
        <v>2.1703530771652866E-4</v>
      </c>
      <c r="AX597" s="33">
        <f t="shared" si="338"/>
        <v>1.6898796890529488E-2</v>
      </c>
      <c r="AY597" s="30">
        <f t="shared" si="339"/>
        <v>2.1703530771652866E-4</v>
      </c>
      <c r="AZ597" s="31">
        <f t="shared" si="340"/>
        <v>0.89642572277362764</v>
      </c>
      <c r="BA597" s="31">
        <f t="shared" si="323"/>
        <v>608.51514554031758</v>
      </c>
      <c r="BB597" s="33">
        <f t="shared" si="341"/>
        <v>0</v>
      </c>
      <c r="BC597" s="31">
        <f t="shared" si="342"/>
        <v>0.46977904207612592</v>
      </c>
      <c r="BD597" s="30">
        <f t="shared" si="343"/>
        <v>2.0672744291895656E-4</v>
      </c>
      <c r="BE597" s="31">
        <f t="shared" si="344"/>
        <v>0.94286062676165572</v>
      </c>
      <c r="BF597" s="31">
        <f t="shared" si="345"/>
        <v>0.431063714451068</v>
      </c>
      <c r="BG597" s="31">
        <f t="shared" si="346"/>
        <v>0.65420927803965256</v>
      </c>
      <c r="BH597" s="24">
        <v>0</v>
      </c>
      <c r="BI597" s="24">
        <v>164.47033687699999</v>
      </c>
      <c r="BJ597" s="24">
        <f t="shared" si="318"/>
        <v>44.828043921870531</v>
      </c>
      <c r="BK597" s="28">
        <f t="shared" si="351"/>
        <v>2.2414021960935265E-2</v>
      </c>
      <c r="BL597" s="28" t="str">
        <f t="shared" si="347"/>
        <v>FALSEFALSE</v>
      </c>
      <c r="BM597" s="24" t="str">
        <f t="shared" si="348"/>
        <v>FALSEFALSE</v>
      </c>
      <c r="BN597" s="28">
        <v>0.49170000000000003</v>
      </c>
      <c r="BO597" s="28">
        <f t="shared" si="349"/>
        <v>0.43706666666666671</v>
      </c>
      <c r="BP597" s="24">
        <v>9.27</v>
      </c>
      <c r="BQ597" s="24">
        <f t="shared" si="352"/>
        <v>158</v>
      </c>
      <c r="BR597" s="24">
        <v>11</v>
      </c>
      <c r="BS597" s="28">
        <v>20.27</v>
      </c>
      <c r="BT597" s="28">
        <v>1319.3742999999999</v>
      </c>
      <c r="BU597" s="24">
        <v>0.27</v>
      </c>
      <c r="BV597" s="28">
        <v>42.319999999999993</v>
      </c>
      <c r="BW597" s="28">
        <v>2754.6087999999995</v>
      </c>
      <c r="BX597" s="24">
        <v>2008</v>
      </c>
      <c r="BY597" s="24">
        <v>4084</v>
      </c>
      <c r="BZ597" s="24">
        <v>417</v>
      </c>
      <c r="CA597" s="24">
        <v>1590</v>
      </c>
      <c r="CB597" s="24">
        <v>872</v>
      </c>
      <c r="CC597" s="24">
        <v>4047</v>
      </c>
      <c r="CD597" s="24">
        <v>59.38</v>
      </c>
      <c r="CE597" s="24">
        <v>28.25</v>
      </c>
      <c r="CF597" s="24">
        <v>97.72</v>
      </c>
      <c r="CG597" s="24">
        <v>0</v>
      </c>
      <c r="CH597" s="24">
        <v>6509</v>
      </c>
      <c r="CI597" s="24">
        <v>100</v>
      </c>
      <c r="CJ597" s="24" t="s">
        <v>1980</v>
      </c>
      <c r="CK597" s="24">
        <v>1569</v>
      </c>
      <c r="CL597" s="28">
        <v>1.03</v>
      </c>
      <c r="CM597" s="28">
        <v>4.1399999999999997</v>
      </c>
      <c r="CN597" s="24">
        <v>719</v>
      </c>
      <c r="CO597" s="24">
        <v>46.18</v>
      </c>
      <c r="CP597" s="24">
        <v>317</v>
      </c>
      <c r="CQ597" s="24">
        <v>865</v>
      </c>
      <c r="CR597" s="24">
        <v>498</v>
      </c>
      <c r="CS597" s="24">
        <v>1738</v>
      </c>
      <c r="CT597" s="24">
        <v>381</v>
      </c>
      <c r="CU597" s="24">
        <v>725</v>
      </c>
      <c r="CV597" s="24">
        <v>558</v>
      </c>
      <c r="CW597" s="24">
        <v>263</v>
      </c>
      <c r="CX597" s="24">
        <v>68.400000000000006</v>
      </c>
      <c r="CY597" s="24">
        <v>94.28</v>
      </c>
      <c r="CZ597" s="24">
        <v>76.650000000000006</v>
      </c>
      <c r="DA597" s="24">
        <v>30.9</v>
      </c>
      <c r="DB597" s="24">
        <v>481</v>
      </c>
      <c r="DC597" s="24">
        <v>6.04</v>
      </c>
      <c r="DD597" s="24">
        <v>9.89</v>
      </c>
      <c r="DE597" s="24">
        <v>160</v>
      </c>
      <c r="DF597" s="24">
        <v>10.28</v>
      </c>
      <c r="DG597" s="24">
        <v>5.65</v>
      </c>
      <c r="DH597" s="24">
        <v>7.91</v>
      </c>
    </row>
    <row r="598" spans="1:112" ht="12.3" customHeight="1">
      <c r="A598" s="24">
        <v>609</v>
      </c>
      <c r="B598" s="24" t="s">
        <v>176</v>
      </c>
      <c r="C598" s="24" t="s">
        <v>177</v>
      </c>
      <c r="D598" s="25" t="s">
        <v>655</v>
      </c>
      <c r="E598" s="25" t="s">
        <v>656</v>
      </c>
      <c r="F598" s="25" t="s">
        <v>1447</v>
      </c>
      <c r="G598" s="25" t="s">
        <v>1448</v>
      </c>
      <c r="H598" s="25" t="s">
        <v>2848</v>
      </c>
      <c r="I598" s="26">
        <v>13151</v>
      </c>
      <c r="J598" s="27">
        <v>14896.418914742877</v>
      </c>
      <c r="K598" s="27">
        <f t="shared" si="324"/>
        <v>5518.1596</v>
      </c>
      <c r="L598" s="24">
        <v>2078</v>
      </c>
      <c r="M598" s="24">
        <v>935</v>
      </c>
      <c r="N598" s="24">
        <v>567</v>
      </c>
      <c r="O598" s="24">
        <f t="shared" si="325"/>
        <v>1502</v>
      </c>
      <c r="P598" s="28">
        <v>41.96</v>
      </c>
      <c r="Q598" s="28">
        <f t="shared" si="326"/>
        <v>0.47651736220823476</v>
      </c>
      <c r="R598" s="29">
        <v>0.49601260656422075</v>
      </c>
      <c r="S598" s="29">
        <v>0.14359813329341045</v>
      </c>
      <c r="T598" s="29">
        <v>1</v>
      </c>
      <c r="U598" s="28" t="s">
        <v>128</v>
      </c>
      <c r="V598" s="28" t="s">
        <v>129</v>
      </c>
      <c r="W598" s="28">
        <v>0.55564274556265059</v>
      </c>
      <c r="X598" s="27">
        <v>8277.0871048391327</v>
      </c>
      <c r="Y598" s="30">
        <f t="shared" si="327"/>
        <v>6.6285214753660762E-4</v>
      </c>
      <c r="Z598" s="27">
        <f t="shared" si="328"/>
        <v>8277.0871048391327</v>
      </c>
      <c r="AA598" s="27">
        <v>0</v>
      </c>
      <c r="AB598" s="27">
        <v>0</v>
      </c>
      <c r="AC598" s="27">
        <v>0</v>
      </c>
      <c r="AD598" s="27">
        <v>0</v>
      </c>
      <c r="AE598" s="27">
        <v>0</v>
      </c>
      <c r="AF598" s="27">
        <f t="shared" si="329"/>
        <v>0</v>
      </c>
      <c r="AG598" s="27">
        <f t="shared" si="330"/>
        <v>0</v>
      </c>
      <c r="AH598" s="27">
        <v>0</v>
      </c>
      <c r="AI598" s="27">
        <v>0</v>
      </c>
      <c r="AJ598" s="27">
        <v>0</v>
      </c>
      <c r="AK598" s="27">
        <v>0</v>
      </c>
      <c r="AL598" s="27">
        <v>0</v>
      </c>
      <c r="AM598" s="27">
        <v>0</v>
      </c>
      <c r="AN598" s="27">
        <f t="shared" si="331"/>
        <v>0</v>
      </c>
      <c r="AO598" s="27">
        <v>0</v>
      </c>
      <c r="AP598" s="30">
        <f t="shared" si="332"/>
        <v>0</v>
      </c>
      <c r="AQ598" s="30">
        <f t="shared" si="333"/>
        <v>0</v>
      </c>
      <c r="AR598" s="31">
        <f t="shared" si="334"/>
        <v>0</v>
      </c>
      <c r="AS598" s="31">
        <f t="shared" si="350"/>
        <v>0</v>
      </c>
      <c r="AT598" s="32">
        <f t="shared" si="335"/>
        <v>0</v>
      </c>
      <c r="AU598" s="24">
        <v>1164.6271946993156</v>
      </c>
      <c r="AV598" s="28">
        <f t="shared" si="336"/>
        <v>3.2342331264303616E-2</v>
      </c>
      <c r="AW598" s="30">
        <f t="shared" si="337"/>
        <v>4.1538032936249466E-4</v>
      </c>
      <c r="AX598" s="33">
        <f t="shared" si="338"/>
        <v>3.2342331264303616E-2</v>
      </c>
      <c r="AY598" s="30">
        <f t="shared" si="339"/>
        <v>4.1538032936249466E-4</v>
      </c>
      <c r="AZ598" s="31">
        <f t="shared" si="340"/>
        <v>0.89805277083899981</v>
      </c>
      <c r="BA598" s="31">
        <f t="shared" si="323"/>
        <v>1164.6271946993156</v>
      </c>
      <c r="BB598" s="33">
        <f t="shared" si="341"/>
        <v>0</v>
      </c>
      <c r="BC598" s="31">
        <f t="shared" si="342"/>
        <v>0.47546923622250808</v>
      </c>
      <c r="BD598" s="30">
        <f t="shared" si="343"/>
        <v>6.6285214753660762E-4</v>
      </c>
      <c r="BE598" s="31">
        <f t="shared" si="344"/>
        <v>0.9446268797384072</v>
      </c>
      <c r="BF598" s="31">
        <f t="shared" si="345"/>
        <v>0.50031082581619812</v>
      </c>
      <c r="BG598" s="31">
        <f t="shared" si="346"/>
        <v>0.75930302918083259</v>
      </c>
      <c r="BH598" s="24">
        <v>84.13</v>
      </c>
      <c r="BI598" s="24">
        <v>230.707985544</v>
      </c>
      <c r="BJ598" s="24">
        <f t="shared" si="318"/>
        <v>64.568284793513882</v>
      </c>
      <c r="BK598" s="28">
        <f t="shared" si="351"/>
        <v>3.2284142396756942E-2</v>
      </c>
      <c r="BL598" s="28" t="str">
        <f t="shared" si="347"/>
        <v>TRUETRUE</v>
      </c>
      <c r="BM598" s="24" t="str">
        <f t="shared" si="348"/>
        <v>FALSETRUE</v>
      </c>
      <c r="BN598" s="28">
        <v>0.48009999999999997</v>
      </c>
      <c r="BO598" s="28">
        <f t="shared" si="349"/>
        <v>0.42675555555555555</v>
      </c>
      <c r="BP598" s="24">
        <v>8.92</v>
      </c>
      <c r="BQ598" s="24">
        <f t="shared" si="352"/>
        <v>131</v>
      </c>
      <c r="BR598" s="24">
        <v>16</v>
      </c>
      <c r="BS598" s="28">
        <v>25.98</v>
      </c>
      <c r="BT598" s="28">
        <v>3416.6298000000006</v>
      </c>
      <c r="BU598" s="24">
        <v>5.0599999999999996</v>
      </c>
      <c r="BV598" s="28">
        <v>17.29</v>
      </c>
      <c r="BW598" s="28">
        <v>2273.8078999999998</v>
      </c>
      <c r="BX598" s="24">
        <v>3964</v>
      </c>
      <c r="BY598" s="24">
        <v>8256</v>
      </c>
      <c r="BZ598" s="24">
        <v>931</v>
      </c>
      <c r="CA598" s="24">
        <v>3111</v>
      </c>
      <c r="CB598" s="24">
        <v>1727</v>
      </c>
      <c r="CC598" s="24">
        <v>8313</v>
      </c>
      <c r="CD598" s="24">
        <v>59.29</v>
      </c>
      <c r="CE598" s="24">
        <v>29.21</v>
      </c>
      <c r="CF598" s="24">
        <v>104.4</v>
      </c>
      <c r="CG598" s="24">
        <v>11064</v>
      </c>
      <c r="CH598" s="24">
        <v>2087</v>
      </c>
      <c r="CI598" s="24">
        <v>15.87</v>
      </c>
      <c r="CJ598" s="24" t="s">
        <v>98</v>
      </c>
      <c r="CK598" s="24">
        <v>3699</v>
      </c>
      <c r="CL598" s="28">
        <v>1.02</v>
      </c>
      <c r="CM598" s="28">
        <v>3.62</v>
      </c>
      <c r="CN598" s="24">
        <v>1534</v>
      </c>
      <c r="CO598" s="24">
        <v>41.61</v>
      </c>
      <c r="CP598" s="24">
        <v>453</v>
      </c>
      <c r="CQ598" s="24">
        <v>1455</v>
      </c>
      <c r="CR598" s="24">
        <v>188</v>
      </c>
      <c r="CS598" s="24">
        <v>2096</v>
      </c>
      <c r="CT598" s="24">
        <v>586</v>
      </c>
      <c r="CU598" s="24">
        <v>1524</v>
      </c>
      <c r="CV598" s="24">
        <v>1083</v>
      </c>
      <c r="CW598" s="24">
        <v>472</v>
      </c>
      <c r="CX598" s="24">
        <v>56.08</v>
      </c>
      <c r="CY598" s="24">
        <v>94.13</v>
      </c>
      <c r="CZ598" s="24">
        <v>76.27</v>
      </c>
      <c r="DA598" s="24">
        <v>28.99</v>
      </c>
      <c r="DB598" s="24">
        <v>947</v>
      </c>
      <c r="DC598" s="24">
        <v>6.91</v>
      </c>
      <c r="DD598" s="24">
        <v>8.76</v>
      </c>
      <c r="DE598" s="24">
        <v>822</v>
      </c>
      <c r="DF598" s="24">
        <v>22.29</v>
      </c>
      <c r="DG598" s="24">
        <v>20.45</v>
      </c>
      <c r="DH598" s="24">
        <v>8.58</v>
      </c>
    </row>
    <row r="599" spans="1:112" ht="12.3" customHeight="1">
      <c r="A599" s="24">
        <v>610</v>
      </c>
      <c r="B599" s="24" t="s">
        <v>176</v>
      </c>
      <c r="C599" s="24" t="s">
        <v>177</v>
      </c>
      <c r="D599" s="25" t="s">
        <v>655</v>
      </c>
      <c r="E599" s="25" t="s">
        <v>656</v>
      </c>
      <c r="F599" s="25" t="s">
        <v>1188</v>
      </c>
      <c r="G599" s="25" t="s">
        <v>1189</v>
      </c>
      <c r="H599" s="25" t="s">
        <v>2848</v>
      </c>
      <c r="I599" s="26">
        <v>6477</v>
      </c>
      <c r="J599" s="27">
        <v>7336.6364010941843</v>
      </c>
      <c r="K599" s="27">
        <f t="shared" si="324"/>
        <v>3465.8426999999997</v>
      </c>
      <c r="L599" s="24">
        <v>781</v>
      </c>
      <c r="M599" s="24">
        <v>476</v>
      </c>
      <c r="N599" s="24">
        <v>423</v>
      </c>
      <c r="O599" s="24">
        <f t="shared" si="325"/>
        <v>899</v>
      </c>
      <c r="P599" s="28">
        <v>53.51</v>
      </c>
      <c r="Q599" s="28">
        <f t="shared" si="326"/>
        <v>0.55012219225682457</v>
      </c>
      <c r="R599" s="29">
        <v>0.49601260656422075</v>
      </c>
      <c r="S599" s="29">
        <v>0.14359813329341045</v>
      </c>
      <c r="T599" s="29">
        <v>1</v>
      </c>
      <c r="U599" s="28" t="s">
        <v>128</v>
      </c>
      <c r="V599" s="28" t="s">
        <v>129</v>
      </c>
      <c r="W599" s="28">
        <v>0.70859016480117809</v>
      </c>
      <c r="X599" s="27">
        <v>5198.6683965376506</v>
      </c>
      <c r="Y599" s="30">
        <f t="shared" si="327"/>
        <v>4.1632381867300007E-4</v>
      </c>
      <c r="Z599" s="27">
        <f t="shared" si="328"/>
        <v>5198.6683965376506</v>
      </c>
      <c r="AA599" s="27">
        <v>0</v>
      </c>
      <c r="AB599" s="27">
        <v>0</v>
      </c>
      <c r="AC599" s="27">
        <v>0</v>
      </c>
      <c r="AD599" s="27">
        <v>0</v>
      </c>
      <c r="AE599" s="27">
        <v>0</v>
      </c>
      <c r="AF599" s="27">
        <f t="shared" si="329"/>
        <v>0</v>
      </c>
      <c r="AG599" s="27">
        <f t="shared" si="330"/>
        <v>0</v>
      </c>
      <c r="AH599" s="27">
        <v>0</v>
      </c>
      <c r="AI599" s="27">
        <v>0</v>
      </c>
      <c r="AJ599" s="27">
        <v>0</v>
      </c>
      <c r="AK599" s="27">
        <v>0</v>
      </c>
      <c r="AL599" s="27">
        <v>0</v>
      </c>
      <c r="AM599" s="27">
        <v>0</v>
      </c>
      <c r="AN599" s="27">
        <f t="shared" si="331"/>
        <v>0</v>
      </c>
      <c r="AO599" s="27">
        <v>0</v>
      </c>
      <c r="AP599" s="30">
        <f t="shared" si="332"/>
        <v>0</v>
      </c>
      <c r="AQ599" s="30">
        <f t="shared" si="333"/>
        <v>0</v>
      </c>
      <c r="AR599" s="31">
        <f t="shared" si="334"/>
        <v>0</v>
      </c>
      <c r="AS599" s="31">
        <f t="shared" si="350"/>
        <v>0</v>
      </c>
      <c r="AT599" s="32">
        <f t="shared" si="335"/>
        <v>0</v>
      </c>
      <c r="AU599" s="24">
        <v>1953.5830843568481</v>
      </c>
      <c r="AV599" s="28">
        <f t="shared" si="336"/>
        <v>5.4252065857797453E-2</v>
      </c>
      <c r="AW599" s="30">
        <f t="shared" si="337"/>
        <v>6.9677231367300696E-4</v>
      </c>
      <c r="AX599" s="33">
        <f t="shared" si="338"/>
        <v>5.4252065857797453E-2</v>
      </c>
      <c r="AY599" s="30">
        <f t="shared" si="339"/>
        <v>6.9677231367300696E-4</v>
      </c>
      <c r="AZ599" s="31">
        <f t="shared" si="340"/>
        <v>0.90036106312626918</v>
      </c>
      <c r="BA599" s="31">
        <f t="shared" ref="BA599:BA604" si="353">AU599-AI599</f>
        <v>1953.5830843568481</v>
      </c>
      <c r="BB599" s="33">
        <f t="shared" si="341"/>
        <v>0</v>
      </c>
      <c r="BC599" s="31">
        <f t="shared" si="342"/>
        <v>0.48354191184942907</v>
      </c>
      <c r="BD599" s="30">
        <f t="shared" si="343"/>
        <v>4.1632381867300007E-4</v>
      </c>
      <c r="BE599" s="31">
        <f t="shared" si="344"/>
        <v>0.94367224739707423</v>
      </c>
      <c r="BF599" s="31">
        <f t="shared" si="345"/>
        <v>0.55089291200564172</v>
      </c>
      <c r="BG599" s="31">
        <f t="shared" si="346"/>
        <v>0.83606956966748658</v>
      </c>
      <c r="BH599" s="24">
        <v>83.36</v>
      </c>
      <c r="BI599" s="24">
        <v>89.201194795600003</v>
      </c>
      <c r="BJ599" s="24">
        <f t="shared" si="318"/>
        <v>82.248185328747141</v>
      </c>
      <c r="BK599" s="28">
        <f t="shared" si="351"/>
        <v>4.1124092664373571E-2</v>
      </c>
      <c r="BL599" s="28" t="str">
        <f t="shared" si="347"/>
        <v>TRUETRUE</v>
      </c>
      <c r="BM599" s="24" t="str">
        <f t="shared" si="348"/>
        <v>TRUETRUE</v>
      </c>
      <c r="BN599" s="28">
        <v>0.54869999999999997</v>
      </c>
      <c r="BO599" s="28">
        <f t="shared" si="349"/>
        <v>0.4877333333333333</v>
      </c>
      <c r="BP599" s="24">
        <v>6.25</v>
      </c>
      <c r="BQ599" s="24">
        <f t="shared" si="352"/>
        <v>162.1764705882353</v>
      </c>
      <c r="BR599" s="24">
        <v>17</v>
      </c>
      <c r="BS599" s="28">
        <v>27.92</v>
      </c>
      <c r="BT599" s="28">
        <v>1808.3784000000001</v>
      </c>
      <c r="BU599" s="24">
        <v>4.9400000000000004</v>
      </c>
      <c r="BV599" s="28">
        <v>32.620000000000005</v>
      </c>
      <c r="BW599" s="28">
        <v>2112.7974000000004</v>
      </c>
      <c r="BX599" s="24">
        <v>2147</v>
      </c>
      <c r="BY599" s="24">
        <v>3913</v>
      </c>
      <c r="BZ599" s="24">
        <v>417</v>
      </c>
      <c r="CA599" s="24">
        <v>1726</v>
      </c>
      <c r="CB599" s="24">
        <v>841</v>
      </c>
      <c r="CC599" s="24">
        <v>3910</v>
      </c>
      <c r="CD599" s="24">
        <v>65.53</v>
      </c>
      <c r="CE599" s="24">
        <v>28.15</v>
      </c>
      <c r="CF599" s="24">
        <v>102.85</v>
      </c>
      <c r="CG599" s="24">
        <v>5399</v>
      </c>
      <c r="CH599" s="24">
        <v>1078</v>
      </c>
      <c r="CI599" s="24">
        <v>16.64</v>
      </c>
      <c r="CJ599" s="24" t="s">
        <v>98</v>
      </c>
      <c r="CK599" s="24">
        <v>1728</v>
      </c>
      <c r="CL599" s="28">
        <v>1.01</v>
      </c>
      <c r="CM599" s="28">
        <v>3.78</v>
      </c>
      <c r="CN599" s="24">
        <v>665</v>
      </c>
      <c r="CO599" s="24">
        <v>38.57</v>
      </c>
      <c r="CP599" s="24">
        <v>323</v>
      </c>
      <c r="CQ599" s="24">
        <v>1109</v>
      </c>
      <c r="CR599" s="24">
        <v>1325</v>
      </c>
      <c r="CS599" s="24">
        <v>2757</v>
      </c>
      <c r="CT599" s="24">
        <v>332</v>
      </c>
      <c r="CU599" s="24">
        <v>804</v>
      </c>
      <c r="CV599" s="24">
        <v>486</v>
      </c>
      <c r="CW599" s="24">
        <v>223</v>
      </c>
      <c r="CX599" s="24">
        <v>56.56</v>
      </c>
      <c r="CY599" s="24">
        <v>90.64</v>
      </c>
      <c r="CZ599" s="24">
        <v>70.430000000000007</v>
      </c>
      <c r="DA599" s="24">
        <v>29.27</v>
      </c>
      <c r="DB599" s="24">
        <v>318</v>
      </c>
      <c r="DC599" s="24">
        <v>12.02</v>
      </c>
      <c r="DD599" s="24">
        <v>12.53</v>
      </c>
      <c r="DE599" s="24">
        <v>508</v>
      </c>
      <c r="DF599" s="24">
        <v>29.47</v>
      </c>
      <c r="DG599" s="24">
        <v>32.950000000000003</v>
      </c>
      <c r="DH599" s="24">
        <v>7.8</v>
      </c>
    </row>
    <row r="600" spans="1:112" ht="12.3" customHeight="1">
      <c r="A600" s="24">
        <v>611</v>
      </c>
      <c r="B600" s="24" t="s">
        <v>176</v>
      </c>
      <c r="C600" s="24" t="s">
        <v>177</v>
      </c>
      <c r="D600" s="25" t="s">
        <v>655</v>
      </c>
      <c r="E600" s="25" t="s">
        <v>656</v>
      </c>
      <c r="F600" s="25" t="s">
        <v>1157</v>
      </c>
      <c r="G600" s="25" t="s">
        <v>1158</v>
      </c>
      <c r="H600" s="25" t="s">
        <v>2848</v>
      </c>
      <c r="I600" s="26">
        <v>12454</v>
      </c>
      <c r="J600" s="27">
        <v>14106.912110425656</v>
      </c>
      <c r="K600" s="27">
        <f t="shared" si="324"/>
        <v>4219.4152000000004</v>
      </c>
      <c r="L600" s="24">
        <v>2037</v>
      </c>
      <c r="M600" s="24">
        <v>648</v>
      </c>
      <c r="N600" s="24">
        <v>396</v>
      </c>
      <c r="O600" s="24">
        <f t="shared" si="325"/>
        <v>1044</v>
      </c>
      <c r="P600" s="28">
        <v>33.880000000000003</v>
      </c>
      <c r="Q600" s="28">
        <f t="shared" si="326"/>
        <v>0.43784096975113435</v>
      </c>
      <c r="R600" s="29">
        <v>0.49601260656422075</v>
      </c>
      <c r="S600" s="29">
        <v>0.14359813329341045</v>
      </c>
      <c r="T600" s="29">
        <v>1</v>
      </c>
      <c r="U600" s="28" t="s">
        <v>128</v>
      </c>
      <c r="V600" s="28" t="s">
        <v>129</v>
      </c>
      <c r="W600" s="28">
        <v>0.44864576309968068</v>
      </c>
      <c r="X600" s="27">
        <v>6329.0063487620455</v>
      </c>
      <c r="Y600" s="30">
        <f t="shared" si="327"/>
        <v>5.0684442448322895E-4</v>
      </c>
      <c r="Z600" s="27">
        <f t="shared" si="328"/>
        <v>6329.0063487620455</v>
      </c>
      <c r="AA600" s="27">
        <v>0</v>
      </c>
      <c r="AB600" s="27">
        <v>30</v>
      </c>
      <c r="AC600" s="27">
        <v>0</v>
      </c>
      <c r="AD600" s="27">
        <v>0</v>
      </c>
      <c r="AE600" s="27">
        <v>0</v>
      </c>
      <c r="AF600" s="27">
        <f t="shared" si="329"/>
        <v>30</v>
      </c>
      <c r="AG600" s="27">
        <f t="shared" si="330"/>
        <v>1</v>
      </c>
      <c r="AH600" s="27">
        <v>0</v>
      </c>
      <c r="AI600" s="27">
        <v>30</v>
      </c>
      <c r="AJ600" s="27">
        <v>0</v>
      </c>
      <c r="AK600" s="27">
        <v>0</v>
      </c>
      <c r="AL600" s="27">
        <v>0</v>
      </c>
      <c r="AM600" s="27">
        <v>30</v>
      </c>
      <c r="AN600" s="27">
        <f t="shared" si="331"/>
        <v>1</v>
      </c>
      <c r="AO600" s="27">
        <v>0</v>
      </c>
      <c r="AP600" s="30">
        <f t="shared" si="332"/>
        <v>0</v>
      </c>
      <c r="AQ600" s="30">
        <f t="shared" si="333"/>
        <v>9.4601114401127648E-5</v>
      </c>
      <c r="AR600" s="31">
        <f t="shared" si="334"/>
        <v>0</v>
      </c>
      <c r="AS600" s="31">
        <f t="shared" si="350"/>
        <v>0</v>
      </c>
      <c r="AT600" s="32">
        <f t="shared" si="335"/>
        <v>0</v>
      </c>
      <c r="AU600" s="24">
        <v>2033.2625983677528</v>
      </c>
      <c r="AV600" s="28">
        <f t="shared" si="336"/>
        <v>5.6464809342449421E-2</v>
      </c>
      <c r="AW600" s="30">
        <f t="shared" si="337"/>
        <v>7.2519110976838603E-4</v>
      </c>
      <c r="AX600" s="33">
        <f t="shared" si="338"/>
        <v>5.6464809342449421E-2</v>
      </c>
      <c r="AY600" s="30">
        <f t="shared" si="339"/>
        <v>6.3058999536725843E-4</v>
      </c>
      <c r="AZ600" s="31">
        <f t="shared" si="340"/>
        <v>0.89981816161017558</v>
      </c>
      <c r="BA600" s="31">
        <f t="shared" si="353"/>
        <v>2003.2625983677528</v>
      </c>
      <c r="BB600" s="33">
        <f t="shared" si="341"/>
        <v>1.4754611639481871E-2</v>
      </c>
      <c r="BC600" s="31">
        <f t="shared" si="342"/>
        <v>0.48409852583894858</v>
      </c>
      <c r="BD600" s="30">
        <f t="shared" si="343"/>
        <v>5.0684442448322895E-4</v>
      </c>
      <c r="BE600" s="31">
        <f t="shared" si="344"/>
        <v>0.94402277059358408</v>
      </c>
      <c r="BF600" s="31">
        <f t="shared" si="345"/>
        <v>0.46439179270591602</v>
      </c>
      <c r="BG600" s="31">
        <f t="shared" si="346"/>
        <v>0.70479005596784949</v>
      </c>
      <c r="BH600" s="24">
        <v>96.18</v>
      </c>
      <c r="BI600" s="24">
        <v>36.140093763000003</v>
      </c>
      <c r="BJ600" s="24">
        <f t="shared" si="318"/>
        <v>390.33966549550632</v>
      </c>
      <c r="BK600" s="28">
        <f t="shared" si="351"/>
        <v>0.19516983274775315</v>
      </c>
      <c r="BL600" s="28" t="str">
        <f t="shared" si="347"/>
        <v>FALSETRUE</v>
      </c>
      <c r="BM600" s="24" t="str">
        <f t="shared" si="348"/>
        <v>TRUETRUE</v>
      </c>
      <c r="BN600" s="28">
        <v>0.4919</v>
      </c>
      <c r="BO600" s="28">
        <f t="shared" si="349"/>
        <v>0.43724444444444444</v>
      </c>
      <c r="BP600" s="24">
        <v>4.25</v>
      </c>
      <c r="BQ600" s="24">
        <f t="shared" si="352"/>
        <v>323.71428571428572</v>
      </c>
      <c r="BR600" s="24">
        <v>14</v>
      </c>
      <c r="BS600" s="28">
        <v>13.6</v>
      </c>
      <c r="BT600" s="28">
        <v>1693.7440000000001</v>
      </c>
      <c r="BU600" s="24">
        <v>0.2</v>
      </c>
      <c r="BV600" s="28">
        <v>17.03</v>
      </c>
      <c r="BW600" s="28">
        <v>2120.9162000000001</v>
      </c>
      <c r="BX600" s="24">
        <v>3936</v>
      </c>
      <c r="BY600" s="24">
        <v>8001</v>
      </c>
      <c r="BZ600" s="24">
        <v>517</v>
      </c>
      <c r="CA600" s="24">
        <v>3161</v>
      </c>
      <c r="CB600" s="24">
        <v>1591</v>
      </c>
      <c r="CC600" s="24">
        <v>7702</v>
      </c>
      <c r="CD600" s="24">
        <v>55.66</v>
      </c>
      <c r="CE600" s="24">
        <v>26.94</v>
      </c>
      <c r="CF600" s="24">
        <v>96.25</v>
      </c>
      <c r="CG600" s="24">
        <v>11978</v>
      </c>
      <c r="CH600" s="24">
        <v>476</v>
      </c>
      <c r="CI600" s="24">
        <v>3.82</v>
      </c>
      <c r="CJ600" s="24" t="s">
        <v>98</v>
      </c>
      <c r="CK600" s="24">
        <v>3130</v>
      </c>
      <c r="CL600" s="28">
        <v>1.03</v>
      </c>
      <c r="CM600" s="28">
        <v>4.1100000000000003</v>
      </c>
      <c r="CN600" s="24">
        <v>1583</v>
      </c>
      <c r="CO600" s="24">
        <v>50.67</v>
      </c>
      <c r="CP600" s="24">
        <v>1609</v>
      </c>
      <c r="CQ600" s="24">
        <v>1841</v>
      </c>
      <c r="CR600" s="24">
        <v>1082</v>
      </c>
      <c r="CS600" s="24">
        <v>4532</v>
      </c>
      <c r="CT600" s="24">
        <v>599</v>
      </c>
      <c r="CU600" s="24">
        <v>1499</v>
      </c>
      <c r="CV600" s="24">
        <v>1062</v>
      </c>
      <c r="CW600" s="24">
        <v>599</v>
      </c>
      <c r="CX600" s="24">
        <v>54.85</v>
      </c>
      <c r="CY600" s="24">
        <v>96.21</v>
      </c>
      <c r="CZ600" s="24">
        <v>80.64</v>
      </c>
      <c r="DA600" s="24">
        <v>36.299999999999997</v>
      </c>
      <c r="DB600" s="24">
        <v>417</v>
      </c>
      <c r="DC600" s="24">
        <v>4.63</v>
      </c>
      <c r="DD600" s="24">
        <v>10.08</v>
      </c>
      <c r="DE600" s="24">
        <v>470</v>
      </c>
      <c r="DF600" s="24">
        <v>15.04</v>
      </c>
      <c r="DG600" s="24">
        <v>19.46</v>
      </c>
      <c r="DH600" s="24">
        <v>4.51</v>
      </c>
    </row>
    <row r="601" spans="1:112" ht="12.3" customHeight="1">
      <c r="A601" s="24">
        <v>612</v>
      </c>
      <c r="B601" s="24" t="s">
        <v>176</v>
      </c>
      <c r="C601" s="24" t="s">
        <v>177</v>
      </c>
      <c r="D601" s="25" t="s">
        <v>655</v>
      </c>
      <c r="E601" s="25" t="s">
        <v>656</v>
      </c>
      <c r="F601" s="25" t="s">
        <v>2231</v>
      </c>
      <c r="G601" s="25" t="s">
        <v>2232</v>
      </c>
      <c r="H601" s="25" t="s">
        <v>2848</v>
      </c>
      <c r="I601" s="26">
        <v>6289</v>
      </c>
      <c r="J601" s="27">
        <v>7123.6847809914034</v>
      </c>
      <c r="K601" s="27">
        <f t="shared" si="324"/>
        <v>1809.3453000000002</v>
      </c>
      <c r="L601" s="24">
        <v>1094</v>
      </c>
      <c r="M601" s="24">
        <v>328</v>
      </c>
      <c r="N601" s="24">
        <v>114</v>
      </c>
      <c r="O601" s="24">
        <f t="shared" si="325"/>
        <v>442</v>
      </c>
      <c r="P601" s="28">
        <v>28.770000000000003</v>
      </c>
      <c r="Q601" s="28">
        <f t="shared" si="326"/>
        <v>0.41311359940919373</v>
      </c>
      <c r="R601" s="29">
        <v>0.49601260656422075</v>
      </c>
      <c r="S601" s="29">
        <v>0.14359813329341045</v>
      </c>
      <c r="T601" s="29">
        <v>1</v>
      </c>
      <c r="U601" s="28" t="s">
        <v>128</v>
      </c>
      <c r="V601" s="28" t="s">
        <v>129</v>
      </c>
      <c r="W601" s="28">
        <v>0.38097811701233225</v>
      </c>
      <c r="X601" s="27">
        <v>2713.9680140515134</v>
      </c>
      <c r="Y601" s="30">
        <f t="shared" si="327"/>
        <v>2.1734210401240799E-4</v>
      </c>
      <c r="Z601" s="27">
        <f t="shared" si="328"/>
        <v>2713.9680140515134</v>
      </c>
      <c r="AA601" s="27">
        <v>0</v>
      </c>
      <c r="AB601" s="27">
        <v>0</v>
      </c>
      <c r="AC601" s="27">
        <v>0</v>
      </c>
      <c r="AD601" s="27">
        <v>0</v>
      </c>
      <c r="AE601" s="27">
        <v>0</v>
      </c>
      <c r="AF601" s="27">
        <f t="shared" si="329"/>
        <v>0</v>
      </c>
      <c r="AG601" s="27">
        <f t="shared" si="330"/>
        <v>0</v>
      </c>
      <c r="AH601" s="27">
        <v>0</v>
      </c>
      <c r="AI601" s="27">
        <v>0</v>
      </c>
      <c r="AJ601" s="27">
        <v>0</v>
      </c>
      <c r="AK601" s="27">
        <v>0</v>
      </c>
      <c r="AL601" s="27">
        <v>0</v>
      </c>
      <c r="AM601" s="27">
        <v>0</v>
      </c>
      <c r="AN601" s="27">
        <f t="shared" si="331"/>
        <v>0</v>
      </c>
      <c r="AO601" s="27">
        <v>0</v>
      </c>
      <c r="AP601" s="30">
        <f t="shared" si="332"/>
        <v>0</v>
      </c>
      <c r="AQ601" s="30">
        <f t="shared" si="333"/>
        <v>0</v>
      </c>
      <c r="AR601" s="31">
        <f t="shared" si="334"/>
        <v>0</v>
      </c>
      <c r="AS601" s="31">
        <f t="shared" si="350"/>
        <v>0</v>
      </c>
      <c r="AT601" s="32">
        <f t="shared" si="335"/>
        <v>0</v>
      </c>
      <c r="AU601" s="24">
        <v>844.6284854163406</v>
      </c>
      <c r="AV601" s="28">
        <f t="shared" si="336"/>
        <v>2.3455792888002338E-2</v>
      </c>
      <c r="AW601" s="30">
        <f t="shared" si="337"/>
        <v>3.0124838236476631E-4</v>
      </c>
      <c r="AX601" s="33">
        <f t="shared" si="338"/>
        <v>2.3455792888002338E-2</v>
      </c>
      <c r="AY601" s="30">
        <f t="shared" si="339"/>
        <v>3.0124838236476631E-4</v>
      </c>
      <c r="AZ601" s="31">
        <f t="shared" si="340"/>
        <v>0.89711653275236281</v>
      </c>
      <c r="BA601" s="31">
        <f t="shared" si="353"/>
        <v>844.6284854163406</v>
      </c>
      <c r="BB601" s="33">
        <f t="shared" si="341"/>
        <v>0</v>
      </c>
      <c r="BC601" s="31">
        <f t="shared" si="342"/>
        <v>0.4721949774015286</v>
      </c>
      <c r="BD601" s="30">
        <f t="shared" si="343"/>
        <v>2.1734210401240799E-4</v>
      </c>
      <c r="BE601" s="31">
        <f t="shared" si="344"/>
        <v>0.9429017299436665</v>
      </c>
      <c r="BF601" s="31">
        <f t="shared" si="345"/>
        <v>0.44136572968667037</v>
      </c>
      <c r="BG601" s="31">
        <f t="shared" si="346"/>
        <v>0.66984426127692065</v>
      </c>
      <c r="BH601" s="24">
        <v>46.18</v>
      </c>
      <c r="BI601" s="24">
        <v>248.882924395</v>
      </c>
      <c r="BJ601" s="24">
        <f t="shared" si="318"/>
        <v>28.622633707427283</v>
      </c>
      <c r="BK601" s="28">
        <f t="shared" si="351"/>
        <v>1.4311316853713642E-2</v>
      </c>
      <c r="BL601" s="28" t="str">
        <f t="shared" si="347"/>
        <v>FALSEFALSE</v>
      </c>
      <c r="BM601" s="24" t="str">
        <f t="shared" si="348"/>
        <v>FALSEFALSE</v>
      </c>
      <c r="BN601" s="28">
        <v>0.49170000000000003</v>
      </c>
      <c r="BO601" s="28">
        <f t="shared" si="349"/>
        <v>0.43706666666666671</v>
      </c>
      <c r="BP601" s="24">
        <v>8.4499999999999993</v>
      </c>
      <c r="BQ601" s="24">
        <f t="shared" si="352"/>
        <v>201.54545454545453</v>
      </c>
      <c r="BR601" s="24">
        <v>11</v>
      </c>
      <c r="BS601" s="28">
        <v>17</v>
      </c>
      <c r="BT601" s="28">
        <v>1069.1300000000001</v>
      </c>
      <c r="BU601" s="24">
        <v>0.38</v>
      </c>
      <c r="BV601" s="28">
        <v>14.5</v>
      </c>
      <c r="BW601" s="28">
        <v>911.90499999999997</v>
      </c>
      <c r="BX601" s="24">
        <v>1921</v>
      </c>
      <c r="BY601" s="24">
        <v>3907</v>
      </c>
      <c r="BZ601" s="24">
        <v>461</v>
      </c>
      <c r="CA601" s="24">
        <v>1499</v>
      </c>
      <c r="CB601" s="24">
        <v>876</v>
      </c>
      <c r="CC601" s="24">
        <v>3914</v>
      </c>
      <c r="CD601" s="24">
        <v>60.97</v>
      </c>
      <c r="CE601" s="24">
        <v>29.15</v>
      </c>
      <c r="CF601" s="24">
        <v>98.33</v>
      </c>
      <c r="CG601" s="24">
        <v>2904</v>
      </c>
      <c r="CH601" s="24">
        <v>3385</v>
      </c>
      <c r="CI601" s="24">
        <v>53.82</v>
      </c>
      <c r="CJ601" s="24" t="s">
        <v>1980</v>
      </c>
      <c r="CK601" s="24">
        <v>1603</v>
      </c>
      <c r="CL601" s="28">
        <v>1.02</v>
      </c>
      <c r="CM601" s="28">
        <v>4</v>
      </c>
      <c r="CN601" s="24">
        <v>782</v>
      </c>
      <c r="CO601" s="24">
        <v>48.97</v>
      </c>
      <c r="CP601" s="24">
        <v>373</v>
      </c>
      <c r="CQ601" s="24">
        <v>1018</v>
      </c>
      <c r="CR601" s="24">
        <v>826</v>
      </c>
      <c r="CS601" s="24">
        <v>2217</v>
      </c>
      <c r="CT601" s="24">
        <v>351</v>
      </c>
      <c r="CU601" s="24">
        <v>754</v>
      </c>
      <c r="CV601" s="24">
        <v>571</v>
      </c>
      <c r="CW601" s="24">
        <v>278</v>
      </c>
      <c r="CX601" s="24">
        <v>73.28</v>
      </c>
      <c r="CY601" s="24">
        <v>95.08</v>
      </c>
      <c r="CZ601" s="24">
        <v>78.540000000000006</v>
      </c>
      <c r="DA601" s="24">
        <v>35.64</v>
      </c>
      <c r="DB601" s="24">
        <v>429</v>
      </c>
      <c r="DC601" s="24">
        <v>6.27</v>
      </c>
      <c r="DD601" s="24">
        <v>10.210000000000001</v>
      </c>
      <c r="DE601" s="24">
        <v>149</v>
      </c>
      <c r="DF601" s="24">
        <v>9.33</v>
      </c>
      <c r="DG601" s="24">
        <v>8.33</v>
      </c>
      <c r="DH601" s="24">
        <v>7.88</v>
      </c>
    </row>
    <row r="602" spans="1:112" ht="12.3" customHeight="1">
      <c r="A602" s="24">
        <v>613</v>
      </c>
      <c r="B602" s="24" t="s">
        <v>176</v>
      </c>
      <c r="C602" s="24" t="s">
        <v>177</v>
      </c>
      <c r="D602" s="25" t="s">
        <v>655</v>
      </c>
      <c r="E602" s="25" t="s">
        <v>656</v>
      </c>
      <c r="F602" s="25" t="s">
        <v>2114</v>
      </c>
      <c r="G602" s="25" t="s">
        <v>2115</v>
      </c>
      <c r="H602" s="25" t="s">
        <v>2848</v>
      </c>
      <c r="I602" s="26">
        <v>8500</v>
      </c>
      <c r="J602" s="27">
        <v>9628.1317599661215</v>
      </c>
      <c r="K602" s="27">
        <f t="shared" si="324"/>
        <v>4697.1000000000004</v>
      </c>
      <c r="L602" s="24">
        <v>928</v>
      </c>
      <c r="M602" s="24">
        <v>580</v>
      </c>
      <c r="N602" s="24">
        <v>566</v>
      </c>
      <c r="O602" s="24">
        <f t="shared" si="325"/>
        <v>1146</v>
      </c>
      <c r="P602" s="28">
        <v>55.26</v>
      </c>
      <c r="Q602" s="28">
        <f t="shared" si="326"/>
        <v>0.56550670141357873</v>
      </c>
      <c r="R602" s="29">
        <v>0.49601260656422075</v>
      </c>
      <c r="S602" s="29">
        <v>0.14359813329341045</v>
      </c>
      <c r="T602" s="29">
        <v>1</v>
      </c>
      <c r="U602" s="28" t="s">
        <v>128</v>
      </c>
      <c r="V602" s="28" t="s">
        <v>129</v>
      </c>
      <c r="W602" s="28">
        <v>0.73176401620095499</v>
      </c>
      <c r="X602" s="27">
        <v>7045.5203651847787</v>
      </c>
      <c r="Y602" s="30">
        <f t="shared" si="327"/>
        <v>5.6422485898997919E-4</v>
      </c>
      <c r="Z602" s="27">
        <f t="shared" si="328"/>
        <v>7045.5203651847787</v>
      </c>
      <c r="AA602" s="27">
        <v>0</v>
      </c>
      <c r="AB602" s="27">
        <v>0</v>
      </c>
      <c r="AC602" s="27">
        <v>0</v>
      </c>
      <c r="AD602" s="27">
        <v>0</v>
      </c>
      <c r="AE602" s="27">
        <v>0</v>
      </c>
      <c r="AF602" s="27">
        <f t="shared" si="329"/>
        <v>0</v>
      </c>
      <c r="AG602" s="27">
        <f t="shared" si="330"/>
        <v>0</v>
      </c>
      <c r="AH602" s="27">
        <v>0</v>
      </c>
      <c r="AI602" s="27">
        <v>0</v>
      </c>
      <c r="AJ602" s="27">
        <v>0</v>
      </c>
      <c r="AK602" s="27">
        <v>0</v>
      </c>
      <c r="AL602" s="27">
        <v>0</v>
      </c>
      <c r="AM602" s="27">
        <v>0</v>
      </c>
      <c r="AN602" s="27">
        <f t="shared" si="331"/>
        <v>0</v>
      </c>
      <c r="AO602" s="27">
        <v>0</v>
      </c>
      <c r="AP602" s="30">
        <f t="shared" si="332"/>
        <v>0</v>
      </c>
      <c r="AQ602" s="30">
        <f t="shared" si="333"/>
        <v>0</v>
      </c>
      <c r="AR602" s="31">
        <f t="shared" si="334"/>
        <v>0</v>
      </c>
      <c r="AS602" s="31">
        <f t="shared" si="350"/>
        <v>0</v>
      </c>
      <c r="AT602" s="32">
        <f t="shared" si="335"/>
        <v>0</v>
      </c>
      <c r="AU602" s="24">
        <v>1612.0761276907037</v>
      </c>
      <c r="AV602" s="28">
        <f t="shared" si="336"/>
        <v>4.4768231741754629E-2</v>
      </c>
      <c r="AW602" s="30">
        <f t="shared" si="337"/>
        <v>5.7496915401367024E-4</v>
      </c>
      <c r="AX602" s="33">
        <f t="shared" si="338"/>
        <v>4.4768231741754629E-2</v>
      </c>
      <c r="AY602" s="30">
        <f t="shared" si="339"/>
        <v>5.7496915401367024E-4</v>
      </c>
      <c r="AZ602" s="31">
        <f t="shared" si="340"/>
        <v>0.8993618971596351</v>
      </c>
      <c r="BA602" s="31">
        <f t="shared" si="353"/>
        <v>1612.0761276907037</v>
      </c>
      <c r="BB602" s="33">
        <f t="shared" si="341"/>
        <v>0</v>
      </c>
      <c r="BC602" s="31">
        <f t="shared" si="342"/>
        <v>0.4800475784885368</v>
      </c>
      <c r="BD602" s="30">
        <f t="shared" si="343"/>
        <v>5.6422485898997919E-4</v>
      </c>
      <c r="BE602" s="31">
        <f t="shared" si="344"/>
        <v>0.94424496501153354</v>
      </c>
      <c r="BF602" s="31">
        <f t="shared" si="345"/>
        <v>0.55885773535715944</v>
      </c>
      <c r="BG602" s="31">
        <f t="shared" si="346"/>
        <v>0.84815748419108594</v>
      </c>
      <c r="BH602" s="24">
        <v>0</v>
      </c>
      <c r="BI602" s="24">
        <v>650.03063705800002</v>
      </c>
      <c r="BJ602" s="24">
        <f t="shared" si="318"/>
        <v>14.811812260945842</v>
      </c>
      <c r="BK602" s="28">
        <f t="shared" si="351"/>
        <v>7.405906130472921E-3</v>
      </c>
      <c r="BL602" s="28" t="str">
        <f t="shared" si="347"/>
        <v>TRUEFALSE</v>
      </c>
      <c r="BM602" s="24" t="str">
        <f t="shared" si="348"/>
        <v>TRUEFALSE</v>
      </c>
      <c r="BN602" s="28">
        <v>0.52310000000000001</v>
      </c>
      <c r="BO602" s="28">
        <f t="shared" si="349"/>
        <v>0.46497777777777777</v>
      </c>
      <c r="BP602" s="24">
        <v>12.57</v>
      </c>
      <c r="BQ602" s="24">
        <f t="shared" si="352"/>
        <v>53.731707317073173</v>
      </c>
      <c r="BR602" s="24">
        <v>41</v>
      </c>
      <c r="BS602" s="28">
        <v>50.75</v>
      </c>
      <c r="BT602" s="28">
        <v>4313.75</v>
      </c>
      <c r="BU602" s="24">
        <v>21.08</v>
      </c>
      <c r="BV602" s="28">
        <v>41.82</v>
      </c>
      <c r="BW602" s="28">
        <v>3554.7</v>
      </c>
      <c r="BX602" s="24">
        <v>2769</v>
      </c>
      <c r="BY602" s="24">
        <v>5293</v>
      </c>
      <c r="BZ602" s="24">
        <v>438</v>
      </c>
      <c r="CA602" s="24">
        <v>2237</v>
      </c>
      <c r="CB602" s="24">
        <v>1087</v>
      </c>
      <c r="CC602" s="24">
        <v>5176</v>
      </c>
      <c r="CD602" s="24">
        <v>60.59</v>
      </c>
      <c r="CE602" s="24">
        <v>27.3</v>
      </c>
      <c r="CF602" s="24">
        <v>108.9</v>
      </c>
      <c r="CG602" s="24">
        <v>0</v>
      </c>
      <c r="CH602" s="24">
        <v>8500</v>
      </c>
      <c r="CI602" s="24">
        <v>100</v>
      </c>
      <c r="CJ602" s="24" t="s">
        <v>1980</v>
      </c>
      <c r="CK602" s="24">
        <v>2165</v>
      </c>
      <c r="CL602" s="28">
        <v>1.01</v>
      </c>
      <c r="CM602" s="28">
        <v>3.81</v>
      </c>
      <c r="CN602" s="24">
        <v>775</v>
      </c>
      <c r="CO602" s="24">
        <v>35.909999999999997</v>
      </c>
      <c r="CP602" s="24">
        <v>437</v>
      </c>
      <c r="CQ602" s="24">
        <v>1321</v>
      </c>
      <c r="CR602" s="24">
        <v>445</v>
      </c>
      <c r="CS602" s="24">
        <v>2203</v>
      </c>
      <c r="CT602" s="24">
        <v>488</v>
      </c>
      <c r="CU602" s="24">
        <v>1026</v>
      </c>
      <c r="CV602" s="24">
        <v>587</v>
      </c>
      <c r="CW602" s="24">
        <v>261</v>
      </c>
      <c r="CX602" s="24">
        <v>61.62</v>
      </c>
      <c r="CY602" s="24">
        <v>92.93</v>
      </c>
      <c r="CZ602" s="24">
        <v>65.81</v>
      </c>
      <c r="DA602" s="24">
        <v>23.47</v>
      </c>
      <c r="DB602" s="24">
        <v>835</v>
      </c>
      <c r="DC602" s="24">
        <v>8.91</v>
      </c>
      <c r="DD602" s="24">
        <v>13.9</v>
      </c>
      <c r="DE602" s="24">
        <v>800</v>
      </c>
      <c r="DF602" s="24">
        <v>37.07</v>
      </c>
      <c r="DG602" s="24">
        <v>28.96</v>
      </c>
      <c r="DH602" s="24">
        <v>7.86</v>
      </c>
    </row>
    <row r="603" spans="1:112" ht="12.3" customHeight="1">
      <c r="A603" s="24">
        <v>614</v>
      </c>
      <c r="B603" s="24" t="s">
        <v>176</v>
      </c>
      <c r="C603" s="24" t="s">
        <v>177</v>
      </c>
      <c r="D603" s="25" t="s">
        <v>1046</v>
      </c>
      <c r="E603" s="25" t="s">
        <v>1047</v>
      </c>
      <c r="F603" s="25" t="s">
        <v>1048</v>
      </c>
      <c r="G603" s="25" t="s">
        <v>1049</v>
      </c>
      <c r="H603" s="25" t="s">
        <v>2848</v>
      </c>
      <c r="I603" s="26">
        <v>19864</v>
      </c>
      <c r="J603" s="27">
        <v>22242.26452504647</v>
      </c>
      <c r="K603" s="27">
        <f t="shared" si="324"/>
        <v>3321.2607999999996</v>
      </c>
      <c r="L603" s="24">
        <v>4086</v>
      </c>
      <c r="M603" s="24">
        <v>648</v>
      </c>
      <c r="N603" s="24">
        <v>172</v>
      </c>
      <c r="O603" s="24">
        <f t="shared" si="325"/>
        <v>820</v>
      </c>
      <c r="P603" s="28">
        <v>16.72</v>
      </c>
      <c r="Q603" s="28">
        <f t="shared" si="326"/>
        <v>0.41786076423104668</v>
      </c>
      <c r="R603" s="29">
        <v>0.38457506227038657</v>
      </c>
      <c r="S603" s="29">
        <v>5.8456169718196463E-2</v>
      </c>
      <c r="T603" s="29">
        <v>0.72687668637861913</v>
      </c>
      <c r="U603" s="28" t="s">
        <v>128</v>
      </c>
      <c r="V603" s="28" t="s">
        <v>129</v>
      </c>
      <c r="W603" s="28">
        <v>0.39520850024431742</v>
      </c>
      <c r="X603" s="27">
        <v>8790.3320049810009</v>
      </c>
      <c r="Y603" s="30">
        <f t="shared" si="327"/>
        <v>7.0395422607729991E-4</v>
      </c>
      <c r="Z603" s="27">
        <f t="shared" si="328"/>
        <v>8626.3320049810009</v>
      </c>
      <c r="AA603" s="27">
        <v>0</v>
      </c>
      <c r="AB603" s="27">
        <v>0</v>
      </c>
      <c r="AC603" s="27">
        <v>0</v>
      </c>
      <c r="AD603" s="27">
        <v>164</v>
      </c>
      <c r="AE603" s="27">
        <v>3464</v>
      </c>
      <c r="AF603" s="27">
        <f t="shared" si="329"/>
        <v>3464</v>
      </c>
      <c r="AG603" s="27">
        <f t="shared" si="330"/>
        <v>2</v>
      </c>
      <c r="AH603" s="27">
        <v>0</v>
      </c>
      <c r="AI603" s="27">
        <v>0</v>
      </c>
      <c r="AJ603" s="27">
        <v>0</v>
      </c>
      <c r="AK603" s="27">
        <v>164</v>
      </c>
      <c r="AL603" s="27">
        <v>3464</v>
      </c>
      <c r="AM603" s="27">
        <v>3628</v>
      </c>
      <c r="AN603" s="27">
        <f t="shared" si="331"/>
        <v>2</v>
      </c>
      <c r="AO603" s="27">
        <v>164</v>
      </c>
      <c r="AP603" s="30">
        <f t="shared" si="332"/>
        <v>9.4842850601344159E-5</v>
      </c>
      <c r="AQ603" s="30">
        <f t="shared" si="333"/>
        <v>0</v>
      </c>
      <c r="AR603" s="31">
        <f t="shared" si="334"/>
        <v>1.8656860731434282E-2</v>
      </c>
      <c r="AS603" s="31">
        <f t="shared" si="350"/>
        <v>1.8656860731434282E-2</v>
      </c>
      <c r="AT603" s="32">
        <f t="shared" si="335"/>
        <v>7.3733499489372408E-3</v>
      </c>
      <c r="AU603" s="24">
        <v>2411.5622684908249</v>
      </c>
      <c r="AV603" s="28">
        <f t="shared" si="336"/>
        <v>6.6970397142548863E-2</v>
      </c>
      <c r="AW603" s="30">
        <f t="shared" si="337"/>
        <v>8.6011689742699791E-4</v>
      </c>
      <c r="AX603" s="33">
        <f t="shared" si="338"/>
        <v>6.6970397142548863E-2</v>
      </c>
      <c r="AY603" s="30">
        <f t="shared" si="339"/>
        <v>8.6011689742699791E-4</v>
      </c>
      <c r="AZ603" s="31">
        <f t="shared" si="340"/>
        <v>0.90170099839048945</v>
      </c>
      <c r="BA603" s="31">
        <f t="shared" si="353"/>
        <v>2411.5622684908249</v>
      </c>
      <c r="BB603" s="33">
        <f t="shared" si="341"/>
        <v>0</v>
      </c>
      <c r="BC603" s="31">
        <f t="shared" si="342"/>
        <v>0.45108215260114165</v>
      </c>
      <c r="BD603" s="30">
        <f t="shared" si="343"/>
        <v>6.0911137547595574E-4</v>
      </c>
      <c r="BE603" s="31">
        <f t="shared" si="344"/>
        <v>0.94441877919558614</v>
      </c>
      <c r="BF603" s="31">
        <f t="shared" si="345"/>
        <v>0.44677707788866022</v>
      </c>
      <c r="BG603" s="31">
        <f t="shared" si="346"/>
        <v>0.67805686206368154</v>
      </c>
      <c r="BH603" s="24">
        <v>81.680000000000007</v>
      </c>
      <c r="BI603" s="24">
        <v>105.038569524</v>
      </c>
      <c r="BJ603" s="24">
        <f t="shared" ref="BJ603:BJ666" si="354">J603/BI603</f>
        <v>211.75330762634189</v>
      </c>
      <c r="BK603" s="28">
        <f t="shared" si="351"/>
        <v>0.10587665381317095</v>
      </c>
      <c r="BL603" s="28" t="str">
        <f t="shared" si="347"/>
        <v>FALSETRUE</v>
      </c>
      <c r="BM603" s="24" t="str">
        <f t="shared" si="348"/>
        <v>FALSETRUE</v>
      </c>
      <c r="BN603" s="28">
        <v>0.46399999999999997</v>
      </c>
      <c r="BO603" s="28">
        <f t="shared" si="349"/>
        <v>0.41244444444444439</v>
      </c>
      <c r="BP603" s="24">
        <v>4.66</v>
      </c>
      <c r="BQ603" s="24">
        <f t="shared" si="352"/>
        <v>210.41379310344828</v>
      </c>
      <c r="BR603" s="24">
        <v>29</v>
      </c>
      <c r="BS603" s="28">
        <v>5.89</v>
      </c>
      <c r="BT603" s="28">
        <v>1169.9895999999999</v>
      </c>
      <c r="BU603" s="24">
        <v>1.28</v>
      </c>
      <c r="BV603" s="28">
        <v>2.5700000000000003</v>
      </c>
      <c r="BW603" s="28">
        <v>510.50480000000005</v>
      </c>
      <c r="BX603" s="24">
        <v>5921</v>
      </c>
      <c r="BY603" s="24">
        <v>12762</v>
      </c>
      <c r="BZ603" s="24">
        <v>1181</v>
      </c>
      <c r="CA603" s="24">
        <v>4625</v>
      </c>
      <c r="CB603" s="24">
        <v>2605</v>
      </c>
      <c r="CC603" s="24">
        <v>12634</v>
      </c>
      <c r="CD603" s="24">
        <v>55.65</v>
      </c>
      <c r="CE603" s="24">
        <v>28.87</v>
      </c>
      <c r="CF603" s="24">
        <v>92.8</v>
      </c>
      <c r="CG603" s="24">
        <v>16225</v>
      </c>
      <c r="CH603" s="24">
        <v>3639</v>
      </c>
      <c r="CI603" s="24">
        <v>18.32</v>
      </c>
      <c r="CJ603" s="24" t="s">
        <v>98</v>
      </c>
      <c r="CK603" s="24">
        <v>5110</v>
      </c>
      <c r="CL603" s="28">
        <v>1.03</v>
      </c>
      <c r="CM603" s="28">
        <v>3.99</v>
      </c>
      <c r="CN603" s="24">
        <v>2752</v>
      </c>
      <c r="CO603" s="24">
        <v>54.01</v>
      </c>
      <c r="CP603" s="24">
        <v>1259</v>
      </c>
      <c r="CQ603" s="24">
        <v>2617</v>
      </c>
      <c r="CR603" s="24">
        <v>1303</v>
      </c>
      <c r="CS603" s="24">
        <v>6102</v>
      </c>
      <c r="CT603" s="24">
        <v>1129</v>
      </c>
      <c r="CU603" s="24">
        <v>2312</v>
      </c>
      <c r="CV603" s="24">
        <v>1747</v>
      </c>
      <c r="CW603" s="24">
        <v>947</v>
      </c>
      <c r="CX603" s="24">
        <v>74.180000000000007</v>
      </c>
      <c r="CY603" s="24">
        <v>97.02</v>
      </c>
      <c r="CZ603" s="24">
        <v>81.069999999999993</v>
      </c>
      <c r="DA603" s="24">
        <v>38.22</v>
      </c>
      <c r="DB603" s="24">
        <v>748</v>
      </c>
      <c r="DC603" s="24">
        <v>4.04</v>
      </c>
      <c r="DD603" s="24">
        <v>7.07</v>
      </c>
      <c r="DE603" s="24">
        <v>230</v>
      </c>
      <c r="DF603" s="24">
        <v>4.51</v>
      </c>
      <c r="DG603" s="24">
        <v>3.87</v>
      </c>
      <c r="DH603" s="24">
        <v>4.08</v>
      </c>
    </row>
    <row r="604" spans="1:112" ht="12.3" customHeight="1">
      <c r="A604" s="24">
        <v>615</v>
      </c>
      <c r="B604" s="24" t="s">
        <v>176</v>
      </c>
      <c r="C604" s="24" t="s">
        <v>177</v>
      </c>
      <c r="D604" s="25" t="s">
        <v>1046</v>
      </c>
      <c r="E604" s="25" t="s">
        <v>1047</v>
      </c>
      <c r="F604" s="25" t="s">
        <v>2708</v>
      </c>
      <c r="G604" s="25" t="s">
        <v>2709</v>
      </c>
      <c r="H604" s="25" t="s">
        <v>2848</v>
      </c>
      <c r="I604" s="26">
        <v>1117</v>
      </c>
      <c r="J604" s="27">
        <v>1250.7354749535293</v>
      </c>
      <c r="K604" s="27">
        <f t="shared" si="324"/>
        <v>92.375900000000001</v>
      </c>
      <c r="L604" s="24">
        <v>255</v>
      </c>
      <c r="M604" s="24">
        <v>23</v>
      </c>
      <c r="N604" s="24">
        <v>0</v>
      </c>
      <c r="O604" s="24">
        <f t="shared" si="325"/>
        <v>23</v>
      </c>
      <c r="P604" s="28">
        <v>8.27</v>
      </c>
      <c r="Q604" s="28">
        <f t="shared" si="326"/>
        <v>0.34219219373179693</v>
      </c>
      <c r="R604" s="29">
        <v>0.38457506227038657</v>
      </c>
      <c r="S604" s="29">
        <v>5.8456169718196463E-2</v>
      </c>
      <c r="T604" s="29">
        <v>0.72687668637861913</v>
      </c>
      <c r="U604" s="28" t="s">
        <v>128</v>
      </c>
      <c r="V604" s="28" t="s">
        <v>129</v>
      </c>
      <c r="W604" s="28">
        <v>0.19547693163998237</v>
      </c>
      <c r="X604" s="27">
        <v>244.48993293719192</v>
      </c>
      <c r="Y604" s="30">
        <f t="shared" si="327"/>
        <v>1.957943356712428E-5</v>
      </c>
      <c r="Z604" s="27">
        <f t="shared" si="328"/>
        <v>244.48993293719192</v>
      </c>
      <c r="AA604" s="27">
        <v>0</v>
      </c>
      <c r="AB604" s="27">
        <v>0</v>
      </c>
      <c r="AC604" s="27">
        <v>0</v>
      </c>
      <c r="AD604" s="27">
        <v>0</v>
      </c>
      <c r="AE604" s="27">
        <v>0</v>
      </c>
      <c r="AF604" s="27">
        <f t="shared" si="329"/>
        <v>0</v>
      </c>
      <c r="AG604" s="27">
        <f t="shared" si="330"/>
        <v>0</v>
      </c>
      <c r="AH604" s="27">
        <v>0</v>
      </c>
      <c r="AI604" s="27">
        <v>0</v>
      </c>
      <c r="AJ604" s="27">
        <v>0</v>
      </c>
      <c r="AK604" s="27">
        <v>0</v>
      </c>
      <c r="AL604" s="27">
        <v>0</v>
      </c>
      <c r="AM604" s="27">
        <v>0</v>
      </c>
      <c r="AN604" s="27">
        <f t="shared" si="331"/>
        <v>0</v>
      </c>
      <c r="AO604" s="27">
        <v>0</v>
      </c>
      <c r="AP604" s="30">
        <f t="shared" si="332"/>
        <v>0</v>
      </c>
      <c r="AQ604" s="30">
        <f t="shared" si="333"/>
        <v>0</v>
      </c>
      <c r="AR604" s="31">
        <f t="shared" si="334"/>
        <v>0</v>
      </c>
      <c r="AS604" s="31">
        <f t="shared" si="350"/>
        <v>0</v>
      </c>
      <c r="AT604" s="32">
        <f t="shared" si="335"/>
        <v>0</v>
      </c>
      <c r="AU604" s="24">
        <v>94.024404118831512</v>
      </c>
      <c r="AV604" s="28">
        <f t="shared" si="336"/>
        <v>2.611108892854869E-3</v>
      </c>
      <c r="AW604" s="30">
        <f t="shared" si="337"/>
        <v>3.3535098724082271E-5</v>
      </c>
      <c r="AX604" s="33">
        <f t="shared" si="338"/>
        <v>2.611108892854869E-3</v>
      </c>
      <c r="AY604" s="30">
        <f t="shared" si="339"/>
        <v>3.3535098724082271E-5</v>
      </c>
      <c r="AZ604" s="31">
        <f t="shared" si="340"/>
        <v>0.89492044849167751</v>
      </c>
      <c r="BA604" s="31">
        <f t="shared" si="353"/>
        <v>94.024404118831512</v>
      </c>
      <c r="BB604" s="33">
        <f t="shared" si="341"/>
        <v>0</v>
      </c>
      <c r="BC604" s="31">
        <f t="shared" si="342"/>
        <v>0.4273688732183063</v>
      </c>
      <c r="BD604" s="30">
        <f t="shared" si="343"/>
        <v>1.957943356712428E-5</v>
      </c>
      <c r="BE604" s="31">
        <f t="shared" si="344"/>
        <v>0.94213593299860265</v>
      </c>
      <c r="BF604" s="31">
        <f t="shared" si="345"/>
        <v>0.37921081469071738</v>
      </c>
      <c r="BG604" s="31">
        <f t="shared" si="346"/>
        <v>0.57551407132368071</v>
      </c>
      <c r="BH604" s="24">
        <v>0</v>
      </c>
      <c r="BI604" s="24">
        <v>20.715983133400002</v>
      </c>
      <c r="BJ604" s="24">
        <f t="shared" si="354"/>
        <v>60.375385850599159</v>
      </c>
      <c r="BK604" s="28">
        <f t="shared" si="351"/>
        <v>3.0187692925299579E-2</v>
      </c>
      <c r="BL604" s="28" t="str">
        <f t="shared" si="347"/>
        <v>FALSEFALSE</v>
      </c>
      <c r="BM604" s="24" t="str">
        <f t="shared" si="348"/>
        <v>FALSEFALSE</v>
      </c>
      <c r="BN604" s="28">
        <v>0.42759999999999998</v>
      </c>
      <c r="BO604" s="28">
        <f t="shared" si="349"/>
        <v>0.38008888888888887</v>
      </c>
      <c r="BP604" s="24">
        <v>5.49</v>
      </c>
      <c r="BQ604" s="24">
        <f t="shared" si="352"/>
        <v>96.2</v>
      </c>
      <c r="BR604" s="24">
        <v>5</v>
      </c>
      <c r="BS604" s="28">
        <v>1.03</v>
      </c>
      <c r="BT604" s="28">
        <v>11.505100000000001</v>
      </c>
      <c r="BU604" s="24"/>
      <c r="BV604" s="28">
        <v>0.34</v>
      </c>
      <c r="BW604" s="28">
        <v>3.7978000000000005</v>
      </c>
      <c r="BX604" s="24">
        <v>307</v>
      </c>
      <c r="BY604" s="24">
        <v>718</v>
      </c>
      <c r="BZ604" s="24">
        <v>92</v>
      </c>
      <c r="CA604" s="24">
        <v>239</v>
      </c>
      <c r="CB604" s="24">
        <v>172</v>
      </c>
      <c r="CC604" s="24">
        <v>706</v>
      </c>
      <c r="CD604" s="24">
        <v>55.57</v>
      </c>
      <c r="CE604" s="24">
        <v>30.12</v>
      </c>
      <c r="CF604" s="24">
        <v>88.36</v>
      </c>
      <c r="CG604" s="24">
        <v>0</v>
      </c>
      <c r="CH604" s="24">
        <v>1117</v>
      </c>
      <c r="CI604" s="24">
        <v>100</v>
      </c>
      <c r="CJ604" s="24" t="s">
        <v>1980</v>
      </c>
      <c r="CK604" s="24">
        <v>295</v>
      </c>
      <c r="CL604" s="28">
        <v>1.01</v>
      </c>
      <c r="CM604" s="28">
        <v>3.81</v>
      </c>
      <c r="CN604" s="24">
        <v>175</v>
      </c>
      <c r="CO604" s="24">
        <v>59.73</v>
      </c>
      <c r="CP604" s="24">
        <v>90</v>
      </c>
      <c r="CQ604" s="24">
        <v>280</v>
      </c>
      <c r="CR604" s="24">
        <v>111</v>
      </c>
      <c r="CS604" s="24">
        <v>481</v>
      </c>
      <c r="CT604" s="24">
        <v>69</v>
      </c>
      <c r="CU604" s="24">
        <v>104</v>
      </c>
      <c r="CV604" s="24">
        <v>137</v>
      </c>
      <c r="CW604" s="24">
        <v>35</v>
      </c>
      <c r="CX604" s="24">
        <v>77.53</v>
      </c>
      <c r="CY604" s="24">
        <v>99.05</v>
      </c>
      <c r="CZ604" s="24">
        <v>89.54</v>
      </c>
      <c r="DA604" s="24">
        <v>24.31</v>
      </c>
      <c r="DB604" s="24">
        <v>50</v>
      </c>
      <c r="DC604" s="24">
        <v>1.1599999999999999</v>
      </c>
      <c r="DD604" s="24">
        <v>2.39</v>
      </c>
      <c r="DE604" s="24">
        <v>1</v>
      </c>
      <c r="DF604" s="24">
        <v>0.34</v>
      </c>
      <c r="DG604" s="24">
        <v>0</v>
      </c>
      <c r="DH604" s="24">
        <v>5.04</v>
      </c>
    </row>
    <row r="605" spans="1:112" ht="12.3" customHeight="1">
      <c r="A605" s="24">
        <v>616</v>
      </c>
      <c r="B605" s="24" t="s">
        <v>176</v>
      </c>
      <c r="C605" s="24" t="s">
        <v>177</v>
      </c>
      <c r="D605" s="25" t="s">
        <v>1039</v>
      </c>
      <c r="E605" s="25" t="s">
        <v>1040</v>
      </c>
      <c r="F605" s="25" t="s">
        <v>1039</v>
      </c>
      <c r="G605" s="25" t="s">
        <v>1041</v>
      </c>
      <c r="H605" s="25" t="s">
        <v>2848</v>
      </c>
      <c r="I605" s="26">
        <v>159142</v>
      </c>
      <c r="J605" s="27">
        <v>247195.43947166207</v>
      </c>
      <c r="K605" s="27">
        <f t="shared" si="324"/>
        <v>17187.335999999999</v>
      </c>
      <c r="L605" s="24">
        <v>40607</v>
      </c>
      <c r="M605" s="24">
        <v>4077</v>
      </c>
      <c r="N605" s="24">
        <v>844</v>
      </c>
      <c r="O605" s="24">
        <f t="shared" si="325"/>
        <v>4921</v>
      </c>
      <c r="P605" s="28">
        <v>10.799999999999999</v>
      </c>
      <c r="Q605" s="28">
        <f t="shared" si="326"/>
        <v>0.35694275971152351</v>
      </c>
      <c r="R605" s="29">
        <v>0.1812255042352785</v>
      </c>
      <c r="S605" s="29">
        <v>0.14937281704251232</v>
      </c>
      <c r="T605" s="29">
        <v>0.53363921351681376</v>
      </c>
      <c r="U605" s="28" t="s">
        <v>182</v>
      </c>
      <c r="V605" s="28" t="s">
        <v>183</v>
      </c>
      <c r="W605" s="28">
        <v>0.22411802219196883</v>
      </c>
      <c r="X605" s="27">
        <v>55400.952989263445</v>
      </c>
      <c r="Y605" s="30">
        <f t="shared" si="327"/>
        <v>4.4366623426058084E-3</v>
      </c>
      <c r="Z605" s="27">
        <f t="shared" si="328"/>
        <v>40165.952989263445</v>
      </c>
      <c r="AA605" s="27">
        <v>550</v>
      </c>
      <c r="AB605" s="27">
        <v>7318</v>
      </c>
      <c r="AC605" s="27">
        <v>333</v>
      </c>
      <c r="AD605" s="27">
        <v>7746</v>
      </c>
      <c r="AE605" s="27">
        <v>19717</v>
      </c>
      <c r="AF605" s="27">
        <f t="shared" si="329"/>
        <v>19717</v>
      </c>
      <c r="AG605" s="27">
        <f t="shared" si="330"/>
        <v>5</v>
      </c>
      <c r="AH605" s="27">
        <v>589</v>
      </c>
      <c r="AI605" s="27">
        <v>8679</v>
      </c>
      <c r="AJ605" s="27">
        <v>649</v>
      </c>
      <c r="AK605" s="27">
        <v>8239</v>
      </c>
      <c r="AL605" s="27">
        <v>19717</v>
      </c>
      <c r="AM605" s="27">
        <v>34954</v>
      </c>
      <c r="AN605" s="27">
        <f t="shared" si="331"/>
        <v>5</v>
      </c>
      <c r="AO605" s="27">
        <v>15235</v>
      </c>
      <c r="AP605" s="30">
        <f t="shared" si="332"/>
        <v>8.8105538348260872E-3</v>
      </c>
      <c r="AQ605" s="30">
        <f t="shared" si="333"/>
        <v>2.7368102396246229E-2</v>
      </c>
      <c r="AR605" s="31">
        <f t="shared" si="334"/>
        <v>0.27499526953900055</v>
      </c>
      <c r="AS605" s="31">
        <f t="shared" si="350"/>
        <v>0.27499526953900055</v>
      </c>
      <c r="AT605" s="32">
        <f t="shared" si="335"/>
        <v>6.1631395921228176E-2</v>
      </c>
      <c r="AU605" s="24">
        <v>6215.2409914276795</v>
      </c>
      <c r="AV605" s="28">
        <f t="shared" si="336"/>
        <v>0.17260062614640484</v>
      </c>
      <c r="AW605" s="30">
        <f t="shared" si="337"/>
        <v>2.2167513019074312E-3</v>
      </c>
      <c r="AX605" s="33">
        <f t="shared" si="338"/>
        <v>0.17260062614640484</v>
      </c>
      <c r="AY605" s="30">
        <f t="shared" si="339"/>
        <v>-2.5151351094338796E-2</v>
      </c>
      <c r="AZ605" s="31">
        <f t="shared" si="340"/>
        <v>0.68832579833614138</v>
      </c>
      <c r="BA605" s="31">
        <v>0</v>
      </c>
      <c r="BB605" s="33">
        <f t="shared" si="341"/>
        <v>1.3964060302682455</v>
      </c>
      <c r="BC605" s="31">
        <f t="shared" si="342"/>
        <v>0.34738397623927492</v>
      </c>
      <c r="BD605" s="30">
        <f t="shared" si="343"/>
        <v>-4.3738914922202788E-3</v>
      </c>
      <c r="BE605" s="31">
        <f t="shared" si="344"/>
        <v>0.92512308317401748</v>
      </c>
      <c r="BF605" s="31">
        <f t="shared" si="345"/>
        <v>0.38455925590286405</v>
      </c>
      <c r="BG605" s="31">
        <f t="shared" si="346"/>
        <v>0.58363120052461981</v>
      </c>
      <c r="BH605" s="24">
        <v>100</v>
      </c>
      <c r="BI605" s="24">
        <v>69.359480544899995</v>
      </c>
      <c r="BJ605" s="24">
        <f t="shared" si="354"/>
        <v>3563.9747808036082</v>
      </c>
      <c r="BK605" s="28">
        <v>1</v>
      </c>
      <c r="BL605" s="28" t="str">
        <f t="shared" si="347"/>
        <v>FALSETRUE</v>
      </c>
      <c r="BM605" s="24" t="str">
        <f t="shared" si="348"/>
        <v>FALSETRUE</v>
      </c>
      <c r="BN605" s="28">
        <v>0.25259999999999999</v>
      </c>
      <c r="BO605" s="28">
        <f t="shared" si="349"/>
        <v>0.22453333333333333</v>
      </c>
      <c r="BP605" s="24">
        <v>2.02</v>
      </c>
      <c r="BQ605" s="24">
        <f t="shared" si="352"/>
        <v>355.53846153846155</v>
      </c>
      <c r="BR605" s="24">
        <v>78</v>
      </c>
      <c r="BS605" s="28">
        <v>0.95</v>
      </c>
      <c r="BT605" s="28">
        <v>1511.8489999999999</v>
      </c>
      <c r="BU605" s="24">
        <v>0.24</v>
      </c>
      <c r="BV605" s="28">
        <v>4.18</v>
      </c>
      <c r="BW605" s="28">
        <v>6652.1355999999996</v>
      </c>
      <c r="BX605" s="24">
        <v>28501</v>
      </c>
      <c r="BY605" s="24">
        <v>112819</v>
      </c>
      <c r="BZ605" s="24">
        <v>17822</v>
      </c>
      <c r="CA605" s="24">
        <v>23027</v>
      </c>
      <c r="CB605" s="24">
        <v>11536</v>
      </c>
      <c r="CC605" s="24">
        <v>124579</v>
      </c>
      <c r="CD605" s="24">
        <v>41.06</v>
      </c>
      <c r="CE605" s="24">
        <v>36.28</v>
      </c>
      <c r="CF605" s="24">
        <v>89.95</v>
      </c>
      <c r="CG605" s="24">
        <v>159142</v>
      </c>
      <c r="CH605" s="24">
        <v>0</v>
      </c>
      <c r="CI605" s="24">
        <v>0</v>
      </c>
      <c r="CJ605" s="24" t="s">
        <v>98</v>
      </c>
      <c r="CK605" s="24">
        <v>48934</v>
      </c>
      <c r="CL605" s="28">
        <v>1.02</v>
      </c>
      <c r="CM605" s="28">
        <v>3.3</v>
      </c>
      <c r="CN605" s="24">
        <v>18490</v>
      </c>
      <c r="CO605" s="24">
        <v>37.83</v>
      </c>
      <c r="CP605" s="24">
        <v>5046</v>
      </c>
      <c r="CQ605" s="24">
        <v>10830</v>
      </c>
      <c r="CR605" s="24">
        <v>11316</v>
      </c>
      <c r="CS605" s="24">
        <v>27732</v>
      </c>
      <c r="CT605" s="24">
        <v>5809</v>
      </c>
      <c r="CU605" s="24">
        <v>10525</v>
      </c>
      <c r="CV605" s="24">
        <v>8458</v>
      </c>
      <c r="CW605" s="24">
        <v>9533</v>
      </c>
      <c r="CX605" s="24">
        <v>73.98</v>
      </c>
      <c r="CY605" s="24">
        <v>94.26</v>
      </c>
      <c r="CZ605" s="24">
        <v>87.95</v>
      </c>
      <c r="DA605" s="24">
        <v>55.22</v>
      </c>
      <c r="DB605" s="24">
        <v>2823</v>
      </c>
      <c r="DC605" s="24">
        <v>6.23</v>
      </c>
      <c r="DD605" s="24">
        <v>4.24</v>
      </c>
      <c r="DE605" s="24">
        <v>639</v>
      </c>
      <c r="DF605" s="24">
        <v>1.31</v>
      </c>
      <c r="DG605" s="24">
        <v>4.16</v>
      </c>
      <c r="DH605" s="24">
        <v>1.91</v>
      </c>
    </row>
    <row r="606" spans="1:112" ht="12.3" customHeight="1">
      <c r="A606" s="24">
        <v>617</v>
      </c>
      <c r="B606" s="24" t="s">
        <v>176</v>
      </c>
      <c r="C606" s="24" t="s">
        <v>177</v>
      </c>
      <c r="D606" s="25" t="s">
        <v>1039</v>
      </c>
      <c r="E606" s="25" t="s">
        <v>1040</v>
      </c>
      <c r="F606" s="25" t="s">
        <v>1862</v>
      </c>
      <c r="G606" s="25" t="s">
        <v>1863</v>
      </c>
      <c r="H606" s="25" t="s">
        <v>2848</v>
      </c>
      <c r="I606" s="26">
        <v>41543</v>
      </c>
      <c r="J606" s="27">
        <v>64528.786504953176</v>
      </c>
      <c r="K606" s="27">
        <f t="shared" si="324"/>
        <v>1221.3642</v>
      </c>
      <c r="L606" s="24">
        <v>10138</v>
      </c>
      <c r="M606" s="24">
        <v>296</v>
      </c>
      <c r="N606" s="24">
        <v>11</v>
      </c>
      <c r="O606" s="24">
        <f t="shared" si="325"/>
        <v>307</v>
      </c>
      <c r="P606" s="28">
        <v>2.94</v>
      </c>
      <c r="Q606" s="28">
        <f t="shared" si="326"/>
        <v>0.20659411318071386</v>
      </c>
      <c r="R606" s="29">
        <v>0.1812255042352785</v>
      </c>
      <c r="S606" s="29">
        <v>0.14937281704251232</v>
      </c>
      <c r="T606" s="29">
        <v>0.53363921351681376</v>
      </c>
      <c r="U606" s="28" t="s">
        <v>182</v>
      </c>
      <c r="V606" s="28" t="s">
        <v>183</v>
      </c>
      <c r="W606" s="28">
        <v>6.1009906041147074E-2</v>
      </c>
      <c r="X606" s="27">
        <v>3936.8952016164326</v>
      </c>
      <c r="Y606" s="30">
        <f t="shared" si="327"/>
        <v>3.1527751320779851E-4</v>
      </c>
      <c r="Z606" s="27">
        <f t="shared" si="328"/>
        <v>3544.8952016164326</v>
      </c>
      <c r="AA606" s="27">
        <v>0</v>
      </c>
      <c r="AB606" s="27">
        <v>0</v>
      </c>
      <c r="AC606" s="27">
        <v>0</v>
      </c>
      <c r="AD606" s="27">
        <v>54</v>
      </c>
      <c r="AE606" s="27">
        <v>0</v>
      </c>
      <c r="AF606" s="27">
        <f t="shared" si="329"/>
        <v>54</v>
      </c>
      <c r="AG606" s="27">
        <f t="shared" si="330"/>
        <v>1</v>
      </c>
      <c r="AH606" s="27">
        <v>174</v>
      </c>
      <c r="AI606" s="27">
        <v>0</v>
      </c>
      <c r="AJ606" s="27">
        <v>110</v>
      </c>
      <c r="AK606" s="27">
        <v>54</v>
      </c>
      <c r="AL606" s="27">
        <v>0</v>
      </c>
      <c r="AM606" s="27">
        <v>338</v>
      </c>
      <c r="AN606" s="27">
        <f t="shared" si="331"/>
        <v>3</v>
      </c>
      <c r="AO606" s="27">
        <v>392</v>
      </c>
      <c r="AP606" s="30">
        <f t="shared" si="332"/>
        <v>2.2669754533979824E-4</v>
      </c>
      <c r="AQ606" s="30">
        <f t="shared" si="333"/>
        <v>0</v>
      </c>
      <c r="AR606" s="31">
        <f t="shared" si="334"/>
        <v>9.9570849597177602E-2</v>
      </c>
      <c r="AS606" s="31">
        <f t="shared" si="350"/>
        <v>9.9570849597177602E-2</v>
      </c>
      <c r="AT606" s="32">
        <f t="shared" si="335"/>
        <v>6.0748081783609928E-3</v>
      </c>
      <c r="AU606" s="24">
        <v>204.505205049925</v>
      </c>
      <c r="AV606" s="28">
        <f t="shared" si="336"/>
        <v>5.6792208846768886E-3</v>
      </c>
      <c r="AW606" s="30">
        <f t="shared" si="337"/>
        <v>7.2939598024683038E-5</v>
      </c>
      <c r="AX606" s="33">
        <f t="shared" si="338"/>
        <v>5.6792208846768886E-3</v>
      </c>
      <c r="AY606" s="30">
        <f t="shared" si="339"/>
        <v>7.2939598024683038E-5</v>
      </c>
      <c r="AZ606" s="31">
        <f t="shared" si="340"/>
        <v>0.89524368833819312</v>
      </c>
      <c r="BA606" s="31">
        <f>AU606-AI606</f>
        <v>204.505205049925</v>
      </c>
      <c r="BB606" s="33">
        <f t="shared" si="341"/>
        <v>0</v>
      </c>
      <c r="BC606" s="31">
        <f t="shared" si="342"/>
        <v>0.36071613781938283</v>
      </c>
      <c r="BD606" s="30">
        <f t="shared" si="343"/>
        <v>8.8579967868000271E-5</v>
      </c>
      <c r="BE606" s="31">
        <f t="shared" si="344"/>
        <v>0.94240312396167181</v>
      </c>
      <c r="BF606" s="31">
        <f t="shared" si="345"/>
        <v>0.3345761025053422</v>
      </c>
      <c r="BG606" s="31">
        <f t="shared" si="346"/>
        <v>0.50777363793673502</v>
      </c>
      <c r="BH606" s="24">
        <v>100</v>
      </c>
      <c r="BI606" s="24">
        <v>8.7675025237100002</v>
      </c>
      <c r="BJ606" s="24">
        <f t="shared" si="354"/>
        <v>7359.9963422248993</v>
      </c>
      <c r="BK606" s="28">
        <v>1</v>
      </c>
      <c r="BL606" s="28" t="str">
        <f t="shared" si="347"/>
        <v>FALSETRUE</v>
      </c>
      <c r="BM606" s="24" t="str">
        <f t="shared" si="348"/>
        <v>FALSETRUE</v>
      </c>
      <c r="BN606" s="28">
        <v>0.17190000000000003</v>
      </c>
      <c r="BO606" s="28">
        <f t="shared" si="349"/>
        <v>0.15280000000000002</v>
      </c>
      <c r="BP606" s="24">
        <v>1.0900000000000001</v>
      </c>
      <c r="BQ606" s="24">
        <f t="shared" si="352"/>
        <v>335.2</v>
      </c>
      <c r="BR606" s="24">
        <v>10</v>
      </c>
      <c r="BS606" s="28">
        <v>0.06</v>
      </c>
      <c r="BT606" s="28">
        <v>24.925799999999999</v>
      </c>
      <c r="BU606" s="24">
        <v>0.09</v>
      </c>
      <c r="BV606" s="28">
        <v>0.57000000000000006</v>
      </c>
      <c r="BW606" s="28">
        <v>236.79510000000002</v>
      </c>
      <c r="BX606" s="24">
        <v>4993</v>
      </c>
      <c r="BY606" s="24">
        <v>29048</v>
      </c>
      <c r="BZ606" s="24">
        <v>7502</v>
      </c>
      <c r="CA606" s="24">
        <v>3872</v>
      </c>
      <c r="CB606" s="24">
        <v>2417</v>
      </c>
      <c r="CC606" s="24">
        <v>35254</v>
      </c>
      <c r="CD606" s="24">
        <v>43.02</v>
      </c>
      <c r="CE606" s="24">
        <v>41.88</v>
      </c>
      <c r="CF606" s="24">
        <v>86.96</v>
      </c>
      <c r="CG606" s="24">
        <v>41543</v>
      </c>
      <c r="CH606" s="24">
        <v>0</v>
      </c>
      <c r="CI606" s="24">
        <v>0</v>
      </c>
      <c r="CJ606" s="24" t="s">
        <v>98</v>
      </c>
      <c r="CK606" s="24">
        <v>11327</v>
      </c>
      <c r="CL606" s="28">
        <v>1.01</v>
      </c>
      <c r="CM606" s="28">
        <v>3.72</v>
      </c>
      <c r="CN606" s="24">
        <v>4275</v>
      </c>
      <c r="CO606" s="24">
        <v>37.770000000000003</v>
      </c>
      <c r="CP606" s="24">
        <v>472</v>
      </c>
      <c r="CQ606" s="24">
        <v>1177</v>
      </c>
      <c r="CR606" s="24">
        <v>1703</v>
      </c>
      <c r="CS606" s="24">
        <v>3352</v>
      </c>
      <c r="CT606" s="24">
        <v>868</v>
      </c>
      <c r="CU606" s="24">
        <v>1906</v>
      </c>
      <c r="CV606" s="24">
        <v>1782</v>
      </c>
      <c r="CW606" s="24">
        <v>2566</v>
      </c>
      <c r="CX606" s="24">
        <v>66.62</v>
      </c>
      <c r="CY606" s="24">
        <v>91.5</v>
      </c>
      <c r="CZ606" s="24">
        <v>88.31</v>
      </c>
      <c r="DA606" s="24">
        <v>64.23</v>
      </c>
      <c r="DB606" s="24">
        <v>419</v>
      </c>
      <c r="DC606" s="24">
        <v>8.82</v>
      </c>
      <c r="DD606" s="24">
        <v>0.93</v>
      </c>
      <c r="DE606" s="24">
        <v>10</v>
      </c>
      <c r="DF606" s="24">
        <v>0.09</v>
      </c>
      <c r="DG606" s="24">
        <v>0.2</v>
      </c>
      <c r="DH606" s="24">
        <v>0.67</v>
      </c>
    </row>
    <row r="607" spans="1:112" ht="12.3" customHeight="1">
      <c r="A607" s="24">
        <v>618</v>
      </c>
      <c r="B607" s="24" t="s">
        <v>176</v>
      </c>
      <c r="C607" s="24" t="s">
        <v>177</v>
      </c>
      <c r="D607" s="25" t="s">
        <v>1039</v>
      </c>
      <c r="E607" s="25" t="s">
        <v>1040</v>
      </c>
      <c r="F607" s="25" t="s">
        <v>1878</v>
      </c>
      <c r="G607" s="25" t="s">
        <v>1879</v>
      </c>
      <c r="H607" s="25" t="s">
        <v>2848</v>
      </c>
      <c r="I607" s="26">
        <v>40070</v>
      </c>
      <c r="J607" s="27">
        <v>62240.774023384765</v>
      </c>
      <c r="K607" s="27">
        <f t="shared" si="324"/>
        <v>2616.5709999999999</v>
      </c>
      <c r="L607" s="24">
        <v>10867</v>
      </c>
      <c r="M607" s="24">
        <v>719</v>
      </c>
      <c r="N607" s="24">
        <v>41</v>
      </c>
      <c r="O607" s="24">
        <f t="shared" si="325"/>
        <v>760</v>
      </c>
      <c r="P607" s="28">
        <v>6.5299999999999994</v>
      </c>
      <c r="Q607" s="28">
        <f t="shared" si="326"/>
        <v>0.29995488444525403</v>
      </c>
      <c r="R607" s="29">
        <v>0.1812255042352785</v>
      </c>
      <c r="S607" s="29">
        <v>0.14937281704251232</v>
      </c>
      <c r="T607" s="29">
        <v>0.53363921351681376</v>
      </c>
      <c r="U607" s="28" t="s">
        <v>182</v>
      </c>
      <c r="V607" s="28" t="s">
        <v>183</v>
      </c>
      <c r="W607" s="28">
        <v>0.13550839675125523</v>
      </c>
      <c r="X607" s="27">
        <v>8434.1475004660424</v>
      </c>
      <c r="Y607" s="30">
        <f t="shared" si="327"/>
        <v>6.7542998068196387E-4</v>
      </c>
      <c r="Z607" s="27">
        <f t="shared" si="328"/>
        <v>2855.1475004660424</v>
      </c>
      <c r="AA607" s="27">
        <v>295</v>
      </c>
      <c r="AB607" s="27">
        <v>1666</v>
      </c>
      <c r="AC607" s="27">
        <v>320</v>
      </c>
      <c r="AD607" s="27">
        <v>786</v>
      </c>
      <c r="AE607" s="27">
        <v>0</v>
      </c>
      <c r="AF607" s="27">
        <f t="shared" si="329"/>
        <v>1666</v>
      </c>
      <c r="AG607" s="27">
        <f t="shared" si="330"/>
        <v>4</v>
      </c>
      <c r="AH607" s="27">
        <v>350</v>
      </c>
      <c r="AI607" s="27">
        <v>4003</v>
      </c>
      <c r="AJ607" s="27">
        <v>622</v>
      </c>
      <c r="AK607" s="27">
        <v>1010</v>
      </c>
      <c r="AL607" s="27">
        <v>0</v>
      </c>
      <c r="AM607" s="27">
        <v>5579</v>
      </c>
      <c r="AN607" s="27">
        <f t="shared" si="331"/>
        <v>4</v>
      </c>
      <c r="AO607" s="27">
        <v>5579</v>
      </c>
      <c r="AP607" s="30">
        <f t="shared" si="332"/>
        <v>3.2263918506396285E-3</v>
      </c>
      <c r="AQ607" s="30">
        <f t="shared" si="333"/>
        <v>1.2622942031590466E-2</v>
      </c>
      <c r="AR607" s="31">
        <f t="shared" si="334"/>
        <v>0.66147764189465785</v>
      </c>
      <c r="AS607" s="31">
        <f t="shared" si="350"/>
        <v>0.66147764189465785</v>
      </c>
      <c r="AT607" s="32">
        <f t="shared" si="335"/>
        <v>8.9635774739946009E-2</v>
      </c>
      <c r="AU607" s="24">
        <v>537.01977632522448</v>
      </c>
      <c r="AV607" s="28">
        <f t="shared" si="336"/>
        <v>1.4913331562618069E-2</v>
      </c>
      <c r="AW607" s="30">
        <f t="shared" si="337"/>
        <v>1.9153549958253954E-4</v>
      </c>
      <c r="AX607" s="33">
        <f t="shared" si="338"/>
        <v>1.4913331562618069E-2</v>
      </c>
      <c r="AY607" s="30">
        <f t="shared" si="339"/>
        <v>-1.2431406532007926E-2</v>
      </c>
      <c r="AZ607" s="31">
        <f t="shared" si="340"/>
        <v>0.79266903327108429</v>
      </c>
      <c r="BA607" s="31">
        <v>0</v>
      </c>
      <c r="BB607" s="33">
        <f t="shared" si="341"/>
        <v>7.4541016485317364</v>
      </c>
      <c r="BC607" s="31">
        <f t="shared" si="342"/>
        <v>0.32960262302299365</v>
      </c>
      <c r="BD607" s="30">
        <f t="shared" si="343"/>
        <v>-2.5509618699576645E-3</v>
      </c>
      <c r="BE607" s="31">
        <f t="shared" si="344"/>
        <v>0.93218201867813344</v>
      </c>
      <c r="BF607" s="31">
        <f t="shared" si="345"/>
        <v>0.35612194847002354</v>
      </c>
      <c r="BG607" s="31">
        <f t="shared" si="346"/>
        <v>0.54047296256269528</v>
      </c>
      <c r="BH607" s="24">
        <v>100</v>
      </c>
      <c r="BI607" s="24">
        <v>5.0541655783300001</v>
      </c>
      <c r="BJ607" s="24">
        <f t="shared" si="354"/>
        <v>12314.747718247567</v>
      </c>
      <c r="BK607" s="28">
        <v>1</v>
      </c>
      <c r="BL607" s="28" t="str">
        <f t="shared" si="347"/>
        <v>FALSETRUE</v>
      </c>
      <c r="BM607" s="24" t="str">
        <f t="shared" si="348"/>
        <v>FALSETRUE</v>
      </c>
      <c r="BN607" s="28">
        <v>0.23449999999999999</v>
      </c>
      <c r="BO607" s="28">
        <f t="shared" si="349"/>
        <v>0.20844444444444443</v>
      </c>
      <c r="BP607" s="24">
        <v>1.54</v>
      </c>
      <c r="BQ607" s="24">
        <f t="shared" si="352"/>
        <v>233.11764705882354</v>
      </c>
      <c r="BR607" s="24">
        <v>17</v>
      </c>
      <c r="BS607" s="28">
        <v>0.08</v>
      </c>
      <c r="BT607" s="28">
        <v>32.056000000000004</v>
      </c>
      <c r="BU607" s="24">
        <v>0.11</v>
      </c>
      <c r="BV607" s="28">
        <v>0.59000000000000008</v>
      </c>
      <c r="BW607" s="28">
        <v>236.41300000000004</v>
      </c>
      <c r="BX607" s="24">
        <v>6874</v>
      </c>
      <c r="BY607" s="24">
        <v>29312</v>
      </c>
      <c r="BZ607" s="24">
        <v>3884</v>
      </c>
      <c r="CA607" s="24">
        <v>5520</v>
      </c>
      <c r="CB607" s="24">
        <v>2916</v>
      </c>
      <c r="CC607" s="24">
        <v>31634</v>
      </c>
      <c r="CD607" s="24">
        <v>36.700000000000003</v>
      </c>
      <c r="CE607" s="24">
        <v>35.76</v>
      </c>
      <c r="CF607" s="24">
        <v>89.12</v>
      </c>
      <c r="CG607" s="24">
        <v>40070</v>
      </c>
      <c r="CH607" s="24">
        <v>0</v>
      </c>
      <c r="CI607" s="24">
        <v>0</v>
      </c>
      <c r="CJ607" s="24" t="s">
        <v>98</v>
      </c>
      <c r="CK607" s="24">
        <v>13175</v>
      </c>
      <c r="CL607" s="28">
        <v>1.03</v>
      </c>
      <c r="CM607" s="28">
        <v>3.12</v>
      </c>
      <c r="CN607" s="24">
        <v>4889</v>
      </c>
      <c r="CO607" s="24">
        <v>37.14</v>
      </c>
      <c r="CP607" s="24">
        <v>921</v>
      </c>
      <c r="CQ607" s="24">
        <v>2626</v>
      </c>
      <c r="CR607" s="24">
        <v>416</v>
      </c>
      <c r="CS607" s="24">
        <v>3963</v>
      </c>
      <c r="CT607" s="24">
        <v>1392</v>
      </c>
      <c r="CU607" s="24">
        <v>2674</v>
      </c>
      <c r="CV607" s="24">
        <v>2160</v>
      </c>
      <c r="CW607" s="24">
        <v>2381</v>
      </c>
      <c r="CX607" s="24">
        <v>75.53</v>
      </c>
      <c r="CY607" s="24">
        <v>95.6</v>
      </c>
      <c r="CZ607" s="24">
        <v>89.74</v>
      </c>
      <c r="DA607" s="24">
        <v>53.74</v>
      </c>
      <c r="DB607" s="24">
        <v>547</v>
      </c>
      <c r="DC607" s="24">
        <v>4.9400000000000004</v>
      </c>
      <c r="DD607" s="24">
        <v>3.79</v>
      </c>
      <c r="DE607" s="24">
        <v>29</v>
      </c>
      <c r="DF607" s="24">
        <v>0.22</v>
      </c>
      <c r="DG607" s="24">
        <v>0.57999999999999996</v>
      </c>
      <c r="DH607" s="24">
        <v>1.08</v>
      </c>
    </row>
    <row r="608" spans="1:112" ht="12.3" customHeight="1">
      <c r="A608" s="24">
        <v>619</v>
      </c>
      <c r="B608" s="24" t="s">
        <v>176</v>
      </c>
      <c r="C608" s="24" t="s">
        <v>177</v>
      </c>
      <c r="D608" s="25" t="s">
        <v>635</v>
      </c>
      <c r="E608" s="25" t="s">
        <v>636</v>
      </c>
      <c r="F608" s="25" t="s">
        <v>637</v>
      </c>
      <c r="G608" s="25" t="s">
        <v>638</v>
      </c>
      <c r="H608" s="25" t="s">
        <v>2848</v>
      </c>
      <c r="I608" s="26">
        <v>33214</v>
      </c>
      <c r="J608" s="27">
        <v>39066.741839158465</v>
      </c>
      <c r="K608" s="27">
        <f t="shared" si="324"/>
        <v>6715.8707999999997</v>
      </c>
      <c r="L608" s="24">
        <v>7440</v>
      </c>
      <c r="M608" s="24">
        <v>1430</v>
      </c>
      <c r="N608" s="24">
        <v>456</v>
      </c>
      <c r="O608" s="24">
        <f t="shared" si="325"/>
        <v>1886</v>
      </c>
      <c r="P608" s="28">
        <v>20.22</v>
      </c>
      <c r="Q608" s="28">
        <f t="shared" si="326"/>
        <v>0.40846350575718693</v>
      </c>
      <c r="R608" s="29">
        <v>0.38014228215513585</v>
      </c>
      <c r="S608" s="29">
        <v>8.814402330536622E-2</v>
      </c>
      <c r="T608" s="29">
        <v>0.50269201418489562</v>
      </c>
      <c r="U608" s="28" t="s">
        <v>128</v>
      </c>
      <c r="V608" s="28" t="s">
        <v>129</v>
      </c>
      <c r="W608" s="28">
        <v>0.36805204408491499</v>
      </c>
      <c r="X608" s="27">
        <v>14378.594189639944</v>
      </c>
      <c r="Y608" s="30">
        <f t="shared" si="327"/>
        <v>1.1514777984622238E-3</v>
      </c>
      <c r="Z608" s="27">
        <f t="shared" si="328"/>
        <v>14069.594189639944</v>
      </c>
      <c r="AA608" s="27">
        <v>0</v>
      </c>
      <c r="AB608" s="27">
        <v>0</v>
      </c>
      <c r="AC608" s="27">
        <v>0</v>
      </c>
      <c r="AD608" s="27">
        <v>309</v>
      </c>
      <c r="AE608" s="27">
        <v>7563</v>
      </c>
      <c r="AF608" s="27">
        <f t="shared" si="329"/>
        <v>7563</v>
      </c>
      <c r="AG608" s="27">
        <f t="shared" si="330"/>
        <v>2</v>
      </c>
      <c r="AH608" s="27">
        <v>0</v>
      </c>
      <c r="AI608" s="27">
        <v>0</v>
      </c>
      <c r="AJ608" s="27">
        <v>0</v>
      </c>
      <c r="AK608" s="27">
        <v>309</v>
      </c>
      <c r="AL608" s="27">
        <v>7563</v>
      </c>
      <c r="AM608" s="27">
        <v>7872</v>
      </c>
      <c r="AN608" s="27">
        <f t="shared" si="331"/>
        <v>2</v>
      </c>
      <c r="AO608" s="27">
        <v>309</v>
      </c>
      <c r="AP608" s="30">
        <f t="shared" si="332"/>
        <v>1.7869780997448382E-4</v>
      </c>
      <c r="AQ608" s="30">
        <f t="shared" si="333"/>
        <v>0</v>
      </c>
      <c r="AR608" s="31">
        <f t="shared" si="334"/>
        <v>2.1490278946925179E-2</v>
      </c>
      <c r="AS608" s="31">
        <f t="shared" si="350"/>
        <v>2.1490278946925179E-2</v>
      </c>
      <c r="AT608" s="32">
        <f t="shared" si="335"/>
        <v>7.9095410943708262E-3</v>
      </c>
      <c r="AU608" s="24">
        <v>4181.4392728487192</v>
      </c>
      <c r="AV608" s="28">
        <f t="shared" si="336"/>
        <v>0.11612084514217258</v>
      </c>
      <c r="AW608" s="30">
        <f t="shared" si="337"/>
        <v>1.4913679074904328E-3</v>
      </c>
      <c r="AX608" s="33">
        <f t="shared" si="338"/>
        <v>0.11612084514217258</v>
      </c>
      <c r="AY608" s="30">
        <f t="shared" si="339"/>
        <v>1.4913679074904328E-3</v>
      </c>
      <c r="AZ608" s="31">
        <f t="shared" si="340"/>
        <v>0.90687922633977058</v>
      </c>
      <c r="BA608" s="31">
        <f>AU608-AI608</f>
        <v>4181.4392728487192</v>
      </c>
      <c r="BB608" s="33">
        <f t="shared" si="341"/>
        <v>0</v>
      </c>
      <c r="BC608" s="31">
        <f t="shared" si="342"/>
        <v>0.46771411787902634</v>
      </c>
      <c r="BD608" s="30">
        <f t="shared" si="343"/>
        <v>9.7277998848774002E-4</v>
      </c>
      <c r="BE608" s="31">
        <f t="shared" si="344"/>
        <v>0.94582701418873694</v>
      </c>
      <c r="BF608" s="31">
        <f t="shared" si="345"/>
        <v>0.43834351202403804</v>
      </c>
      <c r="BG608" s="31">
        <f t="shared" si="346"/>
        <v>0.66525755455847835</v>
      </c>
      <c r="BH608" s="24">
        <v>82.38</v>
      </c>
      <c r="BI608" s="24">
        <v>348.01636963800001</v>
      </c>
      <c r="BJ608" s="24">
        <f t="shared" si="354"/>
        <v>112.25547200493743</v>
      </c>
      <c r="BK608" s="28">
        <f>BJ608/(2000)</f>
        <v>5.6127736002468717E-2</v>
      </c>
      <c r="BL608" s="28" t="str">
        <f t="shared" si="347"/>
        <v>FALSETRUE</v>
      </c>
      <c r="BM608" s="24" t="str">
        <f t="shared" si="348"/>
        <v>FALSETRUE</v>
      </c>
      <c r="BN608" s="28">
        <v>0.40549999999999997</v>
      </c>
      <c r="BO608" s="28">
        <f t="shared" si="349"/>
        <v>0.3604444444444444</v>
      </c>
      <c r="BP608" s="24">
        <v>3.03</v>
      </c>
      <c r="BQ608" s="24">
        <f t="shared" si="352"/>
        <v>324.60000000000002</v>
      </c>
      <c r="BR608" s="24">
        <v>35</v>
      </c>
      <c r="BS608" s="28">
        <v>4.2200000000000006</v>
      </c>
      <c r="BT608" s="28">
        <v>1401.6308000000004</v>
      </c>
      <c r="BU608" s="24">
        <v>0.37</v>
      </c>
      <c r="BV608" s="28">
        <v>8.9699999999999989</v>
      </c>
      <c r="BW608" s="28">
        <v>2979.2957999999994</v>
      </c>
      <c r="BX608" s="24">
        <v>8970</v>
      </c>
      <c r="BY608" s="24">
        <v>22121</v>
      </c>
      <c r="BZ608" s="24">
        <v>2123</v>
      </c>
      <c r="CA608" s="24">
        <v>7156</v>
      </c>
      <c r="CB608" s="24">
        <v>3683</v>
      </c>
      <c r="CC608" s="24">
        <v>22375</v>
      </c>
      <c r="CD608" s="24">
        <v>50.15</v>
      </c>
      <c r="CE608" s="24">
        <v>30.34</v>
      </c>
      <c r="CF608" s="24">
        <v>100.27</v>
      </c>
      <c r="CG608" s="24">
        <v>27362</v>
      </c>
      <c r="CH608" s="24">
        <v>5852</v>
      </c>
      <c r="CI608" s="24">
        <v>17.62</v>
      </c>
      <c r="CJ608" s="24" t="s">
        <v>98</v>
      </c>
      <c r="CK608" s="24">
        <v>9788</v>
      </c>
      <c r="CL608" s="28">
        <v>1.03</v>
      </c>
      <c r="CM608" s="28">
        <v>3.4</v>
      </c>
      <c r="CN608" s="24">
        <v>4177</v>
      </c>
      <c r="CO608" s="24">
        <v>42.86</v>
      </c>
      <c r="CP608" s="24">
        <v>2425</v>
      </c>
      <c r="CQ608" s="24">
        <v>5058</v>
      </c>
      <c r="CR608" s="24">
        <v>3385</v>
      </c>
      <c r="CS608" s="24">
        <v>11361</v>
      </c>
      <c r="CT608" s="24">
        <v>1827</v>
      </c>
      <c r="CU608" s="24">
        <v>3348</v>
      </c>
      <c r="CV608" s="24">
        <v>2542</v>
      </c>
      <c r="CW608" s="24">
        <v>1744</v>
      </c>
      <c r="CX608" s="24">
        <v>75.59</v>
      </c>
      <c r="CY608" s="24">
        <v>95.85</v>
      </c>
      <c r="CZ608" s="24">
        <v>82.99</v>
      </c>
      <c r="DA608" s="24">
        <v>43.64</v>
      </c>
      <c r="DB608" s="24">
        <v>827</v>
      </c>
      <c r="DC608" s="24">
        <v>4.78</v>
      </c>
      <c r="DD608" s="24">
        <v>8.6199999999999992</v>
      </c>
      <c r="DE608" s="24">
        <v>630</v>
      </c>
      <c r="DF608" s="24">
        <v>6.46</v>
      </c>
      <c r="DG608" s="24">
        <v>7.4</v>
      </c>
      <c r="DH608" s="24">
        <v>2.31</v>
      </c>
    </row>
    <row r="609" spans="1:112" ht="12.3" customHeight="1">
      <c r="A609" s="24">
        <v>620</v>
      </c>
      <c r="B609" s="24" t="s">
        <v>176</v>
      </c>
      <c r="C609" s="24" t="s">
        <v>177</v>
      </c>
      <c r="D609" s="25" t="s">
        <v>635</v>
      </c>
      <c r="E609" s="25" t="s">
        <v>636</v>
      </c>
      <c r="F609" s="25" t="s">
        <v>1359</v>
      </c>
      <c r="G609" s="25" t="s">
        <v>1360</v>
      </c>
      <c r="H609" s="25" t="s">
        <v>2848</v>
      </c>
      <c r="I609" s="26">
        <v>11876</v>
      </c>
      <c r="J609" s="27">
        <v>13968.706752629792</v>
      </c>
      <c r="K609" s="27">
        <f t="shared" si="324"/>
        <v>2212.4987999999998</v>
      </c>
      <c r="L609" s="24">
        <v>2476</v>
      </c>
      <c r="M609" s="24">
        <v>466</v>
      </c>
      <c r="N609" s="24">
        <v>101</v>
      </c>
      <c r="O609" s="24">
        <f t="shared" si="325"/>
        <v>567</v>
      </c>
      <c r="P609" s="28">
        <v>18.63</v>
      </c>
      <c r="Q609" s="28">
        <f t="shared" si="326"/>
        <v>0.39923278748986685</v>
      </c>
      <c r="R609" s="29">
        <v>0.38014228215513585</v>
      </c>
      <c r="S609" s="29">
        <v>8.814402330536622E-2</v>
      </c>
      <c r="T609" s="29">
        <v>0.50269201418489562</v>
      </c>
      <c r="U609" s="28" t="s">
        <v>128</v>
      </c>
      <c r="V609" s="28" t="s">
        <v>129</v>
      </c>
      <c r="W609" s="28">
        <v>0.33911026613758488</v>
      </c>
      <c r="X609" s="27">
        <v>4736.9318644821678</v>
      </c>
      <c r="Y609" s="30">
        <f t="shared" si="327"/>
        <v>3.7934667345362151E-4</v>
      </c>
      <c r="Z609" s="27">
        <f t="shared" si="328"/>
        <v>4736.9318644821678</v>
      </c>
      <c r="AA609" s="27">
        <v>0</v>
      </c>
      <c r="AB609" s="27">
        <v>0</v>
      </c>
      <c r="AC609" s="27">
        <v>0</v>
      </c>
      <c r="AD609" s="27">
        <v>0</v>
      </c>
      <c r="AE609" s="27">
        <v>0</v>
      </c>
      <c r="AF609" s="27">
        <f t="shared" si="329"/>
        <v>0</v>
      </c>
      <c r="AG609" s="27">
        <f t="shared" si="330"/>
        <v>0</v>
      </c>
      <c r="AH609" s="27">
        <v>0</v>
      </c>
      <c r="AI609" s="27">
        <v>0</v>
      </c>
      <c r="AJ609" s="27">
        <v>0</v>
      </c>
      <c r="AK609" s="27">
        <v>0</v>
      </c>
      <c r="AL609" s="27">
        <v>0</v>
      </c>
      <c r="AM609" s="27">
        <v>0</v>
      </c>
      <c r="AN609" s="27">
        <f t="shared" si="331"/>
        <v>0</v>
      </c>
      <c r="AO609" s="27">
        <v>0</v>
      </c>
      <c r="AP609" s="30">
        <f t="shared" si="332"/>
        <v>0</v>
      </c>
      <c r="AQ609" s="30">
        <f t="shared" si="333"/>
        <v>0</v>
      </c>
      <c r="AR609" s="31">
        <f t="shared" si="334"/>
        <v>0</v>
      </c>
      <c r="AS609" s="31">
        <f t="shared" si="350"/>
        <v>0</v>
      </c>
      <c r="AT609" s="32">
        <f t="shared" si="335"/>
        <v>0</v>
      </c>
      <c r="AU609" s="24">
        <v>1423.9240075117189</v>
      </c>
      <c r="AV609" s="28">
        <f t="shared" si="336"/>
        <v>3.9543144927187419E-2</v>
      </c>
      <c r="AW609" s="30">
        <f t="shared" si="337"/>
        <v>5.078621089387212E-4</v>
      </c>
      <c r="AX609" s="33">
        <f t="shared" si="338"/>
        <v>3.9543144927187419E-2</v>
      </c>
      <c r="AY609" s="30">
        <f t="shared" si="339"/>
        <v>5.078621089387212E-4</v>
      </c>
      <c r="AZ609" s="31">
        <f t="shared" si="340"/>
        <v>0.89881140999864684</v>
      </c>
      <c r="BA609" s="31">
        <f>AU609-AI609</f>
        <v>1423.9240075117189</v>
      </c>
      <c r="BB609" s="33">
        <f t="shared" si="341"/>
        <v>0</v>
      </c>
      <c r="BC609" s="31">
        <f t="shared" si="342"/>
        <v>0.43949894569365672</v>
      </c>
      <c r="BD609" s="30">
        <f t="shared" si="343"/>
        <v>3.7934667345362151E-4</v>
      </c>
      <c r="BE609" s="31">
        <f t="shared" si="344"/>
        <v>0.94352906069362608</v>
      </c>
      <c r="BF609" s="31">
        <f t="shared" si="345"/>
        <v>0.42767289116822155</v>
      </c>
      <c r="BG609" s="31">
        <f t="shared" si="346"/>
        <v>0.64906315235691936</v>
      </c>
      <c r="BH609" s="24">
        <v>72.16</v>
      </c>
      <c r="BI609" s="24">
        <v>171.580020139</v>
      </c>
      <c r="BJ609" s="24">
        <f t="shared" si="354"/>
        <v>81.412199050410976</v>
      </c>
      <c r="BK609" s="28">
        <f>BJ609/(2000)</f>
        <v>4.0706099525205486E-2</v>
      </c>
      <c r="BL609" s="28" t="str">
        <f t="shared" si="347"/>
        <v>FALSETRUE</v>
      </c>
      <c r="BM609" s="24" t="str">
        <f t="shared" si="348"/>
        <v>FALSETRUE</v>
      </c>
      <c r="BN609" s="28">
        <v>0.4793</v>
      </c>
      <c r="BO609" s="28">
        <f t="shared" si="349"/>
        <v>0.42604444444444445</v>
      </c>
      <c r="BP609" s="24">
        <v>4.6500000000000004</v>
      </c>
      <c r="BQ609" s="24">
        <f t="shared" si="352"/>
        <v>279.93333333333334</v>
      </c>
      <c r="BR609" s="24">
        <v>15</v>
      </c>
      <c r="BS609" s="28">
        <v>9.629999999999999</v>
      </c>
      <c r="BT609" s="28">
        <v>1143.6587999999999</v>
      </c>
      <c r="BU609" s="24">
        <v>0.16</v>
      </c>
      <c r="BV609" s="28">
        <v>4.5399999999999991</v>
      </c>
      <c r="BW609" s="28">
        <v>539.17039999999986</v>
      </c>
      <c r="BX609" s="24">
        <v>3607</v>
      </c>
      <c r="BY609" s="24">
        <v>7526</v>
      </c>
      <c r="BZ609" s="24">
        <v>743</v>
      </c>
      <c r="CA609" s="24">
        <v>2832</v>
      </c>
      <c r="CB609" s="24">
        <v>1628</v>
      </c>
      <c r="CC609" s="24">
        <v>7416</v>
      </c>
      <c r="CD609" s="24">
        <v>57.8</v>
      </c>
      <c r="CE609" s="24">
        <v>28.36</v>
      </c>
      <c r="CF609" s="24">
        <v>96.52</v>
      </c>
      <c r="CG609" s="24">
        <v>8570</v>
      </c>
      <c r="CH609" s="24">
        <v>3306</v>
      </c>
      <c r="CI609" s="24">
        <v>27.84</v>
      </c>
      <c r="CJ609" s="24" t="s">
        <v>98</v>
      </c>
      <c r="CK609" s="24">
        <v>3207</v>
      </c>
      <c r="CL609" s="28">
        <v>1.02</v>
      </c>
      <c r="CM609" s="28">
        <v>3.77</v>
      </c>
      <c r="CN609" s="24">
        <v>1641</v>
      </c>
      <c r="CO609" s="24">
        <v>51.25</v>
      </c>
      <c r="CP609" s="24">
        <v>988</v>
      </c>
      <c r="CQ609" s="24">
        <v>1858</v>
      </c>
      <c r="CR609" s="24">
        <v>1353</v>
      </c>
      <c r="CS609" s="24">
        <v>4199</v>
      </c>
      <c r="CT609" s="24">
        <v>622</v>
      </c>
      <c r="CU609" s="24">
        <v>1423</v>
      </c>
      <c r="CV609" s="24">
        <v>1121</v>
      </c>
      <c r="CW609" s="24">
        <v>626</v>
      </c>
      <c r="CX609" s="24">
        <v>68.13</v>
      </c>
      <c r="CY609" s="24">
        <v>95.76</v>
      </c>
      <c r="CZ609" s="24">
        <v>82.91</v>
      </c>
      <c r="DA609" s="24">
        <v>40.83</v>
      </c>
      <c r="DB609" s="24">
        <v>445</v>
      </c>
      <c r="DC609" s="24">
        <v>4.99</v>
      </c>
      <c r="DD609" s="24">
        <v>8</v>
      </c>
      <c r="DE609" s="24">
        <v>181</v>
      </c>
      <c r="DF609" s="24">
        <v>5.65</v>
      </c>
      <c r="DG609" s="24">
        <v>3.65</v>
      </c>
      <c r="DH609" s="24">
        <v>4.4400000000000004</v>
      </c>
    </row>
    <row r="610" spans="1:112" ht="12.3" customHeight="1">
      <c r="A610" s="24">
        <v>621</v>
      </c>
      <c r="B610" s="24" t="s">
        <v>176</v>
      </c>
      <c r="C610" s="24" t="s">
        <v>177</v>
      </c>
      <c r="D610" s="25" t="s">
        <v>635</v>
      </c>
      <c r="E610" s="25" t="s">
        <v>636</v>
      </c>
      <c r="F610" s="25" t="s">
        <v>1234</v>
      </c>
      <c r="G610" s="25" t="s">
        <v>1235</v>
      </c>
      <c r="H610" s="25" t="s">
        <v>2848</v>
      </c>
      <c r="I610" s="26">
        <v>13850</v>
      </c>
      <c r="J610" s="27">
        <v>16290.551408211741</v>
      </c>
      <c r="K610" s="27">
        <f t="shared" si="324"/>
        <v>3380.7849999999994</v>
      </c>
      <c r="L610" s="24">
        <v>2889</v>
      </c>
      <c r="M610" s="24">
        <v>652</v>
      </c>
      <c r="N610" s="24">
        <v>281</v>
      </c>
      <c r="O610" s="24">
        <f t="shared" si="325"/>
        <v>933</v>
      </c>
      <c r="P610" s="28">
        <v>24.409999999999997</v>
      </c>
      <c r="Q610" s="28">
        <f t="shared" si="326"/>
        <v>0.4364983695751975</v>
      </c>
      <c r="R610" s="29">
        <v>0.38014228215513585</v>
      </c>
      <c r="S610" s="29">
        <v>8.814402330536622E-2</v>
      </c>
      <c r="T610" s="29">
        <v>0.50269201418489562</v>
      </c>
      <c r="U610" s="28" t="s">
        <v>128</v>
      </c>
      <c r="V610" s="28" t="s">
        <v>129</v>
      </c>
      <c r="W610" s="28">
        <v>0.44431999980775344</v>
      </c>
      <c r="X610" s="27">
        <v>7238.2177985648377</v>
      </c>
      <c r="Y610" s="30">
        <f t="shared" si="327"/>
        <v>5.7965660519766239E-4</v>
      </c>
      <c r="Z610" s="27">
        <f t="shared" si="328"/>
        <v>7238.2177985648377</v>
      </c>
      <c r="AA610" s="27">
        <v>0</v>
      </c>
      <c r="AB610" s="27">
        <v>0</v>
      </c>
      <c r="AC610" s="27">
        <v>0</v>
      </c>
      <c r="AD610" s="27">
        <v>0</v>
      </c>
      <c r="AE610" s="27">
        <v>0</v>
      </c>
      <c r="AF610" s="27">
        <f t="shared" si="329"/>
        <v>0</v>
      </c>
      <c r="AG610" s="27">
        <f t="shared" si="330"/>
        <v>0</v>
      </c>
      <c r="AH610" s="27">
        <v>0</v>
      </c>
      <c r="AI610" s="27">
        <v>0</v>
      </c>
      <c r="AJ610" s="27">
        <v>0</v>
      </c>
      <c r="AK610" s="27">
        <v>0</v>
      </c>
      <c r="AL610" s="27">
        <v>0</v>
      </c>
      <c r="AM610" s="27">
        <v>0</v>
      </c>
      <c r="AN610" s="27">
        <f t="shared" si="331"/>
        <v>0</v>
      </c>
      <c r="AO610" s="27">
        <v>0</v>
      </c>
      <c r="AP610" s="30">
        <f t="shared" si="332"/>
        <v>0</v>
      </c>
      <c r="AQ610" s="30">
        <f t="shared" si="333"/>
        <v>0</v>
      </c>
      <c r="AR610" s="31">
        <f t="shared" si="334"/>
        <v>0</v>
      </c>
      <c r="AS610" s="31">
        <f t="shared" si="350"/>
        <v>0</v>
      </c>
      <c r="AT610" s="32">
        <f t="shared" si="335"/>
        <v>0</v>
      </c>
      <c r="AU610" s="24">
        <v>1814.1585592150573</v>
      </c>
      <c r="AV610" s="28">
        <f t="shared" si="336"/>
        <v>5.0380170886576002E-2</v>
      </c>
      <c r="AW610" s="30">
        <f t="shared" si="337"/>
        <v>6.4704463649167614E-4</v>
      </c>
      <c r="AX610" s="33">
        <f t="shared" si="338"/>
        <v>5.0380170886576002E-2</v>
      </c>
      <c r="AY610" s="30">
        <f t="shared" si="339"/>
        <v>6.4704463649167614E-4</v>
      </c>
      <c r="AZ610" s="31">
        <f t="shared" si="340"/>
        <v>0.8999531410101409</v>
      </c>
      <c r="BA610" s="31">
        <f>AU610-AI610</f>
        <v>1814.1585592150573</v>
      </c>
      <c r="BB610" s="33">
        <f t="shared" si="341"/>
        <v>0</v>
      </c>
      <c r="BC610" s="31">
        <f t="shared" si="342"/>
        <v>0.44349186468395091</v>
      </c>
      <c r="BD610" s="30">
        <f t="shared" si="343"/>
        <v>5.7965660519766239E-4</v>
      </c>
      <c r="BE610" s="31">
        <f t="shared" si="344"/>
        <v>0.94430472140578237</v>
      </c>
      <c r="BF610" s="31">
        <f t="shared" si="345"/>
        <v>0.46306812593957786</v>
      </c>
      <c r="BG610" s="31">
        <f t="shared" si="346"/>
        <v>0.70278117642048632</v>
      </c>
      <c r="BH610" s="24">
        <v>98.73</v>
      </c>
      <c r="BI610" s="24">
        <v>58.947879301599997</v>
      </c>
      <c r="BJ610" s="24">
        <f t="shared" si="354"/>
        <v>276.35517343826774</v>
      </c>
      <c r="BK610" s="28">
        <f>BJ610/(2000)</f>
        <v>0.13817758671913388</v>
      </c>
      <c r="BL610" s="28" t="str">
        <f t="shared" si="347"/>
        <v>FALSETRUE</v>
      </c>
      <c r="BM610" s="24" t="str">
        <f t="shared" si="348"/>
        <v>FALSETRUE</v>
      </c>
      <c r="BN610" s="28">
        <v>0.3987</v>
      </c>
      <c r="BO610" s="28">
        <f t="shared" si="349"/>
        <v>0.35439999999999999</v>
      </c>
      <c r="BP610" s="24">
        <v>3.46</v>
      </c>
      <c r="BQ610" s="24">
        <f t="shared" si="352"/>
        <v>272.2</v>
      </c>
      <c r="BR610" s="24">
        <v>15</v>
      </c>
      <c r="BS610" s="28">
        <v>6.2299999999999995</v>
      </c>
      <c r="BT610" s="28">
        <v>862.8549999999999</v>
      </c>
      <c r="BU610" s="24">
        <v>0.26</v>
      </c>
      <c r="BV610" s="28">
        <v>12.87</v>
      </c>
      <c r="BW610" s="28">
        <v>1782.4949999999999</v>
      </c>
      <c r="BX610" s="24">
        <v>3652</v>
      </c>
      <c r="BY610" s="24">
        <v>9160</v>
      </c>
      <c r="BZ610" s="24">
        <v>1038</v>
      </c>
      <c r="CA610" s="24">
        <v>2888</v>
      </c>
      <c r="CB610" s="24">
        <v>1603</v>
      </c>
      <c r="CC610" s="24">
        <v>9359</v>
      </c>
      <c r="CD610" s="24">
        <v>51.2</v>
      </c>
      <c r="CE610" s="24">
        <v>31.04</v>
      </c>
      <c r="CF610" s="24">
        <v>95.51</v>
      </c>
      <c r="CG610" s="24">
        <v>13674</v>
      </c>
      <c r="CH610" s="24">
        <v>176</v>
      </c>
      <c r="CI610" s="24">
        <v>1.27</v>
      </c>
      <c r="CJ610" s="24" t="s">
        <v>98</v>
      </c>
      <c r="CK610" s="24">
        <v>3999</v>
      </c>
      <c r="CL610" s="28">
        <v>1.02</v>
      </c>
      <c r="CM610" s="28">
        <v>3.54</v>
      </c>
      <c r="CN610" s="24">
        <v>1962</v>
      </c>
      <c r="CO610" s="24">
        <v>49.14</v>
      </c>
      <c r="CP610" s="24">
        <v>863</v>
      </c>
      <c r="CQ610" s="24">
        <v>2264</v>
      </c>
      <c r="CR610" s="24">
        <v>830</v>
      </c>
      <c r="CS610" s="24">
        <v>4083</v>
      </c>
      <c r="CT610" s="24">
        <v>639</v>
      </c>
      <c r="CU610" s="24">
        <v>1431</v>
      </c>
      <c r="CV610" s="24">
        <v>1050</v>
      </c>
      <c r="CW610" s="24">
        <v>713</v>
      </c>
      <c r="CX610" s="24">
        <v>67.760000000000005</v>
      </c>
      <c r="CY610" s="24">
        <v>94.71</v>
      </c>
      <c r="CZ610" s="24">
        <v>79.97</v>
      </c>
      <c r="DA610" s="24">
        <v>40.700000000000003</v>
      </c>
      <c r="DB610" s="24">
        <v>397</v>
      </c>
      <c r="DC610" s="24">
        <v>6.55</v>
      </c>
      <c r="DD610" s="24">
        <v>7.59</v>
      </c>
      <c r="DE610" s="24">
        <v>368</v>
      </c>
      <c r="DF610" s="24">
        <v>9.2200000000000006</v>
      </c>
      <c r="DG610" s="24">
        <v>12.72</v>
      </c>
      <c r="DH610" s="24">
        <v>2.33</v>
      </c>
    </row>
    <row r="611" spans="1:112" ht="12.3" customHeight="1">
      <c r="A611" s="24">
        <v>622</v>
      </c>
      <c r="B611" s="24" t="s">
        <v>176</v>
      </c>
      <c r="C611" s="24" t="s">
        <v>177</v>
      </c>
      <c r="D611" s="25" t="s">
        <v>782</v>
      </c>
      <c r="E611" s="25" t="s">
        <v>783</v>
      </c>
      <c r="F611" s="25" t="s">
        <v>784</v>
      </c>
      <c r="G611" s="25" t="s">
        <v>785</v>
      </c>
      <c r="H611" s="25" t="s">
        <v>2848</v>
      </c>
      <c r="I611" s="26">
        <v>27515</v>
      </c>
      <c r="J611" s="27">
        <v>30668</v>
      </c>
      <c r="K611" s="27">
        <f t="shared" si="324"/>
        <v>5830.4285</v>
      </c>
      <c r="L611" s="24">
        <v>5686</v>
      </c>
      <c r="M611" s="24">
        <v>1097</v>
      </c>
      <c r="N611" s="24">
        <v>432</v>
      </c>
      <c r="O611" s="24">
        <f t="shared" si="325"/>
        <v>1529</v>
      </c>
      <c r="P611" s="28">
        <v>21.189999999999998</v>
      </c>
      <c r="Q611" s="28">
        <f t="shared" si="326"/>
        <v>0.42450530634273503</v>
      </c>
      <c r="R611" s="29">
        <v>0.40959827521105757</v>
      </c>
      <c r="S611" s="29">
        <v>7.2198246405486208E-2</v>
      </c>
      <c r="T611" s="29">
        <v>0.57533540375169423</v>
      </c>
      <c r="U611" s="28" t="s">
        <v>294</v>
      </c>
      <c r="V611" s="28" t="s">
        <v>295</v>
      </c>
      <c r="W611" s="28">
        <v>0.40959827521105757</v>
      </c>
      <c r="X611" s="27">
        <v>12561.559904172713</v>
      </c>
      <c r="Y611" s="30">
        <f t="shared" si="327"/>
        <v>1.0059646411142188E-3</v>
      </c>
      <c r="Z611" s="27">
        <f t="shared" si="328"/>
        <v>12433.559904172713</v>
      </c>
      <c r="AA611" s="27">
        <v>0</v>
      </c>
      <c r="AB611" s="27">
        <v>0</v>
      </c>
      <c r="AC611" s="27">
        <v>0</v>
      </c>
      <c r="AD611" s="27">
        <v>128</v>
      </c>
      <c r="AE611" s="27">
        <v>3475</v>
      </c>
      <c r="AF611" s="27">
        <f t="shared" si="329"/>
        <v>3475</v>
      </c>
      <c r="AG611" s="27">
        <f t="shared" si="330"/>
        <v>2</v>
      </c>
      <c r="AH611" s="27">
        <v>0</v>
      </c>
      <c r="AI611" s="27">
        <v>0</v>
      </c>
      <c r="AJ611" s="27">
        <v>0</v>
      </c>
      <c r="AK611" s="27">
        <v>128</v>
      </c>
      <c r="AL611" s="27">
        <v>3475</v>
      </c>
      <c r="AM611" s="27">
        <v>3603</v>
      </c>
      <c r="AN611" s="27">
        <f t="shared" si="331"/>
        <v>2</v>
      </c>
      <c r="AO611" s="27">
        <v>128</v>
      </c>
      <c r="AP611" s="30">
        <f t="shared" si="332"/>
        <v>7.4023688274219823E-5</v>
      </c>
      <c r="AQ611" s="30">
        <f t="shared" si="333"/>
        <v>0</v>
      </c>
      <c r="AR611" s="31">
        <f t="shared" si="334"/>
        <v>1.0189817266045184E-2</v>
      </c>
      <c r="AS611" s="31">
        <f t="shared" si="350"/>
        <v>1.0189817266045184E-2</v>
      </c>
      <c r="AT611" s="32">
        <f t="shared" si="335"/>
        <v>4.173731576887961E-3</v>
      </c>
      <c r="AU611" s="24">
        <v>3516.4011926869293</v>
      </c>
      <c r="AV611" s="28">
        <f t="shared" si="336"/>
        <v>9.7652375583961476E-2</v>
      </c>
      <c r="AW611" s="30">
        <f t="shared" si="337"/>
        <v>1.2541729166525911E-3</v>
      </c>
      <c r="AX611" s="33">
        <f t="shared" si="338"/>
        <v>9.7652375583961476E-2</v>
      </c>
      <c r="AY611" s="30">
        <f t="shared" si="339"/>
        <v>1.2541729166525911E-3</v>
      </c>
      <c r="AZ611" s="31">
        <f t="shared" si="340"/>
        <v>0.90493348730505185</v>
      </c>
      <c r="BA611" s="31">
        <f>AU611-AI611</f>
        <v>3516.4011926869293</v>
      </c>
      <c r="BB611" s="33">
        <f t="shared" si="341"/>
        <v>0</v>
      </c>
      <c r="BC611" s="31">
        <f t="shared" si="342"/>
        <v>0.47072804603335699</v>
      </c>
      <c r="BD611" s="30">
        <f t="shared" si="343"/>
        <v>9.3194095283999898E-4</v>
      </c>
      <c r="BE611" s="31">
        <f t="shared" si="344"/>
        <v>0.94566887307611958</v>
      </c>
      <c r="BF611" s="31">
        <f t="shared" si="345"/>
        <v>0.45209103764276382</v>
      </c>
      <c r="BG611" s="31">
        <f t="shared" si="346"/>
        <v>0.68612166004532316</v>
      </c>
      <c r="BH611" s="24">
        <v>91.15</v>
      </c>
      <c r="BI611" s="24">
        <v>217.989440653</v>
      </c>
      <c r="BJ611" s="24">
        <f t="shared" si="354"/>
        <v>140.68571352874812</v>
      </c>
      <c r="BK611" s="28">
        <f>BJ611/(2000)</f>
        <v>7.0342856764374059E-2</v>
      </c>
      <c r="BL611" s="28" t="str">
        <f t="shared" si="347"/>
        <v>FALSETRUE</v>
      </c>
      <c r="BM611" s="24" t="str">
        <f t="shared" si="348"/>
        <v>FALSETRUE</v>
      </c>
      <c r="BN611" s="28">
        <v>0.47979999999999995</v>
      </c>
      <c r="BO611" s="28">
        <f t="shared" si="349"/>
        <v>0.42648888888888886</v>
      </c>
      <c r="BP611" s="24">
        <v>5.42</v>
      </c>
      <c r="BQ611" s="24">
        <f t="shared" si="352"/>
        <v>252.5</v>
      </c>
      <c r="BR611" s="24">
        <v>34</v>
      </c>
      <c r="BS611" s="28">
        <v>8.26</v>
      </c>
      <c r="BT611" s="28">
        <v>2272.7389999999996</v>
      </c>
      <c r="BU611" s="24">
        <v>0.51</v>
      </c>
      <c r="BV611" s="28">
        <v>10.85</v>
      </c>
      <c r="BW611" s="28">
        <v>2985.3775000000001</v>
      </c>
      <c r="BX611" s="24">
        <v>8359</v>
      </c>
      <c r="BY611" s="24">
        <v>17421</v>
      </c>
      <c r="BZ611" s="24">
        <v>1735</v>
      </c>
      <c r="CA611" s="24">
        <v>6652</v>
      </c>
      <c r="CB611" s="24">
        <v>3539</v>
      </c>
      <c r="CC611" s="24">
        <v>17324</v>
      </c>
      <c r="CD611" s="24">
        <v>57.94</v>
      </c>
      <c r="CE611" s="24">
        <v>28.7</v>
      </c>
      <c r="CF611" s="24">
        <v>97.37</v>
      </c>
      <c r="CG611" s="24">
        <v>25081</v>
      </c>
      <c r="CH611" s="24">
        <v>2434</v>
      </c>
      <c r="CI611" s="24">
        <v>8.85</v>
      </c>
      <c r="CJ611" s="24" t="s">
        <v>98</v>
      </c>
      <c r="CK611" s="24">
        <v>7482</v>
      </c>
      <c r="CL611" s="28">
        <v>1.01</v>
      </c>
      <c r="CM611" s="28">
        <v>3.68</v>
      </c>
      <c r="CN611" s="24">
        <v>3811</v>
      </c>
      <c r="CO611" s="24">
        <v>50.97</v>
      </c>
      <c r="CP611" s="24">
        <v>1483</v>
      </c>
      <c r="CQ611" s="24">
        <v>3683</v>
      </c>
      <c r="CR611" s="24">
        <v>2348</v>
      </c>
      <c r="CS611" s="24">
        <v>8585</v>
      </c>
      <c r="CT611" s="24">
        <v>1572</v>
      </c>
      <c r="CU611" s="24">
        <v>3201</v>
      </c>
      <c r="CV611" s="24">
        <v>2253</v>
      </c>
      <c r="CW611" s="24">
        <v>1083</v>
      </c>
      <c r="CX611" s="24">
        <v>69.56</v>
      </c>
      <c r="CY611" s="24">
        <v>95.3</v>
      </c>
      <c r="CZ611" s="24">
        <v>77.239999999999995</v>
      </c>
      <c r="DA611" s="24">
        <v>32.21</v>
      </c>
      <c r="DB611" s="24">
        <v>1197</v>
      </c>
      <c r="DC611" s="24">
        <v>5.7</v>
      </c>
      <c r="DD611" s="24">
        <v>7.4</v>
      </c>
      <c r="DE611" s="24">
        <v>598</v>
      </c>
      <c r="DF611" s="24">
        <v>8</v>
      </c>
      <c r="DG611" s="24">
        <v>7.72</v>
      </c>
      <c r="DH611" s="24">
        <v>4.26</v>
      </c>
    </row>
    <row r="612" spans="1:112" ht="12.3" customHeight="1">
      <c r="A612" s="24">
        <v>623</v>
      </c>
      <c r="B612" s="24" t="s">
        <v>176</v>
      </c>
      <c r="C612" s="24" t="s">
        <v>177</v>
      </c>
      <c r="D612" s="25" t="s">
        <v>777</v>
      </c>
      <c r="E612" s="25" t="s">
        <v>778</v>
      </c>
      <c r="F612" s="25" t="s">
        <v>777</v>
      </c>
      <c r="G612" s="25" t="s">
        <v>779</v>
      </c>
      <c r="H612" s="25" t="s">
        <v>2848</v>
      </c>
      <c r="I612" s="26">
        <v>51712</v>
      </c>
      <c r="J612" s="27">
        <v>58305</v>
      </c>
      <c r="K612" s="27">
        <f t="shared" si="324"/>
        <v>8553.1648000000005</v>
      </c>
      <c r="L612" s="24">
        <v>11580</v>
      </c>
      <c r="M612" s="24">
        <v>1813</v>
      </c>
      <c r="N612" s="24">
        <v>482</v>
      </c>
      <c r="O612" s="24">
        <f t="shared" si="325"/>
        <v>2295</v>
      </c>
      <c r="P612" s="28">
        <v>16.54</v>
      </c>
      <c r="Q612" s="28">
        <f t="shared" si="326"/>
        <v>0.38751660116774977</v>
      </c>
      <c r="R612" s="29">
        <v>0.30324738093272546</v>
      </c>
      <c r="S612" s="29">
        <v>5.1047120774021452E-2</v>
      </c>
      <c r="T612" s="29">
        <v>0.3854890351329156</v>
      </c>
      <c r="U612" s="28" t="s">
        <v>182</v>
      </c>
      <c r="V612" s="28" t="s">
        <v>183</v>
      </c>
      <c r="W612" s="28">
        <v>0.30324738093272546</v>
      </c>
      <c r="X612" s="27">
        <v>17680.838545282557</v>
      </c>
      <c r="Y612" s="30">
        <f t="shared" si="327"/>
        <v>1.415930707451018E-3</v>
      </c>
      <c r="Z612" s="27">
        <f t="shared" si="328"/>
        <v>16295.838545282557</v>
      </c>
      <c r="AA612" s="27">
        <v>0</v>
      </c>
      <c r="AB612" s="27">
        <v>0</v>
      </c>
      <c r="AC612" s="27">
        <v>162</v>
      </c>
      <c r="AD612" s="27">
        <v>870</v>
      </c>
      <c r="AE612" s="27">
        <v>6297</v>
      </c>
      <c r="AF612" s="27">
        <f t="shared" si="329"/>
        <v>6297</v>
      </c>
      <c r="AG612" s="27">
        <f t="shared" si="330"/>
        <v>3</v>
      </c>
      <c r="AH612" s="27">
        <v>486</v>
      </c>
      <c r="AI612" s="27">
        <v>0</v>
      </c>
      <c r="AJ612" s="27">
        <v>0</v>
      </c>
      <c r="AK612" s="27">
        <v>892</v>
      </c>
      <c r="AL612" s="27">
        <v>6297</v>
      </c>
      <c r="AM612" s="27">
        <v>7675</v>
      </c>
      <c r="AN612" s="27">
        <f t="shared" si="331"/>
        <v>3</v>
      </c>
      <c r="AO612" s="27">
        <v>1385</v>
      </c>
      <c r="AP612" s="30">
        <f t="shared" si="332"/>
        <v>8.009594395296443E-4</v>
      </c>
      <c r="AQ612" s="30">
        <f t="shared" si="333"/>
        <v>0</v>
      </c>
      <c r="AR612" s="31">
        <f t="shared" si="334"/>
        <v>7.8333388795608527E-2</v>
      </c>
      <c r="AS612" s="31">
        <f t="shared" si="350"/>
        <v>7.8333388795608527E-2</v>
      </c>
      <c r="AT612" s="32">
        <f t="shared" si="335"/>
        <v>2.3754394991853185E-2</v>
      </c>
      <c r="AU612" s="24">
        <v>3567.7054366735151</v>
      </c>
      <c r="AV612" s="28">
        <f t="shared" si="336"/>
        <v>9.9077122371457882E-2</v>
      </c>
      <c r="AW612" s="30">
        <f t="shared" si="337"/>
        <v>1.2724712818821132E-3</v>
      </c>
      <c r="AX612" s="33">
        <f t="shared" si="338"/>
        <v>9.9077122371457882E-2</v>
      </c>
      <c r="AY612" s="30">
        <f t="shared" si="339"/>
        <v>1.2724712818821132E-3</v>
      </c>
      <c r="AZ612" s="31">
        <f t="shared" si="340"/>
        <v>0.90508359099557611</v>
      </c>
      <c r="BA612" s="31">
        <f>AU612-AI612</f>
        <v>3567.7054366735151</v>
      </c>
      <c r="BB612" s="33">
        <f t="shared" si="341"/>
        <v>0</v>
      </c>
      <c r="BC612" s="31">
        <f t="shared" si="342"/>
        <v>0.43580269809991984</v>
      </c>
      <c r="BD612" s="30">
        <f t="shared" si="343"/>
        <v>6.1497126792137374E-4</v>
      </c>
      <c r="BE612" s="31">
        <f t="shared" si="344"/>
        <v>0.94444147047358618</v>
      </c>
      <c r="BF612" s="31">
        <f t="shared" si="345"/>
        <v>0.41636826070458755</v>
      </c>
      <c r="BG612" s="31">
        <f t="shared" si="346"/>
        <v>0.63190653748494652</v>
      </c>
      <c r="BH612" s="24">
        <v>99.63</v>
      </c>
      <c r="BI612" s="24">
        <v>36.957027723300001</v>
      </c>
      <c r="BJ612" s="24">
        <f t="shared" si="354"/>
        <v>1577.643105839946</v>
      </c>
      <c r="BK612" s="28">
        <f>BJ612/(2000)</f>
        <v>0.78882155291997302</v>
      </c>
      <c r="BL612" s="28" t="str">
        <f t="shared" si="347"/>
        <v>FALSETRUE</v>
      </c>
      <c r="BM612" s="24" t="str">
        <f t="shared" si="348"/>
        <v>FALSETRUE</v>
      </c>
      <c r="BN612" s="28">
        <v>0.31640000000000001</v>
      </c>
      <c r="BO612" s="28">
        <f t="shared" si="349"/>
        <v>0.28124444444444446</v>
      </c>
      <c r="BP612" s="24">
        <v>2.17</v>
      </c>
      <c r="BQ612" s="24">
        <f t="shared" si="352"/>
        <v>405.68965517241378</v>
      </c>
      <c r="BR612" s="24">
        <v>29</v>
      </c>
      <c r="BS612" s="28">
        <v>1.33</v>
      </c>
      <c r="BT612" s="28">
        <v>687.76960000000008</v>
      </c>
      <c r="BU612" s="24">
        <v>0.25</v>
      </c>
      <c r="BV612" s="28">
        <v>5.28</v>
      </c>
      <c r="BW612" s="28">
        <v>2730.3935999999999</v>
      </c>
      <c r="BX612" s="24">
        <v>11640</v>
      </c>
      <c r="BY612" s="24">
        <v>36789</v>
      </c>
      <c r="BZ612" s="24">
        <v>3283</v>
      </c>
      <c r="CA612" s="24">
        <v>9324</v>
      </c>
      <c r="CB612" s="24">
        <v>4884</v>
      </c>
      <c r="CC612" s="24">
        <v>37504</v>
      </c>
      <c r="CD612" s="24">
        <v>40.56</v>
      </c>
      <c r="CE612" s="24">
        <v>31.69</v>
      </c>
      <c r="CF612" s="24">
        <v>97.9</v>
      </c>
      <c r="CG612" s="24">
        <v>51521</v>
      </c>
      <c r="CH612" s="24">
        <v>191</v>
      </c>
      <c r="CI612" s="24">
        <v>0.37</v>
      </c>
      <c r="CJ612" s="24" t="s">
        <v>98</v>
      </c>
      <c r="CK612" s="24">
        <v>14556</v>
      </c>
      <c r="CL612" s="28">
        <v>1.02</v>
      </c>
      <c r="CM612" s="28">
        <v>3.61</v>
      </c>
      <c r="CN612" s="24">
        <v>4823</v>
      </c>
      <c r="CO612" s="24">
        <v>33.299999999999997</v>
      </c>
      <c r="CP612" s="24">
        <v>2110</v>
      </c>
      <c r="CQ612" s="24">
        <v>5283</v>
      </c>
      <c r="CR612" s="24">
        <v>4200</v>
      </c>
      <c r="CS612" s="24">
        <v>11765</v>
      </c>
      <c r="CT612" s="24">
        <v>2044</v>
      </c>
      <c r="CU612" s="24">
        <v>4524</v>
      </c>
      <c r="CV612" s="24">
        <v>3464</v>
      </c>
      <c r="CW612" s="24">
        <v>3082</v>
      </c>
      <c r="CX612" s="24">
        <v>67.28</v>
      </c>
      <c r="CY612" s="24">
        <v>96.19</v>
      </c>
      <c r="CZ612" s="24">
        <v>85.03</v>
      </c>
      <c r="DA612" s="24">
        <v>45.95</v>
      </c>
      <c r="DB612" s="24">
        <v>956</v>
      </c>
      <c r="DC612" s="24">
        <v>4.4000000000000004</v>
      </c>
      <c r="DD612" s="24">
        <v>6.77</v>
      </c>
      <c r="DE612" s="24">
        <v>1081</v>
      </c>
      <c r="DF612" s="24">
        <v>7.46</v>
      </c>
      <c r="DG612" s="24">
        <v>3.8</v>
      </c>
      <c r="DH612" s="24">
        <v>1.49</v>
      </c>
    </row>
    <row r="613" spans="1:112" ht="12.3" customHeight="1">
      <c r="A613" s="24">
        <v>624</v>
      </c>
      <c r="B613" s="24" t="s">
        <v>176</v>
      </c>
      <c r="C613" s="24" t="s">
        <v>177</v>
      </c>
      <c r="D613" s="25" t="s">
        <v>1871</v>
      </c>
      <c r="E613" s="25" t="s">
        <v>1872</v>
      </c>
      <c r="F613" s="25" t="s">
        <v>1871</v>
      </c>
      <c r="G613" s="25" t="s">
        <v>1873</v>
      </c>
      <c r="H613" s="25" t="s">
        <v>2848</v>
      </c>
      <c r="I613" s="26">
        <v>61213</v>
      </c>
      <c r="J613" s="27">
        <v>79274</v>
      </c>
      <c r="K613" s="27">
        <f t="shared" si="324"/>
        <v>2864.7683999999995</v>
      </c>
      <c r="L613" s="24">
        <v>20257</v>
      </c>
      <c r="M613" s="24">
        <v>947</v>
      </c>
      <c r="N613" s="24">
        <v>46</v>
      </c>
      <c r="O613" s="24">
        <f t="shared" si="325"/>
        <v>993</v>
      </c>
      <c r="P613" s="28">
        <v>4.68</v>
      </c>
      <c r="Q613" s="28">
        <f t="shared" si="326"/>
        <v>0.22246977334148693</v>
      </c>
      <c r="R613" s="29">
        <v>6.9139066220038084E-2</v>
      </c>
      <c r="S613" s="29">
        <v>0.21041146607303585</v>
      </c>
      <c r="T613" s="29">
        <v>0.61480833687233583</v>
      </c>
      <c r="U613" s="28" t="s">
        <v>182</v>
      </c>
      <c r="V613" s="28" t="s">
        <v>183</v>
      </c>
      <c r="W613" s="28">
        <v>6.9139066220038084E-2</v>
      </c>
      <c r="X613" s="27">
        <v>5480.9303355272987</v>
      </c>
      <c r="Y613" s="30">
        <f t="shared" si="327"/>
        <v>4.3892813949955633E-4</v>
      </c>
      <c r="Z613" s="27">
        <f t="shared" si="328"/>
        <v>-17116.0696644727</v>
      </c>
      <c r="AA613" s="27">
        <v>40</v>
      </c>
      <c r="AB613" s="27">
        <v>0</v>
      </c>
      <c r="AC613" s="27">
        <v>0</v>
      </c>
      <c r="AD613" s="27">
        <v>913</v>
      </c>
      <c r="AE613" s="27">
        <v>3153</v>
      </c>
      <c r="AF613" s="27">
        <f t="shared" si="329"/>
        <v>3153</v>
      </c>
      <c r="AG613" s="27">
        <f t="shared" si="330"/>
        <v>3</v>
      </c>
      <c r="AH613" s="27">
        <v>10040</v>
      </c>
      <c r="AI613" s="27">
        <v>4153</v>
      </c>
      <c r="AJ613" s="27">
        <v>390</v>
      </c>
      <c r="AK613" s="27">
        <v>1002</v>
      </c>
      <c r="AL613" s="27">
        <v>3153</v>
      </c>
      <c r="AM613" s="27">
        <v>18738</v>
      </c>
      <c r="AN613" s="27">
        <f t="shared" si="331"/>
        <v>5</v>
      </c>
      <c r="AO613" s="27">
        <v>22597</v>
      </c>
      <c r="AP613" s="30">
        <f t="shared" si="332"/>
        <v>1.3068072530723012E-2</v>
      </c>
      <c r="AQ613" s="30">
        <f t="shared" si="333"/>
        <v>1.3095947603596104E-2</v>
      </c>
      <c r="AR613" s="31">
        <f t="shared" si="334"/>
        <v>4.1228402144662599</v>
      </c>
      <c r="AS613" s="31">
        <v>1</v>
      </c>
      <c r="AT613" s="32">
        <f t="shared" si="335"/>
        <v>0.28504932260261878</v>
      </c>
      <c r="AU613" s="24">
        <v>1643.1590477854252</v>
      </c>
      <c r="AV613" s="28">
        <f t="shared" si="336"/>
        <v>4.5631421355513312E-2</v>
      </c>
      <c r="AW613" s="30">
        <f t="shared" si="337"/>
        <v>5.8605530556951374E-4</v>
      </c>
      <c r="AX613" s="33">
        <f t="shared" si="338"/>
        <v>4.5631421355513312E-2</v>
      </c>
      <c r="AY613" s="30">
        <f t="shared" si="339"/>
        <v>-1.2509892298026589E-2</v>
      </c>
      <c r="AZ613" s="31">
        <f t="shared" si="340"/>
        <v>0.79202520509379915</v>
      </c>
      <c r="BA613" s="31">
        <v>0</v>
      </c>
      <c r="BB613" s="33">
        <f t="shared" si="341"/>
        <v>2.5274485787588388</v>
      </c>
      <c r="BC613" s="31">
        <f t="shared" si="342"/>
        <v>0.30226523088978352</v>
      </c>
      <c r="BD613" s="30">
        <f t="shared" si="343"/>
        <v>-1.2629144391223457E-2</v>
      </c>
      <c r="BE613" s="31">
        <f t="shared" si="344"/>
        <v>0.89315624415151007</v>
      </c>
      <c r="BF613" s="31">
        <f t="shared" si="345"/>
        <v>0.32091141283701591</v>
      </c>
      <c r="BG613" s="31">
        <f t="shared" si="346"/>
        <v>0.48703524947382387</v>
      </c>
      <c r="BH613" s="24">
        <v>100</v>
      </c>
      <c r="BI613" s="24">
        <v>19.3590134162</v>
      </c>
      <c r="BJ613" s="24">
        <f t="shared" si="354"/>
        <v>4094.9400827245654</v>
      </c>
      <c r="BK613" s="28">
        <v>1</v>
      </c>
      <c r="BL613" s="28" t="str">
        <f t="shared" si="347"/>
        <v>FALSETRUE</v>
      </c>
      <c r="BM613" s="24" t="str">
        <f t="shared" si="348"/>
        <v>FALSETRUE</v>
      </c>
      <c r="BN613" s="28">
        <v>0.1653</v>
      </c>
      <c r="BO613" s="28">
        <f t="shared" si="349"/>
        <v>0.14693333333333333</v>
      </c>
      <c r="BP613" s="24">
        <v>1.23</v>
      </c>
      <c r="BQ613" s="24">
        <f t="shared" si="352"/>
        <v>416.94736842105266</v>
      </c>
      <c r="BR613" s="24">
        <v>57</v>
      </c>
      <c r="BS613" s="28">
        <v>0.06</v>
      </c>
      <c r="BT613" s="28">
        <v>36.727799999999995</v>
      </c>
      <c r="BU613" s="24">
        <v>0.1</v>
      </c>
      <c r="BV613" s="28">
        <v>0.49000000000000005</v>
      </c>
      <c r="BW613" s="28">
        <v>299.94370000000004</v>
      </c>
      <c r="BX613" s="24">
        <v>7321</v>
      </c>
      <c r="BY613" s="24">
        <v>44302</v>
      </c>
      <c r="BZ613" s="24">
        <v>9590</v>
      </c>
      <c r="CA613" s="24">
        <v>5815</v>
      </c>
      <c r="CB613" s="24">
        <v>3213</v>
      </c>
      <c r="CC613" s="24">
        <v>52185</v>
      </c>
      <c r="CD613" s="24">
        <v>38.17</v>
      </c>
      <c r="CE613" s="24">
        <v>40.98</v>
      </c>
      <c r="CF613" s="24">
        <v>92.71</v>
      </c>
      <c r="CG613" s="24">
        <v>61213</v>
      </c>
      <c r="CH613" s="24">
        <v>0</v>
      </c>
      <c r="CI613" s="24">
        <v>0</v>
      </c>
      <c r="CJ613" s="24" t="s">
        <v>98</v>
      </c>
      <c r="CK613" s="24">
        <v>23873</v>
      </c>
      <c r="CL613" s="28">
        <v>1.02</v>
      </c>
      <c r="CM613" s="28">
        <v>2.61</v>
      </c>
      <c r="CN613" s="24">
        <v>9349</v>
      </c>
      <c r="CO613" s="24">
        <v>39.200000000000003</v>
      </c>
      <c r="CP613" s="24">
        <v>5080</v>
      </c>
      <c r="CQ613" s="24">
        <v>9198</v>
      </c>
      <c r="CR613" s="24">
        <v>8398</v>
      </c>
      <c r="CS613" s="24">
        <v>23766</v>
      </c>
      <c r="CT613" s="24">
        <v>1385</v>
      </c>
      <c r="CU613" s="24">
        <v>2763</v>
      </c>
      <c r="CV613" s="24">
        <v>2438</v>
      </c>
      <c r="CW613" s="24">
        <v>3894</v>
      </c>
      <c r="CX613" s="24">
        <v>71.17</v>
      </c>
      <c r="CY613" s="24">
        <v>94.04</v>
      </c>
      <c r="CZ613" s="24">
        <v>91.72</v>
      </c>
      <c r="DA613" s="24">
        <v>65.040000000000006</v>
      </c>
      <c r="DB613" s="24">
        <v>693</v>
      </c>
      <c r="DC613" s="24">
        <v>6.44</v>
      </c>
      <c r="DD613" s="24">
        <v>2.23</v>
      </c>
      <c r="DE613" s="24">
        <v>35</v>
      </c>
      <c r="DF613" s="24">
        <v>0.15</v>
      </c>
      <c r="DG613" s="24">
        <v>0.32</v>
      </c>
      <c r="DH613" s="24">
        <v>1.56</v>
      </c>
    </row>
    <row r="614" spans="1:112" ht="12.3" customHeight="1">
      <c r="A614" s="24">
        <v>625</v>
      </c>
      <c r="B614" s="24" t="s">
        <v>176</v>
      </c>
      <c r="C614" s="24" t="s">
        <v>177</v>
      </c>
      <c r="D614" s="25" t="s">
        <v>338</v>
      </c>
      <c r="E614" s="25" t="s">
        <v>339</v>
      </c>
      <c r="F614" s="25" t="s">
        <v>340</v>
      </c>
      <c r="G614" s="25" t="s">
        <v>341</v>
      </c>
      <c r="H614" s="25" t="s">
        <v>2848</v>
      </c>
      <c r="I614" s="26">
        <v>91701</v>
      </c>
      <c r="J614" s="27">
        <v>113445.45027483713</v>
      </c>
      <c r="K614" s="27">
        <f t="shared" si="324"/>
        <v>20486.003400000001</v>
      </c>
      <c r="L614" s="24">
        <v>18523</v>
      </c>
      <c r="M614" s="24">
        <v>3646</v>
      </c>
      <c r="N614" s="24">
        <v>1682</v>
      </c>
      <c r="O614" s="24">
        <f t="shared" si="325"/>
        <v>5328</v>
      </c>
      <c r="P614" s="28">
        <v>22.34</v>
      </c>
      <c r="Q614" s="28">
        <f t="shared" si="326"/>
        <v>0.39812467277970937</v>
      </c>
      <c r="R614" s="29">
        <v>0.37560699275567527</v>
      </c>
      <c r="S614" s="29">
        <v>7.7388207704165102E-2</v>
      </c>
      <c r="T614" s="29">
        <v>0.65948935847232071</v>
      </c>
      <c r="U614" s="28" t="s">
        <v>194</v>
      </c>
      <c r="V614" s="28" t="s">
        <v>129</v>
      </c>
      <c r="W614" s="28">
        <v>0.33691386417147129</v>
      </c>
      <c r="X614" s="27">
        <v>38221.345024767877</v>
      </c>
      <c r="Y614" s="30">
        <f t="shared" si="327"/>
        <v>3.0608715735990092E-3</v>
      </c>
      <c r="Z614" s="27">
        <f t="shared" si="328"/>
        <v>35710.345024767877</v>
      </c>
      <c r="AA614" s="27">
        <v>0</v>
      </c>
      <c r="AB614" s="27">
        <v>533</v>
      </c>
      <c r="AC614" s="27">
        <v>436</v>
      </c>
      <c r="AD614" s="27">
        <v>1458</v>
      </c>
      <c r="AE614" s="27">
        <v>12794</v>
      </c>
      <c r="AF614" s="27">
        <f t="shared" si="329"/>
        <v>12794</v>
      </c>
      <c r="AG614" s="27">
        <f t="shared" si="330"/>
        <v>4</v>
      </c>
      <c r="AH614" s="27">
        <v>0</v>
      </c>
      <c r="AI614" s="27">
        <v>1029</v>
      </c>
      <c r="AJ614" s="27">
        <v>61</v>
      </c>
      <c r="AK614" s="27">
        <v>1458</v>
      </c>
      <c r="AL614" s="27">
        <v>12794</v>
      </c>
      <c r="AM614" s="27">
        <v>15305</v>
      </c>
      <c r="AN614" s="27">
        <f t="shared" si="331"/>
        <v>4</v>
      </c>
      <c r="AO614" s="27">
        <v>2511</v>
      </c>
      <c r="AP614" s="30">
        <f t="shared" si="332"/>
        <v>1.4521365723169219E-3</v>
      </c>
      <c r="AQ614" s="30">
        <f t="shared" si="333"/>
        <v>3.2448182239586784E-3</v>
      </c>
      <c r="AR614" s="31">
        <f t="shared" si="334"/>
        <v>6.5696275167000079E-2</v>
      </c>
      <c r="AS614" s="31">
        <f t="shared" ref="AS614:AS640" si="355">AR614/1</f>
        <v>6.5696275167000079E-2</v>
      </c>
      <c r="AT614" s="32">
        <f t="shared" si="335"/>
        <v>2.2133985928186269E-2</v>
      </c>
      <c r="AU614" s="24">
        <v>9797.7920839705566</v>
      </c>
      <c r="AV614" s="28">
        <f t="shared" si="336"/>
        <v>0.27209002046389669</v>
      </c>
      <c r="AW614" s="30">
        <f t="shared" si="337"/>
        <v>3.4945174914240945E-3</v>
      </c>
      <c r="AX614" s="33">
        <f t="shared" si="338"/>
        <v>0.27209002046389669</v>
      </c>
      <c r="AY614" s="30">
        <f t="shared" si="339"/>
        <v>2.4969926746541606E-4</v>
      </c>
      <c r="AZ614" s="31">
        <f t="shared" si="340"/>
        <v>0.89669366916358895</v>
      </c>
      <c r="BA614" s="31">
        <f>AU614-AI614</f>
        <v>8768.7920839705566</v>
      </c>
      <c r="BB614" s="33">
        <f t="shared" si="341"/>
        <v>0.10502366157406737</v>
      </c>
      <c r="BC614" s="31">
        <f t="shared" si="342"/>
        <v>0.51479689412772034</v>
      </c>
      <c r="BD614" s="30">
        <f t="shared" si="343"/>
        <v>1.6087350012820873E-3</v>
      </c>
      <c r="BE614" s="31">
        <f t="shared" si="344"/>
        <v>0.94828962457369659</v>
      </c>
      <c r="BF614" s="31">
        <f t="shared" si="345"/>
        <v>0.42942145343958898</v>
      </c>
      <c r="BG614" s="31">
        <f t="shared" si="346"/>
        <v>0.65171687992156813</v>
      </c>
      <c r="BH614" s="24">
        <v>99.76</v>
      </c>
      <c r="BI614" s="24">
        <v>90.646930070099998</v>
      </c>
      <c r="BJ614" s="24">
        <f t="shared" si="354"/>
        <v>1251.509016213857</v>
      </c>
      <c r="BK614" s="28">
        <f t="shared" ref="BK614:BK624" si="356">BJ614/(2000)</f>
        <v>0.62575450810692845</v>
      </c>
      <c r="BL614" s="28" t="str">
        <f t="shared" si="347"/>
        <v>FALSETRUE</v>
      </c>
      <c r="BM614" s="24" t="str">
        <f t="shared" si="348"/>
        <v>TRUETRUE</v>
      </c>
      <c r="BN614" s="28">
        <v>0.39610000000000001</v>
      </c>
      <c r="BO614" s="28">
        <f t="shared" si="349"/>
        <v>0.3520888888888889</v>
      </c>
      <c r="BP614" s="24">
        <v>2.12</v>
      </c>
      <c r="BQ614" s="24">
        <f t="shared" si="352"/>
        <v>434.04477611940297</v>
      </c>
      <c r="BR614" s="24">
        <v>67</v>
      </c>
      <c r="BS614" s="28">
        <v>3.5300000000000002</v>
      </c>
      <c r="BT614" s="28">
        <v>3237.0453000000007</v>
      </c>
      <c r="BU614" s="24">
        <v>0.42</v>
      </c>
      <c r="BV614" s="28">
        <v>6.85</v>
      </c>
      <c r="BW614" s="28">
        <v>6281.5185000000001</v>
      </c>
      <c r="BX614" s="24">
        <v>24749</v>
      </c>
      <c r="BY614" s="24">
        <v>62479</v>
      </c>
      <c r="BZ614" s="24">
        <v>4473</v>
      </c>
      <c r="CA614" s="24">
        <v>19791</v>
      </c>
      <c r="CB614" s="24">
        <v>10304</v>
      </c>
      <c r="CC614" s="24">
        <v>61606</v>
      </c>
      <c r="CD614" s="24">
        <v>46.77</v>
      </c>
      <c r="CE614" s="24">
        <v>29.45</v>
      </c>
      <c r="CF614" s="24">
        <v>95.07</v>
      </c>
      <c r="CG614" s="24">
        <v>91482</v>
      </c>
      <c r="CH614" s="24">
        <v>219</v>
      </c>
      <c r="CI614" s="24">
        <v>0.24</v>
      </c>
      <c r="CJ614" s="24" t="s">
        <v>98</v>
      </c>
      <c r="CK614" s="24">
        <v>24339</v>
      </c>
      <c r="CL614" s="28">
        <v>1.02</v>
      </c>
      <c r="CM614" s="28">
        <v>3.82</v>
      </c>
      <c r="CN614" s="24">
        <v>10319</v>
      </c>
      <c r="CO614" s="24">
        <v>42.54</v>
      </c>
      <c r="CP614" s="24">
        <v>5039</v>
      </c>
      <c r="CQ614" s="24">
        <v>13113</v>
      </c>
      <c r="CR614" s="24">
        <v>10512</v>
      </c>
      <c r="CS614" s="24">
        <v>29081</v>
      </c>
      <c r="CT614" s="24">
        <v>4519</v>
      </c>
      <c r="CU614" s="24">
        <v>9627</v>
      </c>
      <c r="CV614" s="24">
        <v>7112</v>
      </c>
      <c r="CW614" s="24">
        <v>5131</v>
      </c>
      <c r="CX614" s="24">
        <v>66.91</v>
      </c>
      <c r="CY614" s="24">
        <v>96.71</v>
      </c>
      <c r="CZ614" s="24">
        <v>83.38</v>
      </c>
      <c r="DA614" s="24">
        <v>43.2</v>
      </c>
      <c r="DB614" s="24">
        <v>1599</v>
      </c>
      <c r="DC614" s="24">
        <v>3.69</v>
      </c>
      <c r="DD614" s="24">
        <v>7.89</v>
      </c>
      <c r="DE614" s="24">
        <v>2994</v>
      </c>
      <c r="DF614" s="24">
        <v>12.34</v>
      </c>
      <c r="DG614" s="24">
        <v>7.61</v>
      </c>
      <c r="DH614" s="24">
        <v>2</v>
      </c>
    </row>
    <row r="615" spans="1:112" ht="12.3" customHeight="1">
      <c r="A615" s="24">
        <v>626</v>
      </c>
      <c r="B615" s="24" t="s">
        <v>176</v>
      </c>
      <c r="C615" s="24" t="s">
        <v>177</v>
      </c>
      <c r="D615" s="25" t="s">
        <v>338</v>
      </c>
      <c r="E615" s="25" t="s">
        <v>339</v>
      </c>
      <c r="F615" s="25" t="s">
        <v>1351</v>
      </c>
      <c r="G615" s="25" t="s">
        <v>1352</v>
      </c>
      <c r="H615" s="25" t="s">
        <v>2848</v>
      </c>
      <c r="I615" s="26">
        <v>26187</v>
      </c>
      <c r="J615" s="27">
        <v>32396.549725162866</v>
      </c>
      <c r="K615" s="27">
        <f t="shared" si="324"/>
        <v>8874.7743000000009</v>
      </c>
      <c r="L615" s="24">
        <v>4318</v>
      </c>
      <c r="M615" s="24">
        <v>1579</v>
      </c>
      <c r="N615" s="24">
        <v>634</v>
      </c>
      <c r="O615" s="24">
        <f t="shared" si="325"/>
        <v>2213</v>
      </c>
      <c r="P615" s="28">
        <v>33.89</v>
      </c>
      <c r="Q615" s="28">
        <f t="shared" si="326"/>
        <v>0.46036712331736129</v>
      </c>
      <c r="R615" s="29">
        <v>0.37560699275567527</v>
      </c>
      <c r="S615" s="29">
        <v>7.7388207704165102E-2</v>
      </c>
      <c r="T615" s="29">
        <v>0.65948935847232071</v>
      </c>
      <c r="U615" s="28" t="s">
        <v>194</v>
      </c>
      <c r="V615" s="28" t="s">
        <v>129</v>
      </c>
      <c r="W615" s="28">
        <v>0.5111016498107056</v>
      </c>
      <c r="X615" s="27">
        <v>16557.930012705303</v>
      </c>
      <c r="Y615" s="30">
        <f t="shared" si="327"/>
        <v>1.3260050702216055E-3</v>
      </c>
      <c r="Z615" s="27">
        <f t="shared" si="328"/>
        <v>16557.930012705303</v>
      </c>
      <c r="AA615" s="27">
        <v>0</v>
      </c>
      <c r="AB615" s="27">
        <v>0</v>
      </c>
      <c r="AC615" s="27">
        <v>0</v>
      </c>
      <c r="AD615" s="27">
        <v>0</v>
      </c>
      <c r="AE615" s="27">
        <v>0</v>
      </c>
      <c r="AF615" s="27">
        <f t="shared" si="329"/>
        <v>0</v>
      </c>
      <c r="AG615" s="27">
        <f t="shared" si="330"/>
        <v>0</v>
      </c>
      <c r="AH615" s="27">
        <v>0</v>
      </c>
      <c r="AI615" s="27">
        <v>0</v>
      </c>
      <c r="AJ615" s="27">
        <v>0</v>
      </c>
      <c r="AK615" s="27">
        <v>0</v>
      </c>
      <c r="AL615" s="27">
        <v>0</v>
      </c>
      <c r="AM615" s="27">
        <v>0</v>
      </c>
      <c r="AN615" s="27">
        <f t="shared" si="331"/>
        <v>0</v>
      </c>
      <c r="AO615" s="27">
        <v>0</v>
      </c>
      <c r="AP615" s="30">
        <f t="shared" si="332"/>
        <v>0</v>
      </c>
      <c r="AQ615" s="30">
        <f t="shared" si="333"/>
        <v>0</v>
      </c>
      <c r="AR615" s="31">
        <f t="shared" si="334"/>
        <v>0</v>
      </c>
      <c r="AS615" s="31">
        <f t="shared" si="355"/>
        <v>0</v>
      </c>
      <c r="AT615" s="32">
        <f t="shared" si="335"/>
        <v>0</v>
      </c>
      <c r="AU615" s="24">
        <v>1456.639701960511</v>
      </c>
      <c r="AV615" s="28">
        <f t="shared" si="336"/>
        <v>4.0451677573703333E-2</v>
      </c>
      <c r="AW615" s="30">
        <f t="shared" si="337"/>
        <v>5.1953061195609282E-4</v>
      </c>
      <c r="AX615" s="33">
        <f t="shared" si="338"/>
        <v>4.0451677573703333E-2</v>
      </c>
      <c r="AY615" s="30">
        <f t="shared" si="339"/>
        <v>5.1953061195609282E-4</v>
      </c>
      <c r="AZ615" s="31">
        <f t="shared" si="340"/>
        <v>0.89890712813214302</v>
      </c>
      <c r="BA615" s="31">
        <f>AU615-AI615</f>
        <v>1456.639701960511</v>
      </c>
      <c r="BB615" s="33">
        <f t="shared" si="341"/>
        <v>0</v>
      </c>
      <c r="BC615" s="31">
        <f t="shared" si="342"/>
        <v>0.43832193282050724</v>
      </c>
      <c r="BD615" s="30">
        <f t="shared" si="343"/>
        <v>1.3260050702216055E-3</v>
      </c>
      <c r="BE615" s="31">
        <f t="shared" si="344"/>
        <v>0.94719480866634309</v>
      </c>
      <c r="BF615" s="31">
        <f t="shared" si="345"/>
        <v>0.48654082118242342</v>
      </c>
      <c r="BG615" s="31">
        <f t="shared" si="346"/>
        <v>0.73840480813354237</v>
      </c>
      <c r="BH615" s="24">
        <v>99.71</v>
      </c>
      <c r="BI615" s="24">
        <v>73.040677378500007</v>
      </c>
      <c r="BJ615" s="24">
        <f t="shared" si="354"/>
        <v>443.54120043660765</v>
      </c>
      <c r="BK615" s="28">
        <f t="shared" si="356"/>
        <v>0.22177060021830383</v>
      </c>
      <c r="BL615" s="28" t="str">
        <f t="shared" si="347"/>
        <v>TRUETRUE</v>
      </c>
      <c r="BM615" s="24" t="str">
        <f t="shared" si="348"/>
        <v>FALSETRUE</v>
      </c>
      <c r="BN615" s="28">
        <v>0.46729999999999999</v>
      </c>
      <c r="BO615" s="28">
        <f t="shared" si="349"/>
        <v>0.41537777777777779</v>
      </c>
      <c r="BP615" s="24">
        <v>3.25</v>
      </c>
      <c r="BQ615" s="24">
        <f t="shared" si="352"/>
        <v>203.57142857142858</v>
      </c>
      <c r="BR615" s="24">
        <v>14</v>
      </c>
      <c r="BS615" s="28">
        <v>8.11</v>
      </c>
      <c r="BT615" s="28">
        <v>2123.7656999999999</v>
      </c>
      <c r="BU615" s="24">
        <v>0.15</v>
      </c>
      <c r="BV615" s="28">
        <v>15.299999999999999</v>
      </c>
      <c r="BW615" s="28">
        <v>4006.6109999999999</v>
      </c>
      <c r="BX615" s="24">
        <v>7922</v>
      </c>
      <c r="BY615" s="24">
        <v>16951</v>
      </c>
      <c r="BZ615" s="24">
        <v>1314</v>
      </c>
      <c r="CA615" s="24">
        <v>6340</v>
      </c>
      <c r="CB615" s="24">
        <v>3146</v>
      </c>
      <c r="CC615" s="24">
        <v>16701</v>
      </c>
      <c r="CD615" s="24">
        <v>54.49</v>
      </c>
      <c r="CE615" s="24">
        <v>28.41</v>
      </c>
      <c r="CF615" s="24">
        <v>97.71</v>
      </c>
      <c r="CG615" s="24">
        <v>26112</v>
      </c>
      <c r="CH615" s="24">
        <v>75</v>
      </c>
      <c r="CI615" s="24">
        <v>0.28999999999999998</v>
      </c>
      <c r="CJ615" s="24" t="s">
        <v>98</v>
      </c>
      <c r="CK615" s="24">
        <v>6725</v>
      </c>
      <c r="CL615" s="28">
        <v>1.03</v>
      </c>
      <c r="CM615" s="28">
        <v>3.97</v>
      </c>
      <c r="CN615" s="24">
        <v>2486</v>
      </c>
      <c r="CO615" s="24">
        <v>37.049999999999997</v>
      </c>
      <c r="CP615" s="24">
        <v>643</v>
      </c>
      <c r="CQ615" s="24">
        <v>1460</v>
      </c>
      <c r="CR615" s="24">
        <v>716</v>
      </c>
      <c r="CS615" s="24">
        <v>2850</v>
      </c>
      <c r="CT615" s="24">
        <v>1288</v>
      </c>
      <c r="CU615" s="24">
        <v>3131</v>
      </c>
      <c r="CV615" s="24">
        <v>2132</v>
      </c>
      <c r="CW615" s="24">
        <v>1018</v>
      </c>
      <c r="CX615" s="24">
        <v>61.27</v>
      </c>
      <c r="CY615" s="24">
        <v>96.34</v>
      </c>
      <c r="CZ615" s="24">
        <v>82.16</v>
      </c>
      <c r="DA615" s="24">
        <v>31.14</v>
      </c>
      <c r="DB615" s="24">
        <v>681</v>
      </c>
      <c r="DC615" s="24">
        <v>4.3499999999999996</v>
      </c>
      <c r="DD615" s="24">
        <v>12.85</v>
      </c>
      <c r="DE615" s="24">
        <v>973</v>
      </c>
      <c r="DF615" s="24">
        <v>14.5</v>
      </c>
      <c r="DG615" s="24">
        <v>13.52</v>
      </c>
      <c r="DH615" s="24">
        <v>3.67</v>
      </c>
    </row>
    <row r="616" spans="1:112" ht="12.3" customHeight="1">
      <c r="A616" s="24">
        <v>627</v>
      </c>
      <c r="B616" s="24" t="s">
        <v>176</v>
      </c>
      <c r="C616" s="24" t="s">
        <v>177</v>
      </c>
      <c r="D616" s="25" t="s">
        <v>1636</v>
      </c>
      <c r="E616" s="25" t="s">
        <v>1637</v>
      </c>
      <c r="F616" s="25" t="s">
        <v>1636</v>
      </c>
      <c r="G616" s="25" t="s">
        <v>1638</v>
      </c>
      <c r="H616" s="25" t="s">
        <v>2848</v>
      </c>
      <c r="I616" s="26">
        <v>58156</v>
      </c>
      <c r="J616" s="27">
        <v>93169</v>
      </c>
      <c r="K616" s="27">
        <f t="shared" si="324"/>
        <v>11386.944799999999</v>
      </c>
      <c r="L616" s="24">
        <v>13186</v>
      </c>
      <c r="M616" s="24">
        <v>2335</v>
      </c>
      <c r="N616" s="24">
        <v>875</v>
      </c>
      <c r="O616" s="24">
        <f t="shared" si="325"/>
        <v>3210</v>
      </c>
      <c r="P616" s="28">
        <v>19.579999999999998</v>
      </c>
      <c r="Q616" s="28">
        <f t="shared" si="326"/>
        <v>0.39502285973139328</v>
      </c>
      <c r="R616" s="29">
        <v>0.32603031815731448</v>
      </c>
      <c r="S616" s="29">
        <v>5.1018544112910548E-2</v>
      </c>
      <c r="T616" s="29">
        <v>0.33674678391561907</v>
      </c>
      <c r="U616" s="28" t="s">
        <v>182</v>
      </c>
      <c r="V616" s="28" t="s">
        <v>183</v>
      </c>
      <c r="W616" s="28">
        <v>0.32603031815731448</v>
      </c>
      <c r="X616" s="27">
        <v>30375.918712398834</v>
      </c>
      <c r="Y616" s="30">
        <f t="shared" si="327"/>
        <v>2.4325880224383982E-3</v>
      </c>
      <c r="Z616" s="27">
        <f t="shared" si="328"/>
        <v>25367.918712398834</v>
      </c>
      <c r="AA616" s="27">
        <v>0</v>
      </c>
      <c r="AB616" s="27">
        <v>1676</v>
      </c>
      <c r="AC616" s="27">
        <v>0</v>
      </c>
      <c r="AD616" s="27">
        <v>179</v>
      </c>
      <c r="AE616" s="27">
        <v>4006</v>
      </c>
      <c r="AF616" s="27">
        <f t="shared" si="329"/>
        <v>4006</v>
      </c>
      <c r="AG616" s="27">
        <f t="shared" si="330"/>
        <v>3</v>
      </c>
      <c r="AH616" s="27">
        <v>0</v>
      </c>
      <c r="AI616" s="27">
        <v>4782</v>
      </c>
      <c r="AJ616" s="27">
        <v>1789</v>
      </c>
      <c r="AK616" s="27">
        <v>179</v>
      </c>
      <c r="AL616" s="27">
        <v>4006</v>
      </c>
      <c r="AM616" s="27">
        <v>9014</v>
      </c>
      <c r="AN616" s="27">
        <f t="shared" si="331"/>
        <v>4</v>
      </c>
      <c r="AO616" s="27">
        <v>5008</v>
      </c>
      <c r="AP616" s="30">
        <f t="shared" si="332"/>
        <v>2.8961768037288507E-3</v>
      </c>
      <c r="AQ616" s="30">
        <f t="shared" si="333"/>
        <v>1.5079417635539747E-2</v>
      </c>
      <c r="AR616" s="31">
        <f t="shared" si="334"/>
        <v>0.16486744145637433</v>
      </c>
      <c r="AS616" s="31">
        <f t="shared" si="355"/>
        <v>0.16486744145637433</v>
      </c>
      <c r="AT616" s="32">
        <f t="shared" si="335"/>
        <v>5.3751784391804142E-2</v>
      </c>
      <c r="AU616" s="24">
        <v>3209.4424519406039</v>
      </c>
      <c r="AV616" s="28">
        <f t="shared" si="336"/>
        <v>8.9127964233379611E-2</v>
      </c>
      <c r="AW616" s="30">
        <f t="shared" si="337"/>
        <v>1.1446918540325272E-3</v>
      </c>
      <c r="AX616" s="33">
        <f t="shared" si="338"/>
        <v>8.9127964233379611E-2</v>
      </c>
      <c r="AY616" s="30">
        <f t="shared" si="339"/>
        <v>-1.393472578150722E-2</v>
      </c>
      <c r="AZ616" s="31">
        <f t="shared" si="340"/>
        <v>0.78033712467949667</v>
      </c>
      <c r="BA616" s="31">
        <v>0</v>
      </c>
      <c r="BB616" s="33">
        <f t="shared" si="341"/>
        <v>1.4899784219868288</v>
      </c>
      <c r="BC616" s="31">
        <f t="shared" si="342"/>
        <v>0.39849846902339697</v>
      </c>
      <c r="BD616" s="30">
        <f t="shared" si="343"/>
        <v>-4.6358878129045249E-4</v>
      </c>
      <c r="BE616" s="31">
        <f t="shared" si="344"/>
        <v>0.94026495936107668</v>
      </c>
      <c r="BF616" s="31">
        <f t="shared" si="345"/>
        <v>0.42290928851360987</v>
      </c>
      <c r="BG616" s="31">
        <f t="shared" si="346"/>
        <v>0.64183361076233214</v>
      </c>
      <c r="BH616" s="24">
        <v>99.67</v>
      </c>
      <c r="BI616" s="24">
        <v>125.375624327</v>
      </c>
      <c r="BJ616" s="24">
        <f t="shared" si="354"/>
        <v>743.11893161145986</v>
      </c>
      <c r="BK616" s="28">
        <f t="shared" si="356"/>
        <v>0.3715594658057299</v>
      </c>
      <c r="BL616" s="28" t="str">
        <f t="shared" si="347"/>
        <v>FALSETRUE</v>
      </c>
      <c r="BM616" s="24" t="str">
        <f t="shared" si="348"/>
        <v>FALSETRUE</v>
      </c>
      <c r="BN616" s="28">
        <v>0.24460000000000001</v>
      </c>
      <c r="BO616" s="28">
        <f t="shared" si="349"/>
        <v>0.21742222222222224</v>
      </c>
      <c r="BP616" s="24">
        <v>2.94</v>
      </c>
      <c r="BQ616" s="24">
        <f t="shared" si="352"/>
        <v>289.52941176470586</v>
      </c>
      <c r="BR616" s="24">
        <v>34</v>
      </c>
      <c r="BS616" s="28">
        <v>5.0199999999999996</v>
      </c>
      <c r="BT616" s="28">
        <v>2919.4311999999995</v>
      </c>
      <c r="BU616" s="24">
        <v>0.09</v>
      </c>
      <c r="BV616" s="28">
        <v>16.27</v>
      </c>
      <c r="BW616" s="28">
        <v>9461.9812000000002</v>
      </c>
      <c r="BX616" s="24">
        <v>10160</v>
      </c>
      <c r="BY616" s="24">
        <v>41533</v>
      </c>
      <c r="BZ616" s="24">
        <v>6463</v>
      </c>
      <c r="CA616" s="24">
        <v>8377</v>
      </c>
      <c r="CB616" s="24">
        <v>3819</v>
      </c>
      <c r="CC616" s="24">
        <v>45960</v>
      </c>
      <c r="CD616" s="24">
        <v>40.020000000000003</v>
      </c>
      <c r="CE616" s="24">
        <v>36.36</v>
      </c>
      <c r="CF616" s="24">
        <v>94.66</v>
      </c>
      <c r="CG616" s="24">
        <v>57964</v>
      </c>
      <c r="CH616" s="24">
        <v>192</v>
      </c>
      <c r="CI616" s="24">
        <v>0.33</v>
      </c>
      <c r="CJ616" s="24" t="s">
        <v>98</v>
      </c>
      <c r="CK616" s="24">
        <v>17638</v>
      </c>
      <c r="CL616" s="28">
        <v>1.02</v>
      </c>
      <c r="CM616" s="28">
        <v>3.35</v>
      </c>
      <c r="CN616" s="24">
        <v>5442</v>
      </c>
      <c r="CO616" s="24">
        <v>30.89</v>
      </c>
      <c r="CP616" s="24">
        <v>2849</v>
      </c>
      <c r="CQ616" s="24">
        <v>3974</v>
      </c>
      <c r="CR616" s="24">
        <v>2900</v>
      </c>
      <c r="CS616" s="24">
        <v>9844</v>
      </c>
      <c r="CT616" s="24">
        <v>2083</v>
      </c>
      <c r="CU616" s="24">
        <v>3585</v>
      </c>
      <c r="CV616" s="24">
        <v>2669</v>
      </c>
      <c r="CW616" s="24">
        <v>3217</v>
      </c>
      <c r="CX616" s="24">
        <v>72.48</v>
      </c>
      <c r="CY616" s="24">
        <v>91.06</v>
      </c>
      <c r="CZ616" s="24">
        <v>84.44</v>
      </c>
      <c r="DA616" s="24">
        <v>54.69</v>
      </c>
      <c r="DB616" s="24">
        <v>1504</v>
      </c>
      <c r="DC616" s="24">
        <v>9.52</v>
      </c>
      <c r="DD616" s="24">
        <v>2.83</v>
      </c>
      <c r="DE616" s="24">
        <v>775</v>
      </c>
      <c r="DF616" s="24">
        <v>4.4000000000000004</v>
      </c>
      <c r="DG616" s="24">
        <v>15.6</v>
      </c>
      <c r="DH616" s="24">
        <v>1.45</v>
      </c>
    </row>
    <row r="617" spans="1:112" ht="12.3" customHeight="1">
      <c r="A617" s="24">
        <v>628</v>
      </c>
      <c r="B617" s="24" t="s">
        <v>176</v>
      </c>
      <c r="C617" s="24" t="s">
        <v>177</v>
      </c>
      <c r="D617" s="25" t="s">
        <v>178</v>
      </c>
      <c r="E617" s="25" t="s">
        <v>179</v>
      </c>
      <c r="F617" s="25" t="s">
        <v>180</v>
      </c>
      <c r="G617" s="25" t="s">
        <v>181</v>
      </c>
      <c r="H617" s="25" t="s">
        <v>2848</v>
      </c>
      <c r="I617" s="26">
        <v>194725</v>
      </c>
      <c r="J617" s="27">
        <v>230857.37932223818</v>
      </c>
      <c r="K617" s="27">
        <f t="shared" si="324"/>
        <v>30377.1</v>
      </c>
      <c r="L617" s="24">
        <v>43549</v>
      </c>
      <c r="M617" s="24">
        <v>6460</v>
      </c>
      <c r="N617" s="24">
        <v>1591</v>
      </c>
      <c r="O617" s="24">
        <f t="shared" si="325"/>
        <v>8051</v>
      </c>
      <c r="P617" s="28">
        <v>15.6</v>
      </c>
      <c r="Q617" s="28">
        <f t="shared" si="326"/>
        <v>0.3767962250929246</v>
      </c>
      <c r="R617" s="29">
        <v>0.34228450873707977</v>
      </c>
      <c r="S617" s="29">
        <v>0.11015025056545702</v>
      </c>
      <c r="T617" s="29">
        <v>0.49362808127006852</v>
      </c>
      <c r="U617" s="28" t="s">
        <v>182</v>
      </c>
      <c r="V617" s="28" t="s">
        <v>183</v>
      </c>
      <c r="W617" s="28">
        <v>0.27588929532501183</v>
      </c>
      <c r="X617" s="27">
        <v>63691.079701791248</v>
      </c>
      <c r="Y617" s="30">
        <f t="shared" si="327"/>
        <v>5.1005587381791947E-3</v>
      </c>
      <c r="Z617" s="27">
        <f t="shared" si="328"/>
        <v>44965.079701791248</v>
      </c>
      <c r="AA617" s="27">
        <v>44</v>
      </c>
      <c r="AB617" s="27">
        <v>6</v>
      </c>
      <c r="AC617" s="27">
        <v>1244</v>
      </c>
      <c r="AD617" s="27">
        <v>17872</v>
      </c>
      <c r="AE617" s="27">
        <v>71323</v>
      </c>
      <c r="AF617" s="27">
        <f t="shared" si="329"/>
        <v>71323</v>
      </c>
      <c r="AG617" s="27">
        <f t="shared" si="330"/>
        <v>5</v>
      </c>
      <c r="AH617" s="27">
        <v>44</v>
      </c>
      <c r="AI617" s="27">
        <v>606</v>
      </c>
      <c r="AJ617" s="27">
        <v>182</v>
      </c>
      <c r="AK617" s="27">
        <v>17891</v>
      </c>
      <c r="AL617" s="27">
        <v>71323</v>
      </c>
      <c r="AM617" s="27">
        <v>76075</v>
      </c>
      <c r="AN617" s="27">
        <f t="shared" si="331"/>
        <v>5</v>
      </c>
      <c r="AO617" s="27">
        <v>18726</v>
      </c>
      <c r="AP617" s="30">
        <f t="shared" si="332"/>
        <v>1.0829434270492504E-2</v>
      </c>
      <c r="AQ617" s="30">
        <f t="shared" si="333"/>
        <v>1.9109425109027785E-3</v>
      </c>
      <c r="AR617" s="31">
        <f t="shared" si="334"/>
        <v>0.29401291495884863</v>
      </c>
      <c r="AS617" s="31">
        <f t="shared" si="355"/>
        <v>0.29401291495884863</v>
      </c>
      <c r="AT617" s="32">
        <f t="shared" si="335"/>
        <v>8.1115015924449377E-2</v>
      </c>
      <c r="AU617" s="24">
        <v>14066.491611441053</v>
      </c>
      <c r="AV617" s="28">
        <f t="shared" si="336"/>
        <v>0.39063413038472977</v>
      </c>
      <c r="AW617" s="30">
        <f t="shared" si="337"/>
        <v>5.017007970558071E-3</v>
      </c>
      <c r="AX617" s="33">
        <f t="shared" si="338"/>
        <v>0.39063413038472977</v>
      </c>
      <c r="AY617" s="30">
        <f t="shared" si="339"/>
        <v>3.1060654596552924E-3</v>
      </c>
      <c r="AZ617" s="31">
        <f t="shared" si="340"/>
        <v>0.92012478454238755</v>
      </c>
      <c r="BA617" s="31">
        <f t="shared" ref="BA617:BA640" si="357">AU617-AI617</f>
        <v>13460.491611441053</v>
      </c>
      <c r="BB617" s="33">
        <f t="shared" si="341"/>
        <v>4.3081104851127684E-2</v>
      </c>
      <c r="BC617" s="31">
        <f t="shared" si="342"/>
        <v>0.5510144745547324</v>
      </c>
      <c r="BD617" s="30">
        <f t="shared" si="343"/>
        <v>-5.7288755323133093E-3</v>
      </c>
      <c r="BE617" s="31">
        <f t="shared" si="344"/>
        <v>0.91987617466404914</v>
      </c>
      <c r="BF617" s="31">
        <f t="shared" si="345"/>
        <v>0.40028867624241338</v>
      </c>
      <c r="BG617" s="31">
        <f t="shared" si="346"/>
        <v>0.6075031535082358</v>
      </c>
      <c r="BH617" s="24">
        <v>99.96</v>
      </c>
      <c r="BI617" s="24">
        <v>125.44507281200001</v>
      </c>
      <c r="BJ617" s="24">
        <f t="shared" si="354"/>
        <v>1840.306471567965</v>
      </c>
      <c r="BK617" s="28">
        <f t="shared" si="356"/>
        <v>0.92015323578398245</v>
      </c>
      <c r="BL617" s="28" t="str">
        <f t="shared" si="347"/>
        <v>FALSETRUE</v>
      </c>
      <c r="BM617" s="24" t="str">
        <f t="shared" si="348"/>
        <v>TRUETRUE</v>
      </c>
      <c r="BN617" s="28">
        <v>0.32640000000000002</v>
      </c>
      <c r="BO617" s="28">
        <f t="shared" si="349"/>
        <v>0.29013333333333335</v>
      </c>
      <c r="BP617" s="24">
        <v>2.0099999999999998</v>
      </c>
      <c r="BQ617" s="24">
        <f t="shared" si="352"/>
        <v>294.71676300578036</v>
      </c>
      <c r="BR617" s="24">
        <v>173</v>
      </c>
      <c r="BS617" s="28">
        <v>2.4</v>
      </c>
      <c r="BT617" s="28">
        <v>4673.4000000000005</v>
      </c>
      <c r="BU617" s="24">
        <v>0.25</v>
      </c>
      <c r="BV617" s="28">
        <v>4.18</v>
      </c>
      <c r="BW617" s="28">
        <v>8139.5050000000001</v>
      </c>
      <c r="BX617" s="24">
        <v>44814</v>
      </c>
      <c r="BY617" s="24">
        <v>137308</v>
      </c>
      <c r="BZ617" s="24">
        <v>12603</v>
      </c>
      <c r="CA617" s="24">
        <v>36046</v>
      </c>
      <c r="CB617" s="24">
        <v>18886</v>
      </c>
      <c r="CC617" s="24">
        <v>139793</v>
      </c>
      <c r="CD617" s="24">
        <v>41.82</v>
      </c>
      <c r="CE617" s="24">
        <v>31.63</v>
      </c>
      <c r="CF617" s="24">
        <v>94.18</v>
      </c>
      <c r="CG617" s="24">
        <v>194655</v>
      </c>
      <c r="CH617" s="24">
        <v>70</v>
      </c>
      <c r="CI617" s="24">
        <v>0.04</v>
      </c>
      <c r="CJ617" s="24" t="s">
        <v>98</v>
      </c>
      <c r="CK617" s="24">
        <v>52669</v>
      </c>
      <c r="CL617" s="28">
        <v>1.02</v>
      </c>
      <c r="CM617" s="28">
        <v>3.69</v>
      </c>
      <c r="CN617" s="24">
        <v>21711</v>
      </c>
      <c r="CO617" s="24">
        <v>41.27</v>
      </c>
      <c r="CP617" s="24">
        <v>8621</v>
      </c>
      <c r="CQ617" s="24">
        <v>22394</v>
      </c>
      <c r="CR617" s="24">
        <v>16607</v>
      </c>
      <c r="CS617" s="24">
        <v>50986</v>
      </c>
      <c r="CT617" s="24">
        <v>7999</v>
      </c>
      <c r="CU617" s="24">
        <v>17466</v>
      </c>
      <c r="CV617" s="24">
        <v>13756</v>
      </c>
      <c r="CW617" s="24">
        <v>12044</v>
      </c>
      <c r="CX617" s="24">
        <v>67.73</v>
      </c>
      <c r="CY617" s="24">
        <v>97.73</v>
      </c>
      <c r="CZ617" s="24">
        <v>86.1</v>
      </c>
      <c r="DA617" s="24">
        <v>46.83</v>
      </c>
      <c r="DB617" s="24">
        <v>3312</v>
      </c>
      <c r="DC617" s="24">
        <v>2.68</v>
      </c>
      <c r="DD617" s="24">
        <v>7.38</v>
      </c>
      <c r="DE617" s="24">
        <v>3214</v>
      </c>
      <c r="DF617" s="24">
        <v>6.11</v>
      </c>
      <c r="DG617" s="24">
        <v>3.34</v>
      </c>
      <c r="DH617" s="24">
        <v>1.71</v>
      </c>
    </row>
    <row r="618" spans="1:112" ht="12.3" customHeight="1">
      <c r="A618" s="24">
        <v>629</v>
      </c>
      <c r="B618" s="24" t="s">
        <v>176</v>
      </c>
      <c r="C618" s="24" t="s">
        <v>177</v>
      </c>
      <c r="D618" s="25" t="s">
        <v>178</v>
      </c>
      <c r="E618" s="25" t="s">
        <v>179</v>
      </c>
      <c r="F618" s="25" t="s">
        <v>1569</v>
      </c>
      <c r="G618" s="25" t="s">
        <v>1570</v>
      </c>
      <c r="H618" s="25" t="s">
        <v>2848</v>
      </c>
      <c r="I618" s="26">
        <v>3874</v>
      </c>
      <c r="J618" s="27">
        <v>4592.8436897899637</v>
      </c>
      <c r="K618" s="27">
        <f t="shared" si="324"/>
        <v>1814.9690000000001</v>
      </c>
      <c r="L618" s="24">
        <v>531</v>
      </c>
      <c r="M618" s="24">
        <v>255</v>
      </c>
      <c r="N618" s="24">
        <v>213</v>
      </c>
      <c r="O618" s="24">
        <f t="shared" si="325"/>
        <v>468</v>
      </c>
      <c r="P618" s="28">
        <v>46.85</v>
      </c>
      <c r="Q618" s="28">
        <f t="shared" si="326"/>
        <v>0.63470864915205871</v>
      </c>
      <c r="R618" s="29">
        <v>0.34228450873707977</v>
      </c>
      <c r="S618" s="29">
        <v>0.11015025056545702</v>
      </c>
      <c r="T618" s="29">
        <v>0.49362808127006852</v>
      </c>
      <c r="U618" s="28" t="s">
        <v>182</v>
      </c>
      <c r="V618" s="28" t="s">
        <v>183</v>
      </c>
      <c r="W618" s="28">
        <v>0.82855214653697462</v>
      </c>
      <c r="X618" s="27">
        <v>3805.4104978842734</v>
      </c>
      <c r="Y618" s="30">
        <f t="shared" si="327"/>
        <v>3.0474785257560318E-4</v>
      </c>
      <c r="Z618" s="27">
        <f t="shared" si="328"/>
        <v>3805.4104978842734</v>
      </c>
      <c r="AA618" s="27">
        <v>0</v>
      </c>
      <c r="AB618" s="27">
        <v>0</v>
      </c>
      <c r="AC618" s="27">
        <v>430</v>
      </c>
      <c r="AD618" s="27">
        <v>0</v>
      </c>
      <c r="AE618" s="27">
        <v>0</v>
      </c>
      <c r="AF618" s="27">
        <f t="shared" si="329"/>
        <v>430</v>
      </c>
      <c r="AG618" s="27">
        <f t="shared" si="330"/>
        <v>1</v>
      </c>
      <c r="AH618" s="27">
        <v>0</v>
      </c>
      <c r="AI618" s="27">
        <v>0</v>
      </c>
      <c r="AJ618" s="27">
        <v>430</v>
      </c>
      <c r="AK618" s="27">
        <v>0</v>
      </c>
      <c r="AL618" s="27">
        <v>0</v>
      </c>
      <c r="AM618" s="27">
        <v>430</v>
      </c>
      <c r="AN618" s="27">
        <f t="shared" si="331"/>
        <v>1</v>
      </c>
      <c r="AO618" s="27">
        <v>0</v>
      </c>
      <c r="AP618" s="30">
        <f t="shared" si="332"/>
        <v>0</v>
      </c>
      <c r="AQ618" s="30">
        <f t="shared" si="333"/>
        <v>0</v>
      </c>
      <c r="AR618" s="31">
        <f t="shared" si="334"/>
        <v>0</v>
      </c>
      <c r="AS618" s="31">
        <f t="shared" si="355"/>
        <v>0</v>
      </c>
      <c r="AT618" s="32">
        <f t="shared" si="335"/>
        <v>0</v>
      </c>
      <c r="AU618" s="24">
        <v>947.03510349176202</v>
      </c>
      <c r="AV618" s="28">
        <f t="shared" si="336"/>
        <v>2.6299680426028971E-2</v>
      </c>
      <c r="AW618" s="30">
        <f t="shared" si="337"/>
        <v>3.3777311314443027E-4</v>
      </c>
      <c r="AX618" s="33">
        <f t="shared" si="338"/>
        <v>2.6299680426028971E-2</v>
      </c>
      <c r="AY618" s="30">
        <f t="shared" si="339"/>
        <v>3.3777311314443027E-4</v>
      </c>
      <c r="AZ618" s="31">
        <f t="shared" si="340"/>
        <v>0.8974161495113826</v>
      </c>
      <c r="BA618" s="31">
        <f t="shared" si="357"/>
        <v>947.03510349176202</v>
      </c>
      <c r="BB618" s="33">
        <f t="shared" si="341"/>
        <v>0</v>
      </c>
      <c r="BC618" s="31">
        <f t="shared" si="342"/>
        <v>0.42200011289149714</v>
      </c>
      <c r="BD618" s="30">
        <f t="shared" si="343"/>
        <v>3.0474785257560318E-4</v>
      </c>
      <c r="BE618" s="31">
        <f t="shared" si="344"/>
        <v>0.94324019146969662</v>
      </c>
      <c r="BF618" s="31">
        <f t="shared" si="345"/>
        <v>0.59069902861974899</v>
      </c>
      <c r="BG618" s="31">
        <f t="shared" si="346"/>
        <v>0.89648182414091071</v>
      </c>
      <c r="BH618" s="24">
        <v>79.709999999999994</v>
      </c>
      <c r="BI618" s="24">
        <v>168.78242335600001</v>
      </c>
      <c r="BJ618" s="24">
        <f t="shared" si="354"/>
        <v>27.211623097167088</v>
      </c>
      <c r="BK618" s="28">
        <f t="shared" si="356"/>
        <v>1.3605811548583544E-2</v>
      </c>
      <c r="BL618" s="28" t="str">
        <f t="shared" si="347"/>
        <v>TRUETRUE</v>
      </c>
      <c r="BM618" s="24" t="str">
        <f t="shared" si="348"/>
        <v>FALSETRUE</v>
      </c>
      <c r="BN618" s="28">
        <v>0.46310000000000001</v>
      </c>
      <c r="BO618" s="28">
        <f t="shared" si="349"/>
        <v>0.41164444444444448</v>
      </c>
      <c r="BP618" s="24">
        <v>12.46</v>
      </c>
      <c r="BQ618" s="24">
        <f t="shared" si="352"/>
        <v>114.3</v>
      </c>
      <c r="BR618" s="24">
        <v>10</v>
      </c>
      <c r="BS618" s="28">
        <v>23.38</v>
      </c>
      <c r="BT618" s="28">
        <v>905.74119999999994</v>
      </c>
      <c r="BU618" s="24">
        <v>0.81</v>
      </c>
      <c r="BV618" s="28">
        <v>29.779999999999998</v>
      </c>
      <c r="BW618" s="28">
        <v>1153.6771999999999</v>
      </c>
      <c r="BX618" s="24">
        <v>1137</v>
      </c>
      <c r="BY618" s="24">
        <v>2455</v>
      </c>
      <c r="BZ618" s="24">
        <v>282</v>
      </c>
      <c r="CA618" s="24">
        <v>877</v>
      </c>
      <c r="CB618" s="24">
        <v>551</v>
      </c>
      <c r="CC618" s="24">
        <v>2446</v>
      </c>
      <c r="CD618" s="24">
        <v>57.8</v>
      </c>
      <c r="CE618" s="24">
        <v>29.68</v>
      </c>
      <c r="CF618" s="24">
        <v>105.52</v>
      </c>
      <c r="CG618" s="24">
        <v>3088</v>
      </c>
      <c r="CH618" s="24">
        <v>786</v>
      </c>
      <c r="CI618" s="24">
        <v>20.29</v>
      </c>
      <c r="CJ618" s="24" t="s">
        <v>98</v>
      </c>
      <c r="CK618" s="24">
        <v>1121</v>
      </c>
      <c r="CL618" s="28">
        <v>1.01</v>
      </c>
      <c r="CM618" s="28">
        <v>3.49</v>
      </c>
      <c r="CN618" s="24">
        <v>287</v>
      </c>
      <c r="CO618" s="24">
        <v>25.65</v>
      </c>
      <c r="CP618" s="24">
        <v>187</v>
      </c>
      <c r="CQ618" s="24">
        <v>610</v>
      </c>
      <c r="CR618" s="24">
        <v>346</v>
      </c>
      <c r="CS618" s="24">
        <v>1143</v>
      </c>
      <c r="CT618" s="24">
        <v>122</v>
      </c>
      <c r="CU618" s="24">
        <v>442</v>
      </c>
      <c r="CV618" s="24">
        <v>343</v>
      </c>
      <c r="CW618" s="24">
        <v>111</v>
      </c>
      <c r="CX618" s="24">
        <v>41.92</v>
      </c>
      <c r="CY618" s="24">
        <v>92.08</v>
      </c>
      <c r="CZ618" s="24">
        <v>72.06</v>
      </c>
      <c r="DA618" s="24">
        <v>24.5</v>
      </c>
      <c r="DB618" s="24">
        <v>397</v>
      </c>
      <c r="DC618" s="24">
        <v>9.3800000000000008</v>
      </c>
      <c r="DD618" s="24">
        <v>9.1999999999999993</v>
      </c>
      <c r="DE618" s="24">
        <v>308</v>
      </c>
      <c r="DF618" s="24">
        <v>27.52</v>
      </c>
      <c r="DG618" s="24">
        <v>28.78</v>
      </c>
      <c r="DH618" s="24">
        <v>7.81</v>
      </c>
    </row>
    <row r="619" spans="1:112" ht="12.3" customHeight="1">
      <c r="A619" s="24">
        <v>630</v>
      </c>
      <c r="B619" s="24" t="s">
        <v>176</v>
      </c>
      <c r="C619" s="24" t="s">
        <v>177</v>
      </c>
      <c r="D619" s="25" t="s">
        <v>178</v>
      </c>
      <c r="E619" s="25" t="s">
        <v>179</v>
      </c>
      <c r="F619" s="25" t="s">
        <v>927</v>
      </c>
      <c r="G619" s="25" t="s">
        <v>1124</v>
      </c>
      <c r="H619" s="25" t="s">
        <v>2848</v>
      </c>
      <c r="I619" s="26">
        <v>19350</v>
      </c>
      <c r="J619" s="27">
        <v>22940.507330262208</v>
      </c>
      <c r="K619" s="27">
        <f t="shared" si="324"/>
        <v>7970.2650000000003</v>
      </c>
      <c r="L619" s="24">
        <v>3195</v>
      </c>
      <c r="M619" s="24">
        <v>1511</v>
      </c>
      <c r="N619" s="24">
        <v>727</v>
      </c>
      <c r="O619" s="24">
        <f t="shared" si="325"/>
        <v>2238</v>
      </c>
      <c r="P619" s="28">
        <v>41.19</v>
      </c>
      <c r="Q619" s="28">
        <f t="shared" si="326"/>
        <v>0.56278665794024574</v>
      </c>
      <c r="R619" s="29">
        <v>0.34228450873707977</v>
      </c>
      <c r="S619" s="29">
        <v>0.11015025056545702</v>
      </c>
      <c r="T619" s="29">
        <v>0.49362808127006852</v>
      </c>
      <c r="U619" s="28" t="s">
        <v>182</v>
      </c>
      <c r="V619" s="28" t="s">
        <v>183</v>
      </c>
      <c r="W619" s="28">
        <v>0.72845385092546378</v>
      </c>
      <c r="X619" s="27">
        <v>16711.100906913336</v>
      </c>
      <c r="Y619" s="30">
        <f t="shared" si="327"/>
        <v>1.3382714212796412E-3</v>
      </c>
      <c r="Z619" s="27">
        <f t="shared" si="328"/>
        <v>16594.100906913336</v>
      </c>
      <c r="AA619" s="27">
        <v>0</v>
      </c>
      <c r="AB619" s="27">
        <v>0</v>
      </c>
      <c r="AC619" s="27">
        <v>94</v>
      </c>
      <c r="AD619" s="27">
        <v>0</v>
      </c>
      <c r="AE619" s="27">
        <v>0</v>
      </c>
      <c r="AF619" s="27">
        <f t="shared" si="329"/>
        <v>94</v>
      </c>
      <c r="AG619" s="27">
        <f t="shared" si="330"/>
        <v>1</v>
      </c>
      <c r="AH619" s="27">
        <v>15</v>
      </c>
      <c r="AI619" s="27">
        <v>0</v>
      </c>
      <c r="AJ619" s="27">
        <v>98</v>
      </c>
      <c r="AK619" s="27">
        <v>0</v>
      </c>
      <c r="AL619" s="27">
        <v>0</v>
      </c>
      <c r="AM619" s="27">
        <v>98</v>
      </c>
      <c r="AN619" s="27">
        <f t="shared" si="331"/>
        <v>2</v>
      </c>
      <c r="AO619" s="27">
        <v>117</v>
      </c>
      <c r="AP619" s="30">
        <f t="shared" si="332"/>
        <v>6.7662277563154064E-5</v>
      </c>
      <c r="AQ619" s="30">
        <f t="shared" si="333"/>
        <v>0</v>
      </c>
      <c r="AR619" s="31">
        <f t="shared" si="334"/>
        <v>7.0013340624134118E-3</v>
      </c>
      <c r="AS619" s="31">
        <f t="shared" si="355"/>
        <v>7.0013340624134118E-3</v>
      </c>
      <c r="AT619" s="32">
        <f t="shared" si="335"/>
        <v>5.1001487593806717E-3</v>
      </c>
      <c r="AU619" s="24">
        <v>2210.1289837078571</v>
      </c>
      <c r="AV619" s="28">
        <f t="shared" si="336"/>
        <v>6.1376485156156041E-2</v>
      </c>
      <c r="AW619" s="30">
        <f t="shared" si="337"/>
        <v>7.8827294207498445E-4</v>
      </c>
      <c r="AX619" s="33">
        <f t="shared" si="338"/>
        <v>6.1376485156156041E-2</v>
      </c>
      <c r="AY619" s="30">
        <f t="shared" si="339"/>
        <v>7.8827294207498445E-4</v>
      </c>
      <c r="AZ619" s="31">
        <f t="shared" si="340"/>
        <v>0.90111165378484137</v>
      </c>
      <c r="BA619" s="31">
        <f t="shared" si="357"/>
        <v>2210.1289837078571</v>
      </c>
      <c r="BB619" s="33">
        <f t="shared" si="341"/>
        <v>0</v>
      </c>
      <c r="BC619" s="31">
        <f t="shared" si="342"/>
        <v>0.43492421589269242</v>
      </c>
      <c r="BD619" s="30">
        <f t="shared" si="343"/>
        <v>1.2706091437164871E-3</v>
      </c>
      <c r="BE619" s="31">
        <f t="shared" si="344"/>
        <v>0.94698029886431079</v>
      </c>
      <c r="BF619" s="31">
        <f t="shared" si="345"/>
        <v>0.55892414040368477</v>
      </c>
      <c r="BG619" s="31">
        <f t="shared" si="346"/>
        <v>0.84825826464671039</v>
      </c>
      <c r="BH619" s="24">
        <v>99.85</v>
      </c>
      <c r="BI619" s="24">
        <v>83.688505945900005</v>
      </c>
      <c r="BJ619" s="24">
        <f t="shared" si="354"/>
        <v>274.11777843294249</v>
      </c>
      <c r="BK619" s="28">
        <f t="shared" si="356"/>
        <v>0.13705888921647125</v>
      </c>
      <c r="BL619" s="28" t="str">
        <f t="shared" si="347"/>
        <v>TRUETRUE</v>
      </c>
      <c r="BM619" s="24" t="str">
        <f t="shared" si="348"/>
        <v>FALSETRUE</v>
      </c>
      <c r="BN619" s="28">
        <v>0.36119999999999997</v>
      </c>
      <c r="BO619" s="28">
        <f t="shared" si="349"/>
        <v>0.32106666666666661</v>
      </c>
      <c r="BP619" s="24">
        <v>4.53</v>
      </c>
      <c r="BQ619" s="24">
        <f t="shared" si="352"/>
        <v>303.39999999999998</v>
      </c>
      <c r="BR619" s="24">
        <v>10</v>
      </c>
      <c r="BS619" s="28">
        <v>21.67</v>
      </c>
      <c r="BT619" s="28">
        <v>4193.1450000000004</v>
      </c>
      <c r="BU619" s="24">
        <v>0.28999999999999998</v>
      </c>
      <c r="BV619" s="28">
        <v>26.47</v>
      </c>
      <c r="BW619" s="28">
        <v>5121.9449999999997</v>
      </c>
      <c r="BX619" s="24">
        <v>4771</v>
      </c>
      <c r="BY619" s="24">
        <v>13209</v>
      </c>
      <c r="BZ619" s="24">
        <v>1370</v>
      </c>
      <c r="CA619" s="24">
        <v>3837</v>
      </c>
      <c r="CB619" s="24">
        <v>1934</v>
      </c>
      <c r="CC619" s="24">
        <v>13579</v>
      </c>
      <c r="CD619" s="24">
        <v>46.49</v>
      </c>
      <c r="CE619" s="24">
        <v>31.34</v>
      </c>
      <c r="CF619" s="24">
        <v>103.43</v>
      </c>
      <c r="CG619" s="24">
        <v>19321</v>
      </c>
      <c r="CH619" s="24">
        <v>29</v>
      </c>
      <c r="CI619" s="24">
        <v>0.15</v>
      </c>
      <c r="CJ619" s="24" t="s">
        <v>98</v>
      </c>
      <c r="CK619" s="24">
        <v>5561</v>
      </c>
      <c r="CL619" s="28">
        <v>1.02</v>
      </c>
      <c r="CM619" s="28">
        <v>3.49</v>
      </c>
      <c r="CN619" s="24">
        <v>1483</v>
      </c>
      <c r="CO619" s="24">
        <v>26.88</v>
      </c>
      <c r="CP619" s="24">
        <v>505</v>
      </c>
      <c r="CQ619" s="24">
        <v>1653</v>
      </c>
      <c r="CR619" s="24">
        <v>876</v>
      </c>
      <c r="CS619" s="24">
        <v>3034</v>
      </c>
      <c r="CT619" s="24">
        <v>817</v>
      </c>
      <c r="CU619" s="24">
        <v>1761</v>
      </c>
      <c r="CV619" s="24">
        <v>1355</v>
      </c>
      <c r="CW619" s="24">
        <v>902</v>
      </c>
      <c r="CX619" s="24">
        <v>61.34</v>
      </c>
      <c r="CY619" s="24">
        <v>97.08</v>
      </c>
      <c r="CZ619" s="24">
        <v>82.67</v>
      </c>
      <c r="DA619" s="24">
        <v>37.35</v>
      </c>
      <c r="DB619" s="24">
        <v>731</v>
      </c>
      <c r="DC619" s="24">
        <v>3.6</v>
      </c>
      <c r="DD619" s="24">
        <v>7.72</v>
      </c>
      <c r="DE619" s="24">
        <v>982</v>
      </c>
      <c r="DF619" s="24">
        <v>17.8</v>
      </c>
      <c r="DG619" s="24">
        <v>26.64</v>
      </c>
      <c r="DH619" s="24">
        <v>3.98</v>
      </c>
    </row>
    <row r="620" spans="1:112" ht="12.3" customHeight="1">
      <c r="A620" s="24">
        <v>631</v>
      </c>
      <c r="B620" s="24" t="s">
        <v>176</v>
      </c>
      <c r="C620" s="24" t="s">
        <v>177</v>
      </c>
      <c r="D620" s="25" t="s">
        <v>178</v>
      </c>
      <c r="E620" s="25" t="s">
        <v>179</v>
      </c>
      <c r="F620" s="25" t="s">
        <v>2606</v>
      </c>
      <c r="G620" s="25" t="s">
        <v>2607</v>
      </c>
      <c r="H620" s="25" t="s">
        <v>2848</v>
      </c>
      <c r="I620" s="26">
        <v>2415</v>
      </c>
      <c r="J620" s="27">
        <v>2863.1175815288493</v>
      </c>
      <c r="K620" s="27">
        <f t="shared" si="324"/>
        <v>395.33550000000002</v>
      </c>
      <c r="L620" s="24">
        <v>618</v>
      </c>
      <c r="M620" s="24">
        <v>109</v>
      </c>
      <c r="N620" s="24">
        <v>12</v>
      </c>
      <c r="O620" s="24">
        <f t="shared" si="325"/>
        <v>121</v>
      </c>
      <c r="P620" s="28">
        <v>16.37</v>
      </c>
      <c r="Q620" s="28">
        <f t="shared" si="326"/>
        <v>0.38103912836485765</v>
      </c>
      <c r="R620" s="29">
        <v>0.34228450873707977</v>
      </c>
      <c r="S620" s="29">
        <v>0.11015025056545702</v>
      </c>
      <c r="T620" s="29">
        <v>0.49362808127006852</v>
      </c>
      <c r="U620" s="28" t="s">
        <v>182</v>
      </c>
      <c r="V620" s="28" t="s">
        <v>183</v>
      </c>
      <c r="W620" s="28">
        <v>0.28950690797887457</v>
      </c>
      <c r="X620" s="27">
        <v>828.89231820837051</v>
      </c>
      <c r="Y620" s="30">
        <f t="shared" si="327"/>
        <v>6.6380001350933455E-5</v>
      </c>
      <c r="Z620" s="27">
        <f t="shared" si="328"/>
        <v>828.89231820837051</v>
      </c>
      <c r="AA620" s="27">
        <v>0</v>
      </c>
      <c r="AB620" s="27">
        <v>0</v>
      </c>
      <c r="AC620" s="27">
        <v>54</v>
      </c>
      <c r="AD620" s="27">
        <v>0</v>
      </c>
      <c r="AE620" s="27">
        <v>0</v>
      </c>
      <c r="AF620" s="27">
        <f t="shared" si="329"/>
        <v>54</v>
      </c>
      <c r="AG620" s="27">
        <f t="shared" si="330"/>
        <v>1</v>
      </c>
      <c r="AH620" s="27">
        <v>0</v>
      </c>
      <c r="AI620" s="27">
        <v>0</v>
      </c>
      <c r="AJ620" s="27">
        <v>0</v>
      </c>
      <c r="AK620" s="27">
        <v>0</v>
      </c>
      <c r="AL620" s="27">
        <v>0</v>
      </c>
      <c r="AM620" s="27">
        <v>0</v>
      </c>
      <c r="AN620" s="27">
        <f t="shared" si="331"/>
        <v>0</v>
      </c>
      <c r="AO620" s="27">
        <v>0</v>
      </c>
      <c r="AP620" s="30">
        <f t="shared" si="332"/>
        <v>0</v>
      </c>
      <c r="AQ620" s="30">
        <f t="shared" si="333"/>
        <v>0</v>
      </c>
      <c r="AR620" s="31">
        <f t="shared" si="334"/>
        <v>0</v>
      </c>
      <c r="AS620" s="31">
        <f t="shared" si="355"/>
        <v>0</v>
      </c>
      <c r="AT620" s="32">
        <f t="shared" si="335"/>
        <v>0</v>
      </c>
      <c r="AU620" s="24">
        <v>215.39313953628269</v>
      </c>
      <c r="AV620" s="28">
        <f t="shared" si="336"/>
        <v>5.9815847531702153E-3</v>
      </c>
      <c r="AW620" s="30">
        <f t="shared" si="337"/>
        <v>7.682292981841484E-5</v>
      </c>
      <c r="AX620" s="33">
        <f t="shared" si="338"/>
        <v>5.9815847531702153E-3</v>
      </c>
      <c r="AY620" s="30">
        <f t="shared" si="339"/>
        <v>7.682292981841484E-5</v>
      </c>
      <c r="AZ620" s="31">
        <f t="shared" si="340"/>
        <v>0.89527554377590346</v>
      </c>
      <c r="BA620" s="31">
        <f t="shared" si="357"/>
        <v>215.39313953628269</v>
      </c>
      <c r="BB620" s="33">
        <f t="shared" si="341"/>
        <v>0</v>
      </c>
      <c r="BC620" s="31">
        <f t="shared" si="342"/>
        <v>0.41451387908871778</v>
      </c>
      <c r="BD620" s="30">
        <f t="shared" si="343"/>
        <v>6.6380001350933455E-5</v>
      </c>
      <c r="BE620" s="31">
        <f t="shared" si="344"/>
        <v>0.94231715896888002</v>
      </c>
      <c r="BF620" s="31">
        <f t="shared" si="345"/>
        <v>0.41063014898303524</v>
      </c>
      <c r="BG620" s="31">
        <f t="shared" si="346"/>
        <v>0.62319801992519785</v>
      </c>
      <c r="BH620" s="24">
        <v>0</v>
      </c>
      <c r="BI620" s="24">
        <v>54.354994578199999</v>
      </c>
      <c r="BJ620" s="24">
        <f t="shared" si="354"/>
        <v>52.674415732112898</v>
      </c>
      <c r="BK620" s="28">
        <f t="shared" si="356"/>
        <v>2.633720786605645E-2</v>
      </c>
      <c r="BL620" s="28" t="str">
        <f t="shared" si="347"/>
        <v>FALSEFALSE</v>
      </c>
      <c r="BM620" s="24" t="str">
        <f t="shared" si="348"/>
        <v>FALSEFALSE</v>
      </c>
      <c r="BN620" s="28">
        <v>0.31519999999999998</v>
      </c>
      <c r="BO620" s="28">
        <f t="shared" si="349"/>
        <v>0.28017777777777775</v>
      </c>
      <c r="BP620" s="24">
        <v>6.56</v>
      </c>
      <c r="BQ620" s="24">
        <f t="shared" si="352"/>
        <v>186</v>
      </c>
      <c r="BR620" s="24">
        <v>4</v>
      </c>
      <c r="BS620" s="28">
        <v>4.9099999999999993</v>
      </c>
      <c r="BT620" s="28">
        <v>118.57649999999998</v>
      </c>
      <c r="BU620" s="24"/>
      <c r="BV620" s="28">
        <v>76.739999999999995</v>
      </c>
      <c r="BW620" s="28">
        <v>1853.2709999999997</v>
      </c>
      <c r="BX620" s="24">
        <v>539</v>
      </c>
      <c r="BY620" s="24">
        <v>1710</v>
      </c>
      <c r="BZ620" s="24">
        <v>166</v>
      </c>
      <c r="CA620" s="24">
        <v>426</v>
      </c>
      <c r="CB620" s="24">
        <v>218</v>
      </c>
      <c r="CC620" s="24">
        <v>1771</v>
      </c>
      <c r="CD620" s="24">
        <v>41.23</v>
      </c>
      <c r="CE620" s="24">
        <v>32.44</v>
      </c>
      <c r="CF620" s="24">
        <v>115.63</v>
      </c>
      <c r="CG620" s="24">
        <v>0</v>
      </c>
      <c r="CH620" s="24">
        <v>2415</v>
      </c>
      <c r="CI620" s="24">
        <v>100</v>
      </c>
      <c r="CJ620" s="24" t="s">
        <v>1980</v>
      </c>
      <c r="CK620" s="24">
        <v>781</v>
      </c>
      <c r="CL620" s="28">
        <v>1.01</v>
      </c>
      <c r="CM620" s="28">
        <v>3.11</v>
      </c>
      <c r="CN620" s="24">
        <v>163</v>
      </c>
      <c r="CO620" s="24">
        <v>20.95</v>
      </c>
      <c r="CP620" s="24">
        <v>110</v>
      </c>
      <c r="CQ620" s="24">
        <v>365</v>
      </c>
      <c r="CR620" s="24">
        <v>269</v>
      </c>
      <c r="CS620" s="24">
        <v>744</v>
      </c>
      <c r="CT620" s="24">
        <v>105</v>
      </c>
      <c r="CU620" s="24">
        <v>199</v>
      </c>
      <c r="CV620" s="24">
        <v>119</v>
      </c>
      <c r="CW620" s="24">
        <v>61</v>
      </c>
      <c r="CX620" s="24">
        <v>63.64</v>
      </c>
      <c r="CY620" s="24">
        <v>93.87</v>
      </c>
      <c r="CZ620" s="24">
        <v>70</v>
      </c>
      <c r="DA620" s="24">
        <v>21.03</v>
      </c>
      <c r="DB620" s="24">
        <v>135</v>
      </c>
      <c r="DC620" s="24">
        <v>8.02</v>
      </c>
      <c r="DD620" s="24">
        <v>3.86</v>
      </c>
      <c r="DE620" s="24">
        <v>63</v>
      </c>
      <c r="DF620" s="24">
        <v>8.1</v>
      </c>
      <c r="DG620" s="24">
        <v>0.26</v>
      </c>
      <c r="DH620" s="24">
        <v>5.01</v>
      </c>
    </row>
    <row r="621" spans="1:112" ht="12.3" customHeight="1">
      <c r="A621" s="24">
        <v>632</v>
      </c>
      <c r="B621" s="24" t="s">
        <v>176</v>
      </c>
      <c r="C621" s="24" t="s">
        <v>177</v>
      </c>
      <c r="D621" s="25" t="s">
        <v>178</v>
      </c>
      <c r="E621" s="25" t="s">
        <v>179</v>
      </c>
      <c r="F621" s="25" t="s">
        <v>1372</v>
      </c>
      <c r="G621" s="25" t="s">
        <v>1373</v>
      </c>
      <c r="H621" s="25" t="s">
        <v>2848</v>
      </c>
      <c r="I621" s="26">
        <v>14449</v>
      </c>
      <c r="J621" s="27">
        <v>17130.097695863496</v>
      </c>
      <c r="K621" s="27">
        <f t="shared" si="324"/>
        <v>3901.23</v>
      </c>
      <c r="L621" s="24">
        <v>2899</v>
      </c>
      <c r="M621" s="24">
        <v>760</v>
      </c>
      <c r="N621" s="24">
        <v>312</v>
      </c>
      <c r="O621" s="24">
        <f t="shared" si="325"/>
        <v>1072</v>
      </c>
      <c r="P621" s="28">
        <v>27</v>
      </c>
      <c r="Q621" s="28">
        <f t="shared" si="326"/>
        <v>0.44808118380025064</v>
      </c>
      <c r="R621" s="29">
        <v>0.34228450873707977</v>
      </c>
      <c r="S621" s="29">
        <v>0.11015025056545702</v>
      </c>
      <c r="T621" s="29">
        <v>0.49362808127006852</v>
      </c>
      <c r="U621" s="28" t="s">
        <v>182</v>
      </c>
      <c r="V621" s="28" t="s">
        <v>183</v>
      </c>
      <c r="W621" s="28">
        <v>0.47750070344713585</v>
      </c>
      <c r="X621" s="27">
        <v>8179.633699892981</v>
      </c>
      <c r="Y621" s="30">
        <f t="shared" si="327"/>
        <v>6.5504780792593163E-4</v>
      </c>
      <c r="Z621" s="27">
        <f t="shared" si="328"/>
        <v>8179.633699892981</v>
      </c>
      <c r="AA621" s="27">
        <v>0</v>
      </c>
      <c r="AB621" s="27">
        <v>0</v>
      </c>
      <c r="AC621" s="27">
        <v>0</v>
      </c>
      <c r="AD621" s="27">
        <v>0</v>
      </c>
      <c r="AE621" s="27">
        <v>0</v>
      </c>
      <c r="AF621" s="27">
        <f t="shared" si="329"/>
        <v>0</v>
      </c>
      <c r="AG621" s="27">
        <f t="shared" si="330"/>
        <v>0</v>
      </c>
      <c r="AH621" s="27">
        <v>0</v>
      </c>
      <c r="AI621" s="27">
        <v>0</v>
      </c>
      <c r="AJ621" s="27">
        <v>0</v>
      </c>
      <c r="AK621" s="27">
        <v>0</v>
      </c>
      <c r="AL621" s="27">
        <v>0</v>
      </c>
      <c r="AM621" s="27">
        <v>0</v>
      </c>
      <c r="AN621" s="27">
        <f t="shared" si="331"/>
        <v>0</v>
      </c>
      <c r="AO621" s="27">
        <v>0</v>
      </c>
      <c r="AP621" s="30">
        <f t="shared" si="332"/>
        <v>0</v>
      </c>
      <c r="AQ621" s="30">
        <f t="shared" si="333"/>
        <v>0</v>
      </c>
      <c r="AR621" s="31">
        <f t="shared" si="334"/>
        <v>0</v>
      </c>
      <c r="AS621" s="31">
        <f t="shared" si="355"/>
        <v>0</v>
      </c>
      <c r="AT621" s="32">
        <f t="shared" si="335"/>
        <v>0</v>
      </c>
      <c r="AU621" s="24">
        <v>1377.589529444987</v>
      </c>
      <c r="AV621" s="28">
        <f t="shared" si="336"/>
        <v>3.825641124501563E-2</v>
      </c>
      <c r="AW621" s="30">
        <f t="shared" si="337"/>
        <v>4.9133627917294159E-4</v>
      </c>
      <c r="AX621" s="33">
        <f t="shared" si="338"/>
        <v>3.825641124501563E-2</v>
      </c>
      <c r="AY621" s="30">
        <f t="shared" si="339"/>
        <v>4.9133627917294159E-4</v>
      </c>
      <c r="AZ621" s="31">
        <f t="shared" si="340"/>
        <v>0.89867584662969546</v>
      </c>
      <c r="BA621" s="31">
        <f t="shared" si="357"/>
        <v>1377.589529444987</v>
      </c>
      <c r="BB621" s="33">
        <f t="shared" si="341"/>
        <v>0</v>
      </c>
      <c r="BC621" s="31">
        <f t="shared" si="342"/>
        <v>0.42640558887059693</v>
      </c>
      <c r="BD621" s="30">
        <f t="shared" si="343"/>
        <v>6.5504780792593163E-4</v>
      </c>
      <c r="BE621" s="31">
        <f t="shared" si="344"/>
        <v>0.94459665897217959</v>
      </c>
      <c r="BF621" s="31">
        <f t="shared" si="345"/>
        <v>0.47425080340908043</v>
      </c>
      <c r="BG621" s="31">
        <f t="shared" si="346"/>
        <v>0.71975270779419465</v>
      </c>
      <c r="BH621" s="24">
        <v>62.44</v>
      </c>
      <c r="BI621" s="24">
        <v>153.80087512599999</v>
      </c>
      <c r="BJ621" s="24">
        <f t="shared" si="354"/>
        <v>111.37841499165604</v>
      </c>
      <c r="BK621" s="28">
        <f t="shared" si="356"/>
        <v>5.5689207495828022E-2</v>
      </c>
      <c r="BL621" s="28" t="str">
        <f t="shared" si="347"/>
        <v>TRUETRUE</v>
      </c>
      <c r="BM621" s="24" t="str">
        <f t="shared" si="348"/>
        <v>FALSETRUE</v>
      </c>
      <c r="BN621" s="28">
        <v>0.39890000000000003</v>
      </c>
      <c r="BO621" s="28">
        <f t="shared" si="349"/>
        <v>0.35457777777777783</v>
      </c>
      <c r="BP621" s="24">
        <v>4.16</v>
      </c>
      <c r="BQ621" s="24">
        <f t="shared" si="352"/>
        <v>288.5</v>
      </c>
      <c r="BR621" s="24">
        <v>10</v>
      </c>
      <c r="BS621" s="28">
        <v>12.25</v>
      </c>
      <c r="BT621" s="28">
        <v>1770.0025000000001</v>
      </c>
      <c r="BU621" s="24">
        <v>0.5</v>
      </c>
      <c r="BV621" s="28">
        <v>16.87</v>
      </c>
      <c r="BW621" s="28">
        <v>2437.5463</v>
      </c>
      <c r="BX621" s="24">
        <v>3874</v>
      </c>
      <c r="BY621" s="24">
        <v>9712</v>
      </c>
      <c r="BZ621" s="24">
        <v>863</v>
      </c>
      <c r="CA621" s="24">
        <v>3130</v>
      </c>
      <c r="CB621" s="24">
        <v>1554</v>
      </c>
      <c r="CC621" s="24">
        <v>9765</v>
      </c>
      <c r="CD621" s="24">
        <v>48.77</v>
      </c>
      <c r="CE621" s="24">
        <v>30.02</v>
      </c>
      <c r="CF621" s="24">
        <v>102.54</v>
      </c>
      <c r="CG621" s="24">
        <v>9022</v>
      </c>
      <c r="CH621" s="24">
        <v>5427</v>
      </c>
      <c r="CI621" s="24">
        <v>37.56</v>
      </c>
      <c r="CJ621" s="24" t="s">
        <v>98</v>
      </c>
      <c r="CK621" s="24">
        <v>4246</v>
      </c>
      <c r="CL621" s="28">
        <v>1.01</v>
      </c>
      <c r="CM621" s="28">
        <v>3.45</v>
      </c>
      <c r="CN621" s="24">
        <v>1586</v>
      </c>
      <c r="CO621" s="24">
        <v>37.46</v>
      </c>
      <c r="CP621" s="24">
        <v>438</v>
      </c>
      <c r="CQ621" s="24">
        <v>1515</v>
      </c>
      <c r="CR621" s="24">
        <v>932</v>
      </c>
      <c r="CS621" s="24">
        <v>2885</v>
      </c>
      <c r="CT621" s="24">
        <v>613</v>
      </c>
      <c r="CU621" s="24">
        <v>1501</v>
      </c>
      <c r="CV621" s="24">
        <v>1005</v>
      </c>
      <c r="CW621" s="24">
        <v>595</v>
      </c>
      <c r="CX621" s="24">
        <v>58.44</v>
      </c>
      <c r="CY621" s="24">
        <v>95.3</v>
      </c>
      <c r="CZ621" s="24">
        <v>78.150000000000006</v>
      </c>
      <c r="DA621" s="24">
        <v>33.020000000000003</v>
      </c>
      <c r="DB621" s="24">
        <v>493</v>
      </c>
      <c r="DC621" s="24">
        <v>5.29</v>
      </c>
      <c r="DD621" s="24">
        <v>9.09</v>
      </c>
      <c r="DE621" s="24">
        <v>702</v>
      </c>
      <c r="DF621" s="24">
        <v>16.579999999999998</v>
      </c>
      <c r="DG621" s="24">
        <v>5.72</v>
      </c>
      <c r="DH621" s="24">
        <v>4.28</v>
      </c>
    </row>
    <row r="622" spans="1:112" ht="12.3" customHeight="1">
      <c r="A622" s="24">
        <v>633</v>
      </c>
      <c r="B622" s="24" t="s">
        <v>176</v>
      </c>
      <c r="C622" s="24" t="s">
        <v>177</v>
      </c>
      <c r="D622" s="25" t="s">
        <v>178</v>
      </c>
      <c r="E622" s="25" t="s">
        <v>179</v>
      </c>
      <c r="F622" s="25" t="s">
        <v>1588</v>
      </c>
      <c r="G622" s="25" t="s">
        <v>1589</v>
      </c>
      <c r="H622" s="25" t="s">
        <v>2848</v>
      </c>
      <c r="I622" s="26">
        <v>12916</v>
      </c>
      <c r="J622" s="27">
        <v>15312.640448458227</v>
      </c>
      <c r="K622" s="27">
        <f t="shared" si="324"/>
        <v>2838.9367999999995</v>
      </c>
      <c r="L622" s="24">
        <v>2933</v>
      </c>
      <c r="M622" s="24">
        <v>707</v>
      </c>
      <c r="N622" s="24">
        <v>119</v>
      </c>
      <c r="O622" s="24">
        <f t="shared" si="325"/>
        <v>826</v>
      </c>
      <c r="P622" s="28">
        <v>21.979999999999997</v>
      </c>
      <c r="Q622" s="28">
        <f t="shared" si="326"/>
        <v>0.41630348650064281</v>
      </c>
      <c r="R622" s="29">
        <v>0.34228450873707977</v>
      </c>
      <c r="S622" s="29">
        <v>0.11015025056545702</v>
      </c>
      <c r="T622" s="29">
        <v>0.49362808127006852</v>
      </c>
      <c r="U622" s="28" t="s">
        <v>182</v>
      </c>
      <c r="V622" s="28" t="s">
        <v>183</v>
      </c>
      <c r="W622" s="28">
        <v>0.38872094302844601</v>
      </c>
      <c r="X622" s="27">
        <v>5952.3440353802089</v>
      </c>
      <c r="Y622" s="30">
        <f t="shared" si="327"/>
        <v>4.766802592208761E-4</v>
      </c>
      <c r="Z622" s="27">
        <f t="shared" si="328"/>
        <v>5952.3440353802089</v>
      </c>
      <c r="AA622" s="27">
        <v>0</v>
      </c>
      <c r="AB622" s="27">
        <v>0</v>
      </c>
      <c r="AC622" s="27">
        <v>0</v>
      </c>
      <c r="AD622" s="27">
        <v>0</v>
      </c>
      <c r="AE622" s="27">
        <v>0</v>
      </c>
      <c r="AF622" s="27">
        <f t="shared" si="329"/>
        <v>0</v>
      </c>
      <c r="AG622" s="27">
        <f t="shared" si="330"/>
        <v>0</v>
      </c>
      <c r="AH622" s="27">
        <v>0</v>
      </c>
      <c r="AI622" s="27">
        <v>0</v>
      </c>
      <c r="AJ622" s="27">
        <v>0</v>
      </c>
      <c r="AK622" s="27">
        <v>0</v>
      </c>
      <c r="AL622" s="27">
        <v>0</v>
      </c>
      <c r="AM622" s="27">
        <v>0</v>
      </c>
      <c r="AN622" s="27">
        <f t="shared" si="331"/>
        <v>0</v>
      </c>
      <c r="AO622" s="27">
        <v>0</v>
      </c>
      <c r="AP622" s="30">
        <f t="shared" si="332"/>
        <v>0</v>
      </c>
      <c r="AQ622" s="30">
        <f t="shared" si="333"/>
        <v>0</v>
      </c>
      <c r="AR622" s="31">
        <f t="shared" si="334"/>
        <v>0</v>
      </c>
      <c r="AS622" s="31">
        <f t="shared" si="355"/>
        <v>0</v>
      </c>
      <c r="AT622" s="32">
        <f t="shared" si="335"/>
        <v>0</v>
      </c>
      <c r="AU622" s="24">
        <v>893.28072707936894</v>
      </c>
      <c r="AV622" s="28">
        <f t="shared" si="336"/>
        <v>2.4806892127122261E-2</v>
      </c>
      <c r="AW622" s="30">
        <f t="shared" si="337"/>
        <v>3.1860087443964872E-4</v>
      </c>
      <c r="AX622" s="33">
        <f t="shared" si="338"/>
        <v>2.4806892127122261E-2</v>
      </c>
      <c r="AY622" s="30">
        <f t="shared" si="339"/>
        <v>3.1860087443964872E-4</v>
      </c>
      <c r="AZ622" s="31">
        <f t="shared" si="340"/>
        <v>0.89725887733164955</v>
      </c>
      <c r="BA622" s="31">
        <f t="shared" si="357"/>
        <v>893.28072707936894</v>
      </c>
      <c r="BB622" s="33">
        <f t="shared" si="341"/>
        <v>0</v>
      </c>
      <c r="BC622" s="31">
        <f t="shared" si="342"/>
        <v>0.4214500927319505</v>
      </c>
      <c r="BD622" s="30">
        <f t="shared" si="343"/>
        <v>4.766802592208761E-4</v>
      </c>
      <c r="BE622" s="31">
        <f t="shared" si="344"/>
        <v>0.94390596581158814</v>
      </c>
      <c r="BF622" s="31">
        <f t="shared" si="345"/>
        <v>0.44436786303308501</v>
      </c>
      <c r="BG622" s="31">
        <f t="shared" si="346"/>
        <v>0.67440048677977404</v>
      </c>
      <c r="BH622" s="24">
        <v>95.28</v>
      </c>
      <c r="BI622" s="24">
        <v>102.822256041</v>
      </c>
      <c r="BJ622" s="24">
        <f t="shared" si="354"/>
        <v>148.92340469900182</v>
      </c>
      <c r="BK622" s="28">
        <f t="shared" si="356"/>
        <v>7.4461702349500905E-2</v>
      </c>
      <c r="BL622" s="28" t="str">
        <f t="shared" si="347"/>
        <v>FALSETRUE</v>
      </c>
      <c r="BM622" s="24" t="str">
        <f t="shared" si="348"/>
        <v>FALSETRUE</v>
      </c>
      <c r="BN622" s="28">
        <v>0.33799999999999997</v>
      </c>
      <c r="BO622" s="28">
        <f t="shared" si="349"/>
        <v>0.3004444444444444</v>
      </c>
      <c r="BP622" s="24">
        <v>3.97</v>
      </c>
      <c r="BQ622" s="24">
        <f t="shared" si="352"/>
        <v>208.90909090909091</v>
      </c>
      <c r="BR622" s="24">
        <v>11</v>
      </c>
      <c r="BS622" s="28">
        <v>2.58</v>
      </c>
      <c r="BT622" s="28">
        <v>333.2328</v>
      </c>
      <c r="BU622" s="24">
        <v>0.47</v>
      </c>
      <c r="BV622" s="28">
        <v>23.810000000000002</v>
      </c>
      <c r="BW622" s="28">
        <v>3075.2996000000003</v>
      </c>
      <c r="BX622" s="24">
        <v>3070</v>
      </c>
      <c r="BY622" s="24">
        <v>9083</v>
      </c>
      <c r="BZ622" s="24">
        <v>763</v>
      </c>
      <c r="CA622" s="24">
        <v>2500</v>
      </c>
      <c r="CB622" s="24">
        <v>1282</v>
      </c>
      <c r="CC622" s="24">
        <v>9134</v>
      </c>
      <c r="CD622" s="24">
        <v>42.2</v>
      </c>
      <c r="CE622" s="24">
        <v>30.52</v>
      </c>
      <c r="CF622" s="24">
        <v>105.41</v>
      </c>
      <c r="CG622" s="24">
        <v>12307</v>
      </c>
      <c r="CH622" s="24">
        <v>609</v>
      </c>
      <c r="CI622" s="24">
        <v>4.72</v>
      </c>
      <c r="CJ622" s="24" t="s">
        <v>98</v>
      </c>
      <c r="CK622" s="24">
        <v>3831</v>
      </c>
      <c r="CL622" s="28">
        <v>1.01</v>
      </c>
      <c r="CM622" s="28">
        <v>3.37</v>
      </c>
      <c r="CN622" s="24">
        <v>1175</v>
      </c>
      <c r="CO622" s="24">
        <v>30.71</v>
      </c>
      <c r="CP622" s="24">
        <v>331</v>
      </c>
      <c r="CQ622" s="24">
        <v>990</v>
      </c>
      <c r="CR622" s="24">
        <v>923</v>
      </c>
      <c r="CS622" s="24">
        <v>2298</v>
      </c>
      <c r="CT622" s="24">
        <v>507</v>
      </c>
      <c r="CU622" s="24">
        <v>1153</v>
      </c>
      <c r="CV622" s="24">
        <v>868</v>
      </c>
      <c r="CW622" s="24">
        <v>686</v>
      </c>
      <c r="CX622" s="24">
        <v>60.29</v>
      </c>
      <c r="CY622" s="24">
        <v>96.16</v>
      </c>
      <c r="CZ622" s="24">
        <v>79.63</v>
      </c>
      <c r="DA622" s="24">
        <v>36.299999999999997</v>
      </c>
      <c r="DB622" s="24">
        <v>431</v>
      </c>
      <c r="DC622" s="24">
        <v>4.38</v>
      </c>
      <c r="DD622" s="24">
        <v>6.53</v>
      </c>
      <c r="DE622" s="24">
        <v>158</v>
      </c>
      <c r="DF622" s="24">
        <v>4.13</v>
      </c>
      <c r="DG622" s="24">
        <v>11.11</v>
      </c>
      <c r="DH622" s="24">
        <v>3.11</v>
      </c>
    </row>
    <row r="623" spans="1:112" ht="12.3" customHeight="1">
      <c r="A623" s="24">
        <v>634</v>
      </c>
      <c r="B623" s="24" t="s">
        <v>176</v>
      </c>
      <c r="C623" s="24" t="s">
        <v>177</v>
      </c>
      <c r="D623" s="25" t="s">
        <v>178</v>
      </c>
      <c r="E623" s="25" t="s">
        <v>179</v>
      </c>
      <c r="F623" s="25" t="s">
        <v>1746</v>
      </c>
      <c r="G623" s="25" t="s">
        <v>1747</v>
      </c>
      <c r="H623" s="25" t="s">
        <v>2848</v>
      </c>
      <c r="I623" s="26">
        <v>4513</v>
      </c>
      <c r="J623" s="27">
        <v>5350.4139318590869</v>
      </c>
      <c r="K623" s="27">
        <f t="shared" si="324"/>
        <v>1521.7835999999998</v>
      </c>
      <c r="L623" s="24">
        <v>843</v>
      </c>
      <c r="M623" s="24">
        <v>265</v>
      </c>
      <c r="N623" s="24">
        <v>164</v>
      </c>
      <c r="O623" s="24">
        <f t="shared" si="325"/>
        <v>429</v>
      </c>
      <c r="P623" s="28">
        <v>33.72</v>
      </c>
      <c r="Q623" s="28">
        <f t="shared" si="326"/>
        <v>0.49432717056873665</v>
      </c>
      <c r="R623" s="29">
        <v>0.34228450873707977</v>
      </c>
      <c r="S623" s="29">
        <v>0.11015025056545702</v>
      </c>
      <c r="T623" s="29">
        <v>0.49362808127006852</v>
      </c>
      <c r="U623" s="28" t="s">
        <v>182</v>
      </c>
      <c r="V623" s="28" t="s">
        <v>183</v>
      </c>
      <c r="W623" s="28">
        <v>0.59634532297175624</v>
      </c>
      <c r="X623" s="27">
        <v>3190.6943242270913</v>
      </c>
      <c r="Y623" s="30">
        <f t="shared" si="327"/>
        <v>2.5551967233862971E-4</v>
      </c>
      <c r="Z623" s="27">
        <f t="shared" si="328"/>
        <v>3190.6943242270913</v>
      </c>
      <c r="AA623" s="27">
        <v>0</v>
      </c>
      <c r="AB623" s="27">
        <v>0</v>
      </c>
      <c r="AC623" s="27">
        <v>0</v>
      </c>
      <c r="AD623" s="27">
        <v>0</v>
      </c>
      <c r="AE623" s="27">
        <v>0</v>
      </c>
      <c r="AF623" s="27">
        <f t="shared" si="329"/>
        <v>0</v>
      </c>
      <c r="AG623" s="27">
        <f t="shared" si="330"/>
        <v>0</v>
      </c>
      <c r="AH623" s="27">
        <v>0</v>
      </c>
      <c r="AI623" s="27">
        <v>0</v>
      </c>
      <c r="AJ623" s="27">
        <v>0</v>
      </c>
      <c r="AK623" s="27">
        <v>0</v>
      </c>
      <c r="AL623" s="27">
        <v>0</v>
      </c>
      <c r="AM623" s="27">
        <v>0</v>
      </c>
      <c r="AN623" s="27">
        <f t="shared" si="331"/>
        <v>0</v>
      </c>
      <c r="AO623" s="27">
        <v>0</v>
      </c>
      <c r="AP623" s="30">
        <f t="shared" si="332"/>
        <v>0</v>
      </c>
      <c r="AQ623" s="30">
        <f t="shared" si="333"/>
        <v>0</v>
      </c>
      <c r="AR623" s="31">
        <f t="shared" si="334"/>
        <v>0</v>
      </c>
      <c r="AS623" s="31">
        <f t="shared" si="355"/>
        <v>0</v>
      </c>
      <c r="AT623" s="32">
        <f t="shared" si="335"/>
        <v>0</v>
      </c>
      <c r="AU623" s="24">
        <v>553.40845971778981</v>
      </c>
      <c r="AV623" s="28">
        <f t="shared" si="336"/>
        <v>1.5368454223054473E-2</v>
      </c>
      <c r="AW623" s="30">
        <f t="shared" si="337"/>
        <v>1.9738074923530846E-4</v>
      </c>
      <c r="AX623" s="33">
        <f t="shared" si="338"/>
        <v>1.5368454223054473E-2</v>
      </c>
      <c r="AY623" s="30">
        <f t="shared" si="339"/>
        <v>1.9738074923530846E-4</v>
      </c>
      <c r="AZ623" s="31">
        <f t="shared" si="340"/>
        <v>0.89626449406676512</v>
      </c>
      <c r="BA623" s="31">
        <f t="shared" si="357"/>
        <v>553.40845971778981</v>
      </c>
      <c r="BB623" s="33">
        <f t="shared" si="341"/>
        <v>0</v>
      </c>
      <c r="BC623" s="31">
        <f t="shared" si="342"/>
        <v>0.41797248567563311</v>
      </c>
      <c r="BD623" s="30">
        <f t="shared" si="343"/>
        <v>2.5551967233862971E-4</v>
      </c>
      <c r="BE623" s="31">
        <f t="shared" si="344"/>
        <v>0.94304956504888815</v>
      </c>
      <c r="BF623" s="31">
        <f t="shared" si="345"/>
        <v>0.51321680256432767</v>
      </c>
      <c r="BG623" s="31">
        <f t="shared" si="346"/>
        <v>0.7788899474199199</v>
      </c>
      <c r="BH623" s="24">
        <v>92.89</v>
      </c>
      <c r="BI623" s="24">
        <v>111.341676894</v>
      </c>
      <c r="BJ623" s="24">
        <f t="shared" si="354"/>
        <v>48.054008895095158</v>
      </c>
      <c r="BK623" s="28">
        <f t="shared" si="356"/>
        <v>2.402700444754758E-2</v>
      </c>
      <c r="BL623" s="28" t="str">
        <f t="shared" si="347"/>
        <v>TRUETRUE</v>
      </c>
      <c r="BM623" s="24" t="str">
        <f t="shared" si="348"/>
        <v>FALSETRUE</v>
      </c>
      <c r="BN623" s="28">
        <v>0.4279</v>
      </c>
      <c r="BO623" s="28">
        <f t="shared" si="349"/>
        <v>0.38035555555555556</v>
      </c>
      <c r="BP623" s="24">
        <v>4.9400000000000004</v>
      </c>
      <c r="BQ623" s="24">
        <f t="shared" si="352"/>
        <v>132.57142857142858</v>
      </c>
      <c r="BR623" s="24">
        <v>7</v>
      </c>
      <c r="BS623" s="28">
        <v>15.809999999999999</v>
      </c>
      <c r="BT623" s="28">
        <v>713.50529999999992</v>
      </c>
      <c r="BU623" s="24">
        <v>0.39</v>
      </c>
      <c r="BV623" s="28">
        <v>9.24</v>
      </c>
      <c r="BW623" s="28">
        <v>417.00120000000004</v>
      </c>
      <c r="BX623" s="24">
        <v>1268</v>
      </c>
      <c r="BY623" s="24">
        <v>2963</v>
      </c>
      <c r="BZ623" s="24">
        <v>282</v>
      </c>
      <c r="CA623" s="24">
        <v>1017</v>
      </c>
      <c r="CB623" s="24">
        <v>553</v>
      </c>
      <c r="CC623" s="24">
        <v>2943</v>
      </c>
      <c r="CD623" s="24">
        <v>52.31</v>
      </c>
      <c r="CE623" s="24">
        <v>29.28</v>
      </c>
      <c r="CF623" s="24">
        <v>103.2</v>
      </c>
      <c r="CG623" s="24">
        <v>4192</v>
      </c>
      <c r="CH623" s="24">
        <v>321</v>
      </c>
      <c r="CI623" s="24">
        <v>7.11</v>
      </c>
      <c r="CJ623" s="24" t="s">
        <v>98</v>
      </c>
      <c r="CK623" s="24">
        <v>1301</v>
      </c>
      <c r="CL623" s="28">
        <v>1.01</v>
      </c>
      <c r="CM623" s="28">
        <v>3.52</v>
      </c>
      <c r="CN623" s="24">
        <v>524</v>
      </c>
      <c r="CO623" s="24">
        <v>40.43</v>
      </c>
      <c r="CP623" s="24">
        <v>258</v>
      </c>
      <c r="CQ623" s="24">
        <v>473</v>
      </c>
      <c r="CR623" s="24">
        <v>197</v>
      </c>
      <c r="CS623" s="24">
        <v>928</v>
      </c>
      <c r="CT623" s="24">
        <v>205</v>
      </c>
      <c r="CU623" s="24">
        <v>497</v>
      </c>
      <c r="CV623" s="24">
        <v>379</v>
      </c>
      <c r="CW623" s="24">
        <v>171</v>
      </c>
      <c r="CX623" s="24">
        <v>59.08</v>
      </c>
      <c r="CY623" s="24">
        <v>96.5</v>
      </c>
      <c r="CZ623" s="24">
        <v>80.64</v>
      </c>
      <c r="DA623" s="24">
        <v>28.5</v>
      </c>
      <c r="DB623" s="24">
        <v>182</v>
      </c>
      <c r="DC623" s="24">
        <v>4.13</v>
      </c>
      <c r="DD623" s="24">
        <v>9.26</v>
      </c>
      <c r="DE623" s="24">
        <v>264</v>
      </c>
      <c r="DF623" s="24">
        <v>20.37</v>
      </c>
      <c r="DG623" s="24">
        <v>13.27</v>
      </c>
      <c r="DH623" s="24">
        <v>6.84</v>
      </c>
    </row>
    <row r="624" spans="1:112" ht="12.3" customHeight="1">
      <c r="A624" s="24">
        <v>635</v>
      </c>
      <c r="B624" s="24" t="s">
        <v>176</v>
      </c>
      <c r="C624" s="24" t="s">
        <v>177</v>
      </c>
      <c r="D624" s="25" t="s">
        <v>329</v>
      </c>
      <c r="E624" s="25" t="s">
        <v>330</v>
      </c>
      <c r="F624" s="25" t="s">
        <v>331</v>
      </c>
      <c r="G624" s="25" t="s">
        <v>332</v>
      </c>
      <c r="H624" s="25" t="s">
        <v>2848</v>
      </c>
      <c r="I624" s="26">
        <v>67877</v>
      </c>
      <c r="J624" s="27">
        <v>79982.031655329454</v>
      </c>
      <c r="K624" s="27">
        <f t="shared" si="324"/>
        <v>18163.885199999997</v>
      </c>
      <c r="L624" s="24">
        <v>12303</v>
      </c>
      <c r="M624" s="24">
        <v>3260</v>
      </c>
      <c r="N624" s="24">
        <v>1235</v>
      </c>
      <c r="O624" s="24">
        <f t="shared" si="325"/>
        <v>4495</v>
      </c>
      <c r="P624" s="28">
        <v>26.759999999999998</v>
      </c>
      <c r="Q624" s="28">
        <f t="shared" si="326"/>
        <v>0.42981293072119248</v>
      </c>
      <c r="R624" s="29">
        <v>0.39312413752633713</v>
      </c>
      <c r="S624" s="29">
        <v>7.9156663385989395E-2</v>
      </c>
      <c r="T624" s="29">
        <v>0.7295481929042924</v>
      </c>
      <c r="U624" s="28" t="s">
        <v>194</v>
      </c>
      <c r="V624" s="28" t="s">
        <v>129</v>
      </c>
      <c r="W624" s="28">
        <v>0.42757191930938765</v>
      </c>
      <c r="X624" s="27">
        <v>34198.070785133415</v>
      </c>
      <c r="Y624" s="30">
        <f t="shared" si="327"/>
        <v>2.7386765868733925E-3</v>
      </c>
      <c r="Z624" s="27">
        <f t="shared" si="328"/>
        <v>31472.070785133415</v>
      </c>
      <c r="AA624" s="27">
        <v>0</v>
      </c>
      <c r="AB624" s="27">
        <v>1145</v>
      </c>
      <c r="AC624" s="27">
        <v>486</v>
      </c>
      <c r="AD624" s="27">
        <v>436</v>
      </c>
      <c r="AE624" s="27">
        <v>21225</v>
      </c>
      <c r="AF624" s="27">
        <f t="shared" si="329"/>
        <v>21225</v>
      </c>
      <c r="AG624" s="27">
        <f t="shared" si="330"/>
        <v>4</v>
      </c>
      <c r="AH624" s="27">
        <v>0</v>
      </c>
      <c r="AI624" s="27">
        <v>2290</v>
      </c>
      <c r="AJ624" s="27">
        <v>0</v>
      </c>
      <c r="AK624" s="27">
        <v>436</v>
      </c>
      <c r="AL624" s="27">
        <v>21225</v>
      </c>
      <c r="AM624" s="27">
        <v>23951</v>
      </c>
      <c r="AN624" s="27">
        <f t="shared" si="331"/>
        <v>3</v>
      </c>
      <c r="AO624" s="27">
        <v>2726</v>
      </c>
      <c r="AP624" s="30">
        <f t="shared" si="332"/>
        <v>1.5764732362150255E-3</v>
      </c>
      <c r="AQ624" s="30">
        <f t="shared" si="333"/>
        <v>7.221218399286077E-3</v>
      </c>
      <c r="AR624" s="31">
        <f t="shared" si="334"/>
        <v>7.9712098882052926E-2</v>
      </c>
      <c r="AS624" s="31">
        <f t="shared" si="355"/>
        <v>7.9712098882052926E-2</v>
      </c>
      <c r="AT624" s="32">
        <f t="shared" si="335"/>
        <v>3.4082655111179062E-2</v>
      </c>
      <c r="AU624" s="24">
        <v>10469.526016209666</v>
      </c>
      <c r="AV624" s="28">
        <f t="shared" si="336"/>
        <v>0.29074443747977241</v>
      </c>
      <c r="AW624" s="30">
        <f t="shared" si="337"/>
        <v>3.7341006501270678E-3</v>
      </c>
      <c r="AX624" s="33">
        <f t="shared" si="338"/>
        <v>0.29074443747977241</v>
      </c>
      <c r="AY624" s="30">
        <f t="shared" si="339"/>
        <v>-3.4871177491590092E-3</v>
      </c>
      <c r="AZ624" s="31">
        <f t="shared" si="340"/>
        <v>0.86604010978965684</v>
      </c>
      <c r="BA624" s="31">
        <f t="shared" si="357"/>
        <v>8179.5260162096656</v>
      </c>
      <c r="BB624" s="33">
        <f t="shared" si="341"/>
        <v>0.21873005487110486</v>
      </c>
      <c r="BC624" s="31">
        <f t="shared" si="342"/>
        <v>0.51663622826525557</v>
      </c>
      <c r="BD624" s="30">
        <f t="shared" si="343"/>
        <v>1.162203350658367E-3</v>
      </c>
      <c r="BE624" s="31">
        <f t="shared" si="344"/>
        <v>0.94656051880691061</v>
      </c>
      <c r="BF624" s="31">
        <f t="shared" si="345"/>
        <v>0.4589570382343906</v>
      </c>
      <c r="BG624" s="31">
        <f t="shared" si="346"/>
        <v>0.69654193236118722</v>
      </c>
      <c r="BH624" s="24">
        <v>99.83</v>
      </c>
      <c r="BI624" s="24">
        <v>290.945763091</v>
      </c>
      <c r="BJ624" s="24">
        <f t="shared" si="354"/>
        <v>274.90357929808806</v>
      </c>
      <c r="BK624" s="28">
        <f t="shared" si="356"/>
        <v>0.13745178964904403</v>
      </c>
      <c r="BL624" s="28" t="str">
        <f t="shared" si="347"/>
        <v>FALSETRUE</v>
      </c>
      <c r="BM624" s="24" t="str">
        <f t="shared" si="348"/>
        <v>TRUETRUE</v>
      </c>
      <c r="BN624" s="28">
        <v>0.46279999999999999</v>
      </c>
      <c r="BO624" s="28">
        <f t="shared" si="349"/>
        <v>0.41137777777777779</v>
      </c>
      <c r="BP624" s="24">
        <v>3.89</v>
      </c>
      <c r="BQ624" s="24">
        <f t="shared" si="352"/>
        <v>309.94936708860757</v>
      </c>
      <c r="BR624" s="24">
        <v>79</v>
      </c>
      <c r="BS624" s="28">
        <v>4.91</v>
      </c>
      <c r="BT624" s="28">
        <v>3332.7607000000003</v>
      </c>
      <c r="BU624" s="24">
        <v>0.17</v>
      </c>
      <c r="BV624" s="28">
        <v>7.6999999999999993</v>
      </c>
      <c r="BW624" s="28">
        <v>5226.5289999999995</v>
      </c>
      <c r="BX624" s="24">
        <v>20368</v>
      </c>
      <c r="BY624" s="24">
        <v>44011</v>
      </c>
      <c r="BZ624" s="24">
        <v>3498</v>
      </c>
      <c r="CA624" s="24">
        <v>16311</v>
      </c>
      <c r="CB624" s="24">
        <v>8265</v>
      </c>
      <c r="CC624" s="24">
        <v>43301</v>
      </c>
      <c r="CD624" s="24">
        <v>54.23</v>
      </c>
      <c r="CE624" s="24">
        <v>28.27</v>
      </c>
      <c r="CF624" s="24">
        <v>96.35</v>
      </c>
      <c r="CG624" s="24">
        <v>67765</v>
      </c>
      <c r="CH624" s="24">
        <v>112</v>
      </c>
      <c r="CI624" s="24">
        <v>0.17</v>
      </c>
      <c r="CJ624" s="24" t="s">
        <v>98</v>
      </c>
      <c r="CK624" s="24">
        <v>17313</v>
      </c>
      <c r="CL624" s="28">
        <v>1.03</v>
      </c>
      <c r="CM624" s="28">
        <v>4.04</v>
      </c>
      <c r="CN624" s="24">
        <v>7851</v>
      </c>
      <c r="CO624" s="24">
        <v>45.44</v>
      </c>
      <c r="CP624" s="24">
        <v>3639</v>
      </c>
      <c r="CQ624" s="24">
        <v>10751</v>
      </c>
      <c r="CR624" s="24">
        <v>8726</v>
      </c>
      <c r="CS624" s="24">
        <v>24486</v>
      </c>
      <c r="CT624" s="24">
        <v>3410</v>
      </c>
      <c r="CU624" s="24">
        <v>8016</v>
      </c>
      <c r="CV624" s="24">
        <v>5309</v>
      </c>
      <c r="CW624" s="24">
        <v>3064</v>
      </c>
      <c r="CX624" s="24">
        <v>63.52</v>
      </c>
      <c r="CY624" s="24">
        <v>95.85</v>
      </c>
      <c r="CZ624" s="24">
        <v>77.62</v>
      </c>
      <c r="DA624" s="24">
        <v>33.979999999999997</v>
      </c>
      <c r="DB624" s="24">
        <v>2116</v>
      </c>
      <c r="DC624" s="24">
        <v>5.15</v>
      </c>
      <c r="DD624" s="24">
        <v>11.98</v>
      </c>
      <c r="DE624" s="24">
        <v>1731</v>
      </c>
      <c r="DF624" s="24">
        <v>10.02</v>
      </c>
      <c r="DG624" s="24">
        <v>8.35</v>
      </c>
      <c r="DH624" s="24">
        <v>4.08</v>
      </c>
    </row>
    <row r="625" spans="1:112" ht="12.3" customHeight="1">
      <c r="A625" s="24">
        <v>636</v>
      </c>
      <c r="B625" s="24" t="s">
        <v>176</v>
      </c>
      <c r="C625" s="24" t="s">
        <v>177</v>
      </c>
      <c r="D625" s="25" t="s">
        <v>329</v>
      </c>
      <c r="E625" s="25" t="s">
        <v>330</v>
      </c>
      <c r="F625" s="25" t="s">
        <v>520</v>
      </c>
      <c r="G625" s="25" t="s">
        <v>521</v>
      </c>
      <c r="H625" s="25" t="s">
        <v>2848</v>
      </c>
      <c r="I625" s="26">
        <v>70899</v>
      </c>
      <c r="J625" s="27">
        <v>83542.96834467056</v>
      </c>
      <c r="K625" s="27">
        <f t="shared" si="324"/>
        <v>15980.634599999999</v>
      </c>
      <c r="L625" s="24">
        <v>13643</v>
      </c>
      <c r="M625" s="24">
        <v>3069</v>
      </c>
      <c r="N625" s="24">
        <v>900</v>
      </c>
      <c r="O625" s="24">
        <f t="shared" si="325"/>
        <v>3969</v>
      </c>
      <c r="P625" s="28">
        <v>22.54</v>
      </c>
      <c r="Q625" s="28">
        <f t="shared" si="326"/>
        <v>0.40583196055568221</v>
      </c>
      <c r="R625" s="29">
        <v>0.39312413752633713</v>
      </c>
      <c r="S625" s="29">
        <v>7.9156663385989395E-2</v>
      </c>
      <c r="T625" s="29">
        <v>0.7295481929042924</v>
      </c>
      <c r="U625" s="28" t="s">
        <v>194</v>
      </c>
      <c r="V625" s="28" t="s">
        <v>129</v>
      </c>
      <c r="W625" s="28">
        <v>0.36014465849153943</v>
      </c>
      <c r="X625" s="27">
        <v>30087.553803860868</v>
      </c>
      <c r="Y625" s="30">
        <f t="shared" si="327"/>
        <v>2.409494958842772E-3</v>
      </c>
      <c r="Z625" s="27">
        <f t="shared" si="328"/>
        <v>28254.553803860868</v>
      </c>
      <c r="AA625" s="27">
        <v>0</v>
      </c>
      <c r="AB625" s="27">
        <v>890</v>
      </c>
      <c r="AC625" s="27">
        <v>105</v>
      </c>
      <c r="AD625" s="27">
        <v>0</v>
      </c>
      <c r="AE625" s="27">
        <v>0</v>
      </c>
      <c r="AF625" s="27">
        <f t="shared" si="329"/>
        <v>890</v>
      </c>
      <c r="AG625" s="27">
        <f t="shared" si="330"/>
        <v>2</v>
      </c>
      <c r="AH625" s="27">
        <v>0</v>
      </c>
      <c r="AI625" s="27">
        <v>1780</v>
      </c>
      <c r="AJ625" s="27">
        <v>53</v>
      </c>
      <c r="AK625" s="27">
        <v>0</v>
      </c>
      <c r="AL625" s="27">
        <v>0</v>
      </c>
      <c r="AM625" s="27">
        <v>1833</v>
      </c>
      <c r="AN625" s="27">
        <f t="shared" si="331"/>
        <v>2</v>
      </c>
      <c r="AO625" s="27">
        <v>1833</v>
      </c>
      <c r="AP625" s="30">
        <f t="shared" si="332"/>
        <v>1.0600423484894137E-3</v>
      </c>
      <c r="AQ625" s="30">
        <f t="shared" si="333"/>
        <v>5.6129994544669073E-3</v>
      </c>
      <c r="AR625" s="31">
        <f t="shared" si="334"/>
        <v>6.092220098547152E-2</v>
      </c>
      <c r="AS625" s="31">
        <f t="shared" si="355"/>
        <v>6.092220098547152E-2</v>
      </c>
      <c r="AT625" s="32">
        <f t="shared" si="335"/>
        <v>2.1940805268465566E-2</v>
      </c>
      <c r="AU625" s="24">
        <v>6487.6458780665916</v>
      </c>
      <c r="AV625" s="28">
        <f t="shared" si="336"/>
        <v>0.18016545815598659</v>
      </c>
      <c r="AW625" s="30">
        <f t="shared" si="337"/>
        <v>2.3139082565509627E-3</v>
      </c>
      <c r="AX625" s="33">
        <f t="shared" si="338"/>
        <v>0.18016545815598659</v>
      </c>
      <c r="AY625" s="30">
        <f t="shared" si="339"/>
        <v>-3.2990911979159446E-3</v>
      </c>
      <c r="AZ625" s="31">
        <f t="shared" si="340"/>
        <v>0.86758251420142318</v>
      </c>
      <c r="BA625" s="31">
        <f t="shared" si="357"/>
        <v>4707.6458780665916</v>
      </c>
      <c r="BB625" s="33">
        <f t="shared" si="341"/>
        <v>0.27436762632464529</v>
      </c>
      <c r="BC625" s="31">
        <f t="shared" si="342"/>
        <v>0.48029070329458223</v>
      </c>
      <c r="BD625" s="30">
        <f t="shared" si="343"/>
        <v>1.3494526103533582E-3</v>
      </c>
      <c r="BE625" s="31">
        <f t="shared" si="344"/>
        <v>0.94728560464195222</v>
      </c>
      <c r="BF625" s="31">
        <f t="shared" si="345"/>
        <v>0.43661325269744483</v>
      </c>
      <c r="BG625" s="31">
        <f t="shared" si="346"/>
        <v>0.66263160468860038</v>
      </c>
      <c r="BH625" s="24">
        <v>100</v>
      </c>
      <c r="BI625" s="24">
        <v>41.005434338199997</v>
      </c>
      <c r="BJ625" s="24">
        <f t="shared" si="354"/>
        <v>2037.3633322752855</v>
      </c>
      <c r="BK625" s="28">
        <v>1</v>
      </c>
      <c r="BL625" s="28" t="str">
        <f t="shared" si="347"/>
        <v>FALSETRUE</v>
      </c>
      <c r="BM625" s="24" t="str">
        <f t="shared" si="348"/>
        <v>TRUETRUE</v>
      </c>
      <c r="BN625" s="28">
        <v>0.42349999999999999</v>
      </c>
      <c r="BO625" s="28">
        <f t="shared" si="349"/>
        <v>0.37644444444444441</v>
      </c>
      <c r="BP625" s="24">
        <v>2.61</v>
      </c>
      <c r="BQ625" s="24">
        <f t="shared" si="352"/>
        <v>383.27659574468083</v>
      </c>
      <c r="BR625" s="24">
        <v>47</v>
      </c>
      <c r="BS625" s="28">
        <v>2.4300000000000002</v>
      </c>
      <c r="BT625" s="28">
        <v>1722.8457000000001</v>
      </c>
      <c r="BU625" s="24">
        <v>7.0000000000000007E-2</v>
      </c>
      <c r="BV625" s="28">
        <v>3.71</v>
      </c>
      <c r="BW625" s="28">
        <v>2630.3528999999999</v>
      </c>
      <c r="BX625" s="24">
        <v>20228</v>
      </c>
      <c r="BY625" s="24">
        <v>47761</v>
      </c>
      <c r="BZ625" s="24">
        <v>2910</v>
      </c>
      <c r="CA625" s="24">
        <v>16332</v>
      </c>
      <c r="CB625" s="24">
        <v>8375</v>
      </c>
      <c r="CC625" s="24">
        <v>46192</v>
      </c>
      <c r="CD625" s="24">
        <v>48.45</v>
      </c>
      <c r="CE625" s="24">
        <v>28.19</v>
      </c>
      <c r="CF625" s="24">
        <v>95.63</v>
      </c>
      <c r="CG625" s="24">
        <v>70899</v>
      </c>
      <c r="CH625" s="24">
        <v>0</v>
      </c>
      <c r="CI625" s="24">
        <v>0</v>
      </c>
      <c r="CJ625" s="24" t="s">
        <v>98</v>
      </c>
      <c r="CK625" s="24">
        <v>18290</v>
      </c>
      <c r="CL625" s="28">
        <v>1.02</v>
      </c>
      <c r="CM625" s="28">
        <v>3.96</v>
      </c>
      <c r="CN625" s="24">
        <v>8053</v>
      </c>
      <c r="CO625" s="24">
        <v>44.18</v>
      </c>
      <c r="CP625" s="24">
        <v>3787</v>
      </c>
      <c r="CQ625" s="24">
        <v>8674</v>
      </c>
      <c r="CR625" s="24">
        <v>5007</v>
      </c>
      <c r="CS625" s="24">
        <v>18014</v>
      </c>
      <c r="CT625" s="24">
        <v>3483</v>
      </c>
      <c r="CU625" s="24">
        <v>7559</v>
      </c>
      <c r="CV625" s="24">
        <v>5577</v>
      </c>
      <c r="CW625" s="24">
        <v>3625</v>
      </c>
      <c r="CX625" s="24">
        <v>63.06</v>
      </c>
      <c r="CY625" s="24">
        <v>95.27</v>
      </c>
      <c r="CZ625" s="24">
        <v>79.3</v>
      </c>
      <c r="DA625" s="24">
        <v>34.840000000000003</v>
      </c>
      <c r="DB625" s="24">
        <v>1496</v>
      </c>
      <c r="DC625" s="24">
        <v>5.53</v>
      </c>
      <c r="DD625" s="24">
        <v>11.93</v>
      </c>
      <c r="DE625" s="24">
        <v>1477</v>
      </c>
      <c r="DF625" s="24">
        <v>8.1</v>
      </c>
      <c r="DG625" s="24">
        <v>4.32</v>
      </c>
      <c r="DH625" s="24">
        <v>3.21</v>
      </c>
    </row>
    <row r="626" spans="1:112" ht="12.3" customHeight="1">
      <c r="A626" s="24">
        <v>637</v>
      </c>
      <c r="B626" s="24" t="s">
        <v>176</v>
      </c>
      <c r="C626" s="24" t="s">
        <v>177</v>
      </c>
      <c r="D626" s="25" t="s">
        <v>190</v>
      </c>
      <c r="E626" s="25" t="s">
        <v>191</v>
      </c>
      <c r="F626" s="25" t="s">
        <v>192</v>
      </c>
      <c r="G626" s="25" t="s">
        <v>193</v>
      </c>
      <c r="H626" s="25" t="s">
        <v>2848</v>
      </c>
      <c r="I626" s="26">
        <v>106812</v>
      </c>
      <c r="J626" s="27">
        <v>129950.04347796091</v>
      </c>
      <c r="K626" s="27">
        <f t="shared" si="324"/>
        <v>25485.343199999999</v>
      </c>
      <c r="L626" s="24">
        <v>20494</v>
      </c>
      <c r="M626" s="24">
        <v>4771</v>
      </c>
      <c r="N626" s="24">
        <v>1651</v>
      </c>
      <c r="O626" s="24">
        <f t="shared" si="325"/>
        <v>6422</v>
      </c>
      <c r="P626" s="28">
        <v>23.86</v>
      </c>
      <c r="Q626" s="28">
        <f t="shared" si="326"/>
        <v>0.42468696560340996</v>
      </c>
      <c r="R626" s="29">
        <v>0.39385762628811072</v>
      </c>
      <c r="S626" s="29">
        <v>0.10899289579046573</v>
      </c>
      <c r="T626" s="29">
        <v>0.68813984175635334</v>
      </c>
      <c r="U626" s="28" t="s">
        <v>194</v>
      </c>
      <c r="V626" s="28" t="s">
        <v>129</v>
      </c>
      <c r="W626" s="28">
        <v>0.40999212965917553</v>
      </c>
      <c r="X626" s="27">
        <v>53278.495074831648</v>
      </c>
      <c r="Y626" s="30">
        <f t="shared" si="327"/>
        <v>4.2666900119033005E-3</v>
      </c>
      <c r="Z626" s="27">
        <f t="shared" si="328"/>
        <v>49046.495074831648</v>
      </c>
      <c r="AA626" s="27">
        <v>120</v>
      </c>
      <c r="AB626" s="27">
        <v>1236</v>
      </c>
      <c r="AC626" s="27">
        <v>348</v>
      </c>
      <c r="AD626" s="27">
        <v>774</v>
      </c>
      <c r="AE626" s="27">
        <v>17734</v>
      </c>
      <c r="AF626" s="27">
        <f t="shared" si="329"/>
        <v>17734</v>
      </c>
      <c r="AG626" s="27">
        <f t="shared" si="330"/>
        <v>5</v>
      </c>
      <c r="AH626" s="27">
        <v>120</v>
      </c>
      <c r="AI626" s="27">
        <v>3239</v>
      </c>
      <c r="AJ626" s="27">
        <v>0</v>
      </c>
      <c r="AK626" s="27">
        <v>774</v>
      </c>
      <c r="AL626" s="27">
        <v>17734</v>
      </c>
      <c r="AM626" s="27">
        <v>21867</v>
      </c>
      <c r="AN626" s="27">
        <f t="shared" si="331"/>
        <v>4</v>
      </c>
      <c r="AO626" s="27">
        <v>4232</v>
      </c>
      <c r="AP626" s="30">
        <f t="shared" si="332"/>
        <v>2.4474081935663933E-3</v>
      </c>
      <c r="AQ626" s="30">
        <f t="shared" si="333"/>
        <v>1.0213766984841749E-2</v>
      </c>
      <c r="AR626" s="31">
        <f t="shared" si="334"/>
        <v>7.9431673024097191E-2</v>
      </c>
      <c r="AS626" s="31">
        <f t="shared" si="355"/>
        <v>7.9431673024097191E-2</v>
      </c>
      <c r="AT626" s="32">
        <f t="shared" si="335"/>
        <v>3.2566360785540892E-2</v>
      </c>
      <c r="AU626" s="24">
        <v>15037.69133163924</v>
      </c>
      <c r="AV626" s="28">
        <f t="shared" si="336"/>
        <v>0.41760487537283592</v>
      </c>
      <c r="AW626" s="30">
        <f t="shared" si="337"/>
        <v>5.3633997270693384E-3</v>
      </c>
      <c r="AX626" s="33">
        <f t="shared" si="338"/>
        <v>0.41760487537283592</v>
      </c>
      <c r="AY626" s="30">
        <f t="shared" si="339"/>
        <v>-4.8503672577724106E-3</v>
      </c>
      <c r="AZ626" s="31">
        <f t="shared" si="340"/>
        <v>0.85485721012722871</v>
      </c>
      <c r="BA626" s="31">
        <f t="shared" si="357"/>
        <v>11798.69133163924</v>
      </c>
      <c r="BB626" s="33">
        <f t="shared" si="341"/>
        <v>0.21539210564757089</v>
      </c>
      <c r="BC626" s="31">
        <f t="shared" si="342"/>
        <v>0.55543990392939169</v>
      </c>
      <c r="BD626" s="30">
        <f t="shared" si="343"/>
        <v>1.8192818183369072E-3</v>
      </c>
      <c r="BE626" s="31">
        <f t="shared" si="344"/>
        <v>0.94910492560563775</v>
      </c>
      <c r="BF626" s="31">
        <f t="shared" si="345"/>
        <v>0.45445458175890546</v>
      </c>
      <c r="BG626" s="31">
        <f t="shared" si="346"/>
        <v>0.68970872255603566</v>
      </c>
      <c r="BH626" s="24">
        <v>98.21</v>
      </c>
      <c r="BI626" s="24">
        <v>199.49186372099999</v>
      </c>
      <c r="BJ626" s="24">
        <f t="shared" si="354"/>
        <v>651.40523053964228</v>
      </c>
      <c r="BK626" s="28">
        <f t="shared" ref="BK626:BK640" si="358">BJ626/(2000)</f>
        <v>0.32570261526982114</v>
      </c>
      <c r="BL626" s="28" t="str">
        <f t="shared" si="347"/>
        <v>FALSETRUE</v>
      </c>
      <c r="BM626" s="24" t="str">
        <f t="shared" si="348"/>
        <v>TRUETRUE</v>
      </c>
      <c r="BN626" s="28">
        <v>0.43930000000000002</v>
      </c>
      <c r="BO626" s="28">
        <f t="shared" si="349"/>
        <v>0.39048888888888889</v>
      </c>
      <c r="BP626" s="24">
        <v>3.98</v>
      </c>
      <c r="BQ626" s="24">
        <f t="shared" si="352"/>
        <v>359.58823529411762</v>
      </c>
      <c r="BR626" s="24">
        <v>102</v>
      </c>
      <c r="BS626" s="28">
        <v>4.29</v>
      </c>
      <c r="BT626" s="28">
        <v>4582.2348000000002</v>
      </c>
      <c r="BU626" s="24">
        <v>0.13</v>
      </c>
      <c r="BV626" s="28">
        <v>6.419999999999999</v>
      </c>
      <c r="BW626" s="28">
        <v>6857.3303999999989</v>
      </c>
      <c r="BX626" s="24">
        <v>30806</v>
      </c>
      <c r="BY626" s="24">
        <v>70131</v>
      </c>
      <c r="BZ626" s="24">
        <v>5875</v>
      </c>
      <c r="CA626" s="24">
        <v>24586</v>
      </c>
      <c r="CB626" s="24">
        <v>12946</v>
      </c>
      <c r="CC626" s="24">
        <v>69280</v>
      </c>
      <c r="CD626" s="24">
        <v>52.3</v>
      </c>
      <c r="CE626" s="24">
        <v>28.93</v>
      </c>
      <c r="CF626" s="24">
        <v>95.12</v>
      </c>
      <c r="CG626" s="24">
        <v>104901</v>
      </c>
      <c r="CH626" s="24">
        <v>1911</v>
      </c>
      <c r="CI626" s="24">
        <v>1.79</v>
      </c>
      <c r="CJ626" s="24" t="s">
        <v>98</v>
      </c>
      <c r="CK626" s="24">
        <v>27443</v>
      </c>
      <c r="CL626" s="28">
        <v>1.02</v>
      </c>
      <c r="CM626" s="28">
        <v>3.98</v>
      </c>
      <c r="CN626" s="24">
        <v>13175</v>
      </c>
      <c r="CO626" s="24">
        <v>48.17</v>
      </c>
      <c r="CP626" s="24">
        <v>6782</v>
      </c>
      <c r="CQ626" s="24">
        <v>17158</v>
      </c>
      <c r="CR626" s="24">
        <v>11625</v>
      </c>
      <c r="CS626" s="24">
        <v>36678</v>
      </c>
      <c r="CT626" s="24">
        <v>4749</v>
      </c>
      <c r="CU626" s="24">
        <v>12063</v>
      </c>
      <c r="CV626" s="24">
        <v>8632</v>
      </c>
      <c r="CW626" s="24">
        <v>5189</v>
      </c>
      <c r="CX626" s="24">
        <v>57.89</v>
      </c>
      <c r="CY626" s="24">
        <v>96.05</v>
      </c>
      <c r="CZ626" s="24">
        <v>80.010000000000005</v>
      </c>
      <c r="DA626" s="24">
        <v>37.380000000000003</v>
      </c>
      <c r="DB626" s="24">
        <v>3449</v>
      </c>
      <c r="DC626" s="24">
        <v>4.82</v>
      </c>
      <c r="DD626" s="24">
        <v>10.49</v>
      </c>
      <c r="DE626" s="24">
        <v>2648</v>
      </c>
      <c r="DF626" s="24">
        <v>9.68</v>
      </c>
      <c r="DG626" s="24">
        <v>5.47</v>
      </c>
      <c r="DH626" s="24">
        <v>4.4400000000000004</v>
      </c>
    </row>
    <row r="627" spans="1:112" ht="12.3" customHeight="1">
      <c r="A627" s="24">
        <v>638</v>
      </c>
      <c r="B627" s="24" t="s">
        <v>176</v>
      </c>
      <c r="C627" s="24" t="s">
        <v>177</v>
      </c>
      <c r="D627" s="25" t="s">
        <v>190</v>
      </c>
      <c r="E627" s="25" t="s">
        <v>191</v>
      </c>
      <c r="F627" s="25" t="s">
        <v>2320</v>
      </c>
      <c r="G627" s="25" t="s">
        <v>2321</v>
      </c>
      <c r="H627" s="25" t="s">
        <v>2848</v>
      </c>
      <c r="I627" s="26">
        <v>2044</v>
      </c>
      <c r="J627" s="27">
        <v>2486.7794711170291</v>
      </c>
      <c r="K627" s="27">
        <f t="shared" si="324"/>
        <v>1425.69</v>
      </c>
      <c r="L627" s="24">
        <v>147</v>
      </c>
      <c r="M627" s="24">
        <v>174</v>
      </c>
      <c r="N627" s="24">
        <v>165</v>
      </c>
      <c r="O627" s="24">
        <f t="shared" si="325"/>
        <v>339</v>
      </c>
      <c r="P627" s="28">
        <v>69.75</v>
      </c>
      <c r="Q627" s="28">
        <f t="shared" si="326"/>
        <v>0.99909537136224502</v>
      </c>
      <c r="R627" s="29">
        <v>0.39385762628811072</v>
      </c>
      <c r="S627" s="29">
        <v>0.10899289579046573</v>
      </c>
      <c r="T627" s="29">
        <v>0.68813984175635334</v>
      </c>
      <c r="U627" s="28" t="s">
        <v>194</v>
      </c>
      <c r="V627" s="28" t="s">
        <v>129</v>
      </c>
      <c r="W627" s="28">
        <v>0.99909537136224502</v>
      </c>
      <c r="X627" s="27">
        <v>2486.7794711170291</v>
      </c>
      <c r="Y627" s="30">
        <f t="shared" si="327"/>
        <v>1.9914821385849226E-4</v>
      </c>
      <c r="Z627" s="27">
        <f t="shared" si="328"/>
        <v>2486.7794711170291</v>
      </c>
      <c r="AA627" s="27">
        <v>0</v>
      </c>
      <c r="AB627" s="27">
        <v>0</v>
      </c>
      <c r="AC627" s="27">
        <v>0</v>
      </c>
      <c r="AD627" s="27">
        <v>0</v>
      </c>
      <c r="AE627" s="27">
        <v>0</v>
      </c>
      <c r="AF627" s="27">
        <f t="shared" si="329"/>
        <v>0</v>
      </c>
      <c r="AG627" s="27">
        <f t="shared" si="330"/>
        <v>0</v>
      </c>
      <c r="AH627" s="27">
        <v>0</v>
      </c>
      <c r="AI627" s="27">
        <v>0</v>
      </c>
      <c r="AJ627" s="27">
        <v>0</v>
      </c>
      <c r="AK627" s="27">
        <v>0</v>
      </c>
      <c r="AL627" s="27">
        <v>0</v>
      </c>
      <c r="AM627" s="27">
        <v>0</v>
      </c>
      <c r="AN627" s="27">
        <f t="shared" si="331"/>
        <v>0</v>
      </c>
      <c r="AO627" s="27">
        <v>0</v>
      </c>
      <c r="AP627" s="30">
        <f t="shared" si="332"/>
        <v>0</v>
      </c>
      <c r="AQ627" s="30">
        <f t="shared" si="333"/>
        <v>0</v>
      </c>
      <c r="AR627" s="31">
        <f t="shared" si="334"/>
        <v>0</v>
      </c>
      <c r="AS627" s="31">
        <f t="shared" si="355"/>
        <v>0</v>
      </c>
      <c r="AT627" s="32">
        <f t="shared" si="335"/>
        <v>0</v>
      </c>
      <c r="AU627" s="24">
        <v>620.43822561595414</v>
      </c>
      <c r="AV627" s="28">
        <f t="shared" si="336"/>
        <v>1.7229907315609864E-2</v>
      </c>
      <c r="AW627" s="30">
        <f t="shared" si="337"/>
        <v>2.2128783844170373E-4</v>
      </c>
      <c r="AX627" s="33">
        <f t="shared" si="338"/>
        <v>1.7229907315609864E-2</v>
      </c>
      <c r="AY627" s="30">
        <f t="shared" si="339"/>
        <v>2.2128783844170373E-4</v>
      </c>
      <c r="AZ627" s="31">
        <f t="shared" si="340"/>
        <v>0.89646060679457218</v>
      </c>
      <c r="BA627" s="31">
        <f t="shared" si="357"/>
        <v>620.43822561595414</v>
      </c>
      <c r="BB627" s="33">
        <f t="shared" si="341"/>
        <v>0</v>
      </c>
      <c r="BC627" s="31">
        <f t="shared" si="342"/>
        <v>0.43584938013276425</v>
      </c>
      <c r="BD627" s="30">
        <f t="shared" si="343"/>
        <v>1.9914821385849226E-4</v>
      </c>
      <c r="BE627" s="31">
        <f t="shared" si="344"/>
        <v>0.94283127769164476</v>
      </c>
      <c r="BF627" s="31">
        <f t="shared" si="345"/>
        <v>0.64737526575591609</v>
      </c>
      <c r="BG627" s="31">
        <f t="shared" si="346"/>
        <v>0.98249722960381913</v>
      </c>
      <c r="BH627" s="24">
        <v>0</v>
      </c>
      <c r="BI627" s="24">
        <v>295.45993383400003</v>
      </c>
      <c r="BJ627" s="24">
        <f t="shared" si="354"/>
        <v>8.4166385568683939</v>
      </c>
      <c r="BK627" s="28">
        <f t="shared" si="358"/>
        <v>4.208319278434197E-3</v>
      </c>
      <c r="BL627" s="28" t="str">
        <f t="shared" si="347"/>
        <v>TRUEFALSE</v>
      </c>
      <c r="BM627" s="24" t="str">
        <f t="shared" si="348"/>
        <v>FALSEFALSE</v>
      </c>
      <c r="BN627" s="28">
        <v>0.60020000000000007</v>
      </c>
      <c r="BO627" s="28">
        <f t="shared" si="349"/>
        <v>0.53351111111111116</v>
      </c>
      <c r="BP627" s="24">
        <v>21.42</v>
      </c>
      <c r="BQ627" s="24">
        <f t="shared" si="352"/>
        <v>69</v>
      </c>
      <c r="BR627" s="24">
        <v>9</v>
      </c>
      <c r="BS627" s="28">
        <v>75.7</v>
      </c>
      <c r="BT627" s="28">
        <v>1547.308</v>
      </c>
      <c r="BU627" s="24">
        <v>1.1299999999999999</v>
      </c>
      <c r="BV627" s="28">
        <v>59.13</v>
      </c>
      <c r="BW627" s="28">
        <v>1208.6171999999999</v>
      </c>
      <c r="BX627" s="24">
        <v>728</v>
      </c>
      <c r="BY627" s="24">
        <v>1213</v>
      </c>
      <c r="BZ627" s="24">
        <v>103</v>
      </c>
      <c r="CA627" s="24">
        <v>567</v>
      </c>
      <c r="CB627" s="24">
        <v>322</v>
      </c>
      <c r="CC627" s="24">
        <v>1155</v>
      </c>
      <c r="CD627" s="24">
        <v>68.510000000000005</v>
      </c>
      <c r="CE627" s="24">
        <v>25.72</v>
      </c>
      <c r="CF627" s="24">
        <v>124.37</v>
      </c>
      <c r="CG627" s="24">
        <v>0</v>
      </c>
      <c r="CH627" s="24">
        <v>2044</v>
      </c>
      <c r="CI627" s="24">
        <v>100</v>
      </c>
      <c r="CJ627" s="24" t="s">
        <v>1980</v>
      </c>
      <c r="CK627" s="24">
        <v>541</v>
      </c>
      <c r="CL627" s="28">
        <v>1</v>
      </c>
      <c r="CM627" s="28">
        <v>3.79</v>
      </c>
      <c r="CN627" s="24">
        <v>103</v>
      </c>
      <c r="CO627" s="24">
        <v>19.32</v>
      </c>
      <c r="CP627" s="24">
        <v>119</v>
      </c>
      <c r="CQ627" s="24">
        <v>450</v>
      </c>
      <c r="CR627" s="24">
        <v>52</v>
      </c>
      <c r="CS627" s="24">
        <v>621</v>
      </c>
      <c r="CT627" s="24">
        <v>86</v>
      </c>
      <c r="CU627" s="24">
        <v>246</v>
      </c>
      <c r="CV627" s="24">
        <v>140</v>
      </c>
      <c r="CW627" s="24">
        <v>62</v>
      </c>
      <c r="CX627" s="24">
        <v>42.57</v>
      </c>
      <c r="CY627" s="24">
        <v>86.62</v>
      </c>
      <c r="CZ627" s="24">
        <v>51.85</v>
      </c>
      <c r="DA627" s="24">
        <v>21.31</v>
      </c>
      <c r="DB627" s="24">
        <v>340</v>
      </c>
      <c r="DC627" s="24">
        <v>16.579999999999998</v>
      </c>
      <c r="DD627" s="24">
        <v>21.39</v>
      </c>
      <c r="DE627" s="24">
        <v>254</v>
      </c>
      <c r="DF627" s="24">
        <v>47.65</v>
      </c>
      <c r="DG627" s="24">
        <v>28.71</v>
      </c>
      <c r="DH627" s="24">
        <v>18.93</v>
      </c>
    </row>
    <row r="628" spans="1:112" ht="12.3" customHeight="1">
      <c r="A628" s="24">
        <v>639</v>
      </c>
      <c r="B628" s="24" t="s">
        <v>176</v>
      </c>
      <c r="C628" s="24" t="s">
        <v>177</v>
      </c>
      <c r="D628" s="25" t="s">
        <v>190</v>
      </c>
      <c r="E628" s="25" t="s">
        <v>191</v>
      </c>
      <c r="F628" s="25" t="s">
        <v>481</v>
      </c>
      <c r="G628" s="25" t="s">
        <v>1361</v>
      </c>
      <c r="H628" s="25" t="s">
        <v>2848</v>
      </c>
      <c r="I628" s="26">
        <v>36091</v>
      </c>
      <c r="J628" s="27">
        <v>43909.177050922066</v>
      </c>
      <c r="K628" s="27">
        <f t="shared" si="324"/>
        <v>6312.3159000000005</v>
      </c>
      <c r="L628" s="24">
        <v>7522</v>
      </c>
      <c r="M628" s="24">
        <v>1367</v>
      </c>
      <c r="N628" s="24">
        <v>228</v>
      </c>
      <c r="O628" s="24">
        <f t="shared" si="325"/>
        <v>1595</v>
      </c>
      <c r="P628" s="28">
        <v>17.490000000000002</v>
      </c>
      <c r="Q628" s="28">
        <f t="shared" si="326"/>
        <v>0.38674211143565979</v>
      </c>
      <c r="R628" s="29">
        <v>0.39385762628811072</v>
      </c>
      <c r="S628" s="29">
        <v>0.10899289579046573</v>
      </c>
      <c r="T628" s="29">
        <v>0.68813984175635334</v>
      </c>
      <c r="U628" s="28" t="s">
        <v>194</v>
      </c>
      <c r="V628" s="28" t="s">
        <v>129</v>
      </c>
      <c r="W628" s="28">
        <v>0.30053488464958011</v>
      </c>
      <c r="X628" s="27">
        <v>13196.239460056853</v>
      </c>
      <c r="Y628" s="30">
        <f t="shared" si="327"/>
        <v>1.0567915445026613E-3</v>
      </c>
      <c r="Z628" s="27">
        <f t="shared" si="328"/>
        <v>13196.239460056853</v>
      </c>
      <c r="AA628" s="27">
        <v>0</v>
      </c>
      <c r="AB628" s="27">
        <v>19</v>
      </c>
      <c r="AC628" s="27">
        <v>0</v>
      </c>
      <c r="AD628" s="27">
        <v>0</v>
      </c>
      <c r="AE628" s="27">
        <v>0</v>
      </c>
      <c r="AF628" s="27">
        <f t="shared" si="329"/>
        <v>19</v>
      </c>
      <c r="AG628" s="27">
        <f t="shared" si="330"/>
        <v>1</v>
      </c>
      <c r="AH628" s="27">
        <v>0</v>
      </c>
      <c r="AI628" s="27">
        <v>19</v>
      </c>
      <c r="AJ628" s="27">
        <v>0</v>
      </c>
      <c r="AK628" s="27">
        <v>0</v>
      </c>
      <c r="AL628" s="27">
        <v>0</v>
      </c>
      <c r="AM628" s="27">
        <v>0</v>
      </c>
      <c r="AN628" s="27">
        <f t="shared" si="331"/>
        <v>1</v>
      </c>
      <c r="AO628" s="27">
        <v>0</v>
      </c>
      <c r="AP628" s="30">
        <f t="shared" si="332"/>
        <v>0</v>
      </c>
      <c r="AQ628" s="30">
        <f t="shared" si="333"/>
        <v>5.9914039120714178E-5</v>
      </c>
      <c r="AR628" s="31">
        <f t="shared" si="334"/>
        <v>0</v>
      </c>
      <c r="AS628" s="31">
        <f t="shared" si="355"/>
        <v>0</v>
      </c>
      <c r="AT628" s="32">
        <f t="shared" si="335"/>
        <v>0</v>
      </c>
      <c r="AU628" s="24">
        <v>1416.4209113534712</v>
      </c>
      <c r="AV628" s="28">
        <f t="shared" si="336"/>
        <v>3.9334779861900905E-2</v>
      </c>
      <c r="AW628" s="30">
        <f t="shared" si="337"/>
        <v>5.0518602635397957E-4</v>
      </c>
      <c r="AX628" s="33">
        <f t="shared" si="338"/>
        <v>3.9334779861900905E-2</v>
      </c>
      <c r="AY628" s="30">
        <f t="shared" si="339"/>
        <v>4.4527198723326542E-4</v>
      </c>
      <c r="AZ628" s="31">
        <f t="shared" si="340"/>
        <v>0.89829797570326009</v>
      </c>
      <c r="BA628" s="31">
        <f t="shared" si="357"/>
        <v>1397.4209113534712</v>
      </c>
      <c r="BB628" s="33">
        <f t="shared" si="341"/>
        <v>1.3414091706570763E-2</v>
      </c>
      <c r="BC628" s="31">
        <f t="shared" si="342"/>
        <v>0.44383012728442389</v>
      </c>
      <c r="BD628" s="30">
        <f t="shared" si="343"/>
        <v>1.0567915445026613E-3</v>
      </c>
      <c r="BE628" s="31">
        <f t="shared" si="344"/>
        <v>0.94615233237341467</v>
      </c>
      <c r="BF628" s="31">
        <f t="shared" si="345"/>
        <v>0.41591466952249911</v>
      </c>
      <c r="BG628" s="31">
        <f t="shared" si="346"/>
        <v>0.63121813911178004</v>
      </c>
      <c r="BH628" s="24">
        <v>100</v>
      </c>
      <c r="BI628" s="24">
        <v>25.361978124899998</v>
      </c>
      <c r="BJ628" s="24">
        <f t="shared" si="354"/>
        <v>1731.2993818811283</v>
      </c>
      <c r="BK628" s="28">
        <f t="shared" si="358"/>
        <v>0.8656496909405641</v>
      </c>
      <c r="BL628" s="28" t="str">
        <f t="shared" si="347"/>
        <v>FALSETRUE</v>
      </c>
      <c r="BM628" s="24" t="str">
        <f t="shared" si="348"/>
        <v>FALSETRUE</v>
      </c>
      <c r="BN628" s="28">
        <v>0.56259999999999999</v>
      </c>
      <c r="BO628" s="28">
        <f t="shared" si="349"/>
        <v>0.50008888888888892</v>
      </c>
      <c r="BP628" s="24">
        <v>2.67</v>
      </c>
      <c r="BQ628" s="24">
        <f t="shared" si="352"/>
        <v>523.66666666666663</v>
      </c>
      <c r="BR628" s="24">
        <v>9</v>
      </c>
      <c r="BS628" s="28">
        <v>0.97</v>
      </c>
      <c r="BT628" s="28">
        <v>350.08269999999999</v>
      </c>
      <c r="BU628" s="24">
        <v>0.12</v>
      </c>
      <c r="BV628" s="28">
        <v>11.119999999999997</v>
      </c>
      <c r="BW628" s="28">
        <v>4013.3191999999995</v>
      </c>
      <c r="BX628" s="24">
        <v>12618</v>
      </c>
      <c r="BY628" s="24">
        <v>22428</v>
      </c>
      <c r="BZ628" s="24">
        <v>1045</v>
      </c>
      <c r="CA628" s="24">
        <v>10175</v>
      </c>
      <c r="CB628" s="24">
        <v>4708</v>
      </c>
      <c r="CC628" s="24">
        <v>21208</v>
      </c>
      <c r="CD628" s="24">
        <v>60.92</v>
      </c>
      <c r="CE628" s="24">
        <v>25.29</v>
      </c>
      <c r="CF628" s="24">
        <v>94.57</v>
      </c>
      <c r="CG628" s="24">
        <v>36091</v>
      </c>
      <c r="CH628" s="24">
        <v>0</v>
      </c>
      <c r="CI628" s="24">
        <v>0</v>
      </c>
      <c r="CJ628" s="24" t="s">
        <v>98</v>
      </c>
      <c r="CK628" s="24">
        <v>9212</v>
      </c>
      <c r="CL628" s="28">
        <v>1.02</v>
      </c>
      <c r="CM628" s="28">
        <v>4.01</v>
      </c>
      <c r="CN628" s="24">
        <v>5645</v>
      </c>
      <c r="CO628" s="24">
        <v>61.35</v>
      </c>
      <c r="CP628" s="24">
        <v>974</v>
      </c>
      <c r="CQ628" s="24">
        <v>2721</v>
      </c>
      <c r="CR628" s="24">
        <v>933</v>
      </c>
      <c r="CS628" s="24">
        <v>4713</v>
      </c>
      <c r="CT628" s="24">
        <v>2305</v>
      </c>
      <c r="CU628" s="24">
        <v>4916</v>
      </c>
      <c r="CV628" s="24">
        <v>3144</v>
      </c>
      <c r="CW628" s="24">
        <v>1401</v>
      </c>
      <c r="CX628" s="24">
        <v>66.62</v>
      </c>
      <c r="CY628" s="24">
        <v>96.47</v>
      </c>
      <c r="CZ628" s="24">
        <v>81.260000000000005</v>
      </c>
      <c r="DA628" s="24">
        <v>30.7</v>
      </c>
      <c r="DB628" s="24">
        <v>738</v>
      </c>
      <c r="DC628" s="24">
        <v>4.37</v>
      </c>
      <c r="DD628" s="24">
        <v>5.26</v>
      </c>
      <c r="DE628" s="24">
        <v>340</v>
      </c>
      <c r="DF628" s="24">
        <v>3.69</v>
      </c>
      <c r="DG628" s="24">
        <v>7.03</v>
      </c>
      <c r="DH628" s="24">
        <v>2.75</v>
      </c>
    </row>
    <row r="629" spans="1:112" ht="12.3" customHeight="1">
      <c r="A629" s="24">
        <v>640</v>
      </c>
      <c r="B629" s="24" t="s">
        <v>176</v>
      </c>
      <c r="C629" s="24" t="s">
        <v>177</v>
      </c>
      <c r="D629" s="25" t="s">
        <v>823</v>
      </c>
      <c r="E629" s="25" t="s">
        <v>824</v>
      </c>
      <c r="F629" s="25" t="s">
        <v>825</v>
      </c>
      <c r="G629" s="25" t="s">
        <v>826</v>
      </c>
      <c r="H629" s="25" t="s">
        <v>2848</v>
      </c>
      <c r="I629" s="26">
        <v>68255</v>
      </c>
      <c r="J629" s="27">
        <v>78344</v>
      </c>
      <c r="K629" s="27">
        <f t="shared" si="324"/>
        <v>4245.4610000000002</v>
      </c>
      <c r="L629" s="24">
        <v>16802</v>
      </c>
      <c r="M629" s="24">
        <v>1015</v>
      </c>
      <c r="N629" s="24">
        <v>101</v>
      </c>
      <c r="O629" s="24">
        <f t="shared" si="325"/>
        <v>1116</v>
      </c>
      <c r="P629" s="28">
        <v>6.2200000000000006</v>
      </c>
      <c r="Q629" s="28">
        <f t="shared" si="326"/>
        <v>0.36894828600983687</v>
      </c>
      <c r="R629" s="29">
        <v>0.25379112986241709</v>
      </c>
      <c r="S629" s="29">
        <v>4.0095664954445734E-2</v>
      </c>
      <c r="T629" s="29">
        <v>0.1899623420327807</v>
      </c>
      <c r="U629" s="28" t="s">
        <v>182</v>
      </c>
      <c r="V629" s="28" t="s">
        <v>183</v>
      </c>
      <c r="W629" s="28">
        <v>0.25379112986241709</v>
      </c>
      <c r="X629" s="27">
        <v>19883.012277941205</v>
      </c>
      <c r="Y629" s="30">
        <f t="shared" si="327"/>
        <v>1.5922869025052034E-3</v>
      </c>
      <c r="Z629" s="27">
        <f t="shared" si="328"/>
        <v>19883.012277941205</v>
      </c>
      <c r="AA629" s="27">
        <v>0</v>
      </c>
      <c r="AB629" s="27">
        <v>0</v>
      </c>
      <c r="AC629" s="27">
        <v>0</v>
      </c>
      <c r="AD629" s="27">
        <v>0</v>
      </c>
      <c r="AE629" s="27">
        <v>5437</v>
      </c>
      <c r="AF629" s="27">
        <f t="shared" si="329"/>
        <v>5437</v>
      </c>
      <c r="AG629" s="27">
        <f t="shared" si="330"/>
        <v>1</v>
      </c>
      <c r="AH629" s="27">
        <v>0</v>
      </c>
      <c r="AI629" s="27">
        <v>0</v>
      </c>
      <c r="AJ629" s="27">
        <v>0</v>
      </c>
      <c r="AK629" s="27">
        <v>0</v>
      </c>
      <c r="AL629" s="27">
        <v>5437</v>
      </c>
      <c r="AM629" s="27">
        <v>5437</v>
      </c>
      <c r="AN629" s="27">
        <f t="shared" si="331"/>
        <v>1</v>
      </c>
      <c r="AO629" s="27">
        <v>0</v>
      </c>
      <c r="AP629" s="30">
        <f t="shared" si="332"/>
        <v>0</v>
      </c>
      <c r="AQ629" s="30">
        <f t="shared" si="333"/>
        <v>0</v>
      </c>
      <c r="AR629" s="31">
        <f t="shared" si="334"/>
        <v>0</v>
      </c>
      <c r="AS629" s="31">
        <f t="shared" si="355"/>
        <v>0</v>
      </c>
      <c r="AT629" s="32">
        <f t="shared" si="335"/>
        <v>0</v>
      </c>
      <c r="AU629" s="24">
        <v>3331.2623705740866</v>
      </c>
      <c r="AV629" s="28">
        <f t="shared" si="336"/>
        <v>9.2510969697245524E-2</v>
      </c>
      <c r="AW629" s="30">
        <f t="shared" si="337"/>
        <v>1.1881406058349892E-3</v>
      </c>
      <c r="AX629" s="33">
        <f t="shared" si="338"/>
        <v>9.2510969697245524E-2</v>
      </c>
      <c r="AY629" s="30">
        <f t="shared" si="339"/>
        <v>1.1881406058349892E-3</v>
      </c>
      <c r="AZ629" s="31">
        <f t="shared" si="340"/>
        <v>0.90439181631842325</v>
      </c>
      <c r="BA629" s="31">
        <f t="shared" si="357"/>
        <v>3331.2623705740866</v>
      </c>
      <c r="BB629" s="33">
        <f t="shared" si="341"/>
        <v>0</v>
      </c>
      <c r="BC629" s="31">
        <f t="shared" si="342"/>
        <v>0.41689797195936196</v>
      </c>
      <c r="BD629" s="30">
        <f t="shared" si="343"/>
        <v>1.5922869025052034E-3</v>
      </c>
      <c r="BE629" s="31">
        <f t="shared" si="344"/>
        <v>0.94822593255453502</v>
      </c>
      <c r="BF629" s="31">
        <f t="shared" si="345"/>
        <v>0.4012031164398191</v>
      </c>
      <c r="BG629" s="31">
        <f t="shared" si="346"/>
        <v>0.608890965196624</v>
      </c>
      <c r="BH629" s="24">
        <v>100</v>
      </c>
      <c r="BI629" s="24">
        <v>58.080915071100002</v>
      </c>
      <c r="BJ629" s="24">
        <f t="shared" si="354"/>
        <v>1348.8768195903053</v>
      </c>
      <c r="BK629" s="28">
        <f t="shared" si="358"/>
        <v>0.67443840979515268</v>
      </c>
      <c r="BL629" s="28" t="str">
        <f t="shared" si="347"/>
        <v>FALSETRUE</v>
      </c>
      <c r="BM629" s="24" t="str">
        <f t="shared" si="348"/>
        <v>FALSETRUE</v>
      </c>
      <c r="BN629" s="28">
        <v>0.2261</v>
      </c>
      <c r="BO629" s="28">
        <f t="shared" si="349"/>
        <v>0.20097777777777778</v>
      </c>
      <c r="BP629" s="24">
        <v>1.35</v>
      </c>
      <c r="BQ629" s="24">
        <f t="shared" si="352"/>
        <v>226.31034482758622</v>
      </c>
      <c r="BR629" s="24">
        <v>58</v>
      </c>
      <c r="BS629" s="28">
        <v>0.3</v>
      </c>
      <c r="BT629" s="28">
        <v>204.76500000000001</v>
      </c>
      <c r="BU629" s="24">
        <v>0.11</v>
      </c>
      <c r="BV629" s="28">
        <v>2.1999999999999997</v>
      </c>
      <c r="BW629" s="28">
        <v>1501.6099999999997</v>
      </c>
      <c r="BX629" s="24">
        <v>11404</v>
      </c>
      <c r="BY629" s="24">
        <v>50440</v>
      </c>
      <c r="BZ629" s="24">
        <v>6411</v>
      </c>
      <c r="CA629" s="24">
        <v>8910</v>
      </c>
      <c r="CB629" s="24">
        <v>5238</v>
      </c>
      <c r="CC629" s="24">
        <v>54107</v>
      </c>
      <c r="CD629" s="24">
        <v>35.32</v>
      </c>
      <c r="CE629" s="24">
        <v>36.01</v>
      </c>
      <c r="CF629" s="24">
        <v>92.81</v>
      </c>
      <c r="CG629" s="24">
        <v>68255</v>
      </c>
      <c r="CH629" s="24">
        <v>0</v>
      </c>
      <c r="CI629" s="24">
        <v>0</v>
      </c>
      <c r="CJ629" s="24" t="s">
        <v>98</v>
      </c>
      <c r="CK629" s="24">
        <v>19809</v>
      </c>
      <c r="CL629" s="28">
        <v>1.02</v>
      </c>
      <c r="CM629" s="28">
        <v>3.48</v>
      </c>
      <c r="CN629" s="24">
        <v>6439</v>
      </c>
      <c r="CO629" s="24">
        <v>32.57</v>
      </c>
      <c r="CP629" s="24">
        <v>2535</v>
      </c>
      <c r="CQ629" s="24">
        <v>5567</v>
      </c>
      <c r="CR629" s="24">
        <v>4470</v>
      </c>
      <c r="CS629" s="24">
        <v>13126</v>
      </c>
      <c r="CT629" s="24">
        <v>2120</v>
      </c>
      <c r="CU629" s="24">
        <v>4336</v>
      </c>
      <c r="CV629" s="24">
        <v>3908</v>
      </c>
      <c r="CW629" s="24">
        <v>5024</v>
      </c>
      <c r="CX629" s="24">
        <v>73.180000000000007</v>
      </c>
      <c r="CY629" s="24">
        <v>93.79</v>
      </c>
      <c r="CZ629" s="24">
        <v>90.27</v>
      </c>
      <c r="DA629" s="24">
        <v>63.87</v>
      </c>
      <c r="DB629" s="24">
        <v>823</v>
      </c>
      <c r="DC629" s="24">
        <v>5.6</v>
      </c>
      <c r="DD629" s="24">
        <v>1.92</v>
      </c>
      <c r="DE629" s="24">
        <v>164</v>
      </c>
      <c r="DF629" s="24">
        <v>0.83</v>
      </c>
      <c r="DG629" s="24">
        <v>1.77</v>
      </c>
      <c r="DH629" s="24">
        <v>1.57</v>
      </c>
    </row>
    <row r="630" spans="1:112" ht="12.3" customHeight="1">
      <c r="A630" s="24">
        <v>641</v>
      </c>
      <c r="B630" s="24" t="s">
        <v>176</v>
      </c>
      <c r="C630" s="24" t="s">
        <v>177</v>
      </c>
      <c r="D630" s="25" t="s">
        <v>158</v>
      </c>
      <c r="E630" s="25" t="s">
        <v>1081</v>
      </c>
      <c r="F630" s="25" t="s">
        <v>1082</v>
      </c>
      <c r="G630" s="25" t="s">
        <v>1083</v>
      </c>
      <c r="H630" s="25" t="s">
        <v>2848</v>
      </c>
      <c r="I630" s="26">
        <v>19590</v>
      </c>
      <c r="J630" s="27">
        <v>22359.880613535734</v>
      </c>
      <c r="K630" s="27">
        <f t="shared" si="324"/>
        <v>4084.5149999999999</v>
      </c>
      <c r="L630" s="24">
        <v>3785</v>
      </c>
      <c r="M630" s="24">
        <v>721</v>
      </c>
      <c r="N630" s="24">
        <v>276</v>
      </c>
      <c r="O630" s="24">
        <f t="shared" si="325"/>
        <v>997</v>
      </c>
      <c r="P630" s="28">
        <v>20.85</v>
      </c>
      <c r="Q630" s="28">
        <f t="shared" si="326"/>
        <v>0.40678460783671355</v>
      </c>
      <c r="R630" s="29">
        <v>0.42239302625768155</v>
      </c>
      <c r="S630" s="29">
        <v>4.9258881249889606E-2</v>
      </c>
      <c r="T630" s="29">
        <v>0.33783367630120453</v>
      </c>
      <c r="U630" s="28" t="s">
        <v>294</v>
      </c>
      <c r="V630" s="28" t="s">
        <v>295</v>
      </c>
      <c r="W630" s="28">
        <v>0.36217347410050249</v>
      </c>
      <c r="X630" s="27">
        <v>8098.1556422767117</v>
      </c>
      <c r="Y630" s="30">
        <f t="shared" si="327"/>
        <v>6.485228185445247E-4</v>
      </c>
      <c r="Z630" s="27">
        <f t="shared" si="328"/>
        <v>7578.1556422767117</v>
      </c>
      <c r="AA630" s="27">
        <v>640</v>
      </c>
      <c r="AB630" s="27">
        <v>0</v>
      </c>
      <c r="AC630" s="27">
        <v>0</v>
      </c>
      <c r="AD630" s="27">
        <v>0</v>
      </c>
      <c r="AE630" s="27">
        <v>5896</v>
      </c>
      <c r="AF630" s="27">
        <f t="shared" si="329"/>
        <v>5896</v>
      </c>
      <c r="AG630" s="27">
        <f t="shared" si="330"/>
        <v>2</v>
      </c>
      <c r="AH630" s="27">
        <v>640</v>
      </c>
      <c r="AI630" s="27">
        <v>0</v>
      </c>
      <c r="AJ630" s="27">
        <v>0</v>
      </c>
      <c r="AK630" s="27">
        <v>0</v>
      </c>
      <c r="AL630" s="27">
        <v>5896</v>
      </c>
      <c r="AM630" s="27">
        <v>6536</v>
      </c>
      <c r="AN630" s="27">
        <f t="shared" si="331"/>
        <v>2</v>
      </c>
      <c r="AO630" s="27">
        <v>520</v>
      </c>
      <c r="AP630" s="30">
        <f t="shared" si="332"/>
        <v>3.0072123361401805E-4</v>
      </c>
      <c r="AQ630" s="30">
        <f t="shared" si="333"/>
        <v>0</v>
      </c>
      <c r="AR630" s="31">
        <f t="shared" si="334"/>
        <v>6.4212151873856482E-2</v>
      </c>
      <c r="AS630" s="31">
        <f t="shared" si="355"/>
        <v>6.4212151873856482E-2</v>
      </c>
      <c r="AT630" s="32">
        <f t="shared" si="335"/>
        <v>2.3255938123623691E-2</v>
      </c>
      <c r="AU630" s="24">
        <v>2312.839805605809</v>
      </c>
      <c r="AV630" s="28">
        <f t="shared" si="336"/>
        <v>6.4228820599954523E-2</v>
      </c>
      <c r="AW630" s="30">
        <f t="shared" si="337"/>
        <v>8.249061713377434E-4</v>
      </c>
      <c r="AX630" s="33">
        <f t="shared" si="338"/>
        <v>6.4228820599954523E-2</v>
      </c>
      <c r="AY630" s="30">
        <f t="shared" si="339"/>
        <v>8.249061713377434E-4</v>
      </c>
      <c r="AZ630" s="31">
        <f t="shared" si="340"/>
        <v>0.90141216056996609</v>
      </c>
      <c r="BA630" s="31">
        <f t="shared" si="357"/>
        <v>2312.839805605809</v>
      </c>
      <c r="BB630" s="33">
        <f t="shared" si="341"/>
        <v>0</v>
      </c>
      <c r="BC630" s="31">
        <f t="shared" si="342"/>
        <v>0.46267800247586738</v>
      </c>
      <c r="BD630" s="30">
        <f t="shared" si="343"/>
        <v>3.4780158493050666E-4</v>
      </c>
      <c r="BE630" s="31">
        <f t="shared" si="344"/>
        <v>0.94340690855860287</v>
      </c>
      <c r="BF630" s="31">
        <f t="shared" si="345"/>
        <v>0.43540963515921666</v>
      </c>
      <c r="BG630" s="31">
        <f t="shared" si="346"/>
        <v>0.66080491936500996</v>
      </c>
      <c r="BH630" s="24">
        <v>84.74</v>
      </c>
      <c r="BI630" s="24">
        <v>158.006598685</v>
      </c>
      <c r="BJ630" s="24">
        <f t="shared" si="354"/>
        <v>141.51232163482055</v>
      </c>
      <c r="BK630" s="28">
        <f t="shared" si="358"/>
        <v>7.0756160817410277E-2</v>
      </c>
      <c r="BL630" s="28" t="str">
        <f t="shared" si="347"/>
        <v>FALSETRUE</v>
      </c>
      <c r="BM630" s="24" t="str">
        <f t="shared" si="348"/>
        <v>FALSETRUE</v>
      </c>
      <c r="BN630" s="28">
        <v>0.4672</v>
      </c>
      <c r="BO630" s="28">
        <f t="shared" si="349"/>
        <v>0.41528888888888887</v>
      </c>
      <c r="BP630" s="24">
        <v>4.1500000000000004</v>
      </c>
      <c r="BQ630" s="24">
        <f t="shared" si="352"/>
        <v>220.20689655172413</v>
      </c>
      <c r="BR630" s="24">
        <v>29</v>
      </c>
      <c r="BS630" s="28">
        <v>8.9499999999999993</v>
      </c>
      <c r="BT630" s="28">
        <v>1753.3049999999998</v>
      </c>
      <c r="BU630" s="24">
        <v>0.19</v>
      </c>
      <c r="BV630" s="28">
        <v>3.54</v>
      </c>
      <c r="BW630" s="28">
        <v>693.4860000000001</v>
      </c>
      <c r="BX630" s="24">
        <v>5862</v>
      </c>
      <c r="BY630" s="24">
        <v>12547</v>
      </c>
      <c r="BZ630" s="24">
        <v>1181</v>
      </c>
      <c r="CA630" s="24">
        <v>4646</v>
      </c>
      <c r="CB630" s="24">
        <v>2469</v>
      </c>
      <c r="CC630" s="24">
        <v>12475</v>
      </c>
      <c r="CD630" s="24">
        <v>56.13</v>
      </c>
      <c r="CE630" s="24">
        <v>28.83</v>
      </c>
      <c r="CF630" s="24">
        <v>96.71</v>
      </c>
      <c r="CG630" s="24">
        <v>16600</v>
      </c>
      <c r="CH630" s="24">
        <v>2990</v>
      </c>
      <c r="CI630" s="24">
        <v>15.26</v>
      </c>
      <c r="CJ630" s="24" t="s">
        <v>98</v>
      </c>
      <c r="CK630" s="24">
        <v>4958</v>
      </c>
      <c r="CL630" s="28">
        <v>1.05</v>
      </c>
      <c r="CM630" s="28">
        <v>4.1399999999999997</v>
      </c>
      <c r="CN630" s="24">
        <v>2289</v>
      </c>
      <c r="CO630" s="24">
        <v>46.3</v>
      </c>
      <c r="CP630" s="24">
        <v>1186</v>
      </c>
      <c r="CQ630" s="24">
        <v>2608</v>
      </c>
      <c r="CR630" s="24">
        <v>2592</v>
      </c>
      <c r="CS630" s="24">
        <v>6386</v>
      </c>
      <c r="CT630" s="24">
        <v>1120</v>
      </c>
      <c r="CU630" s="24">
        <v>2328</v>
      </c>
      <c r="CV630" s="24">
        <v>1710</v>
      </c>
      <c r="CW630" s="24">
        <v>945</v>
      </c>
      <c r="CX630" s="24">
        <v>72.349999999999994</v>
      </c>
      <c r="CY630" s="24">
        <v>98.06</v>
      </c>
      <c r="CZ630" s="24">
        <v>83.05</v>
      </c>
      <c r="DA630" s="24">
        <v>39.26</v>
      </c>
      <c r="DB630" s="24">
        <v>656</v>
      </c>
      <c r="DC630" s="24">
        <v>2.7</v>
      </c>
      <c r="DD630" s="24">
        <v>9.7899999999999991</v>
      </c>
      <c r="DE630" s="24">
        <v>313</v>
      </c>
      <c r="DF630" s="24">
        <v>6.33</v>
      </c>
      <c r="DG630" s="24">
        <v>7.1</v>
      </c>
      <c r="DH630" s="24">
        <v>3.37</v>
      </c>
    </row>
    <row r="631" spans="1:112" ht="12.3" customHeight="1">
      <c r="A631" s="24">
        <v>642</v>
      </c>
      <c r="B631" s="24" t="s">
        <v>176</v>
      </c>
      <c r="C631" s="24" t="s">
        <v>177</v>
      </c>
      <c r="D631" s="25" t="s">
        <v>158</v>
      </c>
      <c r="E631" s="25" t="s">
        <v>1081</v>
      </c>
      <c r="F631" s="25" t="s">
        <v>1168</v>
      </c>
      <c r="G631" s="25" t="s">
        <v>1169</v>
      </c>
      <c r="H631" s="25" t="s">
        <v>2848</v>
      </c>
      <c r="I631" s="26">
        <v>7466</v>
      </c>
      <c r="J631" s="27">
        <v>8521.6369913556809</v>
      </c>
      <c r="K631" s="27">
        <f t="shared" si="324"/>
        <v>2944.5903999999996</v>
      </c>
      <c r="L631" s="24">
        <v>1055</v>
      </c>
      <c r="M631" s="24">
        <v>408</v>
      </c>
      <c r="N631" s="24">
        <v>279</v>
      </c>
      <c r="O631" s="24">
        <f t="shared" si="325"/>
        <v>687</v>
      </c>
      <c r="P631" s="28">
        <v>39.44</v>
      </c>
      <c r="Q631" s="28">
        <f t="shared" si="326"/>
        <v>0.53549063082369908</v>
      </c>
      <c r="R631" s="29">
        <v>0.42239302625768155</v>
      </c>
      <c r="S631" s="29">
        <v>4.9258881249889606E-2</v>
      </c>
      <c r="T631" s="29">
        <v>0.33783367630120453</v>
      </c>
      <c r="U631" s="28" t="s">
        <v>294</v>
      </c>
      <c r="V631" s="28" t="s">
        <v>295</v>
      </c>
      <c r="W631" s="28">
        <v>0.68508977546876815</v>
      </c>
      <c r="X631" s="27">
        <v>5838.0863730342126</v>
      </c>
      <c r="Y631" s="30">
        <f t="shared" si="327"/>
        <v>4.6753018795797039E-4</v>
      </c>
      <c r="Z631" s="27">
        <f t="shared" si="328"/>
        <v>5838.0863730342126</v>
      </c>
      <c r="AA631" s="27">
        <v>0</v>
      </c>
      <c r="AB631" s="27">
        <v>0</v>
      </c>
      <c r="AC631" s="27">
        <v>0</v>
      </c>
      <c r="AD631" s="27">
        <v>0</v>
      </c>
      <c r="AE631" s="27">
        <v>0</v>
      </c>
      <c r="AF631" s="27">
        <f t="shared" si="329"/>
        <v>0</v>
      </c>
      <c r="AG631" s="27">
        <f t="shared" si="330"/>
        <v>0</v>
      </c>
      <c r="AH631" s="27">
        <v>0</v>
      </c>
      <c r="AI631" s="27">
        <v>0</v>
      </c>
      <c r="AJ631" s="27">
        <v>0</v>
      </c>
      <c r="AK631" s="27">
        <v>0</v>
      </c>
      <c r="AL631" s="27">
        <v>0</v>
      </c>
      <c r="AM631" s="27">
        <v>0</v>
      </c>
      <c r="AN631" s="27">
        <f t="shared" si="331"/>
        <v>0</v>
      </c>
      <c r="AO631" s="27">
        <v>0</v>
      </c>
      <c r="AP631" s="30">
        <f t="shared" si="332"/>
        <v>0</v>
      </c>
      <c r="AQ631" s="30">
        <f t="shared" si="333"/>
        <v>0</v>
      </c>
      <c r="AR631" s="31">
        <f t="shared" si="334"/>
        <v>0</v>
      </c>
      <c r="AS631" s="31">
        <f t="shared" si="355"/>
        <v>0</v>
      </c>
      <c r="AT631" s="32">
        <f t="shared" si="335"/>
        <v>0</v>
      </c>
      <c r="AU631" s="24">
        <v>1994.9814261650529</v>
      </c>
      <c r="AV631" s="28">
        <f t="shared" si="336"/>
        <v>5.5401720348648938E-2</v>
      </c>
      <c r="AW631" s="30">
        <f t="shared" si="337"/>
        <v>7.115376024569367E-4</v>
      </c>
      <c r="AX631" s="33">
        <f t="shared" si="338"/>
        <v>5.5401720348648938E-2</v>
      </c>
      <c r="AY631" s="30">
        <f t="shared" si="339"/>
        <v>7.115376024569367E-4</v>
      </c>
      <c r="AZ631" s="31">
        <f t="shared" si="340"/>
        <v>0.90048218456582529</v>
      </c>
      <c r="BA631" s="31">
        <f t="shared" si="357"/>
        <v>1994.9814261650529</v>
      </c>
      <c r="BB631" s="33">
        <f t="shared" si="341"/>
        <v>0</v>
      </c>
      <c r="BC631" s="31">
        <f t="shared" si="342"/>
        <v>0.45942564372405198</v>
      </c>
      <c r="BD631" s="30">
        <f t="shared" si="343"/>
        <v>4.6753018795797039E-4</v>
      </c>
      <c r="BE631" s="31">
        <f t="shared" si="344"/>
        <v>0.94387053396489795</v>
      </c>
      <c r="BF631" s="31">
        <f t="shared" si="345"/>
        <v>0.54314261320720802</v>
      </c>
      <c r="BG631" s="31">
        <f t="shared" si="346"/>
        <v>0.82430723103508363</v>
      </c>
      <c r="BH631" s="24">
        <v>65.010000000000005</v>
      </c>
      <c r="BI631" s="24">
        <v>668.33845253799996</v>
      </c>
      <c r="BJ631" s="24">
        <f t="shared" si="354"/>
        <v>12.750481375110111</v>
      </c>
      <c r="BK631" s="28">
        <f t="shared" si="358"/>
        <v>6.3752406875550553E-3</v>
      </c>
      <c r="BL631" s="28" t="str">
        <f t="shared" si="347"/>
        <v>TRUETRUE</v>
      </c>
      <c r="BM631" s="24" t="str">
        <f t="shared" si="348"/>
        <v>FALSETRUE</v>
      </c>
      <c r="BN631" s="28">
        <v>0.58090000000000008</v>
      </c>
      <c r="BO631" s="28">
        <f t="shared" si="349"/>
        <v>0.51635555555555568</v>
      </c>
      <c r="BP631" s="24">
        <v>9.93</v>
      </c>
      <c r="BQ631" s="24">
        <f t="shared" si="352"/>
        <v>145.6</v>
      </c>
      <c r="BR631" s="24">
        <v>20</v>
      </c>
      <c r="BS631" s="28">
        <v>26.65</v>
      </c>
      <c r="BT631" s="28">
        <v>1989.6889999999996</v>
      </c>
      <c r="BU631" s="24">
        <v>9.23</v>
      </c>
      <c r="BV631" s="28">
        <v>16.579999999999998</v>
      </c>
      <c r="BW631" s="28">
        <v>1237.8627999999999</v>
      </c>
      <c r="BX631" s="24">
        <v>2593</v>
      </c>
      <c r="BY631" s="24">
        <v>4464</v>
      </c>
      <c r="BZ631" s="24">
        <v>409</v>
      </c>
      <c r="CA631" s="24">
        <v>2057</v>
      </c>
      <c r="CB631" s="24">
        <v>1085</v>
      </c>
      <c r="CC631" s="24">
        <v>4324</v>
      </c>
      <c r="CD631" s="24">
        <v>67.25</v>
      </c>
      <c r="CE631" s="24">
        <v>26.62</v>
      </c>
      <c r="CF631" s="24">
        <v>107.16</v>
      </c>
      <c r="CG631" s="24">
        <v>4854</v>
      </c>
      <c r="CH631" s="24">
        <v>2612</v>
      </c>
      <c r="CI631" s="24">
        <v>34.99</v>
      </c>
      <c r="CJ631" s="24" t="s">
        <v>98</v>
      </c>
      <c r="CK631" s="24">
        <v>1861</v>
      </c>
      <c r="CL631" s="28">
        <v>1.02</v>
      </c>
      <c r="CM631" s="28">
        <v>4.0999999999999996</v>
      </c>
      <c r="CN631" s="24">
        <v>766</v>
      </c>
      <c r="CO631" s="24">
        <v>41.2</v>
      </c>
      <c r="CP631" s="24">
        <v>458</v>
      </c>
      <c r="CQ631" s="24">
        <v>1460</v>
      </c>
      <c r="CR631" s="24">
        <v>994</v>
      </c>
      <c r="CS631" s="24">
        <v>2912</v>
      </c>
      <c r="CT631" s="24">
        <v>431</v>
      </c>
      <c r="CU631" s="24">
        <v>1043</v>
      </c>
      <c r="CV631" s="24">
        <v>689</v>
      </c>
      <c r="CW631" s="24">
        <v>207</v>
      </c>
      <c r="CX631" s="24">
        <v>64.62</v>
      </c>
      <c r="CY631" s="24">
        <v>94.3</v>
      </c>
      <c r="CZ631" s="24">
        <v>76.47</v>
      </c>
      <c r="DA631" s="24">
        <v>22.04</v>
      </c>
      <c r="DB631" s="24">
        <v>574</v>
      </c>
      <c r="DC631" s="24">
        <v>7.61</v>
      </c>
      <c r="DD631" s="24">
        <v>11.62</v>
      </c>
      <c r="DE631" s="24">
        <v>355</v>
      </c>
      <c r="DF631" s="24">
        <v>19.100000000000001</v>
      </c>
      <c r="DG631" s="24">
        <v>20.059999999999999</v>
      </c>
      <c r="DH631" s="24">
        <v>8.5500000000000007</v>
      </c>
    </row>
    <row r="632" spans="1:112" ht="12.3" customHeight="1">
      <c r="A632" s="24">
        <v>643</v>
      </c>
      <c r="B632" s="24" t="s">
        <v>176</v>
      </c>
      <c r="C632" s="24" t="s">
        <v>177</v>
      </c>
      <c r="D632" s="25" t="s">
        <v>158</v>
      </c>
      <c r="E632" s="25" t="s">
        <v>1081</v>
      </c>
      <c r="F632" s="25" t="s">
        <v>1839</v>
      </c>
      <c r="G632" s="25" t="s">
        <v>1840</v>
      </c>
      <c r="H632" s="25" t="s">
        <v>2848</v>
      </c>
      <c r="I632" s="26">
        <v>5329</v>
      </c>
      <c r="J632" s="27">
        <v>6082.4810510225589</v>
      </c>
      <c r="K632" s="27">
        <f t="shared" si="324"/>
        <v>1071.6619000000001</v>
      </c>
      <c r="L632" s="24">
        <v>902</v>
      </c>
      <c r="M632" s="24">
        <v>149</v>
      </c>
      <c r="N632" s="24">
        <v>78</v>
      </c>
      <c r="O632" s="24">
        <f t="shared" si="325"/>
        <v>227</v>
      </c>
      <c r="P632" s="28">
        <v>20.11</v>
      </c>
      <c r="Q632" s="28">
        <f t="shared" si="326"/>
        <v>0.40127973679592099</v>
      </c>
      <c r="R632" s="29">
        <v>0.42239302625768155</v>
      </c>
      <c r="S632" s="29">
        <v>4.9258881249889606E-2</v>
      </c>
      <c r="T632" s="29">
        <v>0.33783367630120453</v>
      </c>
      <c r="U632" s="28" t="s">
        <v>294</v>
      </c>
      <c r="V632" s="28" t="s">
        <v>295</v>
      </c>
      <c r="W632" s="28">
        <v>0.34931935559525673</v>
      </c>
      <c r="X632" s="27">
        <v>2124.7283611635603</v>
      </c>
      <c r="Y632" s="30">
        <f t="shared" si="327"/>
        <v>1.7015415438914545E-4</v>
      </c>
      <c r="Z632" s="27">
        <f t="shared" si="328"/>
        <v>2124.7283611635603</v>
      </c>
      <c r="AA632" s="27">
        <v>0</v>
      </c>
      <c r="AB632" s="27">
        <v>0</v>
      </c>
      <c r="AC632" s="27">
        <v>0</v>
      </c>
      <c r="AD632" s="27">
        <v>0</v>
      </c>
      <c r="AE632" s="27">
        <v>0</v>
      </c>
      <c r="AF632" s="27">
        <f t="shared" si="329"/>
        <v>0</v>
      </c>
      <c r="AG632" s="27">
        <f t="shared" si="330"/>
        <v>0</v>
      </c>
      <c r="AH632" s="27">
        <v>0</v>
      </c>
      <c r="AI632" s="27">
        <v>0</v>
      </c>
      <c r="AJ632" s="27">
        <v>0</v>
      </c>
      <c r="AK632" s="27">
        <v>0</v>
      </c>
      <c r="AL632" s="27">
        <v>0</v>
      </c>
      <c r="AM632" s="27">
        <v>0</v>
      </c>
      <c r="AN632" s="27">
        <f t="shared" si="331"/>
        <v>0</v>
      </c>
      <c r="AO632" s="27">
        <v>0</v>
      </c>
      <c r="AP632" s="30">
        <f t="shared" si="332"/>
        <v>0</v>
      </c>
      <c r="AQ632" s="30">
        <f t="shared" si="333"/>
        <v>0</v>
      </c>
      <c r="AR632" s="31">
        <f t="shared" si="334"/>
        <v>0</v>
      </c>
      <c r="AS632" s="31">
        <f t="shared" si="355"/>
        <v>0</v>
      </c>
      <c r="AT632" s="32">
        <f t="shared" si="335"/>
        <v>0</v>
      </c>
      <c r="AU632" s="24">
        <v>315.08605874692159</v>
      </c>
      <c r="AV632" s="28">
        <f t="shared" si="336"/>
        <v>8.7501113962805827E-3</v>
      </c>
      <c r="AW632" s="30">
        <f t="shared" si="337"/>
        <v>1.1237978252226669E-4</v>
      </c>
      <c r="AX632" s="33">
        <f t="shared" si="338"/>
        <v>8.7501113962805827E-3</v>
      </c>
      <c r="AY632" s="30">
        <f t="shared" si="339"/>
        <v>1.1237978252226669E-4</v>
      </c>
      <c r="AZ632" s="31">
        <f t="shared" si="340"/>
        <v>0.89556722091467122</v>
      </c>
      <c r="BA632" s="31">
        <f t="shared" si="357"/>
        <v>315.08605874692159</v>
      </c>
      <c r="BB632" s="33">
        <f t="shared" si="341"/>
        <v>0</v>
      </c>
      <c r="BC632" s="31">
        <f t="shared" si="342"/>
        <v>0.44223678618954443</v>
      </c>
      <c r="BD632" s="30">
        <f t="shared" si="343"/>
        <v>1.7015415438914545E-4</v>
      </c>
      <c r="BE632" s="31">
        <f t="shared" si="344"/>
        <v>0.94271900391360253</v>
      </c>
      <c r="BF632" s="31">
        <f t="shared" si="345"/>
        <v>0.43073617122108282</v>
      </c>
      <c r="BG632" s="31">
        <f t="shared" si="346"/>
        <v>0.6537121779293168</v>
      </c>
      <c r="BH632" s="24">
        <v>59.26</v>
      </c>
      <c r="BI632" s="24">
        <v>187.20270662600001</v>
      </c>
      <c r="BJ632" s="24">
        <f t="shared" si="354"/>
        <v>32.491416180078787</v>
      </c>
      <c r="BK632" s="28">
        <f t="shared" si="358"/>
        <v>1.6245708090039394E-2</v>
      </c>
      <c r="BL632" s="28" t="str">
        <f t="shared" si="347"/>
        <v>FALSETRUE</v>
      </c>
      <c r="BM632" s="24" t="str">
        <f t="shared" si="348"/>
        <v>FALSETRUE</v>
      </c>
      <c r="BN632" s="28">
        <v>0.49909999999999999</v>
      </c>
      <c r="BO632" s="28">
        <f t="shared" si="349"/>
        <v>0.44364444444444445</v>
      </c>
      <c r="BP632" s="24">
        <v>3.42</v>
      </c>
      <c r="BQ632" s="24">
        <f t="shared" si="352"/>
        <v>180.4</v>
      </c>
      <c r="BR632" s="24">
        <v>5</v>
      </c>
      <c r="BS632" s="28">
        <v>6.99</v>
      </c>
      <c r="BT632" s="28">
        <v>372.49710000000005</v>
      </c>
      <c r="BU632" s="24">
        <v>0.17</v>
      </c>
      <c r="BV632" s="28">
        <v>5.42</v>
      </c>
      <c r="BW632" s="28">
        <v>288.83179999999999</v>
      </c>
      <c r="BX632" s="24">
        <v>1686</v>
      </c>
      <c r="BY632" s="24">
        <v>3378</v>
      </c>
      <c r="BZ632" s="24">
        <v>265</v>
      </c>
      <c r="CA632" s="24">
        <v>1357</v>
      </c>
      <c r="CB632" s="24">
        <v>666</v>
      </c>
      <c r="CC632" s="24">
        <v>3306</v>
      </c>
      <c r="CD632" s="24">
        <v>57.76</v>
      </c>
      <c r="CE632" s="24">
        <v>27.79</v>
      </c>
      <c r="CF632" s="24">
        <v>99.89</v>
      </c>
      <c r="CG632" s="24">
        <v>3158</v>
      </c>
      <c r="CH632" s="24">
        <v>2171</v>
      </c>
      <c r="CI632" s="24">
        <v>40.74</v>
      </c>
      <c r="CJ632" s="24" t="s">
        <v>98</v>
      </c>
      <c r="CK632" s="24">
        <v>1180</v>
      </c>
      <c r="CL632" s="28">
        <v>1.03</v>
      </c>
      <c r="CM632" s="28">
        <v>4.0999999999999996</v>
      </c>
      <c r="CN632" s="24">
        <v>456</v>
      </c>
      <c r="CO632" s="24">
        <v>38.840000000000003</v>
      </c>
      <c r="CP632" s="24">
        <v>195</v>
      </c>
      <c r="CQ632" s="24">
        <v>466</v>
      </c>
      <c r="CR632" s="24">
        <v>241</v>
      </c>
      <c r="CS632" s="24">
        <v>902</v>
      </c>
      <c r="CT632" s="24">
        <v>297</v>
      </c>
      <c r="CU632" s="24">
        <v>645</v>
      </c>
      <c r="CV632" s="24">
        <v>435</v>
      </c>
      <c r="CW632" s="24">
        <v>239</v>
      </c>
      <c r="CX632" s="24">
        <v>66.290000000000006</v>
      </c>
      <c r="CY632" s="24">
        <v>95.7</v>
      </c>
      <c r="CZ632" s="24">
        <v>79.819999999999993</v>
      </c>
      <c r="DA632" s="24">
        <v>36.1</v>
      </c>
      <c r="DB632" s="24">
        <v>143</v>
      </c>
      <c r="DC632" s="24">
        <v>4.46</v>
      </c>
      <c r="DD632" s="24">
        <v>11.58</v>
      </c>
      <c r="DE632" s="24">
        <v>100</v>
      </c>
      <c r="DF632" s="24">
        <v>8.52</v>
      </c>
      <c r="DG632" s="24">
        <v>5.37</v>
      </c>
      <c r="DH632" s="24">
        <v>2.57</v>
      </c>
    </row>
    <row r="633" spans="1:112" ht="12.3" customHeight="1">
      <c r="A633" s="24">
        <v>644</v>
      </c>
      <c r="B633" s="24" t="s">
        <v>176</v>
      </c>
      <c r="C633" s="24" t="s">
        <v>177</v>
      </c>
      <c r="D633" s="25" t="s">
        <v>158</v>
      </c>
      <c r="E633" s="25" t="s">
        <v>1081</v>
      </c>
      <c r="F633" s="25" t="s">
        <v>2664</v>
      </c>
      <c r="G633" s="25" t="s">
        <v>2665</v>
      </c>
      <c r="H633" s="25" t="s">
        <v>2848</v>
      </c>
      <c r="I633" s="26">
        <v>1357</v>
      </c>
      <c r="J633" s="27">
        <v>1548.8697290744255</v>
      </c>
      <c r="K633" s="27">
        <f t="shared" si="324"/>
        <v>370.0539</v>
      </c>
      <c r="L633" s="24">
        <v>248</v>
      </c>
      <c r="M633" s="24">
        <v>72</v>
      </c>
      <c r="N633" s="24">
        <v>21</v>
      </c>
      <c r="O633" s="24">
        <f t="shared" si="325"/>
        <v>93</v>
      </c>
      <c r="P633" s="28">
        <v>27.27</v>
      </c>
      <c r="Q633" s="28">
        <f t="shared" si="326"/>
        <v>0.44693641732764267</v>
      </c>
      <c r="R633" s="29">
        <v>0.42239302625768155</v>
      </c>
      <c r="S633" s="29">
        <v>4.9258881249889606E-2</v>
      </c>
      <c r="T633" s="29">
        <v>0.33783367630120453</v>
      </c>
      <c r="U633" s="28" t="s">
        <v>294</v>
      </c>
      <c r="V633" s="28" t="s">
        <v>295</v>
      </c>
      <c r="W633" s="28">
        <v>0.47369163734871461</v>
      </c>
      <c r="X633" s="27">
        <v>733.68663800512468</v>
      </c>
      <c r="Y633" s="30">
        <f t="shared" si="327"/>
        <v>5.8755665786854422E-5</v>
      </c>
      <c r="Z633" s="27">
        <f t="shared" si="328"/>
        <v>733.68663800512468</v>
      </c>
      <c r="AA633" s="27">
        <v>0</v>
      </c>
      <c r="AB633" s="27">
        <v>0</v>
      </c>
      <c r="AC633" s="27">
        <v>0</v>
      </c>
      <c r="AD633" s="27">
        <v>0</v>
      </c>
      <c r="AE633" s="27">
        <v>0</v>
      </c>
      <c r="AF633" s="27">
        <f t="shared" si="329"/>
        <v>0</v>
      </c>
      <c r="AG633" s="27">
        <f t="shared" si="330"/>
        <v>0</v>
      </c>
      <c r="AH633" s="27">
        <v>0</v>
      </c>
      <c r="AI633" s="27">
        <v>0</v>
      </c>
      <c r="AJ633" s="27">
        <v>0</v>
      </c>
      <c r="AK633" s="27">
        <v>0</v>
      </c>
      <c r="AL633" s="27">
        <v>0</v>
      </c>
      <c r="AM633" s="27">
        <v>0</v>
      </c>
      <c r="AN633" s="27">
        <f t="shared" si="331"/>
        <v>0</v>
      </c>
      <c r="AO633" s="27">
        <v>0</v>
      </c>
      <c r="AP633" s="30">
        <f t="shared" si="332"/>
        <v>0</v>
      </c>
      <c r="AQ633" s="30">
        <f t="shared" si="333"/>
        <v>0</v>
      </c>
      <c r="AR633" s="31">
        <f t="shared" si="334"/>
        <v>0</v>
      </c>
      <c r="AS633" s="31">
        <f t="shared" si="355"/>
        <v>0</v>
      </c>
      <c r="AT633" s="32">
        <f t="shared" si="335"/>
        <v>0</v>
      </c>
      <c r="AU633" s="24">
        <v>141.16010792991696</v>
      </c>
      <c r="AV633" s="28">
        <f t="shared" si="336"/>
        <v>3.9200930501652386E-3</v>
      </c>
      <c r="AW633" s="30">
        <f t="shared" si="337"/>
        <v>5.0346696686842062E-5</v>
      </c>
      <c r="AX633" s="33">
        <f t="shared" si="338"/>
        <v>3.9200930501652386E-3</v>
      </c>
      <c r="AY633" s="30">
        <f t="shared" si="339"/>
        <v>5.0346696686842062E-5</v>
      </c>
      <c r="AZ633" s="31">
        <f t="shared" si="340"/>
        <v>0.89505835605151496</v>
      </c>
      <c r="BA633" s="31">
        <f t="shared" si="357"/>
        <v>141.16010792991696</v>
      </c>
      <c r="BB633" s="33">
        <f t="shared" si="341"/>
        <v>0</v>
      </c>
      <c r="BC633" s="31">
        <f t="shared" si="342"/>
        <v>0.44045715845312056</v>
      </c>
      <c r="BD633" s="30">
        <f t="shared" si="343"/>
        <v>5.8755665786854422E-5</v>
      </c>
      <c r="BE633" s="31">
        <f t="shared" si="344"/>
        <v>0.94228763523282832</v>
      </c>
      <c r="BF633" s="31">
        <f t="shared" si="345"/>
        <v>0.47201267608244324</v>
      </c>
      <c r="BG633" s="31">
        <f t="shared" si="346"/>
        <v>0.71635598565444158</v>
      </c>
      <c r="BH633" s="24">
        <v>0</v>
      </c>
      <c r="BI633" s="24">
        <v>15.410138312200001</v>
      </c>
      <c r="BJ633" s="24">
        <f t="shared" si="354"/>
        <v>100.50978762781162</v>
      </c>
      <c r="BK633" s="28">
        <f t="shared" si="358"/>
        <v>5.0254893813905813E-2</v>
      </c>
      <c r="BL633" s="28" t="str">
        <f t="shared" si="347"/>
        <v>FALSEFALSE</v>
      </c>
      <c r="BM633" s="24" t="str">
        <f t="shared" si="348"/>
        <v>FALSEFALSE</v>
      </c>
      <c r="BN633" s="28">
        <v>0.52390000000000003</v>
      </c>
      <c r="BO633" s="28">
        <f t="shared" si="349"/>
        <v>0.46568888888888893</v>
      </c>
      <c r="BP633" s="24">
        <v>4.16</v>
      </c>
      <c r="BQ633" s="24">
        <f t="shared" si="352"/>
        <v>298</v>
      </c>
      <c r="BR633" s="24">
        <v>1</v>
      </c>
      <c r="BS633" s="28">
        <v>9.4599999999999991</v>
      </c>
      <c r="BT633" s="28">
        <v>128.37219999999999</v>
      </c>
      <c r="BU633" s="24"/>
      <c r="BV633" s="28">
        <v>2.67</v>
      </c>
      <c r="BW633" s="28">
        <v>36.231900000000003</v>
      </c>
      <c r="BX633" s="24">
        <v>439</v>
      </c>
      <c r="BY633" s="24">
        <v>838</v>
      </c>
      <c r="BZ633" s="24">
        <v>80</v>
      </c>
      <c r="CA633" s="24">
        <v>344</v>
      </c>
      <c r="CB633" s="24">
        <v>172</v>
      </c>
      <c r="CC633" s="24">
        <v>841</v>
      </c>
      <c r="CD633" s="24">
        <v>61.93</v>
      </c>
      <c r="CE633" s="24">
        <v>27.43</v>
      </c>
      <c r="CF633" s="24">
        <v>96.95</v>
      </c>
      <c r="CG633" s="24">
        <v>0</v>
      </c>
      <c r="CH633" s="24">
        <v>1357</v>
      </c>
      <c r="CI633" s="24">
        <v>100</v>
      </c>
      <c r="CJ633" s="24" t="s">
        <v>1980</v>
      </c>
      <c r="CK633" s="24">
        <v>352</v>
      </c>
      <c r="CL633" s="28">
        <v>1.04</v>
      </c>
      <c r="CM633" s="28">
        <v>4</v>
      </c>
      <c r="CN633" s="24">
        <v>115</v>
      </c>
      <c r="CO633" s="24">
        <v>32.76</v>
      </c>
      <c r="CP633" s="24">
        <v>93</v>
      </c>
      <c r="CQ633" s="24">
        <v>205</v>
      </c>
      <c r="CR633" s="24">
        <v>0</v>
      </c>
      <c r="CS633" s="24">
        <v>298</v>
      </c>
      <c r="CT633" s="24">
        <v>81</v>
      </c>
      <c r="CU633" s="24">
        <v>170</v>
      </c>
      <c r="CV633" s="24">
        <v>101</v>
      </c>
      <c r="CW633" s="24">
        <v>48</v>
      </c>
      <c r="CX633" s="24">
        <v>77.14</v>
      </c>
      <c r="CY633" s="24">
        <v>96.59</v>
      </c>
      <c r="CZ633" s="24">
        <v>74.260000000000005</v>
      </c>
      <c r="DA633" s="24">
        <v>27.59</v>
      </c>
      <c r="DB633" s="24">
        <v>45</v>
      </c>
      <c r="DC633" s="24">
        <v>3.94</v>
      </c>
      <c r="DD633" s="24">
        <v>13.68</v>
      </c>
      <c r="DE633" s="24">
        <v>49</v>
      </c>
      <c r="DF633" s="24">
        <v>13.96</v>
      </c>
      <c r="DG633" s="24">
        <v>1.42</v>
      </c>
      <c r="DH633" s="24">
        <v>4.99</v>
      </c>
    </row>
    <row r="634" spans="1:112" ht="12.3" customHeight="1">
      <c r="A634" s="24">
        <v>645</v>
      </c>
      <c r="B634" s="24" t="s">
        <v>176</v>
      </c>
      <c r="C634" s="24" t="s">
        <v>177</v>
      </c>
      <c r="D634" s="25" t="s">
        <v>158</v>
      </c>
      <c r="E634" s="25" t="s">
        <v>1081</v>
      </c>
      <c r="F634" s="25" t="s">
        <v>1837</v>
      </c>
      <c r="G634" s="25" t="s">
        <v>1838</v>
      </c>
      <c r="H634" s="25" t="s">
        <v>2848</v>
      </c>
      <c r="I634" s="26">
        <v>4202</v>
      </c>
      <c r="J634" s="27">
        <v>4796.1316150115963</v>
      </c>
      <c r="K634" s="27">
        <f t="shared" si="324"/>
        <v>755.9398000000001</v>
      </c>
      <c r="L634" s="24">
        <v>807</v>
      </c>
      <c r="M634" s="24">
        <v>130</v>
      </c>
      <c r="N634" s="24">
        <v>47</v>
      </c>
      <c r="O634" s="24">
        <f t="shared" si="325"/>
        <v>177</v>
      </c>
      <c r="P634" s="28">
        <v>17.990000000000002</v>
      </c>
      <c r="Q634" s="28">
        <f t="shared" si="326"/>
        <v>0.38956849809933825</v>
      </c>
      <c r="R634" s="29">
        <v>0.42239302625768155</v>
      </c>
      <c r="S634" s="29">
        <v>4.9258881249889606E-2</v>
      </c>
      <c r="T634" s="29">
        <v>0.33783367630120453</v>
      </c>
      <c r="U634" s="28" t="s">
        <v>294</v>
      </c>
      <c r="V634" s="28" t="s">
        <v>295</v>
      </c>
      <c r="W634" s="28">
        <v>0.31249404312076934</v>
      </c>
      <c r="X634" s="27">
        <v>1498.7625597143187</v>
      </c>
      <c r="Y634" s="30">
        <f t="shared" si="327"/>
        <v>1.2002507268206493E-4</v>
      </c>
      <c r="Z634" s="27">
        <f t="shared" si="328"/>
        <v>1498.7625597143187</v>
      </c>
      <c r="AA634" s="27">
        <v>0</v>
      </c>
      <c r="AB634" s="27">
        <v>0</v>
      </c>
      <c r="AC634" s="27">
        <v>0</v>
      </c>
      <c r="AD634" s="27">
        <v>0</v>
      </c>
      <c r="AE634" s="27">
        <v>0</v>
      </c>
      <c r="AF634" s="27">
        <f t="shared" si="329"/>
        <v>0</v>
      </c>
      <c r="AG634" s="27">
        <f t="shared" si="330"/>
        <v>0</v>
      </c>
      <c r="AH634" s="27">
        <v>0</v>
      </c>
      <c r="AI634" s="27">
        <v>0</v>
      </c>
      <c r="AJ634" s="27">
        <v>0</v>
      </c>
      <c r="AK634" s="27">
        <v>0</v>
      </c>
      <c r="AL634" s="27">
        <v>0</v>
      </c>
      <c r="AM634" s="27">
        <v>0</v>
      </c>
      <c r="AN634" s="27">
        <f t="shared" si="331"/>
        <v>0</v>
      </c>
      <c r="AO634" s="27">
        <v>0</v>
      </c>
      <c r="AP634" s="30">
        <f t="shared" si="332"/>
        <v>0</v>
      </c>
      <c r="AQ634" s="30">
        <f t="shared" si="333"/>
        <v>0</v>
      </c>
      <c r="AR634" s="31">
        <f t="shared" si="334"/>
        <v>0</v>
      </c>
      <c r="AS634" s="31">
        <f t="shared" si="355"/>
        <v>0</v>
      </c>
      <c r="AT634" s="32">
        <f t="shared" si="335"/>
        <v>0</v>
      </c>
      <c r="AU634" s="24">
        <v>316.55646568133932</v>
      </c>
      <c r="AV634" s="28">
        <f t="shared" si="336"/>
        <v>8.7909453973950297E-3</v>
      </c>
      <c r="AW634" s="30">
        <f t="shared" si="337"/>
        <v>1.1290422340729429E-4</v>
      </c>
      <c r="AX634" s="33">
        <f t="shared" si="338"/>
        <v>8.7909453973950297E-3</v>
      </c>
      <c r="AY634" s="30">
        <f t="shared" si="339"/>
        <v>1.1290422340729429E-4</v>
      </c>
      <c r="AZ634" s="31">
        <f t="shared" si="340"/>
        <v>0.89557152296631992</v>
      </c>
      <c r="BA634" s="31">
        <f t="shared" si="357"/>
        <v>316.55646568133932</v>
      </c>
      <c r="BB634" s="33">
        <f t="shared" si="341"/>
        <v>0</v>
      </c>
      <c r="BC634" s="31">
        <f t="shared" si="342"/>
        <v>0.44225183154046549</v>
      </c>
      <c r="BD634" s="30">
        <f t="shared" si="343"/>
        <v>1.2002507268206493E-4</v>
      </c>
      <c r="BE634" s="31">
        <f t="shared" si="344"/>
        <v>0.94252488892949715</v>
      </c>
      <c r="BF634" s="31">
        <f t="shared" si="345"/>
        <v>0.41837965237431618</v>
      </c>
      <c r="BG634" s="31">
        <f t="shared" si="346"/>
        <v>0.63495915139791248</v>
      </c>
      <c r="BH634" s="24">
        <v>80.510000000000005</v>
      </c>
      <c r="BI634" s="24">
        <v>35.788258036899997</v>
      </c>
      <c r="BJ634" s="24">
        <f t="shared" si="354"/>
        <v>134.01411183708566</v>
      </c>
      <c r="BK634" s="28">
        <f t="shared" si="358"/>
        <v>6.7007055918542835E-2</v>
      </c>
      <c r="BL634" s="28" t="str">
        <f t="shared" si="347"/>
        <v>FALSETRUE</v>
      </c>
      <c r="BM634" s="24" t="str">
        <f t="shared" si="348"/>
        <v>FALSETRUE</v>
      </c>
      <c r="BN634" s="28">
        <v>0.50600000000000001</v>
      </c>
      <c r="BO634" s="28">
        <f t="shared" si="349"/>
        <v>0.44977777777777778</v>
      </c>
      <c r="BP634" s="24">
        <v>5.71</v>
      </c>
      <c r="BQ634" s="24">
        <f t="shared" si="352"/>
        <v>202.6</v>
      </c>
      <c r="BR634" s="24">
        <v>5</v>
      </c>
      <c r="BS634" s="28">
        <v>7.77</v>
      </c>
      <c r="BT634" s="28">
        <v>326.49539999999996</v>
      </c>
      <c r="BU634" s="24">
        <v>0.68</v>
      </c>
      <c r="BV634" s="28">
        <v>2.04</v>
      </c>
      <c r="BW634" s="28">
        <v>85.720799999999997</v>
      </c>
      <c r="BX634" s="24">
        <v>1339</v>
      </c>
      <c r="BY634" s="24">
        <v>2646</v>
      </c>
      <c r="BZ634" s="24">
        <v>217</v>
      </c>
      <c r="CA634" s="24">
        <v>1059</v>
      </c>
      <c r="CB634" s="24">
        <v>570</v>
      </c>
      <c r="CC634" s="24">
        <v>2573</v>
      </c>
      <c r="CD634" s="24">
        <v>58.81</v>
      </c>
      <c r="CE634" s="24">
        <v>27.66</v>
      </c>
      <c r="CF634" s="24">
        <v>98.02</v>
      </c>
      <c r="CG634" s="24">
        <v>3383</v>
      </c>
      <c r="CH634" s="24">
        <v>819</v>
      </c>
      <c r="CI634" s="24">
        <v>19.489999999999998</v>
      </c>
      <c r="CJ634" s="24" t="s">
        <v>98</v>
      </c>
      <c r="CK634" s="24">
        <v>1052</v>
      </c>
      <c r="CL634" s="28">
        <v>1.02</v>
      </c>
      <c r="CM634" s="28">
        <v>4.05</v>
      </c>
      <c r="CN634" s="24">
        <v>469</v>
      </c>
      <c r="CO634" s="24">
        <v>44.58</v>
      </c>
      <c r="CP634" s="24">
        <v>75</v>
      </c>
      <c r="CQ634" s="24">
        <v>603</v>
      </c>
      <c r="CR634" s="24">
        <v>114</v>
      </c>
      <c r="CS634" s="24">
        <v>1013</v>
      </c>
      <c r="CT634" s="24">
        <v>220</v>
      </c>
      <c r="CU634" s="24">
        <v>507</v>
      </c>
      <c r="CV634" s="24">
        <v>396</v>
      </c>
      <c r="CW634" s="24">
        <v>166</v>
      </c>
      <c r="CX634" s="24">
        <v>57.89</v>
      </c>
      <c r="CY634" s="24">
        <v>95.84</v>
      </c>
      <c r="CZ634" s="24">
        <v>82.67</v>
      </c>
      <c r="DA634" s="24">
        <v>31.44</v>
      </c>
      <c r="DB634" s="24">
        <v>190</v>
      </c>
      <c r="DC634" s="24">
        <v>4.9000000000000004</v>
      </c>
      <c r="DD634" s="24">
        <v>7.41</v>
      </c>
      <c r="DE634" s="24">
        <v>72</v>
      </c>
      <c r="DF634" s="24">
        <v>6.84</v>
      </c>
      <c r="DG634" s="24">
        <v>4.66</v>
      </c>
      <c r="DH634" s="24">
        <v>3.56</v>
      </c>
    </row>
    <row r="635" spans="1:112" ht="12.3" customHeight="1">
      <c r="A635" s="24">
        <v>646</v>
      </c>
      <c r="B635" s="24" t="s">
        <v>176</v>
      </c>
      <c r="C635" s="24" t="s">
        <v>177</v>
      </c>
      <c r="D635" s="25" t="s">
        <v>348</v>
      </c>
      <c r="E635" s="25" t="s">
        <v>349</v>
      </c>
      <c r="F635" s="25" t="s">
        <v>350</v>
      </c>
      <c r="G635" s="25" t="s">
        <v>351</v>
      </c>
      <c r="H635" s="25" t="s">
        <v>2848</v>
      </c>
      <c r="I635" s="26">
        <v>111197</v>
      </c>
      <c r="J635" s="27">
        <v>128154</v>
      </c>
      <c r="K635" s="27">
        <f t="shared" si="324"/>
        <v>45246.059299999994</v>
      </c>
      <c r="L635" s="24">
        <v>16899</v>
      </c>
      <c r="M635" s="24">
        <v>7330</v>
      </c>
      <c r="N635" s="24">
        <v>4263</v>
      </c>
      <c r="O635" s="24">
        <f t="shared" si="325"/>
        <v>11593</v>
      </c>
      <c r="P635" s="28">
        <v>40.69</v>
      </c>
      <c r="Q635" s="28">
        <f t="shared" si="326"/>
        <v>0.45158974169814914</v>
      </c>
      <c r="R635" s="29">
        <v>0.49020441061617337</v>
      </c>
      <c r="S635" s="29">
        <v>0.1151269860081546</v>
      </c>
      <c r="T635" s="29">
        <v>0.75964536743258726</v>
      </c>
      <c r="U635" s="28" t="s">
        <v>194</v>
      </c>
      <c r="V635" s="28" t="s">
        <v>119</v>
      </c>
      <c r="W635" s="28">
        <v>0.49020441061617337</v>
      </c>
      <c r="X635" s="27">
        <v>62821.65603810508</v>
      </c>
      <c r="Y635" s="30">
        <f t="shared" si="327"/>
        <v>5.0309328739960579E-3</v>
      </c>
      <c r="Z635" s="27">
        <f t="shared" si="328"/>
        <v>53031.65603810508</v>
      </c>
      <c r="AA635" s="27">
        <v>67</v>
      </c>
      <c r="AB635" s="27">
        <v>5039</v>
      </c>
      <c r="AC635" s="27">
        <v>596</v>
      </c>
      <c r="AD635" s="27">
        <v>77</v>
      </c>
      <c r="AE635" s="27">
        <v>13885</v>
      </c>
      <c r="AF635" s="27">
        <f t="shared" si="329"/>
        <v>13885</v>
      </c>
      <c r="AG635" s="27">
        <f t="shared" si="330"/>
        <v>5</v>
      </c>
      <c r="AH635" s="27">
        <v>67</v>
      </c>
      <c r="AI635" s="27">
        <v>8229</v>
      </c>
      <c r="AJ635" s="27">
        <v>746</v>
      </c>
      <c r="AK635" s="27">
        <v>77</v>
      </c>
      <c r="AL635" s="27">
        <v>13885</v>
      </c>
      <c r="AM635" s="27">
        <v>13885</v>
      </c>
      <c r="AN635" s="27">
        <f t="shared" si="331"/>
        <v>5</v>
      </c>
      <c r="AO635" s="27">
        <v>9790</v>
      </c>
      <c r="AP635" s="30">
        <f t="shared" si="332"/>
        <v>5.6616555328485325E-3</v>
      </c>
      <c r="AQ635" s="30">
        <f t="shared" si="333"/>
        <v>2.5949085680229314E-2</v>
      </c>
      <c r="AR635" s="31">
        <f t="shared" si="334"/>
        <v>0.15583798036240532</v>
      </c>
      <c r="AS635" s="31">
        <f t="shared" si="355"/>
        <v>0.15583798036240532</v>
      </c>
      <c r="AT635" s="32">
        <f t="shared" si="335"/>
        <v>7.639246531516769E-2</v>
      </c>
      <c r="AU635" s="24">
        <v>13172.772922077811</v>
      </c>
      <c r="AV635" s="28">
        <f t="shared" si="336"/>
        <v>0.36581507580654093</v>
      </c>
      <c r="AW635" s="30">
        <f t="shared" si="337"/>
        <v>4.6982508908378386E-3</v>
      </c>
      <c r="AX635" s="33">
        <f t="shared" si="338"/>
        <v>0.36581507580654093</v>
      </c>
      <c r="AY635" s="30">
        <f t="shared" si="339"/>
        <v>-2.1250834789391475E-2</v>
      </c>
      <c r="AZ635" s="31">
        <f t="shared" si="340"/>
        <v>0.72032220265852898</v>
      </c>
      <c r="BA635" s="31">
        <f t="shared" si="357"/>
        <v>4943.772922077811</v>
      </c>
      <c r="BB635" s="33">
        <f t="shared" si="341"/>
        <v>0.62469762810592777</v>
      </c>
      <c r="BC635" s="31">
        <f t="shared" si="342"/>
        <v>0.5254472296937478</v>
      </c>
      <c r="BD635" s="30">
        <f t="shared" si="343"/>
        <v>-6.3072265885247454E-4</v>
      </c>
      <c r="BE635" s="31">
        <f t="shared" si="344"/>
        <v>0.93961776637685235</v>
      </c>
      <c r="BF635" s="31">
        <f t="shared" si="345"/>
        <v>0.47828436995567386</v>
      </c>
      <c r="BG635" s="31">
        <f t="shared" si="346"/>
        <v>0.72587430089031535</v>
      </c>
      <c r="BH635" s="24">
        <v>98.63</v>
      </c>
      <c r="BI635" s="24">
        <v>431.30504470699998</v>
      </c>
      <c r="BJ635" s="24">
        <f t="shared" si="354"/>
        <v>297.13076991032955</v>
      </c>
      <c r="BK635" s="28">
        <f t="shared" si="358"/>
        <v>0.14856538495516478</v>
      </c>
      <c r="BL635" s="28" t="str">
        <f t="shared" si="347"/>
        <v>TRUETRUE</v>
      </c>
      <c r="BM635" s="24" t="str">
        <f t="shared" si="348"/>
        <v>TRUETRUE</v>
      </c>
      <c r="BN635" s="28">
        <v>0.50309999999999999</v>
      </c>
      <c r="BO635" s="28">
        <f t="shared" si="349"/>
        <v>0.44719999999999999</v>
      </c>
      <c r="BP635" s="24">
        <v>4.08</v>
      </c>
      <c r="BQ635" s="24">
        <f t="shared" si="352"/>
        <v>327.70731707317071</v>
      </c>
      <c r="BR635" s="24">
        <v>82</v>
      </c>
      <c r="BS635" s="28">
        <v>8.51</v>
      </c>
      <c r="BT635" s="28">
        <v>9462.8647000000001</v>
      </c>
      <c r="BU635" s="24">
        <v>0.38</v>
      </c>
      <c r="BV635" s="28">
        <v>17.66</v>
      </c>
      <c r="BW635" s="28">
        <v>19637.390200000002</v>
      </c>
      <c r="BX635" s="24">
        <v>35577</v>
      </c>
      <c r="BY635" s="24">
        <v>70712</v>
      </c>
      <c r="BZ635" s="24">
        <v>4908</v>
      </c>
      <c r="CA635" s="24">
        <v>28409</v>
      </c>
      <c r="CB635" s="24">
        <v>14397</v>
      </c>
      <c r="CC635" s="24">
        <v>68391</v>
      </c>
      <c r="CD635" s="24">
        <v>57.25</v>
      </c>
      <c r="CE635" s="24">
        <v>27.26</v>
      </c>
      <c r="CF635" s="24">
        <v>99.21</v>
      </c>
      <c r="CG635" s="24">
        <v>109679</v>
      </c>
      <c r="CH635" s="24">
        <v>1518</v>
      </c>
      <c r="CI635" s="24">
        <v>1.37</v>
      </c>
      <c r="CJ635" s="24" t="s">
        <v>98</v>
      </c>
      <c r="CK635" s="24">
        <v>29337</v>
      </c>
      <c r="CL635" s="28">
        <v>1.02</v>
      </c>
      <c r="CM635" s="28">
        <v>3.87</v>
      </c>
      <c r="CN635" s="24">
        <v>12055</v>
      </c>
      <c r="CO635" s="24">
        <v>41.15</v>
      </c>
      <c r="CP635" s="24">
        <v>4181</v>
      </c>
      <c r="CQ635" s="24">
        <v>13638</v>
      </c>
      <c r="CR635" s="24">
        <v>8668</v>
      </c>
      <c r="CS635" s="24">
        <v>26872</v>
      </c>
      <c r="CT635" s="24">
        <v>5655</v>
      </c>
      <c r="CU635" s="24">
        <v>14134</v>
      </c>
      <c r="CV635" s="24">
        <v>9361</v>
      </c>
      <c r="CW635" s="24">
        <v>4538</v>
      </c>
      <c r="CX635" s="24">
        <v>59.82</v>
      </c>
      <c r="CY635" s="24">
        <v>96.05</v>
      </c>
      <c r="CZ635" s="24">
        <v>78.53</v>
      </c>
      <c r="DA635" s="24">
        <v>31.17</v>
      </c>
      <c r="DB635" s="24">
        <v>3588</v>
      </c>
      <c r="DC635" s="24">
        <v>4.8099999999999996</v>
      </c>
      <c r="DD635" s="24">
        <v>13.62</v>
      </c>
      <c r="DE635" s="24">
        <v>6051</v>
      </c>
      <c r="DF635" s="24">
        <v>20.65</v>
      </c>
      <c r="DG635" s="24">
        <v>19.79</v>
      </c>
      <c r="DH635" s="24">
        <v>4.1500000000000004</v>
      </c>
    </row>
    <row r="636" spans="1:112" ht="12.3" customHeight="1">
      <c r="A636" s="24">
        <v>647</v>
      </c>
      <c r="B636" s="24" t="s">
        <v>176</v>
      </c>
      <c r="C636" s="24" t="s">
        <v>177</v>
      </c>
      <c r="D636" s="25" t="s">
        <v>631</v>
      </c>
      <c r="E636" s="25" t="s">
        <v>632</v>
      </c>
      <c r="F636" s="25" t="s">
        <v>633</v>
      </c>
      <c r="G636" s="25" t="s">
        <v>634</v>
      </c>
      <c r="H636" s="25" t="s">
        <v>2848</v>
      </c>
      <c r="I636" s="26">
        <v>20683</v>
      </c>
      <c r="J636" s="27">
        <v>23251.439970683889</v>
      </c>
      <c r="K636" s="27">
        <f t="shared" si="324"/>
        <v>9143.9543000000012</v>
      </c>
      <c r="L636" s="24">
        <v>2804</v>
      </c>
      <c r="M636" s="24">
        <v>1338</v>
      </c>
      <c r="N636" s="24">
        <v>884</v>
      </c>
      <c r="O636" s="24">
        <f t="shared" si="325"/>
        <v>2222</v>
      </c>
      <c r="P636" s="28">
        <v>44.21</v>
      </c>
      <c r="Q636" s="28">
        <f t="shared" si="326"/>
        <v>0.48160920480561542</v>
      </c>
      <c r="R636" s="29">
        <v>0.54652878372854408</v>
      </c>
      <c r="S636" s="29">
        <v>0.10111343104031136</v>
      </c>
      <c r="T636" s="29">
        <v>0.37081373918464516</v>
      </c>
      <c r="U636" s="28" t="s">
        <v>294</v>
      </c>
      <c r="V636" s="28" t="s">
        <v>295</v>
      </c>
      <c r="W636" s="28">
        <v>0.56551094992373541</v>
      </c>
      <c r="X636" s="27">
        <v>13148.943904916157</v>
      </c>
      <c r="Y636" s="30">
        <f t="shared" si="327"/>
        <v>1.0530039849546149E-3</v>
      </c>
      <c r="Z636" s="27">
        <f t="shared" si="328"/>
        <v>13148.943904916157</v>
      </c>
      <c r="AA636" s="27">
        <v>0</v>
      </c>
      <c r="AB636" s="27">
        <v>0</v>
      </c>
      <c r="AC636" s="27">
        <v>0</v>
      </c>
      <c r="AD636" s="27">
        <v>0</v>
      </c>
      <c r="AE636" s="27">
        <v>4318</v>
      </c>
      <c r="AF636" s="27">
        <f t="shared" si="329"/>
        <v>4318</v>
      </c>
      <c r="AG636" s="27">
        <f t="shared" si="330"/>
        <v>1</v>
      </c>
      <c r="AH636" s="27">
        <v>0</v>
      </c>
      <c r="AI636" s="27">
        <v>0</v>
      </c>
      <c r="AJ636" s="27">
        <v>0</v>
      </c>
      <c r="AK636" s="27">
        <v>0</v>
      </c>
      <c r="AL636" s="27">
        <v>4318</v>
      </c>
      <c r="AM636" s="27">
        <v>4318</v>
      </c>
      <c r="AN636" s="27">
        <f t="shared" si="331"/>
        <v>1</v>
      </c>
      <c r="AO636" s="27">
        <v>0</v>
      </c>
      <c r="AP636" s="30">
        <f t="shared" si="332"/>
        <v>0</v>
      </c>
      <c r="AQ636" s="30">
        <f t="shared" si="333"/>
        <v>0</v>
      </c>
      <c r="AR636" s="31">
        <f t="shared" si="334"/>
        <v>0</v>
      </c>
      <c r="AS636" s="31">
        <f t="shared" si="355"/>
        <v>0</v>
      </c>
      <c r="AT636" s="32">
        <f t="shared" si="335"/>
        <v>0</v>
      </c>
      <c r="AU636" s="24">
        <v>4188.7396060851079</v>
      </c>
      <c r="AV636" s="28">
        <f t="shared" si="336"/>
        <v>0.1163235793707272</v>
      </c>
      <c r="AW636" s="30">
        <f t="shared" si="337"/>
        <v>1.4939716718864462E-3</v>
      </c>
      <c r="AX636" s="33">
        <f t="shared" si="338"/>
        <v>0.1163235793707272</v>
      </c>
      <c r="AY636" s="30">
        <f t="shared" si="339"/>
        <v>1.4939716718864462E-3</v>
      </c>
      <c r="AZ636" s="31">
        <f t="shared" si="340"/>
        <v>0.90690058533223761</v>
      </c>
      <c r="BA636" s="31">
        <f t="shared" si="357"/>
        <v>4188.7396060851079</v>
      </c>
      <c r="BB636" s="33">
        <f t="shared" si="341"/>
        <v>0</v>
      </c>
      <c r="BC636" s="31">
        <f t="shared" si="342"/>
        <v>0.52325098281050286</v>
      </c>
      <c r="BD636" s="30">
        <f t="shared" si="343"/>
        <v>1.0530039849546149E-3</v>
      </c>
      <c r="BE636" s="31">
        <f t="shared" si="344"/>
        <v>0.94613766579592251</v>
      </c>
      <c r="BF636" s="31">
        <f t="shared" si="345"/>
        <v>0.5042338732348709</v>
      </c>
      <c r="BG636" s="31">
        <f t="shared" si="346"/>
        <v>0.76525689152982079</v>
      </c>
      <c r="BH636" s="24">
        <v>60.68</v>
      </c>
      <c r="BI636" s="24">
        <v>998.72965682100005</v>
      </c>
      <c r="BJ636" s="24">
        <f t="shared" si="354"/>
        <v>23.281014849097637</v>
      </c>
      <c r="BK636" s="28">
        <f t="shared" si="358"/>
        <v>1.1640507424548819E-2</v>
      </c>
      <c r="BL636" s="28" t="str">
        <f t="shared" si="347"/>
        <v>TRUETRUE</v>
      </c>
      <c r="BM636" s="24" t="str">
        <f t="shared" si="348"/>
        <v>TRUETRUE</v>
      </c>
      <c r="BN636" s="28">
        <v>0.53129999999999999</v>
      </c>
      <c r="BO636" s="28">
        <f t="shared" si="349"/>
        <v>0.47226666666666667</v>
      </c>
      <c r="BP636" s="24">
        <v>9.34</v>
      </c>
      <c r="BQ636" s="24">
        <f t="shared" si="352"/>
        <v>172.25581395348837</v>
      </c>
      <c r="BR636" s="24">
        <v>43</v>
      </c>
      <c r="BS636" s="28">
        <v>24.520000000000003</v>
      </c>
      <c r="BT636" s="28">
        <v>5071.4716000000008</v>
      </c>
      <c r="BU636" s="24">
        <v>5.61</v>
      </c>
      <c r="BV636" s="28">
        <v>31.599999999999998</v>
      </c>
      <c r="BW636" s="28">
        <v>6535.8279999999995</v>
      </c>
      <c r="BX636" s="24">
        <v>6817</v>
      </c>
      <c r="BY636" s="24">
        <v>12832</v>
      </c>
      <c r="BZ636" s="24">
        <v>1034</v>
      </c>
      <c r="CA636" s="24">
        <v>5366</v>
      </c>
      <c r="CB636" s="24">
        <v>2942</v>
      </c>
      <c r="CC636" s="24">
        <v>12375</v>
      </c>
      <c r="CD636" s="24">
        <v>61.18</v>
      </c>
      <c r="CE636" s="24">
        <v>26.6</v>
      </c>
      <c r="CF636" s="24">
        <v>108.06</v>
      </c>
      <c r="CG636" s="24">
        <v>12550</v>
      </c>
      <c r="CH636" s="24">
        <v>8133</v>
      </c>
      <c r="CI636" s="24">
        <v>39.32</v>
      </c>
      <c r="CJ636" s="24" t="s">
        <v>98</v>
      </c>
      <c r="CK636" s="24">
        <v>5252</v>
      </c>
      <c r="CL636" s="28">
        <v>1.07</v>
      </c>
      <c r="CM636" s="28">
        <v>4.16</v>
      </c>
      <c r="CN636" s="24">
        <v>2262</v>
      </c>
      <c r="CO636" s="24">
        <v>43.17</v>
      </c>
      <c r="CP636" s="24">
        <v>1770</v>
      </c>
      <c r="CQ636" s="24">
        <v>3334</v>
      </c>
      <c r="CR636" s="24">
        <v>2107</v>
      </c>
      <c r="CS636" s="24">
        <v>7407</v>
      </c>
      <c r="CT636" s="24">
        <v>958</v>
      </c>
      <c r="CU636" s="24">
        <v>2610</v>
      </c>
      <c r="CV636" s="24">
        <v>1858</v>
      </c>
      <c r="CW636" s="24">
        <v>1043</v>
      </c>
      <c r="CX636" s="24">
        <v>53.55</v>
      </c>
      <c r="CY636" s="24">
        <v>92.95</v>
      </c>
      <c r="CZ636" s="24">
        <v>76.81</v>
      </c>
      <c r="DA636" s="24">
        <v>34.89</v>
      </c>
      <c r="DB636" s="24">
        <v>1527</v>
      </c>
      <c r="DC636" s="24">
        <v>8.8699999999999992</v>
      </c>
      <c r="DD636" s="24">
        <v>12.81</v>
      </c>
      <c r="DE636" s="24">
        <v>893</v>
      </c>
      <c r="DF636" s="24">
        <v>17.04</v>
      </c>
      <c r="DG636" s="24">
        <v>27.71</v>
      </c>
      <c r="DH636" s="24">
        <v>7.44</v>
      </c>
    </row>
    <row r="637" spans="1:112" ht="12.3" customHeight="1">
      <c r="A637" s="24">
        <v>648</v>
      </c>
      <c r="B637" s="24" t="s">
        <v>176</v>
      </c>
      <c r="C637" s="24" t="s">
        <v>177</v>
      </c>
      <c r="D637" s="25" t="s">
        <v>631</v>
      </c>
      <c r="E637" s="25" t="s">
        <v>632</v>
      </c>
      <c r="F637" s="25" t="s">
        <v>2728</v>
      </c>
      <c r="G637" s="25" t="s">
        <v>2729</v>
      </c>
      <c r="H637" s="25" t="s">
        <v>2848</v>
      </c>
      <c r="I637" s="26">
        <v>1148</v>
      </c>
      <c r="J637" s="27">
        <v>1290.5600293161101</v>
      </c>
      <c r="K637" s="27">
        <f t="shared" si="324"/>
        <v>183.56519999999998</v>
      </c>
      <c r="L637" s="24">
        <v>268</v>
      </c>
      <c r="M637" s="24">
        <v>45</v>
      </c>
      <c r="N637" s="24">
        <v>6</v>
      </c>
      <c r="O637" s="24">
        <f t="shared" si="325"/>
        <v>51</v>
      </c>
      <c r="P637" s="28">
        <v>15.989999999999998</v>
      </c>
      <c r="Q637" s="28">
        <f t="shared" si="326"/>
        <v>0.34735398601905276</v>
      </c>
      <c r="R637" s="29">
        <v>0.54652878372854408</v>
      </c>
      <c r="S637" s="29">
        <v>0.10111343104031136</v>
      </c>
      <c r="T637" s="29">
        <v>0.37081373918464516</v>
      </c>
      <c r="U637" s="28" t="s">
        <v>294</v>
      </c>
      <c r="V637" s="28" t="s">
        <v>295</v>
      </c>
      <c r="W637" s="28">
        <v>0.20453562744357678</v>
      </c>
      <c r="X637" s="27">
        <v>263.96550534977143</v>
      </c>
      <c r="Y637" s="30">
        <f t="shared" si="327"/>
        <v>2.1139091552436004E-5</v>
      </c>
      <c r="Z637" s="27">
        <f t="shared" si="328"/>
        <v>263.96550534977143</v>
      </c>
      <c r="AA637" s="27">
        <v>0</v>
      </c>
      <c r="AB637" s="27">
        <v>0</v>
      </c>
      <c r="AC637" s="27">
        <v>0</v>
      </c>
      <c r="AD637" s="27">
        <v>0</v>
      </c>
      <c r="AE637" s="27">
        <v>0</v>
      </c>
      <c r="AF637" s="27">
        <f t="shared" si="329"/>
        <v>0</v>
      </c>
      <c r="AG637" s="27">
        <f t="shared" si="330"/>
        <v>0</v>
      </c>
      <c r="AH637" s="27">
        <v>0</v>
      </c>
      <c r="AI637" s="27">
        <v>0</v>
      </c>
      <c r="AJ637" s="27">
        <v>0</v>
      </c>
      <c r="AK637" s="27">
        <v>0</v>
      </c>
      <c r="AL637" s="27">
        <v>0</v>
      </c>
      <c r="AM637" s="27">
        <v>0</v>
      </c>
      <c r="AN637" s="27">
        <f t="shared" si="331"/>
        <v>0</v>
      </c>
      <c r="AO637" s="27">
        <v>0</v>
      </c>
      <c r="AP637" s="30">
        <f t="shared" si="332"/>
        <v>0</v>
      </c>
      <c r="AQ637" s="30">
        <f t="shared" si="333"/>
        <v>0</v>
      </c>
      <c r="AR637" s="31">
        <f t="shared" si="334"/>
        <v>0</v>
      </c>
      <c r="AS637" s="31">
        <f t="shared" si="355"/>
        <v>0</v>
      </c>
      <c r="AT637" s="32">
        <f t="shared" si="335"/>
        <v>0</v>
      </c>
      <c r="AU637" s="24">
        <f>W637*CS637</f>
        <v>58.497189448862962</v>
      </c>
      <c r="AV637" s="28">
        <f t="shared" si="336"/>
        <v>1.6244987990979495E-3</v>
      </c>
      <c r="AW637" s="30">
        <f t="shared" si="337"/>
        <v>2.0863828296850284E-5</v>
      </c>
      <c r="AX637" s="33">
        <f t="shared" si="338"/>
        <v>1.6244987990979495E-3</v>
      </c>
      <c r="AY637" s="30">
        <f t="shared" si="339"/>
        <v>2.0863828296850284E-5</v>
      </c>
      <c r="AZ637" s="31">
        <f t="shared" si="340"/>
        <v>0.89481650453652617</v>
      </c>
      <c r="BA637" s="31">
        <f t="shared" si="357"/>
        <v>58.497189448862962</v>
      </c>
      <c r="BB637" s="33">
        <f t="shared" si="341"/>
        <v>0</v>
      </c>
      <c r="BC637" s="31">
        <f t="shared" si="342"/>
        <v>0.48098992902138943</v>
      </c>
      <c r="BD637" s="30">
        <f t="shared" si="343"/>
        <v>2.1139091552436004E-5</v>
      </c>
      <c r="BE637" s="31">
        <f t="shared" si="344"/>
        <v>0.94214197246660647</v>
      </c>
      <c r="BF637" s="31">
        <f t="shared" si="345"/>
        <v>0.38223291300057854</v>
      </c>
      <c r="BG637" s="31">
        <f t="shared" si="346"/>
        <v>0.58010059690488591</v>
      </c>
      <c r="BH637" s="24">
        <v>0</v>
      </c>
      <c r="BI637" s="24">
        <v>23.5958628062</v>
      </c>
      <c r="BJ637" s="24">
        <f t="shared" si="354"/>
        <v>54.694335185615898</v>
      </c>
      <c r="BK637" s="28">
        <f t="shared" si="358"/>
        <v>2.7347167592807951E-2</v>
      </c>
      <c r="BL637" s="28" t="str">
        <f t="shared" si="347"/>
        <v>FALSEFALSE</v>
      </c>
      <c r="BM637" s="24" t="str">
        <f t="shared" si="348"/>
        <v>TRUEFALSE</v>
      </c>
      <c r="BN637" s="28">
        <v>0.45329999999999998</v>
      </c>
      <c r="BO637" s="28">
        <f t="shared" si="349"/>
        <v>0.40293333333333331</v>
      </c>
      <c r="BP637" s="24">
        <v>4.79</v>
      </c>
      <c r="BQ637" s="24"/>
      <c r="BS637" s="28">
        <v>4.51</v>
      </c>
      <c r="BT637" s="28">
        <v>51.774799999999999</v>
      </c>
      <c r="BU637" s="24">
        <v>0.96</v>
      </c>
      <c r="BV637" s="28">
        <v>33.119999999999997</v>
      </c>
      <c r="BW637" s="28">
        <v>380.21759999999995</v>
      </c>
      <c r="BX637" s="24">
        <v>335</v>
      </c>
      <c r="BY637" s="24">
        <v>739</v>
      </c>
      <c r="BZ637" s="24">
        <v>74</v>
      </c>
      <c r="CA637" s="24">
        <v>265</v>
      </c>
      <c r="CB637" s="24">
        <v>144</v>
      </c>
      <c r="CC637" s="24">
        <v>739</v>
      </c>
      <c r="CD637" s="24">
        <v>55.35</v>
      </c>
      <c r="CE637" s="24">
        <v>29.3</v>
      </c>
      <c r="CF637" s="24">
        <v>102.83</v>
      </c>
      <c r="CG637" s="24">
        <v>0</v>
      </c>
      <c r="CH637" s="24">
        <v>1148</v>
      </c>
      <c r="CI637" s="24">
        <v>100</v>
      </c>
      <c r="CJ637" s="24" t="s">
        <v>1980</v>
      </c>
      <c r="CK637" s="24">
        <v>324</v>
      </c>
      <c r="CL637" s="28">
        <v>1.04</v>
      </c>
      <c r="CM637" s="28">
        <v>3.69</v>
      </c>
      <c r="CN637" s="24">
        <v>144</v>
      </c>
      <c r="CO637" s="24">
        <v>44.44</v>
      </c>
      <c r="CP637" s="24"/>
      <c r="CQ637" s="24"/>
      <c r="CR637" s="24"/>
      <c r="CS637" s="40">
        <v>286</v>
      </c>
      <c r="CT637" s="24">
        <v>72</v>
      </c>
      <c r="CU637" s="24">
        <v>118</v>
      </c>
      <c r="CV637" s="24">
        <v>96</v>
      </c>
      <c r="CW637" s="24">
        <v>68</v>
      </c>
      <c r="CX637" s="24">
        <v>82.76</v>
      </c>
      <c r="CY637" s="24">
        <v>94.4</v>
      </c>
      <c r="CZ637" s="24">
        <v>78.05</v>
      </c>
      <c r="DA637" s="24">
        <v>44.74</v>
      </c>
      <c r="DB637" s="24">
        <v>45</v>
      </c>
      <c r="DC637" s="24">
        <v>7.61</v>
      </c>
      <c r="DD637" s="24">
        <v>7.1</v>
      </c>
      <c r="DE637" s="24">
        <v>11</v>
      </c>
      <c r="DF637" s="24">
        <v>3.4</v>
      </c>
      <c r="DG637" s="24">
        <v>1.54</v>
      </c>
      <c r="DH637" s="24">
        <v>3.76</v>
      </c>
    </row>
    <row r="638" spans="1:112" ht="12.3" customHeight="1">
      <c r="A638" s="24">
        <v>649</v>
      </c>
      <c r="B638" s="24" t="s">
        <v>176</v>
      </c>
      <c r="C638" s="24" t="s">
        <v>177</v>
      </c>
      <c r="D638" s="25" t="s">
        <v>537</v>
      </c>
      <c r="E638" s="25" t="s">
        <v>538</v>
      </c>
      <c r="F638" s="25" t="s">
        <v>539</v>
      </c>
      <c r="G638" s="25" t="s">
        <v>540</v>
      </c>
      <c r="H638" s="25" t="s">
        <v>2848</v>
      </c>
      <c r="I638" s="26">
        <v>209987</v>
      </c>
      <c r="J638" s="27">
        <v>246263</v>
      </c>
      <c r="K638" s="27">
        <f t="shared" si="324"/>
        <v>27109.3217</v>
      </c>
      <c r="L638" s="24">
        <v>49600</v>
      </c>
      <c r="M638" s="24">
        <v>5949</v>
      </c>
      <c r="N638" s="24">
        <v>1401</v>
      </c>
      <c r="O638" s="24">
        <f t="shared" si="325"/>
        <v>7350</v>
      </c>
      <c r="P638" s="28">
        <v>12.91</v>
      </c>
      <c r="Q638" s="28">
        <f t="shared" si="326"/>
        <v>0.38619901957858566</v>
      </c>
      <c r="R638" s="29">
        <v>0.29850110155023091</v>
      </c>
      <c r="S638" s="29">
        <v>5.5766666266720978E-2</v>
      </c>
      <c r="T638" s="29">
        <v>0.54924848733573206</v>
      </c>
      <c r="U638" s="28" t="s">
        <v>182</v>
      </c>
      <c r="V638" s="28" t="s">
        <v>183</v>
      </c>
      <c r="W638" s="28">
        <v>0.29850110155023091</v>
      </c>
      <c r="X638" s="27">
        <v>73509.776771064513</v>
      </c>
      <c r="Y638" s="30">
        <f t="shared" si="327"/>
        <v>5.8868672976933418E-3</v>
      </c>
      <c r="Z638" s="27">
        <f t="shared" si="328"/>
        <v>73035.776771064513</v>
      </c>
      <c r="AA638" s="27">
        <v>0</v>
      </c>
      <c r="AB638" s="27">
        <v>56</v>
      </c>
      <c r="AC638" s="27">
        <v>973</v>
      </c>
      <c r="AD638" s="27">
        <v>411</v>
      </c>
      <c r="AE638" s="27">
        <v>21407</v>
      </c>
      <c r="AF638" s="27">
        <f t="shared" si="329"/>
        <v>21407</v>
      </c>
      <c r="AG638" s="27">
        <f t="shared" si="330"/>
        <v>4</v>
      </c>
      <c r="AH638" s="27">
        <v>0</v>
      </c>
      <c r="AI638" s="27">
        <v>63</v>
      </c>
      <c r="AJ638" s="27">
        <v>0</v>
      </c>
      <c r="AK638" s="27">
        <v>411</v>
      </c>
      <c r="AL638" s="27">
        <v>21407</v>
      </c>
      <c r="AM638" s="27">
        <v>21881</v>
      </c>
      <c r="AN638" s="27">
        <f t="shared" si="331"/>
        <v>3</v>
      </c>
      <c r="AO638" s="27">
        <v>474</v>
      </c>
      <c r="AP638" s="30">
        <f t="shared" si="332"/>
        <v>2.741189706404703E-4</v>
      </c>
      <c r="AQ638" s="30">
        <f t="shared" si="333"/>
        <v>1.9866234024236806E-4</v>
      </c>
      <c r="AR638" s="31">
        <f t="shared" si="334"/>
        <v>6.4481218801167618E-3</v>
      </c>
      <c r="AS638" s="31">
        <f t="shared" si="355"/>
        <v>6.4481218801167618E-3</v>
      </c>
      <c r="AT638" s="32">
        <f t="shared" si="335"/>
        <v>1.9247714841449995E-3</v>
      </c>
      <c r="AU638" s="24">
        <v>5424.9590195738965</v>
      </c>
      <c r="AV638" s="28">
        <f t="shared" si="336"/>
        <v>0.15065406552835137</v>
      </c>
      <c r="AW638" s="30">
        <f t="shared" si="337"/>
        <v>1.9348863521175387E-3</v>
      </c>
      <c r="AX638" s="33">
        <f t="shared" si="338"/>
        <v>0.15065406552835137</v>
      </c>
      <c r="AY638" s="30">
        <f t="shared" si="339"/>
        <v>1.7362240118751707E-3</v>
      </c>
      <c r="AZ638" s="31">
        <f t="shared" si="340"/>
        <v>0.9088878104102337</v>
      </c>
      <c r="BA638" s="31">
        <f t="shared" si="357"/>
        <v>5361.9590195738965</v>
      </c>
      <c r="BB638" s="33">
        <f t="shared" si="341"/>
        <v>1.1612990950288936E-2</v>
      </c>
      <c r="BC638" s="31">
        <f t="shared" si="342"/>
        <v>0.45268099249627197</v>
      </c>
      <c r="BD638" s="30">
        <f t="shared" si="343"/>
        <v>5.6127483270528716E-3</v>
      </c>
      <c r="BE638" s="31">
        <f t="shared" si="344"/>
        <v>0.96379437663820888</v>
      </c>
      <c r="BF638" s="31">
        <f t="shared" si="345"/>
        <v>0.42272744849537774</v>
      </c>
      <c r="BG638" s="31">
        <f t="shared" si="346"/>
        <v>0.64155763896730911</v>
      </c>
      <c r="BH638" s="24">
        <v>99.32</v>
      </c>
      <c r="BI638" s="24">
        <v>194.14000047100001</v>
      </c>
      <c r="BJ638" s="24">
        <f t="shared" si="354"/>
        <v>1268.4815051125229</v>
      </c>
      <c r="BK638" s="28">
        <f t="shared" si="358"/>
        <v>0.63424075255626144</v>
      </c>
      <c r="BL638" s="28" t="str">
        <f t="shared" si="347"/>
        <v>FALSETRUE</v>
      </c>
      <c r="BM638" s="24" t="str">
        <f t="shared" si="348"/>
        <v>FALSETRUE</v>
      </c>
      <c r="BN638" s="28">
        <v>0.3599</v>
      </c>
      <c r="BO638" s="28">
        <f t="shared" si="349"/>
        <v>0.31991111111111109</v>
      </c>
      <c r="BP638" s="24">
        <v>1.62</v>
      </c>
      <c r="BQ638" s="24">
        <f t="shared" ref="BQ638:BQ661" si="359">CS638/BR638</f>
        <v>239.13157894736841</v>
      </c>
      <c r="BR638" s="24">
        <v>76</v>
      </c>
      <c r="BS638" s="28">
        <v>1.3399999999999999</v>
      </c>
      <c r="BT638" s="28">
        <v>2813.8257999999996</v>
      </c>
      <c r="BU638" s="24">
        <v>0.3</v>
      </c>
      <c r="BV638" s="28">
        <v>2.57</v>
      </c>
      <c r="BW638" s="28">
        <v>5396.6659</v>
      </c>
      <c r="BX638" s="24">
        <v>52359</v>
      </c>
      <c r="BY638" s="24">
        <v>145468</v>
      </c>
      <c r="BZ638" s="24">
        <v>12160</v>
      </c>
      <c r="CA638" s="24">
        <v>42067</v>
      </c>
      <c r="CB638" s="24">
        <v>21507</v>
      </c>
      <c r="CC638" s="24">
        <v>146413</v>
      </c>
      <c r="CD638" s="24">
        <v>44.35</v>
      </c>
      <c r="CE638" s="24">
        <v>30.72</v>
      </c>
      <c r="CF638" s="24">
        <v>93.4</v>
      </c>
      <c r="CG638" s="24">
        <v>208565</v>
      </c>
      <c r="CH638" s="24">
        <v>1422</v>
      </c>
      <c r="CI638" s="24">
        <v>0.68</v>
      </c>
      <c r="CJ638" s="24" t="s">
        <v>98</v>
      </c>
      <c r="CK638" s="24">
        <v>58366</v>
      </c>
      <c r="CL638" s="28">
        <v>1.02</v>
      </c>
      <c r="CM638" s="28">
        <v>3.64</v>
      </c>
      <c r="CN638" s="24">
        <v>24743</v>
      </c>
      <c r="CO638" s="24">
        <v>42.47</v>
      </c>
      <c r="CP638" s="24">
        <v>4955</v>
      </c>
      <c r="CQ638" s="24">
        <v>9146</v>
      </c>
      <c r="CR638" s="24">
        <v>2990</v>
      </c>
      <c r="CS638" s="24">
        <v>18174</v>
      </c>
      <c r="CT638" s="24">
        <v>10095</v>
      </c>
      <c r="CU638" s="24">
        <v>20527</v>
      </c>
      <c r="CV638" s="24">
        <v>15187</v>
      </c>
      <c r="CW638" s="24">
        <v>10847</v>
      </c>
      <c r="CX638" s="24">
        <v>72.31</v>
      </c>
      <c r="CY638" s="24">
        <v>96.83</v>
      </c>
      <c r="CZ638" s="24">
        <v>85.14</v>
      </c>
      <c r="DA638" s="24">
        <v>42.04</v>
      </c>
      <c r="DB638" s="24">
        <v>2845</v>
      </c>
      <c r="DC638" s="24">
        <v>3.7</v>
      </c>
      <c r="DD638" s="24">
        <v>6.24</v>
      </c>
      <c r="DE638" s="24">
        <v>2812</v>
      </c>
      <c r="DF638" s="24">
        <v>4.83</v>
      </c>
      <c r="DG638" s="24">
        <v>2.46</v>
      </c>
      <c r="DH638" s="24">
        <v>1.34</v>
      </c>
    </row>
    <row r="639" spans="1:112" ht="12.3" customHeight="1">
      <c r="A639" s="24">
        <v>650</v>
      </c>
      <c r="B639" s="24" t="s">
        <v>176</v>
      </c>
      <c r="C639" s="24" t="s">
        <v>177</v>
      </c>
      <c r="D639" s="25" t="s">
        <v>108</v>
      </c>
      <c r="E639" s="25" t="s">
        <v>917</v>
      </c>
      <c r="F639" s="25" t="s">
        <v>918</v>
      </c>
      <c r="G639" s="25" t="s">
        <v>919</v>
      </c>
      <c r="H639" s="25" t="s">
        <v>2848</v>
      </c>
      <c r="I639" s="26">
        <v>34686</v>
      </c>
      <c r="J639" s="27">
        <v>40522.77836467357</v>
      </c>
      <c r="K639" s="27">
        <f t="shared" si="324"/>
        <v>9153.635400000001</v>
      </c>
      <c r="L639" s="24">
        <v>6735</v>
      </c>
      <c r="M639" s="24">
        <v>1685</v>
      </c>
      <c r="N639" s="24">
        <v>729</v>
      </c>
      <c r="O639" s="24">
        <f t="shared" si="325"/>
        <v>2414</v>
      </c>
      <c r="P639" s="28">
        <v>26.39</v>
      </c>
      <c r="Q639" s="28">
        <f t="shared" si="326"/>
        <v>0.42476453847144807</v>
      </c>
      <c r="R639" s="29">
        <v>0.42998767041113428</v>
      </c>
      <c r="S639" s="29">
        <v>0.10913248178896895</v>
      </c>
      <c r="T639" s="29">
        <v>0.61926684439610291</v>
      </c>
      <c r="U639" s="28" t="s">
        <v>194</v>
      </c>
      <c r="V639" s="28" t="s">
        <v>129</v>
      </c>
      <c r="W639" s="28">
        <v>0.41015776444514745</v>
      </c>
      <c r="X639" s="27">
        <v>16620.732183160701</v>
      </c>
      <c r="Y639" s="30">
        <f t="shared" si="327"/>
        <v>1.3310344426359639E-3</v>
      </c>
      <c r="Z639" s="27">
        <f t="shared" si="328"/>
        <v>16400.732183160701</v>
      </c>
      <c r="AA639" s="27">
        <v>0</v>
      </c>
      <c r="AB639" s="27">
        <v>30</v>
      </c>
      <c r="AC639" s="27">
        <v>282</v>
      </c>
      <c r="AD639" s="27">
        <v>109</v>
      </c>
      <c r="AE639" s="27">
        <v>5740</v>
      </c>
      <c r="AF639" s="27">
        <f t="shared" si="329"/>
        <v>5740</v>
      </c>
      <c r="AG639" s="27">
        <f t="shared" si="330"/>
        <v>4</v>
      </c>
      <c r="AH639" s="27">
        <v>0</v>
      </c>
      <c r="AI639" s="27">
        <v>30</v>
      </c>
      <c r="AJ639" s="27">
        <v>111</v>
      </c>
      <c r="AK639" s="27">
        <v>109</v>
      </c>
      <c r="AL639" s="27">
        <v>5740</v>
      </c>
      <c r="AM639" s="27">
        <v>5960</v>
      </c>
      <c r="AN639" s="27">
        <f t="shared" si="331"/>
        <v>4</v>
      </c>
      <c r="AO639" s="27">
        <v>220</v>
      </c>
      <c r="AP639" s="30">
        <f t="shared" si="332"/>
        <v>1.2722821422131534E-4</v>
      </c>
      <c r="AQ639" s="30">
        <f t="shared" si="333"/>
        <v>9.4601114401127648E-5</v>
      </c>
      <c r="AR639" s="31">
        <f t="shared" si="334"/>
        <v>1.3236480654137069E-2</v>
      </c>
      <c r="AS639" s="31">
        <f t="shared" si="355"/>
        <v>1.3236480654137069E-2</v>
      </c>
      <c r="AT639" s="32">
        <f t="shared" si="335"/>
        <v>5.429045314222304E-3</v>
      </c>
      <c r="AU639" s="24">
        <v>2932.6280157828041</v>
      </c>
      <c r="AV639" s="28">
        <f t="shared" si="336"/>
        <v>8.144067663293128E-2</v>
      </c>
      <c r="AW639" s="30">
        <f t="shared" si="337"/>
        <v>1.0459621728205006E-3</v>
      </c>
      <c r="AX639" s="33">
        <f t="shared" si="338"/>
        <v>8.144067663293128E-2</v>
      </c>
      <c r="AY639" s="30">
        <f t="shared" si="339"/>
        <v>9.5136105841937303E-4</v>
      </c>
      <c r="AZ639" s="31">
        <f t="shared" si="340"/>
        <v>0.90244948521605817</v>
      </c>
      <c r="BA639" s="31">
        <f t="shared" si="357"/>
        <v>2902.6280157828041</v>
      </c>
      <c r="BB639" s="33">
        <f t="shared" si="341"/>
        <v>1.0229732457899923E-2</v>
      </c>
      <c r="BC639" s="31">
        <f t="shared" si="342"/>
        <v>0.47129261075337459</v>
      </c>
      <c r="BD639" s="30">
        <f t="shared" si="343"/>
        <v>1.2038062284146487E-3</v>
      </c>
      <c r="BE639" s="31">
        <f t="shared" si="344"/>
        <v>0.94672161774747354</v>
      </c>
      <c r="BF639" s="31">
        <f t="shared" si="345"/>
        <v>0.45273680554508561</v>
      </c>
      <c r="BG639" s="31">
        <f t="shared" si="346"/>
        <v>0.68710171783955687</v>
      </c>
      <c r="BH639" s="24">
        <v>94.83</v>
      </c>
      <c r="BI639" s="24">
        <v>143.898115765</v>
      </c>
      <c r="BJ639" s="24">
        <f t="shared" si="354"/>
        <v>281.60742862575989</v>
      </c>
      <c r="BK639" s="28">
        <f t="shared" si="358"/>
        <v>0.14080371431287994</v>
      </c>
      <c r="BL639" s="28" t="str">
        <f t="shared" si="347"/>
        <v>FALSETRUE</v>
      </c>
      <c r="BM639" s="24" t="str">
        <f t="shared" si="348"/>
        <v>FALSETRUE</v>
      </c>
      <c r="BN639" s="28">
        <v>0.43009999999999998</v>
      </c>
      <c r="BO639" s="28">
        <f t="shared" si="349"/>
        <v>0.3823111111111111</v>
      </c>
      <c r="BP639" s="24">
        <v>3.45</v>
      </c>
      <c r="BQ639" s="24">
        <f t="shared" si="359"/>
        <v>255.35714285714286</v>
      </c>
      <c r="BR639" s="24">
        <v>28</v>
      </c>
      <c r="BS639" s="28">
        <v>6.97</v>
      </c>
      <c r="BT639" s="28">
        <v>2417.6142</v>
      </c>
      <c r="BU639" s="24">
        <v>0.12</v>
      </c>
      <c r="BV639" s="28">
        <v>11</v>
      </c>
      <c r="BW639" s="28">
        <v>3815.46</v>
      </c>
      <c r="BX639" s="24">
        <v>9885</v>
      </c>
      <c r="BY639" s="24">
        <v>22985</v>
      </c>
      <c r="BZ639" s="24">
        <v>1816</v>
      </c>
      <c r="CA639" s="24">
        <v>7863</v>
      </c>
      <c r="CB639" s="24">
        <v>4029</v>
      </c>
      <c r="CC639" s="24">
        <v>22794</v>
      </c>
      <c r="CD639" s="24">
        <v>50.91</v>
      </c>
      <c r="CE639" s="24">
        <v>29.04</v>
      </c>
      <c r="CF639" s="24">
        <v>97.92</v>
      </c>
      <c r="CG639" s="24">
        <v>32894</v>
      </c>
      <c r="CH639" s="24">
        <v>1792</v>
      </c>
      <c r="CI639" s="24">
        <v>5.17</v>
      </c>
      <c r="CJ639" s="24" t="s">
        <v>98</v>
      </c>
      <c r="CK639" s="24">
        <v>9492</v>
      </c>
      <c r="CL639" s="28">
        <v>1.02</v>
      </c>
      <c r="CM639" s="28">
        <v>3.74</v>
      </c>
      <c r="CN639" s="24">
        <v>4115</v>
      </c>
      <c r="CO639" s="24">
        <v>43.48</v>
      </c>
      <c r="CP639" s="24">
        <v>1392</v>
      </c>
      <c r="CQ639" s="24">
        <v>4005</v>
      </c>
      <c r="CR639" s="24">
        <v>1405</v>
      </c>
      <c r="CS639" s="24">
        <v>7150</v>
      </c>
      <c r="CT639" s="24">
        <v>1721</v>
      </c>
      <c r="CU639" s="24">
        <v>3856</v>
      </c>
      <c r="CV639" s="24">
        <v>2639</v>
      </c>
      <c r="CW639" s="24">
        <v>1655</v>
      </c>
      <c r="CX639" s="24">
        <v>66.22</v>
      </c>
      <c r="CY639" s="24">
        <v>95.71</v>
      </c>
      <c r="CZ639" s="24">
        <v>79.61</v>
      </c>
      <c r="DA639" s="24">
        <v>37.729999999999997</v>
      </c>
      <c r="DB639" s="24">
        <v>974</v>
      </c>
      <c r="DC639" s="24">
        <v>5.21</v>
      </c>
      <c r="DD639" s="24">
        <v>10.33</v>
      </c>
      <c r="DE639" s="24">
        <v>1152</v>
      </c>
      <c r="DF639" s="24">
        <v>12.17</v>
      </c>
      <c r="DG639" s="24">
        <v>9.0299999999999994</v>
      </c>
      <c r="DH639" s="24">
        <v>3.45</v>
      </c>
    </row>
    <row r="640" spans="1:112" ht="12.3" customHeight="1">
      <c r="A640" s="24">
        <v>651</v>
      </c>
      <c r="B640" s="24" t="s">
        <v>176</v>
      </c>
      <c r="C640" s="24" t="s">
        <v>177</v>
      </c>
      <c r="D640" s="25" t="s">
        <v>108</v>
      </c>
      <c r="E640" s="25" t="s">
        <v>917</v>
      </c>
      <c r="F640" s="25" t="s">
        <v>1236</v>
      </c>
      <c r="G640" s="25" t="s">
        <v>1237</v>
      </c>
      <c r="H640" s="25" t="s">
        <v>2848</v>
      </c>
      <c r="I640" s="26">
        <v>7911</v>
      </c>
      <c r="J640" s="27">
        <v>9242.2216353264321</v>
      </c>
      <c r="K640" s="27">
        <f t="shared" si="324"/>
        <v>2631.1986000000006</v>
      </c>
      <c r="L640" s="24">
        <v>959</v>
      </c>
      <c r="M640" s="24">
        <v>343</v>
      </c>
      <c r="N640" s="24">
        <v>135</v>
      </c>
      <c r="O640" s="24">
        <f t="shared" si="325"/>
        <v>478</v>
      </c>
      <c r="P640" s="28">
        <v>33.260000000000005</v>
      </c>
      <c r="Q640" s="28">
        <f t="shared" si="326"/>
        <v>0.46116605682379619</v>
      </c>
      <c r="R640" s="29">
        <v>0.42998767041113428</v>
      </c>
      <c r="S640" s="29">
        <v>0.10913248178896895</v>
      </c>
      <c r="T640" s="29">
        <v>0.61926684439610291</v>
      </c>
      <c r="U640" s="28" t="s">
        <v>194</v>
      </c>
      <c r="V640" s="28" t="s">
        <v>129</v>
      </c>
      <c r="W640" s="28">
        <v>0.51693244582969333</v>
      </c>
      <c r="X640" s="27">
        <v>4777.6042348494002</v>
      </c>
      <c r="Y640" s="30">
        <f t="shared" si="327"/>
        <v>3.8260382995105192E-4</v>
      </c>
      <c r="Z640" s="27">
        <f t="shared" si="328"/>
        <v>4777.6042348494002</v>
      </c>
      <c r="AA640" s="27">
        <v>0</v>
      </c>
      <c r="AB640" s="27">
        <v>0</v>
      </c>
      <c r="AC640" s="27">
        <v>0</v>
      </c>
      <c r="AD640" s="27">
        <v>0</v>
      </c>
      <c r="AE640" s="27">
        <v>0</v>
      </c>
      <c r="AF640" s="27">
        <f t="shared" si="329"/>
        <v>0</v>
      </c>
      <c r="AG640" s="27">
        <f t="shared" si="330"/>
        <v>0</v>
      </c>
      <c r="AH640" s="27">
        <v>0</v>
      </c>
      <c r="AI640" s="27">
        <v>0</v>
      </c>
      <c r="AJ640" s="27">
        <v>0</v>
      </c>
      <c r="AK640" s="27">
        <v>0</v>
      </c>
      <c r="AL640" s="27">
        <v>0</v>
      </c>
      <c r="AM640" s="27">
        <v>0</v>
      </c>
      <c r="AN640" s="27">
        <f t="shared" si="331"/>
        <v>0</v>
      </c>
      <c r="AO640" s="27">
        <v>0</v>
      </c>
      <c r="AP640" s="30">
        <f t="shared" si="332"/>
        <v>0</v>
      </c>
      <c r="AQ640" s="30">
        <f t="shared" si="333"/>
        <v>0</v>
      </c>
      <c r="AR640" s="31">
        <f t="shared" si="334"/>
        <v>0</v>
      </c>
      <c r="AS640" s="31">
        <f t="shared" si="355"/>
        <v>0</v>
      </c>
      <c r="AT640" s="32">
        <f t="shared" si="335"/>
        <v>0</v>
      </c>
      <c r="AU640" s="24">
        <v>1813.9159524163938</v>
      </c>
      <c r="AV640" s="28">
        <f t="shared" si="336"/>
        <v>5.037343356369272E-2</v>
      </c>
      <c r="AW640" s="30">
        <f t="shared" si="337"/>
        <v>6.4695810743551718E-4</v>
      </c>
      <c r="AX640" s="33">
        <f t="shared" si="338"/>
        <v>5.037343356369272E-2</v>
      </c>
      <c r="AY640" s="30">
        <f t="shared" si="339"/>
        <v>6.4695810743551718E-4</v>
      </c>
      <c r="AZ640" s="31">
        <f t="shared" si="340"/>
        <v>0.89995243120188728</v>
      </c>
      <c r="BA640" s="31">
        <f t="shared" si="357"/>
        <v>1813.9159524163938</v>
      </c>
      <c r="BB640" s="33">
        <f t="shared" si="341"/>
        <v>0</v>
      </c>
      <c r="BC640" s="31">
        <f t="shared" si="342"/>
        <v>0.46010451172557137</v>
      </c>
      <c r="BD640" s="30">
        <f t="shared" si="343"/>
        <v>3.8260382995105192E-4</v>
      </c>
      <c r="BE640" s="31">
        <f t="shared" si="344"/>
        <v>0.94354167338989336</v>
      </c>
      <c r="BF640" s="31">
        <f t="shared" si="345"/>
        <v>0.48695224101651258</v>
      </c>
      <c r="BG640" s="31">
        <f t="shared" si="346"/>
        <v>0.73902920462901955</v>
      </c>
      <c r="BH640" s="24">
        <v>100</v>
      </c>
      <c r="BI640" s="24">
        <v>19.202892974299999</v>
      </c>
      <c r="BJ640" s="24">
        <f t="shared" si="354"/>
        <v>481.29319096324014</v>
      </c>
      <c r="BK640" s="28">
        <f t="shared" si="358"/>
        <v>0.24064659548162007</v>
      </c>
      <c r="BL640" s="28" t="str">
        <f t="shared" si="347"/>
        <v>TRUETRUE</v>
      </c>
      <c r="BM640" s="24" t="str">
        <f t="shared" si="348"/>
        <v>FALSETRUE</v>
      </c>
      <c r="BN640" s="28">
        <v>0.24129999999999999</v>
      </c>
      <c r="BO640" s="28">
        <f t="shared" si="349"/>
        <v>0.21448888888888887</v>
      </c>
      <c r="BP640" s="24">
        <v>4.1100000000000003</v>
      </c>
      <c r="BQ640" s="24">
        <f t="shared" si="359"/>
        <v>350.9</v>
      </c>
      <c r="BR640" s="24">
        <v>10</v>
      </c>
      <c r="BS640" s="28">
        <v>6.3100000000000005</v>
      </c>
      <c r="BT640" s="28">
        <v>499.1841</v>
      </c>
      <c r="BU640" s="24">
        <v>7.0000000000000007E-2</v>
      </c>
      <c r="BV640" s="28">
        <v>9.8699999999999992</v>
      </c>
      <c r="BW640" s="28">
        <v>780.81569999999988</v>
      </c>
      <c r="BX640" s="24">
        <v>1477</v>
      </c>
      <c r="BY640" s="24">
        <v>6121</v>
      </c>
      <c r="BZ640" s="24">
        <v>313</v>
      </c>
      <c r="CA640" s="24">
        <v>1196</v>
      </c>
      <c r="CB640" s="24">
        <v>577</v>
      </c>
      <c r="CC640" s="24">
        <v>6138</v>
      </c>
      <c r="CD640" s="24">
        <v>29.24</v>
      </c>
      <c r="CE640" s="24">
        <v>29.35</v>
      </c>
      <c r="CF640" s="24">
        <v>217.46</v>
      </c>
      <c r="CG640" s="24">
        <v>7911</v>
      </c>
      <c r="CH640" s="24">
        <v>0</v>
      </c>
      <c r="CI640" s="24">
        <v>0</v>
      </c>
      <c r="CJ640" s="24" t="s">
        <v>98</v>
      </c>
      <c r="CK640" s="24">
        <v>1492</v>
      </c>
      <c r="CL640" s="28">
        <v>1.02</v>
      </c>
      <c r="CM640" s="28">
        <v>3.46</v>
      </c>
      <c r="CN640" s="24">
        <v>528</v>
      </c>
      <c r="CO640" s="24">
        <v>35.479999999999997</v>
      </c>
      <c r="CP640" s="24">
        <v>699</v>
      </c>
      <c r="CQ640" s="24">
        <v>1495</v>
      </c>
      <c r="CR640" s="24">
        <v>1315</v>
      </c>
      <c r="CS640" s="24">
        <v>3509</v>
      </c>
      <c r="CT640" s="24">
        <v>223</v>
      </c>
      <c r="CU640" s="24">
        <v>567</v>
      </c>
      <c r="CV640" s="24">
        <v>386</v>
      </c>
      <c r="CW640" s="24">
        <v>408</v>
      </c>
      <c r="CX640" s="24">
        <v>56.17</v>
      </c>
      <c r="CY640" s="24">
        <v>96.26</v>
      </c>
      <c r="CZ640" s="24">
        <v>78.3</v>
      </c>
      <c r="DA640" s="24">
        <v>23.01</v>
      </c>
      <c r="DB640" s="24">
        <v>285</v>
      </c>
      <c r="DC640" s="24">
        <v>4.2300000000000004</v>
      </c>
      <c r="DD640" s="24">
        <v>10.82</v>
      </c>
      <c r="DE640" s="24">
        <v>235</v>
      </c>
      <c r="DF640" s="24">
        <v>15.79</v>
      </c>
      <c r="DG640" s="24">
        <v>12.84</v>
      </c>
      <c r="DH640" s="24">
        <v>4.66</v>
      </c>
    </row>
    <row r="641" spans="1:112" ht="12.3" customHeight="1">
      <c r="A641" s="24">
        <v>652</v>
      </c>
      <c r="B641" s="24" t="s">
        <v>176</v>
      </c>
      <c r="C641" s="24" t="s">
        <v>177</v>
      </c>
      <c r="D641" s="25" t="s">
        <v>169</v>
      </c>
      <c r="E641" s="25" t="s">
        <v>469</v>
      </c>
      <c r="F641" s="25" t="s">
        <v>1874</v>
      </c>
      <c r="G641" s="25" t="s">
        <v>1875</v>
      </c>
      <c r="H641" s="25" t="s">
        <v>2848</v>
      </c>
      <c r="I641" s="26">
        <v>372616</v>
      </c>
      <c r="J641" s="27">
        <v>441841.09156143654</v>
      </c>
      <c r="K641" s="27">
        <f t="shared" si="324"/>
        <v>44192.257600000004</v>
      </c>
      <c r="L641" s="24">
        <v>91069</v>
      </c>
      <c r="M641" s="24">
        <v>10897</v>
      </c>
      <c r="N641" s="24">
        <v>1350</v>
      </c>
      <c r="O641" s="24">
        <f t="shared" si="325"/>
        <v>12247</v>
      </c>
      <c r="P641" s="28">
        <v>11.860000000000001</v>
      </c>
      <c r="Q641" s="28">
        <f t="shared" si="326"/>
        <v>0.33791903294556636</v>
      </c>
      <c r="R641" s="29">
        <v>0.22384249510082654</v>
      </c>
      <c r="S641" s="29">
        <v>0.25793555260280648</v>
      </c>
      <c r="T641" s="29">
        <v>0.97418293272804501</v>
      </c>
      <c r="U641" s="28" t="s">
        <v>182</v>
      </c>
      <c r="V641" s="28" t="s">
        <v>183</v>
      </c>
      <c r="W641" s="28">
        <v>0.18571749120537737</v>
      </c>
      <c r="X641" s="27">
        <v>82057.619036235425</v>
      </c>
      <c r="Y641" s="30">
        <f t="shared" si="327"/>
        <v>6.5714022712301265E-3</v>
      </c>
      <c r="Z641" s="27">
        <f t="shared" si="328"/>
        <v>-210855.38096376456</v>
      </c>
      <c r="AA641" s="27">
        <v>211556</v>
      </c>
      <c r="AB641" s="27">
        <v>25308</v>
      </c>
      <c r="AC641" s="27">
        <v>1011</v>
      </c>
      <c r="AD641" s="27">
        <v>14613</v>
      </c>
      <c r="AE641" s="27">
        <v>61273</v>
      </c>
      <c r="AF641" s="27">
        <f t="shared" si="329"/>
        <v>211556</v>
      </c>
      <c r="AG641" s="27">
        <f t="shared" si="330"/>
        <v>5</v>
      </c>
      <c r="AH641" s="27">
        <v>213744</v>
      </c>
      <c r="AI641" s="27">
        <v>36326</v>
      </c>
      <c r="AJ641" s="27">
        <v>2059</v>
      </c>
      <c r="AK641" s="27">
        <v>15343</v>
      </c>
      <c r="AL641" s="27">
        <v>62377</v>
      </c>
      <c r="AM641" s="27">
        <v>320270</v>
      </c>
      <c r="AN641" s="27">
        <f t="shared" si="331"/>
        <v>5</v>
      </c>
      <c r="AO641" s="27">
        <v>292913</v>
      </c>
      <c r="AP641" s="30">
        <f t="shared" si="332"/>
        <v>0.16939453596458245</v>
      </c>
      <c r="AQ641" s="30">
        <f t="shared" si="333"/>
        <v>0.11454933605784542</v>
      </c>
      <c r="AR641" s="31">
        <f t="shared" si="334"/>
        <v>3.5696015000222463</v>
      </c>
      <c r="AS641" s="31">
        <v>1</v>
      </c>
      <c r="AT641" s="32">
        <f t="shared" si="335"/>
        <v>0.66293743518708337</v>
      </c>
      <c r="AU641" s="24">
        <v>15386.322711383104</v>
      </c>
      <c r="AV641" s="28">
        <f t="shared" si="336"/>
        <v>0.4272865585965549</v>
      </c>
      <c r="AW641" s="30">
        <f t="shared" si="337"/>
        <v>5.4877439103437941E-3</v>
      </c>
      <c r="AX641" s="33">
        <f t="shared" si="338"/>
        <v>0.4272865585965549</v>
      </c>
      <c r="AY641" s="30">
        <f t="shared" si="339"/>
        <v>-0.10906159214750163</v>
      </c>
      <c r="AZ641" s="31">
        <f t="shared" si="340"/>
        <v>0</v>
      </c>
      <c r="BA641" s="31">
        <v>0</v>
      </c>
      <c r="BB641" s="33">
        <f t="shared" si="341"/>
        <v>2.3609279930886484</v>
      </c>
      <c r="BC641" s="31">
        <f t="shared" si="342"/>
        <v>0.21704301789912717</v>
      </c>
      <c r="BD641" s="30">
        <f t="shared" si="343"/>
        <v>-0.16282313369335233</v>
      </c>
      <c r="BE641" s="31">
        <f t="shared" si="344"/>
        <v>0.31155963688716909</v>
      </c>
      <c r="BF641" s="31">
        <f t="shared" si="345"/>
        <v>0.16794951012125889</v>
      </c>
      <c r="BG641" s="31">
        <f t="shared" si="346"/>
        <v>0.25489069035527556</v>
      </c>
      <c r="BH641" s="24">
        <v>99.96</v>
      </c>
      <c r="BI641" s="24">
        <v>45.951981652900002</v>
      </c>
      <c r="BJ641" s="24">
        <f t="shared" si="354"/>
        <v>9615.2782898221794</v>
      </c>
      <c r="BK641" s="28">
        <v>1</v>
      </c>
      <c r="BL641" s="28" t="str">
        <f t="shared" si="347"/>
        <v>FALSETRUE</v>
      </c>
      <c r="BM641" s="24" t="str">
        <f t="shared" si="348"/>
        <v>FALSETRUE</v>
      </c>
      <c r="BN641" s="28">
        <v>0.316</v>
      </c>
      <c r="BO641" s="28">
        <f t="shared" si="349"/>
        <v>0.28088888888888891</v>
      </c>
      <c r="BP641" s="24">
        <v>2</v>
      </c>
      <c r="BQ641" s="24">
        <f t="shared" si="359"/>
        <v>368.21333333333331</v>
      </c>
      <c r="BR641" s="24">
        <v>225</v>
      </c>
      <c r="BS641" s="28">
        <v>0.66</v>
      </c>
      <c r="BT641" s="28">
        <v>2459.2656000000002</v>
      </c>
      <c r="BU641" s="24">
        <v>0.06</v>
      </c>
      <c r="BV641" s="28">
        <v>1.6400000000000001</v>
      </c>
      <c r="BW641" s="28">
        <v>6110.9023999999999</v>
      </c>
      <c r="BX641" s="24">
        <v>82385</v>
      </c>
      <c r="BY641" s="24">
        <v>260715</v>
      </c>
      <c r="BZ641" s="24">
        <v>29516</v>
      </c>
      <c r="CA641" s="24">
        <v>66932</v>
      </c>
      <c r="CB641" s="24">
        <v>32837</v>
      </c>
      <c r="CC641" s="24">
        <v>272847</v>
      </c>
      <c r="CD641" s="24">
        <v>42.92</v>
      </c>
      <c r="CE641" s="24">
        <v>32.71</v>
      </c>
      <c r="CF641" s="24">
        <v>90.52</v>
      </c>
      <c r="CG641" s="24">
        <v>372470</v>
      </c>
      <c r="CH641" s="24">
        <v>146</v>
      </c>
      <c r="CI641" s="24">
        <v>0.04</v>
      </c>
      <c r="CJ641" s="24" t="s">
        <v>98</v>
      </c>
      <c r="CK641" s="24">
        <v>107151</v>
      </c>
      <c r="CL641" s="28">
        <v>1.02</v>
      </c>
      <c r="CM641" s="28">
        <v>3.52</v>
      </c>
      <c r="CN641" s="24">
        <v>45980</v>
      </c>
      <c r="CO641" s="24">
        <v>42.96</v>
      </c>
      <c r="CP641" s="24">
        <v>16389</v>
      </c>
      <c r="CQ641" s="24">
        <v>33471</v>
      </c>
      <c r="CR641" s="24">
        <v>23609</v>
      </c>
      <c r="CS641" s="24">
        <v>82848</v>
      </c>
      <c r="CT641" s="24">
        <v>16778</v>
      </c>
      <c r="CU641" s="24">
        <v>30603</v>
      </c>
      <c r="CV641" s="24">
        <v>23060</v>
      </c>
      <c r="CW641" s="24">
        <v>19706</v>
      </c>
      <c r="CX641" s="24">
        <v>73.260000000000005</v>
      </c>
      <c r="CY641" s="24">
        <v>95.12</v>
      </c>
      <c r="CZ641" s="24">
        <v>84.35</v>
      </c>
      <c r="DA641" s="24">
        <v>41.98</v>
      </c>
      <c r="DB641" s="24">
        <v>6340</v>
      </c>
      <c r="DC641" s="24">
        <v>5.61</v>
      </c>
      <c r="DD641" s="24">
        <v>7.28</v>
      </c>
      <c r="DE641" s="24">
        <v>1793</v>
      </c>
      <c r="DF641" s="24">
        <v>1.68</v>
      </c>
      <c r="DG641" s="24">
        <v>1.61</v>
      </c>
      <c r="DH641" s="24">
        <v>1.5</v>
      </c>
    </row>
    <row r="642" spans="1:112" ht="12.3" customHeight="1">
      <c r="A642" s="24">
        <v>653</v>
      </c>
      <c r="B642" s="24" t="s">
        <v>176</v>
      </c>
      <c r="C642" s="24" t="s">
        <v>177</v>
      </c>
      <c r="D642" s="25" t="s">
        <v>169</v>
      </c>
      <c r="E642" s="25" t="s">
        <v>469</v>
      </c>
      <c r="F642" s="25" t="s">
        <v>1333</v>
      </c>
      <c r="G642" s="25" t="s">
        <v>1334</v>
      </c>
      <c r="H642" s="25" t="s">
        <v>2848</v>
      </c>
      <c r="I642" s="26">
        <v>67013</v>
      </c>
      <c r="J642" s="27">
        <v>79462.763458376852</v>
      </c>
      <c r="K642" s="27">
        <f t="shared" ref="K642:K705" si="360">P642*I642/100</f>
        <v>14012.418300000001</v>
      </c>
      <c r="L642" s="24">
        <v>13748</v>
      </c>
      <c r="M642" s="24">
        <v>2635</v>
      </c>
      <c r="N642" s="24">
        <v>1000</v>
      </c>
      <c r="O642" s="24">
        <f t="shared" ref="O642:O705" si="361">M642+N642</f>
        <v>3635</v>
      </c>
      <c r="P642" s="28">
        <v>20.91</v>
      </c>
      <c r="Q642" s="28">
        <f t="shared" ref="Q642:Q705" si="362">_xlfn.PERCENTILE.EXC(W:W,W642)</f>
        <v>0.39512899913529942</v>
      </c>
      <c r="R642" s="29">
        <v>0.22384249510082654</v>
      </c>
      <c r="S642" s="29">
        <v>0.25793555260280648</v>
      </c>
      <c r="T642" s="29">
        <v>0.97418293272804501</v>
      </c>
      <c r="U642" s="28" t="s">
        <v>182</v>
      </c>
      <c r="V642" s="28" t="s">
        <v>183</v>
      </c>
      <c r="W642" s="28">
        <v>0.32743277749615857</v>
      </c>
      <c r="X642" s="27">
        <v>26018.713346696586</v>
      </c>
      <c r="Y642" s="30">
        <f t="shared" ref="Y642:Y705" si="363">X642/(SUM(X:X))</f>
        <v>2.083650902732939E-3</v>
      </c>
      <c r="Z642" s="27">
        <f t="shared" ref="Z642:Z705" si="364">X642-AO642</f>
        <v>16916.713346696586</v>
      </c>
      <c r="AA642" s="27">
        <v>567</v>
      </c>
      <c r="AB642" s="27">
        <v>4063</v>
      </c>
      <c r="AC642" s="27">
        <v>88</v>
      </c>
      <c r="AD642" s="27">
        <v>5228</v>
      </c>
      <c r="AE642" s="27">
        <v>0</v>
      </c>
      <c r="AF642" s="27">
        <f t="shared" ref="AF642:AF705" si="365">MAX(AA642:AE642)</f>
        <v>5228</v>
      </c>
      <c r="AG642" s="27">
        <f t="shared" ref="AG642:AG705" si="366">COUNTIF(AA642:AE642,"&gt;0")</f>
        <v>4</v>
      </c>
      <c r="AH642" s="27">
        <v>127</v>
      </c>
      <c r="AI642" s="27">
        <v>4627</v>
      </c>
      <c r="AJ642" s="27">
        <v>1902</v>
      </c>
      <c r="AK642" s="27">
        <v>5124</v>
      </c>
      <c r="AL642" s="27">
        <v>0</v>
      </c>
      <c r="AM642" s="27">
        <v>9120</v>
      </c>
      <c r="AN642" s="27">
        <f t="shared" ref="AN642:AN705" si="367">COUNTIF(AH642:AL642,"&gt;0")</f>
        <v>4</v>
      </c>
      <c r="AO642" s="27">
        <v>9102</v>
      </c>
      <c r="AP642" s="30">
        <f t="shared" ref="AP642:AP705" si="368">AO642/(SUM(AO:AO))</f>
        <v>5.2637782083746008E-3</v>
      </c>
      <c r="AQ642" s="30">
        <f t="shared" ref="AQ642:AQ705" si="369">AI642/(SUM(AI:AI))</f>
        <v>1.459064521113392E-2</v>
      </c>
      <c r="AR642" s="31">
        <f t="shared" ref="AR642:AR705" si="370">AO642/X642</f>
        <v>0.34982513849615926</v>
      </c>
      <c r="AS642" s="31">
        <f>AR642/1</f>
        <v>0.34982513849615926</v>
      </c>
      <c r="AT642" s="32">
        <f t="shared" ref="AT642:AT705" si="371">AO642/J642</f>
        <v>0.11454421673577575</v>
      </c>
      <c r="AU642" s="24">
        <v>3148.2661556255648</v>
      </c>
      <c r="AV642" s="28">
        <f t="shared" ref="AV642:AV705" si="372">AU642/(MAX(AU:AU))</f>
        <v>8.7429065177999907E-2</v>
      </c>
      <c r="AW642" s="30">
        <f t="shared" ref="AW642:AW705" si="373">AU642/(SUM(AU:AU))</f>
        <v>1.1228724853726022E-3</v>
      </c>
      <c r="AX642" s="33">
        <f t="shared" ref="AX642:AX705" si="374">AU642/(MAX(AU:AU))</f>
        <v>8.7429065177999907E-2</v>
      </c>
      <c r="AY642" s="30">
        <f t="shared" ref="AY642:AY705" si="375">AW642-AQ642</f>
        <v>-1.3467772725761318E-2</v>
      </c>
      <c r="AZ642" s="31">
        <f t="shared" ref="AZ642:AZ705" si="376">(AY642-MIN($AY:$AY))/(MAX($AY:$AY)-MIN($AY:$AY))</f>
        <v>0.78416759675117331</v>
      </c>
      <c r="BA642" s="31">
        <v>0</v>
      </c>
      <c r="BB642" s="33">
        <f t="shared" ref="BB642:BB705" si="377">AI642/AU642</f>
        <v>1.4696978499521458</v>
      </c>
      <c r="BC642" s="31">
        <f t="shared" ref="BC642:BC705" si="378">AVERAGE(AZ642,AX642,R642)</f>
        <v>0.36514638567666657</v>
      </c>
      <c r="BD642" s="30">
        <f t="shared" ref="BD642:BD705" si="379">Y642-AP642</f>
        <v>-3.1801273056416618E-3</v>
      </c>
      <c r="BE642" s="31">
        <f t="shared" ref="BE642:BE705" si="380">(BD642-MIN($BD:$BD))/(MAX($BD:$BD)-MIN($BD:$BD))</f>
        <v>0.92974569959171693</v>
      </c>
      <c r="BF642" s="31">
        <f t="shared" ref="BF642:BF705" si="381">AVERAGE(BE642,Y642,W642)</f>
        <v>0.41975404266353616</v>
      </c>
      <c r="BG642" s="31">
        <f t="shared" ref="BG642:BG705" si="382">BF642/(MAX(BF:BF))</f>
        <v>0.63704501213894082</v>
      </c>
      <c r="BH642" s="24">
        <v>98.7</v>
      </c>
      <c r="BI642" s="24">
        <v>57.1293221707</v>
      </c>
      <c r="BJ642" s="24">
        <f t="shared" si="354"/>
        <v>1390.927818484271</v>
      </c>
      <c r="BK642" s="28">
        <f>BJ642/(2000)</f>
        <v>0.69546390924213553</v>
      </c>
      <c r="BL642" s="28" t="str">
        <f t="shared" ref="BL642:BL705" si="383">(BG642&gt;0.7191)&amp;(BH642&gt;59)</f>
        <v>FALSETRUE</v>
      </c>
      <c r="BM642" s="24" t="str">
        <f t="shared" ref="BM642:BM705" si="384">(BC642&gt;0.48)&amp;(BH642&gt;50)</f>
        <v>FALSETRUE</v>
      </c>
      <c r="BN642" s="28">
        <v>0.40659999999999996</v>
      </c>
      <c r="BO642" s="28">
        <f t="shared" ref="BO642:BO705" si="385">BN642/(MAX(BN:BN))</f>
        <v>0.3614222222222222</v>
      </c>
      <c r="BP642" s="24">
        <v>3.12</v>
      </c>
      <c r="BQ642" s="24">
        <f t="shared" si="359"/>
        <v>343.39285714285717</v>
      </c>
      <c r="BR642" s="24">
        <v>28</v>
      </c>
      <c r="BS642" s="28">
        <v>3.34</v>
      </c>
      <c r="BT642" s="28">
        <v>2238.2341999999999</v>
      </c>
      <c r="BU642" s="24">
        <v>0.44</v>
      </c>
      <c r="BV642" s="28">
        <v>5.1400000000000006</v>
      </c>
      <c r="BW642" s="28">
        <v>3444.4682000000007</v>
      </c>
      <c r="BX642" s="24">
        <v>18667</v>
      </c>
      <c r="BY642" s="24">
        <v>45912</v>
      </c>
      <c r="BZ642" s="24">
        <v>2434</v>
      </c>
      <c r="CA642" s="24">
        <v>15331</v>
      </c>
      <c r="CB642" s="24">
        <v>7031</v>
      </c>
      <c r="CC642" s="24">
        <v>44651</v>
      </c>
      <c r="CD642" s="24">
        <v>45.96</v>
      </c>
      <c r="CE642" s="24">
        <v>28.13</v>
      </c>
      <c r="CF642" s="24">
        <v>95.32</v>
      </c>
      <c r="CG642" s="24">
        <v>66142</v>
      </c>
      <c r="CH642" s="24">
        <v>871</v>
      </c>
      <c r="CI642" s="24">
        <v>1.3</v>
      </c>
      <c r="CJ642" s="24" t="s">
        <v>98</v>
      </c>
      <c r="CK642" s="24">
        <v>18319</v>
      </c>
      <c r="CL642" s="28">
        <v>1.02</v>
      </c>
      <c r="CM642" s="28">
        <v>3.62</v>
      </c>
      <c r="CN642" s="24">
        <v>7983</v>
      </c>
      <c r="CO642" s="24">
        <v>43.64</v>
      </c>
      <c r="CP642" s="24">
        <v>1552</v>
      </c>
      <c r="CQ642" s="24">
        <v>5565</v>
      </c>
      <c r="CR642" s="24">
        <v>2498</v>
      </c>
      <c r="CS642" s="24">
        <v>9615</v>
      </c>
      <c r="CT642" s="24">
        <v>3257</v>
      </c>
      <c r="CU642" s="24">
        <v>6871</v>
      </c>
      <c r="CV642" s="24">
        <v>4562</v>
      </c>
      <c r="CW642" s="24">
        <v>2525</v>
      </c>
      <c r="CX642" s="24">
        <v>63.51</v>
      </c>
      <c r="CY642" s="24">
        <v>93.32</v>
      </c>
      <c r="CZ642" s="24">
        <v>79.12</v>
      </c>
      <c r="DA642" s="24">
        <v>29.02</v>
      </c>
      <c r="DB642" s="24">
        <v>1693</v>
      </c>
      <c r="DC642" s="24">
        <v>7</v>
      </c>
      <c r="DD642" s="24">
        <v>9.94</v>
      </c>
      <c r="DE642" s="24">
        <v>1760</v>
      </c>
      <c r="DF642" s="24">
        <v>9.6199999999999992</v>
      </c>
      <c r="DG642" s="24">
        <v>5.58</v>
      </c>
      <c r="DH642" s="24">
        <v>1.77</v>
      </c>
    </row>
    <row r="643" spans="1:112" ht="12.3" customHeight="1">
      <c r="A643" s="24">
        <v>654</v>
      </c>
      <c r="B643" s="24" t="s">
        <v>176</v>
      </c>
      <c r="C643" s="24" t="s">
        <v>177</v>
      </c>
      <c r="D643" s="25" t="s">
        <v>169</v>
      </c>
      <c r="E643" s="25" t="s">
        <v>469</v>
      </c>
      <c r="F643" s="25" t="s">
        <v>470</v>
      </c>
      <c r="G643" s="25" t="s">
        <v>471</v>
      </c>
      <c r="H643" s="25" t="s">
        <v>2848</v>
      </c>
      <c r="I643" s="26">
        <v>32303</v>
      </c>
      <c r="J643" s="27">
        <v>38304.293913060857</v>
      </c>
      <c r="K643" s="27">
        <f t="shared" si="360"/>
        <v>13499.423699999999</v>
      </c>
      <c r="L643" s="24">
        <v>4777</v>
      </c>
      <c r="M643" s="24">
        <v>2303</v>
      </c>
      <c r="N643" s="24">
        <v>1127</v>
      </c>
      <c r="O643" s="24">
        <f t="shared" si="361"/>
        <v>3430</v>
      </c>
      <c r="P643" s="28">
        <v>41.79</v>
      </c>
      <c r="Q643" s="28">
        <f t="shared" si="362"/>
        <v>0.51747464615282401</v>
      </c>
      <c r="R643" s="29">
        <v>0.22384249510082654</v>
      </c>
      <c r="S643" s="29">
        <v>0.25793555260280648</v>
      </c>
      <c r="T643" s="29">
        <v>0.97418293272804501</v>
      </c>
      <c r="U643" s="28" t="s">
        <v>182</v>
      </c>
      <c r="V643" s="28" t="s">
        <v>183</v>
      </c>
      <c r="W643" s="28">
        <v>0.65439578056262393</v>
      </c>
      <c r="X643" s="27">
        <v>25066.168314137623</v>
      </c>
      <c r="Y643" s="30">
        <f t="shared" si="363"/>
        <v>2.0073684482341944E-3</v>
      </c>
      <c r="Z643" s="27">
        <f t="shared" si="364"/>
        <v>23652.168314137623</v>
      </c>
      <c r="AA643" s="27">
        <v>0</v>
      </c>
      <c r="AB643" s="27">
        <v>1362</v>
      </c>
      <c r="AC643" s="27">
        <v>0</v>
      </c>
      <c r="AD643" s="27">
        <v>0</v>
      </c>
      <c r="AE643" s="27">
        <v>0</v>
      </c>
      <c r="AF643" s="27">
        <f t="shared" si="365"/>
        <v>1362</v>
      </c>
      <c r="AG643" s="27">
        <f t="shared" si="366"/>
        <v>1</v>
      </c>
      <c r="AH643" s="27">
        <v>0</v>
      </c>
      <c r="AI643" s="27">
        <v>1408</v>
      </c>
      <c r="AJ643" s="27">
        <v>0</v>
      </c>
      <c r="AK643" s="27">
        <v>0</v>
      </c>
      <c r="AL643" s="27">
        <v>0</v>
      </c>
      <c r="AM643" s="27">
        <v>1408</v>
      </c>
      <c r="AN643" s="27">
        <f t="shared" si="367"/>
        <v>1</v>
      </c>
      <c r="AO643" s="27">
        <v>1414</v>
      </c>
      <c r="AP643" s="30">
        <f t="shared" si="368"/>
        <v>8.1773043140427213E-4</v>
      </c>
      <c r="AQ643" s="30">
        <f t="shared" si="369"/>
        <v>4.4399456358929241E-3</v>
      </c>
      <c r="AR643" s="31">
        <f t="shared" si="370"/>
        <v>5.6410695973923022E-2</v>
      </c>
      <c r="AS643" s="31">
        <f>AR643/1</f>
        <v>5.6410695973923022E-2</v>
      </c>
      <c r="AT643" s="32">
        <f t="shared" si="371"/>
        <v>3.6914921423936223E-2</v>
      </c>
      <c r="AU643" s="24">
        <v>7104.1205937878458</v>
      </c>
      <c r="AV643" s="28">
        <f t="shared" si="372"/>
        <v>0.19728529664393454</v>
      </c>
      <c r="AW643" s="30">
        <f t="shared" si="373"/>
        <v>2.5337824545994267E-3</v>
      </c>
      <c r="AX643" s="33">
        <f t="shared" si="374"/>
        <v>0.19728529664393454</v>
      </c>
      <c r="AY643" s="30">
        <f t="shared" si="375"/>
        <v>-1.9061631812934974E-3</v>
      </c>
      <c r="AZ643" s="31">
        <f t="shared" si="376"/>
        <v>0.87900887023416252</v>
      </c>
      <c r="BA643" s="31">
        <f>AU643-AI643</f>
        <v>5696.1205937878458</v>
      </c>
      <c r="BB643" s="33">
        <f t="shared" si="377"/>
        <v>0.19819483374637767</v>
      </c>
      <c r="BC643" s="31">
        <f t="shared" si="378"/>
        <v>0.4333788873263078</v>
      </c>
      <c r="BD643" s="30">
        <f t="shared" si="379"/>
        <v>1.1896380168299222E-3</v>
      </c>
      <c r="BE643" s="31">
        <f t="shared" si="380"/>
        <v>0.94666675414189938</v>
      </c>
      <c r="BF643" s="31">
        <f t="shared" si="381"/>
        <v>0.53435663438425252</v>
      </c>
      <c r="BG643" s="31">
        <f t="shared" si="382"/>
        <v>0.81097307956293541</v>
      </c>
      <c r="BH643" s="24">
        <v>100</v>
      </c>
      <c r="BI643" s="24">
        <v>34.518199250599999</v>
      </c>
      <c r="BJ643" s="24">
        <f t="shared" si="354"/>
        <v>1109.6840143651193</v>
      </c>
      <c r="BK643" s="28">
        <f>BJ643/(2000)</f>
        <v>0.5548420071825596</v>
      </c>
      <c r="BL643" s="28" t="str">
        <f t="shared" si="383"/>
        <v>TRUETRUE</v>
      </c>
      <c r="BM643" s="24" t="str">
        <f t="shared" si="384"/>
        <v>FALSETRUE</v>
      </c>
      <c r="BN643" s="28">
        <v>0.48710000000000003</v>
      </c>
      <c r="BO643" s="28">
        <f t="shared" si="385"/>
        <v>0.43297777777777779</v>
      </c>
      <c r="BP643" s="24">
        <v>3.63</v>
      </c>
      <c r="BQ643" s="24">
        <f t="shared" si="359"/>
        <v>350.19354838709677</v>
      </c>
      <c r="BR643" s="24">
        <v>31</v>
      </c>
      <c r="BS643" s="28">
        <v>6.03</v>
      </c>
      <c r="BT643" s="28">
        <v>1947.8708999999999</v>
      </c>
      <c r="BU643" s="24">
        <v>1.0900000000000001</v>
      </c>
      <c r="BV643" s="28">
        <v>8.77</v>
      </c>
      <c r="BW643" s="28">
        <v>2832.9731000000002</v>
      </c>
      <c r="BX643" s="24">
        <v>10258</v>
      </c>
      <c r="BY643" s="24">
        <v>21059</v>
      </c>
      <c r="BZ643" s="24">
        <v>986</v>
      </c>
      <c r="CA643" s="24">
        <v>8285</v>
      </c>
      <c r="CB643" s="24">
        <v>4045</v>
      </c>
      <c r="CC643" s="24">
        <v>19973</v>
      </c>
      <c r="CD643" s="24">
        <v>53.39</v>
      </c>
      <c r="CE643" s="24">
        <v>26.03</v>
      </c>
      <c r="CF643" s="24">
        <v>100.22</v>
      </c>
      <c r="CG643" s="24">
        <v>32303</v>
      </c>
      <c r="CH643" s="24">
        <v>0</v>
      </c>
      <c r="CI643" s="24">
        <v>0</v>
      </c>
      <c r="CJ643" s="24" t="s">
        <v>98</v>
      </c>
      <c r="CK643" s="24">
        <v>8411</v>
      </c>
      <c r="CL643" s="28">
        <v>1.02</v>
      </c>
      <c r="CM643" s="28">
        <v>3.8</v>
      </c>
      <c r="CN643" s="24">
        <v>3300</v>
      </c>
      <c r="CO643" s="24">
        <v>39.270000000000003</v>
      </c>
      <c r="CP643" s="24">
        <v>1916</v>
      </c>
      <c r="CQ643" s="24">
        <v>5351</v>
      </c>
      <c r="CR643" s="24">
        <v>3589</v>
      </c>
      <c r="CS643" s="24">
        <v>10856</v>
      </c>
      <c r="CT643" s="24">
        <v>1632</v>
      </c>
      <c r="CU643" s="24">
        <v>3819</v>
      </c>
      <c r="CV643" s="24">
        <v>2439</v>
      </c>
      <c r="CW643" s="24">
        <v>1688</v>
      </c>
      <c r="CX643" s="24">
        <v>57.16</v>
      </c>
      <c r="CY643" s="24">
        <v>92.83</v>
      </c>
      <c r="CZ643" s="24">
        <v>72.59</v>
      </c>
      <c r="DA643" s="24">
        <v>33.19</v>
      </c>
      <c r="DB643" s="24">
        <v>925</v>
      </c>
      <c r="DC643" s="24">
        <v>8.26</v>
      </c>
      <c r="DD643" s="24">
        <v>15.41</v>
      </c>
      <c r="DE643" s="24">
        <v>2149</v>
      </c>
      <c r="DF643" s="24">
        <v>25.57</v>
      </c>
      <c r="DG643" s="24">
        <v>10.94</v>
      </c>
      <c r="DH643" s="24">
        <v>3.91</v>
      </c>
    </row>
    <row r="644" spans="1:112" ht="12.3" customHeight="1">
      <c r="A644" s="24">
        <v>655</v>
      </c>
      <c r="B644" s="24" t="s">
        <v>176</v>
      </c>
      <c r="C644" s="24" t="s">
        <v>177</v>
      </c>
      <c r="D644" s="25" t="s">
        <v>169</v>
      </c>
      <c r="E644" s="25" t="s">
        <v>469</v>
      </c>
      <c r="F644" s="25" t="s">
        <v>1140</v>
      </c>
      <c r="G644" s="25" t="s">
        <v>1141</v>
      </c>
      <c r="H644" s="25" t="s">
        <v>2848</v>
      </c>
      <c r="I644" s="26">
        <v>65159</v>
      </c>
      <c r="J644" s="27">
        <v>77264.324894936464</v>
      </c>
      <c r="K644" s="27">
        <f t="shared" si="360"/>
        <v>11533.143</v>
      </c>
      <c r="L644" s="24">
        <v>14885</v>
      </c>
      <c r="M644" s="24">
        <v>2774</v>
      </c>
      <c r="N644" s="24">
        <v>426</v>
      </c>
      <c r="O644" s="24">
        <f t="shared" si="361"/>
        <v>3200</v>
      </c>
      <c r="P644" s="28">
        <v>17.7</v>
      </c>
      <c r="Q644" s="28">
        <f t="shared" si="362"/>
        <v>0.37739338993562865</v>
      </c>
      <c r="R644" s="29">
        <v>0.22384249510082654</v>
      </c>
      <c r="S644" s="29">
        <v>0.25793555260280648</v>
      </c>
      <c r="T644" s="29">
        <v>0.97418293272804501</v>
      </c>
      <c r="U644" s="28" t="s">
        <v>182</v>
      </c>
      <c r="V644" s="28" t="s">
        <v>183</v>
      </c>
      <c r="W644" s="28">
        <v>0.27716691351898642</v>
      </c>
      <c r="X644" s="27">
        <v>21415.114456257725</v>
      </c>
      <c r="Y644" s="30">
        <f t="shared" si="363"/>
        <v>1.7149819045366407E-3</v>
      </c>
      <c r="Z644" s="27">
        <f t="shared" si="364"/>
        <v>19943.114456257725</v>
      </c>
      <c r="AA644" s="27">
        <v>0</v>
      </c>
      <c r="AB644" s="27">
        <v>696</v>
      </c>
      <c r="AC644" s="27">
        <v>0</v>
      </c>
      <c r="AD644" s="27">
        <v>0</v>
      </c>
      <c r="AE644" s="27">
        <v>0</v>
      </c>
      <c r="AF644" s="27">
        <f t="shared" si="365"/>
        <v>696</v>
      </c>
      <c r="AG644" s="27">
        <f t="shared" si="366"/>
        <v>1</v>
      </c>
      <c r="AH644" s="27">
        <v>0</v>
      </c>
      <c r="AI644" s="27">
        <v>1392</v>
      </c>
      <c r="AJ644" s="27">
        <v>80</v>
      </c>
      <c r="AK644" s="27">
        <v>0</v>
      </c>
      <c r="AL644" s="27">
        <v>0</v>
      </c>
      <c r="AM644" s="27">
        <v>1472</v>
      </c>
      <c r="AN644" s="27">
        <f t="shared" si="367"/>
        <v>2</v>
      </c>
      <c r="AO644" s="27">
        <v>1472</v>
      </c>
      <c r="AP644" s="30">
        <f t="shared" si="368"/>
        <v>8.5127241515352801E-4</v>
      </c>
      <c r="AQ644" s="30">
        <f t="shared" si="369"/>
        <v>4.3894917082123227E-3</v>
      </c>
      <c r="AR644" s="31">
        <f t="shared" si="370"/>
        <v>6.8736499307845908E-2</v>
      </c>
      <c r="AS644" s="31">
        <f>AR644/1</f>
        <v>6.8736499307845908E-2</v>
      </c>
      <c r="AT644" s="32">
        <f t="shared" si="371"/>
        <v>1.9051483359255598E-2</v>
      </c>
      <c r="AU644" s="24">
        <v>2826.5481840666234</v>
      </c>
      <c r="AV644" s="28">
        <f t="shared" si="372"/>
        <v>7.8494781952263032E-2</v>
      </c>
      <c r="AW644" s="30">
        <f t="shared" si="373"/>
        <v>1.0081273398048062E-3</v>
      </c>
      <c r="AX644" s="33">
        <f t="shared" si="374"/>
        <v>7.8494781952263032E-2</v>
      </c>
      <c r="AY644" s="30">
        <f t="shared" si="375"/>
        <v>-3.3813643684075167E-3</v>
      </c>
      <c r="AZ644" s="31">
        <f t="shared" si="376"/>
        <v>0.86690761748977652</v>
      </c>
      <c r="BA644" s="31">
        <f>AU644-AI644</f>
        <v>1434.5481840666234</v>
      </c>
      <c r="BB644" s="33">
        <f t="shared" si="377"/>
        <v>0.49247347271373804</v>
      </c>
      <c r="BC644" s="31">
        <f t="shared" si="378"/>
        <v>0.3897482981809553</v>
      </c>
      <c r="BD644" s="30">
        <f t="shared" si="379"/>
        <v>8.6370948938311264E-4</v>
      </c>
      <c r="BE644" s="31">
        <f t="shared" si="380"/>
        <v>0.9454046601882431</v>
      </c>
      <c r="BF644" s="31">
        <f t="shared" si="381"/>
        <v>0.4080955185372554</v>
      </c>
      <c r="BG644" s="31">
        <f t="shared" si="382"/>
        <v>0.6193513060904634</v>
      </c>
      <c r="BH644" s="24">
        <v>100</v>
      </c>
      <c r="BI644" s="24">
        <v>13.205611083599999</v>
      </c>
      <c r="BJ644" s="24">
        <f t="shared" si="354"/>
        <v>5850.8708461731658</v>
      </c>
      <c r="BK644" s="28">
        <v>1</v>
      </c>
      <c r="BL644" s="28" t="str">
        <f t="shared" si="383"/>
        <v>FALSETRUE</v>
      </c>
      <c r="BM644" s="24" t="str">
        <f t="shared" si="384"/>
        <v>FALSETRUE</v>
      </c>
      <c r="BN644" s="28">
        <v>0.41799999999999998</v>
      </c>
      <c r="BO644" s="28">
        <f t="shared" si="385"/>
        <v>0.37155555555555553</v>
      </c>
      <c r="BP644" s="24">
        <v>2.68</v>
      </c>
      <c r="BQ644" s="24">
        <f t="shared" si="359"/>
        <v>377.7037037037037</v>
      </c>
      <c r="BR644" s="24">
        <v>27</v>
      </c>
      <c r="BS644" s="28">
        <v>0.66</v>
      </c>
      <c r="BT644" s="28">
        <v>430.04939999999999</v>
      </c>
      <c r="BU644" s="24">
        <v>0.4</v>
      </c>
      <c r="BV644" s="28">
        <v>2.64</v>
      </c>
      <c r="BW644" s="28">
        <v>1720.1976000000002</v>
      </c>
      <c r="BX644" s="24">
        <v>18451</v>
      </c>
      <c r="BY644" s="24">
        <v>44136</v>
      </c>
      <c r="BZ644" s="24">
        <v>2572</v>
      </c>
      <c r="CA644" s="24">
        <v>15090</v>
      </c>
      <c r="CB644" s="24">
        <v>7022</v>
      </c>
      <c r="CC644" s="24">
        <v>43047</v>
      </c>
      <c r="CD644" s="24">
        <v>47.63</v>
      </c>
      <c r="CE644" s="24">
        <v>28.2</v>
      </c>
      <c r="CF644" s="24">
        <v>94.04</v>
      </c>
      <c r="CG644" s="24">
        <v>65159</v>
      </c>
      <c r="CH644" s="24">
        <v>0</v>
      </c>
      <c r="CI644" s="24">
        <v>0</v>
      </c>
      <c r="CJ644" s="24" t="s">
        <v>98</v>
      </c>
      <c r="CK644" s="24">
        <v>18709</v>
      </c>
      <c r="CL644" s="28">
        <v>1.04</v>
      </c>
      <c r="CM644" s="28">
        <v>3.61</v>
      </c>
      <c r="CN644" s="24">
        <v>7478</v>
      </c>
      <c r="CO644" s="24">
        <v>40.11</v>
      </c>
      <c r="CP644" s="24">
        <v>1925</v>
      </c>
      <c r="CQ644" s="24">
        <v>5129</v>
      </c>
      <c r="CR644" s="24">
        <v>3081</v>
      </c>
      <c r="CS644" s="24">
        <v>10198</v>
      </c>
      <c r="CT644" s="24">
        <v>3749</v>
      </c>
      <c r="CU644" s="24">
        <v>6908</v>
      </c>
      <c r="CV644" s="24">
        <v>4669</v>
      </c>
      <c r="CW644" s="24">
        <v>2766</v>
      </c>
      <c r="CX644" s="24">
        <v>73.27</v>
      </c>
      <c r="CY644" s="24">
        <v>96.05</v>
      </c>
      <c r="CZ644" s="24">
        <v>80.28</v>
      </c>
      <c r="DA644" s="24">
        <v>31.65</v>
      </c>
      <c r="DB644" s="24">
        <v>1407</v>
      </c>
      <c r="DC644" s="24">
        <v>4.5199999999999996</v>
      </c>
      <c r="DD644" s="24">
        <v>9.44</v>
      </c>
      <c r="DE644" s="24">
        <v>893</v>
      </c>
      <c r="DF644" s="24">
        <v>4.79</v>
      </c>
      <c r="DG644" s="24">
        <v>2.74</v>
      </c>
      <c r="DH644" s="24">
        <v>2.12</v>
      </c>
    </row>
    <row r="645" spans="1:112" ht="12.3" customHeight="1">
      <c r="A645" s="24">
        <v>656</v>
      </c>
      <c r="B645" s="24" t="s">
        <v>176</v>
      </c>
      <c r="C645" s="24" t="s">
        <v>177</v>
      </c>
      <c r="D645" s="25" t="s">
        <v>169</v>
      </c>
      <c r="E645" s="25" t="s">
        <v>469</v>
      </c>
      <c r="F645" s="25" t="s">
        <v>1880</v>
      </c>
      <c r="G645" s="25" t="s">
        <v>1881</v>
      </c>
      <c r="H645" s="25" t="s">
        <v>2848</v>
      </c>
      <c r="I645" s="26">
        <v>63260</v>
      </c>
      <c r="J645" s="27">
        <v>75012.526172189275</v>
      </c>
      <c r="K645" s="27">
        <f t="shared" si="360"/>
        <v>2581.0080000000003</v>
      </c>
      <c r="L645" s="24">
        <v>17763</v>
      </c>
      <c r="M645" s="24">
        <v>730</v>
      </c>
      <c r="N645" s="24">
        <v>26</v>
      </c>
      <c r="O645" s="24">
        <f t="shared" si="361"/>
        <v>756</v>
      </c>
      <c r="P645" s="28">
        <v>4.08</v>
      </c>
      <c r="Q645" s="28">
        <f t="shared" si="362"/>
        <v>0.21331055237467</v>
      </c>
      <c r="R645" s="29">
        <v>0.22384249510082654</v>
      </c>
      <c r="S645" s="29">
        <v>0.25793555260280648</v>
      </c>
      <c r="T645" s="29">
        <v>0.97418293272804501</v>
      </c>
      <c r="U645" s="28" t="s">
        <v>182</v>
      </c>
      <c r="V645" s="28" t="s">
        <v>183</v>
      </c>
      <c r="W645" s="28">
        <v>6.3889322438274845E-2</v>
      </c>
      <c r="X645" s="27">
        <v>4792.4994715245311</v>
      </c>
      <c r="Y645" s="30">
        <f t="shared" si="363"/>
        <v>3.8379668191613564E-4</v>
      </c>
      <c r="Z645" s="27">
        <f t="shared" si="364"/>
        <v>-1835.5005284754689</v>
      </c>
      <c r="AA645" s="27">
        <v>0</v>
      </c>
      <c r="AB645" s="27">
        <v>6216</v>
      </c>
      <c r="AC645" s="27">
        <v>47</v>
      </c>
      <c r="AD645" s="27">
        <v>88</v>
      </c>
      <c r="AE645" s="27">
        <v>0</v>
      </c>
      <c r="AF645" s="27">
        <f t="shared" si="365"/>
        <v>6216</v>
      </c>
      <c r="AG645" s="27">
        <f t="shared" si="366"/>
        <v>3</v>
      </c>
      <c r="AH645" s="27">
        <v>0</v>
      </c>
      <c r="AI645" s="27">
        <v>7754</v>
      </c>
      <c r="AJ645" s="27">
        <v>23</v>
      </c>
      <c r="AK645" s="27">
        <v>88</v>
      </c>
      <c r="AL645" s="27">
        <v>0</v>
      </c>
      <c r="AM645" s="27">
        <v>6628</v>
      </c>
      <c r="AN645" s="27">
        <f t="shared" si="367"/>
        <v>3</v>
      </c>
      <c r="AO645" s="27">
        <v>6628</v>
      </c>
      <c r="AP645" s="30">
        <f t="shared" si="368"/>
        <v>3.8330391084494455E-3</v>
      </c>
      <c r="AQ645" s="30">
        <f t="shared" si="369"/>
        <v>2.4451234702211458E-2</v>
      </c>
      <c r="AR645" s="31">
        <f t="shared" si="370"/>
        <v>1.3829944143721693</v>
      </c>
      <c r="AS645" s="31">
        <v>1</v>
      </c>
      <c r="AT645" s="32">
        <f t="shared" si="371"/>
        <v>8.8358576070156611E-2</v>
      </c>
      <c r="AU645" s="24">
        <v>1197.7331277503386</v>
      </c>
      <c r="AV645" s="28">
        <f t="shared" si="372"/>
        <v>3.3261701049264271E-2</v>
      </c>
      <c r="AW645" s="30">
        <f t="shared" si="373"/>
        <v>4.2718801635209568E-4</v>
      </c>
      <c r="AX645" s="33">
        <f t="shared" si="374"/>
        <v>3.3261701049264271E-2</v>
      </c>
      <c r="AY645" s="30">
        <f t="shared" si="375"/>
        <v>-2.4024046685859363E-2</v>
      </c>
      <c r="AZ645" s="31">
        <f t="shared" si="376"/>
        <v>0.69757321196760558</v>
      </c>
      <c r="BA645" s="31">
        <v>0</v>
      </c>
      <c r="BB645" s="33">
        <f t="shared" si="377"/>
        <v>6.4738962464569001</v>
      </c>
      <c r="BC645" s="31">
        <f t="shared" si="378"/>
        <v>0.31822580270589879</v>
      </c>
      <c r="BD645" s="30">
        <f t="shared" si="379"/>
        <v>-3.4492424265333099E-3</v>
      </c>
      <c r="BE645" s="31">
        <f t="shared" si="380"/>
        <v>0.9287036043520781</v>
      </c>
      <c r="BF645" s="31">
        <f t="shared" si="381"/>
        <v>0.33099224115742304</v>
      </c>
      <c r="BG645" s="31">
        <f t="shared" si="382"/>
        <v>0.50233454560208535</v>
      </c>
      <c r="BH645" s="24">
        <v>100</v>
      </c>
      <c r="BI645" s="24">
        <v>22.654014320400002</v>
      </c>
      <c r="BJ645" s="24">
        <f t="shared" si="354"/>
        <v>3311.2244528176311</v>
      </c>
      <c r="BK645" s="28">
        <v>1</v>
      </c>
      <c r="BL645" s="28" t="str">
        <f t="shared" si="383"/>
        <v>FALSETRUE</v>
      </c>
      <c r="BM645" s="24" t="str">
        <f t="shared" si="384"/>
        <v>FALSETRUE</v>
      </c>
      <c r="BN645" s="28">
        <v>0.20469999999999999</v>
      </c>
      <c r="BO645" s="28">
        <f t="shared" si="385"/>
        <v>0.18195555555555554</v>
      </c>
      <c r="BP645" s="24">
        <v>0.98</v>
      </c>
      <c r="BQ645" s="24">
        <f t="shared" si="359"/>
        <v>446.35714285714283</v>
      </c>
      <c r="BR645" s="24">
        <v>42</v>
      </c>
      <c r="BS645" s="28">
        <v>0.05</v>
      </c>
      <c r="BT645" s="28">
        <v>31.63</v>
      </c>
      <c r="BU645" s="24">
        <v>0.03</v>
      </c>
      <c r="BV645" s="28">
        <v>0.28999999999999998</v>
      </c>
      <c r="BW645" s="28">
        <v>183.45399999999998</v>
      </c>
      <c r="BX645" s="24">
        <v>9274</v>
      </c>
      <c r="BY645" s="24">
        <v>45305</v>
      </c>
      <c r="BZ645" s="24">
        <v>8681</v>
      </c>
      <c r="CA645" s="24">
        <v>7386</v>
      </c>
      <c r="CB645" s="24">
        <v>3986</v>
      </c>
      <c r="CC645" s="24">
        <v>51888</v>
      </c>
      <c r="CD645" s="24">
        <v>39.630000000000003</v>
      </c>
      <c r="CE645" s="24">
        <v>38.880000000000003</v>
      </c>
      <c r="CF645" s="24">
        <v>89.93</v>
      </c>
      <c r="CG645" s="24">
        <v>63260</v>
      </c>
      <c r="CH645" s="24">
        <v>0</v>
      </c>
      <c r="CI645" s="24">
        <v>0</v>
      </c>
      <c r="CJ645" s="24" t="s">
        <v>98</v>
      </c>
      <c r="CK645" s="24">
        <v>19697</v>
      </c>
      <c r="CL645" s="28">
        <v>1.01</v>
      </c>
      <c r="CM645" s="28">
        <v>3.04</v>
      </c>
      <c r="CN645" s="24">
        <v>7797</v>
      </c>
      <c r="CO645" s="24">
        <v>39.619999999999997</v>
      </c>
      <c r="CP645" s="24">
        <v>2945</v>
      </c>
      <c r="CQ645" s="24">
        <v>6820</v>
      </c>
      <c r="CR645" s="24">
        <v>8898</v>
      </c>
      <c r="CS645" s="24">
        <v>18747</v>
      </c>
      <c r="CT645" s="24">
        <v>1888</v>
      </c>
      <c r="CU645" s="24">
        <v>3440</v>
      </c>
      <c r="CV645" s="24">
        <v>2947</v>
      </c>
      <c r="CW645" s="24">
        <v>3927</v>
      </c>
      <c r="CX645" s="24">
        <v>75.64</v>
      </c>
      <c r="CY645" s="24">
        <v>93.17</v>
      </c>
      <c r="CZ645" s="24">
        <v>89.14</v>
      </c>
      <c r="DA645" s="24">
        <v>62.48</v>
      </c>
      <c r="DB645" s="24">
        <v>563</v>
      </c>
      <c r="DC645" s="24">
        <v>7.02</v>
      </c>
      <c r="DD645" s="24">
        <v>1.91</v>
      </c>
      <c r="DE645" s="24">
        <v>18</v>
      </c>
      <c r="DF645" s="24">
        <v>0.09</v>
      </c>
      <c r="DG645" s="24">
        <v>0.3</v>
      </c>
      <c r="DH645" s="24">
        <v>1.1599999999999999</v>
      </c>
    </row>
    <row r="646" spans="1:112" ht="12.3" customHeight="1">
      <c r="A646" s="24">
        <v>657</v>
      </c>
      <c r="B646" s="24" t="s">
        <v>176</v>
      </c>
      <c r="C646" s="24" t="s">
        <v>177</v>
      </c>
      <c r="D646" s="25" t="s">
        <v>242</v>
      </c>
      <c r="E646" s="25" t="s">
        <v>243</v>
      </c>
      <c r="F646" s="25" t="s">
        <v>244</v>
      </c>
      <c r="G646" s="25" t="s">
        <v>245</v>
      </c>
      <c r="H646" s="25" t="s">
        <v>2848</v>
      </c>
      <c r="I646" s="26">
        <v>105841</v>
      </c>
      <c r="J646" s="27">
        <v>135152.18602693605</v>
      </c>
      <c r="K646" s="27">
        <f t="shared" si="360"/>
        <v>23634.295299999998</v>
      </c>
      <c r="L646" s="24">
        <v>20968</v>
      </c>
      <c r="M646" s="24">
        <v>4260</v>
      </c>
      <c r="N646" s="24">
        <v>1768</v>
      </c>
      <c r="O646" s="24">
        <f t="shared" si="361"/>
        <v>6028</v>
      </c>
      <c r="P646" s="28">
        <v>22.33</v>
      </c>
      <c r="Q646" s="28">
        <f t="shared" si="362"/>
        <v>0.41787679263496341</v>
      </c>
      <c r="R646" s="29">
        <v>0.38092453746959187</v>
      </c>
      <c r="S646" s="29">
        <v>0.2914142101965716</v>
      </c>
      <c r="T646" s="29">
        <v>0.59105261722821556</v>
      </c>
      <c r="U646" s="28" t="s">
        <v>194</v>
      </c>
      <c r="V646" s="28" t="s">
        <v>129</v>
      </c>
      <c r="W646" s="28">
        <v>0.39535380831057476</v>
      </c>
      <c r="X646" s="27">
        <v>53432.931447248418</v>
      </c>
      <c r="Y646" s="30">
        <f t="shared" si="363"/>
        <v>4.2790577059746079E-3</v>
      </c>
      <c r="Z646" s="27">
        <f t="shared" si="364"/>
        <v>52562.931447248418</v>
      </c>
      <c r="AA646" s="27">
        <v>0</v>
      </c>
      <c r="AB646" s="27">
        <v>39</v>
      </c>
      <c r="AC646" s="27">
        <v>713</v>
      </c>
      <c r="AD646" s="27">
        <v>490</v>
      </c>
      <c r="AE646" s="27">
        <v>24031</v>
      </c>
      <c r="AF646" s="27">
        <f t="shared" si="365"/>
        <v>24031</v>
      </c>
      <c r="AG646" s="27">
        <f t="shared" si="366"/>
        <v>4</v>
      </c>
      <c r="AH646" s="27">
        <v>0</v>
      </c>
      <c r="AI646" s="27">
        <v>39</v>
      </c>
      <c r="AJ646" s="27">
        <v>374</v>
      </c>
      <c r="AK646" s="27">
        <v>490</v>
      </c>
      <c r="AL646" s="27">
        <v>25244</v>
      </c>
      <c r="AM646" s="27">
        <v>26114</v>
      </c>
      <c r="AN646" s="27">
        <f t="shared" si="367"/>
        <v>4</v>
      </c>
      <c r="AO646" s="27">
        <v>870</v>
      </c>
      <c r="AP646" s="30">
        <f t="shared" si="368"/>
        <v>5.0312975623883788E-4</v>
      </c>
      <c r="AQ646" s="30">
        <f t="shared" si="369"/>
        <v>1.2298144872146594E-4</v>
      </c>
      <c r="AR646" s="31">
        <f t="shared" si="370"/>
        <v>1.628209376569403E-2</v>
      </c>
      <c r="AS646" s="31">
        <f t="shared" ref="AS646:AS677" si="386">AR646/1</f>
        <v>1.628209376569403E-2</v>
      </c>
      <c r="AT646" s="32">
        <f t="shared" si="371"/>
        <v>6.4371877775370023E-3</v>
      </c>
      <c r="AU646" s="24">
        <v>11066.348448421299</v>
      </c>
      <c r="AV646" s="28">
        <f t="shared" si="372"/>
        <v>0.30731852135520488</v>
      </c>
      <c r="AW646" s="30">
        <f t="shared" si="373"/>
        <v>3.9469655905915559E-3</v>
      </c>
      <c r="AX646" s="33">
        <f t="shared" si="374"/>
        <v>0.30731852135520488</v>
      </c>
      <c r="AY646" s="30">
        <f t="shared" si="375"/>
        <v>3.8239841418700898E-3</v>
      </c>
      <c r="AZ646" s="31">
        <f t="shared" si="376"/>
        <v>0.92601395782890983</v>
      </c>
      <c r="BA646" s="31">
        <f t="shared" ref="BA646:BA709" si="387">AU646-AI646</f>
        <v>11027.348448421299</v>
      </c>
      <c r="BB646" s="33">
        <f t="shared" si="377"/>
        <v>3.5241977226520148E-3</v>
      </c>
      <c r="BC646" s="31">
        <f t="shared" si="378"/>
        <v>0.53808567221790227</v>
      </c>
      <c r="BD646" s="30">
        <f t="shared" si="379"/>
        <v>3.7759279497357702E-3</v>
      </c>
      <c r="BE646" s="31">
        <f t="shared" si="380"/>
        <v>0.95668165192422128</v>
      </c>
      <c r="BF646" s="31">
        <f t="shared" si="381"/>
        <v>0.45210483931359019</v>
      </c>
      <c r="BG646" s="31">
        <f t="shared" si="382"/>
        <v>0.6861426063249666</v>
      </c>
      <c r="BH646" s="24">
        <v>95.95</v>
      </c>
      <c r="BI646" s="24">
        <v>259.755185294</v>
      </c>
      <c r="BJ646" s="24">
        <f t="shared" si="354"/>
        <v>520.30601766030611</v>
      </c>
      <c r="BK646" s="28">
        <f t="shared" ref="BK646:BK670" si="388">BJ646/(2000)</f>
        <v>0.26015300883015308</v>
      </c>
      <c r="BL646" s="28" t="str">
        <f t="shared" si="383"/>
        <v>FALSETRUE</v>
      </c>
      <c r="BM646" s="24" t="str">
        <f t="shared" si="384"/>
        <v>TRUETRUE</v>
      </c>
      <c r="BN646" s="28">
        <v>0.41590000000000005</v>
      </c>
      <c r="BO646" s="28">
        <f t="shared" si="385"/>
        <v>0.36968888888888896</v>
      </c>
      <c r="BP646" s="24">
        <v>2.81</v>
      </c>
      <c r="BQ646" s="24">
        <f t="shared" si="359"/>
        <v>318.07954545454544</v>
      </c>
      <c r="BR646" s="24">
        <v>88</v>
      </c>
      <c r="BS646" s="28">
        <v>5.26</v>
      </c>
      <c r="BT646" s="28">
        <v>5567.2366000000002</v>
      </c>
      <c r="BU646" s="24">
        <v>0.2</v>
      </c>
      <c r="BV646" s="28">
        <v>6.82</v>
      </c>
      <c r="BW646" s="28">
        <v>7218.3562000000002</v>
      </c>
      <c r="BX646" s="24">
        <v>29521</v>
      </c>
      <c r="BY646" s="24">
        <v>70983</v>
      </c>
      <c r="BZ646" s="24">
        <v>5337</v>
      </c>
      <c r="CA646" s="24">
        <v>23443</v>
      </c>
      <c r="CB646" s="24">
        <v>12581</v>
      </c>
      <c r="CC646" s="24">
        <v>69817</v>
      </c>
      <c r="CD646" s="24">
        <v>49.11</v>
      </c>
      <c r="CE646" s="24">
        <v>29.18</v>
      </c>
      <c r="CF646" s="24">
        <v>95.68</v>
      </c>
      <c r="CG646" s="24">
        <v>101552</v>
      </c>
      <c r="CH646" s="24">
        <v>4289</v>
      </c>
      <c r="CI646" s="24">
        <v>4.05</v>
      </c>
      <c r="CJ646" s="24" t="s">
        <v>98</v>
      </c>
      <c r="CK646" s="24">
        <v>27664</v>
      </c>
      <c r="CL646" s="28">
        <v>1.02</v>
      </c>
      <c r="CM646" s="28">
        <v>3.89</v>
      </c>
      <c r="CN646" s="24">
        <v>12833</v>
      </c>
      <c r="CO646" s="24">
        <v>46.53</v>
      </c>
      <c r="CP646" s="24">
        <v>5631</v>
      </c>
      <c r="CQ646" s="24">
        <v>12726</v>
      </c>
      <c r="CR646" s="24">
        <v>8770</v>
      </c>
      <c r="CS646" s="24">
        <v>27991</v>
      </c>
      <c r="CT646" s="24">
        <v>5395</v>
      </c>
      <c r="CU646" s="24">
        <v>11527</v>
      </c>
      <c r="CV646" s="24">
        <v>8514</v>
      </c>
      <c r="CW646" s="24">
        <v>5642</v>
      </c>
      <c r="CX646" s="24">
        <v>68.8</v>
      </c>
      <c r="CY646" s="24">
        <v>96.97</v>
      </c>
      <c r="CZ646" s="24">
        <v>81.58</v>
      </c>
      <c r="DA646" s="24">
        <v>40.53</v>
      </c>
      <c r="DB646" s="24">
        <v>2433</v>
      </c>
      <c r="DC646" s="24">
        <v>3.48</v>
      </c>
      <c r="DD646" s="24">
        <v>8.4600000000000009</v>
      </c>
      <c r="DE646" s="24">
        <v>3183</v>
      </c>
      <c r="DF646" s="24">
        <v>11.54</v>
      </c>
      <c r="DG646" s="24">
        <v>6.67</v>
      </c>
      <c r="DH646" s="24">
        <v>2.75</v>
      </c>
    </row>
    <row r="647" spans="1:112" ht="12.3" customHeight="1">
      <c r="A647" s="24">
        <v>658</v>
      </c>
      <c r="B647" s="24" t="s">
        <v>176</v>
      </c>
      <c r="C647" s="24" t="s">
        <v>177</v>
      </c>
      <c r="D647" s="25" t="s">
        <v>242</v>
      </c>
      <c r="E647" s="25" t="s">
        <v>243</v>
      </c>
      <c r="F647" s="25" t="s">
        <v>920</v>
      </c>
      <c r="G647" s="25" t="s">
        <v>921</v>
      </c>
      <c r="H647" s="25" t="s">
        <v>2848</v>
      </c>
      <c r="I647" s="26">
        <v>29591</v>
      </c>
      <c r="J647" s="27">
        <v>37785.813973063974</v>
      </c>
      <c r="K647" s="27">
        <f t="shared" si="360"/>
        <v>5503.9260000000013</v>
      </c>
      <c r="L647" s="24">
        <v>5870</v>
      </c>
      <c r="M647" s="24">
        <v>975</v>
      </c>
      <c r="N647" s="24">
        <v>366</v>
      </c>
      <c r="O647" s="24">
        <f t="shared" si="361"/>
        <v>1341</v>
      </c>
      <c r="P647" s="28">
        <v>18.600000000000001</v>
      </c>
      <c r="Q647" s="28">
        <f t="shared" si="362"/>
        <v>0.39577852043473827</v>
      </c>
      <c r="R647" s="29">
        <v>0.38092453746959187</v>
      </c>
      <c r="S647" s="29">
        <v>0.2914142101965716</v>
      </c>
      <c r="T647" s="29">
        <v>0.59105261722821556</v>
      </c>
      <c r="U647" s="28" t="s">
        <v>194</v>
      </c>
      <c r="V647" s="28" t="s">
        <v>129</v>
      </c>
      <c r="W647" s="28">
        <v>0.32931396482654246</v>
      </c>
      <c r="X647" s="27">
        <v>12443.396213667866</v>
      </c>
      <c r="Y647" s="30">
        <f t="shared" si="363"/>
        <v>9.965017642567073E-4</v>
      </c>
      <c r="Z647" s="27">
        <f t="shared" si="364"/>
        <v>12443.396213667866</v>
      </c>
      <c r="AA647" s="27">
        <v>0</v>
      </c>
      <c r="AB647" s="27">
        <v>0</v>
      </c>
      <c r="AC647" s="27">
        <v>791</v>
      </c>
      <c r="AD647" s="27">
        <v>0</v>
      </c>
      <c r="AE647" s="27">
        <v>0</v>
      </c>
      <c r="AF647" s="27">
        <f t="shared" si="365"/>
        <v>791</v>
      </c>
      <c r="AG647" s="27">
        <f t="shared" si="366"/>
        <v>1</v>
      </c>
      <c r="AH647" s="27">
        <v>0</v>
      </c>
      <c r="AI647" s="27">
        <v>0</v>
      </c>
      <c r="AJ647" s="27">
        <v>0</v>
      </c>
      <c r="AK647" s="27">
        <v>0</v>
      </c>
      <c r="AL647" s="27">
        <v>0</v>
      </c>
      <c r="AM647" s="27">
        <v>0</v>
      </c>
      <c r="AN647" s="27">
        <f t="shared" si="367"/>
        <v>0</v>
      </c>
      <c r="AO647" s="27">
        <v>0</v>
      </c>
      <c r="AP647" s="30">
        <f t="shared" si="368"/>
        <v>0</v>
      </c>
      <c r="AQ647" s="30">
        <f t="shared" si="369"/>
        <v>0</v>
      </c>
      <c r="AR647" s="31">
        <f t="shared" si="370"/>
        <v>0</v>
      </c>
      <c r="AS647" s="31">
        <f t="shared" si="386"/>
        <v>0</v>
      </c>
      <c r="AT647" s="32">
        <f t="shared" si="371"/>
        <v>0</v>
      </c>
      <c r="AU647" s="24">
        <v>2922.0028099059114</v>
      </c>
      <c r="AV647" s="28">
        <f t="shared" si="372"/>
        <v>8.1145608880962269E-2</v>
      </c>
      <c r="AW647" s="30">
        <f t="shared" si="373"/>
        <v>1.0421725468038872E-3</v>
      </c>
      <c r="AX647" s="33">
        <f t="shared" si="374"/>
        <v>8.1145608880962269E-2</v>
      </c>
      <c r="AY647" s="30">
        <f t="shared" si="375"/>
        <v>1.0421725468038872E-3</v>
      </c>
      <c r="AZ647" s="31">
        <f t="shared" si="376"/>
        <v>0.90319442277619166</v>
      </c>
      <c r="BA647" s="31">
        <f t="shared" si="387"/>
        <v>2922.0028099059114</v>
      </c>
      <c r="BB647" s="33">
        <f t="shared" si="377"/>
        <v>0</v>
      </c>
      <c r="BC647" s="31">
        <f t="shared" si="378"/>
        <v>0.45508818970891524</v>
      </c>
      <c r="BD647" s="30">
        <f t="shared" si="379"/>
        <v>9.965017642567073E-4</v>
      </c>
      <c r="BE647" s="31">
        <f t="shared" si="380"/>
        <v>0.94591887208777548</v>
      </c>
      <c r="BF647" s="31">
        <f t="shared" si="381"/>
        <v>0.42540977955952486</v>
      </c>
      <c r="BG647" s="31">
        <f t="shared" si="382"/>
        <v>0.64562851250667352</v>
      </c>
      <c r="BH647" s="24">
        <v>95.2</v>
      </c>
      <c r="BI647" s="24">
        <v>40.620429095399999</v>
      </c>
      <c r="BJ647" s="24">
        <f t="shared" si="354"/>
        <v>930.21700692332104</v>
      </c>
      <c r="BK647" s="28">
        <f t="shared" si="388"/>
        <v>0.46510850346166049</v>
      </c>
      <c r="BL647" s="28" t="str">
        <f t="shared" si="383"/>
        <v>FALSETRUE</v>
      </c>
      <c r="BM647" s="24" t="str">
        <f t="shared" si="384"/>
        <v>FALSETRUE</v>
      </c>
      <c r="BN647" s="28">
        <v>0.46229999999999999</v>
      </c>
      <c r="BO647" s="28">
        <f t="shared" si="385"/>
        <v>0.41093333333333332</v>
      </c>
      <c r="BP647" s="24">
        <v>2.63</v>
      </c>
      <c r="BQ647" s="24">
        <f t="shared" si="359"/>
        <v>305.9655172413793</v>
      </c>
      <c r="BR647" s="24">
        <v>29</v>
      </c>
      <c r="BS647" s="28">
        <v>3.2700000000000005</v>
      </c>
      <c r="BT647" s="28">
        <v>967.62570000000017</v>
      </c>
      <c r="BU647" s="24">
        <v>1.21</v>
      </c>
      <c r="BV647" s="28">
        <v>7.1000000000000005</v>
      </c>
      <c r="BW647" s="28">
        <v>2100.9610000000002</v>
      </c>
      <c r="BX647" s="24">
        <v>8939</v>
      </c>
      <c r="BY647" s="24">
        <v>19335</v>
      </c>
      <c r="BZ647" s="24">
        <v>1317</v>
      </c>
      <c r="CA647" s="24">
        <v>7238</v>
      </c>
      <c r="CB647" s="24">
        <v>3522</v>
      </c>
      <c r="CC647" s="24">
        <v>18831</v>
      </c>
      <c r="CD647" s="24">
        <v>53.04</v>
      </c>
      <c r="CE647" s="24">
        <v>28.15</v>
      </c>
      <c r="CF647" s="24">
        <v>94.01</v>
      </c>
      <c r="CG647" s="24">
        <v>28172</v>
      </c>
      <c r="CH647" s="24">
        <v>1419</v>
      </c>
      <c r="CI647" s="24">
        <v>4.8</v>
      </c>
      <c r="CJ647" s="24" t="s">
        <v>98</v>
      </c>
      <c r="CK647" s="24">
        <v>7433</v>
      </c>
      <c r="CL647" s="28">
        <v>1.02</v>
      </c>
      <c r="CM647" s="28">
        <v>4.07</v>
      </c>
      <c r="CN647" s="24">
        <v>3844</v>
      </c>
      <c r="CO647" s="24">
        <v>51.81</v>
      </c>
      <c r="CP647" s="24">
        <v>1683</v>
      </c>
      <c r="CQ647" s="24">
        <v>4634</v>
      </c>
      <c r="CR647" s="24">
        <v>2347</v>
      </c>
      <c r="CS647" s="24">
        <v>8873</v>
      </c>
      <c r="CT647" s="24">
        <v>1697</v>
      </c>
      <c r="CU647" s="24">
        <v>3432</v>
      </c>
      <c r="CV647" s="24">
        <v>2347</v>
      </c>
      <c r="CW647" s="24">
        <v>1163</v>
      </c>
      <c r="CX647" s="24">
        <v>67.64</v>
      </c>
      <c r="CY647" s="24">
        <v>96.46</v>
      </c>
      <c r="CZ647" s="24">
        <v>80.13</v>
      </c>
      <c r="DA647" s="24">
        <v>31.74</v>
      </c>
      <c r="DB647" s="24">
        <v>620</v>
      </c>
      <c r="DC647" s="24">
        <v>4.25</v>
      </c>
      <c r="DD647" s="24">
        <v>9.3800000000000008</v>
      </c>
      <c r="DE647" s="24">
        <v>530</v>
      </c>
      <c r="DF647" s="24">
        <v>7.14</v>
      </c>
      <c r="DG647" s="24">
        <v>3.9</v>
      </c>
      <c r="DH647" s="24">
        <v>3.19</v>
      </c>
    </row>
    <row r="648" spans="1:112" ht="12.3" customHeight="1">
      <c r="A648" s="24">
        <v>659</v>
      </c>
      <c r="B648" s="24" t="s">
        <v>176</v>
      </c>
      <c r="C648" s="24" t="s">
        <v>177</v>
      </c>
      <c r="D648" s="25" t="s">
        <v>250</v>
      </c>
      <c r="E648" s="25" t="s">
        <v>251</v>
      </c>
      <c r="F648" s="25" t="s">
        <v>252</v>
      </c>
      <c r="G648" s="25" t="s">
        <v>253</v>
      </c>
      <c r="H648" s="25" t="s">
        <v>2848</v>
      </c>
      <c r="I648" s="26">
        <v>151140</v>
      </c>
      <c r="J648" s="27">
        <v>182268.01314980624</v>
      </c>
      <c r="K648" s="27">
        <f t="shared" si="360"/>
        <v>20056.278000000002</v>
      </c>
      <c r="L648" s="24">
        <v>36477</v>
      </c>
      <c r="M648" s="24">
        <v>3989</v>
      </c>
      <c r="N648" s="24">
        <v>1592</v>
      </c>
      <c r="O648" s="24">
        <f t="shared" si="361"/>
        <v>5581</v>
      </c>
      <c r="P648" s="28">
        <v>13.27</v>
      </c>
      <c r="Q648" s="28">
        <f t="shared" si="362"/>
        <v>0.3688551066706886</v>
      </c>
      <c r="R648" s="29">
        <v>0.34453971298969727</v>
      </c>
      <c r="S648" s="29">
        <v>0.1923828902191117</v>
      </c>
      <c r="T648" s="29">
        <v>0.49697271149384942</v>
      </c>
      <c r="U648" s="28" t="s">
        <v>182</v>
      </c>
      <c r="V648" s="28" t="s">
        <v>183</v>
      </c>
      <c r="W648" s="28">
        <v>0.25234359905897696</v>
      </c>
      <c r="X648" s="27">
        <v>45994.166431551042</v>
      </c>
      <c r="Y648" s="30">
        <f t="shared" si="363"/>
        <v>3.6833407220621833E-3</v>
      </c>
      <c r="Z648" s="27">
        <f t="shared" si="364"/>
        <v>45849.166431551042</v>
      </c>
      <c r="AA648" s="27">
        <v>0</v>
      </c>
      <c r="AB648" s="27">
        <v>0</v>
      </c>
      <c r="AC648" s="27">
        <v>0</v>
      </c>
      <c r="AD648" s="27">
        <v>43</v>
      </c>
      <c r="AE648" s="27">
        <v>21674</v>
      </c>
      <c r="AF648" s="27">
        <f t="shared" si="365"/>
        <v>21674</v>
      </c>
      <c r="AG648" s="27">
        <f t="shared" si="366"/>
        <v>2</v>
      </c>
      <c r="AH648" s="27">
        <v>0</v>
      </c>
      <c r="AI648" s="27">
        <v>102</v>
      </c>
      <c r="AJ648" s="27">
        <v>0</v>
      </c>
      <c r="AK648" s="27">
        <v>43</v>
      </c>
      <c r="AL648" s="27">
        <v>21674</v>
      </c>
      <c r="AM648" s="27">
        <v>21819</v>
      </c>
      <c r="AN648" s="27">
        <f t="shared" si="367"/>
        <v>3</v>
      </c>
      <c r="AO648" s="27">
        <v>145</v>
      </c>
      <c r="AP648" s="30">
        <f t="shared" si="368"/>
        <v>8.3854959373139647E-5</v>
      </c>
      <c r="AQ648" s="30">
        <f t="shared" si="369"/>
        <v>3.2164378896383397E-4</v>
      </c>
      <c r="AR648" s="31">
        <f t="shared" si="370"/>
        <v>3.15257371205521E-3</v>
      </c>
      <c r="AS648" s="31">
        <f t="shared" si="386"/>
        <v>3.15257371205521E-3</v>
      </c>
      <c r="AT648" s="32">
        <f t="shared" si="371"/>
        <v>7.9553179679873055E-4</v>
      </c>
      <c r="AU648" s="24">
        <v>10986.787959428799</v>
      </c>
      <c r="AV648" s="28">
        <f t="shared" si="372"/>
        <v>0.30510908326011577</v>
      </c>
      <c r="AW648" s="30">
        <f t="shared" si="373"/>
        <v>3.9185892464083183E-3</v>
      </c>
      <c r="AX648" s="33">
        <f t="shared" si="374"/>
        <v>0.30510908326011577</v>
      </c>
      <c r="AY648" s="30">
        <f t="shared" si="375"/>
        <v>3.5969454574444845E-3</v>
      </c>
      <c r="AZ648" s="31">
        <f t="shared" si="376"/>
        <v>0.92415153219707991</v>
      </c>
      <c r="BA648" s="31">
        <f t="shared" si="387"/>
        <v>10884.787959428799</v>
      </c>
      <c r="BB648" s="33">
        <f t="shared" si="377"/>
        <v>9.2838780885421725E-3</v>
      </c>
      <c r="BC648" s="31">
        <f t="shared" si="378"/>
        <v>0.52460010948229763</v>
      </c>
      <c r="BD648" s="30">
        <f t="shared" si="379"/>
        <v>3.5994857626890438E-3</v>
      </c>
      <c r="BE648" s="31">
        <f t="shared" si="380"/>
        <v>0.95599841434699528</v>
      </c>
      <c r="BF648" s="31">
        <f t="shared" si="381"/>
        <v>0.40400845137601155</v>
      </c>
      <c r="BG648" s="31">
        <f t="shared" si="382"/>
        <v>0.61314851711236107</v>
      </c>
      <c r="BH648" s="24">
        <v>99</v>
      </c>
      <c r="BI648" s="24">
        <v>233.16191806</v>
      </c>
      <c r="BJ648" s="24">
        <f t="shared" si="354"/>
        <v>781.72291026917549</v>
      </c>
      <c r="BK648" s="28">
        <f t="shared" si="388"/>
        <v>0.39086145513458775</v>
      </c>
      <c r="BL648" s="28" t="str">
        <f t="shared" si="383"/>
        <v>FALSETRUE</v>
      </c>
      <c r="BM648" s="24" t="str">
        <f t="shared" si="384"/>
        <v>TRUETRUE</v>
      </c>
      <c r="BN648" s="28">
        <v>0.33429999999999999</v>
      </c>
      <c r="BO648" s="28">
        <f t="shared" si="385"/>
        <v>0.29715555555555556</v>
      </c>
      <c r="BP648" s="24">
        <v>1.84</v>
      </c>
      <c r="BQ648" s="24">
        <f t="shared" si="359"/>
        <v>403.13888888888891</v>
      </c>
      <c r="BR648" s="24">
        <v>108</v>
      </c>
      <c r="BS648" s="28">
        <v>1.91</v>
      </c>
      <c r="BT648" s="28">
        <v>2886.7739999999999</v>
      </c>
      <c r="BU648" s="24">
        <v>0.28999999999999998</v>
      </c>
      <c r="BV648" s="28">
        <v>3.15</v>
      </c>
      <c r="BW648" s="28">
        <v>4760.91</v>
      </c>
      <c r="BX648" s="24">
        <v>35938</v>
      </c>
      <c r="BY648" s="24">
        <v>107499</v>
      </c>
      <c r="BZ648" s="24">
        <v>7703</v>
      </c>
      <c r="CA648" s="24">
        <v>28523</v>
      </c>
      <c r="CB648" s="24">
        <v>15464</v>
      </c>
      <c r="CC648" s="24">
        <v>107153</v>
      </c>
      <c r="CD648" s="24">
        <v>40.6</v>
      </c>
      <c r="CE648" s="24">
        <v>30.84</v>
      </c>
      <c r="CF648" s="24">
        <v>94.71</v>
      </c>
      <c r="CG648" s="24">
        <v>149634</v>
      </c>
      <c r="CH648" s="24">
        <v>1506</v>
      </c>
      <c r="CI648" s="24">
        <v>1</v>
      </c>
      <c r="CJ648" s="24" t="s">
        <v>98</v>
      </c>
      <c r="CK648" s="24">
        <v>43434</v>
      </c>
      <c r="CL648" s="28">
        <v>1.02</v>
      </c>
      <c r="CM648" s="28">
        <v>3.5</v>
      </c>
      <c r="CN648" s="24">
        <v>17529</v>
      </c>
      <c r="CO648" s="24">
        <v>40.44</v>
      </c>
      <c r="CP648" s="24">
        <v>7260</v>
      </c>
      <c r="CQ648" s="24">
        <v>19436</v>
      </c>
      <c r="CR648" s="24">
        <v>14473</v>
      </c>
      <c r="CS648" s="24">
        <v>43539</v>
      </c>
      <c r="CT648" s="24">
        <v>6207</v>
      </c>
      <c r="CU648" s="24">
        <v>14097</v>
      </c>
      <c r="CV648" s="24">
        <v>10876</v>
      </c>
      <c r="CW648" s="24">
        <v>8993</v>
      </c>
      <c r="CX648" s="24">
        <v>67.040000000000006</v>
      </c>
      <c r="CY648" s="24">
        <v>95.66</v>
      </c>
      <c r="CZ648" s="24">
        <v>84.76</v>
      </c>
      <c r="DA648" s="24">
        <v>46.07</v>
      </c>
      <c r="DB648" s="24">
        <v>2357</v>
      </c>
      <c r="DC648" s="24">
        <v>4.92</v>
      </c>
      <c r="DD648" s="24">
        <v>4.99</v>
      </c>
      <c r="DE648" s="24">
        <v>3204</v>
      </c>
      <c r="DF648" s="24">
        <v>7.39</v>
      </c>
      <c r="DG648" s="24">
        <v>3.02</v>
      </c>
      <c r="DH648" s="24">
        <v>1.24</v>
      </c>
    </row>
    <row r="649" spans="1:112" ht="12.3" customHeight="1">
      <c r="A649" s="24">
        <v>660</v>
      </c>
      <c r="B649" s="24" t="s">
        <v>176</v>
      </c>
      <c r="C649" s="24" t="s">
        <v>177</v>
      </c>
      <c r="D649" s="25" t="s">
        <v>250</v>
      </c>
      <c r="E649" s="25" t="s">
        <v>251</v>
      </c>
      <c r="F649" s="25" t="s">
        <v>323</v>
      </c>
      <c r="G649" s="25" t="s">
        <v>797</v>
      </c>
      <c r="H649" s="25" t="s">
        <v>2848</v>
      </c>
      <c r="I649" s="26">
        <v>35935</v>
      </c>
      <c r="J649" s="27">
        <v>43335.986850193774</v>
      </c>
      <c r="K649" s="27">
        <f t="shared" si="360"/>
        <v>13838.568500000001</v>
      </c>
      <c r="L649" s="24">
        <v>5523</v>
      </c>
      <c r="M649" s="24">
        <v>2373</v>
      </c>
      <c r="N649" s="24">
        <v>1086</v>
      </c>
      <c r="O649" s="24">
        <f t="shared" si="361"/>
        <v>3459</v>
      </c>
      <c r="P649" s="28">
        <v>38.510000000000005</v>
      </c>
      <c r="Q649" s="28">
        <f t="shared" si="362"/>
        <v>0.56551017091844658</v>
      </c>
      <c r="R649" s="29">
        <v>0.34453971298969727</v>
      </c>
      <c r="S649" s="29">
        <v>0.1923828902191117</v>
      </c>
      <c r="T649" s="29">
        <v>0.49697271149384942</v>
      </c>
      <c r="U649" s="28" t="s">
        <v>182</v>
      </c>
      <c r="V649" s="28" t="s">
        <v>183</v>
      </c>
      <c r="W649" s="28">
        <v>0.73230987187348928</v>
      </c>
      <c r="X649" s="27">
        <v>31735.37097777662</v>
      </c>
      <c r="Y649" s="30">
        <f t="shared" si="363"/>
        <v>2.5414567394357514E-3</v>
      </c>
      <c r="Z649" s="27">
        <f t="shared" si="364"/>
        <v>31727.37097777662</v>
      </c>
      <c r="AA649" s="27">
        <v>0</v>
      </c>
      <c r="AB649" s="27">
        <v>0</v>
      </c>
      <c r="AC649" s="27">
        <v>0</v>
      </c>
      <c r="AD649" s="27">
        <v>0</v>
      </c>
      <c r="AE649" s="27">
        <v>0</v>
      </c>
      <c r="AF649" s="27">
        <f t="shared" si="365"/>
        <v>0</v>
      </c>
      <c r="AG649" s="27">
        <f t="shared" si="366"/>
        <v>0</v>
      </c>
      <c r="AH649" s="27">
        <v>0</v>
      </c>
      <c r="AI649" s="27">
        <v>0</v>
      </c>
      <c r="AJ649" s="27">
        <v>7</v>
      </c>
      <c r="AK649" s="27">
        <v>0</v>
      </c>
      <c r="AL649" s="27">
        <v>0</v>
      </c>
      <c r="AM649" s="27">
        <v>7</v>
      </c>
      <c r="AN649" s="27">
        <f t="shared" si="367"/>
        <v>1</v>
      </c>
      <c r="AO649" s="27">
        <v>8</v>
      </c>
      <c r="AP649" s="30">
        <f t="shared" si="368"/>
        <v>4.626480517138739E-6</v>
      </c>
      <c r="AQ649" s="30">
        <f t="shared" si="369"/>
        <v>0</v>
      </c>
      <c r="AR649" s="31">
        <f t="shared" si="370"/>
        <v>2.5208465360629227E-4</v>
      </c>
      <c r="AS649" s="31">
        <f t="shared" si="386"/>
        <v>2.5208465360629227E-4</v>
      </c>
      <c r="AT649" s="32">
        <f t="shared" si="371"/>
        <v>1.8460408038369682E-4</v>
      </c>
      <c r="AU649" s="24">
        <v>3486.5272999896824</v>
      </c>
      <c r="AV649" s="28">
        <f t="shared" si="372"/>
        <v>9.6822761319271325E-2</v>
      </c>
      <c r="AW649" s="30">
        <f t="shared" si="373"/>
        <v>1.2435179813699525E-3</v>
      </c>
      <c r="AX649" s="33">
        <f t="shared" si="374"/>
        <v>9.6822761319271325E-2</v>
      </c>
      <c r="AY649" s="30">
        <f t="shared" si="375"/>
        <v>1.2435179813699525E-3</v>
      </c>
      <c r="AZ649" s="31">
        <f t="shared" si="376"/>
        <v>0.90484608358957463</v>
      </c>
      <c r="BA649" s="31">
        <f t="shared" si="387"/>
        <v>3486.5272999896824</v>
      </c>
      <c r="BB649" s="33">
        <f t="shared" si="377"/>
        <v>0</v>
      </c>
      <c r="BC649" s="31">
        <f t="shared" si="378"/>
        <v>0.44873618596618109</v>
      </c>
      <c r="BD649" s="30">
        <f t="shared" si="379"/>
        <v>2.5368302589186126E-3</v>
      </c>
      <c r="BE649" s="31">
        <f t="shared" si="380"/>
        <v>0.95188349045053744</v>
      </c>
      <c r="BF649" s="31">
        <f t="shared" si="381"/>
        <v>0.56224493968782074</v>
      </c>
      <c r="BG649" s="31">
        <f t="shared" si="382"/>
        <v>0.85329811752543328</v>
      </c>
      <c r="BH649" s="24">
        <v>86.8</v>
      </c>
      <c r="BI649" s="24">
        <v>217.21238896899999</v>
      </c>
      <c r="BJ649" s="24">
        <f t="shared" si="354"/>
        <v>199.50973816865749</v>
      </c>
      <c r="BK649" s="28">
        <f t="shared" si="388"/>
        <v>9.9754869084328748E-2</v>
      </c>
      <c r="BL649" s="28" t="str">
        <f t="shared" si="383"/>
        <v>TRUETRUE</v>
      </c>
      <c r="BM649" s="24" t="str">
        <f t="shared" si="384"/>
        <v>FALSETRUE</v>
      </c>
      <c r="BN649" s="28">
        <v>0.46179999999999999</v>
      </c>
      <c r="BO649" s="28">
        <f t="shared" si="385"/>
        <v>0.4104888888888889</v>
      </c>
      <c r="BP649" s="24">
        <v>5.48</v>
      </c>
      <c r="BQ649" s="24">
        <f t="shared" si="359"/>
        <v>183.11538461538461</v>
      </c>
      <c r="BR649" s="24">
        <v>26</v>
      </c>
      <c r="BS649" s="28">
        <v>11.760000000000002</v>
      </c>
      <c r="BT649" s="28">
        <v>4225.9560000000001</v>
      </c>
      <c r="BU649" s="24">
        <v>1.5</v>
      </c>
      <c r="BV649" s="28">
        <v>22.21</v>
      </c>
      <c r="BW649" s="28">
        <v>7981.1634999999997</v>
      </c>
      <c r="BX649" s="24">
        <v>10865</v>
      </c>
      <c r="BY649" s="24">
        <v>23525</v>
      </c>
      <c r="BZ649" s="24">
        <v>1545</v>
      </c>
      <c r="CA649" s="24">
        <v>8767</v>
      </c>
      <c r="CB649" s="24">
        <v>4301</v>
      </c>
      <c r="CC649" s="24">
        <v>22867</v>
      </c>
      <c r="CD649" s="24">
        <v>52.75</v>
      </c>
      <c r="CE649" s="24">
        <v>27.31</v>
      </c>
      <c r="CF649" s="24">
        <v>108.94</v>
      </c>
      <c r="CG649" s="24">
        <v>31192</v>
      </c>
      <c r="CH649" s="24">
        <v>4743</v>
      </c>
      <c r="CI649" s="24">
        <v>13.2</v>
      </c>
      <c r="CJ649" s="24" t="s">
        <v>98</v>
      </c>
      <c r="CK649" s="24">
        <v>9327</v>
      </c>
      <c r="CL649" s="28">
        <v>1.01</v>
      </c>
      <c r="CM649" s="28">
        <v>3.71</v>
      </c>
      <c r="CN649" s="24">
        <v>3633</v>
      </c>
      <c r="CO649" s="24">
        <v>39.01</v>
      </c>
      <c r="CP649" s="24">
        <v>848</v>
      </c>
      <c r="CQ649" s="24">
        <v>2773</v>
      </c>
      <c r="CR649" s="24">
        <v>1140</v>
      </c>
      <c r="CS649" s="24">
        <v>4761</v>
      </c>
      <c r="CT649" s="24">
        <v>1804</v>
      </c>
      <c r="CU649" s="24">
        <v>4212</v>
      </c>
      <c r="CV649" s="24">
        <v>2649</v>
      </c>
      <c r="CW649" s="24">
        <v>1263</v>
      </c>
      <c r="CX649" s="24">
        <v>61.84</v>
      </c>
      <c r="CY649" s="24">
        <v>94.57</v>
      </c>
      <c r="CZ649" s="24">
        <v>74.540000000000006</v>
      </c>
      <c r="DA649" s="24">
        <v>24.23</v>
      </c>
      <c r="DB649" s="24">
        <v>1573</v>
      </c>
      <c r="DC649" s="24">
        <v>6.7</v>
      </c>
      <c r="DD649" s="24">
        <v>11.63</v>
      </c>
      <c r="DE649" s="24">
        <v>2209</v>
      </c>
      <c r="DF649" s="24">
        <v>23.72</v>
      </c>
      <c r="DG649" s="24">
        <v>10.98</v>
      </c>
      <c r="DH649" s="24">
        <v>5.19</v>
      </c>
    </row>
    <row r="650" spans="1:112" ht="12.3" customHeight="1">
      <c r="A650" s="24">
        <v>661</v>
      </c>
      <c r="B650" s="24" t="s">
        <v>162</v>
      </c>
      <c r="C650" s="24" t="s">
        <v>163</v>
      </c>
      <c r="D650" s="25" t="s">
        <v>1374</v>
      </c>
      <c r="E650" s="25" t="s">
        <v>1375</v>
      </c>
      <c r="F650" s="25" t="s">
        <v>1376</v>
      </c>
      <c r="G650" s="25" t="s">
        <v>1377</v>
      </c>
      <c r="H650" s="25" t="s">
        <v>323</v>
      </c>
      <c r="I650" s="26">
        <v>11463</v>
      </c>
      <c r="J650" s="27">
        <v>12399.897958063455</v>
      </c>
      <c r="K650" s="27">
        <f t="shared" si="360"/>
        <v>3106.473</v>
      </c>
      <c r="L650" s="24">
        <v>1985</v>
      </c>
      <c r="M650" s="24">
        <v>527</v>
      </c>
      <c r="N650" s="24">
        <v>211</v>
      </c>
      <c r="O650" s="24">
        <f t="shared" si="361"/>
        <v>738</v>
      </c>
      <c r="P650" s="28">
        <v>27.1</v>
      </c>
      <c r="Q650" s="28">
        <f t="shared" si="362"/>
        <v>0.43172492855557548</v>
      </c>
      <c r="R650" s="29">
        <v>0.47160444932880907</v>
      </c>
      <c r="S650" s="29">
        <v>0.12918230686531382</v>
      </c>
      <c r="T650" s="29">
        <v>0.1505343837694737</v>
      </c>
      <c r="U650" s="28" t="s">
        <v>294</v>
      </c>
      <c r="V650" s="28" t="s">
        <v>295</v>
      </c>
      <c r="W650" s="28">
        <v>0.43522080304059069</v>
      </c>
      <c r="X650" s="27">
        <v>5396.6935469297578</v>
      </c>
      <c r="Y650" s="30">
        <f t="shared" si="363"/>
        <v>4.3218222327127075E-4</v>
      </c>
      <c r="Z650" s="27">
        <f t="shared" si="364"/>
        <v>5396.6935469297578</v>
      </c>
      <c r="AA650" s="27">
        <v>0</v>
      </c>
      <c r="AB650" s="27">
        <v>0</v>
      </c>
      <c r="AC650" s="27">
        <v>25</v>
      </c>
      <c r="AD650" s="27">
        <v>0</v>
      </c>
      <c r="AE650" s="27">
        <v>3224</v>
      </c>
      <c r="AF650" s="27">
        <f t="shared" si="365"/>
        <v>3224</v>
      </c>
      <c r="AG650" s="27">
        <f t="shared" si="366"/>
        <v>2</v>
      </c>
      <c r="AH650" s="27">
        <v>0</v>
      </c>
      <c r="AI650" s="27">
        <v>0</v>
      </c>
      <c r="AJ650" s="27">
        <v>0</v>
      </c>
      <c r="AK650" s="27">
        <v>0</v>
      </c>
      <c r="AL650" s="27">
        <v>3224</v>
      </c>
      <c r="AM650" s="27">
        <v>3224</v>
      </c>
      <c r="AN650" s="27">
        <f t="shared" si="367"/>
        <v>1</v>
      </c>
      <c r="AO650" s="27">
        <v>0</v>
      </c>
      <c r="AP650" s="30">
        <f t="shared" si="368"/>
        <v>0</v>
      </c>
      <c r="AQ650" s="30">
        <f t="shared" si="369"/>
        <v>0</v>
      </c>
      <c r="AR650" s="31">
        <f t="shared" si="370"/>
        <v>0</v>
      </c>
      <c r="AS650" s="31">
        <f t="shared" si="386"/>
        <v>0</v>
      </c>
      <c r="AT650" s="32">
        <f t="shared" si="371"/>
        <v>0</v>
      </c>
      <c r="AU650" s="24">
        <v>1365.2876591383331</v>
      </c>
      <c r="AV650" s="28">
        <f t="shared" si="372"/>
        <v>3.7914781608992039E-2</v>
      </c>
      <c r="AW650" s="30">
        <f t="shared" si="373"/>
        <v>4.8694864769480845E-4</v>
      </c>
      <c r="AX650" s="33">
        <f t="shared" si="374"/>
        <v>3.7914781608992039E-2</v>
      </c>
      <c r="AY650" s="30">
        <f t="shared" si="375"/>
        <v>4.8694864769480845E-4</v>
      </c>
      <c r="AZ650" s="31">
        <f t="shared" si="376"/>
        <v>0.89863985436102722</v>
      </c>
      <c r="BA650" s="31">
        <f t="shared" si="387"/>
        <v>1365.2876591383331</v>
      </c>
      <c r="BB650" s="33">
        <f t="shared" si="377"/>
        <v>0</v>
      </c>
      <c r="BC650" s="31">
        <f t="shared" si="378"/>
        <v>0.46938636176627613</v>
      </c>
      <c r="BD650" s="30">
        <f t="shared" si="379"/>
        <v>4.3218222327127075E-4</v>
      </c>
      <c r="BE650" s="31">
        <f t="shared" si="380"/>
        <v>0.94373365594180925</v>
      </c>
      <c r="BF650" s="31">
        <f t="shared" si="381"/>
        <v>0.45979554706855708</v>
      </c>
      <c r="BG650" s="31">
        <f t="shared" si="382"/>
        <v>0.69781450585934968</v>
      </c>
      <c r="BH650" s="24">
        <v>66.55</v>
      </c>
      <c r="BI650" s="24">
        <v>308.842254685</v>
      </c>
      <c r="BJ650" s="24">
        <f t="shared" si="354"/>
        <v>40.149616090293684</v>
      </c>
      <c r="BK650" s="28">
        <f t="shared" si="388"/>
        <v>2.0074808045146841E-2</v>
      </c>
      <c r="BL650" s="28" t="str">
        <f t="shared" si="383"/>
        <v>FALSETRUE</v>
      </c>
      <c r="BM650" s="24" t="str">
        <f t="shared" si="384"/>
        <v>FALSETRUE</v>
      </c>
      <c r="BN650" s="28">
        <v>0.39750000000000002</v>
      </c>
      <c r="BO650" s="28">
        <f t="shared" si="385"/>
        <v>0.35333333333333333</v>
      </c>
      <c r="BP650" s="24">
        <v>8.1199999999999992</v>
      </c>
      <c r="BQ650" s="24">
        <f t="shared" si="359"/>
        <v>136.39130434782609</v>
      </c>
      <c r="BR650" s="24">
        <v>23</v>
      </c>
      <c r="BS650" s="28">
        <v>12.82</v>
      </c>
      <c r="BT650" s="28">
        <v>1469.5566000000001</v>
      </c>
      <c r="BU650" s="24">
        <v>4.46</v>
      </c>
      <c r="BV650" s="28">
        <v>7.92</v>
      </c>
      <c r="BW650" s="28">
        <v>907.8696000000001</v>
      </c>
      <c r="BX650" s="24">
        <v>3046</v>
      </c>
      <c r="BY650" s="24">
        <v>7663</v>
      </c>
      <c r="BZ650" s="24">
        <v>754</v>
      </c>
      <c r="CA650" s="24">
        <v>2334</v>
      </c>
      <c r="CB650" s="24">
        <v>1516</v>
      </c>
      <c r="CC650" s="24">
        <v>7613</v>
      </c>
      <c r="CD650" s="24">
        <v>49.59</v>
      </c>
      <c r="CE650" s="24">
        <v>29.94</v>
      </c>
      <c r="CF650" s="24">
        <v>109.18</v>
      </c>
      <c r="CG650" s="24">
        <v>7629</v>
      </c>
      <c r="CH650" s="24">
        <v>3834</v>
      </c>
      <c r="CI650" s="24">
        <v>33.450000000000003</v>
      </c>
      <c r="CJ650" s="24" t="s">
        <v>98</v>
      </c>
      <c r="CK650" s="24">
        <v>2886</v>
      </c>
      <c r="CL650" s="28">
        <v>1.01</v>
      </c>
      <c r="CM650" s="28">
        <v>4.0199999999999996</v>
      </c>
      <c r="CN650" s="24">
        <v>1090</v>
      </c>
      <c r="CO650" s="24">
        <v>37.81</v>
      </c>
      <c r="CP650" s="24">
        <v>514</v>
      </c>
      <c r="CQ650" s="24">
        <v>1364</v>
      </c>
      <c r="CR650" s="24">
        <v>1217</v>
      </c>
      <c r="CS650" s="24">
        <v>3137</v>
      </c>
      <c r="CT650" s="24">
        <v>439</v>
      </c>
      <c r="CU650" s="24">
        <v>1237</v>
      </c>
      <c r="CV650" s="24">
        <v>1104</v>
      </c>
      <c r="CW650" s="24">
        <v>875</v>
      </c>
      <c r="CX650" s="24">
        <v>59.89</v>
      </c>
      <c r="CY650" s="24">
        <v>97.4</v>
      </c>
      <c r="CZ650" s="24">
        <v>85.19</v>
      </c>
      <c r="DA650" s="24">
        <v>57.11</v>
      </c>
      <c r="DB650" s="24">
        <v>780</v>
      </c>
      <c r="DC650" s="24">
        <v>3.51</v>
      </c>
      <c r="DD650" s="24">
        <v>6.07</v>
      </c>
      <c r="DE650" s="24">
        <v>479</v>
      </c>
      <c r="DF650" s="24">
        <v>16.61</v>
      </c>
      <c r="DG650" s="24">
        <v>6.04</v>
      </c>
      <c r="DH650" s="24">
        <v>6.87</v>
      </c>
    </row>
    <row r="651" spans="1:112" ht="12.3" customHeight="1">
      <c r="A651" s="24">
        <v>662</v>
      </c>
      <c r="B651" s="24" t="s">
        <v>162</v>
      </c>
      <c r="C651" s="24" t="s">
        <v>163</v>
      </c>
      <c r="D651" s="25" t="s">
        <v>1374</v>
      </c>
      <c r="E651" s="25" t="s">
        <v>1375</v>
      </c>
      <c r="F651" s="25" t="s">
        <v>205</v>
      </c>
      <c r="G651" s="25" t="s">
        <v>2181</v>
      </c>
      <c r="H651" s="25" t="s">
        <v>323</v>
      </c>
      <c r="I651" s="26">
        <v>6755</v>
      </c>
      <c r="J651" s="27">
        <v>7307.1020419365468</v>
      </c>
      <c r="K651" s="27">
        <f t="shared" si="360"/>
        <v>2243.3355000000001</v>
      </c>
      <c r="L651" s="24">
        <v>1052</v>
      </c>
      <c r="M651" s="24">
        <v>355</v>
      </c>
      <c r="N651" s="24">
        <v>168</v>
      </c>
      <c r="O651" s="24">
        <f t="shared" si="361"/>
        <v>523</v>
      </c>
      <c r="P651" s="28">
        <v>33.21</v>
      </c>
      <c r="Q651" s="28">
        <f t="shared" si="362"/>
        <v>0.46708627172882267</v>
      </c>
      <c r="R651" s="29">
        <v>0.47160444932880907</v>
      </c>
      <c r="S651" s="29">
        <v>0.12918230686531382</v>
      </c>
      <c r="T651" s="29">
        <v>0.1505343837694737</v>
      </c>
      <c r="U651" s="28" t="s">
        <v>294</v>
      </c>
      <c r="V651" s="28" t="s">
        <v>295</v>
      </c>
      <c r="W651" s="28">
        <v>0.53334623132760206</v>
      </c>
      <c r="X651" s="27">
        <v>3897.2153359930826</v>
      </c>
      <c r="Y651" s="30">
        <f t="shared" si="363"/>
        <v>3.120998392496467E-4</v>
      </c>
      <c r="Z651" s="27">
        <f t="shared" si="364"/>
        <v>3897.2153359930826</v>
      </c>
      <c r="AA651" s="27">
        <v>0</v>
      </c>
      <c r="AB651" s="27">
        <v>0</v>
      </c>
      <c r="AC651" s="27">
        <v>19</v>
      </c>
      <c r="AD651" s="27">
        <v>0</v>
      </c>
      <c r="AE651" s="27">
        <v>0</v>
      </c>
      <c r="AF651" s="27">
        <f t="shared" si="365"/>
        <v>19</v>
      </c>
      <c r="AG651" s="27">
        <f t="shared" si="366"/>
        <v>1</v>
      </c>
      <c r="AH651" s="27">
        <v>0</v>
      </c>
      <c r="AI651" s="27">
        <v>0</v>
      </c>
      <c r="AJ651" s="27">
        <v>19</v>
      </c>
      <c r="AK651" s="27">
        <v>0</v>
      </c>
      <c r="AL651" s="27">
        <v>0</v>
      </c>
      <c r="AM651" s="27">
        <v>19</v>
      </c>
      <c r="AN651" s="27">
        <f t="shared" si="367"/>
        <v>1</v>
      </c>
      <c r="AO651" s="27">
        <v>0</v>
      </c>
      <c r="AP651" s="30">
        <f t="shared" si="368"/>
        <v>0</v>
      </c>
      <c r="AQ651" s="30">
        <f t="shared" si="369"/>
        <v>0</v>
      </c>
      <c r="AR651" s="31">
        <f t="shared" si="370"/>
        <v>0</v>
      </c>
      <c r="AS651" s="31">
        <f t="shared" si="386"/>
        <v>0</v>
      </c>
      <c r="AT651" s="32">
        <f t="shared" si="371"/>
        <v>0</v>
      </c>
      <c r="AU651" s="24">
        <v>1060.8256541106005</v>
      </c>
      <c r="AV651" s="28">
        <f t="shared" si="372"/>
        <v>2.9459705968633745E-2</v>
      </c>
      <c r="AW651" s="30">
        <f t="shared" si="373"/>
        <v>3.7835808025624151E-4</v>
      </c>
      <c r="AX651" s="33">
        <f t="shared" si="374"/>
        <v>2.9459705968633745E-2</v>
      </c>
      <c r="AY651" s="30">
        <f t="shared" si="375"/>
        <v>3.7835808025624151E-4</v>
      </c>
      <c r="AZ651" s="31">
        <f t="shared" si="376"/>
        <v>0.89774907287731587</v>
      </c>
      <c r="BA651" s="31">
        <f t="shared" si="387"/>
        <v>1060.8256541106005</v>
      </c>
      <c r="BB651" s="33">
        <f t="shared" si="377"/>
        <v>0</v>
      </c>
      <c r="BC651" s="31">
        <f t="shared" si="378"/>
        <v>0.46627107605825291</v>
      </c>
      <c r="BD651" s="30">
        <f t="shared" si="379"/>
        <v>3.120998392496467E-4</v>
      </c>
      <c r="BE651" s="31">
        <f t="shared" si="380"/>
        <v>0.94326866058837533</v>
      </c>
      <c r="BF651" s="31">
        <f t="shared" si="381"/>
        <v>0.49230899725174232</v>
      </c>
      <c r="BG651" s="31">
        <f t="shared" si="382"/>
        <v>0.74715895322951764</v>
      </c>
      <c r="BH651" s="24">
        <v>41.72</v>
      </c>
      <c r="BI651" s="24">
        <v>157.87446059999999</v>
      </c>
      <c r="BJ651" s="24">
        <f t="shared" si="354"/>
        <v>46.284256580614709</v>
      </c>
      <c r="BK651" s="28">
        <f t="shared" si="388"/>
        <v>2.3142128290307356E-2</v>
      </c>
      <c r="BL651" s="28" t="str">
        <f t="shared" si="383"/>
        <v>TRUEFALSE</v>
      </c>
      <c r="BM651" s="24" t="str">
        <f t="shared" si="384"/>
        <v>FALSEFALSE</v>
      </c>
      <c r="BN651" s="28">
        <v>0.47220000000000001</v>
      </c>
      <c r="BO651" s="28">
        <f t="shared" si="385"/>
        <v>0.41973333333333335</v>
      </c>
      <c r="BP651" s="24">
        <v>10.1</v>
      </c>
      <c r="BQ651" s="24">
        <f t="shared" si="359"/>
        <v>132.6</v>
      </c>
      <c r="BR651" s="24">
        <v>15</v>
      </c>
      <c r="BS651" s="28">
        <v>15.58</v>
      </c>
      <c r="BT651" s="28">
        <v>1052.4289999999999</v>
      </c>
      <c r="BU651" s="24">
        <v>6.59</v>
      </c>
      <c r="BV651" s="28">
        <v>9.4099999999999984</v>
      </c>
      <c r="BW651" s="28">
        <v>635.64549999999986</v>
      </c>
      <c r="BX651" s="24">
        <v>2027</v>
      </c>
      <c r="BY651" s="24">
        <v>4293</v>
      </c>
      <c r="BZ651" s="24">
        <v>435</v>
      </c>
      <c r="CA651" s="24">
        <v>1561</v>
      </c>
      <c r="CB651" s="24">
        <v>978</v>
      </c>
      <c r="CC651" s="24">
        <v>4216</v>
      </c>
      <c r="CD651" s="24">
        <v>57.35</v>
      </c>
      <c r="CE651" s="24">
        <v>28.5</v>
      </c>
      <c r="CF651" s="24">
        <v>112.22</v>
      </c>
      <c r="CG651" s="24">
        <v>2818</v>
      </c>
      <c r="CH651" s="24">
        <v>3937</v>
      </c>
      <c r="CI651" s="24">
        <v>58.28</v>
      </c>
      <c r="CJ651" s="24" t="s">
        <v>1980</v>
      </c>
      <c r="CK651" s="24">
        <v>1656</v>
      </c>
      <c r="CL651" s="28">
        <v>1.02</v>
      </c>
      <c r="CM651" s="28">
        <v>4.1500000000000004</v>
      </c>
      <c r="CN651" s="24">
        <v>652</v>
      </c>
      <c r="CO651" s="24">
        <v>39.42</v>
      </c>
      <c r="CP651" s="24">
        <v>526</v>
      </c>
      <c r="CQ651" s="24">
        <v>854</v>
      </c>
      <c r="CR651" s="24">
        <v>534</v>
      </c>
      <c r="CS651" s="24">
        <v>1989</v>
      </c>
      <c r="CT651" s="24">
        <v>332</v>
      </c>
      <c r="CU651" s="24">
        <v>824</v>
      </c>
      <c r="CV651" s="24">
        <v>629</v>
      </c>
      <c r="CW651" s="24">
        <v>388</v>
      </c>
      <c r="CX651" s="24">
        <v>63.12</v>
      </c>
      <c r="CY651" s="24">
        <v>96.37</v>
      </c>
      <c r="CZ651" s="24">
        <v>78.33</v>
      </c>
      <c r="DA651" s="24">
        <v>43.94</v>
      </c>
      <c r="DB651" s="24">
        <v>557</v>
      </c>
      <c r="DC651" s="24">
        <v>4.2300000000000004</v>
      </c>
      <c r="DD651" s="24">
        <v>9.43</v>
      </c>
      <c r="DE651" s="24">
        <v>330</v>
      </c>
      <c r="DF651" s="24">
        <v>19.95</v>
      </c>
      <c r="DG651" s="24">
        <v>6.89</v>
      </c>
      <c r="DH651" s="24">
        <v>9.4</v>
      </c>
    </row>
    <row r="652" spans="1:112" ht="12.3" customHeight="1">
      <c r="A652" s="24">
        <v>663</v>
      </c>
      <c r="B652" s="24" t="s">
        <v>162</v>
      </c>
      <c r="C652" s="24" t="s">
        <v>163</v>
      </c>
      <c r="D652" s="25" t="s">
        <v>1927</v>
      </c>
      <c r="E652" s="25" t="s">
        <v>1928</v>
      </c>
      <c r="F652" s="25" t="s">
        <v>1929</v>
      </c>
      <c r="G652" s="37" t="s">
        <v>2802</v>
      </c>
      <c r="H652" s="25" t="s">
        <v>323</v>
      </c>
      <c r="I652" s="26">
        <v>11856</v>
      </c>
      <c r="J652" s="27">
        <v>13169</v>
      </c>
      <c r="K652" s="27">
        <f t="shared" si="360"/>
        <v>2952.1440000000002</v>
      </c>
      <c r="L652" s="24">
        <v>2186</v>
      </c>
      <c r="M652" s="24">
        <v>552</v>
      </c>
      <c r="N652" s="24">
        <v>173</v>
      </c>
      <c r="O652" s="24">
        <f t="shared" si="361"/>
        <v>725</v>
      </c>
      <c r="P652" s="28">
        <v>24.900000000000002</v>
      </c>
      <c r="Q652" s="28">
        <f t="shared" si="362"/>
        <v>0.42932679495360293</v>
      </c>
      <c r="R652" s="29">
        <v>0.42516177216711748</v>
      </c>
      <c r="S652" s="29">
        <v>6.0440049460702902E-2</v>
      </c>
      <c r="T652" s="29">
        <v>0.2038220939013842</v>
      </c>
      <c r="U652" s="28" t="s">
        <v>294</v>
      </c>
      <c r="V652" s="28" t="s">
        <v>295</v>
      </c>
      <c r="W652" s="28">
        <v>0.42516177216711748</v>
      </c>
      <c r="X652" s="27">
        <v>5598.9553776687699</v>
      </c>
      <c r="Y652" s="30">
        <f t="shared" si="363"/>
        <v>4.4837991301065471E-4</v>
      </c>
      <c r="Z652" s="27">
        <f t="shared" si="364"/>
        <v>5598.9553776687699</v>
      </c>
      <c r="AA652" s="27">
        <v>0</v>
      </c>
      <c r="AB652" s="27">
        <v>0</v>
      </c>
      <c r="AC652" s="27">
        <v>0</v>
      </c>
      <c r="AD652" s="27">
        <v>0</v>
      </c>
      <c r="AE652" s="27">
        <v>1781</v>
      </c>
      <c r="AF652" s="27">
        <f t="shared" si="365"/>
        <v>1781</v>
      </c>
      <c r="AG652" s="27">
        <f t="shared" si="366"/>
        <v>1</v>
      </c>
      <c r="AH652" s="27">
        <v>0</v>
      </c>
      <c r="AI652" s="27">
        <v>0</v>
      </c>
      <c r="AJ652" s="27">
        <v>0</v>
      </c>
      <c r="AK652" s="27">
        <v>0</v>
      </c>
      <c r="AL652" s="27">
        <v>1781</v>
      </c>
      <c r="AM652" s="27">
        <v>1781</v>
      </c>
      <c r="AN652" s="27">
        <f t="shared" si="367"/>
        <v>1</v>
      </c>
      <c r="AO652" s="27">
        <v>0</v>
      </c>
      <c r="AP652" s="30">
        <f t="shared" si="368"/>
        <v>0</v>
      </c>
      <c r="AQ652" s="30">
        <f t="shared" si="369"/>
        <v>0</v>
      </c>
      <c r="AR652" s="31">
        <f t="shared" si="370"/>
        <v>0</v>
      </c>
      <c r="AS652" s="31">
        <f t="shared" si="386"/>
        <v>0</v>
      </c>
      <c r="AT652" s="32">
        <f t="shared" si="371"/>
        <v>0</v>
      </c>
      <c r="AU652" s="24">
        <v>1525.9056003077847</v>
      </c>
      <c r="AV652" s="28">
        <f t="shared" si="372"/>
        <v>4.2375229281806363E-2</v>
      </c>
      <c r="AW652" s="30">
        <f t="shared" si="373"/>
        <v>5.4423524859864342E-4</v>
      </c>
      <c r="AX652" s="33">
        <f t="shared" si="374"/>
        <v>4.2375229281806363E-2</v>
      </c>
      <c r="AY652" s="30">
        <f t="shared" si="375"/>
        <v>5.4423524859864342E-4</v>
      </c>
      <c r="AZ652" s="31">
        <f t="shared" si="376"/>
        <v>0.89910978323748136</v>
      </c>
      <c r="BA652" s="31">
        <f t="shared" si="387"/>
        <v>1525.9056003077847</v>
      </c>
      <c r="BB652" s="33">
        <f t="shared" si="377"/>
        <v>0</v>
      </c>
      <c r="BC652" s="31">
        <f t="shared" si="378"/>
        <v>0.45554892822880172</v>
      </c>
      <c r="BD652" s="30">
        <f t="shared" si="379"/>
        <v>4.4837991301065471E-4</v>
      </c>
      <c r="BE652" s="31">
        <f t="shared" si="380"/>
        <v>0.94379637830135055</v>
      </c>
      <c r="BF652" s="31">
        <f t="shared" si="381"/>
        <v>0.45646884346049288</v>
      </c>
      <c r="BG652" s="31">
        <f t="shared" si="382"/>
        <v>0.69276569220901718</v>
      </c>
      <c r="BH652" s="24">
        <v>53.38</v>
      </c>
      <c r="BI652" s="24">
        <v>2487.43976918</v>
      </c>
      <c r="BJ652" s="24">
        <f t="shared" si="354"/>
        <v>5.2941985422791733</v>
      </c>
      <c r="BK652" s="28">
        <f t="shared" si="388"/>
        <v>2.6470992711395865E-3</v>
      </c>
      <c r="BL652" s="28" t="str">
        <f t="shared" si="383"/>
        <v>FALSEFALSE</v>
      </c>
      <c r="BM652" s="24" t="str">
        <f t="shared" si="384"/>
        <v>FALSETRUE</v>
      </c>
      <c r="BN652" s="28">
        <v>0.50240000000000007</v>
      </c>
      <c r="BO652" s="28">
        <f t="shared" si="385"/>
        <v>0.44657777777777785</v>
      </c>
      <c r="BP652" s="24">
        <v>9.18</v>
      </c>
      <c r="BQ652" s="24">
        <f t="shared" si="359"/>
        <v>123.75862068965517</v>
      </c>
      <c r="BR652" s="24">
        <v>29</v>
      </c>
      <c r="BS652" s="28">
        <v>12.489999999999998</v>
      </c>
      <c r="BT652" s="28">
        <v>1480.8143999999998</v>
      </c>
      <c r="BU652" s="24">
        <v>4.47</v>
      </c>
      <c r="BV652" s="28">
        <v>17.87</v>
      </c>
      <c r="BW652" s="28">
        <v>2118.6671999999999</v>
      </c>
      <c r="BX652" s="24">
        <v>3725</v>
      </c>
      <c r="BY652" s="24">
        <v>7415</v>
      </c>
      <c r="BZ652" s="24">
        <v>716</v>
      </c>
      <c r="CA652" s="24">
        <v>2954</v>
      </c>
      <c r="CB652" s="24">
        <v>1590</v>
      </c>
      <c r="CC652" s="24">
        <v>7312</v>
      </c>
      <c r="CD652" s="24">
        <v>59.89</v>
      </c>
      <c r="CE652" s="24">
        <v>27.92</v>
      </c>
      <c r="CF652" s="24">
        <v>111.41</v>
      </c>
      <c r="CG652" s="24">
        <v>6329</v>
      </c>
      <c r="CH652" s="24">
        <v>5527</v>
      </c>
      <c r="CI652" s="24">
        <v>46.62</v>
      </c>
      <c r="CJ652" s="24" t="s">
        <v>98</v>
      </c>
      <c r="CK652" s="24">
        <v>3135</v>
      </c>
      <c r="CL652" s="28">
        <v>1.01</v>
      </c>
      <c r="CM652" s="28">
        <v>3.83</v>
      </c>
      <c r="CN652" s="24">
        <v>1158</v>
      </c>
      <c r="CO652" s="24">
        <v>37.07</v>
      </c>
      <c r="CP652" s="24">
        <v>753</v>
      </c>
      <c r="CQ652" s="24">
        <v>1279</v>
      </c>
      <c r="CR652" s="24">
        <v>1489</v>
      </c>
      <c r="CS652" s="24">
        <v>3589</v>
      </c>
      <c r="CT652" s="24">
        <v>551</v>
      </c>
      <c r="CU652" s="24">
        <v>1472</v>
      </c>
      <c r="CV652" s="24">
        <v>1054</v>
      </c>
      <c r="CW652" s="24">
        <v>703</v>
      </c>
      <c r="CX652" s="24">
        <v>57.88</v>
      </c>
      <c r="CY652" s="24">
        <v>95.52</v>
      </c>
      <c r="CZ652" s="24">
        <v>80.400000000000006</v>
      </c>
      <c r="DA652" s="24">
        <v>47.05</v>
      </c>
      <c r="DB652" s="24">
        <v>865</v>
      </c>
      <c r="DC652" s="24">
        <v>5.82</v>
      </c>
      <c r="DD652" s="24">
        <v>9.6999999999999993</v>
      </c>
      <c r="DE652" s="24">
        <v>272</v>
      </c>
      <c r="DF652" s="24">
        <v>8.7100000000000009</v>
      </c>
      <c r="DG652" s="24">
        <v>5.92</v>
      </c>
      <c r="DH652" s="24">
        <v>6.25</v>
      </c>
    </row>
    <row r="653" spans="1:112" ht="12.3" customHeight="1">
      <c r="A653" s="24">
        <v>664</v>
      </c>
      <c r="B653" s="24" t="s">
        <v>162</v>
      </c>
      <c r="C653" s="24" t="s">
        <v>163</v>
      </c>
      <c r="D653" s="25" t="s">
        <v>323</v>
      </c>
      <c r="E653" s="25" t="s">
        <v>553</v>
      </c>
      <c r="F653" s="25" t="s">
        <v>554</v>
      </c>
      <c r="G653" s="37" t="s">
        <v>2803</v>
      </c>
      <c r="H653" s="25" t="s">
        <v>323</v>
      </c>
      <c r="I653" s="26">
        <v>38648</v>
      </c>
      <c r="J653" s="27">
        <v>42955</v>
      </c>
      <c r="K653" s="27">
        <f t="shared" si="360"/>
        <v>12077.5</v>
      </c>
      <c r="L653" s="24">
        <v>6272</v>
      </c>
      <c r="M653" s="24">
        <v>1795</v>
      </c>
      <c r="N653" s="24">
        <v>1055</v>
      </c>
      <c r="O653" s="24">
        <f t="shared" si="361"/>
        <v>2850</v>
      </c>
      <c r="P653" s="28">
        <v>31.25</v>
      </c>
      <c r="Q653" s="28">
        <f t="shared" si="362"/>
        <v>0.44432875725749638</v>
      </c>
      <c r="R653" s="29">
        <v>0.46608785746108683</v>
      </c>
      <c r="S653" s="29">
        <v>8.8585862450234684E-2</v>
      </c>
      <c r="T653" s="29">
        <v>0.30253590910312228</v>
      </c>
      <c r="U653" s="28" t="s">
        <v>128</v>
      </c>
      <c r="V653" s="28" t="s">
        <v>129</v>
      </c>
      <c r="W653" s="28">
        <v>0.46608785746108683</v>
      </c>
      <c r="X653" s="27">
        <v>20020.803917240984</v>
      </c>
      <c r="Y653" s="30">
        <f t="shared" si="363"/>
        <v>1.6033216400723664E-3</v>
      </c>
      <c r="Z653" s="27">
        <f t="shared" si="364"/>
        <v>20020.803917240984</v>
      </c>
      <c r="AA653" s="27">
        <v>0</v>
      </c>
      <c r="AB653" s="27">
        <v>0</v>
      </c>
      <c r="AC653" s="27">
        <v>102</v>
      </c>
      <c r="AD653" s="27">
        <v>0</v>
      </c>
      <c r="AE653" s="27">
        <v>5624</v>
      </c>
      <c r="AF653" s="27">
        <f t="shared" si="365"/>
        <v>5624</v>
      </c>
      <c r="AG653" s="27">
        <f t="shared" si="366"/>
        <v>2</v>
      </c>
      <c r="AH653" s="27">
        <v>0</v>
      </c>
      <c r="AI653" s="27">
        <v>0</v>
      </c>
      <c r="AJ653" s="27">
        <v>102</v>
      </c>
      <c r="AK653" s="27">
        <v>0</v>
      </c>
      <c r="AL653" s="27">
        <v>5624</v>
      </c>
      <c r="AM653" s="27">
        <v>5624</v>
      </c>
      <c r="AN653" s="27">
        <f t="shared" si="367"/>
        <v>2</v>
      </c>
      <c r="AO653" s="27">
        <v>0</v>
      </c>
      <c r="AP653" s="30">
        <f t="shared" si="368"/>
        <v>0</v>
      </c>
      <c r="AQ653" s="30">
        <f t="shared" si="369"/>
        <v>0</v>
      </c>
      <c r="AR653" s="31">
        <f t="shared" si="370"/>
        <v>0</v>
      </c>
      <c r="AS653" s="31">
        <f t="shared" si="386"/>
        <v>0</v>
      </c>
      <c r="AT653" s="32">
        <f t="shared" si="371"/>
        <v>0</v>
      </c>
      <c r="AU653" s="24">
        <v>5100.8655120541343</v>
      </c>
      <c r="AV653" s="28">
        <f t="shared" si="372"/>
        <v>0.14165381237565003</v>
      </c>
      <c r="AW653" s="30">
        <f t="shared" si="373"/>
        <v>1.8192939389311356E-3</v>
      </c>
      <c r="AX653" s="33">
        <f t="shared" si="374"/>
        <v>0.14165381237565003</v>
      </c>
      <c r="AY653" s="30">
        <f t="shared" si="375"/>
        <v>1.8192939389311356E-3</v>
      </c>
      <c r="AZ653" s="31">
        <f t="shared" si="376"/>
        <v>0.90956924301179531</v>
      </c>
      <c r="BA653" s="31">
        <f t="shared" si="387"/>
        <v>5100.8655120541343</v>
      </c>
      <c r="BB653" s="33">
        <f t="shared" si="377"/>
        <v>0</v>
      </c>
      <c r="BC653" s="31">
        <f t="shared" si="378"/>
        <v>0.50577030428284397</v>
      </c>
      <c r="BD653" s="30">
        <f t="shared" si="379"/>
        <v>1.6033216400723664E-3</v>
      </c>
      <c r="BE653" s="31">
        <f t="shared" si="380"/>
        <v>0.94826866239985663</v>
      </c>
      <c r="BF653" s="31">
        <f t="shared" si="381"/>
        <v>0.47198661383367196</v>
      </c>
      <c r="BG653" s="31">
        <f t="shared" si="382"/>
        <v>0.71631643195418537</v>
      </c>
      <c r="BH653" s="24">
        <v>89.98</v>
      </c>
      <c r="BI653" s="24">
        <v>275.62663075199998</v>
      </c>
      <c r="BJ653" s="24">
        <f t="shared" si="354"/>
        <v>155.84488292297681</v>
      </c>
      <c r="BK653" s="28">
        <f t="shared" si="388"/>
        <v>7.7922441461488398E-2</v>
      </c>
      <c r="BL653" s="28" t="str">
        <f t="shared" si="383"/>
        <v>FALSETRUE</v>
      </c>
      <c r="BM653" s="24" t="str">
        <f t="shared" si="384"/>
        <v>TRUETRUE</v>
      </c>
      <c r="BN653" s="28">
        <v>0.50819999999999999</v>
      </c>
      <c r="BO653" s="28">
        <f t="shared" si="385"/>
        <v>0.45173333333333332</v>
      </c>
      <c r="BP653" s="24">
        <v>6.37</v>
      </c>
      <c r="BQ653" s="24">
        <f t="shared" si="359"/>
        <v>243.2</v>
      </c>
      <c r="BR653" s="24">
        <v>45</v>
      </c>
      <c r="BS653" s="28">
        <v>17.3</v>
      </c>
      <c r="BT653" s="28">
        <v>6686.1040000000003</v>
      </c>
      <c r="BU653" s="24">
        <v>0.3</v>
      </c>
      <c r="BV653" s="28">
        <v>10.739999999999998</v>
      </c>
      <c r="BW653" s="28">
        <v>4150.7951999999996</v>
      </c>
      <c r="BX653" s="24">
        <v>12179</v>
      </c>
      <c r="BY653" s="24">
        <v>23966</v>
      </c>
      <c r="BZ653" s="24">
        <v>2503</v>
      </c>
      <c r="CA653" s="24">
        <v>9578</v>
      </c>
      <c r="CB653" s="24">
        <v>5171</v>
      </c>
      <c r="CC653" s="24">
        <v>23899</v>
      </c>
      <c r="CD653" s="24">
        <v>61.26</v>
      </c>
      <c r="CE653" s="24">
        <v>28.24</v>
      </c>
      <c r="CF653" s="24">
        <v>100.61</v>
      </c>
      <c r="CG653" s="24">
        <v>34777</v>
      </c>
      <c r="CH653" s="24">
        <v>3871</v>
      </c>
      <c r="CI653" s="24">
        <v>10.02</v>
      </c>
      <c r="CJ653" s="24" t="s">
        <v>98</v>
      </c>
      <c r="CK653" s="24">
        <v>9372</v>
      </c>
      <c r="CL653" s="28">
        <v>1.01</v>
      </c>
      <c r="CM653" s="28">
        <v>4.1500000000000004</v>
      </c>
      <c r="CN653" s="24">
        <v>4239</v>
      </c>
      <c r="CO653" s="24">
        <v>45.36</v>
      </c>
      <c r="CP653" s="24">
        <v>2286</v>
      </c>
      <c r="CQ653" s="24">
        <v>5119</v>
      </c>
      <c r="CR653" s="24">
        <v>3268</v>
      </c>
      <c r="CS653" s="24">
        <v>10944</v>
      </c>
      <c r="CT653" s="24">
        <v>2007</v>
      </c>
      <c r="CU653" s="24">
        <v>4948</v>
      </c>
      <c r="CV653" s="24">
        <v>3514</v>
      </c>
      <c r="CW653" s="24">
        <v>2670</v>
      </c>
      <c r="CX653" s="24">
        <v>63.94</v>
      </c>
      <c r="CY653" s="24">
        <v>96.85</v>
      </c>
      <c r="CZ653" s="24">
        <v>83.65</v>
      </c>
      <c r="DA653" s="24">
        <v>53.63</v>
      </c>
      <c r="DB653" s="24">
        <v>1964</v>
      </c>
      <c r="DC653" s="24">
        <v>3.53</v>
      </c>
      <c r="DD653" s="24">
        <v>11.55</v>
      </c>
      <c r="DE653" s="24">
        <v>1254</v>
      </c>
      <c r="DF653" s="24">
        <v>13.42</v>
      </c>
      <c r="DG653" s="24">
        <v>13.73</v>
      </c>
      <c r="DH653" s="24">
        <v>6.4</v>
      </c>
    </row>
    <row r="654" spans="1:112" ht="12.3" customHeight="1">
      <c r="A654" s="24">
        <v>665</v>
      </c>
      <c r="B654" s="24" t="s">
        <v>162</v>
      </c>
      <c r="C654" s="24" t="s">
        <v>163</v>
      </c>
      <c r="D654" s="25" t="s">
        <v>1385</v>
      </c>
      <c r="E654" s="25" t="s">
        <v>1386</v>
      </c>
      <c r="F654" s="25" t="s">
        <v>1387</v>
      </c>
      <c r="G654" s="25" t="s">
        <v>1388</v>
      </c>
      <c r="H654" s="25" t="s">
        <v>323</v>
      </c>
      <c r="I654" s="26">
        <v>9116</v>
      </c>
      <c r="J654" s="27">
        <v>10308.932005453791</v>
      </c>
      <c r="K654" s="27">
        <f t="shared" si="360"/>
        <v>2270.7955999999999</v>
      </c>
      <c r="L654" s="24">
        <v>1522</v>
      </c>
      <c r="M654" s="24">
        <v>346</v>
      </c>
      <c r="N654" s="24">
        <v>159</v>
      </c>
      <c r="O654" s="24">
        <f t="shared" si="361"/>
        <v>505</v>
      </c>
      <c r="P654" s="28">
        <v>24.91</v>
      </c>
      <c r="Q654" s="28">
        <f t="shared" si="362"/>
        <v>0.40744488184482769</v>
      </c>
      <c r="R654" s="29">
        <v>0.46766729662653433</v>
      </c>
      <c r="S654" s="29">
        <v>6.6581833394844719E-2</v>
      </c>
      <c r="T654" s="29">
        <v>0.25123758682731095</v>
      </c>
      <c r="U654" s="28" t="s">
        <v>128</v>
      </c>
      <c r="V654" s="28" t="s">
        <v>129</v>
      </c>
      <c r="W654" s="28">
        <v>0.36535090690466371</v>
      </c>
      <c r="X654" s="27">
        <v>3766.3776574110561</v>
      </c>
      <c r="Y654" s="30">
        <f t="shared" si="363"/>
        <v>3.0162199419035078E-4</v>
      </c>
      <c r="Z654" s="27">
        <f t="shared" si="364"/>
        <v>3766.3776574110561</v>
      </c>
      <c r="AA654" s="27">
        <v>0</v>
      </c>
      <c r="AB654" s="27">
        <v>0</v>
      </c>
      <c r="AC654" s="27">
        <v>74</v>
      </c>
      <c r="AD654" s="27">
        <v>0</v>
      </c>
      <c r="AE654" s="27">
        <v>5047</v>
      </c>
      <c r="AF654" s="27">
        <f t="shared" si="365"/>
        <v>5047</v>
      </c>
      <c r="AG654" s="27">
        <f t="shared" si="366"/>
        <v>2</v>
      </c>
      <c r="AH654" s="27">
        <v>0</v>
      </c>
      <c r="AI654" s="27">
        <v>0</v>
      </c>
      <c r="AJ654" s="27">
        <v>0</v>
      </c>
      <c r="AK654" s="27">
        <v>0</v>
      </c>
      <c r="AL654" s="27">
        <v>5047</v>
      </c>
      <c r="AM654" s="27">
        <v>5047</v>
      </c>
      <c r="AN654" s="27">
        <f t="shared" si="367"/>
        <v>1</v>
      </c>
      <c r="AO654" s="27">
        <v>0</v>
      </c>
      <c r="AP654" s="30">
        <f t="shared" si="368"/>
        <v>0</v>
      </c>
      <c r="AQ654" s="30">
        <f t="shared" si="369"/>
        <v>0</v>
      </c>
      <c r="AR654" s="31">
        <f t="shared" si="370"/>
        <v>0</v>
      </c>
      <c r="AS654" s="31">
        <f t="shared" si="386"/>
        <v>0</v>
      </c>
      <c r="AT654" s="32">
        <f t="shared" si="371"/>
        <v>0</v>
      </c>
      <c r="AU654" s="24">
        <v>1341.5685301539252</v>
      </c>
      <c r="AV654" s="28">
        <f t="shared" si="372"/>
        <v>3.725608848349575E-2</v>
      </c>
      <c r="AW654" s="30">
        <f t="shared" si="373"/>
        <v>4.7848889365971692E-4</v>
      </c>
      <c r="AX654" s="33">
        <f t="shared" si="374"/>
        <v>3.725608848349575E-2</v>
      </c>
      <c r="AY654" s="30">
        <f t="shared" si="375"/>
        <v>4.7848889365971692E-4</v>
      </c>
      <c r="AZ654" s="31">
        <f t="shared" si="376"/>
        <v>0.8985704579813143</v>
      </c>
      <c r="BA654" s="31">
        <f t="shared" si="387"/>
        <v>1341.5685301539252</v>
      </c>
      <c r="BB654" s="33">
        <f t="shared" si="377"/>
        <v>0</v>
      </c>
      <c r="BC654" s="31">
        <f t="shared" si="378"/>
        <v>0.46783128103044813</v>
      </c>
      <c r="BD654" s="30">
        <f t="shared" si="379"/>
        <v>3.0162199419035078E-4</v>
      </c>
      <c r="BE654" s="31">
        <f t="shared" si="380"/>
        <v>0.94322808719947848</v>
      </c>
      <c r="BF654" s="31">
        <f t="shared" si="381"/>
        <v>0.43629353869944421</v>
      </c>
      <c r="BG654" s="31">
        <f t="shared" si="382"/>
        <v>0.66214638671084147</v>
      </c>
      <c r="BH654" s="24">
        <v>73.78</v>
      </c>
      <c r="BI654" s="24">
        <v>54.935882381900001</v>
      </c>
      <c r="BJ654" s="24">
        <f t="shared" si="354"/>
        <v>187.65388956144858</v>
      </c>
      <c r="BK654" s="28">
        <f t="shared" si="388"/>
        <v>9.3826944780724286E-2</v>
      </c>
      <c r="BL654" s="28" t="str">
        <f t="shared" si="383"/>
        <v>FALSETRUE</v>
      </c>
      <c r="BM654" s="24" t="str">
        <f t="shared" si="384"/>
        <v>FALSETRUE</v>
      </c>
      <c r="BN654" s="28">
        <v>0.41600000000000004</v>
      </c>
      <c r="BO654" s="28">
        <f t="shared" si="385"/>
        <v>0.36977777777777782</v>
      </c>
      <c r="BP654" s="24">
        <v>5.57</v>
      </c>
      <c r="BQ654" s="24">
        <f t="shared" si="359"/>
        <v>183.6</v>
      </c>
      <c r="BR654" s="24">
        <v>20</v>
      </c>
      <c r="BS654" s="28">
        <v>10.1</v>
      </c>
      <c r="BT654" s="28">
        <v>920.71599999999989</v>
      </c>
      <c r="BU654" s="24">
        <v>0.14000000000000001</v>
      </c>
      <c r="BV654" s="28">
        <v>5.2900000000000009</v>
      </c>
      <c r="BW654" s="28">
        <v>482.23640000000006</v>
      </c>
      <c r="BX654" s="24">
        <v>2478</v>
      </c>
      <c r="BY654" s="24">
        <v>5957</v>
      </c>
      <c r="BZ654" s="24">
        <v>681</v>
      </c>
      <c r="CA654" s="24">
        <v>1917</v>
      </c>
      <c r="CB654" s="24">
        <v>1161</v>
      </c>
      <c r="CC654" s="24">
        <v>6038</v>
      </c>
      <c r="CD654" s="24">
        <v>53.03</v>
      </c>
      <c r="CE654" s="24">
        <v>30.24</v>
      </c>
      <c r="CF654" s="24">
        <v>101.06</v>
      </c>
      <c r="CG654" s="24">
        <v>6726</v>
      </c>
      <c r="CH654" s="24">
        <v>2390</v>
      </c>
      <c r="CI654" s="24">
        <v>26.22</v>
      </c>
      <c r="CJ654" s="24" t="s">
        <v>98</v>
      </c>
      <c r="CK654" s="24">
        <v>2179</v>
      </c>
      <c r="CL654" s="28">
        <v>1.02</v>
      </c>
      <c r="CM654" s="28">
        <v>4.25</v>
      </c>
      <c r="CN654" s="24">
        <v>811</v>
      </c>
      <c r="CO654" s="24">
        <v>37.36</v>
      </c>
      <c r="CP654" s="24">
        <v>532</v>
      </c>
      <c r="CQ654" s="24">
        <v>1346</v>
      </c>
      <c r="CR654" s="24">
        <v>1758</v>
      </c>
      <c r="CS654" s="24">
        <v>3672</v>
      </c>
      <c r="CT654" s="24">
        <v>283</v>
      </c>
      <c r="CU654" s="24">
        <v>945</v>
      </c>
      <c r="CV654" s="24">
        <v>806</v>
      </c>
      <c r="CW654" s="24">
        <v>627</v>
      </c>
      <c r="CX654" s="24">
        <v>42.81</v>
      </c>
      <c r="CY654" s="24">
        <v>95.26</v>
      </c>
      <c r="CZ654" s="24">
        <v>83.01</v>
      </c>
      <c r="DA654" s="24">
        <v>51.56</v>
      </c>
      <c r="DB654" s="24">
        <v>420</v>
      </c>
      <c r="DC654" s="24">
        <v>6.26</v>
      </c>
      <c r="DD654" s="24">
        <v>9.07</v>
      </c>
      <c r="DE654" s="24">
        <v>316</v>
      </c>
      <c r="DF654" s="24">
        <v>14.56</v>
      </c>
      <c r="DG654" s="24">
        <v>4.47</v>
      </c>
      <c r="DH654" s="24">
        <v>4.3899999999999997</v>
      </c>
    </row>
    <row r="655" spans="1:112" ht="12.3" customHeight="1">
      <c r="A655" s="24">
        <v>666</v>
      </c>
      <c r="B655" s="24" t="s">
        <v>162</v>
      </c>
      <c r="C655" s="24" t="s">
        <v>163</v>
      </c>
      <c r="D655" s="25" t="s">
        <v>1385</v>
      </c>
      <c r="E655" s="25" t="s">
        <v>1386</v>
      </c>
      <c r="F655" s="25" t="s">
        <v>1813</v>
      </c>
      <c r="G655" s="25" t="s">
        <v>1814</v>
      </c>
      <c r="H655" s="25" t="s">
        <v>323</v>
      </c>
      <c r="I655" s="26">
        <v>3775</v>
      </c>
      <c r="J655" s="27">
        <v>4269.0015709289228</v>
      </c>
      <c r="K655" s="27">
        <f t="shared" si="360"/>
        <v>1032.085</v>
      </c>
      <c r="L655" s="24">
        <v>643</v>
      </c>
      <c r="M655" s="24">
        <v>138</v>
      </c>
      <c r="N655" s="24">
        <v>104</v>
      </c>
      <c r="O655" s="24">
        <f t="shared" si="361"/>
        <v>242</v>
      </c>
      <c r="P655" s="28">
        <v>27.34</v>
      </c>
      <c r="Q655" s="28">
        <f t="shared" si="362"/>
        <v>0.42097976562643841</v>
      </c>
      <c r="R655" s="29">
        <v>0.46766729662653433</v>
      </c>
      <c r="S655" s="29">
        <v>6.6581833394844719E-2</v>
      </c>
      <c r="T655" s="29">
        <v>0.25123758682731095</v>
      </c>
      <c r="U655" s="28" t="s">
        <v>128</v>
      </c>
      <c r="V655" s="28" t="s">
        <v>129</v>
      </c>
      <c r="W655" s="28">
        <v>0.40099132054490189</v>
      </c>
      <c r="X655" s="27">
        <v>1711.8325773350493</v>
      </c>
      <c r="Y655" s="30">
        <f t="shared" si="363"/>
        <v>1.3708831207614994E-4</v>
      </c>
      <c r="Z655" s="27">
        <f t="shared" si="364"/>
        <v>1711.8325773350493</v>
      </c>
      <c r="AA655" s="27">
        <v>0</v>
      </c>
      <c r="AB655" s="27">
        <v>0</v>
      </c>
      <c r="AC655" s="27">
        <v>0</v>
      </c>
      <c r="AD655" s="27">
        <v>0</v>
      </c>
      <c r="AE655" s="27">
        <v>0</v>
      </c>
      <c r="AF655" s="27">
        <f t="shared" si="365"/>
        <v>0</v>
      </c>
      <c r="AG655" s="27">
        <f t="shared" si="366"/>
        <v>0</v>
      </c>
      <c r="AH655" s="27">
        <v>0</v>
      </c>
      <c r="AI655" s="27">
        <v>0</v>
      </c>
      <c r="AJ655" s="27">
        <v>0</v>
      </c>
      <c r="AK655" s="27">
        <v>0</v>
      </c>
      <c r="AL655" s="27">
        <v>0</v>
      </c>
      <c r="AM655" s="27">
        <v>0</v>
      </c>
      <c r="AN655" s="27">
        <f t="shared" si="367"/>
        <v>0</v>
      </c>
      <c r="AO655" s="27">
        <v>0</v>
      </c>
      <c r="AP655" s="30">
        <f t="shared" si="368"/>
        <v>0</v>
      </c>
      <c r="AQ655" s="30">
        <f t="shared" si="369"/>
        <v>0</v>
      </c>
      <c r="AR655" s="31">
        <f t="shared" si="370"/>
        <v>0</v>
      </c>
      <c r="AS655" s="31">
        <f t="shared" si="386"/>
        <v>0</v>
      </c>
      <c r="AT655" s="32">
        <f t="shared" si="371"/>
        <v>0</v>
      </c>
      <c r="AU655" s="24">
        <v>372.52093678621384</v>
      </c>
      <c r="AV655" s="28">
        <f t="shared" si="372"/>
        <v>1.0345109229171869E-2</v>
      </c>
      <c r="AW655" s="30">
        <f t="shared" si="373"/>
        <v>1.3286472282371262E-4</v>
      </c>
      <c r="AX655" s="33">
        <f t="shared" si="374"/>
        <v>1.0345109229171869E-2</v>
      </c>
      <c r="AY655" s="30">
        <f t="shared" si="375"/>
        <v>1.3286472282371262E-4</v>
      </c>
      <c r="AZ655" s="31">
        <f t="shared" si="376"/>
        <v>0.89573526134346615</v>
      </c>
      <c r="BA655" s="31">
        <f t="shared" si="387"/>
        <v>372.52093678621384</v>
      </c>
      <c r="BB655" s="33">
        <f t="shared" si="377"/>
        <v>0</v>
      </c>
      <c r="BC655" s="31">
        <f t="shared" si="378"/>
        <v>0.4579158890663908</v>
      </c>
      <c r="BD655" s="30">
        <f t="shared" si="379"/>
        <v>1.3708831207614994E-4</v>
      </c>
      <c r="BE655" s="31">
        <f t="shared" si="380"/>
        <v>0.94259096295940092</v>
      </c>
      <c r="BF655" s="31">
        <f t="shared" si="381"/>
        <v>0.4479064572721263</v>
      </c>
      <c r="BG655" s="31">
        <f t="shared" si="382"/>
        <v>0.67977087891622756</v>
      </c>
      <c r="BH655" s="24">
        <v>78.78</v>
      </c>
      <c r="BI655" s="24">
        <v>27.1666304974</v>
      </c>
      <c r="BJ655" s="24">
        <f t="shared" si="354"/>
        <v>157.14137133559831</v>
      </c>
      <c r="BK655" s="28">
        <f t="shared" si="388"/>
        <v>7.8570685667799151E-2</v>
      </c>
      <c r="BL655" s="28" t="str">
        <f t="shared" si="383"/>
        <v>FALSETRUE</v>
      </c>
      <c r="BM655" s="24" t="str">
        <f t="shared" si="384"/>
        <v>FALSETRUE</v>
      </c>
      <c r="BN655" s="28">
        <v>0.44630000000000003</v>
      </c>
      <c r="BO655" s="28">
        <f t="shared" si="385"/>
        <v>0.39671111111111113</v>
      </c>
      <c r="BP655" s="24">
        <v>7.01</v>
      </c>
      <c r="BQ655" s="24">
        <f t="shared" si="359"/>
        <v>77.416666666666671</v>
      </c>
      <c r="BR655" s="24">
        <v>12</v>
      </c>
      <c r="BS655" s="28">
        <v>8.82</v>
      </c>
      <c r="BT655" s="28">
        <v>332.95499999999998</v>
      </c>
      <c r="BU655" s="24">
        <v>0.11</v>
      </c>
      <c r="BV655" s="28">
        <v>4.5200000000000005</v>
      </c>
      <c r="BW655" s="28">
        <v>170.63</v>
      </c>
      <c r="BX655" s="24">
        <v>1094</v>
      </c>
      <c r="BY655" s="24">
        <v>2451</v>
      </c>
      <c r="BZ655" s="24">
        <v>230</v>
      </c>
      <c r="CA655" s="24">
        <v>867</v>
      </c>
      <c r="CB655" s="24">
        <v>489</v>
      </c>
      <c r="CC655" s="24">
        <v>2419</v>
      </c>
      <c r="CD655" s="24">
        <v>54.02</v>
      </c>
      <c r="CE655" s="24">
        <v>28.93</v>
      </c>
      <c r="CF655" s="24">
        <v>102.3</v>
      </c>
      <c r="CG655" s="24">
        <v>2974</v>
      </c>
      <c r="CH655" s="24">
        <v>801</v>
      </c>
      <c r="CI655" s="24">
        <v>21.22</v>
      </c>
      <c r="CJ655" s="24" t="s">
        <v>98</v>
      </c>
      <c r="CK655" s="24">
        <v>939</v>
      </c>
      <c r="CL655" s="28">
        <v>1.01</v>
      </c>
      <c r="CM655" s="28">
        <v>4.05</v>
      </c>
      <c r="CN655" s="24">
        <v>351</v>
      </c>
      <c r="CO655" s="24">
        <v>37.42</v>
      </c>
      <c r="CP655" s="24">
        <v>218</v>
      </c>
      <c r="CQ655" s="24">
        <v>711</v>
      </c>
      <c r="CR655" s="24">
        <v>0</v>
      </c>
      <c r="CS655" s="24">
        <v>929</v>
      </c>
      <c r="CT655" s="24">
        <v>144</v>
      </c>
      <c r="CU655" s="24">
        <v>442</v>
      </c>
      <c r="CV655" s="24">
        <v>326</v>
      </c>
      <c r="CW655" s="24">
        <v>202</v>
      </c>
      <c r="CX655" s="24">
        <v>50</v>
      </c>
      <c r="CY655" s="24">
        <v>96.93</v>
      </c>
      <c r="CZ655" s="24">
        <v>80.489999999999995</v>
      </c>
      <c r="DA655" s="24">
        <v>44.2</v>
      </c>
      <c r="DB655" s="24">
        <v>215</v>
      </c>
      <c r="DC655" s="24">
        <v>3.76</v>
      </c>
      <c r="DD655" s="24">
        <v>8.9600000000000009</v>
      </c>
      <c r="DE655" s="24">
        <v>156</v>
      </c>
      <c r="DF655" s="24">
        <v>16.63</v>
      </c>
      <c r="DG655" s="24">
        <v>7.57</v>
      </c>
      <c r="DH655" s="24">
        <v>8.02</v>
      </c>
    </row>
    <row r="656" spans="1:112" ht="12.3" customHeight="1">
      <c r="A656" s="24">
        <v>667</v>
      </c>
      <c r="B656" s="24" t="s">
        <v>162</v>
      </c>
      <c r="C656" s="24" t="s">
        <v>163</v>
      </c>
      <c r="D656" s="25" t="s">
        <v>1385</v>
      </c>
      <c r="E656" s="25" t="s">
        <v>1386</v>
      </c>
      <c r="F656" s="25" t="s">
        <v>2532</v>
      </c>
      <c r="G656" s="25" t="s">
        <v>2533</v>
      </c>
      <c r="H656" s="25" t="s">
        <v>323</v>
      </c>
      <c r="I656" s="26">
        <v>2544</v>
      </c>
      <c r="J656" s="27">
        <v>2876.9112573359416</v>
      </c>
      <c r="K656" s="27">
        <f t="shared" si="360"/>
        <v>842.3184</v>
      </c>
      <c r="L656" s="24">
        <v>406</v>
      </c>
      <c r="M656" s="24">
        <v>140</v>
      </c>
      <c r="N656" s="24">
        <v>61</v>
      </c>
      <c r="O656" s="24">
        <f t="shared" si="361"/>
        <v>201</v>
      </c>
      <c r="P656" s="28">
        <v>33.11</v>
      </c>
      <c r="Q656" s="28">
        <f t="shared" si="362"/>
        <v>0.4503420535752396</v>
      </c>
      <c r="R656" s="29">
        <v>0.46766729662653433</v>
      </c>
      <c r="S656" s="29">
        <v>6.6581833394844719E-2</v>
      </c>
      <c r="T656" s="29">
        <v>0.25123758682731095</v>
      </c>
      <c r="U656" s="28" t="s">
        <v>128</v>
      </c>
      <c r="V656" s="28" t="s">
        <v>129</v>
      </c>
      <c r="W656" s="28">
        <v>0.48561896939435623</v>
      </c>
      <c r="X656" s="27">
        <v>1397.0826798265016</v>
      </c>
      <c r="Y656" s="30">
        <f t="shared" si="363"/>
        <v>1.1188226520750062E-4</v>
      </c>
      <c r="Z656" s="27">
        <f t="shared" si="364"/>
        <v>1397.0826798265016</v>
      </c>
      <c r="AA656" s="27">
        <v>0</v>
      </c>
      <c r="AB656" s="27">
        <v>0</v>
      </c>
      <c r="AC656" s="27">
        <v>0</v>
      </c>
      <c r="AD656" s="27">
        <v>0</v>
      </c>
      <c r="AE656" s="27">
        <v>0</v>
      </c>
      <c r="AF656" s="27">
        <f t="shared" si="365"/>
        <v>0</v>
      </c>
      <c r="AG656" s="27">
        <f t="shared" si="366"/>
        <v>0</v>
      </c>
      <c r="AH656" s="27">
        <v>0</v>
      </c>
      <c r="AI656" s="27">
        <v>0</v>
      </c>
      <c r="AJ656" s="27">
        <v>0</v>
      </c>
      <c r="AK656" s="27">
        <v>0</v>
      </c>
      <c r="AL656" s="27">
        <v>0</v>
      </c>
      <c r="AM656" s="27">
        <v>0</v>
      </c>
      <c r="AN656" s="27">
        <f t="shared" si="367"/>
        <v>0</v>
      </c>
      <c r="AO656" s="27">
        <v>0</v>
      </c>
      <c r="AP656" s="30">
        <f t="shared" si="368"/>
        <v>0</v>
      </c>
      <c r="AQ656" s="30">
        <f t="shared" si="369"/>
        <v>0</v>
      </c>
      <c r="AR656" s="31">
        <f t="shared" si="370"/>
        <v>0</v>
      </c>
      <c r="AS656" s="31">
        <f t="shared" si="386"/>
        <v>0</v>
      </c>
      <c r="AT656" s="32">
        <f t="shared" si="371"/>
        <v>0</v>
      </c>
      <c r="AU656" s="24">
        <v>300.59814205510651</v>
      </c>
      <c r="AV656" s="28">
        <f t="shared" si="372"/>
        <v>8.3477740619739647E-3</v>
      </c>
      <c r="AW656" s="30">
        <f t="shared" si="373"/>
        <v>1.072124674925191E-4</v>
      </c>
      <c r="AX656" s="33">
        <f t="shared" si="374"/>
        <v>8.3477740619739647E-3</v>
      </c>
      <c r="AY656" s="30">
        <f t="shared" si="375"/>
        <v>1.072124674925191E-4</v>
      </c>
      <c r="AZ656" s="31">
        <f t="shared" si="376"/>
        <v>0.89552483280806505</v>
      </c>
      <c r="BA656" s="31">
        <f t="shared" si="387"/>
        <v>300.59814205510651</v>
      </c>
      <c r="BB656" s="33">
        <f t="shared" si="377"/>
        <v>0</v>
      </c>
      <c r="BC656" s="31">
        <f t="shared" si="378"/>
        <v>0.45717996783219111</v>
      </c>
      <c r="BD656" s="30">
        <f t="shared" si="379"/>
        <v>1.1188226520750062E-4</v>
      </c>
      <c r="BE656" s="31">
        <f t="shared" si="380"/>
        <v>0.94249335751320795</v>
      </c>
      <c r="BF656" s="31">
        <f t="shared" si="381"/>
        <v>0.4760747363909239</v>
      </c>
      <c r="BG656" s="31">
        <f t="shared" si="382"/>
        <v>0.7225208226673383</v>
      </c>
      <c r="BH656" s="24">
        <v>0</v>
      </c>
      <c r="BI656" s="24">
        <v>53.331110151600001</v>
      </c>
      <c r="BJ656" s="24">
        <f t="shared" si="354"/>
        <v>53.944334726166034</v>
      </c>
      <c r="BK656" s="28">
        <f t="shared" si="388"/>
        <v>2.6972167363083017E-2</v>
      </c>
      <c r="BL656" s="28" t="str">
        <f t="shared" si="383"/>
        <v>TRUEFALSE</v>
      </c>
      <c r="BM656" s="24" t="str">
        <f t="shared" si="384"/>
        <v>FALSEFALSE</v>
      </c>
      <c r="BN656" s="28">
        <v>0.49209999999999998</v>
      </c>
      <c r="BO656" s="28">
        <f t="shared" si="385"/>
        <v>0.43742222222222221</v>
      </c>
      <c r="BP656" s="24">
        <v>11.61</v>
      </c>
      <c r="BQ656" s="24">
        <f t="shared" si="359"/>
        <v>103.16666666666667</v>
      </c>
      <c r="BR656" s="24">
        <v>6</v>
      </c>
      <c r="BS656" s="28">
        <v>18</v>
      </c>
      <c r="BT656" s="28">
        <v>457.91999999999996</v>
      </c>
      <c r="BU656" s="24">
        <v>1.1100000000000001</v>
      </c>
      <c r="BV656" s="28">
        <v>10.899999999999999</v>
      </c>
      <c r="BW656" s="28">
        <v>277.29599999999994</v>
      </c>
      <c r="BX656" s="24">
        <v>777</v>
      </c>
      <c r="BY656" s="24">
        <v>1579</v>
      </c>
      <c r="BZ656" s="24">
        <v>188</v>
      </c>
      <c r="CA656" s="24">
        <v>604</v>
      </c>
      <c r="CB656" s="24">
        <v>362</v>
      </c>
      <c r="CC656" s="24">
        <v>1578</v>
      </c>
      <c r="CD656" s="24">
        <v>61.11</v>
      </c>
      <c r="CE656" s="24">
        <v>29.09</v>
      </c>
      <c r="CF656" s="24">
        <v>112.71</v>
      </c>
      <c r="CG656" s="24">
        <v>0</v>
      </c>
      <c r="CH656" s="24">
        <v>2544</v>
      </c>
      <c r="CI656" s="24">
        <v>100</v>
      </c>
      <c r="CJ656" s="24" t="s">
        <v>1980</v>
      </c>
      <c r="CK656" s="24">
        <v>639</v>
      </c>
      <c r="CL656" s="28">
        <v>1.01</v>
      </c>
      <c r="CM656" s="28">
        <v>4.01</v>
      </c>
      <c r="CN656" s="24">
        <v>223</v>
      </c>
      <c r="CO656" s="24">
        <v>34.950000000000003</v>
      </c>
      <c r="CP656" s="24">
        <v>130</v>
      </c>
      <c r="CQ656" s="24">
        <v>438</v>
      </c>
      <c r="CR656" s="24">
        <v>51</v>
      </c>
      <c r="CS656" s="24">
        <v>619</v>
      </c>
      <c r="CT656" s="24">
        <v>93</v>
      </c>
      <c r="CU656" s="24">
        <v>272</v>
      </c>
      <c r="CV656" s="24">
        <v>252</v>
      </c>
      <c r="CW656" s="24">
        <v>100</v>
      </c>
      <c r="CX656" s="24">
        <v>43.87</v>
      </c>
      <c r="CY656" s="24">
        <v>93.79</v>
      </c>
      <c r="CZ656" s="24">
        <v>80.510000000000005</v>
      </c>
      <c r="DA656" s="24">
        <v>33.11</v>
      </c>
      <c r="DB656" s="24">
        <v>239</v>
      </c>
      <c r="DC656" s="24">
        <v>9.4700000000000006</v>
      </c>
      <c r="DD656" s="24">
        <v>7.68</v>
      </c>
      <c r="DE656" s="24">
        <v>123</v>
      </c>
      <c r="DF656" s="24">
        <v>19.28</v>
      </c>
      <c r="DG656" s="24">
        <v>3.92</v>
      </c>
      <c r="DH656" s="24">
        <v>11.53</v>
      </c>
    </row>
    <row r="657" spans="1:112" ht="12.3" customHeight="1">
      <c r="A657" s="24">
        <v>668</v>
      </c>
      <c r="B657" s="24" t="s">
        <v>162</v>
      </c>
      <c r="C657" s="24" t="s">
        <v>163</v>
      </c>
      <c r="D657" s="25" t="s">
        <v>1385</v>
      </c>
      <c r="E657" s="25" t="s">
        <v>1386</v>
      </c>
      <c r="F657" s="25" t="s">
        <v>2623</v>
      </c>
      <c r="G657" s="25" t="s">
        <v>2624</v>
      </c>
      <c r="H657" s="25" t="s">
        <v>323</v>
      </c>
      <c r="I657" s="26">
        <v>2650</v>
      </c>
      <c r="J657" s="27">
        <v>2996.7825597249389</v>
      </c>
      <c r="K657" s="27">
        <f t="shared" si="360"/>
        <v>1070.07</v>
      </c>
      <c r="L657" s="24">
        <v>369</v>
      </c>
      <c r="M657" s="24">
        <v>157</v>
      </c>
      <c r="N657" s="24">
        <v>93</v>
      </c>
      <c r="O657" s="24">
        <f t="shared" si="361"/>
        <v>250</v>
      </c>
      <c r="P657" s="28">
        <v>40.379999999999995</v>
      </c>
      <c r="Q657" s="28">
        <f t="shared" si="362"/>
        <v>0.49173141809183779</v>
      </c>
      <c r="R657" s="29">
        <v>0.46766729662653433</v>
      </c>
      <c r="S657" s="29">
        <v>6.6581833394844719E-2</v>
      </c>
      <c r="T657" s="29">
        <v>0.25123758682731095</v>
      </c>
      <c r="U657" s="28" t="s">
        <v>128</v>
      </c>
      <c r="V657" s="28" t="s">
        <v>129</v>
      </c>
      <c r="W657" s="28">
        <v>0.592246873577291</v>
      </c>
      <c r="X657" s="27">
        <v>1774.8351017880464</v>
      </c>
      <c r="Y657" s="30">
        <f t="shared" si="363"/>
        <v>1.4213372939566579E-4</v>
      </c>
      <c r="Z657" s="27">
        <f t="shared" si="364"/>
        <v>1774.8351017880464</v>
      </c>
      <c r="AA657" s="27">
        <v>0</v>
      </c>
      <c r="AB657" s="27">
        <v>0</v>
      </c>
      <c r="AC657" s="27">
        <v>0</v>
      </c>
      <c r="AD657" s="27">
        <v>0</v>
      </c>
      <c r="AE657" s="27">
        <v>0</v>
      </c>
      <c r="AF657" s="27">
        <f t="shared" si="365"/>
        <v>0</v>
      </c>
      <c r="AG657" s="27">
        <f t="shared" si="366"/>
        <v>0</v>
      </c>
      <c r="AH657" s="27">
        <v>0</v>
      </c>
      <c r="AI657" s="27">
        <v>0</v>
      </c>
      <c r="AJ657" s="27">
        <v>0</v>
      </c>
      <c r="AK657" s="27">
        <v>0</v>
      </c>
      <c r="AL657" s="27">
        <v>0</v>
      </c>
      <c r="AM657" s="27">
        <v>0</v>
      </c>
      <c r="AN657" s="27">
        <f t="shared" si="367"/>
        <v>0</v>
      </c>
      <c r="AO657" s="27">
        <v>0</v>
      </c>
      <c r="AP657" s="30">
        <f t="shared" si="368"/>
        <v>0</v>
      </c>
      <c r="AQ657" s="30">
        <f t="shared" si="369"/>
        <v>0</v>
      </c>
      <c r="AR657" s="31">
        <f t="shared" si="370"/>
        <v>0</v>
      </c>
      <c r="AS657" s="31">
        <f t="shared" si="386"/>
        <v>0</v>
      </c>
      <c r="AT657" s="32">
        <f t="shared" si="371"/>
        <v>0</v>
      </c>
      <c r="AU657" s="24">
        <v>199.58719639554707</v>
      </c>
      <c r="AV657" s="28">
        <f t="shared" si="372"/>
        <v>5.5426451067931608E-3</v>
      </c>
      <c r="AW657" s="30">
        <f t="shared" si="373"/>
        <v>7.1185522502523755E-5</v>
      </c>
      <c r="AX657" s="33">
        <f t="shared" si="374"/>
        <v>5.5426451067931608E-3</v>
      </c>
      <c r="AY657" s="30">
        <f t="shared" si="375"/>
        <v>7.1185522502523755E-5</v>
      </c>
      <c r="AZ657" s="31">
        <f t="shared" si="376"/>
        <v>0.89522929944574126</v>
      </c>
      <c r="BA657" s="31">
        <f t="shared" si="387"/>
        <v>199.58719639554707</v>
      </c>
      <c r="BB657" s="33">
        <f t="shared" si="377"/>
        <v>0</v>
      </c>
      <c r="BC657" s="31">
        <f t="shared" si="378"/>
        <v>0.45614641372635623</v>
      </c>
      <c r="BD657" s="30">
        <f t="shared" si="379"/>
        <v>1.4213372939566579E-4</v>
      </c>
      <c r="BE657" s="31">
        <f t="shared" si="380"/>
        <v>0.94261050034307992</v>
      </c>
      <c r="BF657" s="31">
        <f t="shared" si="381"/>
        <v>0.51166650254992219</v>
      </c>
      <c r="BG657" s="31">
        <f t="shared" si="382"/>
        <v>0.77653711506783796</v>
      </c>
      <c r="BH657" s="24">
        <v>0</v>
      </c>
      <c r="BI657" s="24">
        <v>57.811442487500003</v>
      </c>
      <c r="BJ657" s="24">
        <f t="shared" si="354"/>
        <v>51.837187082347988</v>
      </c>
      <c r="BK657" s="28">
        <f t="shared" si="388"/>
        <v>2.5918593541173995E-2</v>
      </c>
      <c r="BL657" s="28" t="str">
        <f t="shared" si="383"/>
        <v>TRUEFALSE</v>
      </c>
      <c r="BM657" s="24" t="str">
        <f t="shared" si="384"/>
        <v>FALSEFALSE</v>
      </c>
      <c r="BN657" s="28">
        <v>0.5363</v>
      </c>
      <c r="BO657" s="28">
        <f t="shared" si="385"/>
        <v>0.47671111111111109</v>
      </c>
      <c r="BP657" s="24">
        <v>14.21</v>
      </c>
      <c r="BQ657" s="24">
        <f t="shared" si="359"/>
        <v>67.400000000000006</v>
      </c>
      <c r="BR657" s="24">
        <v>5</v>
      </c>
      <c r="BS657" s="28">
        <v>24.29</v>
      </c>
      <c r="BT657" s="28">
        <v>643.68500000000006</v>
      </c>
      <c r="BU657" s="24">
        <v>2.38</v>
      </c>
      <c r="BV657" s="28">
        <v>14.120000000000001</v>
      </c>
      <c r="BW657" s="28">
        <v>374.18</v>
      </c>
      <c r="BX657" s="24">
        <v>849</v>
      </c>
      <c r="BY657" s="24">
        <v>1583</v>
      </c>
      <c r="BZ657" s="24">
        <v>218</v>
      </c>
      <c r="CA657" s="24">
        <v>646</v>
      </c>
      <c r="CB657" s="24">
        <v>399</v>
      </c>
      <c r="CC657" s="24">
        <v>1605</v>
      </c>
      <c r="CD657" s="24">
        <v>67.400000000000006</v>
      </c>
      <c r="CE657" s="24">
        <v>29.33</v>
      </c>
      <c r="CF657" s="24">
        <v>110.99</v>
      </c>
      <c r="CG657" s="24">
        <v>0</v>
      </c>
      <c r="CH657" s="24">
        <v>2650</v>
      </c>
      <c r="CI657" s="24">
        <v>100</v>
      </c>
      <c r="CJ657" s="24" t="s">
        <v>1980</v>
      </c>
      <c r="CK657" s="24">
        <v>643</v>
      </c>
      <c r="CL657" s="28">
        <v>1.02</v>
      </c>
      <c r="CM657" s="28">
        <v>4.1900000000000004</v>
      </c>
      <c r="CN657" s="24">
        <v>214</v>
      </c>
      <c r="CO657" s="24">
        <v>33.44</v>
      </c>
      <c r="CP657" s="24">
        <v>59</v>
      </c>
      <c r="CQ657" s="24">
        <v>278</v>
      </c>
      <c r="CR657" s="24">
        <v>0</v>
      </c>
      <c r="CS657" s="24">
        <v>337</v>
      </c>
      <c r="CT657" s="24">
        <v>97</v>
      </c>
      <c r="CU657" s="24">
        <v>320</v>
      </c>
      <c r="CV657" s="24">
        <v>272</v>
      </c>
      <c r="CW657" s="24">
        <v>102</v>
      </c>
      <c r="CX657" s="24">
        <v>42.92</v>
      </c>
      <c r="CY657" s="24">
        <v>93.29</v>
      </c>
      <c r="CZ657" s="24">
        <v>81.19</v>
      </c>
      <c r="DA657" s="24">
        <v>34.69</v>
      </c>
      <c r="DB657" s="24">
        <v>303</v>
      </c>
      <c r="DC657" s="24">
        <v>10.48</v>
      </c>
      <c r="DD657" s="24">
        <v>10.63</v>
      </c>
      <c r="DE657" s="24">
        <v>141</v>
      </c>
      <c r="DF657" s="24">
        <v>22.03</v>
      </c>
      <c r="DG657" s="24">
        <v>8.2799999999999994</v>
      </c>
      <c r="DH657" s="24">
        <v>15.99</v>
      </c>
    </row>
    <row r="658" spans="1:112" ht="12.3" customHeight="1">
      <c r="A658" s="24">
        <v>669</v>
      </c>
      <c r="B658" s="24" t="s">
        <v>162</v>
      </c>
      <c r="C658" s="24" t="s">
        <v>163</v>
      </c>
      <c r="D658" s="25" t="s">
        <v>1385</v>
      </c>
      <c r="E658" s="25" t="s">
        <v>1386</v>
      </c>
      <c r="F658" s="25" t="s">
        <v>1657</v>
      </c>
      <c r="G658" s="25" t="s">
        <v>1658</v>
      </c>
      <c r="H658" s="25" t="s">
        <v>323</v>
      </c>
      <c r="I658" s="26">
        <v>4492</v>
      </c>
      <c r="J658" s="27">
        <v>5079.8291540695955</v>
      </c>
      <c r="K658" s="27">
        <f t="shared" si="360"/>
        <v>1435.1940000000002</v>
      </c>
      <c r="L658" s="24">
        <v>737</v>
      </c>
      <c r="M658" s="24">
        <v>244</v>
      </c>
      <c r="N658" s="24">
        <v>102</v>
      </c>
      <c r="O658" s="24">
        <f t="shared" si="361"/>
        <v>346</v>
      </c>
      <c r="P658" s="28">
        <v>31.950000000000003</v>
      </c>
      <c r="Q658" s="28">
        <f t="shared" si="362"/>
        <v>0.44538840689796066</v>
      </c>
      <c r="R658" s="29">
        <v>0.46766729662653433</v>
      </c>
      <c r="S658" s="29">
        <v>6.6581833394844719E-2</v>
      </c>
      <c r="T658" s="29">
        <v>0.25123758682731095</v>
      </c>
      <c r="U658" s="28" t="s">
        <v>128</v>
      </c>
      <c r="V658" s="28" t="s">
        <v>129</v>
      </c>
      <c r="W658" s="28">
        <v>0.46860543860313153</v>
      </c>
      <c r="X658" s="27">
        <v>2380.4355687717575</v>
      </c>
      <c r="Y658" s="30">
        <f t="shared" si="363"/>
        <v>1.9063189849849381E-4</v>
      </c>
      <c r="Z658" s="27">
        <f t="shared" si="364"/>
        <v>2380.4355687717575</v>
      </c>
      <c r="AA658" s="27">
        <v>0</v>
      </c>
      <c r="AB658" s="27">
        <v>0</v>
      </c>
      <c r="AC658" s="27">
        <v>0</v>
      </c>
      <c r="AD658" s="27">
        <v>0</v>
      </c>
      <c r="AE658" s="27">
        <v>0</v>
      </c>
      <c r="AF658" s="27">
        <f t="shared" si="365"/>
        <v>0</v>
      </c>
      <c r="AG658" s="27">
        <f t="shared" si="366"/>
        <v>0</v>
      </c>
      <c r="AH658" s="27">
        <v>0</v>
      </c>
      <c r="AI658" s="27">
        <v>0</v>
      </c>
      <c r="AJ658" s="27">
        <v>0</v>
      </c>
      <c r="AK658" s="27">
        <v>0</v>
      </c>
      <c r="AL658" s="27">
        <v>0</v>
      </c>
      <c r="AM658" s="27">
        <v>0</v>
      </c>
      <c r="AN658" s="27">
        <f t="shared" si="367"/>
        <v>0</v>
      </c>
      <c r="AO658" s="27">
        <v>0</v>
      </c>
      <c r="AP658" s="30">
        <f t="shared" si="368"/>
        <v>0</v>
      </c>
      <c r="AQ658" s="30">
        <f t="shared" si="369"/>
        <v>0</v>
      </c>
      <c r="AR658" s="31">
        <f t="shared" si="370"/>
        <v>0</v>
      </c>
      <c r="AS658" s="31">
        <f t="shared" si="386"/>
        <v>0</v>
      </c>
      <c r="AT658" s="32">
        <f t="shared" si="371"/>
        <v>0</v>
      </c>
      <c r="AU658" s="24">
        <v>748.36288544920103</v>
      </c>
      <c r="AV658" s="28">
        <f t="shared" si="372"/>
        <v>2.0782444766247379E-2</v>
      </c>
      <c r="AW658" s="30">
        <f t="shared" si="373"/>
        <v>2.6691393027346647E-4</v>
      </c>
      <c r="AX658" s="33">
        <f t="shared" si="374"/>
        <v>2.0782444766247379E-2</v>
      </c>
      <c r="AY658" s="30">
        <f t="shared" si="375"/>
        <v>2.6691393027346647E-4</v>
      </c>
      <c r="AZ658" s="31">
        <f t="shared" si="376"/>
        <v>0.89683488311282467</v>
      </c>
      <c r="BA658" s="31">
        <f t="shared" si="387"/>
        <v>748.36288544920103</v>
      </c>
      <c r="BB658" s="33">
        <f t="shared" si="377"/>
        <v>0</v>
      </c>
      <c r="BC658" s="31">
        <f t="shared" si="378"/>
        <v>0.46176154150186877</v>
      </c>
      <c r="BD658" s="30">
        <f t="shared" si="379"/>
        <v>1.9063189849849381E-4</v>
      </c>
      <c r="BE658" s="31">
        <f t="shared" si="380"/>
        <v>0.9427982999397202</v>
      </c>
      <c r="BF658" s="31">
        <f t="shared" si="381"/>
        <v>0.47053145681378333</v>
      </c>
      <c r="BG658" s="31">
        <f t="shared" si="382"/>
        <v>0.714107994566622</v>
      </c>
      <c r="BH658" s="24">
        <v>97.57</v>
      </c>
      <c r="BI658" s="24">
        <v>21.924213486900001</v>
      </c>
      <c r="BJ658" s="24">
        <f t="shared" si="354"/>
        <v>231.69949321579352</v>
      </c>
      <c r="BK658" s="28">
        <f t="shared" si="388"/>
        <v>0.11584974660789676</v>
      </c>
      <c r="BL658" s="28" t="str">
        <f t="shared" si="383"/>
        <v>FALSETRUE</v>
      </c>
      <c r="BM658" s="24" t="str">
        <f t="shared" si="384"/>
        <v>FALSETRUE</v>
      </c>
      <c r="BN658" s="28">
        <v>0.46159999999999995</v>
      </c>
      <c r="BO658" s="28">
        <f t="shared" si="385"/>
        <v>0.41031111111111107</v>
      </c>
      <c r="BP658" s="24">
        <v>7.39</v>
      </c>
      <c r="BQ658" s="24">
        <f t="shared" si="359"/>
        <v>266.16666666666669</v>
      </c>
      <c r="BR658" s="24">
        <v>6</v>
      </c>
      <c r="BS658" s="28">
        <v>7.0299999999999994</v>
      </c>
      <c r="BT658" s="28">
        <v>315.78759999999994</v>
      </c>
      <c r="BU658" s="24">
        <v>0.27</v>
      </c>
      <c r="BV658" s="28">
        <v>7.3899999999999988</v>
      </c>
      <c r="BW658" s="28">
        <v>331.9588</v>
      </c>
      <c r="BX658" s="24">
        <v>1335</v>
      </c>
      <c r="BY658" s="24">
        <v>2892</v>
      </c>
      <c r="BZ658" s="24">
        <v>265</v>
      </c>
      <c r="CA658" s="24">
        <v>1051</v>
      </c>
      <c r="CB658" s="24">
        <v>625</v>
      </c>
      <c r="CC658" s="24">
        <v>2816</v>
      </c>
      <c r="CD658" s="24">
        <v>55.33</v>
      </c>
      <c r="CE658" s="24">
        <v>28.45</v>
      </c>
      <c r="CF658" s="24">
        <v>106.06</v>
      </c>
      <c r="CG658" s="24">
        <v>4383</v>
      </c>
      <c r="CH658" s="24">
        <v>109</v>
      </c>
      <c r="CI658" s="24">
        <v>2.4300000000000002</v>
      </c>
      <c r="CJ658" s="24" t="s">
        <v>98</v>
      </c>
      <c r="CK658" s="24">
        <v>1124</v>
      </c>
      <c r="CL658" s="28">
        <v>1.01</v>
      </c>
      <c r="CM658" s="28">
        <v>4.03</v>
      </c>
      <c r="CN658" s="24">
        <v>411</v>
      </c>
      <c r="CO658" s="24">
        <v>36.700000000000003</v>
      </c>
      <c r="CP658" s="24">
        <v>143</v>
      </c>
      <c r="CQ658" s="24">
        <v>627</v>
      </c>
      <c r="CR658" s="24">
        <v>827</v>
      </c>
      <c r="CS658" s="24">
        <v>1597</v>
      </c>
      <c r="CT658" s="24">
        <v>189</v>
      </c>
      <c r="CU658" s="24">
        <v>574</v>
      </c>
      <c r="CV658" s="24">
        <v>432</v>
      </c>
      <c r="CW658" s="24">
        <v>292</v>
      </c>
      <c r="CX658" s="24">
        <v>54.94</v>
      </c>
      <c r="CY658" s="24">
        <v>97.95</v>
      </c>
      <c r="CZ658" s="24">
        <v>81.36</v>
      </c>
      <c r="DA658" s="24">
        <v>50</v>
      </c>
      <c r="DB658" s="24">
        <v>271</v>
      </c>
      <c r="DC658" s="24">
        <v>3.08</v>
      </c>
      <c r="DD658" s="24">
        <v>8.66</v>
      </c>
      <c r="DE658" s="24">
        <v>153</v>
      </c>
      <c r="DF658" s="24">
        <v>13.66</v>
      </c>
      <c r="DG658" s="24">
        <v>10.45</v>
      </c>
      <c r="DH658" s="24">
        <v>11.08</v>
      </c>
    </row>
    <row r="659" spans="1:112" ht="12.3" customHeight="1">
      <c r="A659" s="24">
        <v>670</v>
      </c>
      <c r="B659" s="24" t="s">
        <v>162</v>
      </c>
      <c r="C659" s="24" t="s">
        <v>163</v>
      </c>
      <c r="D659" s="25" t="s">
        <v>1385</v>
      </c>
      <c r="E659" s="25" t="s">
        <v>1386</v>
      </c>
      <c r="F659" s="25" t="s">
        <v>2121</v>
      </c>
      <c r="G659" s="25" t="s">
        <v>2122</v>
      </c>
      <c r="H659" s="25" t="s">
        <v>323</v>
      </c>
      <c r="I659" s="26">
        <v>11161</v>
      </c>
      <c r="J659" s="27">
        <v>12621.543452486811</v>
      </c>
      <c r="K659" s="27">
        <f t="shared" si="360"/>
        <v>4107.2479999999996</v>
      </c>
      <c r="L659" s="24">
        <v>1676</v>
      </c>
      <c r="M659" s="24">
        <v>670</v>
      </c>
      <c r="N659" s="24">
        <v>306</v>
      </c>
      <c r="O659" s="24">
        <f t="shared" si="361"/>
        <v>976</v>
      </c>
      <c r="P659" s="28">
        <v>36.799999999999997</v>
      </c>
      <c r="Q659" s="28">
        <f t="shared" si="362"/>
        <v>0.46971709291995145</v>
      </c>
      <c r="R659" s="29">
        <v>0.46766729662653433</v>
      </c>
      <c r="S659" s="29">
        <v>6.6581833394844719E-2</v>
      </c>
      <c r="T659" s="29">
        <v>0.25123758682731095</v>
      </c>
      <c r="U659" s="28" t="s">
        <v>128</v>
      </c>
      <c r="V659" s="28" t="s">
        <v>129</v>
      </c>
      <c r="W659" s="28">
        <v>0.53973959751471789</v>
      </c>
      <c r="X659" s="27">
        <v>6812.3467830597538</v>
      </c>
      <c r="Y659" s="30">
        <f t="shared" si="363"/>
        <v>5.4555167025791733E-4</v>
      </c>
      <c r="Z659" s="27">
        <f t="shared" si="364"/>
        <v>6812.3467830597538</v>
      </c>
      <c r="AA659" s="27">
        <v>0</v>
      </c>
      <c r="AB659" s="27">
        <v>0</v>
      </c>
      <c r="AC659" s="27">
        <v>0</v>
      </c>
      <c r="AD659" s="27">
        <v>0</v>
      </c>
      <c r="AE659" s="27">
        <v>0</v>
      </c>
      <c r="AF659" s="27">
        <f t="shared" si="365"/>
        <v>0</v>
      </c>
      <c r="AG659" s="27">
        <f t="shared" si="366"/>
        <v>0</v>
      </c>
      <c r="AH659" s="27">
        <v>0</v>
      </c>
      <c r="AI659" s="27">
        <v>0</v>
      </c>
      <c r="AJ659" s="27">
        <v>0</v>
      </c>
      <c r="AK659" s="27">
        <v>0</v>
      </c>
      <c r="AL659" s="27">
        <v>0</v>
      </c>
      <c r="AM659" s="27">
        <v>0</v>
      </c>
      <c r="AN659" s="27">
        <f t="shared" si="367"/>
        <v>0</v>
      </c>
      <c r="AO659" s="27">
        <v>0</v>
      </c>
      <c r="AP659" s="30">
        <f t="shared" si="368"/>
        <v>0</v>
      </c>
      <c r="AQ659" s="30">
        <f t="shared" si="369"/>
        <v>0</v>
      </c>
      <c r="AR659" s="31">
        <f t="shared" si="370"/>
        <v>0</v>
      </c>
      <c r="AS659" s="31">
        <f t="shared" si="386"/>
        <v>0</v>
      </c>
      <c r="AT659" s="32">
        <f t="shared" si="371"/>
        <v>0</v>
      </c>
      <c r="AU659" s="24">
        <v>1472.4096220201504</v>
      </c>
      <c r="AV659" s="28">
        <f t="shared" si="372"/>
        <v>4.088961683950601E-2</v>
      </c>
      <c r="AW659" s="30">
        <f t="shared" si="373"/>
        <v>5.2515517114396621E-4</v>
      </c>
      <c r="AX659" s="33">
        <f t="shared" si="374"/>
        <v>4.088961683950601E-2</v>
      </c>
      <c r="AY659" s="30">
        <f t="shared" si="375"/>
        <v>5.2515517114396621E-4</v>
      </c>
      <c r="AZ659" s="31">
        <f t="shared" si="376"/>
        <v>0.89895326706756606</v>
      </c>
      <c r="BA659" s="31">
        <f t="shared" si="387"/>
        <v>1472.4096220201504</v>
      </c>
      <c r="BB659" s="33">
        <f t="shared" si="377"/>
        <v>0</v>
      </c>
      <c r="BC659" s="31">
        <f t="shared" si="378"/>
        <v>0.46917006017786878</v>
      </c>
      <c r="BD659" s="30">
        <f t="shared" si="379"/>
        <v>5.4555167025791733E-4</v>
      </c>
      <c r="BE659" s="31">
        <f t="shared" si="380"/>
        <v>0.94417265677027939</v>
      </c>
      <c r="BF659" s="31">
        <f t="shared" si="381"/>
        <v>0.4948192686517518</v>
      </c>
      <c r="BG659" s="31">
        <f t="shared" si="382"/>
        <v>0.75096869825149215</v>
      </c>
      <c r="BH659" s="24">
        <v>38.5</v>
      </c>
      <c r="BI659" s="24">
        <v>423.785026609</v>
      </c>
      <c r="BJ659" s="24">
        <f t="shared" si="354"/>
        <v>29.782891466177073</v>
      </c>
      <c r="BK659" s="28">
        <f t="shared" si="388"/>
        <v>1.4891445733088536E-2</v>
      </c>
      <c r="BL659" s="28" t="str">
        <f t="shared" si="383"/>
        <v>TRUEFALSE</v>
      </c>
      <c r="BM659" s="24" t="str">
        <f t="shared" si="384"/>
        <v>FALSEFALSE</v>
      </c>
      <c r="BN659" s="28">
        <v>0.54710000000000003</v>
      </c>
      <c r="BO659" s="28">
        <f t="shared" si="385"/>
        <v>0.48631111111111114</v>
      </c>
      <c r="BP659" s="24">
        <v>9.6999999999999993</v>
      </c>
      <c r="BQ659" s="24">
        <f t="shared" si="359"/>
        <v>104.92307692307692</v>
      </c>
      <c r="BR659" s="24">
        <v>26</v>
      </c>
      <c r="BS659" s="28">
        <v>19.02</v>
      </c>
      <c r="BT659" s="28">
        <v>2122.8222000000001</v>
      </c>
      <c r="BU659" s="24">
        <v>1.6</v>
      </c>
      <c r="BV659" s="28">
        <v>5.78</v>
      </c>
      <c r="BW659" s="28">
        <v>645.10580000000004</v>
      </c>
      <c r="BX659" s="24">
        <v>3676</v>
      </c>
      <c r="BY659" s="24">
        <v>6719</v>
      </c>
      <c r="BZ659" s="24">
        <v>766</v>
      </c>
      <c r="CA659" s="24">
        <v>2839</v>
      </c>
      <c r="CB659" s="24">
        <v>1576</v>
      </c>
      <c r="CC659" s="24">
        <v>6746</v>
      </c>
      <c r="CD659" s="24">
        <v>66.11</v>
      </c>
      <c r="CE659" s="24">
        <v>28.27</v>
      </c>
      <c r="CF659" s="24">
        <v>103.15</v>
      </c>
      <c r="CG659" s="24">
        <v>4297</v>
      </c>
      <c r="CH659" s="24">
        <v>6864</v>
      </c>
      <c r="CI659" s="24">
        <v>61.5</v>
      </c>
      <c r="CJ659" s="24" t="s">
        <v>1980</v>
      </c>
      <c r="CK659" s="24">
        <v>2725</v>
      </c>
      <c r="CL659" s="28">
        <v>1.02</v>
      </c>
      <c r="CM659" s="28">
        <v>4.1500000000000004</v>
      </c>
      <c r="CN659" s="24">
        <v>1035</v>
      </c>
      <c r="CO659" s="24">
        <v>38.020000000000003</v>
      </c>
      <c r="CP659" s="24">
        <v>431</v>
      </c>
      <c r="CQ659" s="24">
        <v>1338</v>
      </c>
      <c r="CR659" s="24">
        <v>821</v>
      </c>
      <c r="CS659" s="24">
        <v>2728</v>
      </c>
      <c r="CT659" s="24">
        <v>498</v>
      </c>
      <c r="CU659" s="24">
        <v>1454</v>
      </c>
      <c r="CV659" s="24">
        <v>1022</v>
      </c>
      <c r="CW659" s="24">
        <v>539</v>
      </c>
      <c r="CX659" s="24">
        <v>51.71</v>
      </c>
      <c r="CY659" s="24">
        <v>96.87</v>
      </c>
      <c r="CZ659" s="24">
        <v>81.05</v>
      </c>
      <c r="DA659" s="24">
        <v>42.21</v>
      </c>
      <c r="DB659" s="24">
        <v>858</v>
      </c>
      <c r="DC659" s="24">
        <v>4.3099999999999996</v>
      </c>
      <c r="DD659" s="24">
        <v>9.99</v>
      </c>
      <c r="DE659" s="24">
        <v>674</v>
      </c>
      <c r="DF659" s="24">
        <v>24.76</v>
      </c>
      <c r="DG659" s="24">
        <v>4.22</v>
      </c>
      <c r="DH659" s="24">
        <v>11.2</v>
      </c>
    </row>
    <row r="660" spans="1:112" ht="12.3" customHeight="1">
      <c r="A660" s="24">
        <v>671</v>
      </c>
      <c r="B660" s="24" t="s">
        <v>162</v>
      </c>
      <c r="C660" s="24" t="s">
        <v>163</v>
      </c>
      <c r="D660" s="25" t="s">
        <v>410</v>
      </c>
      <c r="E660" s="25" t="s">
        <v>1115</v>
      </c>
      <c r="F660" s="25" t="s">
        <v>1116</v>
      </c>
      <c r="G660" s="25" t="s">
        <v>1117</v>
      </c>
      <c r="H660" s="25" t="s">
        <v>323</v>
      </c>
      <c r="I660" s="26">
        <v>20257</v>
      </c>
      <c r="J660" s="27">
        <v>23255.90357775005</v>
      </c>
      <c r="K660" s="27">
        <f t="shared" si="360"/>
        <v>4853.5772000000006</v>
      </c>
      <c r="L660" s="24">
        <v>3637</v>
      </c>
      <c r="M660" s="24">
        <v>797</v>
      </c>
      <c r="N660" s="24">
        <v>349</v>
      </c>
      <c r="O660" s="24">
        <f t="shared" si="361"/>
        <v>1146</v>
      </c>
      <c r="P660" s="28">
        <v>23.96</v>
      </c>
      <c r="Q660" s="28">
        <f t="shared" si="362"/>
        <v>0.41205094116051688</v>
      </c>
      <c r="R660" s="29">
        <v>0.45891917421677819</v>
      </c>
      <c r="S660" s="29">
        <v>6.4087970161743821E-2</v>
      </c>
      <c r="T660" s="29">
        <v>0.25565111949374347</v>
      </c>
      <c r="U660" s="28" t="s">
        <v>128</v>
      </c>
      <c r="V660" s="28" t="s">
        <v>129</v>
      </c>
      <c r="W660" s="28">
        <v>0.37590583335569905</v>
      </c>
      <c r="X660" s="27">
        <v>8742.0298148339152</v>
      </c>
      <c r="Y660" s="30">
        <f t="shared" si="363"/>
        <v>7.000860523992678E-4</v>
      </c>
      <c r="Z660" s="27">
        <f t="shared" si="364"/>
        <v>8742.0298148339152</v>
      </c>
      <c r="AA660" s="27">
        <v>0</v>
      </c>
      <c r="AB660" s="27">
        <v>0</v>
      </c>
      <c r="AC660" s="27">
        <v>0</v>
      </c>
      <c r="AD660" s="27">
        <v>0</v>
      </c>
      <c r="AE660" s="27">
        <v>5306</v>
      </c>
      <c r="AF660" s="27">
        <f t="shared" si="365"/>
        <v>5306</v>
      </c>
      <c r="AG660" s="27">
        <f t="shared" si="366"/>
        <v>1</v>
      </c>
      <c r="AH660" s="27">
        <v>0</v>
      </c>
      <c r="AI660" s="27">
        <v>0</v>
      </c>
      <c r="AJ660" s="27">
        <v>0</v>
      </c>
      <c r="AK660" s="27">
        <v>0</v>
      </c>
      <c r="AL660" s="27">
        <v>5306</v>
      </c>
      <c r="AM660" s="27">
        <v>5306</v>
      </c>
      <c r="AN660" s="27">
        <f t="shared" si="367"/>
        <v>1</v>
      </c>
      <c r="AO660" s="27">
        <v>0</v>
      </c>
      <c r="AP660" s="30">
        <f t="shared" si="368"/>
        <v>0</v>
      </c>
      <c r="AQ660" s="30">
        <f t="shared" si="369"/>
        <v>0</v>
      </c>
      <c r="AR660" s="31">
        <f t="shared" si="370"/>
        <v>0</v>
      </c>
      <c r="AS660" s="31">
        <f t="shared" si="386"/>
        <v>0</v>
      </c>
      <c r="AT660" s="32">
        <f t="shared" si="371"/>
        <v>0</v>
      </c>
      <c r="AU660" s="24">
        <v>2223.8589101323155</v>
      </c>
      <c r="AV660" s="28">
        <f t="shared" si="372"/>
        <v>6.1757772688059327E-2</v>
      </c>
      <c r="AW660" s="30">
        <f t="shared" si="373"/>
        <v>7.9316990943610361E-4</v>
      </c>
      <c r="AX660" s="33">
        <f t="shared" si="374"/>
        <v>6.1757772688059327E-2</v>
      </c>
      <c r="AY660" s="30">
        <f t="shared" si="375"/>
        <v>7.9316990943610361E-4</v>
      </c>
      <c r="AZ660" s="31">
        <f t="shared" si="376"/>
        <v>0.90115182419701001</v>
      </c>
      <c r="BA660" s="31">
        <f t="shared" si="387"/>
        <v>2223.8589101323155</v>
      </c>
      <c r="BB660" s="33">
        <f t="shared" si="377"/>
        <v>0</v>
      </c>
      <c r="BC660" s="31">
        <f t="shared" si="378"/>
        <v>0.47394292370061586</v>
      </c>
      <c r="BD660" s="30">
        <f t="shared" si="379"/>
        <v>7.000860523992678E-4</v>
      </c>
      <c r="BE660" s="31">
        <f t="shared" si="380"/>
        <v>0.94477106069294436</v>
      </c>
      <c r="BF660" s="31">
        <f t="shared" si="381"/>
        <v>0.44045899336701422</v>
      </c>
      <c r="BG660" s="31">
        <f t="shared" si="382"/>
        <v>0.66846814147567502</v>
      </c>
      <c r="BH660" s="24">
        <v>76.75</v>
      </c>
      <c r="BI660" s="24">
        <v>384.06036191800001</v>
      </c>
      <c r="BJ660" s="24">
        <f t="shared" si="354"/>
        <v>60.552730465622417</v>
      </c>
      <c r="BK660" s="28">
        <f t="shared" si="388"/>
        <v>3.0276365232811207E-2</v>
      </c>
      <c r="BL660" s="28" t="str">
        <f t="shared" si="383"/>
        <v>FALSETRUE</v>
      </c>
      <c r="BM660" s="24" t="str">
        <f t="shared" si="384"/>
        <v>FALSETRUE</v>
      </c>
      <c r="BN660" s="28">
        <v>0.46020000000000005</v>
      </c>
      <c r="BO660" s="28">
        <f t="shared" si="385"/>
        <v>0.40906666666666669</v>
      </c>
      <c r="BP660" s="24">
        <v>5.69</v>
      </c>
      <c r="BQ660" s="24">
        <f t="shared" si="359"/>
        <v>369.75</v>
      </c>
      <c r="BR660" s="24">
        <v>16</v>
      </c>
      <c r="BS660" s="28">
        <v>9.35</v>
      </c>
      <c r="BT660" s="28">
        <v>1894.0295000000001</v>
      </c>
      <c r="BU660" s="24">
        <v>1.25</v>
      </c>
      <c r="BV660" s="28">
        <v>14.41</v>
      </c>
      <c r="BW660" s="28">
        <v>2919.0337</v>
      </c>
      <c r="BX660" s="24">
        <v>6034</v>
      </c>
      <c r="BY660" s="24">
        <v>13113</v>
      </c>
      <c r="BZ660" s="24">
        <v>1110</v>
      </c>
      <c r="CA660" s="24">
        <v>4834</v>
      </c>
      <c r="CB660" s="24">
        <v>2520</v>
      </c>
      <c r="CC660" s="24">
        <v>12903</v>
      </c>
      <c r="CD660" s="24">
        <v>54.48</v>
      </c>
      <c r="CE660" s="24">
        <v>27.96</v>
      </c>
      <c r="CF660" s="24">
        <v>104.64</v>
      </c>
      <c r="CG660" s="24">
        <v>15548</v>
      </c>
      <c r="CH660" s="24">
        <v>4709</v>
      </c>
      <c r="CI660" s="24">
        <v>23.25</v>
      </c>
      <c r="CJ660" s="24" t="s">
        <v>98</v>
      </c>
      <c r="CK660" s="24">
        <v>4957</v>
      </c>
      <c r="CL660" s="28">
        <v>1.01</v>
      </c>
      <c r="CM660" s="28">
        <v>4.13</v>
      </c>
      <c r="CN660" s="24">
        <v>2017</v>
      </c>
      <c r="CO660" s="24">
        <v>40.74</v>
      </c>
      <c r="CP660" s="24">
        <v>1056</v>
      </c>
      <c r="CQ660" s="24">
        <v>2668</v>
      </c>
      <c r="CR660" s="24">
        <v>1936</v>
      </c>
      <c r="CS660" s="24">
        <v>5916</v>
      </c>
      <c r="CT660" s="24">
        <v>900</v>
      </c>
      <c r="CU660" s="24">
        <v>2332</v>
      </c>
      <c r="CV660" s="24">
        <v>1744</v>
      </c>
      <c r="CW660" s="24">
        <v>1477</v>
      </c>
      <c r="CX660" s="24">
        <v>56.18</v>
      </c>
      <c r="CY660" s="24">
        <v>96.09</v>
      </c>
      <c r="CZ660" s="24">
        <v>82.19</v>
      </c>
      <c r="DA660" s="24">
        <v>53.3</v>
      </c>
      <c r="DB660" s="24">
        <v>926</v>
      </c>
      <c r="DC660" s="24">
        <v>4.75</v>
      </c>
      <c r="DD660" s="24">
        <v>8.32</v>
      </c>
      <c r="DE660" s="24">
        <v>498</v>
      </c>
      <c r="DF660" s="24">
        <v>10.06</v>
      </c>
      <c r="DG660" s="24">
        <v>6.12</v>
      </c>
      <c r="DH660" s="24">
        <v>6.54</v>
      </c>
    </row>
    <row r="661" spans="1:112" ht="12.3" customHeight="1">
      <c r="A661" s="24">
        <v>672</v>
      </c>
      <c r="B661" s="24" t="s">
        <v>162</v>
      </c>
      <c r="C661" s="24" t="s">
        <v>163</v>
      </c>
      <c r="D661" s="25" t="s">
        <v>410</v>
      </c>
      <c r="E661" s="25" t="s">
        <v>1115</v>
      </c>
      <c r="F661" s="25" t="s">
        <v>2192</v>
      </c>
      <c r="G661" s="25" t="s">
        <v>2193</v>
      </c>
      <c r="H661" s="25" t="s">
        <v>323</v>
      </c>
      <c r="I661" s="26">
        <v>5886</v>
      </c>
      <c r="J661" s="27">
        <v>6757.3800887908765</v>
      </c>
      <c r="K661" s="27">
        <f t="shared" si="360"/>
        <v>2632.2192</v>
      </c>
      <c r="L661" s="24">
        <v>874</v>
      </c>
      <c r="M661" s="24">
        <v>393</v>
      </c>
      <c r="N661" s="24">
        <v>314</v>
      </c>
      <c r="O661" s="24">
        <f t="shared" si="361"/>
        <v>707</v>
      </c>
      <c r="P661" s="28">
        <v>44.72</v>
      </c>
      <c r="Q661" s="28">
        <f t="shared" si="362"/>
        <v>0.54751630608870294</v>
      </c>
      <c r="R661" s="29">
        <v>0.45891917421677819</v>
      </c>
      <c r="S661" s="29">
        <v>6.4087970161743821E-2</v>
      </c>
      <c r="T661" s="29">
        <v>0.25565111949374347</v>
      </c>
      <c r="U661" s="28" t="s">
        <v>128</v>
      </c>
      <c r="V661" s="28" t="s">
        <v>129</v>
      </c>
      <c r="W661" s="28">
        <v>0.70160721484419297</v>
      </c>
      <c r="X661" s="27">
        <v>4741.026623740172</v>
      </c>
      <c r="Y661" s="30">
        <f t="shared" si="363"/>
        <v>3.7967459315936276E-4</v>
      </c>
      <c r="Z661" s="27">
        <f t="shared" si="364"/>
        <v>4741.026623740172</v>
      </c>
      <c r="AA661" s="27">
        <v>0</v>
      </c>
      <c r="AB661" s="27">
        <v>0</v>
      </c>
      <c r="AC661" s="27">
        <v>0</v>
      </c>
      <c r="AD661" s="27">
        <v>0</v>
      </c>
      <c r="AE661" s="27">
        <v>0</v>
      </c>
      <c r="AF661" s="27">
        <f t="shared" si="365"/>
        <v>0</v>
      </c>
      <c r="AG661" s="27">
        <f t="shared" si="366"/>
        <v>0</v>
      </c>
      <c r="AH661" s="27">
        <v>0</v>
      </c>
      <c r="AI661" s="27">
        <v>0</v>
      </c>
      <c r="AJ661" s="27">
        <v>0</v>
      </c>
      <c r="AK661" s="27">
        <v>0</v>
      </c>
      <c r="AL661" s="27">
        <v>0</v>
      </c>
      <c r="AM661" s="27">
        <v>0</v>
      </c>
      <c r="AN661" s="27">
        <f t="shared" si="367"/>
        <v>0</v>
      </c>
      <c r="AO661" s="27">
        <v>0</v>
      </c>
      <c r="AP661" s="30">
        <f t="shared" si="368"/>
        <v>0</v>
      </c>
      <c r="AQ661" s="30">
        <f t="shared" si="369"/>
        <v>0</v>
      </c>
      <c r="AR661" s="31">
        <f t="shared" si="370"/>
        <v>0</v>
      </c>
      <c r="AS661" s="31">
        <f t="shared" si="386"/>
        <v>0</v>
      </c>
      <c r="AT661" s="32">
        <f t="shared" si="371"/>
        <v>0</v>
      </c>
      <c r="AU661" s="24">
        <v>992.77420900453308</v>
      </c>
      <c r="AV661" s="28">
        <f t="shared" si="372"/>
        <v>2.7569880288233723E-2</v>
      </c>
      <c r="AW661" s="30">
        <f t="shared" si="373"/>
        <v>3.5408659508879268E-4</v>
      </c>
      <c r="AX661" s="33">
        <f t="shared" si="374"/>
        <v>2.7569880288233723E-2</v>
      </c>
      <c r="AY661" s="30">
        <f t="shared" si="375"/>
        <v>3.5408659508879268E-4</v>
      </c>
      <c r="AZ661" s="31">
        <f t="shared" si="376"/>
        <v>0.89754997096561817</v>
      </c>
      <c r="BA661" s="31">
        <f t="shared" si="387"/>
        <v>992.77420900453308</v>
      </c>
      <c r="BB661" s="33">
        <f t="shared" si="377"/>
        <v>0</v>
      </c>
      <c r="BC661" s="31">
        <f t="shared" si="378"/>
        <v>0.46134634182354334</v>
      </c>
      <c r="BD661" s="30">
        <f t="shared" si="379"/>
        <v>3.7967459315936276E-4</v>
      </c>
      <c r="BE661" s="31">
        <f t="shared" si="380"/>
        <v>0.94353033049802504</v>
      </c>
      <c r="BF661" s="31">
        <f t="shared" si="381"/>
        <v>0.54850573997845908</v>
      </c>
      <c r="BG661" s="31">
        <f t="shared" si="382"/>
        <v>0.83244664795984913</v>
      </c>
      <c r="BH661" s="24">
        <v>0</v>
      </c>
      <c r="BI661" s="24">
        <v>1236.95956017</v>
      </c>
      <c r="BJ661" s="24">
        <f t="shared" si="354"/>
        <v>5.4628949129607633</v>
      </c>
      <c r="BK661" s="28">
        <f t="shared" si="388"/>
        <v>2.7314474564803818E-3</v>
      </c>
      <c r="BL661" s="28" t="str">
        <f t="shared" si="383"/>
        <v>TRUEFALSE</v>
      </c>
      <c r="BM661" s="24" t="str">
        <f t="shared" si="384"/>
        <v>FALSEFALSE</v>
      </c>
      <c r="BN661" s="28">
        <v>0.51439999999999997</v>
      </c>
      <c r="BO661" s="28">
        <f t="shared" si="385"/>
        <v>0.4572444444444444</v>
      </c>
      <c r="BP661" s="24">
        <v>12.1</v>
      </c>
      <c r="BQ661" s="24">
        <f t="shared" si="359"/>
        <v>83.235294117647058</v>
      </c>
      <c r="BR661" s="24">
        <v>17</v>
      </c>
      <c r="BS661" s="28">
        <v>32.22</v>
      </c>
      <c r="BT661" s="28">
        <v>1896.4692</v>
      </c>
      <c r="BU661" s="24">
        <v>11.31</v>
      </c>
      <c r="BV661" s="28">
        <v>44.53</v>
      </c>
      <c r="BW661" s="28">
        <v>2621.0358000000001</v>
      </c>
      <c r="BX661" s="24">
        <v>1878</v>
      </c>
      <c r="BY661" s="24">
        <v>3651</v>
      </c>
      <c r="BZ661" s="24">
        <v>357</v>
      </c>
      <c r="CA661" s="24">
        <v>1471</v>
      </c>
      <c r="CB661" s="24">
        <v>817</v>
      </c>
      <c r="CC661" s="24">
        <v>3598</v>
      </c>
      <c r="CD661" s="24">
        <v>61.22</v>
      </c>
      <c r="CE661" s="24">
        <v>27.94</v>
      </c>
      <c r="CF661" s="24">
        <v>134.6</v>
      </c>
      <c r="CG661" s="24">
        <v>0</v>
      </c>
      <c r="CH661" s="24">
        <v>5886</v>
      </c>
      <c r="CI661" s="24">
        <v>100</v>
      </c>
      <c r="CJ661" s="24" t="s">
        <v>1980</v>
      </c>
      <c r="CK661" s="24">
        <v>1617</v>
      </c>
      <c r="CL661" s="28">
        <v>1.02</v>
      </c>
      <c r="CM661" s="28">
        <v>3.71</v>
      </c>
      <c r="CN661" s="24">
        <v>432</v>
      </c>
      <c r="CO661" s="24">
        <v>26.78</v>
      </c>
      <c r="CP661" s="24">
        <v>158</v>
      </c>
      <c r="CQ661" s="24">
        <v>816</v>
      </c>
      <c r="CR661" s="24">
        <v>441</v>
      </c>
      <c r="CS661" s="24">
        <v>1415</v>
      </c>
      <c r="CT661" s="24">
        <v>261</v>
      </c>
      <c r="CU661" s="24">
        <v>717</v>
      </c>
      <c r="CV661" s="24">
        <v>474</v>
      </c>
      <c r="CW661" s="24">
        <v>243</v>
      </c>
      <c r="CX661" s="24">
        <v>50.88</v>
      </c>
      <c r="CY661" s="24">
        <v>92.28</v>
      </c>
      <c r="CZ661" s="24">
        <v>70.64</v>
      </c>
      <c r="DA661" s="24">
        <v>34.369999999999997</v>
      </c>
      <c r="DB661" s="24">
        <v>565</v>
      </c>
      <c r="DC661" s="24">
        <v>9.35</v>
      </c>
      <c r="DD661" s="24">
        <v>11.72</v>
      </c>
      <c r="DE661" s="24">
        <v>428</v>
      </c>
      <c r="DF661" s="24">
        <v>26.53</v>
      </c>
      <c r="DG661" s="24">
        <v>17.11</v>
      </c>
      <c r="DH661" s="24">
        <v>11.26</v>
      </c>
    </row>
    <row r="662" spans="1:112" ht="12.3" customHeight="1">
      <c r="A662" s="24">
        <v>673</v>
      </c>
      <c r="B662" s="24" t="s">
        <v>162</v>
      </c>
      <c r="C662" s="24" t="s">
        <v>163</v>
      </c>
      <c r="D662" s="25" t="s">
        <v>410</v>
      </c>
      <c r="E662" s="25" t="s">
        <v>1115</v>
      </c>
      <c r="F662" s="25" t="s">
        <v>2263</v>
      </c>
      <c r="G662" s="25" t="s">
        <v>2264</v>
      </c>
      <c r="H662" s="25" t="s">
        <v>323</v>
      </c>
      <c r="I662" s="26">
        <v>5182</v>
      </c>
      <c r="J662" s="27">
        <v>5949.1579374981866</v>
      </c>
      <c r="K662" s="27">
        <f t="shared" si="360"/>
        <v>1724.5695999999998</v>
      </c>
      <c r="L662" s="24">
        <v>790</v>
      </c>
      <c r="M662" s="24">
        <v>293</v>
      </c>
      <c r="N662" s="24">
        <v>101</v>
      </c>
      <c r="O662" s="24">
        <f t="shared" si="361"/>
        <v>394</v>
      </c>
      <c r="P662" s="28">
        <v>33.28</v>
      </c>
      <c r="Q662" s="28">
        <f t="shared" si="362"/>
        <v>0.46338676636973092</v>
      </c>
      <c r="R662" s="29">
        <v>0.45891917421677819</v>
      </c>
      <c r="S662" s="29">
        <v>6.4087970161743821E-2</v>
      </c>
      <c r="T662" s="29">
        <v>0.25565111949374347</v>
      </c>
      <c r="U662" s="28" t="s">
        <v>128</v>
      </c>
      <c r="V662" s="28" t="s">
        <v>129</v>
      </c>
      <c r="W662" s="28">
        <v>0.52212629941893429</v>
      </c>
      <c r="X662" s="27">
        <v>3106.2118185647078</v>
      </c>
      <c r="Y662" s="30">
        <f t="shared" si="363"/>
        <v>2.4875407840464238E-4</v>
      </c>
      <c r="Z662" s="27">
        <f t="shared" si="364"/>
        <v>3106.2118185647078</v>
      </c>
      <c r="AA662" s="27">
        <v>0</v>
      </c>
      <c r="AB662" s="27">
        <v>0</v>
      </c>
      <c r="AC662" s="27">
        <v>0</v>
      </c>
      <c r="AD662" s="27">
        <v>0</v>
      </c>
      <c r="AE662" s="27">
        <v>0</v>
      </c>
      <c r="AF662" s="27">
        <f t="shared" si="365"/>
        <v>0</v>
      </c>
      <c r="AG662" s="27">
        <f t="shared" si="366"/>
        <v>0</v>
      </c>
      <c r="AH662" s="27">
        <v>0</v>
      </c>
      <c r="AI662" s="27">
        <v>0</v>
      </c>
      <c r="AJ662" s="27">
        <v>0</v>
      </c>
      <c r="AK662" s="27">
        <v>0</v>
      </c>
      <c r="AL662" s="27">
        <v>0</v>
      </c>
      <c r="AM662" s="27">
        <v>0</v>
      </c>
      <c r="AN662" s="27">
        <f t="shared" si="367"/>
        <v>0</v>
      </c>
      <c r="AO662" s="27">
        <v>0</v>
      </c>
      <c r="AP662" s="30">
        <f t="shared" si="368"/>
        <v>0</v>
      </c>
      <c r="AQ662" s="30">
        <f t="shared" si="369"/>
        <v>0</v>
      </c>
      <c r="AR662" s="31">
        <f t="shared" si="370"/>
        <v>0</v>
      </c>
      <c r="AS662" s="31">
        <f t="shared" si="386"/>
        <v>0</v>
      </c>
      <c r="AT662" s="32">
        <f t="shared" si="371"/>
        <v>0</v>
      </c>
      <c r="AU662" s="24">
        <f>W662*CS662</f>
        <v>740.37509257604881</v>
      </c>
      <c r="AV662" s="28">
        <f t="shared" si="372"/>
        <v>2.0560619409300571E-2</v>
      </c>
      <c r="AW662" s="30">
        <f t="shared" si="373"/>
        <v>2.6406497392964179E-4</v>
      </c>
      <c r="AX662" s="33">
        <f t="shared" si="374"/>
        <v>2.0560619409300571E-2</v>
      </c>
      <c r="AY662" s="30">
        <f t="shared" si="375"/>
        <v>2.6406497392964179E-4</v>
      </c>
      <c r="AZ662" s="31">
        <f t="shared" si="376"/>
        <v>0.89681151278132309</v>
      </c>
      <c r="BA662" s="31">
        <f t="shared" si="387"/>
        <v>740.37509257604881</v>
      </c>
      <c r="BB662" s="33">
        <f t="shared" si="377"/>
        <v>0</v>
      </c>
      <c r="BC662" s="31">
        <f t="shared" si="378"/>
        <v>0.45876376880246728</v>
      </c>
      <c r="BD662" s="30">
        <f t="shared" si="379"/>
        <v>2.4875407840464238E-4</v>
      </c>
      <c r="BE662" s="31">
        <f t="shared" si="380"/>
        <v>0.94302336662046615</v>
      </c>
      <c r="BF662" s="31">
        <f t="shared" si="381"/>
        <v>0.4884661400392683</v>
      </c>
      <c r="BG662" s="31">
        <f t="shared" si="382"/>
        <v>0.74132679255743794</v>
      </c>
      <c r="BH662" s="24">
        <v>0</v>
      </c>
      <c r="BI662" s="24">
        <v>394.12423035400002</v>
      </c>
      <c r="BJ662" s="24">
        <f t="shared" si="354"/>
        <v>15.094626210001573</v>
      </c>
      <c r="BK662" s="28">
        <f t="shared" si="388"/>
        <v>7.5473131050007866E-3</v>
      </c>
      <c r="BL662" s="28" t="str">
        <f t="shared" si="383"/>
        <v>TRUEFALSE</v>
      </c>
      <c r="BM662" s="24" t="str">
        <f t="shared" si="384"/>
        <v>FALSEFALSE</v>
      </c>
      <c r="BN662" s="28">
        <v>0.51280000000000003</v>
      </c>
      <c r="BO662" s="28">
        <f t="shared" si="385"/>
        <v>0.45582222222222224</v>
      </c>
      <c r="BP662" s="24">
        <v>10.89</v>
      </c>
      <c r="BQ662" s="24"/>
      <c r="BS662" s="28">
        <v>16.309999999999999</v>
      </c>
      <c r="BT662" s="28">
        <v>845.18419999999992</v>
      </c>
      <c r="BU662" s="24">
        <v>0.25</v>
      </c>
      <c r="BV662" s="28">
        <v>8.36</v>
      </c>
      <c r="BW662" s="28">
        <v>433.21519999999998</v>
      </c>
      <c r="BX662" s="24">
        <v>1668</v>
      </c>
      <c r="BY662" s="24">
        <v>3253</v>
      </c>
      <c r="BZ662" s="24">
        <v>261</v>
      </c>
      <c r="CA662" s="24">
        <v>1332</v>
      </c>
      <c r="CB662" s="24">
        <v>725</v>
      </c>
      <c r="CC662" s="24">
        <v>3125</v>
      </c>
      <c r="CD662" s="24">
        <v>59.3</v>
      </c>
      <c r="CE662" s="24">
        <v>26.9</v>
      </c>
      <c r="CF662" s="24">
        <v>109.71</v>
      </c>
      <c r="CG662" s="24">
        <v>0</v>
      </c>
      <c r="CH662" s="24">
        <v>5182</v>
      </c>
      <c r="CI662" s="24">
        <v>100</v>
      </c>
      <c r="CJ662" s="24" t="s">
        <v>1980</v>
      </c>
      <c r="CK662" s="24">
        <v>1219</v>
      </c>
      <c r="CL662" s="28">
        <v>1.01</v>
      </c>
      <c r="CM662" s="28">
        <v>4.28</v>
      </c>
      <c r="CN662" s="24">
        <v>474</v>
      </c>
      <c r="CO662" s="24">
        <v>39.01</v>
      </c>
      <c r="CP662" s="24"/>
      <c r="CQ662" s="24"/>
      <c r="CR662" s="24"/>
      <c r="CS662" s="40">
        <v>1418</v>
      </c>
      <c r="CT662" s="24">
        <v>268</v>
      </c>
      <c r="CU662" s="24">
        <v>661</v>
      </c>
      <c r="CV662" s="24">
        <v>489</v>
      </c>
      <c r="CW662" s="24">
        <v>359</v>
      </c>
      <c r="CX662" s="24">
        <v>60.09</v>
      </c>
      <c r="CY662" s="24">
        <v>95.52</v>
      </c>
      <c r="CZ662" s="24">
        <v>79.510000000000005</v>
      </c>
      <c r="DA662" s="24">
        <v>50.71</v>
      </c>
      <c r="DB662" s="24">
        <v>446</v>
      </c>
      <c r="DC662" s="24">
        <v>5.79</v>
      </c>
      <c r="DD662" s="24">
        <v>9.14</v>
      </c>
      <c r="DE662" s="24">
        <v>214</v>
      </c>
      <c r="DF662" s="24">
        <v>17.61</v>
      </c>
      <c r="DG662" s="24">
        <v>2.06</v>
      </c>
      <c r="DH662" s="24">
        <v>12.33</v>
      </c>
    </row>
    <row r="663" spans="1:112" ht="12.3" customHeight="1">
      <c r="A663" s="24">
        <v>674</v>
      </c>
      <c r="B663" s="24" t="s">
        <v>162</v>
      </c>
      <c r="C663" s="24" t="s">
        <v>163</v>
      </c>
      <c r="D663" s="25" t="s">
        <v>410</v>
      </c>
      <c r="E663" s="25" t="s">
        <v>1115</v>
      </c>
      <c r="F663" s="25" t="s">
        <v>1801</v>
      </c>
      <c r="G663" s="25" t="s">
        <v>1802</v>
      </c>
      <c r="H663" s="25" t="s">
        <v>323</v>
      </c>
      <c r="I663" s="26">
        <v>3138</v>
      </c>
      <c r="J663" s="27">
        <v>3602.5583959608853</v>
      </c>
      <c r="K663" s="27">
        <f t="shared" si="360"/>
        <v>870.48119999999994</v>
      </c>
      <c r="L663" s="24">
        <v>581</v>
      </c>
      <c r="M663" s="24">
        <v>162</v>
      </c>
      <c r="N663" s="24">
        <v>61</v>
      </c>
      <c r="O663" s="24">
        <f t="shared" si="361"/>
        <v>223</v>
      </c>
      <c r="P663" s="28">
        <v>27.74</v>
      </c>
      <c r="Q663" s="28">
        <f t="shared" si="362"/>
        <v>0.43172485138938099</v>
      </c>
      <c r="R663" s="29">
        <v>0.45891917421677819</v>
      </c>
      <c r="S663" s="29">
        <v>6.4087970161743821E-2</v>
      </c>
      <c r="T663" s="29">
        <v>0.25565111949374347</v>
      </c>
      <c r="U663" s="28" t="s">
        <v>128</v>
      </c>
      <c r="V663" s="28" t="s">
        <v>129</v>
      </c>
      <c r="W663" s="28">
        <v>0.43520984212383518</v>
      </c>
      <c r="X663" s="27">
        <v>1567.8688707480337</v>
      </c>
      <c r="Y663" s="30">
        <f t="shared" si="363"/>
        <v>1.2555929820087696E-4</v>
      </c>
      <c r="Z663" s="27">
        <f t="shared" si="364"/>
        <v>1567.8688707480337</v>
      </c>
      <c r="AA663" s="27">
        <v>0</v>
      </c>
      <c r="AB663" s="27">
        <v>0</v>
      </c>
      <c r="AC663" s="27">
        <v>0</v>
      </c>
      <c r="AD663" s="27">
        <v>0</v>
      </c>
      <c r="AE663" s="27">
        <v>0</v>
      </c>
      <c r="AF663" s="27">
        <f t="shared" si="365"/>
        <v>0</v>
      </c>
      <c r="AG663" s="27">
        <f t="shared" si="366"/>
        <v>0</v>
      </c>
      <c r="AH663" s="27">
        <v>0</v>
      </c>
      <c r="AI663" s="27">
        <v>0</v>
      </c>
      <c r="AJ663" s="27">
        <v>0</v>
      </c>
      <c r="AK663" s="27">
        <v>0</v>
      </c>
      <c r="AL663" s="27">
        <v>0</v>
      </c>
      <c r="AM663" s="27">
        <v>0</v>
      </c>
      <c r="AN663" s="27">
        <f t="shared" si="367"/>
        <v>0</v>
      </c>
      <c r="AO663" s="27">
        <v>0</v>
      </c>
      <c r="AP663" s="30">
        <f t="shared" si="368"/>
        <v>0</v>
      </c>
      <c r="AQ663" s="30">
        <f t="shared" si="369"/>
        <v>0</v>
      </c>
      <c r="AR663" s="31">
        <f t="shared" si="370"/>
        <v>0</v>
      </c>
      <c r="AS663" s="31">
        <f t="shared" si="386"/>
        <v>0</v>
      </c>
      <c r="AT663" s="32">
        <f t="shared" si="371"/>
        <v>0</v>
      </c>
      <c r="AU663" s="24">
        <v>429.5521141762253</v>
      </c>
      <c r="AV663" s="28">
        <f t="shared" si="372"/>
        <v>1.1928896075242584E-2</v>
      </c>
      <c r="AW663" s="30">
        <f t="shared" si="373"/>
        <v>1.5320567772843648E-4</v>
      </c>
      <c r="AX663" s="33">
        <f t="shared" si="374"/>
        <v>1.1928896075242584E-2</v>
      </c>
      <c r="AY663" s="30">
        <f t="shared" si="375"/>
        <v>1.5320567772843648E-4</v>
      </c>
      <c r="AZ663" s="31">
        <f t="shared" si="376"/>
        <v>0.89590212064273622</v>
      </c>
      <c r="BA663" s="31">
        <f t="shared" si="387"/>
        <v>429.5521141762253</v>
      </c>
      <c r="BB663" s="33">
        <f t="shared" si="377"/>
        <v>0</v>
      </c>
      <c r="BC663" s="31">
        <f t="shared" si="378"/>
        <v>0.45558339697825234</v>
      </c>
      <c r="BD663" s="30">
        <f t="shared" si="379"/>
        <v>1.2555929820087696E-4</v>
      </c>
      <c r="BE663" s="31">
        <f t="shared" si="380"/>
        <v>0.94254631912654108</v>
      </c>
      <c r="BF663" s="31">
        <f t="shared" si="381"/>
        <v>0.4592939068495257</v>
      </c>
      <c r="BG663" s="31">
        <f t="shared" si="382"/>
        <v>0.6970531852598042</v>
      </c>
      <c r="BH663" s="24">
        <v>83.97</v>
      </c>
      <c r="BI663" s="24">
        <v>72.960840880199996</v>
      </c>
      <c r="BJ663" s="24">
        <f t="shared" si="354"/>
        <v>49.376601920970216</v>
      </c>
      <c r="BK663" s="28">
        <f t="shared" si="388"/>
        <v>2.4688300960485108E-2</v>
      </c>
      <c r="BL663" s="28" t="str">
        <f t="shared" si="383"/>
        <v>FALSETRUE</v>
      </c>
      <c r="BM663" s="24" t="str">
        <f t="shared" si="384"/>
        <v>FALSETRUE</v>
      </c>
      <c r="BN663" s="28">
        <v>0.4103</v>
      </c>
      <c r="BO663" s="28">
        <f t="shared" si="385"/>
        <v>0.3647111111111111</v>
      </c>
      <c r="BP663" s="24">
        <v>6.79</v>
      </c>
      <c r="BQ663" s="24">
        <f t="shared" ref="BQ663:BQ669" si="389">CS663/BR663</f>
        <v>141</v>
      </c>
      <c r="BR663" s="24">
        <v>7</v>
      </c>
      <c r="BS663" s="28">
        <v>6.3999999999999995</v>
      </c>
      <c r="BT663" s="28">
        <v>200.83199999999999</v>
      </c>
      <c r="BU663" s="24">
        <v>0.86</v>
      </c>
      <c r="BV663" s="28">
        <v>11.44</v>
      </c>
      <c r="BW663" s="28">
        <v>358.98720000000003</v>
      </c>
      <c r="BX663" s="24">
        <v>865</v>
      </c>
      <c r="BY663" s="24">
        <v>2108</v>
      </c>
      <c r="BZ663" s="24">
        <v>165</v>
      </c>
      <c r="CA663" s="24">
        <v>665</v>
      </c>
      <c r="CB663" s="24">
        <v>430</v>
      </c>
      <c r="CC663" s="24">
        <v>2043</v>
      </c>
      <c r="CD663" s="24">
        <v>48.86</v>
      </c>
      <c r="CE663" s="24">
        <v>28.71</v>
      </c>
      <c r="CF663" s="24">
        <v>110.6</v>
      </c>
      <c r="CG663" s="24">
        <v>2635</v>
      </c>
      <c r="CH663" s="24">
        <v>503</v>
      </c>
      <c r="CI663" s="24">
        <v>16.03</v>
      </c>
      <c r="CJ663" s="24" t="s">
        <v>98</v>
      </c>
      <c r="CK663" s="24">
        <v>821</v>
      </c>
      <c r="CL663" s="28">
        <v>1.01</v>
      </c>
      <c r="CM663" s="28">
        <v>3.85</v>
      </c>
      <c r="CN663" s="24">
        <v>338</v>
      </c>
      <c r="CO663" s="24">
        <v>41.27</v>
      </c>
      <c r="CP663" s="24">
        <v>260</v>
      </c>
      <c r="CQ663" s="24">
        <v>402</v>
      </c>
      <c r="CR663" s="24">
        <v>325</v>
      </c>
      <c r="CS663" s="24">
        <v>987</v>
      </c>
      <c r="CT663" s="24">
        <v>129</v>
      </c>
      <c r="CU663" s="24">
        <v>353</v>
      </c>
      <c r="CV663" s="24">
        <v>307</v>
      </c>
      <c r="CW663" s="24">
        <v>235</v>
      </c>
      <c r="CX663" s="24">
        <v>67.89</v>
      </c>
      <c r="CY663" s="24">
        <v>95.66</v>
      </c>
      <c r="CZ663" s="24">
        <v>84.11</v>
      </c>
      <c r="DA663" s="24">
        <v>52.81</v>
      </c>
      <c r="DB663" s="24">
        <v>176</v>
      </c>
      <c r="DC663" s="24">
        <v>5.0999999999999996</v>
      </c>
      <c r="DD663" s="24">
        <v>8.67</v>
      </c>
      <c r="DE663" s="24">
        <v>89</v>
      </c>
      <c r="DF663" s="24">
        <v>10.87</v>
      </c>
      <c r="DG663" s="24">
        <v>5.74</v>
      </c>
      <c r="DH663" s="24">
        <v>8.9600000000000009</v>
      </c>
    </row>
    <row r="664" spans="1:112" ht="12.3" customHeight="1">
      <c r="A664" s="24">
        <v>675</v>
      </c>
      <c r="B664" s="24" t="s">
        <v>162</v>
      </c>
      <c r="C664" s="24" t="s">
        <v>163</v>
      </c>
      <c r="D664" s="25" t="s">
        <v>501</v>
      </c>
      <c r="E664" s="25" t="s">
        <v>502</v>
      </c>
      <c r="F664" s="25" t="s">
        <v>503</v>
      </c>
      <c r="G664" s="25" t="s">
        <v>504</v>
      </c>
      <c r="H664" s="25" t="s">
        <v>323</v>
      </c>
      <c r="I664" s="26">
        <v>51798</v>
      </c>
      <c r="J664" s="27">
        <v>59636.501505952096</v>
      </c>
      <c r="K664" s="27">
        <f t="shared" si="360"/>
        <v>14000.999399999999</v>
      </c>
      <c r="L664" s="24">
        <v>9207</v>
      </c>
      <c r="M664" s="24">
        <v>2372</v>
      </c>
      <c r="N664" s="24">
        <v>1039</v>
      </c>
      <c r="O664" s="24">
        <f t="shared" si="361"/>
        <v>3411</v>
      </c>
      <c r="P664" s="28">
        <v>27.03</v>
      </c>
      <c r="Q664" s="28">
        <f t="shared" si="362"/>
        <v>0.42139679381388312</v>
      </c>
      <c r="R664" s="29">
        <v>0.39343365585050483</v>
      </c>
      <c r="S664" s="29">
        <v>5.6055730184881199E-2</v>
      </c>
      <c r="T664" s="29">
        <v>0.61878561342262284</v>
      </c>
      <c r="U664" s="28" t="s">
        <v>128</v>
      </c>
      <c r="V664" s="28" t="s">
        <v>129</v>
      </c>
      <c r="W664" s="28">
        <v>0.40362475297241879</v>
      </c>
      <c r="X664" s="27">
        <v>24070.768188479196</v>
      </c>
      <c r="Y664" s="30">
        <f t="shared" si="363"/>
        <v>1.9276540387331577E-3</v>
      </c>
      <c r="Z664" s="27">
        <f t="shared" si="364"/>
        <v>24070.768188479196</v>
      </c>
      <c r="AA664" s="27">
        <v>0</v>
      </c>
      <c r="AB664" s="27">
        <v>0</v>
      </c>
      <c r="AC664" s="27">
        <v>30</v>
      </c>
      <c r="AD664" s="27">
        <v>0</v>
      </c>
      <c r="AE664" s="27">
        <v>8826</v>
      </c>
      <c r="AF664" s="27">
        <f t="shared" si="365"/>
        <v>8826</v>
      </c>
      <c r="AG664" s="27">
        <f t="shared" si="366"/>
        <v>2</v>
      </c>
      <c r="AH664" s="27">
        <v>0</v>
      </c>
      <c r="AI664" s="27">
        <v>0</v>
      </c>
      <c r="AJ664" s="27">
        <v>0</v>
      </c>
      <c r="AK664" s="27">
        <v>0</v>
      </c>
      <c r="AL664" s="27">
        <v>8826</v>
      </c>
      <c r="AM664" s="27">
        <v>8826</v>
      </c>
      <c r="AN664" s="27">
        <f t="shared" si="367"/>
        <v>1</v>
      </c>
      <c r="AO664" s="27">
        <v>0</v>
      </c>
      <c r="AP664" s="30">
        <f t="shared" si="368"/>
        <v>0</v>
      </c>
      <c r="AQ664" s="30">
        <f t="shared" si="369"/>
        <v>0</v>
      </c>
      <c r="AR664" s="31">
        <f t="shared" si="370"/>
        <v>0</v>
      </c>
      <c r="AS664" s="31">
        <f t="shared" si="386"/>
        <v>0</v>
      </c>
      <c r="AT664" s="32">
        <f t="shared" si="371"/>
        <v>0</v>
      </c>
      <c r="AU664" s="24">
        <v>5913.9098805518797</v>
      </c>
      <c r="AV664" s="28">
        <f t="shared" si="372"/>
        <v>0.16423249714122404</v>
      </c>
      <c r="AW664" s="30">
        <f t="shared" si="373"/>
        <v>2.109277410989856E-3</v>
      </c>
      <c r="AX664" s="33">
        <f t="shared" si="374"/>
        <v>0.16423249714122404</v>
      </c>
      <c r="AY664" s="30">
        <f t="shared" si="375"/>
        <v>2.109277410989856E-3</v>
      </c>
      <c r="AZ664" s="31">
        <f t="shared" si="376"/>
        <v>0.91194801230626854</v>
      </c>
      <c r="BA664" s="31">
        <f t="shared" si="387"/>
        <v>5913.9098805518797</v>
      </c>
      <c r="BB664" s="33">
        <f t="shared" si="377"/>
        <v>0</v>
      </c>
      <c r="BC664" s="31">
        <f t="shared" si="378"/>
        <v>0.48987138843266581</v>
      </c>
      <c r="BD664" s="30">
        <f t="shared" si="379"/>
        <v>1.9276540387331577E-3</v>
      </c>
      <c r="BE664" s="31">
        <f t="shared" si="380"/>
        <v>0.94952457565952497</v>
      </c>
      <c r="BF664" s="31">
        <f t="shared" si="381"/>
        <v>0.45169232755689231</v>
      </c>
      <c r="BG664" s="31">
        <f t="shared" si="382"/>
        <v>0.68551655265938305</v>
      </c>
      <c r="BH664" s="24">
        <v>95.59</v>
      </c>
      <c r="BI664" s="24">
        <v>169.839741936</v>
      </c>
      <c r="BJ664" s="24">
        <f t="shared" si="354"/>
        <v>351.13396208777021</v>
      </c>
      <c r="BK664" s="28">
        <f t="shared" si="388"/>
        <v>0.1755669810438851</v>
      </c>
      <c r="BL664" s="28" t="str">
        <f t="shared" si="383"/>
        <v>FALSETRUE</v>
      </c>
      <c r="BM664" s="24" t="str">
        <f t="shared" si="384"/>
        <v>TRUETRUE</v>
      </c>
      <c r="BN664" s="28">
        <v>0.48670000000000002</v>
      </c>
      <c r="BO664" s="28">
        <f t="shared" si="385"/>
        <v>0.43262222222222224</v>
      </c>
      <c r="BP664" s="24">
        <v>3.6</v>
      </c>
      <c r="BQ664" s="24">
        <f t="shared" si="389"/>
        <v>357.36585365853659</v>
      </c>
      <c r="BR664" s="24">
        <v>41</v>
      </c>
      <c r="BS664" s="28">
        <v>2.42</v>
      </c>
      <c r="BT664" s="28">
        <v>1253.5116</v>
      </c>
      <c r="BU664" s="24">
        <v>0.28999999999999998</v>
      </c>
      <c r="BV664" s="28">
        <v>18.770000000000003</v>
      </c>
      <c r="BW664" s="28">
        <v>9722.4846000000016</v>
      </c>
      <c r="BX664" s="24">
        <v>16305</v>
      </c>
      <c r="BY664" s="24">
        <v>33498</v>
      </c>
      <c r="BZ664" s="24">
        <v>1995</v>
      </c>
      <c r="CA664" s="24">
        <v>12983</v>
      </c>
      <c r="CB664" s="24">
        <v>6747</v>
      </c>
      <c r="CC664" s="24">
        <v>32068</v>
      </c>
      <c r="CD664" s="24">
        <v>54.63</v>
      </c>
      <c r="CE664" s="24">
        <v>26.87</v>
      </c>
      <c r="CF664" s="24">
        <v>100.8</v>
      </c>
      <c r="CG664" s="24">
        <v>49514</v>
      </c>
      <c r="CH664" s="24">
        <v>2284</v>
      </c>
      <c r="CI664" s="24">
        <v>4.41</v>
      </c>
      <c r="CJ664" s="24" t="s">
        <v>98</v>
      </c>
      <c r="CK664" s="24">
        <v>13000</v>
      </c>
      <c r="CL664" s="28">
        <v>1.01</v>
      </c>
      <c r="CM664" s="28">
        <v>4.03</v>
      </c>
      <c r="CN664" s="24">
        <v>4927</v>
      </c>
      <c r="CO664" s="24">
        <v>37.99</v>
      </c>
      <c r="CP664" s="24">
        <v>2516</v>
      </c>
      <c r="CQ664" s="24">
        <v>7034</v>
      </c>
      <c r="CR664" s="24">
        <v>4779</v>
      </c>
      <c r="CS664" s="24">
        <v>14652</v>
      </c>
      <c r="CT664" s="24">
        <v>2301</v>
      </c>
      <c r="CU664" s="24">
        <v>6480</v>
      </c>
      <c r="CV664" s="24">
        <v>4546</v>
      </c>
      <c r="CW664" s="24">
        <v>3379</v>
      </c>
      <c r="CX664" s="24">
        <v>53.82</v>
      </c>
      <c r="CY664" s="24">
        <v>96.17</v>
      </c>
      <c r="CZ664" s="24">
        <v>81.650000000000006</v>
      </c>
      <c r="DA664" s="24">
        <v>48.79</v>
      </c>
      <c r="DB664" s="24">
        <v>1479</v>
      </c>
      <c r="DC664" s="24">
        <v>4.5599999999999996</v>
      </c>
      <c r="DD664" s="24">
        <v>12.43</v>
      </c>
      <c r="DE664" s="24">
        <v>1800</v>
      </c>
      <c r="DF664" s="24">
        <v>13.88</v>
      </c>
      <c r="DG664" s="24">
        <v>5.53</v>
      </c>
      <c r="DH664" s="24">
        <v>3.2</v>
      </c>
    </row>
    <row r="665" spans="1:112" ht="12.3" customHeight="1">
      <c r="A665" s="24">
        <v>676</v>
      </c>
      <c r="B665" s="24" t="s">
        <v>162</v>
      </c>
      <c r="C665" s="24" t="s">
        <v>163</v>
      </c>
      <c r="D665" s="25" t="s">
        <v>501</v>
      </c>
      <c r="E665" s="25" t="s">
        <v>502</v>
      </c>
      <c r="F665" s="25" t="s">
        <v>1368</v>
      </c>
      <c r="G665" s="25" t="s">
        <v>1369</v>
      </c>
      <c r="H665" s="25" t="s">
        <v>323</v>
      </c>
      <c r="I665" s="26">
        <v>10953</v>
      </c>
      <c r="J665" s="27">
        <v>12610.498494047904</v>
      </c>
      <c r="K665" s="27">
        <f t="shared" si="360"/>
        <v>2532.3335999999999</v>
      </c>
      <c r="L665" s="24">
        <v>2078</v>
      </c>
      <c r="M665" s="24">
        <v>482</v>
      </c>
      <c r="N665" s="24">
        <v>143</v>
      </c>
      <c r="O665" s="24">
        <f t="shared" si="361"/>
        <v>625</v>
      </c>
      <c r="P665" s="28">
        <v>23.119999999999997</v>
      </c>
      <c r="Q665" s="28">
        <f t="shared" si="362"/>
        <v>0.40062019893895695</v>
      </c>
      <c r="R665" s="29">
        <v>0.39343365585050483</v>
      </c>
      <c r="S665" s="29">
        <v>5.6055730184881199E-2</v>
      </c>
      <c r="T665" s="29">
        <v>0.61878561342262284</v>
      </c>
      <c r="U665" s="28" t="s">
        <v>128</v>
      </c>
      <c r="V665" s="28" t="s">
        <v>129</v>
      </c>
      <c r="W665" s="28">
        <v>0.34523878241666006</v>
      </c>
      <c r="X665" s="27">
        <v>4353.6331457522238</v>
      </c>
      <c r="Y665" s="30">
        <f t="shared" si="363"/>
        <v>3.4865104640027886E-4</v>
      </c>
      <c r="Z665" s="27">
        <f t="shared" si="364"/>
        <v>4353.6331457522238</v>
      </c>
      <c r="AA665" s="27">
        <v>0</v>
      </c>
      <c r="AB665" s="27">
        <v>0</v>
      </c>
      <c r="AC665" s="27">
        <v>0</v>
      </c>
      <c r="AD665" s="27">
        <v>0</v>
      </c>
      <c r="AE665" s="27">
        <v>0</v>
      </c>
      <c r="AF665" s="27">
        <f t="shared" si="365"/>
        <v>0</v>
      </c>
      <c r="AG665" s="27">
        <f t="shared" si="366"/>
        <v>0</v>
      </c>
      <c r="AH665" s="27">
        <v>0</v>
      </c>
      <c r="AI665" s="27">
        <v>0</v>
      </c>
      <c r="AJ665" s="27">
        <v>0</v>
      </c>
      <c r="AK665" s="27">
        <v>0</v>
      </c>
      <c r="AL665" s="27">
        <v>0</v>
      </c>
      <c r="AM665" s="27">
        <v>0</v>
      </c>
      <c r="AN665" s="27">
        <f t="shared" si="367"/>
        <v>0</v>
      </c>
      <c r="AO665" s="27">
        <v>0</v>
      </c>
      <c r="AP665" s="30">
        <f t="shared" si="368"/>
        <v>0</v>
      </c>
      <c r="AQ665" s="30">
        <f t="shared" si="369"/>
        <v>0</v>
      </c>
      <c r="AR665" s="31">
        <f t="shared" si="370"/>
        <v>0</v>
      </c>
      <c r="AS665" s="31">
        <f t="shared" si="386"/>
        <v>0</v>
      </c>
      <c r="AT665" s="32">
        <f t="shared" si="371"/>
        <v>0</v>
      </c>
      <c r="AU665" s="24">
        <v>1395.4551585281399</v>
      </c>
      <c r="AV665" s="28">
        <f t="shared" si="372"/>
        <v>3.875254949138527E-2</v>
      </c>
      <c r="AW665" s="30">
        <f t="shared" si="373"/>
        <v>4.9770830184818417E-4</v>
      </c>
      <c r="AX665" s="33">
        <f t="shared" si="374"/>
        <v>3.875254949138527E-2</v>
      </c>
      <c r="AY665" s="30">
        <f t="shared" si="375"/>
        <v>4.9770830184818417E-4</v>
      </c>
      <c r="AZ665" s="31">
        <f t="shared" si="376"/>
        <v>0.89872811709799472</v>
      </c>
      <c r="BA665" s="31">
        <f t="shared" si="387"/>
        <v>1395.4551585281399</v>
      </c>
      <c r="BB665" s="33">
        <f t="shared" si="377"/>
        <v>0</v>
      </c>
      <c r="BC665" s="31">
        <f t="shared" si="378"/>
        <v>0.44363810747996163</v>
      </c>
      <c r="BD665" s="30">
        <f t="shared" si="379"/>
        <v>3.4865104640027886E-4</v>
      </c>
      <c r="BE665" s="31">
        <f t="shared" si="380"/>
        <v>0.94341019793064185</v>
      </c>
      <c r="BF665" s="31">
        <f t="shared" si="381"/>
        <v>0.42966587713123405</v>
      </c>
      <c r="BG665" s="31">
        <f t="shared" si="382"/>
        <v>0.65208783261715864</v>
      </c>
      <c r="BH665" s="24">
        <v>95.92</v>
      </c>
      <c r="BI665" s="24">
        <v>255.900741157</v>
      </c>
      <c r="BJ665" s="24">
        <f t="shared" si="354"/>
        <v>49.278866630210821</v>
      </c>
      <c r="BK665" s="28">
        <f t="shared" si="388"/>
        <v>2.4639433315105409E-2</v>
      </c>
      <c r="BL665" s="28" t="str">
        <f t="shared" si="383"/>
        <v>FALSETRUE</v>
      </c>
      <c r="BM665" s="24" t="str">
        <f t="shared" si="384"/>
        <v>FALSETRUE</v>
      </c>
      <c r="BN665" s="28">
        <v>0.47320000000000001</v>
      </c>
      <c r="BO665" s="28">
        <f t="shared" si="385"/>
        <v>0.42062222222222223</v>
      </c>
      <c r="BP665" s="24">
        <v>3.59</v>
      </c>
      <c r="BQ665" s="24">
        <f t="shared" si="389"/>
        <v>404.2</v>
      </c>
      <c r="BR665" s="24">
        <v>10</v>
      </c>
      <c r="BS665" s="28">
        <v>2.52</v>
      </c>
      <c r="BT665" s="28">
        <v>276.01560000000001</v>
      </c>
      <c r="BU665" s="24">
        <v>0.84</v>
      </c>
      <c r="BV665" s="28">
        <v>2.02</v>
      </c>
      <c r="BW665" s="28">
        <v>221.25060000000002</v>
      </c>
      <c r="BX665" s="24">
        <v>3373</v>
      </c>
      <c r="BY665" s="24">
        <v>7128</v>
      </c>
      <c r="BZ665" s="24">
        <v>452</v>
      </c>
      <c r="CA665" s="24">
        <v>2638</v>
      </c>
      <c r="CB665" s="24">
        <v>1503</v>
      </c>
      <c r="CC665" s="24">
        <v>6812</v>
      </c>
      <c r="CD665" s="24">
        <v>53.66</v>
      </c>
      <c r="CE665" s="24">
        <v>27.08</v>
      </c>
      <c r="CF665" s="24">
        <v>102.95</v>
      </c>
      <c r="CG665" s="24">
        <v>10506</v>
      </c>
      <c r="CH665" s="24">
        <v>447</v>
      </c>
      <c r="CI665" s="24">
        <v>4.08</v>
      </c>
      <c r="CJ665" s="24" t="s">
        <v>98</v>
      </c>
      <c r="CK665" s="24">
        <v>2761</v>
      </c>
      <c r="CL665" s="28">
        <v>1</v>
      </c>
      <c r="CM665" s="28">
        <v>3.98</v>
      </c>
      <c r="CN665" s="24">
        <v>1075</v>
      </c>
      <c r="CO665" s="24">
        <v>39.020000000000003</v>
      </c>
      <c r="CP665" s="24">
        <v>647</v>
      </c>
      <c r="CQ665" s="24">
        <v>1787</v>
      </c>
      <c r="CR665" s="24">
        <v>1608</v>
      </c>
      <c r="CS665" s="24">
        <v>4042</v>
      </c>
      <c r="CT665" s="24">
        <v>504</v>
      </c>
      <c r="CU665" s="24">
        <v>1390</v>
      </c>
      <c r="CV665" s="24">
        <v>1016</v>
      </c>
      <c r="CW665" s="24">
        <v>747</v>
      </c>
      <c r="CX665" s="24">
        <v>59.79</v>
      </c>
      <c r="CY665" s="24">
        <v>98.58</v>
      </c>
      <c r="CZ665" s="24">
        <v>83.01</v>
      </c>
      <c r="DA665" s="24">
        <v>48.63</v>
      </c>
      <c r="DB665" s="24">
        <v>316</v>
      </c>
      <c r="DC665" s="24">
        <v>1.92</v>
      </c>
      <c r="DD665" s="24">
        <v>11.72</v>
      </c>
      <c r="DE665" s="24">
        <v>299</v>
      </c>
      <c r="DF665" s="24">
        <v>10.85</v>
      </c>
      <c r="DG665" s="24">
        <v>1.6</v>
      </c>
      <c r="DH665" s="24">
        <v>4.4000000000000004</v>
      </c>
    </row>
    <row r="666" spans="1:112" ht="12.3" customHeight="1">
      <c r="A666" s="24">
        <v>677</v>
      </c>
      <c r="B666" s="24" t="s">
        <v>162</v>
      </c>
      <c r="C666" s="24" t="s">
        <v>163</v>
      </c>
      <c r="D666" s="25" t="s">
        <v>201</v>
      </c>
      <c r="E666" s="25" t="s">
        <v>663</v>
      </c>
      <c r="F666" s="25" t="s">
        <v>616</v>
      </c>
      <c r="G666" s="25" t="s">
        <v>664</v>
      </c>
      <c r="H666" s="25" t="s">
        <v>323</v>
      </c>
      <c r="I666" s="26">
        <v>33430</v>
      </c>
      <c r="J666" s="27">
        <v>36485.469806069705</v>
      </c>
      <c r="K666" s="27">
        <f t="shared" si="360"/>
        <v>9858.5070000000014</v>
      </c>
      <c r="L666" s="24">
        <v>5438</v>
      </c>
      <c r="M666" s="24">
        <v>1625</v>
      </c>
      <c r="N666" s="24">
        <v>649</v>
      </c>
      <c r="O666" s="24">
        <f t="shared" si="361"/>
        <v>2274</v>
      </c>
      <c r="P666" s="28">
        <v>29.490000000000002</v>
      </c>
      <c r="Q666" s="28">
        <f t="shared" si="362"/>
        <v>0.41779304653323418</v>
      </c>
      <c r="R666" s="29">
        <v>0.44456488872008737</v>
      </c>
      <c r="S666" s="29">
        <v>6.2532740335900824E-2</v>
      </c>
      <c r="T666" s="29">
        <v>0.39050822921145367</v>
      </c>
      <c r="U666" s="28" t="s">
        <v>128</v>
      </c>
      <c r="V666" s="28" t="s">
        <v>129</v>
      </c>
      <c r="W666" s="28">
        <v>0.39451116937928626</v>
      </c>
      <c r="X666" s="27">
        <v>14393.925358545201</v>
      </c>
      <c r="Y666" s="30">
        <f t="shared" si="363"/>
        <v>1.1527055610922865E-3</v>
      </c>
      <c r="Z666" s="27">
        <f t="shared" si="364"/>
        <v>14393.925358545201</v>
      </c>
      <c r="AA666" s="27">
        <v>0</v>
      </c>
      <c r="AB666" s="27">
        <v>0</v>
      </c>
      <c r="AC666" s="27">
        <v>0</v>
      </c>
      <c r="AD666" s="27">
        <v>0</v>
      </c>
      <c r="AE666" s="27">
        <v>6728</v>
      </c>
      <c r="AF666" s="27">
        <f t="shared" si="365"/>
        <v>6728</v>
      </c>
      <c r="AG666" s="27">
        <f t="shared" si="366"/>
        <v>1</v>
      </c>
      <c r="AH666" s="27">
        <v>0</v>
      </c>
      <c r="AI666" s="27">
        <v>0</v>
      </c>
      <c r="AJ666" s="27">
        <v>0</v>
      </c>
      <c r="AK666" s="27">
        <v>0</v>
      </c>
      <c r="AL666" s="27">
        <v>6728</v>
      </c>
      <c r="AM666" s="27">
        <v>6728</v>
      </c>
      <c r="AN666" s="27">
        <f t="shared" si="367"/>
        <v>1</v>
      </c>
      <c r="AO666" s="27">
        <v>0</v>
      </c>
      <c r="AP666" s="30">
        <f t="shared" si="368"/>
        <v>0</v>
      </c>
      <c r="AQ666" s="30">
        <f t="shared" si="369"/>
        <v>0</v>
      </c>
      <c r="AR666" s="31">
        <f t="shared" si="370"/>
        <v>0</v>
      </c>
      <c r="AS666" s="31">
        <f t="shared" si="386"/>
        <v>0</v>
      </c>
      <c r="AT666" s="32">
        <f t="shared" si="371"/>
        <v>0</v>
      </c>
      <c r="AU666" s="24">
        <v>4090.6863152938195</v>
      </c>
      <c r="AV666" s="28">
        <f t="shared" si="372"/>
        <v>0.11360058610149849</v>
      </c>
      <c r="AW666" s="30">
        <f t="shared" si="373"/>
        <v>1.4589996152409054E-3</v>
      </c>
      <c r="AX666" s="33">
        <f t="shared" si="374"/>
        <v>0.11360058610149849</v>
      </c>
      <c r="AY666" s="30">
        <f t="shared" si="375"/>
        <v>1.4589996152409054E-3</v>
      </c>
      <c r="AZ666" s="31">
        <f t="shared" si="376"/>
        <v>0.90661370534586327</v>
      </c>
      <c r="BA666" s="31">
        <f t="shared" si="387"/>
        <v>4090.6863152938195</v>
      </c>
      <c r="BB666" s="33">
        <f t="shared" si="377"/>
        <v>0</v>
      </c>
      <c r="BC666" s="31">
        <f t="shared" si="378"/>
        <v>0.48825972672248302</v>
      </c>
      <c r="BD666" s="30">
        <f t="shared" si="379"/>
        <v>1.1527055610922865E-3</v>
      </c>
      <c r="BE666" s="31">
        <f t="shared" si="380"/>
        <v>0.94652374048965704</v>
      </c>
      <c r="BF666" s="31">
        <f t="shared" si="381"/>
        <v>0.44739587181001189</v>
      </c>
      <c r="BG666" s="31">
        <f t="shared" si="382"/>
        <v>0.67899598245579884</v>
      </c>
      <c r="BH666" s="24">
        <v>93.72</v>
      </c>
      <c r="BI666" s="24">
        <v>1097.1609687099999</v>
      </c>
      <c r="BJ666" s="24">
        <f t="shared" si="354"/>
        <v>33.254436538120686</v>
      </c>
      <c r="BK666" s="28">
        <f t="shared" si="388"/>
        <v>1.6627218269060343E-2</v>
      </c>
      <c r="BL666" s="28" t="str">
        <f t="shared" si="383"/>
        <v>FALSETRUE</v>
      </c>
      <c r="BM666" s="24" t="str">
        <f t="shared" si="384"/>
        <v>TRUETRUE</v>
      </c>
      <c r="BN666" s="28">
        <v>0.53349999999999997</v>
      </c>
      <c r="BO666" s="28">
        <f t="shared" si="385"/>
        <v>0.47422222222222221</v>
      </c>
      <c r="BP666" s="24">
        <v>4.5599999999999996</v>
      </c>
      <c r="BQ666" s="24">
        <f t="shared" si="389"/>
        <v>398.80769230769232</v>
      </c>
      <c r="BR666" s="24">
        <v>26</v>
      </c>
      <c r="BS666" s="28">
        <v>7.46</v>
      </c>
      <c r="BT666" s="28">
        <v>2493.8780000000002</v>
      </c>
      <c r="BU666" s="24">
        <v>0.56999999999999995</v>
      </c>
      <c r="BV666" s="28">
        <v>7.5500000000000007</v>
      </c>
      <c r="BW666" s="28">
        <v>2523.9650000000001</v>
      </c>
      <c r="BX666" s="24">
        <v>11206</v>
      </c>
      <c r="BY666" s="24">
        <v>21003</v>
      </c>
      <c r="BZ666" s="24">
        <v>1221</v>
      </c>
      <c r="CA666" s="24">
        <v>8955</v>
      </c>
      <c r="CB666" s="24">
        <v>4584</v>
      </c>
      <c r="CC666" s="24">
        <v>19891</v>
      </c>
      <c r="CD666" s="24">
        <v>59.17</v>
      </c>
      <c r="CE666" s="24">
        <v>25.86</v>
      </c>
      <c r="CF666" s="24">
        <v>102.51</v>
      </c>
      <c r="CG666" s="24">
        <v>31329</v>
      </c>
      <c r="CH666" s="24">
        <v>2101</v>
      </c>
      <c r="CI666" s="24">
        <v>6.28</v>
      </c>
      <c r="CJ666" s="24" t="s">
        <v>98</v>
      </c>
      <c r="CK666" s="24">
        <v>8038</v>
      </c>
      <c r="CL666" s="28">
        <v>1.01</v>
      </c>
      <c r="CM666" s="28">
        <v>4.1900000000000004</v>
      </c>
      <c r="CN666" s="24">
        <v>3266</v>
      </c>
      <c r="CO666" s="24">
        <v>40.770000000000003</v>
      </c>
      <c r="CP666" s="24">
        <v>3447</v>
      </c>
      <c r="CQ666" s="24">
        <v>3063</v>
      </c>
      <c r="CR666" s="24">
        <v>3657</v>
      </c>
      <c r="CS666" s="24">
        <v>10369</v>
      </c>
      <c r="CT666" s="24">
        <v>1620</v>
      </c>
      <c r="CU666" s="24">
        <v>4383</v>
      </c>
      <c r="CV666" s="24">
        <v>3099</v>
      </c>
      <c r="CW666" s="24">
        <v>1960</v>
      </c>
      <c r="CX666" s="24">
        <v>53.59</v>
      </c>
      <c r="CY666" s="24">
        <v>95.47</v>
      </c>
      <c r="CZ666" s="24">
        <v>81.45</v>
      </c>
      <c r="DA666" s="24">
        <v>43.65</v>
      </c>
      <c r="DB666" s="24">
        <v>1187</v>
      </c>
      <c r="DC666" s="24">
        <v>5.64</v>
      </c>
      <c r="DD666" s="24">
        <v>15.94</v>
      </c>
      <c r="DE666" s="24">
        <v>1006</v>
      </c>
      <c r="DF666" s="24">
        <v>12.56</v>
      </c>
      <c r="DG666" s="24">
        <v>5.49</v>
      </c>
      <c r="DH666" s="24">
        <v>4.25</v>
      </c>
    </row>
    <row r="667" spans="1:112" ht="12.3" customHeight="1">
      <c r="A667" s="24">
        <v>678</v>
      </c>
      <c r="B667" s="24" t="s">
        <v>162</v>
      </c>
      <c r="C667" s="24" t="s">
        <v>163</v>
      </c>
      <c r="D667" s="25" t="s">
        <v>201</v>
      </c>
      <c r="E667" s="25" t="s">
        <v>663</v>
      </c>
      <c r="F667" s="25" t="s">
        <v>1148</v>
      </c>
      <c r="G667" s="25" t="s">
        <v>1263</v>
      </c>
      <c r="H667" s="25" t="s">
        <v>323</v>
      </c>
      <c r="I667" s="26">
        <v>6461</v>
      </c>
      <c r="J667" s="27">
        <v>7051.5291778945966</v>
      </c>
      <c r="K667" s="27">
        <f t="shared" si="360"/>
        <v>3046.3614999999995</v>
      </c>
      <c r="L667" s="24">
        <v>842</v>
      </c>
      <c r="M667" s="24">
        <v>456</v>
      </c>
      <c r="N667" s="24">
        <v>295</v>
      </c>
      <c r="O667" s="24">
        <f t="shared" si="361"/>
        <v>751</v>
      </c>
      <c r="P667" s="28">
        <v>47.15</v>
      </c>
      <c r="Q667" s="28">
        <f t="shared" si="362"/>
        <v>0.50697122383297577</v>
      </c>
      <c r="R667" s="29">
        <v>0.44456488872008737</v>
      </c>
      <c r="S667" s="29">
        <v>6.2532740335900824E-2</v>
      </c>
      <c r="T667" s="29">
        <v>0.39050822921145367</v>
      </c>
      <c r="U667" s="28" t="s">
        <v>128</v>
      </c>
      <c r="V667" s="28" t="s">
        <v>129</v>
      </c>
      <c r="W667" s="28">
        <v>0.63076302598281941</v>
      </c>
      <c r="X667" s="27">
        <v>4447.8438820549391</v>
      </c>
      <c r="Y667" s="30">
        <f t="shared" si="363"/>
        <v>3.5619570409063352E-4</v>
      </c>
      <c r="Z667" s="27">
        <f t="shared" si="364"/>
        <v>4447.8438820549391</v>
      </c>
      <c r="AA667" s="27">
        <v>0</v>
      </c>
      <c r="AB667" s="27">
        <v>0</v>
      </c>
      <c r="AC667" s="27">
        <v>0</v>
      </c>
      <c r="AD667" s="27">
        <v>0</v>
      </c>
      <c r="AE667" s="27">
        <v>0</v>
      </c>
      <c r="AF667" s="27">
        <f t="shared" si="365"/>
        <v>0</v>
      </c>
      <c r="AG667" s="27">
        <f t="shared" si="366"/>
        <v>0</v>
      </c>
      <c r="AH667" s="27">
        <v>0</v>
      </c>
      <c r="AI667" s="27">
        <v>0</v>
      </c>
      <c r="AJ667" s="27">
        <v>0</v>
      </c>
      <c r="AK667" s="27">
        <v>0</v>
      </c>
      <c r="AL667" s="27">
        <v>0</v>
      </c>
      <c r="AM667" s="27">
        <v>0</v>
      </c>
      <c r="AN667" s="27">
        <f t="shared" si="367"/>
        <v>0</v>
      </c>
      <c r="AO667" s="27">
        <v>0</v>
      </c>
      <c r="AP667" s="30">
        <f t="shared" si="368"/>
        <v>0</v>
      </c>
      <c r="AQ667" s="30">
        <f t="shared" si="369"/>
        <v>0</v>
      </c>
      <c r="AR667" s="31">
        <f t="shared" si="370"/>
        <v>0</v>
      </c>
      <c r="AS667" s="31">
        <f t="shared" si="386"/>
        <v>0</v>
      </c>
      <c r="AT667" s="32">
        <f t="shared" si="371"/>
        <v>0</v>
      </c>
      <c r="AU667" s="24">
        <v>1757.9365534141177</v>
      </c>
      <c r="AV667" s="28">
        <f t="shared" si="372"/>
        <v>4.8818855176077723E-2</v>
      </c>
      <c r="AW667" s="30">
        <f t="shared" si="373"/>
        <v>6.2699228377888921E-4</v>
      </c>
      <c r="AX667" s="33">
        <f t="shared" si="374"/>
        <v>4.8818855176077723E-2</v>
      </c>
      <c r="AY667" s="30">
        <f t="shared" si="375"/>
        <v>6.2699228377888921E-4</v>
      </c>
      <c r="AZ667" s="31">
        <f t="shared" si="376"/>
        <v>0.89978864914935841</v>
      </c>
      <c r="BA667" s="31">
        <f t="shared" si="387"/>
        <v>1757.9365534141177</v>
      </c>
      <c r="BB667" s="33">
        <f t="shared" si="377"/>
        <v>0</v>
      </c>
      <c r="BC667" s="31">
        <f t="shared" si="378"/>
        <v>0.46439079768184116</v>
      </c>
      <c r="BD667" s="30">
        <f t="shared" si="379"/>
        <v>3.5619570409063352E-4</v>
      </c>
      <c r="BE667" s="31">
        <f t="shared" si="380"/>
        <v>0.94343941312983903</v>
      </c>
      <c r="BF667" s="31">
        <f t="shared" si="381"/>
        <v>0.52485287827224969</v>
      </c>
      <c r="BG667" s="31">
        <f t="shared" si="382"/>
        <v>0.79654958434340428</v>
      </c>
      <c r="BH667" s="24">
        <v>99.15</v>
      </c>
      <c r="BI667" s="24">
        <v>1061.5849149799999</v>
      </c>
      <c r="BJ667" s="24">
        <f t="shared" ref="BJ667:BJ730" si="390">J667/BI667</f>
        <v>6.6424542006867595</v>
      </c>
      <c r="BK667" s="28">
        <f t="shared" si="388"/>
        <v>3.3212271003433798E-3</v>
      </c>
      <c r="BL667" s="28" t="str">
        <f t="shared" si="383"/>
        <v>TRUETRUE</v>
      </c>
      <c r="BM667" s="24" t="str">
        <f t="shared" si="384"/>
        <v>FALSETRUE</v>
      </c>
      <c r="BN667" s="28">
        <v>0.6341</v>
      </c>
      <c r="BO667" s="28">
        <f t="shared" si="385"/>
        <v>0.56364444444444439</v>
      </c>
      <c r="BP667" s="24">
        <v>5.95</v>
      </c>
      <c r="BQ667" s="24">
        <f t="shared" si="389"/>
        <v>398.14285714285717</v>
      </c>
      <c r="BR667" s="24">
        <v>7</v>
      </c>
      <c r="BS667" s="28">
        <v>14.93</v>
      </c>
      <c r="BT667" s="28">
        <v>964.62729999999988</v>
      </c>
      <c r="BU667" s="24">
        <v>0.12</v>
      </c>
      <c r="BV667" s="28">
        <v>39.17</v>
      </c>
      <c r="BW667" s="28">
        <v>2530.7737000000002</v>
      </c>
      <c r="BX667" s="24">
        <v>2450</v>
      </c>
      <c r="BY667" s="24">
        <v>3864</v>
      </c>
      <c r="BZ667" s="24">
        <v>147</v>
      </c>
      <c r="CA667" s="24">
        <v>2037</v>
      </c>
      <c r="CB667" s="24">
        <v>883</v>
      </c>
      <c r="CC667" s="24">
        <v>3541</v>
      </c>
      <c r="CD667" s="24">
        <v>67.209999999999994</v>
      </c>
      <c r="CE667" s="24">
        <v>23.44</v>
      </c>
      <c r="CF667" s="24">
        <v>109.7</v>
      </c>
      <c r="CG667" s="24">
        <v>6406</v>
      </c>
      <c r="CH667" s="24">
        <v>55</v>
      </c>
      <c r="CI667" s="24">
        <v>0.85</v>
      </c>
      <c r="CJ667" s="24" t="s">
        <v>98</v>
      </c>
      <c r="CK667" s="24">
        <v>1652</v>
      </c>
      <c r="CL667" s="28">
        <v>1.01</v>
      </c>
      <c r="CM667" s="28">
        <v>3.95</v>
      </c>
      <c r="CN667" s="24">
        <v>610</v>
      </c>
      <c r="CO667" s="24">
        <v>36.92</v>
      </c>
      <c r="CP667" s="24">
        <v>528</v>
      </c>
      <c r="CQ667" s="24">
        <v>1517</v>
      </c>
      <c r="CR667" s="24">
        <v>742</v>
      </c>
      <c r="CS667" s="24">
        <v>2787</v>
      </c>
      <c r="CT667" s="24">
        <v>329</v>
      </c>
      <c r="CU667" s="24">
        <v>944</v>
      </c>
      <c r="CV667" s="24">
        <v>520</v>
      </c>
      <c r="CW667" s="24">
        <v>163</v>
      </c>
      <c r="CX667" s="24">
        <v>48.38</v>
      </c>
      <c r="CY667" s="24">
        <v>95.55</v>
      </c>
      <c r="CZ667" s="24">
        <v>70.180000000000007</v>
      </c>
      <c r="DA667" s="24">
        <v>19.47</v>
      </c>
      <c r="DB667" s="24">
        <v>285</v>
      </c>
      <c r="DC667" s="24">
        <v>5.47</v>
      </c>
      <c r="DD667" s="24">
        <v>16.04</v>
      </c>
      <c r="DE667" s="24">
        <v>572</v>
      </c>
      <c r="DF667" s="24">
        <v>34.619999999999997</v>
      </c>
      <c r="DG667" s="24">
        <v>12.89</v>
      </c>
      <c r="DH667" s="24">
        <v>4.96</v>
      </c>
    </row>
    <row r="668" spans="1:112" ht="12.3" customHeight="1">
      <c r="A668" s="24">
        <v>679</v>
      </c>
      <c r="B668" s="24" t="s">
        <v>162</v>
      </c>
      <c r="C668" s="24" t="s">
        <v>163</v>
      </c>
      <c r="D668" s="25" t="s">
        <v>201</v>
      </c>
      <c r="E668" s="25" t="s">
        <v>663</v>
      </c>
      <c r="F668" s="25" t="s">
        <v>2694</v>
      </c>
      <c r="G668" s="25" t="s">
        <v>2695</v>
      </c>
      <c r="H668" s="25" t="s">
        <v>323</v>
      </c>
      <c r="I668" s="26">
        <v>1104</v>
      </c>
      <c r="J668" s="27">
        <v>1204.9045368202501</v>
      </c>
      <c r="K668" s="27">
        <f t="shared" si="360"/>
        <v>290.57279999999997</v>
      </c>
      <c r="L668" s="24">
        <v>196</v>
      </c>
      <c r="M668" s="24">
        <v>57</v>
      </c>
      <c r="N668" s="24">
        <v>13</v>
      </c>
      <c r="O668" s="24">
        <f t="shared" si="361"/>
        <v>70</v>
      </c>
      <c r="P668" s="28">
        <v>26.32</v>
      </c>
      <c r="Q668" s="28">
        <f t="shared" si="362"/>
        <v>0.40198924238879274</v>
      </c>
      <c r="R668" s="29">
        <v>0.44456488872008737</v>
      </c>
      <c r="S668" s="29">
        <v>6.2532740335900824E-2</v>
      </c>
      <c r="T668" s="29">
        <v>0.39050822921145367</v>
      </c>
      <c r="U668" s="28" t="s">
        <v>128</v>
      </c>
      <c r="V668" s="28" t="s">
        <v>129</v>
      </c>
      <c r="W668" s="28">
        <v>0.35210355978510721</v>
      </c>
      <c r="X668" s="27">
        <v>424.25117661563587</v>
      </c>
      <c r="Y668" s="30">
        <f t="shared" si="363"/>
        <v>3.3975213737958165E-5</v>
      </c>
      <c r="Z668" s="27">
        <f t="shared" si="364"/>
        <v>424.25117661563587</v>
      </c>
      <c r="AA668" s="27">
        <v>0</v>
      </c>
      <c r="AB668" s="27">
        <v>0</v>
      </c>
      <c r="AC668" s="27">
        <v>0</v>
      </c>
      <c r="AD668" s="27">
        <v>0</v>
      </c>
      <c r="AE668" s="27">
        <v>0</v>
      </c>
      <c r="AF668" s="27">
        <f t="shared" si="365"/>
        <v>0</v>
      </c>
      <c r="AG668" s="27">
        <f t="shared" si="366"/>
        <v>0</v>
      </c>
      <c r="AH668" s="27">
        <v>0</v>
      </c>
      <c r="AI668" s="27">
        <v>0</v>
      </c>
      <c r="AJ668" s="27">
        <v>0</v>
      </c>
      <c r="AK668" s="27">
        <v>0</v>
      </c>
      <c r="AL668" s="27">
        <v>0</v>
      </c>
      <c r="AM668" s="27">
        <v>0</v>
      </c>
      <c r="AN668" s="27">
        <f t="shared" si="367"/>
        <v>0</v>
      </c>
      <c r="AO668" s="27">
        <v>0</v>
      </c>
      <c r="AP668" s="30">
        <f t="shared" si="368"/>
        <v>0</v>
      </c>
      <c r="AQ668" s="30">
        <f t="shared" si="369"/>
        <v>0</v>
      </c>
      <c r="AR668" s="31">
        <f t="shared" si="370"/>
        <v>0</v>
      </c>
      <c r="AS668" s="31">
        <f t="shared" si="386"/>
        <v>0</v>
      </c>
      <c r="AT668" s="32">
        <f t="shared" si="371"/>
        <v>0</v>
      </c>
      <c r="AU668" s="24">
        <v>108.79999997359813</v>
      </c>
      <c r="AV668" s="28">
        <f t="shared" si="372"/>
        <v>3.0214352341401693E-3</v>
      </c>
      <c r="AW668" s="30">
        <f t="shared" si="373"/>
        <v>3.88050184894924E-5</v>
      </c>
      <c r="AX668" s="33">
        <f t="shared" si="374"/>
        <v>3.0214352341401693E-3</v>
      </c>
      <c r="AY668" s="30">
        <f t="shared" si="375"/>
        <v>3.88050184894924E-5</v>
      </c>
      <c r="AZ668" s="31">
        <f t="shared" si="376"/>
        <v>0.8949636782772693</v>
      </c>
      <c r="BA668" s="31">
        <f t="shared" si="387"/>
        <v>108.79999997359813</v>
      </c>
      <c r="BB668" s="33">
        <f t="shared" si="377"/>
        <v>0</v>
      </c>
      <c r="BC668" s="31">
        <f t="shared" si="378"/>
        <v>0.44751666741049895</v>
      </c>
      <c r="BD668" s="30">
        <f t="shared" si="379"/>
        <v>3.3975213737958165E-5</v>
      </c>
      <c r="BE668" s="31">
        <f t="shared" si="380"/>
        <v>0.94219167781865298</v>
      </c>
      <c r="BF668" s="31">
        <f t="shared" si="381"/>
        <v>0.43144307093916606</v>
      </c>
      <c r="BG668" s="31">
        <f t="shared" si="382"/>
        <v>0.65478501319405857</v>
      </c>
      <c r="BH668" s="24">
        <v>0</v>
      </c>
      <c r="BI668" s="24">
        <v>528.27788467699997</v>
      </c>
      <c r="BJ668" s="24">
        <f t="shared" si="390"/>
        <v>2.2808157823168269</v>
      </c>
      <c r="BK668" s="28">
        <f t="shared" si="388"/>
        <v>1.1404078911584135E-3</v>
      </c>
      <c r="BL668" s="28" t="str">
        <f t="shared" si="383"/>
        <v>FALSEFALSE</v>
      </c>
      <c r="BM668" s="24" t="str">
        <f t="shared" si="384"/>
        <v>FALSEFALSE</v>
      </c>
      <c r="BN668" s="28">
        <v>0.47479999999999994</v>
      </c>
      <c r="BO668" s="28">
        <f t="shared" si="385"/>
        <v>0.42204444444444439</v>
      </c>
      <c r="BP668" s="24">
        <v>11.05</v>
      </c>
      <c r="BQ668" s="24">
        <f t="shared" si="389"/>
        <v>154.5</v>
      </c>
      <c r="BR668" s="24">
        <v>2</v>
      </c>
      <c r="BS668" s="28">
        <v>17.11</v>
      </c>
      <c r="BT668" s="28">
        <v>188.89439999999999</v>
      </c>
      <c r="BU668" s="24">
        <v>2.23</v>
      </c>
      <c r="BV668" s="28">
        <v>29.360000000000003</v>
      </c>
      <c r="BW668" s="28">
        <v>324.13440000000003</v>
      </c>
      <c r="BX668" s="24">
        <v>330</v>
      </c>
      <c r="BY668" s="24">
        <v>695</v>
      </c>
      <c r="BZ668" s="24">
        <v>79</v>
      </c>
      <c r="CA668" s="24">
        <v>247</v>
      </c>
      <c r="CB668" s="24">
        <v>172</v>
      </c>
      <c r="CC668" s="24">
        <v>685</v>
      </c>
      <c r="CD668" s="24">
        <v>58.85</v>
      </c>
      <c r="CE668" s="24">
        <v>29.21</v>
      </c>
      <c r="CF668" s="24">
        <v>109.49</v>
      </c>
      <c r="CG668" s="24">
        <v>0</v>
      </c>
      <c r="CH668" s="24">
        <v>1104</v>
      </c>
      <c r="CI668" s="24">
        <v>100</v>
      </c>
      <c r="CJ668" s="24" t="s">
        <v>1980</v>
      </c>
      <c r="CK668" s="24">
        <v>274</v>
      </c>
      <c r="CL668" s="28">
        <v>1.01</v>
      </c>
      <c r="CM668" s="28">
        <v>4.09</v>
      </c>
      <c r="CN668" s="24">
        <v>114</v>
      </c>
      <c r="CO668" s="24">
        <v>42.54</v>
      </c>
      <c r="CP668" s="24">
        <v>44</v>
      </c>
      <c r="CQ668" s="24">
        <v>150</v>
      </c>
      <c r="CR668" s="24">
        <v>115</v>
      </c>
      <c r="CS668" s="24">
        <v>309</v>
      </c>
      <c r="CT668" s="24">
        <v>51</v>
      </c>
      <c r="CU668" s="24">
        <v>120</v>
      </c>
      <c r="CV668" s="24">
        <v>116</v>
      </c>
      <c r="CW668" s="24">
        <v>48</v>
      </c>
      <c r="CX668" s="24">
        <v>56.67</v>
      </c>
      <c r="CY668" s="24">
        <v>94.49</v>
      </c>
      <c r="CZ668" s="24">
        <v>81.12</v>
      </c>
      <c r="DA668" s="24">
        <v>41.38</v>
      </c>
      <c r="DB668" s="24">
        <v>101</v>
      </c>
      <c r="DC668" s="24">
        <v>3.41</v>
      </c>
      <c r="DD668" s="24">
        <v>8.58</v>
      </c>
      <c r="DE668" s="24">
        <v>21</v>
      </c>
      <c r="DF668" s="24">
        <v>7.84</v>
      </c>
      <c r="DG668" s="24">
        <v>1.1200000000000001</v>
      </c>
      <c r="DH668" s="24">
        <v>13.91</v>
      </c>
    </row>
    <row r="669" spans="1:112" ht="12.3" customHeight="1">
      <c r="A669" s="24">
        <v>680</v>
      </c>
      <c r="B669" s="24" t="s">
        <v>162</v>
      </c>
      <c r="C669" s="24" t="s">
        <v>163</v>
      </c>
      <c r="D669" s="25" t="s">
        <v>201</v>
      </c>
      <c r="E669" s="25" t="s">
        <v>663</v>
      </c>
      <c r="F669" s="25" t="s">
        <v>2287</v>
      </c>
      <c r="G669" s="25" t="s">
        <v>2288</v>
      </c>
      <c r="H669" s="25" t="s">
        <v>323</v>
      </c>
      <c r="I669" s="26">
        <v>4279</v>
      </c>
      <c r="J669" s="27">
        <v>4670.0964792154437</v>
      </c>
      <c r="K669" s="27">
        <f t="shared" si="360"/>
        <v>1849.8117000000002</v>
      </c>
      <c r="L669" s="24">
        <v>520</v>
      </c>
      <c r="M669" s="24">
        <v>220</v>
      </c>
      <c r="N669" s="24">
        <v>176</v>
      </c>
      <c r="O669" s="24">
        <f t="shared" si="361"/>
        <v>396</v>
      </c>
      <c r="P669" s="28">
        <v>43.230000000000004</v>
      </c>
      <c r="Q669" s="28">
        <f t="shared" si="362"/>
        <v>0.48688067177141797</v>
      </c>
      <c r="R669" s="29">
        <v>0.44456488872008737</v>
      </c>
      <c r="S669" s="29">
        <v>6.2532740335900824E-2</v>
      </c>
      <c r="T669" s="29">
        <v>0.39050822921145367</v>
      </c>
      <c r="U669" s="28" t="s">
        <v>128</v>
      </c>
      <c r="V669" s="28" t="s">
        <v>129</v>
      </c>
      <c r="W669" s="28">
        <v>0.57832207027014393</v>
      </c>
      <c r="X669" s="27">
        <v>2700.8198642211855</v>
      </c>
      <c r="Y669" s="30">
        <f t="shared" si="363"/>
        <v>2.1628916361915413E-4</v>
      </c>
      <c r="Z669" s="27">
        <f t="shared" si="364"/>
        <v>2700.8198642211855</v>
      </c>
      <c r="AA669" s="27">
        <v>0</v>
      </c>
      <c r="AB669" s="27">
        <v>0</v>
      </c>
      <c r="AC669" s="27">
        <v>0</v>
      </c>
      <c r="AD669" s="27">
        <v>0</v>
      </c>
      <c r="AE669" s="27">
        <v>0</v>
      </c>
      <c r="AF669" s="27">
        <f t="shared" si="365"/>
        <v>0</v>
      </c>
      <c r="AG669" s="27">
        <f t="shared" si="366"/>
        <v>0</v>
      </c>
      <c r="AH669" s="27">
        <v>0</v>
      </c>
      <c r="AI669" s="27">
        <v>0</v>
      </c>
      <c r="AJ669" s="27">
        <v>0</v>
      </c>
      <c r="AK669" s="27">
        <v>0</v>
      </c>
      <c r="AL669" s="27">
        <v>0</v>
      </c>
      <c r="AM669" s="27">
        <v>0</v>
      </c>
      <c r="AN669" s="27">
        <f t="shared" si="367"/>
        <v>0</v>
      </c>
      <c r="AO669" s="27">
        <v>0</v>
      </c>
      <c r="AP669" s="30">
        <f t="shared" si="368"/>
        <v>0</v>
      </c>
      <c r="AQ669" s="30">
        <f t="shared" si="369"/>
        <v>0</v>
      </c>
      <c r="AR669" s="31">
        <f t="shared" si="370"/>
        <v>0</v>
      </c>
      <c r="AS669" s="31">
        <f t="shared" si="386"/>
        <v>0</v>
      </c>
      <c r="AT669" s="32">
        <f t="shared" si="371"/>
        <v>0</v>
      </c>
      <c r="AU669" s="24">
        <v>677.2151442863385</v>
      </c>
      <c r="AV669" s="28">
        <f t="shared" si="372"/>
        <v>1.8806633258608381E-2</v>
      </c>
      <c r="AW669" s="30">
        <f t="shared" si="373"/>
        <v>2.4153810847217541E-4</v>
      </c>
      <c r="AX669" s="33">
        <f t="shared" si="374"/>
        <v>1.8806633258608381E-2</v>
      </c>
      <c r="AY669" s="30">
        <f t="shared" si="375"/>
        <v>2.4153810847217541E-4</v>
      </c>
      <c r="AZ669" s="31">
        <f t="shared" si="376"/>
        <v>0.89662672219491313</v>
      </c>
      <c r="BA669" s="31">
        <f t="shared" si="387"/>
        <v>677.2151442863385</v>
      </c>
      <c r="BB669" s="33">
        <f t="shared" si="377"/>
        <v>0</v>
      </c>
      <c r="BC669" s="31">
        <f t="shared" si="378"/>
        <v>0.45333274805786966</v>
      </c>
      <c r="BD669" s="30">
        <f t="shared" si="379"/>
        <v>2.1628916361915413E-4</v>
      </c>
      <c r="BE669" s="31">
        <f t="shared" si="380"/>
        <v>0.94289765263961978</v>
      </c>
      <c r="BF669" s="31">
        <f t="shared" si="381"/>
        <v>0.50714533735779421</v>
      </c>
      <c r="BG669" s="31">
        <f t="shared" si="382"/>
        <v>0.76967551174312621</v>
      </c>
      <c r="BH669" s="24">
        <v>0</v>
      </c>
      <c r="BI669" s="24">
        <v>474.03803744700002</v>
      </c>
      <c r="BJ669" s="24">
        <f t="shared" si="390"/>
        <v>9.8517336380154621</v>
      </c>
      <c r="BK669" s="28">
        <f t="shared" si="388"/>
        <v>4.9258668190077307E-3</v>
      </c>
      <c r="BL669" s="28" t="str">
        <f t="shared" si="383"/>
        <v>TRUEFALSE</v>
      </c>
      <c r="BM669" s="24" t="str">
        <f t="shared" si="384"/>
        <v>FALSEFALSE</v>
      </c>
      <c r="BN669" s="28">
        <v>0.68540000000000001</v>
      </c>
      <c r="BO669" s="28">
        <f t="shared" si="385"/>
        <v>0.60924444444444448</v>
      </c>
      <c r="BP669" s="24">
        <v>20.010000000000002</v>
      </c>
      <c r="BQ669" s="24">
        <f t="shared" si="389"/>
        <v>97.583333333333329</v>
      </c>
      <c r="BR669" s="24">
        <v>12</v>
      </c>
      <c r="BS669" s="28">
        <v>42.58</v>
      </c>
      <c r="BT669" s="28">
        <v>1821.9981999999998</v>
      </c>
      <c r="BU669" s="24">
        <v>16.829999999999998</v>
      </c>
      <c r="BV669" s="28">
        <v>56.8</v>
      </c>
      <c r="BW669" s="28">
        <v>2430.4719999999998</v>
      </c>
      <c r="BX669" s="24">
        <v>1632</v>
      </c>
      <c r="BY669" s="24">
        <v>2381</v>
      </c>
      <c r="BZ669" s="24">
        <v>266</v>
      </c>
      <c r="CA669" s="24">
        <v>1319</v>
      </c>
      <c r="CB669" s="24">
        <v>626</v>
      </c>
      <c r="CC669" s="24">
        <v>2334</v>
      </c>
      <c r="CD669" s="24">
        <v>79.709999999999994</v>
      </c>
      <c r="CE669" s="24">
        <v>25.71</v>
      </c>
      <c r="CF669" s="24">
        <v>114.27</v>
      </c>
      <c r="CG669" s="24">
        <v>0</v>
      </c>
      <c r="CH669" s="24">
        <v>4279</v>
      </c>
      <c r="CI669" s="24">
        <v>100</v>
      </c>
      <c r="CJ669" s="24" t="s">
        <v>1980</v>
      </c>
      <c r="CK669" s="24">
        <v>1006</v>
      </c>
      <c r="CL669" s="28">
        <v>1.01</v>
      </c>
      <c r="CM669" s="28">
        <v>4.29</v>
      </c>
      <c r="CN669" s="24">
        <v>326</v>
      </c>
      <c r="CO669" s="24">
        <v>34.83</v>
      </c>
      <c r="CP669" s="24">
        <v>230</v>
      </c>
      <c r="CQ669" s="24">
        <v>677</v>
      </c>
      <c r="CR669" s="24">
        <v>264</v>
      </c>
      <c r="CS669" s="24">
        <v>1171</v>
      </c>
      <c r="CT669" s="24">
        <v>235</v>
      </c>
      <c r="CU669" s="24">
        <v>550</v>
      </c>
      <c r="CV669" s="24">
        <v>371</v>
      </c>
      <c r="CW669" s="24">
        <v>197</v>
      </c>
      <c r="CX669" s="24">
        <v>52.46</v>
      </c>
      <c r="CY669" s="24">
        <v>83.33</v>
      </c>
      <c r="CZ669" s="24">
        <v>71.760000000000005</v>
      </c>
      <c r="DA669" s="24">
        <v>41.13</v>
      </c>
      <c r="DB669" s="24">
        <v>639</v>
      </c>
      <c r="DC669" s="24">
        <v>12.84</v>
      </c>
      <c r="DD669" s="24">
        <v>17.739999999999998</v>
      </c>
      <c r="DE669" s="24">
        <v>129</v>
      </c>
      <c r="DF669" s="24">
        <v>13.78</v>
      </c>
      <c r="DG669" s="24">
        <v>23.08</v>
      </c>
      <c r="DH669" s="24">
        <v>13.65</v>
      </c>
    </row>
    <row r="670" spans="1:112" ht="12.3" customHeight="1">
      <c r="A670" s="24">
        <v>681</v>
      </c>
      <c r="B670" s="24" t="s">
        <v>162</v>
      </c>
      <c r="C670" s="24" t="s">
        <v>163</v>
      </c>
      <c r="D670" s="25" t="s">
        <v>164</v>
      </c>
      <c r="E670" s="25" t="s">
        <v>165</v>
      </c>
      <c r="F670" s="25" t="s">
        <v>1989</v>
      </c>
      <c r="G670" s="25" t="s">
        <v>1990</v>
      </c>
      <c r="H670" s="25" t="s">
        <v>323</v>
      </c>
      <c r="I670" s="26">
        <v>28157</v>
      </c>
      <c r="J670" s="27">
        <v>31993.1945177489</v>
      </c>
      <c r="K670" s="27">
        <f t="shared" si="360"/>
        <v>9331.2297999999992</v>
      </c>
      <c r="L670" s="24">
        <v>4193</v>
      </c>
      <c r="M670" s="24">
        <v>1438</v>
      </c>
      <c r="N670" s="24">
        <v>640</v>
      </c>
      <c r="O670" s="24">
        <f t="shared" si="361"/>
        <v>2078</v>
      </c>
      <c r="P670" s="28">
        <v>33.14</v>
      </c>
      <c r="Q670" s="28">
        <f t="shared" si="362"/>
        <v>0.48430360825036095</v>
      </c>
      <c r="R670" s="29">
        <v>0.39823367796452686</v>
      </c>
      <c r="S670" s="29">
        <v>0.25947539499574357</v>
      </c>
      <c r="T670" s="29">
        <v>0.37179419107453882</v>
      </c>
      <c r="U670" s="28" t="s">
        <v>168</v>
      </c>
      <c r="V670" s="28" t="s">
        <v>119</v>
      </c>
      <c r="W670" s="28">
        <v>0.57157118919289285</v>
      </c>
      <c r="X670" s="27">
        <v>18286.388236589279</v>
      </c>
      <c r="Y670" s="30">
        <f t="shared" si="363"/>
        <v>1.4644248102964649E-3</v>
      </c>
      <c r="Z670" s="27">
        <f t="shared" si="364"/>
        <v>10801.388236589279</v>
      </c>
      <c r="AA670" s="27">
        <v>0</v>
      </c>
      <c r="AB670" s="27">
        <v>0</v>
      </c>
      <c r="AC670" s="27">
        <v>55</v>
      </c>
      <c r="AD670" s="27">
        <v>7104</v>
      </c>
      <c r="AE670" s="27">
        <v>96956</v>
      </c>
      <c r="AF670" s="27">
        <f t="shared" si="365"/>
        <v>96956</v>
      </c>
      <c r="AG670" s="27">
        <f t="shared" si="366"/>
        <v>3</v>
      </c>
      <c r="AH670" s="27">
        <v>0</v>
      </c>
      <c r="AI670" s="27">
        <v>0</v>
      </c>
      <c r="AJ670" s="27">
        <v>176</v>
      </c>
      <c r="AK670" s="27">
        <v>7104</v>
      </c>
      <c r="AL670" s="27">
        <v>96956</v>
      </c>
      <c r="AM670" s="27">
        <v>96956</v>
      </c>
      <c r="AN670" s="27">
        <f t="shared" si="367"/>
        <v>3</v>
      </c>
      <c r="AO670" s="27">
        <v>7485</v>
      </c>
      <c r="AP670" s="30">
        <f t="shared" si="368"/>
        <v>4.3286508338479333E-3</v>
      </c>
      <c r="AQ670" s="30">
        <f t="shared" si="369"/>
        <v>0</v>
      </c>
      <c r="AR670" s="31">
        <f t="shared" si="370"/>
        <v>0.40932085128889723</v>
      </c>
      <c r="AS670" s="31">
        <f t="shared" si="386"/>
        <v>0.40932085128889723</v>
      </c>
      <c r="AT670" s="32">
        <f t="shared" si="371"/>
        <v>0.23395600573264225</v>
      </c>
      <c r="AU670" s="24">
        <f>W670*CS670</f>
        <v>4137.603838567351</v>
      </c>
      <c r="AV670" s="28">
        <f t="shared" si="372"/>
        <v>0.11490351126649517</v>
      </c>
      <c r="AW670" s="30">
        <f t="shared" si="373"/>
        <v>1.4757333961099529E-3</v>
      </c>
      <c r="AX670" s="33">
        <f t="shared" si="374"/>
        <v>0.11490351126649517</v>
      </c>
      <c r="AY670" s="30">
        <f t="shared" si="375"/>
        <v>1.4757333961099529E-3</v>
      </c>
      <c r="AZ670" s="31">
        <f t="shared" si="376"/>
        <v>0.90675097456272291</v>
      </c>
      <c r="BA670" s="31">
        <f t="shared" si="387"/>
        <v>4137.603838567351</v>
      </c>
      <c r="BB670" s="33">
        <f t="shared" si="377"/>
        <v>0</v>
      </c>
      <c r="BC670" s="31">
        <f t="shared" si="378"/>
        <v>0.47329605459791496</v>
      </c>
      <c r="BD670" s="30">
        <f t="shared" si="379"/>
        <v>-2.8642260235514682E-3</v>
      </c>
      <c r="BE670" s="31">
        <f t="shared" si="380"/>
        <v>0.9309689650149725</v>
      </c>
      <c r="BF670" s="31">
        <f t="shared" si="381"/>
        <v>0.50133485967272062</v>
      </c>
      <c r="BG670" s="31">
        <f t="shared" si="382"/>
        <v>0.76085716706696116</v>
      </c>
      <c r="BH670" s="24">
        <v>0</v>
      </c>
      <c r="BI670" s="24">
        <v>9392.8513324399992</v>
      </c>
      <c r="BJ670" s="24">
        <f t="shared" si="390"/>
        <v>3.4061216754548553</v>
      </c>
      <c r="BK670" s="28">
        <f t="shared" si="388"/>
        <v>1.7030608377274277E-3</v>
      </c>
      <c r="BL670" s="28" t="str">
        <f t="shared" si="383"/>
        <v>TRUEFALSE</v>
      </c>
      <c r="BM670" s="24" t="str">
        <f t="shared" si="384"/>
        <v>FALSEFALSE</v>
      </c>
      <c r="BN670" s="28">
        <v>0.57020000000000004</v>
      </c>
      <c r="BO670" s="28">
        <f t="shared" si="385"/>
        <v>0.50684444444444443</v>
      </c>
      <c r="BP670" s="24">
        <v>13.29</v>
      </c>
      <c r="BQ670" s="24"/>
      <c r="BS670" s="28">
        <v>27.58</v>
      </c>
      <c r="BT670" s="28">
        <v>7765.7006000000001</v>
      </c>
      <c r="BU670" s="24">
        <v>3.68</v>
      </c>
      <c r="BV670" s="28">
        <v>58.480000000000011</v>
      </c>
      <c r="BW670" s="28">
        <v>16466.213600000003</v>
      </c>
      <c r="BX670" s="24">
        <v>9743</v>
      </c>
      <c r="BY670" s="24">
        <v>17087</v>
      </c>
      <c r="BZ670" s="24">
        <v>1327</v>
      </c>
      <c r="CA670" s="24">
        <v>7986</v>
      </c>
      <c r="CB670" s="24">
        <v>3606</v>
      </c>
      <c r="CC670" s="24">
        <v>16565</v>
      </c>
      <c r="CD670" s="24">
        <v>64.790000000000006</v>
      </c>
      <c r="CE670" s="24">
        <v>25.87</v>
      </c>
      <c r="CF670" s="24">
        <v>120.89</v>
      </c>
      <c r="CG670" s="24">
        <v>0</v>
      </c>
      <c r="CH670" s="24">
        <v>28157</v>
      </c>
      <c r="CI670" s="24">
        <v>100</v>
      </c>
      <c r="CJ670" s="24" t="s">
        <v>1980</v>
      </c>
      <c r="CK670" s="24">
        <v>6958</v>
      </c>
      <c r="CL670" s="28">
        <v>1.02</v>
      </c>
      <c r="CM670" s="28">
        <v>4.07</v>
      </c>
      <c r="CN670" s="24">
        <v>2008</v>
      </c>
      <c r="CO670" s="24">
        <v>29.91</v>
      </c>
      <c r="CP670" s="24"/>
      <c r="CQ670" s="24"/>
      <c r="CR670" s="24"/>
      <c r="CS670" s="40">
        <v>7239</v>
      </c>
      <c r="CT670" s="24">
        <v>1391</v>
      </c>
      <c r="CU670" s="24">
        <v>3666</v>
      </c>
      <c r="CV670" s="24">
        <v>2182</v>
      </c>
      <c r="CW670" s="24">
        <v>1059</v>
      </c>
      <c r="CX670" s="24">
        <v>51.16</v>
      </c>
      <c r="CY670" s="24">
        <v>91.51</v>
      </c>
      <c r="CZ670" s="24">
        <v>73.47</v>
      </c>
      <c r="DA670" s="24">
        <v>28.09</v>
      </c>
      <c r="DB670" s="24">
        <v>2867</v>
      </c>
      <c r="DC670" s="24">
        <v>7.55</v>
      </c>
      <c r="DD670" s="24">
        <v>14.27</v>
      </c>
      <c r="DE670" s="24">
        <v>959</v>
      </c>
      <c r="DF670" s="24">
        <v>14.28</v>
      </c>
      <c r="DG670" s="24">
        <v>5.79</v>
      </c>
      <c r="DH670" s="24">
        <v>9.5500000000000007</v>
      </c>
    </row>
    <row r="671" spans="1:112" ht="12.3" customHeight="1">
      <c r="A671" s="24">
        <v>682</v>
      </c>
      <c r="B671" s="24" t="s">
        <v>162</v>
      </c>
      <c r="C671" s="24" t="s">
        <v>163</v>
      </c>
      <c r="D671" s="25" t="s">
        <v>164</v>
      </c>
      <c r="E671" s="25" t="s">
        <v>165</v>
      </c>
      <c r="F671" s="25" t="s">
        <v>166</v>
      </c>
      <c r="G671" s="25" t="s">
        <v>167</v>
      </c>
      <c r="H671" s="25" t="s">
        <v>323</v>
      </c>
      <c r="I671" s="26">
        <v>139257</v>
      </c>
      <c r="J671" s="27">
        <v>158229.79326484207</v>
      </c>
      <c r="K671" s="27">
        <f t="shared" si="360"/>
        <v>31527.784800000001</v>
      </c>
      <c r="L671" s="24">
        <v>25062</v>
      </c>
      <c r="M671" s="24">
        <v>4985</v>
      </c>
      <c r="N671" s="24">
        <v>2347</v>
      </c>
      <c r="O671" s="24">
        <f t="shared" si="361"/>
        <v>7332</v>
      </c>
      <c r="P671" s="28">
        <v>22.64</v>
      </c>
      <c r="Q671" s="28">
        <f t="shared" si="362"/>
        <v>0.41669049235118411</v>
      </c>
      <c r="R671" s="29">
        <v>0.39823367796452686</v>
      </c>
      <c r="S671" s="29">
        <v>0.25947539499574357</v>
      </c>
      <c r="T671" s="29">
        <v>0.37179419107453882</v>
      </c>
      <c r="U671" s="28" t="s">
        <v>168</v>
      </c>
      <c r="V671" s="28" t="s">
        <v>119</v>
      </c>
      <c r="W671" s="28">
        <v>0.39047591198935094</v>
      </c>
      <c r="X671" s="27">
        <v>61784.922828975665</v>
      </c>
      <c r="Y671" s="30">
        <f t="shared" si="363"/>
        <v>4.9479083962553098E-3</v>
      </c>
      <c r="Z671" s="27">
        <f t="shared" si="364"/>
        <v>61784.922828975665</v>
      </c>
      <c r="AA671" s="27">
        <v>0</v>
      </c>
      <c r="AB671" s="27">
        <v>0</v>
      </c>
      <c r="AC671" s="27">
        <v>188</v>
      </c>
      <c r="AD671" s="27">
        <v>0</v>
      </c>
      <c r="AE671" s="27">
        <v>0</v>
      </c>
      <c r="AF671" s="27">
        <f t="shared" si="365"/>
        <v>188</v>
      </c>
      <c r="AG671" s="27">
        <f t="shared" si="366"/>
        <v>1</v>
      </c>
      <c r="AH671" s="27">
        <v>0</v>
      </c>
      <c r="AI671" s="27">
        <v>0</v>
      </c>
      <c r="AJ671" s="27">
        <v>0</v>
      </c>
      <c r="AK671" s="27">
        <v>0</v>
      </c>
      <c r="AL671" s="27">
        <v>0</v>
      </c>
      <c r="AM671" s="27">
        <v>0</v>
      </c>
      <c r="AN671" s="27">
        <f t="shared" si="367"/>
        <v>0</v>
      </c>
      <c r="AO671" s="27">
        <v>0</v>
      </c>
      <c r="AP671" s="30">
        <f t="shared" si="368"/>
        <v>0</v>
      </c>
      <c r="AQ671" s="30">
        <f t="shared" si="369"/>
        <v>0</v>
      </c>
      <c r="AR671" s="31">
        <f t="shared" si="370"/>
        <v>0</v>
      </c>
      <c r="AS671" s="31">
        <f t="shared" si="386"/>
        <v>0</v>
      </c>
      <c r="AT671" s="32">
        <f t="shared" si="371"/>
        <v>0</v>
      </c>
      <c r="AU671" s="24">
        <v>14839.646559243292</v>
      </c>
      <c r="AV671" s="28">
        <f t="shared" si="372"/>
        <v>0.41210506422026616</v>
      </c>
      <c r="AW671" s="30">
        <f t="shared" si="373"/>
        <v>5.2927643313300278E-3</v>
      </c>
      <c r="AX671" s="33">
        <f t="shared" si="374"/>
        <v>0.41210506422026616</v>
      </c>
      <c r="AY671" s="30">
        <f t="shared" si="375"/>
        <v>5.2927643313300278E-3</v>
      </c>
      <c r="AZ671" s="31">
        <f t="shared" si="376"/>
        <v>0.93806253835735542</v>
      </c>
      <c r="BA671" s="31">
        <f t="shared" si="387"/>
        <v>14839.646559243292</v>
      </c>
      <c r="BB671" s="33">
        <f t="shared" si="377"/>
        <v>0</v>
      </c>
      <c r="BC671" s="31">
        <f t="shared" si="378"/>
        <v>0.58280042684738276</v>
      </c>
      <c r="BD671" s="30">
        <f t="shared" si="379"/>
        <v>4.9479083962553098E-3</v>
      </c>
      <c r="BE671" s="31">
        <f t="shared" si="380"/>
        <v>0.96121991510401317</v>
      </c>
      <c r="BF671" s="31">
        <f t="shared" si="381"/>
        <v>0.45221457849653984</v>
      </c>
      <c r="BG671" s="31">
        <f t="shared" si="382"/>
        <v>0.68630915337878573</v>
      </c>
      <c r="BH671" s="24">
        <v>100</v>
      </c>
      <c r="BI671" s="24">
        <v>47.343959306800002</v>
      </c>
      <c r="BJ671" s="24">
        <f t="shared" si="390"/>
        <v>3342.1326729240313</v>
      </c>
      <c r="BK671" s="28">
        <v>1</v>
      </c>
      <c r="BL671" s="28" t="str">
        <f t="shared" si="383"/>
        <v>FALSETRUE</v>
      </c>
      <c r="BM671" s="24" t="str">
        <f t="shared" si="384"/>
        <v>TRUETRUE</v>
      </c>
      <c r="BN671" s="28">
        <v>0.41979999999999995</v>
      </c>
      <c r="BO671" s="28">
        <f t="shared" si="385"/>
        <v>0.37315555555555552</v>
      </c>
      <c r="BP671" s="24">
        <v>2.46</v>
      </c>
      <c r="BQ671" s="24">
        <f t="shared" ref="BQ671:BQ701" si="391">CS671/BR671</f>
        <v>404.29787234042556</v>
      </c>
      <c r="BR671" s="24">
        <v>94</v>
      </c>
      <c r="BS671" s="28">
        <v>4.6399999999999997</v>
      </c>
      <c r="BT671" s="28">
        <v>6461.5247999999992</v>
      </c>
      <c r="BU671" s="24">
        <v>0.43</v>
      </c>
      <c r="BV671" s="28">
        <v>22.310000000000006</v>
      </c>
      <c r="BW671" s="28">
        <v>31068.236700000009</v>
      </c>
      <c r="BX671" s="24">
        <v>39390</v>
      </c>
      <c r="BY671" s="24">
        <v>93830</v>
      </c>
      <c r="BZ671" s="24">
        <v>6037</v>
      </c>
      <c r="CA671" s="24">
        <v>32144</v>
      </c>
      <c r="CB671" s="24">
        <v>14919</v>
      </c>
      <c r="CC671" s="24">
        <v>92194</v>
      </c>
      <c r="CD671" s="24">
        <v>48.41</v>
      </c>
      <c r="CE671" s="24">
        <v>27.87</v>
      </c>
      <c r="CF671" s="24">
        <v>95.6</v>
      </c>
      <c r="CG671" s="24">
        <v>139257</v>
      </c>
      <c r="CH671" s="24">
        <v>0</v>
      </c>
      <c r="CI671" s="24">
        <v>0</v>
      </c>
      <c r="CJ671" s="24" t="s">
        <v>98</v>
      </c>
      <c r="CK671" s="24">
        <v>33321</v>
      </c>
      <c r="CL671" s="28">
        <v>1.04</v>
      </c>
      <c r="CM671" s="28">
        <v>4.3</v>
      </c>
      <c r="CN671" s="24">
        <v>15379</v>
      </c>
      <c r="CO671" s="24">
        <v>46.3</v>
      </c>
      <c r="CP671" s="24">
        <v>10879</v>
      </c>
      <c r="CQ671" s="24">
        <v>18688</v>
      </c>
      <c r="CR671" s="24">
        <v>8437</v>
      </c>
      <c r="CS671" s="24">
        <v>38004</v>
      </c>
      <c r="CT671" s="24">
        <v>7696</v>
      </c>
      <c r="CU671" s="24">
        <v>15214</v>
      </c>
      <c r="CV671" s="24">
        <v>10504</v>
      </c>
      <c r="CW671" s="24">
        <v>11657</v>
      </c>
      <c r="CX671" s="24">
        <v>70.42</v>
      </c>
      <c r="CY671" s="24">
        <v>97.66</v>
      </c>
      <c r="CZ671" s="24">
        <v>85</v>
      </c>
      <c r="DA671" s="24">
        <v>56.57</v>
      </c>
      <c r="DB671" s="24">
        <v>2764</v>
      </c>
      <c r="DC671" s="24">
        <v>2.88</v>
      </c>
      <c r="DD671" s="24">
        <v>11.71</v>
      </c>
      <c r="DE671" s="24">
        <v>3381</v>
      </c>
      <c r="DF671" s="24">
        <v>10.18</v>
      </c>
      <c r="DG671" s="24">
        <v>6.72</v>
      </c>
      <c r="DH671" s="24">
        <v>2.1800000000000002</v>
      </c>
    </row>
    <row r="672" spans="1:112" ht="12.3" customHeight="1">
      <c r="A672" s="24">
        <v>683</v>
      </c>
      <c r="B672" s="24" t="s">
        <v>162</v>
      </c>
      <c r="C672" s="24" t="s">
        <v>163</v>
      </c>
      <c r="D672" s="25" t="s">
        <v>164</v>
      </c>
      <c r="E672" s="25" t="s">
        <v>165</v>
      </c>
      <c r="F672" s="25" t="s">
        <v>494</v>
      </c>
      <c r="G672" s="25" t="s">
        <v>495</v>
      </c>
      <c r="H672" s="25" t="s">
        <v>323</v>
      </c>
      <c r="I672" s="26">
        <v>73800</v>
      </c>
      <c r="J672" s="27">
        <v>83854.73436125541</v>
      </c>
      <c r="K672" s="27">
        <f t="shared" si="360"/>
        <v>15158.52</v>
      </c>
      <c r="L672" s="24">
        <v>14598</v>
      </c>
      <c r="M672" s="24">
        <v>2649</v>
      </c>
      <c r="N672" s="24">
        <v>1124</v>
      </c>
      <c r="O672" s="24">
        <f t="shared" si="361"/>
        <v>3773</v>
      </c>
      <c r="P672" s="28">
        <v>20.54</v>
      </c>
      <c r="Q672" s="28">
        <f t="shared" si="362"/>
        <v>0.40271532670226934</v>
      </c>
      <c r="R672" s="29">
        <v>0.39823367796452686</v>
      </c>
      <c r="S672" s="29">
        <v>0.25947539499574357</v>
      </c>
      <c r="T672" s="29">
        <v>0.37179419107453882</v>
      </c>
      <c r="U672" s="28" t="s">
        <v>168</v>
      </c>
      <c r="V672" s="28" t="s">
        <v>119</v>
      </c>
      <c r="W672" s="28">
        <v>0.3542568565486427</v>
      </c>
      <c r="X672" s="27">
        <v>29706.114601539797</v>
      </c>
      <c r="Y672" s="30">
        <f t="shared" si="363"/>
        <v>2.3789482470333296E-3</v>
      </c>
      <c r="Z672" s="27">
        <f t="shared" si="364"/>
        <v>29105.114601539797</v>
      </c>
      <c r="AA672" s="27">
        <v>0</v>
      </c>
      <c r="AB672" s="27">
        <v>0</v>
      </c>
      <c r="AC672" s="27">
        <v>239</v>
      </c>
      <c r="AD672" s="27">
        <v>0</v>
      </c>
      <c r="AE672" s="27">
        <v>0</v>
      </c>
      <c r="AF672" s="27">
        <f t="shared" si="365"/>
        <v>239</v>
      </c>
      <c r="AG672" s="27">
        <f t="shared" si="366"/>
        <v>1</v>
      </c>
      <c r="AH672" s="27">
        <v>686</v>
      </c>
      <c r="AI672" s="27">
        <v>403</v>
      </c>
      <c r="AJ672" s="27">
        <v>0</v>
      </c>
      <c r="AK672" s="27">
        <v>0</v>
      </c>
      <c r="AL672" s="27">
        <v>0</v>
      </c>
      <c r="AM672" s="27">
        <v>711</v>
      </c>
      <c r="AN672" s="27">
        <f t="shared" si="367"/>
        <v>2</v>
      </c>
      <c r="AO672" s="27">
        <v>601</v>
      </c>
      <c r="AP672" s="30">
        <f t="shared" si="368"/>
        <v>3.4756434885004777E-4</v>
      </c>
      <c r="AQ672" s="30">
        <f t="shared" si="369"/>
        <v>1.270808303455148E-3</v>
      </c>
      <c r="AR672" s="31">
        <f t="shared" si="370"/>
        <v>2.0231524992798875E-2</v>
      </c>
      <c r="AS672" s="31">
        <f t="shared" si="386"/>
        <v>2.0231524992798875E-2</v>
      </c>
      <c r="AT672" s="32">
        <f t="shared" si="371"/>
        <v>7.1671564471342307E-3</v>
      </c>
      <c r="AU672" s="24">
        <v>6285.5794057425674</v>
      </c>
      <c r="AV672" s="28">
        <f t="shared" si="372"/>
        <v>0.17455396220684716</v>
      </c>
      <c r="AW672" s="30">
        <f t="shared" si="373"/>
        <v>2.2418384661415597E-3</v>
      </c>
      <c r="AX672" s="33">
        <f t="shared" si="374"/>
        <v>0.17455396220684716</v>
      </c>
      <c r="AY672" s="30">
        <f t="shared" si="375"/>
        <v>9.7103016268641176E-4</v>
      </c>
      <c r="AZ672" s="31">
        <f t="shared" si="376"/>
        <v>0.90261083324375102</v>
      </c>
      <c r="BA672" s="31">
        <f t="shared" si="387"/>
        <v>5882.5794057425674</v>
      </c>
      <c r="BB672" s="33">
        <f t="shared" si="377"/>
        <v>6.411501215493598E-2</v>
      </c>
      <c r="BC672" s="31">
        <f t="shared" si="378"/>
        <v>0.49179949113837496</v>
      </c>
      <c r="BD672" s="30">
        <f t="shared" si="379"/>
        <v>2.031383898183282E-3</v>
      </c>
      <c r="BE672" s="31">
        <f t="shared" si="380"/>
        <v>0.9499262490860616</v>
      </c>
      <c r="BF672" s="31">
        <f t="shared" si="381"/>
        <v>0.43552068462724591</v>
      </c>
      <c r="BG672" s="31">
        <f t="shared" si="382"/>
        <v>0.66097345498949089</v>
      </c>
      <c r="BH672" s="24">
        <v>88.35</v>
      </c>
      <c r="BI672" s="24">
        <v>399.49344873500002</v>
      </c>
      <c r="BJ672" s="24">
        <f t="shared" si="390"/>
        <v>209.90265203793018</v>
      </c>
      <c r="BK672" s="28">
        <f>BJ672/(2000)</f>
        <v>0.10495132601896509</v>
      </c>
      <c r="BL672" s="28" t="str">
        <f t="shared" si="383"/>
        <v>FALSETRUE</v>
      </c>
      <c r="BM672" s="24" t="str">
        <f t="shared" si="384"/>
        <v>TRUETRUE</v>
      </c>
      <c r="BN672" s="28">
        <v>0.43680000000000002</v>
      </c>
      <c r="BO672" s="28">
        <f t="shared" si="385"/>
        <v>0.3882666666666667</v>
      </c>
      <c r="BP672" s="24">
        <v>3.74</v>
      </c>
      <c r="BQ672" s="24">
        <f t="shared" si="391"/>
        <v>377.51063829787233</v>
      </c>
      <c r="BR672" s="24">
        <v>47</v>
      </c>
      <c r="BS672" s="28">
        <v>6.38</v>
      </c>
      <c r="BT672" s="28">
        <v>4708.4399999999996</v>
      </c>
      <c r="BU672" s="24">
        <v>0.72</v>
      </c>
      <c r="BV672" s="28">
        <v>42.79</v>
      </c>
      <c r="BW672" s="28">
        <v>31579.02</v>
      </c>
      <c r="BX672" s="24">
        <v>21602</v>
      </c>
      <c r="BY672" s="24">
        <v>49452</v>
      </c>
      <c r="BZ672" s="24">
        <v>2746</v>
      </c>
      <c r="CA672" s="24">
        <v>17419</v>
      </c>
      <c r="CB672" s="24">
        <v>8419</v>
      </c>
      <c r="CC672" s="24">
        <v>47962</v>
      </c>
      <c r="CD672" s="24">
        <v>49.24</v>
      </c>
      <c r="CE672" s="24">
        <v>27.79</v>
      </c>
      <c r="CF672" s="24">
        <v>99.22</v>
      </c>
      <c r="CG672" s="24">
        <v>65203</v>
      </c>
      <c r="CH672" s="24">
        <v>8597</v>
      </c>
      <c r="CI672" s="24">
        <v>11.65</v>
      </c>
      <c r="CJ672" s="24" t="s">
        <v>98</v>
      </c>
      <c r="CK672" s="24">
        <v>18866</v>
      </c>
      <c r="CL672" s="28">
        <v>1.02</v>
      </c>
      <c r="CM672" s="28">
        <v>3.98</v>
      </c>
      <c r="CN672" s="24">
        <v>6416</v>
      </c>
      <c r="CO672" s="24">
        <v>34.1</v>
      </c>
      <c r="CP672" s="24">
        <v>3973</v>
      </c>
      <c r="CQ672" s="24">
        <v>11358</v>
      </c>
      <c r="CR672" s="24">
        <v>2412</v>
      </c>
      <c r="CS672" s="24">
        <v>17743</v>
      </c>
      <c r="CT672" s="24">
        <v>3511</v>
      </c>
      <c r="CU672" s="24">
        <v>8449</v>
      </c>
      <c r="CV672" s="24">
        <v>5817</v>
      </c>
      <c r="CW672" s="24">
        <v>5156</v>
      </c>
      <c r="CX672" s="24">
        <v>59.76</v>
      </c>
      <c r="CY672" s="24">
        <v>96.53</v>
      </c>
      <c r="CZ672" s="24">
        <v>84.11</v>
      </c>
      <c r="DA672" s="24">
        <v>54.43</v>
      </c>
      <c r="DB672" s="24">
        <v>2221</v>
      </c>
      <c r="DC672" s="24">
        <v>4.07</v>
      </c>
      <c r="DD672" s="24">
        <v>9.56</v>
      </c>
      <c r="DE672" s="24">
        <v>1603</v>
      </c>
      <c r="DF672" s="24">
        <v>8.52</v>
      </c>
      <c r="DG672" s="24">
        <v>6.21</v>
      </c>
      <c r="DH672" s="24">
        <v>3.08</v>
      </c>
    </row>
    <row r="673" spans="1:112" ht="12.3" customHeight="1">
      <c r="A673" s="24">
        <v>684</v>
      </c>
      <c r="B673" s="24" t="s">
        <v>162</v>
      </c>
      <c r="C673" s="24" t="s">
        <v>163</v>
      </c>
      <c r="D673" s="25" t="s">
        <v>164</v>
      </c>
      <c r="E673" s="25" t="s">
        <v>165</v>
      </c>
      <c r="F673" s="25" t="s">
        <v>209</v>
      </c>
      <c r="G673" s="25" t="s">
        <v>210</v>
      </c>
      <c r="H673" s="25" t="s">
        <v>323</v>
      </c>
      <c r="I673" s="26">
        <v>110976</v>
      </c>
      <c r="J673" s="27">
        <v>126095.70461347807</v>
      </c>
      <c r="K673" s="27">
        <f t="shared" si="360"/>
        <v>32160.844799999999</v>
      </c>
      <c r="L673" s="24">
        <v>18912</v>
      </c>
      <c r="M673" s="24">
        <v>5159</v>
      </c>
      <c r="N673" s="24">
        <v>2559</v>
      </c>
      <c r="O673" s="24">
        <f t="shared" si="361"/>
        <v>7718</v>
      </c>
      <c r="P673" s="28">
        <v>28.98</v>
      </c>
      <c r="Q673" s="28">
        <f t="shared" si="362"/>
        <v>0.45718945586261445</v>
      </c>
      <c r="R673" s="29">
        <v>0.39823367796452686</v>
      </c>
      <c r="S673" s="29">
        <v>0.25947539499574357</v>
      </c>
      <c r="T673" s="29">
        <v>0.37179419107453882</v>
      </c>
      <c r="U673" s="28" t="s">
        <v>168</v>
      </c>
      <c r="V673" s="28" t="s">
        <v>119</v>
      </c>
      <c r="W673" s="28">
        <v>0.49982296508177526</v>
      </c>
      <c r="X673" s="27">
        <v>63025.528963984296</v>
      </c>
      <c r="Y673" s="30">
        <f t="shared" si="363"/>
        <v>5.0472595847134791E-3</v>
      </c>
      <c r="Z673" s="27">
        <f t="shared" si="364"/>
        <v>63025.528963984296</v>
      </c>
      <c r="AA673" s="27">
        <v>0</v>
      </c>
      <c r="AB673" s="27">
        <v>0</v>
      </c>
      <c r="AC673" s="27">
        <v>104</v>
      </c>
      <c r="AD673" s="27">
        <v>0</v>
      </c>
      <c r="AE673" s="27">
        <v>0</v>
      </c>
      <c r="AF673" s="27">
        <f t="shared" si="365"/>
        <v>104</v>
      </c>
      <c r="AG673" s="27">
        <f t="shared" si="366"/>
        <v>1</v>
      </c>
      <c r="AH673" s="27">
        <v>0</v>
      </c>
      <c r="AI673" s="27">
        <v>0</v>
      </c>
      <c r="AJ673" s="27">
        <v>104</v>
      </c>
      <c r="AK673" s="27">
        <v>0</v>
      </c>
      <c r="AL673" s="27">
        <v>0</v>
      </c>
      <c r="AM673" s="27">
        <v>104</v>
      </c>
      <c r="AN673" s="27">
        <f t="shared" si="367"/>
        <v>1</v>
      </c>
      <c r="AO673" s="27">
        <v>0</v>
      </c>
      <c r="AP673" s="30">
        <f t="shared" si="368"/>
        <v>0</v>
      </c>
      <c r="AQ673" s="30">
        <f t="shared" si="369"/>
        <v>0</v>
      </c>
      <c r="AR673" s="31">
        <f t="shared" si="370"/>
        <v>0</v>
      </c>
      <c r="AS673" s="31">
        <f t="shared" si="386"/>
        <v>0</v>
      </c>
      <c r="AT673" s="32">
        <f t="shared" si="371"/>
        <v>0</v>
      </c>
      <c r="AU673" s="24">
        <v>13106.857613339393</v>
      </c>
      <c r="AV673" s="28">
        <f t="shared" si="372"/>
        <v>0.36398457179606469</v>
      </c>
      <c r="AW673" s="30">
        <f t="shared" si="373"/>
        <v>4.6747412881268493E-3</v>
      </c>
      <c r="AX673" s="33">
        <f t="shared" si="374"/>
        <v>0.36398457179606469</v>
      </c>
      <c r="AY673" s="30">
        <f t="shared" si="375"/>
        <v>4.6747412881268493E-3</v>
      </c>
      <c r="AZ673" s="31">
        <f t="shared" si="376"/>
        <v>0.93299282101101355</v>
      </c>
      <c r="BA673" s="31">
        <f t="shared" si="387"/>
        <v>13106.857613339393</v>
      </c>
      <c r="BB673" s="33">
        <f t="shared" si="377"/>
        <v>0</v>
      </c>
      <c r="BC673" s="31">
        <f t="shared" si="378"/>
        <v>0.56507035692386831</v>
      </c>
      <c r="BD673" s="30">
        <f t="shared" si="379"/>
        <v>5.0472595847134791E-3</v>
      </c>
      <c r="BE673" s="31">
        <f t="shared" si="380"/>
        <v>0.96160463299055066</v>
      </c>
      <c r="BF673" s="31">
        <f t="shared" si="381"/>
        <v>0.48882495255234648</v>
      </c>
      <c r="BG673" s="31">
        <f t="shared" si="382"/>
        <v>0.74187134888928186</v>
      </c>
      <c r="BH673" s="24">
        <v>100</v>
      </c>
      <c r="BI673" s="24">
        <v>81.865219388300005</v>
      </c>
      <c r="BJ673" s="24">
        <f t="shared" si="390"/>
        <v>1540.284208063814</v>
      </c>
      <c r="BK673" s="28">
        <f>BJ673/(2000)</f>
        <v>0.77014210403190697</v>
      </c>
      <c r="BL673" s="28" t="str">
        <f t="shared" si="383"/>
        <v>TRUETRUE</v>
      </c>
      <c r="BM673" s="24" t="str">
        <f t="shared" si="384"/>
        <v>TRUETRUE</v>
      </c>
      <c r="BN673" s="28">
        <v>0.4415</v>
      </c>
      <c r="BO673" s="28">
        <f t="shared" si="385"/>
        <v>0.39244444444444443</v>
      </c>
      <c r="BP673" s="24">
        <v>2.9</v>
      </c>
      <c r="BQ673" s="24">
        <f t="shared" si="391"/>
        <v>349.64</v>
      </c>
      <c r="BR673" s="24">
        <v>75</v>
      </c>
      <c r="BS673" s="28">
        <v>3.74</v>
      </c>
      <c r="BT673" s="28">
        <v>4150.5024000000003</v>
      </c>
      <c r="BU673" s="24">
        <v>0.11</v>
      </c>
      <c r="BV673" s="28">
        <v>30.41</v>
      </c>
      <c r="BW673" s="28">
        <v>33747.801599999999</v>
      </c>
      <c r="BX673" s="24">
        <v>32476</v>
      </c>
      <c r="BY673" s="24">
        <v>73552</v>
      </c>
      <c r="BZ673" s="24">
        <v>4948</v>
      </c>
      <c r="CA673" s="24">
        <v>26122</v>
      </c>
      <c r="CB673" s="24">
        <v>13362</v>
      </c>
      <c r="CC673" s="24">
        <v>71492</v>
      </c>
      <c r="CD673" s="24">
        <v>50.88</v>
      </c>
      <c r="CE673" s="24">
        <v>27.69</v>
      </c>
      <c r="CF673" s="24">
        <v>98.49</v>
      </c>
      <c r="CG673" s="24">
        <v>110976</v>
      </c>
      <c r="CH673" s="24">
        <v>0</v>
      </c>
      <c r="CI673" s="24">
        <v>0</v>
      </c>
      <c r="CJ673" s="24" t="s">
        <v>98</v>
      </c>
      <c r="CK673" s="24">
        <v>27381</v>
      </c>
      <c r="CL673" s="28">
        <v>1.04</v>
      </c>
      <c r="CM673" s="28">
        <v>4.2</v>
      </c>
      <c r="CN673" s="24">
        <v>10707</v>
      </c>
      <c r="CO673" s="24">
        <v>39.159999999999997</v>
      </c>
      <c r="CP673" s="24">
        <v>6205</v>
      </c>
      <c r="CQ673" s="24">
        <v>11590</v>
      </c>
      <c r="CR673" s="24">
        <v>8293</v>
      </c>
      <c r="CS673" s="24">
        <v>26223</v>
      </c>
      <c r="CT673" s="24">
        <v>5617</v>
      </c>
      <c r="CU673" s="24">
        <v>12789</v>
      </c>
      <c r="CV673" s="24">
        <v>9363</v>
      </c>
      <c r="CW673" s="24">
        <v>8033</v>
      </c>
      <c r="CX673" s="24">
        <v>65.150000000000006</v>
      </c>
      <c r="CY673" s="24">
        <v>97.03</v>
      </c>
      <c r="CZ673" s="24">
        <v>84.11</v>
      </c>
      <c r="DA673" s="24">
        <v>51.19</v>
      </c>
      <c r="DB673" s="24">
        <v>2593</v>
      </c>
      <c r="DC673" s="24">
        <v>3.65</v>
      </c>
      <c r="DD673" s="24">
        <v>13.19</v>
      </c>
      <c r="DE673" s="24">
        <v>4088</v>
      </c>
      <c r="DF673" s="24">
        <v>14.95</v>
      </c>
      <c r="DG673" s="24">
        <v>8.76</v>
      </c>
      <c r="DH673" s="24">
        <v>2.57</v>
      </c>
    </row>
    <row r="674" spans="1:112" ht="12.3" customHeight="1">
      <c r="A674" s="24">
        <v>685</v>
      </c>
      <c r="B674" s="24" t="s">
        <v>162</v>
      </c>
      <c r="C674" s="24" t="s">
        <v>163</v>
      </c>
      <c r="D674" s="25" t="s">
        <v>164</v>
      </c>
      <c r="E674" s="25" t="s">
        <v>165</v>
      </c>
      <c r="F674" s="25" t="s">
        <v>352</v>
      </c>
      <c r="G674" s="25" t="s">
        <v>353</v>
      </c>
      <c r="H674" s="25" t="s">
        <v>323</v>
      </c>
      <c r="I674" s="26">
        <v>59172</v>
      </c>
      <c r="J674" s="27">
        <v>67233.771566723648</v>
      </c>
      <c r="K674" s="27">
        <f t="shared" si="360"/>
        <v>6964.5443999999998</v>
      </c>
      <c r="L674" s="24">
        <v>12465</v>
      </c>
      <c r="M674" s="24">
        <v>1429</v>
      </c>
      <c r="N674" s="24">
        <v>233</v>
      </c>
      <c r="O674" s="24">
        <f t="shared" si="361"/>
        <v>1662</v>
      </c>
      <c r="P674" s="28">
        <v>11.77</v>
      </c>
      <c r="Q674" s="28">
        <f t="shared" si="362"/>
        <v>0.34541801185376958</v>
      </c>
      <c r="R674" s="29">
        <v>0.39823367796452686</v>
      </c>
      <c r="S674" s="29">
        <v>0.25947539499574357</v>
      </c>
      <c r="T674" s="29">
        <v>0.37179419107453882</v>
      </c>
      <c r="U674" s="28" t="s">
        <v>168</v>
      </c>
      <c r="V674" s="28" t="s">
        <v>119</v>
      </c>
      <c r="W674" s="28">
        <v>0.20299918216054158</v>
      </c>
      <c r="X674" s="27">
        <v>13648.400641613574</v>
      </c>
      <c r="Y674" s="30">
        <f t="shared" si="363"/>
        <v>1.0930018690324512E-3</v>
      </c>
      <c r="Z674" s="27">
        <f t="shared" si="364"/>
        <v>13648.400641613574</v>
      </c>
      <c r="AA674" s="27">
        <v>0</v>
      </c>
      <c r="AB674" s="27">
        <v>0</v>
      </c>
      <c r="AC674" s="27">
        <v>73</v>
      </c>
      <c r="AD674" s="27">
        <v>0</v>
      </c>
      <c r="AE674" s="27">
        <v>0</v>
      </c>
      <c r="AF674" s="27">
        <f t="shared" si="365"/>
        <v>73</v>
      </c>
      <c r="AG674" s="27">
        <f t="shared" si="366"/>
        <v>1</v>
      </c>
      <c r="AH674" s="27">
        <v>0</v>
      </c>
      <c r="AI674" s="27">
        <v>0</v>
      </c>
      <c r="AJ674" s="27">
        <v>0</v>
      </c>
      <c r="AK674" s="27">
        <v>0</v>
      </c>
      <c r="AL674" s="27">
        <v>0</v>
      </c>
      <c r="AM674" s="27">
        <v>0</v>
      </c>
      <c r="AN674" s="27">
        <f t="shared" si="367"/>
        <v>0</v>
      </c>
      <c r="AO674" s="27">
        <v>0</v>
      </c>
      <c r="AP674" s="30">
        <f t="shared" si="368"/>
        <v>0</v>
      </c>
      <c r="AQ674" s="30">
        <f t="shared" si="369"/>
        <v>0</v>
      </c>
      <c r="AR674" s="31">
        <f t="shared" si="370"/>
        <v>0</v>
      </c>
      <c r="AS674" s="31">
        <f t="shared" si="386"/>
        <v>0</v>
      </c>
      <c r="AT674" s="32">
        <f t="shared" si="371"/>
        <v>0</v>
      </c>
      <c r="AU674" s="24">
        <v>8875.5302424231995</v>
      </c>
      <c r="AV674" s="28">
        <f t="shared" si="372"/>
        <v>0.24647830700957335</v>
      </c>
      <c r="AW674" s="30">
        <f t="shared" si="373"/>
        <v>3.165580103353478E-3</v>
      </c>
      <c r="AX674" s="33">
        <f t="shared" si="374"/>
        <v>0.24647830700957335</v>
      </c>
      <c r="AY674" s="30">
        <f t="shared" si="375"/>
        <v>3.165580103353478E-3</v>
      </c>
      <c r="AZ674" s="31">
        <f t="shared" si="376"/>
        <v>0.9206129903218262</v>
      </c>
      <c r="BA674" s="31">
        <f t="shared" si="387"/>
        <v>8875.5302424231995</v>
      </c>
      <c r="BB674" s="33">
        <f t="shared" si="377"/>
        <v>0</v>
      </c>
      <c r="BC674" s="31">
        <f t="shared" si="378"/>
        <v>0.52177499176530884</v>
      </c>
      <c r="BD674" s="30">
        <f t="shared" si="379"/>
        <v>1.0930018690324512E-3</v>
      </c>
      <c r="BE674" s="31">
        <f t="shared" si="380"/>
        <v>0.94629254971494958</v>
      </c>
      <c r="BF674" s="31">
        <f t="shared" si="381"/>
        <v>0.3834615779148412</v>
      </c>
      <c r="BG674" s="31">
        <f t="shared" si="382"/>
        <v>0.58196529569433519</v>
      </c>
      <c r="BH674" s="24">
        <v>100</v>
      </c>
      <c r="BI674" s="24">
        <v>17.4202522195</v>
      </c>
      <c r="BJ674" s="24">
        <f t="shared" si="390"/>
        <v>3859.5176877785416</v>
      </c>
      <c r="BK674" s="28">
        <v>1</v>
      </c>
      <c r="BL674" s="28" t="str">
        <f t="shared" si="383"/>
        <v>FALSETRUE</v>
      </c>
      <c r="BM674" s="24" t="str">
        <f t="shared" si="384"/>
        <v>TRUETRUE</v>
      </c>
      <c r="BN674" s="28">
        <v>0.29880000000000001</v>
      </c>
      <c r="BO674" s="28">
        <f t="shared" si="385"/>
        <v>0.2656</v>
      </c>
      <c r="BP674" s="24">
        <v>2.36</v>
      </c>
      <c r="BQ674" s="24">
        <f t="shared" si="391"/>
        <v>299.46575342465752</v>
      </c>
      <c r="BR674" s="24">
        <v>146</v>
      </c>
      <c r="BS674" s="28">
        <v>1.9100000000000001</v>
      </c>
      <c r="BT674" s="28">
        <v>1130.1852000000001</v>
      </c>
      <c r="BU674" s="24">
        <v>0.03</v>
      </c>
      <c r="BV674" s="28">
        <v>1.4</v>
      </c>
      <c r="BW674" s="28">
        <v>828.4079999999999</v>
      </c>
      <c r="BX674" s="24">
        <v>12363</v>
      </c>
      <c r="BY674" s="24">
        <v>41380</v>
      </c>
      <c r="BZ674" s="24">
        <v>5429</v>
      </c>
      <c r="CA674" s="24">
        <v>9953</v>
      </c>
      <c r="CB674" s="24">
        <v>5260</v>
      </c>
      <c r="CC674" s="24">
        <v>43959</v>
      </c>
      <c r="CD674" s="24">
        <v>43</v>
      </c>
      <c r="CE674" s="24">
        <v>33.090000000000003</v>
      </c>
      <c r="CF674" s="24">
        <v>92.94</v>
      </c>
      <c r="CG674" s="24">
        <v>59172</v>
      </c>
      <c r="CH674" s="24">
        <v>0</v>
      </c>
      <c r="CI674" s="24">
        <v>0</v>
      </c>
      <c r="CJ674" s="24" t="s">
        <v>98</v>
      </c>
      <c r="CK674" s="24">
        <v>14747</v>
      </c>
      <c r="CL674" s="28">
        <v>1.06</v>
      </c>
      <c r="CM674" s="28">
        <v>4.22</v>
      </c>
      <c r="CN674" s="24">
        <v>6925</v>
      </c>
      <c r="CO674" s="24">
        <v>47.06</v>
      </c>
      <c r="CP674" s="24">
        <v>7735</v>
      </c>
      <c r="CQ674" s="24">
        <v>17142</v>
      </c>
      <c r="CR674" s="24">
        <v>16413</v>
      </c>
      <c r="CS674" s="24">
        <v>43722</v>
      </c>
      <c r="CT674" s="24">
        <v>2316</v>
      </c>
      <c r="CU674" s="24">
        <v>4626</v>
      </c>
      <c r="CV674" s="24">
        <v>3722</v>
      </c>
      <c r="CW674" s="24">
        <v>5262</v>
      </c>
      <c r="CX674" s="24">
        <v>68.989999999999995</v>
      </c>
      <c r="CY674" s="24">
        <v>96.72</v>
      </c>
      <c r="CZ674" s="24">
        <v>84.44</v>
      </c>
      <c r="DA674" s="24">
        <v>62.29</v>
      </c>
      <c r="DB674" s="24">
        <v>1200</v>
      </c>
      <c r="DC674" s="24">
        <v>4.03</v>
      </c>
      <c r="DD674" s="24">
        <v>6.52</v>
      </c>
      <c r="DE674" s="24">
        <v>284</v>
      </c>
      <c r="DF674" s="24">
        <v>1.93</v>
      </c>
      <c r="DG674" s="24">
        <v>1.49</v>
      </c>
      <c r="DH674" s="24">
        <v>3.04</v>
      </c>
    </row>
    <row r="675" spans="1:112" ht="12.3" customHeight="1">
      <c r="A675" s="24">
        <v>686</v>
      </c>
      <c r="B675" s="24" t="s">
        <v>162</v>
      </c>
      <c r="C675" s="24" t="s">
        <v>163</v>
      </c>
      <c r="D675" s="25" t="s">
        <v>164</v>
      </c>
      <c r="E675" s="25" t="s">
        <v>165</v>
      </c>
      <c r="F675" s="25" t="s">
        <v>742</v>
      </c>
      <c r="G675" s="25" t="s">
        <v>743</v>
      </c>
      <c r="H675" s="25" t="s">
        <v>323</v>
      </c>
      <c r="I675" s="26">
        <v>75687</v>
      </c>
      <c r="J675" s="27">
        <v>85998.82492683387</v>
      </c>
      <c r="K675" s="27">
        <f t="shared" si="360"/>
        <v>12844.0839</v>
      </c>
      <c r="L675" s="24">
        <v>15899</v>
      </c>
      <c r="M675" s="24">
        <v>2249</v>
      </c>
      <c r="N675" s="24">
        <v>1002</v>
      </c>
      <c r="O675" s="24">
        <f t="shared" si="361"/>
        <v>3251</v>
      </c>
      <c r="P675" s="28">
        <v>16.97</v>
      </c>
      <c r="Q675" s="28">
        <f t="shared" si="362"/>
        <v>0.38146424269445028</v>
      </c>
      <c r="R675" s="29">
        <v>0.39823367796452686</v>
      </c>
      <c r="S675" s="29">
        <v>0.25947539499574357</v>
      </c>
      <c r="T675" s="29">
        <v>0.37179419107453882</v>
      </c>
      <c r="U675" s="28" t="s">
        <v>168</v>
      </c>
      <c r="V675" s="28" t="s">
        <v>119</v>
      </c>
      <c r="W675" s="28">
        <v>0.2926844622994384</v>
      </c>
      <c r="X675" s="27">
        <v>25170.519832093909</v>
      </c>
      <c r="Y675" s="30">
        <f t="shared" si="363"/>
        <v>2.0157252079130421E-3</v>
      </c>
      <c r="Z675" s="27">
        <f t="shared" si="364"/>
        <v>25170.519832093909</v>
      </c>
      <c r="AA675" s="27">
        <v>0</v>
      </c>
      <c r="AB675" s="27">
        <v>0</v>
      </c>
      <c r="AC675" s="27">
        <v>29</v>
      </c>
      <c r="AD675" s="27">
        <v>0</v>
      </c>
      <c r="AE675" s="27">
        <v>0</v>
      </c>
      <c r="AF675" s="27">
        <f t="shared" si="365"/>
        <v>29</v>
      </c>
      <c r="AG675" s="27">
        <f t="shared" si="366"/>
        <v>1</v>
      </c>
      <c r="AH675" s="27">
        <v>0</v>
      </c>
      <c r="AI675" s="27">
        <v>0</v>
      </c>
      <c r="AJ675" s="27">
        <v>0</v>
      </c>
      <c r="AK675" s="27">
        <v>0</v>
      </c>
      <c r="AL675" s="27">
        <v>0</v>
      </c>
      <c r="AM675" s="27">
        <v>0</v>
      </c>
      <c r="AN675" s="27">
        <f t="shared" si="367"/>
        <v>0</v>
      </c>
      <c r="AO675" s="27">
        <v>0</v>
      </c>
      <c r="AP675" s="30">
        <f t="shared" si="368"/>
        <v>0</v>
      </c>
      <c r="AQ675" s="30">
        <f t="shared" si="369"/>
        <v>0</v>
      </c>
      <c r="AR675" s="31">
        <f t="shared" si="370"/>
        <v>0</v>
      </c>
      <c r="AS675" s="31">
        <f t="shared" si="386"/>
        <v>0</v>
      </c>
      <c r="AT675" s="32">
        <f t="shared" si="371"/>
        <v>0</v>
      </c>
      <c r="AU675" s="24">
        <v>3677.8729532547427</v>
      </c>
      <c r="AV675" s="28">
        <f t="shared" si="372"/>
        <v>0.10213653428632018</v>
      </c>
      <c r="AW675" s="30">
        <f t="shared" si="373"/>
        <v>1.3117640440044791E-3</v>
      </c>
      <c r="AX675" s="33">
        <f t="shared" si="374"/>
        <v>0.10213653428632018</v>
      </c>
      <c r="AY675" s="30">
        <f t="shared" si="375"/>
        <v>1.3117640440044791E-3</v>
      </c>
      <c r="AZ675" s="31">
        <f t="shared" si="376"/>
        <v>0.9054059142485813</v>
      </c>
      <c r="BA675" s="31">
        <f t="shared" si="387"/>
        <v>3677.8729532547427</v>
      </c>
      <c r="BB675" s="33">
        <f t="shared" si="377"/>
        <v>0</v>
      </c>
      <c r="BC675" s="31">
        <f t="shared" si="378"/>
        <v>0.46859204216647604</v>
      </c>
      <c r="BD675" s="30">
        <f t="shared" si="379"/>
        <v>2.0157252079130421E-3</v>
      </c>
      <c r="BE675" s="31">
        <f t="shared" si="380"/>
        <v>0.94986561389568092</v>
      </c>
      <c r="BF675" s="31">
        <f t="shared" si="381"/>
        <v>0.41485526713434412</v>
      </c>
      <c r="BG675" s="31">
        <f t="shared" si="382"/>
        <v>0.6296103237279429</v>
      </c>
      <c r="BH675" s="24">
        <v>96.02</v>
      </c>
      <c r="BI675" s="24">
        <v>100.923701717</v>
      </c>
      <c r="BJ675" s="24">
        <f t="shared" si="390"/>
        <v>852.11722780425794</v>
      </c>
      <c r="BK675" s="28">
        <f t="shared" ref="BK675:BK705" si="392">BJ675/(2000)</f>
        <v>0.42605861390212896</v>
      </c>
      <c r="BL675" s="28" t="str">
        <f t="shared" si="383"/>
        <v>FALSETRUE</v>
      </c>
      <c r="BM675" s="24" t="str">
        <f t="shared" si="384"/>
        <v>FALSETRUE</v>
      </c>
      <c r="BN675" s="28">
        <v>0.43659999999999999</v>
      </c>
      <c r="BO675" s="28">
        <f t="shared" si="385"/>
        <v>0.38808888888888887</v>
      </c>
      <c r="BP675" s="24">
        <v>1.5</v>
      </c>
      <c r="BQ675" s="24">
        <f t="shared" si="391"/>
        <v>448.78571428571428</v>
      </c>
      <c r="BR675" s="24">
        <v>28</v>
      </c>
      <c r="BS675" s="28">
        <v>2.85</v>
      </c>
      <c r="BT675" s="28">
        <v>2157.0795000000003</v>
      </c>
      <c r="BU675" s="24">
        <v>0.68</v>
      </c>
      <c r="BV675" s="28">
        <v>48.05</v>
      </c>
      <c r="BW675" s="28">
        <v>36367.603499999997</v>
      </c>
      <c r="BX675" s="24">
        <v>22370</v>
      </c>
      <c r="BY675" s="24">
        <v>51242</v>
      </c>
      <c r="BZ675" s="24">
        <v>2075</v>
      </c>
      <c r="CA675" s="24">
        <v>17845</v>
      </c>
      <c r="CB675" s="24">
        <v>9188</v>
      </c>
      <c r="CC675" s="24">
        <v>48654</v>
      </c>
      <c r="CD675" s="24">
        <v>47.71</v>
      </c>
      <c r="CE675" s="24">
        <v>26.99</v>
      </c>
      <c r="CF675" s="24">
        <v>95.81</v>
      </c>
      <c r="CG675" s="24">
        <v>72675</v>
      </c>
      <c r="CH675" s="24">
        <v>3012</v>
      </c>
      <c r="CI675" s="24">
        <v>3.98</v>
      </c>
      <c r="CJ675" s="24" t="s">
        <v>98</v>
      </c>
      <c r="CK675" s="24">
        <v>19668</v>
      </c>
      <c r="CL675" s="28">
        <v>1.02</v>
      </c>
      <c r="CM675" s="28">
        <v>3.91</v>
      </c>
      <c r="CN675" s="24">
        <v>7894</v>
      </c>
      <c r="CO675" s="24">
        <v>40.18</v>
      </c>
      <c r="CP675" s="24">
        <v>2794</v>
      </c>
      <c r="CQ675" s="24">
        <v>5620</v>
      </c>
      <c r="CR675" s="24">
        <v>4152</v>
      </c>
      <c r="CS675" s="24">
        <v>12566</v>
      </c>
      <c r="CT675" s="24">
        <v>4013</v>
      </c>
      <c r="CU675" s="24">
        <v>9032</v>
      </c>
      <c r="CV675" s="24">
        <v>6713</v>
      </c>
      <c r="CW675" s="24">
        <v>6065</v>
      </c>
      <c r="CX675" s="24">
        <v>68.75</v>
      </c>
      <c r="CY675" s="24">
        <v>98.41</v>
      </c>
      <c r="CZ675" s="24">
        <v>88.06</v>
      </c>
      <c r="DA675" s="24">
        <v>60.89</v>
      </c>
      <c r="DB675" s="24">
        <v>918</v>
      </c>
      <c r="DC675" s="24">
        <v>2.0099999999999998</v>
      </c>
      <c r="DD675" s="24">
        <v>7.73</v>
      </c>
      <c r="DE675" s="24">
        <v>1635</v>
      </c>
      <c r="DF675" s="24">
        <v>8.32</v>
      </c>
      <c r="DG675" s="24">
        <v>5.32</v>
      </c>
      <c r="DH675" s="24">
        <v>1.37</v>
      </c>
    </row>
    <row r="676" spans="1:112" ht="12.3" customHeight="1">
      <c r="A676" s="24">
        <v>687</v>
      </c>
      <c r="B676" s="24" t="s">
        <v>162</v>
      </c>
      <c r="C676" s="24" t="s">
        <v>163</v>
      </c>
      <c r="D676" s="25" t="s">
        <v>164</v>
      </c>
      <c r="E676" s="25" t="s">
        <v>165</v>
      </c>
      <c r="F676" s="25" t="s">
        <v>1583</v>
      </c>
      <c r="G676" s="25" t="s">
        <v>1584</v>
      </c>
      <c r="H676" s="25" t="s">
        <v>323</v>
      </c>
      <c r="I676" s="26">
        <v>5689</v>
      </c>
      <c r="J676" s="27">
        <v>6464.0865011000278</v>
      </c>
      <c r="K676" s="27">
        <f t="shared" si="360"/>
        <v>1409.7342000000001</v>
      </c>
      <c r="L676" s="24">
        <v>1056</v>
      </c>
      <c r="M676" s="24">
        <v>271</v>
      </c>
      <c r="N676" s="24">
        <v>77</v>
      </c>
      <c r="O676" s="24">
        <f t="shared" si="361"/>
        <v>348</v>
      </c>
      <c r="P676" s="28">
        <v>24.78</v>
      </c>
      <c r="Q676" s="28">
        <f t="shared" si="362"/>
        <v>0.42975295333947905</v>
      </c>
      <c r="R676" s="29">
        <v>0.39823367796452686</v>
      </c>
      <c r="S676" s="29">
        <v>0.25947539499574357</v>
      </c>
      <c r="T676" s="29">
        <v>0.37179419107453882</v>
      </c>
      <c r="U676" s="28" t="s">
        <v>168</v>
      </c>
      <c r="V676" s="28" t="s">
        <v>119</v>
      </c>
      <c r="W676" s="28">
        <v>0.4273848542003586</v>
      </c>
      <c r="X676" s="27">
        <v>2762.6526668111414</v>
      </c>
      <c r="Y676" s="30">
        <f t="shared" si="363"/>
        <v>2.2124090635978534E-4</v>
      </c>
      <c r="Z676" s="27">
        <f t="shared" si="364"/>
        <v>2762.6526668111414</v>
      </c>
      <c r="AA676" s="27">
        <v>0</v>
      </c>
      <c r="AB676" s="27">
        <v>0</v>
      </c>
      <c r="AC676" s="27">
        <v>50</v>
      </c>
      <c r="AD676" s="27">
        <v>0</v>
      </c>
      <c r="AE676" s="27">
        <v>0</v>
      </c>
      <c r="AF676" s="27">
        <f t="shared" si="365"/>
        <v>50</v>
      </c>
      <c r="AG676" s="27">
        <f t="shared" si="366"/>
        <v>1</v>
      </c>
      <c r="AH676" s="27">
        <v>0</v>
      </c>
      <c r="AI676" s="27">
        <v>0</v>
      </c>
      <c r="AJ676" s="27">
        <v>0</v>
      </c>
      <c r="AK676" s="27">
        <v>0</v>
      </c>
      <c r="AL676" s="27">
        <v>0</v>
      </c>
      <c r="AM676" s="27">
        <v>0</v>
      </c>
      <c r="AN676" s="27">
        <f t="shared" si="367"/>
        <v>0</v>
      </c>
      <c r="AO676" s="27">
        <v>0</v>
      </c>
      <c r="AP676" s="30">
        <f t="shared" si="368"/>
        <v>0</v>
      </c>
      <c r="AQ676" s="30">
        <f t="shared" si="369"/>
        <v>0</v>
      </c>
      <c r="AR676" s="31">
        <f t="shared" si="370"/>
        <v>0</v>
      </c>
      <c r="AS676" s="31">
        <f t="shared" si="386"/>
        <v>0</v>
      </c>
      <c r="AT676" s="32">
        <f t="shared" si="371"/>
        <v>0</v>
      </c>
      <c r="AU676" s="24">
        <v>910.32973944676382</v>
      </c>
      <c r="AV676" s="28">
        <f t="shared" si="372"/>
        <v>2.5280352482697985E-2</v>
      </c>
      <c r="AW676" s="30">
        <f t="shared" si="373"/>
        <v>3.2468163951598038E-4</v>
      </c>
      <c r="AX676" s="33">
        <f t="shared" si="374"/>
        <v>2.5280352482697985E-2</v>
      </c>
      <c r="AY676" s="30">
        <f t="shared" si="375"/>
        <v>3.2468163951598038E-4</v>
      </c>
      <c r="AZ676" s="31">
        <f t="shared" si="376"/>
        <v>0.89730875857883852</v>
      </c>
      <c r="BA676" s="31">
        <f t="shared" si="387"/>
        <v>910.32973944676382</v>
      </c>
      <c r="BB676" s="33">
        <f t="shared" si="377"/>
        <v>0</v>
      </c>
      <c r="BC676" s="31">
        <f t="shared" si="378"/>
        <v>0.44027426300868777</v>
      </c>
      <c r="BD676" s="30">
        <f t="shared" si="379"/>
        <v>2.2124090635978534E-4</v>
      </c>
      <c r="BE676" s="31">
        <f t="shared" si="380"/>
        <v>0.94291682728696335</v>
      </c>
      <c r="BF676" s="31">
        <f t="shared" si="381"/>
        <v>0.45684097413122721</v>
      </c>
      <c r="BG676" s="31">
        <f t="shared" si="382"/>
        <v>0.6933304610106491</v>
      </c>
      <c r="BH676" s="24">
        <v>85.32</v>
      </c>
      <c r="BI676" s="24">
        <v>58.760866250299998</v>
      </c>
      <c r="BJ676" s="24">
        <f t="shared" si="390"/>
        <v>110.00665772293692</v>
      </c>
      <c r="BK676" s="28">
        <f t="shared" si="392"/>
        <v>5.5003328861468463E-2</v>
      </c>
      <c r="BL676" s="28" t="str">
        <f t="shared" si="383"/>
        <v>FALSETRUE</v>
      </c>
      <c r="BM676" s="24" t="str">
        <f t="shared" si="384"/>
        <v>FALSETRUE</v>
      </c>
      <c r="BN676" s="28">
        <v>0.50819999999999999</v>
      </c>
      <c r="BO676" s="28">
        <f t="shared" si="385"/>
        <v>0.45173333333333332</v>
      </c>
      <c r="BP676" s="24">
        <v>3.31</v>
      </c>
      <c r="BQ676" s="24">
        <f t="shared" si="391"/>
        <v>304.28571428571428</v>
      </c>
      <c r="BR676" s="24">
        <v>7</v>
      </c>
      <c r="BS676" s="28">
        <v>6.75</v>
      </c>
      <c r="BT676" s="28">
        <v>384.00750000000005</v>
      </c>
      <c r="BU676" s="24">
        <v>0.84</v>
      </c>
      <c r="BV676" s="28">
        <v>62.38000000000001</v>
      </c>
      <c r="BW676" s="28">
        <v>3548.7982000000006</v>
      </c>
      <c r="BX676" s="24">
        <v>1834</v>
      </c>
      <c r="BY676" s="24">
        <v>3609</v>
      </c>
      <c r="BZ676" s="24">
        <v>246</v>
      </c>
      <c r="CA676" s="24">
        <v>1488</v>
      </c>
      <c r="CB676" s="24">
        <v>680</v>
      </c>
      <c r="CC676" s="24">
        <v>3521</v>
      </c>
      <c r="CD676" s="24">
        <v>57.63</v>
      </c>
      <c r="CE676" s="24">
        <v>26.96</v>
      </c>
      <c r="CF676" s="24">
        <v>98.92</v>
      </c>
      <c r="CG676" s="24">
        <v>4854</v>
      </c>
      <c r="CH676" s="24">
        <v>835</v>
      </c>
      <c r="CI676" s="24">
        <v>14.68</v>
      </c>
      <c r="CJ676" s="24" t="s">
        <v>98</v>
      </c>
      <c r="CK676" s="24">
        <v>1435</v>
      </c>
      <c r="CL676" s="28">
        <v>1.01</v>
      </c>
      <c r="CM676" s="28">
        <v>4</v>
      </c>
      <c r="CN676" s="24">
        <v>585</v>
      </c>
      <c r="CO676" s="24">
        <v>40.79</v>
      </c>
      <c r="CP676" s="24">
        <v>300</v>
      </c>
      <c r="CQ676" s="24">
        <v>1244</v>
      </c>
      <c r="CR676" s="24">
        <v>586</v>
      </c>
      <c r="CS676" s="24">
        <v>2130</v>
      </c>
      <c r="CT676" s="24">
        <v>402</v>
      </c>
      <c r="CU676" s="24">
        <v>758</v>
      </c>
      <c r="CV676" s="24">
        <v>482</v>
      </c>
      <c r="CW676" s="24">
        <v>359</v>
      </c>
      <c r="CX676" s="24">
        <v>77.91</v>
      </c>
      <c r="CY676" s="24">
        <v>97.68</v>
      </c>
      <c r="CZ676" s="24">
        <v>86.23</v>
      </c>
      <c r="DA676" s="24">
        <v>49.38</v>
      </c>
      <c r="DB676" s="24">
        <v>148</v>
      </c>
      <c r="DC676" s="24">
        <v>2.5499999999999998</v>
      </c>
      <c r="DD676" s="24">
        <v>9.6199999999999992</v>
      </c>
      <c r="DE676" s="24">
        <v>86</v>
      </c>
      <c r="DF676" s="24">
        <v>6</v>
      </c>
      <c r="DG676" s="24">
        <v>12.06</v>
      </c>
      <c r="DH676" s="24">
        <v>2.56</v>
      </c>
    </row>
    <row r="677" spans="1:112" ht="12.3" customHeight="1">
      <c r="A677" s="24">
        <v>688</v>
      </c>
      <c r="B677" s="24" t="s">
        <v>162</v>
      </c>
      <c r="C677" s="24" t="s">
        <v>163</v>
      </c>
      <c r="D677" s="25" t="s">
        <v>164</v>
      </c>
      <c r="E677" s="25" t="s">
        <v>165</v>
      </c>
      <c r="F677" s="25" t="s">
        <v>1461</v>
      </c>
      <c r="G677" s="25" t="s">
        <v>1462</v>
      </c>
      <c r="H677" s="25" t="s">
        <v>323</v>
      </c>
      <c r="I677" s="26">
        <v>11546</v>
      </c>
      <c r="J677" s="27">
        <v>13119.06182838828</v>
      </c>
      <c r="K677" s="27">
        <f t="shared" si="360"/>
        <v>2686.7541999999999</v>
      </c>
      <c r="L677" s="24">
        <v>2146</v>
      </c>
      <c r="M677" s="24">
        <v>501</v>
      </c>
      <c r="N677" s="24">
        <v>150</v>
      </c>
      <c r="O677" s="24">
        <f t="shared" si="361"/>
        <v>651</v>
      </c>
      <c r="P677" s="28">
        <v>23.27</v>
      </c>
      <c r="Q677" s="28">
        <f t="shared" si="362"/>
        <v>0.42098692229818613</v>
      </c>
      <c r="R677" s="29">
        <v>0.39823367796452686</v>
      </c>
      <c r="S677" s="29">
        <v>0.25947539499574357</v>
      </c>
      <c r="T677" s="29">
        <v>0.37179419107453882</v>
      </c>
      <c r="U677" s="28" t="s">
        <v>168</v>
      </c>
      <c r="V677" s="28" t="s">
        <v>119</v>
      </c>
      <c r="W677" s="28">
        <v>0.40134162862156342</v>
      </c>
      <c r="X677" s="27">
        <v>5265.2256401923378</v>
      </c>
      <c r="Y677" s="30">
        <f t="shared" si="363"/>
        <v>4.216539077891136E-4</v>
      </c>
      <c r="Z677" s="27">
        <f t="shared" si="364"/>
        <v>5265.2256401923378</v>
      </c>
      <c r="AA677" s="27">
        <v>0</v>
      </c>
      <c r="AB677" s="27">
        <v>0</v>
      </c>
      <c r="AC677" s="27">
        <v>0</v>
      </c>
      <c r="AD677" s="27">
        <v>0</v>
      </c>
      <c r="AE677" s="27">
        <v>0</v>
      </c>
      <c r="AF677" s="27">
        <f t="shared" si="365"/>
        <v>0</v>
      </c>
      <c r="AG677" s="27">
        <f t="shared" si="366"/>
        <v>0</v>
      </c>
      <c r="AH677" s="27">
        <v>0</v>
      </c>
      <c r="AI677" s="27">
        <v>0</v>
      </c>
      <c r="AJ677" s="27">
        <v>0</v>
      </c>
      <c r="AK677" s="27">
        <v>0</v>
      </c>
      <c r="AL677" s="27">
        <v>0</v>
      </c>
      <c r="AM677" s="27">
        <v>0</v>
      </c>
      <c r="AN677" s="27">
        <f t="shared" si="367"/>
        <v>0</v>
      </c>
      <c r="AO677" s="27">
        <v>0</v>
      </c>
      <c r="AP677" s="30">
        <f t="shared" si="368"/>
        <v>0</v>
      </c>
      <c r="AQ677" s="30">
        <f t="shared" si="369"/>
        <v>0</v>
      </c>
      <c r="AR677" s="31">
        <f t="shared" si="370"/>
        <v>0</v>
      </c>
      <c r="AS677" s="31">
        <f t="shared" si="386"/>
        <v>0</v>
      </c>
      <c r="AT677" s="32">
        <f t="shared" si="371"/>
        <v>0</v>
      </c>
      <c r="AU677" s="24">
        <v>1142.2182750569696</v>
      </c>
      <c r="AV677" s="28">
        <f t="shared" si="372"/>
        <v>3.1720023365564363E-2</v>
      </c>
      <c r="AW677" s="30">
        <f t="shared" si="373"/>
        <v>4.0738787953472071E-4</v>
      </c>
      <c r="AX677" s="33">
        <f t="shared" si="374"/>
        <v>3.1720023365564363E-2</v>
      </c>
      <c r="AY677" s="30">
        <f t="shared" si="375"/>
        <v>4.0738787953472071E-4</v>
      </c>
      <c r="AZ677" s="31">
        <f t="shared" si="376"/>
        <v>0.89798720781189711</v>
      </c>
      <c r="BA677" s="31">
        <f t="shared" si="387"/>
        <v>1142.2182750569696</v>
      </c>
      <c r="BB677" s="33">
        <f t="shared" si="377"/>
        <v>0</v>
      </c>
      <c r="BC677" s="31">
        <f t="shared" si="378"/>
        <v>0.44264696971399609</v>
      </c>
      <c r="BD677" s="30">
        <f t="shared" si="379"/>
        <v>4.216539077891136E-4</v>
      </c>
      <c r="BE677" s="31">
        <f t="shared" si="380"/>
        <v>0.94369288711615196</v>
      </c>
      <c r="BF677" s="31">
        <f t="shared" si="381"/>
        <v>0.44848538988183484</v>
      </c>
      <c r="BG677" s="31">
        <f t="shared" si="382"/>
        <v>0.68064950328644014</v>
      </c>
      <c r="BH677" s="24">
        <v>63.02</v>
      </c>
      <c r="BI677" s="24">
        <v>97.942225503900005</v>
      </c>
      <c r="BJ677" s="24">
        <f t="shared" si="390"/>
        <v>133.94694434287575</v>
      </c>
      <c r="BK677" s="28">
        <f t="shared" si="392"/>
        <v>6.697347217143787E-2</v>
      </c>
      <c r="BL677" s="28" t="str">
        <f t="shared" si="383"/>
        <v>FALSETRUE</v>
      </c>
      <c r="BM677" s="24" t="str">
        <f t="shared" si="384"/>
        <v>FALSETRUE</v>
      </c>
      <c r="BN677" s="28">
        <v>0.45549999999999996</v>
      </c>
      <c r="BO677" s="28">
        <f t="shared" si="385"/>
        <v>0.40488888888888885</v>
      </c>
      <c r="BP677" s="24">
        <v>3.6</v>
      </c>
      <c r="BQ677" s="24">
        <f t="shared" si="391"/>
        <v>355.75</v>
      </c>
      <c r="BR677" s="24">
        <v>8</v>
      </c>
      <c r="BS677" s="28">
        <v>5.89</v>
      </c>
      <c r="BT677" s="28">
        <v>680.05939999999998</v>
      </c>
      <c r="BU677" s="24">
        <v>0.39</v>
      </c>
      <c r="BV677" s="28">
        <v>51.99</v>
      </c>
      <c r="BW677" s="28">
        <v>6002.7654000000002</v>
      </c>
      <c r="BX677" s="24">
        <v>3447</v>
      </c>
      <c r="BY677" s="24">
        <v>7568</v>
      </c>
      <c r="BZ677" s="24">
        <v>531</v>
      </c>
      <c r="CA677" s="24">
        <v>2784</v>
      </c>
      <c r="CB677" s="24">
        <v>1379</v>
      </c>
      <c r="CC677" s="24">
        <v>7383</v>
      </c>
      <c r="CD677" s="24">
        <v>52.56</v>
      </c>
      <c r="CE677" s="24">
        <v>27.56</v>
      </c>
      <c r="CF677" s="24">
        <v>103.45</v>
      </c>
      <c r="CG677" s="24">
        <v>7276</v>
      </c>
      <c r="CH677" s="24">
        <v>4270</v>
      </c>
      <c r="CI677" s="24">
        <v>36.979999999999997</v>
      </c>
      <c r="CJ677" s="24" t="s">
        <v>98</v>
      </c>
      <c r="CK677" s="24">
        <v>2865</v>
      </c>
      <c r="CL677" s="28">
        <v>1.02</v>
      </c>
      <c r="CM677" s="28">
        <v>4.0999999999999996</v>
      </c>
      <c r="CN677" s="24">
        <v>1096</v>
      </c>
      <c r="CO677" s="24">
        <v>38.32</v>
      </c>
      <c r="CP677" s="24">
        <v>420</v>
      </c>
      <c r="CQ677" s="24">
        <v>1423</v>
      </c>
      <c r="CR677" s="24">
        <v>1003</v>
      </c>
      <c r="CS677" s="24">
        <v>2846</v>
      </c>
      <c r="CT677" s="24">
        <v>626</v>
      </c>
      <c r="CU677" s="24">
        <v>1309</v>
      </c>
      <c r="CV677" s="24">
        <v>960</v>
      </c>
      <c r="CW677" s="24">
        <v>733</v>
      </c>
      <c r="CX677" s="24">
        <v>68.42</v>
      </c>
      <c r="CY677" s="24">
        <v>97.47</v>
      </c>
      <c r="CZ677" s="24">
        <v>83.26</v>
      </c>
      <c r="DA677" s="24">
        <v>46.78</v>
      </c>
      <c r="DB677" s="24">
        <v>333</v>
      </c>
      <c r="DC677" s="24">
        <v>3.29</v>
      </c>
      <c r="DD677" s="24">
        <v>10.029999999999999</v>
      </c>
      <c r="DE677" s="24">
        <v>272</v>
      </c>
      <c r="DF677" s="24">
        <v>9.51</v>
      </c>
      <c r="DG677" s="24">
        <v>5.28</v>
      </c>
      <c r="DH677" s="24">
        <v>3.5</v>
      </c>
    </row>
    <row r="678" spans="1:112" ht="12.3" customHeight="1">
      <c r="A678" s="24">
        <v>689</v>
      </c>
      <c r="B678" s="24" t="s">
        <v>162</v>
      </c>
      <c r="C678" s="24" t="s">
        <v>163</v>
      </c>
      <c r="D678" s="25" t="s">
        <v>164</v>
      </c>
      <c r="E678" s="25" t="s">
        <v>165</v>
      </c>
      <c r="F678" s="25" t="s">
        <v>1514</v>
      </c>
      <c r="G678" s="25" t="s">
        <v>1515</v>
      </c>
      <c r="H678" s="25" t="s">
        <v>323</v>
      </c>
      <c r="I678" s="26">
        <v>9518</v>
      </c>
      <c r="J678" s="27">
        <v>10814.760997973293</v>
      </c>
      <c r="K678" s="27">
        <f t="shared" si="360"/>
        <v>1699.9147999999998</v>
      </c>
      <c r="L678" s="24">
        <v>1940</v>
      </c>
      <c r="M678" s="24">
        <v>318</v>
      </c>
      <c r="N678" s="24">
        <v>104</v>
      </c>
      <c r="O678" s="24">
        <f t="shared" si="361"/>
        <v>422</v>
      </c>
      <c r="P678" s="28">
        <v>17.86</v>
      </c>
      <c r="Q678" s="28">
        <f t="shared" si="362"/>
        <v>0.3887149327251842</v>
      </c>
      <c r="R678" s="29">
        <v>0.39823367796452686</v>
      </c>
      <c r="S678" s="29">
        <v>0.25947539499574357</v>
      </c>
      <c r="T678" s="29">
        <v>0.37179419107453882</v>
      </c>
      <c r="U678" s="28" t="s">
        <v>168</v>
      </c>
      <c r="V678" s="28" t="s">
        <v>119</v>
      </c>
      <c r="W678" s="28">
        <v>0.30803444293859578</v>
      </c>
      <c r="X678" s="27">
        <v>3331.3188795247556</v>
      </c>
      <c r="Y678" s="30">
        <f t="shared" si="363"/>
        <v>2.6678127769505289E-4</v>
      </c>
      <c r="Z678" s="27">
        <f t="shared" si="364"/>
        <v>3331.3188795247556</v>
      </c>
      <c r="AA678" s="27">
        <v>0</v>
      </c>
      <c r="AB678" s="27">
        <v>0</v>
      </c>
      <c r="AC678" s="27">
        <v>38</v>
      </c>
      <c r="AD678" s="27">
        <v>0</v>
      </c>
      <c r="AE678" s="27">
        <v>0</v>
      </c>
      <c r="AF678" s="27">
        <f t="shared" si="365"/>
        <v>38</v>
      </c>
      <c r="AG678" s="27">
        <f t="shared" si="366"/>
        <v>1</v>
      </c>
      <c r="AH678" s="27">
        <v>0</v>
      </c>
      <c r="AI678" s="27">
        <v>0</v>
      </c>
      <c r="AJ678" s="27">
        <v>0</v>
      </c>
      <c r="AK678" s="27">
        <v>0</v>
      </c>
      <c r="AL678" s="27">
        <v>0</v>
      </c>
      <c r="AM678" s="27">
        <v>0</v>
      </c>
      <c r="AN678" s="27">
        <f t="shared" si="367"/>
        <v>0</v>
      </c>
      <c r="AO678" s="27">
        <v>0</v>
      </c>
      <c r="AP678" s="30">
        <f t="shared" si="368"/>
        <v>0</v>
      </c>
      <c r="AQ678" s="30">
        <f t="shared" si="369"/>
        <v>0</v>
      </c>
      <c r="AR678" s="31">
        <f t="shared" si="370"/>
        <v>0</v>
      </c>
      <c r="AS678" s="31">
        <f t="shared" ref="AS678:AS709" si="393">AR678/1</f>
        <v>0</v>
      </c>
      <c r="AT678" s="32">
        <f t="shared" si="371"/>
        <v>0</v>
      </c>
      <c r="AU678" s="24">
        <v>1070.727723654559</v>
      </c>
      <c r="AV678" s="28">
        <f t="shared" si="372"/>
        <v>2.9734691830934138E-2</v>
      </c>
      <c r="AW678" s="30">
        <f t="shared" si="373"/>
        <v>3.8188978973998044E-4</v>
      </c>
      <c r="AX678" s="33">
        <f t="shared" si="374"/>
        <v>2.9734691830934138E-2</v>
      </c>
      <c r="AY678" s="30">
        <f t="shared" si="375"/>
        <v>3.8188978973998044E-4</v>
      </c>
      <c r="AZ678" s="31">
        <f t="shared" si="376"/>
        <v>0.89777804391493143</v>
      </c>
      <c r="BA678" s="31">
        <f t="shared" si="387"/>
        <v>1070.727723654559</v>
      </c>
      <c r="BB678" s="33">
        <f t="shared" si="377"/>
        <v>0</v>
      </c>
      <c r="BC678" s="31">
        <f t="shared" si="378"/>
        <v>0.44191547123679747</v>
      </c>
      <c r="BD678" s="30">
        <f t="shared" si="379"/>
        <v>2.6678127769505289E-4</v>
      </c>
      <c r="BE678" s="31">
        <f t="shared" si="380"/>
        <v>0.94309317339498822</v>
      </c>
      <c r="BF678" s="31">
        <f t="shared" si="381"/>
        <v>0.41713146587042638</v>
      </c>
      <c r="BG678" s="31">
        <f t="shared" si="382"/>
        <v>0.6330648254219754</v>
      </c>
      <c r="BH678" s="24">
        <v>99.46</v>
      </c>
      <c r="BI678" s="24">
        <v>92.036969800099996</v>
      </c>
      <c r="BJ678" s="24">
        <f t="shared" si="390"/>
        <v>117.5045312928321</v>
      </c>
      <c r="BK678" s="28">
        <f t="shared" si="392"/>
        <v>5.8752265646416051E-2</v>
      </c>
      <c r="BL678" s="28" t="str">
        <f t="shared" si="383"/>
        <v>FALSETRUE</v>
      </c>
      <c r="BM678" s="24" t="str">
        <f t="shared" si="384"/>
        <v>FALSETRUE</v>
      </c>
      <c r="BN678" s="28">
        <v>0.43509999999999999</v>
      </c>
      <c r="BO678" s="28">
        <f t="shared" si="385"/>
        <v>0.38675555555555552</v>
      </c>
      <c r="BP678" s="24">
        <v>3.14</v>
      </c>
      <c r="BQ678" s="24">
        <f t="shared" si="391"/>
        <v>267.38461538461536</v>
      </c>
      <c r="BR678" s="24">
        <v>13</v>
      </c>
      <c r="BS678" s="28">
        <v>3.3600000000000003</v>
      </c>
      <c r="BT678" s="28">
        <v>319.80480000000006</v>
      </c>
      <c r="BU678" s="24">
        <v>0.34</v>
      </c>
      <c r="BV678" s="28">
        <v>61.39</v>
      </c>
      <c r="BW678" s="28">
        <v>5843.1001999999999</v>
      </c>
      <c r="BX678" s="24">
        <v>2734</v>
      </c>
      <c r="BY678" s="24">
        <v>6283</v>
      </c>
      <c r="BZ678" s="24">
        <v>501</v>
      </c>
      <c r="CA678" s="24">
        <v>2132</v>
      </c>
      <c r="CB678" s="24">
        <v>1222</v>
      </c>
      <c r="CC678" s="24">
        <v>6164</v>
      </c>
      <c r="CD678" s="24">
        <v>51.49</v>
      </c>
      <c r="CE678" s="24">
        <v>28.49</v>
      </c>
      <c r="CF678" s="24">
        <v>100.59</v>
      </c>
      <c r="CG678" s="24">
        <v>9467</v>
      </c>
      <c r="CH678" s="24">
        <v>51</v>
      </c>
      <c r="CI678" s="24">
        <v>0.54</v>
      </c>
      <c r="CJ678" s="24" t="s">
        <v>98</v>
      </c>
      <c r="CK678" s="24">
        <v>2395</v>
      </c>
      <c r="CL678" s="28">
        <v>1.02</v>
      </c>
      <c r="CM678" s="28">
        <v>4.03</v>
      </c>
      <c r="CN678" s="24">
        <v>1002</v>
      </c>
      <c r="CO678" s="24">
        <v>41.94</v>
      </c>
      <c r="CP678" s="24">
        <v>866</v>
      </c>
      <c r="CQ678" s="24">
        <v>1307</v>
      </c>
      <c r="CR678" s="24">
        <v>1303</v>
      </c>
      <c r="CS678" s="24">
        <v>3476</v>
      </c>
      <c r="CT678" s="24">
        <v>531</v>
      </c>
      <c r="CU678" s="24">
        <v>1158</v>
      </c>
      <c r="CV678" s="24">
        <v>882</v>
      </c>
      <c r="CW678" s="24">
        <v>699</v>
      </c>
      <c r="CX678" s="24">
        <v>77.52</v>
      </c>
      <c r="CY678" s="24">
        <v>98.39</v>
      </c>
      <c r="CZ678" s="24">
        <v>88.55</v>
      </c>
      <c r="DA678" s="24">
        <v>55.88</v>
      </c>
      <c r="DB678" s="24">
        <v>244</v>
      </c>
      <c r="DC678" s="24">
        <v>2.2799999999999998</v>
      </c>
      <c r="DD678" s="24">
        <v>8.6199999999999992</v>
      </c>
      <c r="DE678" s="24">
        <v>162</v>
      </c>
      <c r="DF678" s="24">
        <v>6.78</v>
      </c>
      <c r="DG678" s="24">
        <v>3.73</v>
      </c>
      <c r="DH678" s="24">
        <v>3.34</v>
      </c>
    </row>
    <row r="679" spans="1:112" ht="12.3" customHeight="1">
      <c r="A679" s="24">
        <v>690</v>
      </c>
      <c r="B679" s="24" t="s">
        <v>162</v>
      </c>
      <c r="C679" s="24" t="s">
        <v>163</v>
      </c>
      <c r="D679" s="25" t="s">
        <v>164</v>
      </c>
      <c r="E679" s="25" t="s">
        <v>165</v>
      </c>
      <c r="F679" s="25" t="s">
        <v>952</v>
      </c>
      <c r="G679" s="25" t="s">
        <v>953</v>
      </c>
      <c r="H679" s="25" t="s">
        <v>323</v>
      </c>
      <c r="I679" s="26">
        <v>16996</v>
      </c>
      <c r="J679" s="27">
        <v>19311.586249375297</v>
      </c>
      <c r="K679" s="27">
        <f t="shared" si="360"/>
        <v>5785.4384</v>
      </c>
      <c r="L679" s="24">
        <v>2416</v>
      </c>
      <c r="M679" s="24">
        <v>828</v>
      </c>
      <c r="N679" s="24">
        <v>419</v>
      </c>
      <c r="O679" s="24">
        <f t="shared" si="361"/>
        <v>1247</v>
      </c>
      <c r="P679" s="28">
        <v>34.04</v>
      </c>
      <c r="Q679" s="28">
        <f t="shared" si="362"/>
        <v>0.48978804951796162</v>
      </c>
      <c r="R679" s="29">
        <v>0.39823367796452686</v>
      </c>
      <c r="S679" s="29">
        <v>0.25947539499574357</v>
      </c>
      <c r="T679" s="29">
        <v>0.37179419107453882</v>
      </c>
      <c r="U679" s="28" t="s">
        <v>168</v>
      </c>
      <c r="V679" s="28" t="s">
        <v>119</v>
      </c>
      <c r="W679" s="28">
        <v>0.58709364152462484</v>
      </c>
      <c r="X679" s="27">
        <v>11337.709494762616</v>
      </c>
      <c r="Y679" s="30">
        <f t="shared" si="363"/>
        <v>9.0795529774670013E-4</v>
      </c>
      <c r="Z679" s="27">
        <f t="shared" si="364"/>
        <v>11337.709494762616</v>
      </c>
      <c r="AA679" s="27">
        <v>0</v>
      </c>
      <c r="AB679" s="27">
        <v>0</v>
      </c>
      <c r="AC679" s="27">
        <v>30</v>
      </c>
      <c r="AD679" s="27">
        <v>0</v>
      </c>
      <c r="AE679" s="27">
        <v>0</v>
      </c>
      <c r="AF679" s="27">
        <f t="shared" si="365"/>
        <v>30</v>
      </c>
      <c r="AG679" s="27">
        <f t="shared" si="366"/>
        <v>1</v>
      </c>
      <c r="AH679" s="27">
        <v>0</v>
      </c>
      <c r="AI679" s="27">
        <v>0</v>
      </c>
      <c r="AJ679" s="27">
        <v>30</v>
      </c>
      <c r="AK679" s="27">
        <v>0</v>
      </c>
      <c r="AL679" s="27">
        <v>0</v>
      </c>
      <c r="AM679" s="27">
        <v>30</v>
      </c>
      <c r="AN679" s="27">
        <f t="shared" si="367"/>
        <v>1</v>
      </c>
      <c r="AO679" s="27">
        <v>0</v>
      </c>
      <c r="AP679" s="30">
        <f t="shared" si="368"/>
        <v>0</v>
      </c>
      <c r="AQ679" s="30">
        <f t="shared" si="369"/>
        <v>0</v>
      </c>
      <c r="AR679" s="31">
        <f t="shared" si="370"/>
        <v>0</v>
      </c>
      <c r="AS679" s="31">
        <f t="shared" si="393"/>
        <v>0</v>
      </c>
      <c r="AT679" s="32">
        <f t="shared" si="371"/>
        <v>0</v>
      </c>
      <c r="AU679" s="24">
        <v>2796.9141082233127</v>
      </c>
      <c r="AV679" s="28">
        <f t="shared" si="372"/>
        <v>7.7671827532172139E-2</v>
      </c>
      <c r="AW679" s="30">
        <f t="shared" si="373"/>
        <v>9.975579385061138E-4</v>
      </c>
      <c r="AX679" s="33">
        <f t="shared" si="374"/>
        <v>7.7671827532172139E-2</v>
      </c>
      <c r="AY679" s="30">
        <f t="shared" si="375"/>
        <v>9.975579385061138E-4</v>
      </c>
      <c r="AZ679" s="31">
        <f t="shared" si="376"/>
        <v>0.90282844377900873</v>
      </c>
      <c r="BA679" s="31">
        <f t="shared" si="387"/>
        <v>2796.9141082233127</v>
      </c>
      <c r="BB679" s="33">
        <f t="shared" si="377"/>
        <v>0</v>
      </c>
      <c r="BC679" s="31">
        <f t="shared" si="378"/>
        <v>0.45957798309190262</v>
      </c>
      <c r="BD679" s="30">
        <f t="shared" si="379"/>
        <v>9.0795529774670013E-4</v>
      </c>
      <c r="BE679" s="31">
        <f t="shared" si="380"/>
        <v>0.94557599335643117</v>
      </c>
      <c r="BF679" s="31">
        <f t="shared" si="381"/>
        <v>0.51119253005960086</v>
      </c>
      <c r="BG679" s="31">
        <f t="shared" si="382"/>
        <v>0.77581778474540841</v>
      </c>
      <c r="BH679" s="24">
        <v>74.06</v>
      </c>
      <c r="BI679" s="24">
        <v>2667.3330019700002</v>
      </c>
      <c r="BJ679" s="24">
        <f t="shared" si="390"/>
        <v>7.2400357342380666</v>
      </c>
      <c r="BK679" s="28">
        <f t="shared" si="392"/>
        <v>3.6200178671190334E-3</v>
      </c>
      <c r="BL679" s="28" t="str">
        <f t="shared" si="383"/>
        <v>TRUETRUE</v>
      </c>
      <c r="BM679" s="24" t="str">
        <f t="shared" si="384"/>
        <v>FALSETRUE</v>
      </c>
      <c r="BN679" s="28">
        <v>0.46060000000000001</v>
      </c>
      <c r="BO679" s="28">
        <f t="shared" si="385"/>
        <v>0.40942222222222224</v>
      </c>
      <c r="BP679" s="24">
        <v>5.79</v>
      </c>
      <c r="BQ679" s="24">
        <f t="shared" si="391"/>
        <v>317.60000000000002</v>
      </c>
      <c r="BR679" s="24">
        <v>15</v>
      </c>
      <c r="BS679" s="28">
        <v>14.31</v>
      </c>
      <c r="BT679" s="28">
        <v>2432.1276000000003</v>
      </c>
      <c r="BU679" s="24">
        <v>1.47</v>
      </c>
      <c r="BV679" s="28">
        <v>42.569999999999993</v>
      </c>
      <c r="BW679" s="28">
        <v>7235.1971999999987</v>
      </c>
      <c r="BX679" s="24">
        <v>5120</v>
      </c>
      <c r="BY679" s="24">
        <v>11116</v>
      </c>
      <c r="BZ679" s="24">
        <v>760</v>
      </c>
      <c r="CA679" s="24">
        <v>4066</v>
      </c>
      <c r="CB679" s="24">
        <v>2071</v>
      </c>
      <c r="CC679" s="24">
        <v>10859</v>
      </c>
      <c r="CD679" s="24">
        <v>52.9</v>
      </c>
      <c r="CE679" s="24">
        <v>26.98</v>
      </c>
      <c r="CF679" s="24">
        <v>119.02</v>
      </c>
      <c r="CG679" s="24">
        <v>12588</v>
      </c>
      <c r="CH679" s="24">
        <v>4408</v>
      </c>
      <c r="CI679" s="24">
        <v>25.94</v>
      </c>
      <c r="CJ679" s="24" t="s">
        <v>98</v>
      </c>
      <c r="CK679" s="24">
        <v>3797</v>
      </c>
      <c r="CL679" s="28">
        <v>1.01</v>
      </c>
      <c r="CM679" s="28">
        <v>4.2300000000000004</v>
      </c>
      <c r="CN679" s="24">
        <v>1240</v>
      </c>
      <c r="CO679" s="24">
        <v>32.69</v>
      </c>
      <c r="CP679" s="24">
        <v>898</v>
      </c>
      <c r="CQ679" s="24">
        <v>2242</v>
      </c>
      <c r="CR679" s="24">
        <v>1624</v>
      </c>
      <c r="CS679" s="24">
        <v>4764</v>
      </c>
      <c r="CT679" s="24">
        <v>743</v>
      </c>
      <c r="CU679" s="24">
        <v>2034</v>
      </c>
      <c r="CV679" s="24">
        <v>1405</v>
      </c>
      <c r="CW679" s="24">
        <v>1038</v>
      </c>
      <c r="CX679" s="24">
        <v>56.85</v>
      </c>
      <c r="CY679" s="24">
        <v>95.81</v>
      </c>
      <c r="CZ679" s="24">
        <v>82.31</v>
      </c>
      <c r="DA679" s="24">
        <v>39.51</v>
      </c>
      <c r="DB679" s="24">
        <v>793</v>
      </c>
      <c r="DC679" s="24">
        <v>5.5</v>
      </c>
      <c r="DD679" s="24">
        <v>11.97</v>
      </c>
      <c r="DE679" s="24">
        <v>541</v>
      </c>
      <c r="DF679" s="24">
        <v>14.26</v>
      </c>
      <c r="DG679" s="24">
        <v>14.63</v>
      </c>
      <c r="DH679" s="24">
        <v>5.95</v>
      </c>
    </row>
    <row r="680" spans="1:112" ht="12.3" customHeight="1">
      <c r="A680" s="24">
        <v>691</v>
      </c>
      <c r="B680" s="24" t="s">
        <v>162</v>
      </c>
      <c r="C680" s="24" t="s">
        <v>163</v>
      </c>
      <c r="D680" s="25" t="s">
        <v>164</v>
      </c>
      <c r="E680" s="25" t="s">
        <v>165</v>
      </c>
      <c r="F680" s="25" t="s">
        <v>996</v>
      </c>
      <c r="G680" s="25" t="s">
        <v>997</v>
      </c>
      <c r="H680" s="25" t="s">
        <v>323</v>
      </c>
      <c r="I680" s="26">
        <v>11461</v>
      </c>
      <c r="J680" s="27">
        <v>13022.481172281143</v>
      </c>
      <c r="K680" s="27">
        <f t="shared" si="360"/>
        <v>5637.6659</v>
      </c>
      <c r="L680" s="24">
        <v>1367</v>
      </c>
      <c r="M680" s="24">
        <v>879</v>
      </c>
      <c r="N680" s="24">
        <v>444</v>
      </c>
      <c r="O680" s="24">
        <f t="shared" si="361"/>
        <v>1323</v>
      </c>
      <c r="P680" s="28">
        <v>49.19</v>
      </c>
      <c r="Q680" s="28">
        <f t="shared" si="362"/>
        <v>0.65458763092093075</v>
      </c>
      <c r="R680" s="29">
        <v>0.39823367796452686</v>
      </c>
      <c r="S680" s="29">
        <v>0.25947539499574357</v>
      </c>
      <c r="T680" s="29">
        <v>0.37179419107453882</v>
      </c>
      <c r="U680" s="28" t="s">
        <v>168</v>
      </c>
      <c r="V680" s="28" t="s">
        <v>119</v>
      </c>
      <c r="W680" s="28">
        <v>0.8483882557754493</v>
      </c>
      <c r="X680" s="27">
        <v>11048.120087620227</v>
      </c>
      <c r="Y680" s="30">
        <f t="shared" si="363"/>
        <v>8.8476417289844764E-4</v>
      </c>
      <c r="Z680" s="27">
        <f t="shared" si="364"/>
        <v>11048.120087620227</v>
      </c>
      <c r="AA680" s="27">
        <v>0</v>
      </c>
      <c r="AB680" s="27">
        <v>0</v>
      </c>
      <c r="AC680" s="27">
        <v>0</v>
      </c>
      <c r="AD680" s="27">
        <v>0</v>
      </c>
      <c r="AE680" s="27">
        <v>0</v>
      </c>
      <c r="AF680" s="27">
        <f t="shared" si="365"/>
        <v>0</v>
      </c>
      <c r="AG680" s="27">
        <f t="shared" si="366"/>
        <v>0</v>
      </c>
      <c r="AH680" s="27">
        <v>0</v>
      </c>
      <c r="AI680" s="27">
        <v>0</v>
      </c>
      <c r="AJ680" s="27">
        <v>0</v>
      </c>
      <c r="AK680" s="27">
        <v>0</v>
      </c>
      <c r="AL680" s="27">
        <v>0</v>
      </c>
      <c r="AM680" s="27">
        <v>0</v>
      </c>
      <c r="AN680" s="27">
        <f t="shared" si="367"/>
        <v>0</v>
      </c>
      <c r="AO680" s="27">
        <v>0</v>
      </c>
      <c r="AP680" s="30">
        <f t="shared" si="368"/>
        <v>0</v>
      </c>
      <c r="AQ680" s="30">
        <f t="shared" si="369"/>
        <v>0</v>
      </c>
      <c r="AR680" s="31">
        <f t="shared" si="370"/>
        <v>0</v>
      </c>
      <c r="AS680" s="31">
        <f t="shared" si="393"/>
        <v>0</v>
      </c>
      <c r="AT680" s="32">
        <f t="shared" si="371"/>
        <v>0</v>
      </c>
      <c r="AU680" s="24">
        <v>2645.2745815078511</v>
      </c>
      <c r="AV680" s="28">
        <f t="shared" si="372"/>
        <v>7.3460715316936695E-2</v>
      </c>
      <c r="AW680" s="30">
        <f t="shared" si="373"/>
        <v>9.4347361277670851E-4</v>
      </c>
      <c r="AX680" s="33">
        <f t="shared" si="374"/>
        <v>7.3460715316936695E-2</v>
      </c>
      <c r="AY680" s="30">
        <f t="shared" si="375"/>
        <v>9.4347361277670851E-4</v>
      </c>
      <c r="AZ680" s="31">
        <f t="shared" si="376"/>
        <v>0.90238478355091356</v>
      </c>
      <c r="BA680" s="31">
        <f t="shared" si="387"/>
        <v>2645.2745815078511</v>
      </c>
      <c r="BB680" s="33">
        <f t="shared" si="377"/>
        <v>0</v>
      </c>
      <c r="BC680" s="31">
        <f t="shared" si="378"/>
        <v>0.458026392277459</v>
      </c>
      <c r="BD680" s="30">
        <f t="shared" si="379"/>
        <v>8.8476417289844764E-4</v>
      </c>
      <c r="BE680" s="31">
        <f t="shared" si="380"/>
        <v>0.94548619029844561</v>
      </c>
      <c r="BF680" s="31">
        <f t="shared" si="381"/>
        <v>0.59825307008226447</v>
      </c>
      <c r="BG680" s="31">
        <f t="shared" si="382"/>
        <v>0.90794631035443263</v>
      </c>
      <c r="BH680" s="24">
        <v>77.209999999999994</v>
      </c>
      <c r="BI680" s="24">
        <v>29.390769731599999</v>
      </c>
      <c r="BJ680" s="24">
        <f t="shared" si="390"/>
        <v>443.08064372604014</v>
      </c>
      <c r="BK680" s="28">
        <f t="shared" si="392"/>
        <v>0.22154032186302006</v>
      </c>
      <c r="BL680" s="28" t="str">
        <f t="shared" si="383"/>
        <v>TRUETRUE</v>
      </c>
      <c r="BM680" s="24" t="str">
        <f t="shared" si="384"/>
        <v>FALSETRUE</v>
      </c>
      <c r="BN680" s="28">
        <v>0.50639999999999996</v>
      </c>
      <c r="BO680" s="28">
        <f t="shared" si="385"/>
        <v>0.45013333333333327</v>
      </c>
      <c r="BP680" s="24">
        <v>5.03</v>
      </c>
      <c r="BQ680" s="24">
        <f t="shared" si="391"/>
        <v>519.66666666666663</v>
      </c>
      <c r="BR680" s="24">
        <v>6</v>
      </c>
      <c r="BS680" s="28">
        <v>8.76</v>
      </c>
      <c r="BT680" s="28">
        <v>1003.9836</v>
      </c>
      <c r="BU680" s="24">
        <v>1.59</v>
      </c>
      <c r="BV680" s="28">
        <v>61.26</v>
      </c>
      <c r="BW680" s="28">
        <v>7021.0086000000001</v>
      </c>
      <c r="BX680" s="24">
        <v>3696</v>
      </c>
      <c r="BY680" s="24">
        <v>7298</v>
      </c>
      <c r="BZ680" s="24">
        <v>467</v>
      </c>
      <c r="CA680" s="24">
        <v>2959</v>
      </c>
      <c r="CB680" s="24">
        <v>1475</v>
      </c>
      <c r="CC680" s="24">
        <v>7027</v>
      </c>
      <c r="CD680" s="24">
        <v>57.04</v>
      </c>
      <c r="CE680" s="24">
        <v>26.41</v>
      </c>
      <c r="CF680" s="24">
        <v>105.8</v>
      </c>
      <c r="CG680" s="24">
        <v>8849</v>
      </c>
      <c r="CH680" s="24">
        <v>2612</v>
      </c>
      <c r="CI680" s="24">
        <v>22.79</v>
      </c>
      <c r="CJ680" s="24" t="s">
        <v>98</v>
      </c>
      <c r="CK680" s="24">
        <v>2823</v>
      </c>
      <c r="CL680" s="28">
        <v>1.02</v>
      </c>
      <c r="CM680" s="28">
        <v>4.13</v>
      </c>
      <c r="CN680" s="24">
        <v>958</v>
      </c>
      <c r="CO680" s="24">
        <v>33.97</v>
      </c>
      <c r="CP680" s="24">
        <v>495</v>
      </c>
      <c r="CQ680" s="24">
        <v>1560</v>
      </c>
      <c r="CR680" s="24">
        <v>1063</v>
      </c>
      <c r="CS680" s="24">
        <v>3118</v>
      </c>
      <c r="CT680" s="24">
        <v>569</v>
      </c>
      <c r="CU680" s="24">
        <v>1406</v>
      </c>
      <c r="CV680" s="24">
        <v>1004</v>
      </c>
      <c r="CW680" s="24">
        <v>588</v>
      </c>
      <c r="CX680" s="24">
        <v>56.62</v>
      </c>
      <c r="CY680" s="24">
        <v>96.3</v>
      </c>
      <c r="CZ680" s="24">
        <v>80.13</v>
      </c>
      <c r="DA680" s="24">
        <v>37.64</v>
      </c>
      <c r="DB680" s="24">
        <v>454</v>
      </c>
      <c r="DC680" s="24">
        <v>4.72</v>
      </c>
      <c r="DD680" s="24">
        <v>16.03</v>
      </c>
      <c r="DE680" s="24">
        <v>425</v>
      </c>
      <c r="DF680" s="24">
        <v>15.07</v>
      </c>
      <c r="DG680" s="24">
        <v>32.770000000000003</v>
      </c>
      <c r="DH680" s="24">
        <v>5.0199999999999996</v>
      </c>
    </row>
    <row r="681" spans="1:112" ht="12.3" customHeight="1">
      <c r="A681" s="24">
        <v>692</v>
      </c>
      <c r="B681" s="24" t="s">
        <v>162</v>
      </c>
      <c r="C681" s="24" t="s">
        <v>163</v>
      </c>
      <c r="D681" s="25" t="s">
        <v>333</v>
      </c>
      <c r="E681" s="25" t="s">
        <v>1254</v>
      </c>
      <c r="F681" s="25" t="s">
        <v>1274</v>
      </c>
      <c r="G681" s="25" t="s">
        <v>1275</v>
      </c>
      <c r="H681" s="25" t="s">
        <v>323</v>
      </c>
      <c r="I681" s="26">
        <v>10902</v>
      </c>
      <c r="J681" s="27">
        <v>11848.352542372882</v>
      </c>
      <c r="K681" s="27">
        <f t="shared" si="360"/>
        <v>3147.4074000000001</v>
      </c>
      <c r="L681" s="24">
        <v>1688</v>
      </c>
      <c r="M681" s="24">
        <v>490</v>
      </c>
      <c r="N681" s="24">
        <v>195</v>
      </c>
      <c r="O681" s="24">
        <f t="shared" si="361"/>
        <v>685</v>
      </c>
      <c r="P681" s="28">
        <v>28.869999999999997</v>
      </c>
      <c r="Q681" s="28">
        <f t="shared" si="362"/>
        <v>0.42737095352672472</v>
      </c>
      <c r="R681" s="29">
        <v>0.47116455511889871</v>
      </c>
      <c r="S681" s="29">
        <v>5.6603083155389894E-2</v>
      </c>
      <c r="T681" s="29">
        <v>0.26572998502242079</v>
      </c>
      <c r="U681" s="28" t="s">
        <v>294</v>
      </c>
      <c r="V681" s="28" t="s">
        <v>295</v>
      </c>
      <c r="W681" s="28">
        <v>0.41789242163263868</v>
      </c>
      <c r="X681" s="27">
        <v>4951.3367362894351</v>
      </c>
      <c r="Y681" s="30">
        <f t="shared" si="363"/>
        <v>3.9651681168216199E-4</v>
      </c>
      <c r="Z681" s="27">
        <f t="shared" si="364"/>
        <v>4951.3367362894351</v>
      </c>
      <c r="AA681" s="27">
        <v>0</v>
      </c>
      <c r="AB681" s="27">
        <v>0</v>
      </c>
      <c r="AC681" s="27">
        <v>0</v>
      </c>
      <c r="AD681" s="27">
        <v>0</v>
      </c>
      <c r="AE681" s="27">
        <v>7165</v>
      </c>
      <c r="AF681" s="27">
        <f t="shared" si="365"/>
        <v>7165</v>
      </c>
      <c r="AG681" s="27">
        <f t="shared" si="366"/>
        <v>1</v>
      </c>
      <c r="AH681" s="27">
        <v>0</v>
      </c>
      <c r="AI681" s="27">
        <v>0</v>
      </c>
      <c r="AJ681" s="27">
        <v>0</v>
      </c>
      <c r="AK681" s="27">
        <v>0</v>
      </c>
      <c r="AL681" s="27">
        <v>7165</v>
      </c>
      <c r="AM681" s="27">
        <v>7165</v>
      </c>
      <c r="AN681" s="27">
        <f t="shared" si="367"/>
        <v>1</v>
      </c>
      <c r="AO681" s="27">
        <v>0</v>
      </c>
      <c r="AP681" s="30">
        <f t="shared" si="368"/>
        <v>0</v>
      </c>
      <c r="AQ681" s="30">
        <f t="shared" si="369"/>
        <v>0</v>
      </c>
      <c r="AR681" s="31">
        <f t="shared" si="370"/>
        <v>0</v>
      </c>
      <c r="AS681" s="31">
        <f t="shared" si="393"/>
        <v>0</v>
      </c>
      <c r="AT681" s="32">
        <f t="shared" si="371"/>
        <v>0</v>
      </c>
      <c r="AU681" s="24">
        <v>1707.0905423693289</v>
      </c>
      <c r="AV681" s="28">
        <f t="shared" si="372"/>
        <v>4.7406833766854513E-2</v>
      </c>
      <c r="AW681" s="30">
        <f t="shared" si="373"/>
        <v>6.0885735363928656E-4</v>
      </c>
      <c r="AX681" s="33">
        <f t="shared" si="374"/>
        <v>4.7406833766854513E-2</v>
      </c>
      <c r="AY681" s="30">
        <f t="shared" si="375"/>
        <v>6.0885735363928656E-4</v>
      </c>
      <c r="AZ681" s="31">
        <f t="shared" si="376"/>
        <v>0.89963988613653134</v>
      </c>
      <c r="BA681" s="31">
        <f t="shared" si="387"/>
        <v>1707.0905423693289</v>
      </c>
      <c r="BB681" s="33">
        <f t="shared" si="377"/>
        <v>0</v>
      </c>
      <c r="BC681" s="31">
        <f t="shared" si="378"/>
        <v>0.47273709167409489</v>
      </c>
      <c r="BD681" s="30">
        <f t="shared" si="379"/>
        <v>3.9651681168216199E-4</v>
      </c>
      <c r="BE681" s="31">
        <f t="shared" si="380"/>
        <v>0.94359554866818729</v>
      </c>
      <c r="BF681" s="31">
        <f t="shared" si="381"/>
        <v>0.45396149570416938</v>
      </c>
      <c r="BG681" s="31">
        <f t="shared" si="382"/>
        <v>0.68896038429172335</v>
      </c>
      <c r="BH681" s="24">
        <v>96.22</v>
      </c>
      <c r="BI681" s="24">
        <v>227.907470518</v>
      </c>
      <c r="BJ681" s="24">
        <f t="shared" si="390"/>
        <v>51.987556684488354</v>
      </c>
      <c r="BK681" s="28">
        <f t="shared" si="392"/>
        <v>2.5993778342244176E-2</v>
      </c>
      <c r="BL681" s="28" t="str">
        <f t="shared" si="383"/>
        <v>FALSETRUE</v>
      </c>
      <c r="BM681" s="24" t="str">
        <f t="shared" si="384"/>
        <v>FALSETRUE</v>
      </c>
      <c r="BN681" s="28">
        <v>0.44900000000000001</v>
      </c>
      <c r="BO681" s="28">
        <f t="shared" si="385"/>
        <v>0.39911111111111114</v>
      </c>
      <c r="BP681" s="24">
        <v>6.33</v>
      </c>
      <c r="BQ681" s="24">
        <f t="shared" si="391"/>
        <v>314.23076923076923</v>
      </c>
      <c r="BR681" s="24">
        <v>13</v>
      </c>
      <c r="BS681" s="28">
        <v>8.89</v>
      </c>
      <c r="BT681" s="28">
        <v>969.18780000000004</v>
      </c>
      <c r="BU681" s="24">
        <v>1.4</v>
      </c>
      <c r="BV681" s="28">
        <v>10.89</v>
      </c>
      <c r="BW681" s="28">
        <v>1187.2278000000001</v>
      </c>
      <c r="BX681" s="24">
        <v>3181</v>
      </c>
      <c r="BY681" s="24">
        <v>7085</v>
      </c>
      <c r="BZ681" s="24">
        <v>636</v>
      </c>
      <c r="CA681" s="24">
        <v>2504</v>
      </c>
      <c r="CB681" s="24">
        <v>1407</v>
      </c>
      <c r="CC681" s="24">
        <v>6991</v>
      </c>
      <c r="CD681" s="24">
        <v>53.87</v>
      </c>
      <c r="CE681" s="24">
        <v>28.58</v>
      </c>
      <c r="CF681" s="24">
        <v>103.47</v>
      </c>
      <c r="CG681" s="24">
        <v>10490</v>
      </c>
      <c r="CH681" s="24">
        <v>412</v>
      </c>
      <c r="CI681" s="24">
        <v>3.78</v>
      </c>
      <c r="CJ681" s="24" t="s">
        <v>98</v>
      </c>
      <c r="CK681" s="24">
        <v>2467</v>
      </c>
      <c r="CL681" s="28">
        <v>1.01</v>
      </c>
      <c r="CM681" s="28">
        <v>4.4800000000000004</v>
      </c>
      <c r="CN681" s="24">
        <v>868</v>
      </c>
      <c r="CO681" s="24">
        <v>35.270000000000003</v>
      </c>
      <c r="CP681" s="24">
        <v>607</v>
      </c>
      <c r="CQ681" s="24">
        <v>1545</v>
      </c>
      <c r="CR681" s="24">
        <v>1882</v>
      </c>
      <c r="CS681" s="24">
        <v>4085</v>
      </c>
      <c r="CT681" s="24">
        <v>374</v>
      </c>
      <c r="CU681" s="24">
        <v>1254</v>
      </c>
      <c r="CV681" s="24">
        <v>940</v>
      </c>
      <c r="CW681" s="24">
        <v>791</v>
      </c>
      <c r="CX681" s="24">
        <v>44</v>
      </c>
      <c r="CY681" s="24">
        <v>96.02</v>
      </c>
      <c r="CZ681" s="24">
        <v>80.900000000000006</v>
      </c>
      <c r="DA681" s="24">
        <v>54.85</v>
      </c>
      <c r="DB681" s="24">
        <v>558</v>
      </c>
      <c r="DC681" s="24">
        <v>5.2</v>
      </c>
      <c r="DD681" s="24">
        <v>10.36</v>
      </c>
      <c r="DE681" s="24">
        <v>236</v>
      </c>
      <c r="DF681" s="24">
        <v>9.59</v>
      </c>
      <c r="DG681" s="24">
        <v>12.23</v>
      </c>
      <c r="DH681" s="24">
        <v>5.73</v>
      </c>
    </row>
    <row r="682" spans="1:112" ht="12.3" customHeight="1">
      <c r="A682" s="24">
        <v>693</v>
      </c>
      <c r="B682" s="24" t="s">
        <v>162</v>
      </c>
      <c r="C682" s="24" t="s">
        <v>163</v>
      </c>
      <c r="D682" s="25" t="s">
        <v>333</v>
      </c>
      <c r="E682" s="25" t="s">
        <v>1254</v>
      </c>
      <c r="F682" s="25" t="s">
        <v>2564</v>
      </c>
      <c r="G682" s="25" t="s">
        <v>2565</v>
      </c>
      <c r="H682" s="25" t="s">
        <v>323</v>
      </c>
      <c r="I682" s="26">
        <v>2559</v>
      </c>
      <c r="J682" s="27">
        <v>2781.1350354001288</v>
      </c>
      <c r="K682" s="27">
        <f t="shared" si="360"/>
        <v>559.65329999999994</v>
      </c>
      <c r="L682" s="24">
        <v>568</v>
      </c>
      <c r="M682" s="24">
        <v>127</v>
      </c>
      <c r="N682" s="24">
        <v>32</v>
      </c>
      <c r="O682" s="24">
        <f t="shared" si="361"/>
        <v>159</v>
      </c>
      <c r="P682" s="28">
        <v>21.869999999999997</v>
      </c>
      <c r="Q682" s="28">
        <f t="shared" si="362"/>
        <v>0.39143711993791341</v>
      </c>
      <c r="R682" s="29">
        <v>0.47116455511889871</v>
      </c>
      <c r="S682" s="29">
        <v>5.6603083155389894E-2</v>
      </c>
      <c r="T682" s="29">
        <v>0.26572998502242079</v>
      </c>
      <c r="U682" s="28" t="s">
        <v>294</v>
      </c>
      <c r="V682" s="28" t="s">
        <v>295</v>
      </c>
      <c r="W682" s="28">
        <v>0.31656762248374815</v>
      </c>
      <c r="X682" s="27">
        <v>880.41730596287357</v>
      </c>
      <c r="Y682" s="30">
        <f t="shared" si="363"/>
        <v>7.0506265621476439E-5</v>
      </c>
      <c r="Z682" s="27">
        <f t="shared" si="364"/>
        <v>880.41730596287357</v>
      </c>
      <c r="AA682" s="27">
        <v>0</v>
      </c>
      <c r="AB682" s="27">
        <v>0</v>
      </c>
      <c r="AC682" s="27">
        <v>0</v>
      </c>
      <c r="AD682" s="27">
        <v>0</v>
      </c>
      <c r="AE682" s="27">
        <v>0</v>
      </c>
      <c r="AF682" s="27">
        <f t="shared" si="365"/>
        <v>0</v>
      </c>
      <c r="AG682" s="27">
        <f t="shared" si="366"/>
        <v>0</v>
      </c>
      <c r="AH682" s="27">
        <v>0</v>
      </c>
      <c r="AI682" s="27">
        <v>0</v>
      </c>
      <c r="AJ682" s="27">
        <v>0</v>
      </c>
      <c r="AK682" s="27">
        <v>0</v>
      </c>
      <c r="AL682" s="27">
        <v>0</v>
      </c>
      <c r="AM682" s="27">
        <v>0</v>
      </c>
      <c r="AN682" s="27">
        <f t="shared" si="367"/>
        <v>0</v>
      </c>
      <c r="AO682" s="27">
        <v>0</v>
      </c>
      <c r="AP682" s="30">
        <f t="shared" si="368"/>
        <v>0</v>
      </c>
      <c r="AQ682" s="30">
        <f t="shared" si="369"/>
        <v>0</v>
      </c>
      <c r="AR682" s="31">
        <f t="shared" si="370"/>
        <v>0</v>
      </c>
      <c r="AS682" s="31">
        <f t="shared" si="393"/>
        <v>0</v>
      </c>
      <c r="AT682" s="32">
        <f t="shared" si="371"/>
        <v>0</v>
      </c>
      <c r="AU682" s="24">
        <v>257.36947707928726</v>
      </c>
      <c r="AV682" s="28">
        <f t="shared" si="372"/>
        <v>7.1472905002600284E-3</v>
      </c>
      <c r="AW682" s="30">
        <f t="shared" si="373"/>
        <v>9.1794368741877523E-5</v>
      </c>
      <c r="AX682" s="33">
        <f t="shared" si="374"/>
        <v>7.1472905002600284E-3</v>
      </c>
      <c r="AY682" s="30">
        <f t="shared" si="375"/>
        <v>9.1794368741877523E-5</v>
      </c>
      <c r="AZ682" s="31">
        <f t="shared" si="376"/>
        <v>0.89539835628984565</v>
      </c>
      <c r="BA682" s="31">
        <f t="shared" si="387"/>
        <v>257.36947707928726</v>
      </c>
      <c r="BB682" s="33">
        <f t="shared" si="377"/>
        <v>0</v>
      </c>
      <c r="BC682" s="31">
        <f t="shared" si="378"/>
        <v>0.45790340063633478</v>
      </c>
      <c r="BD682" s="30">
        <f t="shared" si="379"/>
        <v>7.0506265621476439E-5</v>
      </c>
      <c r="BE682" s="31">
        <f t="shared" si="380"/>
        <v>0.94233313711362188</v>
      </c>
      <c r="BF682" s="31">
        <f t="shared" si="381"/>
        <v>0.41965708862099715</v>
      </c>
      <c r="BG682" s="31">
        <f t="shared" si="382"/>
        <v>0.63689786861457054</v>
      </c>
      <c r="BH682" s="24">
        <v>0</v>
      </c>
      <c r="BI682" s="24">
        <v>78.020275451499998</v>
      </c>
      <c r="BJ682" s="24">
        <f t="shared" si="390"/>
        <v>35.646311414639584</v>
      </c>
      <c r="BK682" s="28">
        <f t="shared" si="392"/>
        <v>1.7823155707319793E-2</v>
      </c>
      <c r="BL682" s="28" t="str">
        <f t="shared" si="383"/>
        <v>FALSEFALSE</v>
      </c>
      <c r="BM682" s="24" t="str">
        <f t="shared" si="384"/>
        <v>FALSEFALSE</v>
      </c>
      <c r="BN682" s="28">
        <v>0.47899999999999998</v>
      </c>
      <c r="BO682" s="28">
        <f t="shared" si="385"/>
        <v>0.42577777777777776</v>
      </c>
      <c r="BP682" s="24">
        <v>6.7</v>
      </c>
      <c r="BQ682" s="24">
        <f t="shared" si="391"/>
        <v>162.6</v>
      </c>
      <c r="BR682" s="24">
        <v>5</v>
      </c>
      <c r="BS682" s="28">
        <v>9.7100000000000009</v>
      </c>
      <c r="BT682" s="28">
        <v>248.47890000000001</v>
      </c>
      <c r="BU682" s="24">
        <v>1.75</v>
      </c>
      <c r="BV682" s="28">
        <v>7.41</v>
      </c>
      <c r="BW682" s="28">
        <v>189.62189999999998</v>
      </c>
      <c r="BX682" s="24">
        <v>776</v>
      </c>
      <c r="BY682" s="24">
        <v>1620</v>
      </c>
      <c r="BZ682" s="24">
        <v>163</v>
      </c>
      <c r="CA682" s="24">
        <v>628</v>
      </c>
      <c r="CB682" s="24">
        <v>300</v>
      </c>
      <c r="CC682" s="24">
        <v>1631</v>
      </c>
      <c r="CD682" s="24">
        <v>57.96</v>
      </c>
      <c r="CE682" s="24">
        <v>29.51</v>
      </c>
      <c r="CF682" s="24">
        <v>101.81</v>
      </c>
      <c r="CG682" s="24">
        <v>0</v>
      </c>
      <c r="CH682" s="24">
        <v>2559</v>
      </c>
      <c r="CI682" s="24">
        <v>100</v>
      </c>
      <c r="CJ682" s="24" t="s">
        <v>1980</v>
      </c>
      <c r="CK682" s="24">
        <v>741</v>
      </c>
      <c r="CL682" s="28">
        <v>1</v>
      </c>
      <c r="CM682" s="28">
        <v>3.45</v>
      </c>
      <c r="CN682" s="24">
        <v>310</v>
      </c>
      <c r="CO682" s="24">
        <v>41.84</v>
      </c>
      <c r="CP682" s="24">
        <v>232</v>
      </c>
      <c r="CQ682" s="24">
        <v>344</v>
      </c>
      <c r="CR682" s="24">
        <v>237</v>
      </c>
      <c r="CS682" s="24">
        <v>813</v>
      </c>
      <c r="CT682" s="24">
        <v>141</v>
      </c>
      <c r="CU682" s="24">
        <v>320</v>
      </c>
      <c r="CV682" s="24">
        <v>203</v>
      </c>
      <c r="CW682" s="24">
        <v>143</v>
      </c>
      <c r="CX682" s="24">
        <v>69.459999999999994</v>
      </c>
      <c r="CY682" s="24">
        <v>99.07</v>
      </c>
      <c r="CZ682" s="24">
        <v>82.19</v>
      </c>
      <c r="DA682" s="24">
        <v>49.83</v>
      </c>
      <c r="DB682" s="24">
        <v>137</v>
      </c>
      <c r="DC682" s="24">
        <v>1.36</v>
      </c>
      <c r="DD682" s="24">
        <v>3.91</v>
      </c>
      <c r="DE682" s="24">
        <v>97</v>
      </c>
      <c r="DF682" s="24">
        <v>13.09</v>
      </c>
      <c r="DG682" s="24">
        <v>1.89</v>
      </c>
      <c r="DH682" s="24">
        <v>7.43</v>
      </c>
    </row>
    <row r="683" spans="1:112" ht="12.3" customHeight="1">
      <c r="A683" s="24">
        <v>694</v>
      </c>
      <c r="B683" s="24" t="s">
        <v>162</v>
      </c>
      <c r="C683" s="24" t="s">
        <v>163</v>
      </c>
      <c r="D683" s="25" t="s">
        <v>333</v>
      </c>
      <c r="E683" s="25" t="s">
        <v>1254</v>
      </c>
      <c r="F683" s="25" t="s">
        <v>1957</v>
      </c>
      <c r="G683" s="25" t="s">
        <v>1958</v>
      </c>
      <c r="H683" s="25" t="s">
        <v>323</v>
      </c>
      <c r="I683" s="26">
        <v>8393</v>
      </c>
      <c r="J683" s="27">
        <v>9121.5577773010082</v>
      </c>
      <c r="K683" s="27">
        <f t="shared" si="360"/>
        <v>2900.6208000000001</v>
      </c>
      <c r="L683" s="24">
        <v>1166</v>
      </c>
      <c r="M683" s="24">
        <v>416</v>
      </c>
      <c r="N683" s="24">
        <v>200</v>
      </c>
      <c r="O683" s="24">
        <f t="shared" si="361"/>
        <v>616</v>
      </c>
      <c r="P683" s="28">
        <v>34.56</v>
      </c>
      <c r="Q683" s="28">
        <f t="shared" si="362"/>
        <v>0.45748798854664524</v>
      </c>
      <c r="R683" s="29">
        <v>0.47116455511889871</v>
      </c>
      <c r="S683" s="29">
        <v>5.6603083155389894E-2</v>
      </c>
      <c r="T683" s="29">
        <v>0.26572998502242079</v>
      </c>
      <c r="U683" s="28" t="s">
        <v>294</v>
      </c>
      <c r="V683" s="28" t="s">
        <v>295</v>
      </c>
      <c r="W683" s="28">
        <v>0.50025500836937975</v>
      </c>
      <c r="X683" s="27">
        <v>4563.1049622254968</v>
      </c>
      <c r="Y683" s="30">
        <f t="shared" si="363"/>
        <v>3.6542613184265948E-4</v>
      </c>
      <c r="Z683" s="27">
        <f t="shared" si="364"/>
        <v>4563.1049622254968</v>
      </c>
      <c r="AA683" s="27">
        <v>0</v>
      </c>
      <c r="AB683" s="27">
        <v>0</v>
      </c>
      <c r="AC683" s="27">
        <v>0</v>
      </c>
      <c r="AD683" s="27">
        <v>0</v>
      </c>
      <c r="AE683" s="27">
        <v>0</v>
      </c>
      <c r="AF683" s="27">
        <f t="shared" si="365"/>
        <v>0</v>
      </c>
      <c r="AG683" s="27">
        <f t="shared" si="366"/>
        <v>0</v>
      </c>
      <c r="AH683" s="27">
        <v>0</v>
      </c>
      <c r="AI683" s="27">
        <v>0</v>
      </c>
      <c r="AJ683" s="27">
        <v>0</v>
      </c>
      <c r="AK683" s="27">
        <v>0</v>
      </c>
      <c r="AL683" s="27">
        <v>0</v>
      </c>
      <c r="AM683" s="27">
        <v>0</v>
      </c>
      <c r="AN683" s="27">
        <f t="shared" si="367"/>
        <v>0</v>
      </c>
      <c r="AO683" s="27">
        <v>0</v>
      </c>
      <c r="AP683" s="30">
        <f t="shared" si="368"/>
        <v>0</v>
      </c>
      <c r="AQ683" s="30">
        <f t="shared" si="369"/>
        <v>0</v>
      </c>
      <c r="AR683" s="31">
        <f t="shared" si="370"/>
        <v>0</v>
      </c>
      <c r="AS683" s="31">
        <f t="shared" si="393"/>
        <v>0</v>
      </c>
      <c r="AT683" s="32">
        <f t="shared" si="371"/>
        <v>0</v>
      </c>
      <c r="AU683" s="24">
        <v>939.47890571769517</v>
      </c>
      <c r="AV683" s="28">
        <f t="shared" si="372"/>
        <v>2.6089840699960613E-2</v>
      </c>
      <c r="AW683" s="30">
        <f t="shared" si="373"/>
        <v>3.350780911370398E-4</v>
      </c>
      <c r="AX683" s="33">
        <f t="shared" si="374"/>
        <v>2.6089840699960613E-2</v>
      </c>
      <c r="AY683" s="30">
        <f t="shared" si="375"/>
        <v>3.350780911370398E-4</v>
      </c>
      <c r="AZ683" s="31">
        <f t="shared" si="376"/>
        <v>0.89739404192175487</v>
      </c>
      <c r="BA683" s="31">
        <f t="shared" si="387"/>
        <v>939.47890571769517</v>
      </c>
      <c r="BB683" s="33">
        <f t="shared" si="377"/>
        <v>0</v>
      </c>
      <c r="BC683" s="31">
        <f t="shared" si="378"/>
        <v>0.4648828125802047</v>
      </c>
      <c r="BD683" s="30">
        <f t="shared" si="379"/>
        <v>3.6542613184265948E-4</v>
      </c>
      <c r="BE683" s="31">
        <f t="shared" si="380"/>
        <v>0.94347515614118793</v>
      </c>
      <c r="BF683" s="31">
        <f t="shared" si="381"/>
        <v>0.48136519688080348</v>
      </c>
      <c r="BG683" s="31">
        <f t="shared" si="382"/>
        <v>0.73054995669451772</v>
      </c>
      <c r="BH683" s="24">
        <v>55.99</v>
      </c>
      <c r="BI683" s="24">
        <v>240.17499131100001</v>
      </c>
      <c r="BJ683" s="24">
        <f t="shared" si="390"/>
        <v>37.978799239299654</v>
      </c>
      <c r="BK683" s="28">
        <f t="shared" si="392"/>
        <v>1.8989399619649829E-2</v>
      </c>
      <c r="BL683" s="28" t="str">
        <f t="shared" si="383"/>
        <v>TRUEFALSE</v>
      </c>
      <c r="BM683" s="24" t="str">
        <f t="shared" si="384"/>
        <v>FALSETRUE</v>
      </c>
      <c r="BN683" s="28">
        <v>0.53909999999999991</v>
      </c>
      <c r="BO683" s="28">
        <f t="shared" si="385"/>
        <v>0.4791999999999999</v>
      </c>
      <c r="BP683" s="24">
        <v>9.17</v>
      </c>
      <c r="BQ683" s="24">
        <f t="shared" si="391"/>
        <v>208.66666666666666</v>
      </c>
      <c r="BR683" s="24">
        <v>9</v>
      </c>
      <c r="BS683" s="28">
        <v>15.76</v>
      </c>
      <c r="BT683" s="28">
        <v>1322.7367999999999</v>
      </c>
      <c r="BU683" s="24">
        <v>0.38</v>
      </c>
      <c r="BV683" s="28">
        <v>11.52</v>
      </c>
      <c r="BW683" s="28">
        <v>966.87360000000001</v>
      </c>
      <c r="BX683" s="24">
        <v>2787</v>
      </c>
      <c r="BY683" s="24">
        <v>5170</v>
      </c>
      <c r="BZ683" s="24">
        <v>436</v>
      </c>
      <c r="CA683" s="24">
        <v>2196</v>
      </c>
      <c r="CB683" s="24">
        <v>1195</v>
      </c>
      <c r="CC683" s="24">
        <v>5002</v>
      </c>
      <c r="CD683" s="24">
        <v>62.34</v>
      </c>
      <c r="CE683" s="24">
        <v>26.65</v>
      </c>
      <c r="CF683" s="24">
        <v>103.71</v>
      </c>
      <c r="CG683" s="24">
        <v>4699</v>
      </c>
      <c r="CH683" s="24">
        <v>3694</v>
      </c>
      <c r="CI683" s="24">
        <v>44.01</v>
      </c>
      <c r="CJ683" s="24" t="s">
        <v>98</v>
      </c>
      <c r="CK683" s="24">
        <v>1857</v>
      </c>
      <c r="CL683" s="28">
        <v>1.01</v>
      </c>
      <c r="CM683" s="28">
        <v>4.58</v>
      </c>
      <c r="CN683" s="24">
        <v>721</v>
      </c>
      <c r="CO683" s="24">
        <v>38.83</v>
      </c>
      <c r="CP683" s="24">
        <v>546</v>
      </c>
      <c r="CQ683" s="24">
        <v>1086</v>
      </c>
      <c r="CR683" s="24">
        <v>213</v>
      </c>
      <c r="CS683" s="24">
        <v>1878</v>
      </c>
      <c r="CT683" s="24">
        <v>415</v>
      </c>
      <c r="CU683" s="24">
        <v>1072</v>
      </c>
      <c r="CV683" s="24">
        <v>786</v>
      </c>
      <c r="CW683" s="24">
        <v>464</v>
      </c>
      <c r="CX683" s="24">
        <v>55.7</v>
      </c>
      <c r="CY683" s="24">
        <v>96.32</v>
      </c>
      <c r="CZ683" s="24">
        <v>79.23</v>
      </c>
      <c r="DA683" s="24">
        <v>40.24</v>
      </c>
      <c r="DB683" s="24">
        <v>604</v>
      </c>
      <c r="DC683" s="24">
        <v>5.43</v>
      </c>
      <c r="DD683" s="24">
        <v>15.35</v>
      </c>
      <c r="DE683" s="24">
        <v>264</v>
      </c>
      <c r="DF683" s="24">
        <v>14.22</v>
      </c>
      <c r="DG683" s="24">
        <v>7.49</v>
      </c>
      <c r="DH683" s="24">
        <v>9.09</v>
      </c>
    </row>
    <row r="684" spans="1:112" ht="12.3" customHeight="1">
      <c r="A684" s="24">
        <v>695</v>
      </c>
      <c r="B684" s="24" t="s">
        <v>162</v>
      </c>
      <c r="C684" s="24" t="s">
        <v>163</v>
      </c>
      <c r="D684" s="25" t="s">
        <v>333</v>
      </c>
      <c r="E684" s="25" t="s">
        <v>1254</v>
      </c>
      <c r="F684" s="25" t="s">
        <v>2274</v>
      </c>
      <c r="G684" s="25" t="s">
        <v>2275</v>
      </c>
      <c r="H684" s="25" t="s">
        <v>323</v>
      </c>
      <c r="I684" s="26">
        <v>3358</v>
      </c>
      <c r="J684" s="27">
        <v>3649.4925552456557</v>
      </c>
      <c r="K684" s="27">
        <f t="shared" si="360"/>
        <v>1429.1648</v>
      </c>
      <c r="L684" s="24">
        <v>467</v>
      </c>
      <c r="M684" s="24">
        <v>261</v>
      </c>
      <c r="N684" s="24">
        <v>85</v>
      </c>
      <c r="O684" s="24">
        <f t="shared" si="361"/>
        <v>346</v>
      </c>
      <c r="P684" s="28">
        <v>42.56</v>
      </c>
      <c r="Q684" s="28">
        <f t="shared" si="362"/>
        <v>0.50227693134310925</v>
      </c>
      <c r="R684" s="29">
        <v>0.47116455511889871</v>
      </c>
      <c r="S684" s="29">
        <v>5.6603083155389894E-2</v>
      </c>
      <c r="T684" s="29">
        <v>0.26572998502242079</v>
      </c>
      <c r="U684" s="28" t="s">
        <v>294</v>
      </c>
      <c r="V684" s="28" t="s">
        <v>295</v>
      </c>
      <c r="W684" s="28">
        <v>0.61605477882525483</v>
      </c>
      <c r="X684" s="27">
        <v>2248.2873289462764</v>
      </c>
      <c r="Y684" s="30">
        <f t="shared" si="363"/>
        <v>1.8004910005116429E-4</v>
      </c>
      <c r="Z684" s="27">
        <f t="shared" si="364"/>
        <v>2248.2873289462764</v>
      </c>
      <c r="AA684" s="27">
        <v>0</v>
      </c>
      <c r="AB684" s="27">
        <v>0</v>
      </c>
      <c r="AC684" s="27">
        <v>0</v>
      </c>
      <c r="AD684" s="27">
        <v>0</v>
      </c>
      <c r="AE684" s="27">
        <v>0</v>
      </c>
      <c r="AF684" s="27">
        <f t="shared" si="365"/>
        <v>0</v>
      </c>
      <c r="AG684" s="27">
        <f t="shared" si="366"/>
        <v>0</v>
      </c>
      <c r="AH684" s="27">
        <v>0</v>
      </c>
      <c r="AI684" s="27">
        <v>0</v>
      </c>
      <c r="AJ684" s="27">
        <v>0</v>
      </c>
      <c r="AK684" s="27">
        <v>0</v>
      </c>
      <c r="AL684" s="27">
        <v>0</v>
      </c>
      <c r="AM684" s="27">
        <v>0</v>
      </c>
      <c r="AN684" s="27">
        <f t="shared" si="367"/>
        <v>0</v>
      </c>
      <c r="AO684" s="27">
        <v>0</v>
      </c>
      <c r="AP684" s="30">
        <f t="shared" si="368"/>
        <v>0</v>
      </c>
      <c r="AQ684" s="30">
        <f t="shared" si="369"/>
        <v>0</v>
      </c>
      <c r="AR684" s="31">
        <f t="shared" si="370"/>
        <v>0</v>
      </c>
      <c r="AS684" s="31">
        <f t="shared" si="393"/>
        <v>0</v>
      </c>
      <c r="AT684" s="32">
        <f t="shared" si="371"/>
        <v>0</v>
      </c>
      <c r="AU684" s="24">
        <v>705.99877653374199</v>
      </c>
      <c r="AV684" s="28">
        <f t="shared" si="372"/>
        <v>1.9605970397026967E-2</v>
      </c>
      <c r="AW684" s="30">
        <f t="shared" si="373"/>
        <v>2.5180418734925525E-4</v>
      </c>
      <c r="AX684" s="33">
        <f t="shared" si="374"/>
        <v>1.9605970397026967E-2</v>
      </c>
      <c r="AY684" s="30">
        <f t="shared" si="375"/>
        <v>2.5180418734925525E-4</v>
      </c>
      <c r="AZ684" s="31">
        <f t="shared" si="376"/>
        <v>0.89671093607453201</v>
      </c>
      <c r="BA684" s="31">
        <f t="shared" si="387"/>
        <v>705.99877653374199</v>
      </c>
      <c r="BB684" s="33">
        <f t="shared" si="377"/>
        <v>0</v>
      </c>
      <c r="BC684" s="31">
        <f t="shared" si="378"/>
        <v>0.46249382053015253</v>
      </c>
      <c r="BD684" s="30">
        <f t="shared" si="379"/>
        <v>1.8004910005116429E-4</v>
      </c>
      <c r="BE684" s="31">
        <f t="shared" si="380"/>
        <v>0.94275732013952362</v>
      </c>
      <c r="BF684" s="31">
        <f t="shared" si="381"/>
        <v>0.51966404935494326</v>
      </c>
      <c r="BG684" s="31">
        <f t="shared" si="382"/>
        <v>0.78867469275299262</v>
      </c>
      <c r="BH684" s="24">
        <v>0</v>
      </c>
      <c r="BI684" s="24">
        <v>119.738804086</v>
      </c>
      <c r="BJ684" s="24">
        <f t="shared" si="390"/>
        <v>30.47877906500954</v>
      </c>
      <c r="BK684" s="28">
        <f t="shared" si="392"/>
        <v>1.523938953250477E-2</v>
      </c>
      <c r="BL684" s="28" t="str">
        <f t="shared" si="383"/>
        <v>TRUEFALSE</v>
      </c>
      <c r="BM684" s="24" t="str">
        <f t="shared" si="384"/>
        <v>FALSEFALSE</v>
      </c>
      <c r="BN684" s="28">
        <v>0.63380000000000003</v>
      </c>
      <c r="BO684" s="28">
        <f t="shared" si="385"/>
        <v>0.56337777777777776</v>
      </c>
      <c r="BP684" s="24">
        <v>11.05</v>
      </c>
      <c r="BQ684" s="24">
        <f t="shared" si="391"/>
        <v>143.25</v>
      </c>
      <c r="BR684" s="24">
        <v>8</v>
      </c>
      <c r="BS684" s="28">
        <v>24.450000000000003</v>
      </c>
      <c r="BT684" s="28">
        <v>821.03100000000006</v>
      </c>
      <c r="BU684" s="24">
        <v>0.61</v>
      </c>
      <c r="BV684" s="28">
        <v>6.7200000000000006</v>
      </c>
      <c r="BW684" s="28">
        <v>225.65760000000003</v>
      </c>
      <c r="BX684" s="24">
        <v>1239</v>
      </c>
      <c r="BY684" s="24">
        <v>1955</v>
      </c>
      <c r="BZ684" s="24">
        <v>164</v>
      </c>
      <c r="CA684" s="24">
        <v>972</v>
      </c>
      <c r="CB684" s="24">
        <v>490</v>
      </c>
      <c r="CC684" s="24">
        <v>1896</v>
      </c>
      <c r="CD684" s="24">
        <v>71.760000000000005</v>
      </c>
      <c r="CE684" s="24">
        <v>25.89</v>
      </c>
      <c r="CF684" s="24">
        <v>115.81</v>
      </c>
      <c r="CG684" s="24">
        <v>0</v>
      </c>
      <c r="CH684" s="24">
        <v>3358</v>
      </c>
      <c r="CI684" s="24">
        <v>100</v>
      </c>
      <c r="CJ684" s="24" t="s">
        <v>1980</v>
      </c>
      <c r="CK684" s="24">
        <v>821</v>
      </c>
      <c r="CL684" s="28">
        <v>1</v>
      </c>
      <c r="CM684" s="28">
        <v>4.0999999999999996</v>
      </c>
      <c r="CN684" s="24">
        <v>260</v>
      </c>
      <c r="CO684" s="24">
        <v>31.75</v>
      </c>
      <c r="CP684" s="24">
        <v>217</v>
      </c>
      <c r="CQ684" s="24">
        <v>756</v>
      </c>
      <c r="CR684" s="24">
        <v>173</v>
      </c>
      <c r="CS684" s="24">
        <v>1146</v>
      </c>
      <c r="CT684" s="24">
        <v>215</v>
      </c>
      <c r="CU684" s="24">
        <v>470</v>
      </c>
      <c r="CV684" s="24">
        <v>298</v>
      </c>
      <c r="CW684" s="24">
        <v>135</v>
      </c>
      <c r="CX684" s="24">
        <v>60.22</v>
      </c>
      <c r="CY684" s="24">
        <v>96.11</v>
      </c>
      <c r="CZ684" s="24">
        <v>73.95</v>
      </c>
      <c r="DA684" s="24">
        <v>33.090000000000003</v>
      </c>
      <c r="DB684" s="24">
        <v>281</v>
      </c>
      <c r="DC684" s="24">
        <v>6.02</v>
      </c>
      <c r="DD684" s="24">
        <v>11.6</v>
      </c>
      <c r="DE684" s="24">
        <v>227</v>
      </c>
      <c r="DF684" s="24">
        <v>27.72</v>
      </c>
      <c r="DG684" s="24">
        <v>1.47</v>
      </c>
      <c r="DH684" s="24">
        <v>12.42</v>
      </c>
    </row>
    <row r="685" spans="1:112" ht="12.3" customHeight="1">
      <c r="A685" s="24">
        <v>696</v>
      </c>
      <c r="B685" s="24" t="s">
        <v>162</v>
      </c>
      <c r="C685" s="24" t="s">
        <v>163</v>
      </c>
      <c r="D685" s="25" t="s">
        <v>333</v>
      </c>
      <c r="E685" s="25" t="s">
        <v>1254</v>
      </c>
      <c r="F685" s="25" t="s">
        <v>2283</v>
      </c>
      <c r="G685" s="25" t="s">
        <v>2284</v>
      </c>
      <c r="H685" s="25" t="s">
        <v>323</v>
      </c>
      <c r="I685" s="26">
        <v>5231</v>
      </c>
      <c r="J685" s="27">
        <v>5685.0790817421148</v>
      </c>
      <c r="K685" s="27">
        <f t="shared" si="360"/>
        <v>1317.1657999999998</v>
      </c>
      <c r="L685" s="24">
        <v>1040</v>
      </c>
      <c r="M685" s="24">
        <v>276</v>
      </c>
      <c r="N685" s="24">
        <v>74</v>
      </c>
      <c r="O685" s="24">
        <f t="shared" si="361"/>
        <v>350</v>
      </c>
      <c r="P685" s="28">
        <v>25.18</v>
      </c>
      <c r="Q685" s="28">
        <f t="shared" si="362"/>
        <v>0.40716653842191819</v>
      </c>
      <c r="R685" s="29">
        <v>0.47116455511889871</v>
      </c>
      <c r="S685" s="29">
        <v>5.6603083155389894E-2</v>
      </c>
      <c r="T685" s="29">
        <v>0.26572998502242079</v>
      </c>
      <c r="U685" s="28" t="s">
        <v>294</v>
      </c>
      <c r="V685" s="28" t="s">
        <v>295</v>
      </c>
      <c r="W685" s="28">
        <v>0.36447977750986649</v>
      </c>
      <c r="X685" s="27">
        <v>2072.096358839362</v>
      </c>
      <c r="Y685" s="30">
        <f t="shared" si="363"/>
        <v>1.6593923731410948E-4</v>
      </c>
      <c r="Z685" s="27">
        <f t="shared" si="364"/>
        <v>2072.096358839362</v>
      </c>
      <c r="AA685" s="27">
        <v>0</v>
      </c>
      <c r="AB685" s="27">
        <v>0</v>
      </c>
      <c r="AC685" s="27">
        <v>0</v>
      </c>
      <c r="AD685" s="27">
        <v>0</v>
      </c>
      <c r="AE685" s="27">
        <v>0</v>
      </c>
      <c r="AF685" s="27">
        <f t="shared" si="365"/>
        <v>0</v>
      </c>
      <c r="AG685" s="27">
        <f t="shared" si="366"/>
        <v>0</v>
      </c>
      <c r="AH685" s="27">
        <v>0</v>
      </c>
      <c r="AI685" s="27">
        <v>0</v>
      </c>
      <c r="AJ685" s="27">
        <v>0</v>
      </c>
      <c r="AK685" s="27">
        <v>0</v>
      </c>
      <c r="AL685" s="27">
        <v>0</v>
      </c>
      <c r="AM685" s="27">
        <v>0</v>
      </c>
      <c r="AN685" s="27">
        <f t="shared" si="367"/>
        <v>0</v>
      </c>
      <c r="AO685" s="27">
        <v>0</v>
      </c>
      <c r="AP685" s="30">
        <f t="shared" si="368"/>
        <v>0</v>
      </c>
      <c r="AQ685" s="30">
        <f t="shared" si="369"/>
        <v>0</v>
      </c>
      <c r="AR685" s="31">
        <f t="shared" si="370"/>
        <v>0</v>
      </c>
      <c r="AS685" s="31">
        <f t="shared" si="393"/>
        <v>0</v>
      </c>
      <c r="AT685" s="32">
        <f t="shared" si="371"/>
        <v>0</v>
      </c>
      <c r="AU685" s="24">
        <v>690.68917838119694</v>
      </c>
      <c r="AV685" s="28">
        <f t="shared" si="372"/>
        <v>1.9180814521201125E-2</v>
      </c>
      <c r="AW685" s="30">
        <f t="shared" si="373"/>
        <v>2.4634380830954592E-4</v>
      </c>
      <c r="AX685" s="33">
        <f t="shared" si="374"/>
        <v>1.9180814521201125E-2</v>
      </c>
      <c r="AY685" s="30">
        <f t="shared" si="375"/>
        <v>2.4634380830954592E-4</v>
      </c>
      <c r="AZ685" s="31">
        <f t="shared" si="376"/>
        <v>0.89666614392860855</v>
      </c>
      <c r="BA685" s="31">
        <f t="shared" si="387"/>
        <v>690.68917838119694</v>
      </c>
      <c r="BB685" s="33">
        <f t="shared" si="377"/>
        <v>0</v>
      </c>
      <c r="BC685" s="31">
        <f t="shared" si="378"/>
        <v>0.46233717118956946</v>
      </c>
      <c r="BD685" s="30">
        <f t="shared" si="379"/>
        <v>1.6593923731410948E-4</v>
      </c>
      <c r="BE685" s="31">
        <f t="shared" si="380"/>
        <v>0.94270268247835642</v>
      </c>
      <c r="BF685" s="31">
        <f t="shared" si="381"/>
        <v>0.43578279974184569</v>
      </c>
      <c r="BG685" s="31">
        <f t="shared" si="382"/>
        <v>0.66137125729605706</v>
      </c>
      <c r="BH685" s="24">
        <v>0</v>
      </c>
      <c r="BI685" s="24">
        <v>156.86638995199999</v>
      </c>
      <c r="BJ685" s="24">
        <f t="shared" si="390"/>
        <v>36.241537039780852</v>
      </c>
      <c r="BK685" s="28">
        <f t="shared" si="392"/>
        <v>1.8120768519890425E-2</v>
      </c>
      <c r="BL685" s="28" t="str">
        <f t="shared" si="383"/>
        <v>FALSEFALSE</v>
      </c>
      <c r="BM685" s="24" t="str">
        <f t="shared" si="384"/>
        <v>FALSEFALSE</v>
      </c>
      <c r="BN685" s="28">
        <v>0.52180000000000004</v>
      </c>
      <c r="BO685" s="28">
        <f t="shared" si="385"/>
        <v>0.46382222222222225</v>
      </c>
      <c r="BP685" s="24">
        <v>8.85</v>
      </c>
      <c r="BQ685" s="24">
        <f t="shared" si="391"/>
        <v>189.5</v>
      </c>
      <c r="BR685" s="24">
        <v>10</v>
      </c>
      <c r="BS685" s="28">
        <v>7.9300000000000006</v>
      </c>
      <c r="BT685" s="28">
        <v>414.81830000000002</v>
      </c>
      <c r="BU685" s="24">
        <v>1.06</v>
      </c>
      <c r="BV685" s="28">
        <v>3.3899999999999997</v>
      </c>
      <c r="BW685" s="28">
        <v>177.33089999999996</v>
      </c>
      <c r="BX685" s="24">
        <v>1708</v>
      </c>
      <c r="BY685" s="24">
        <v>3273</v>
      </c>
      <c r="BZ685" s="24">
        <v>250</v>
      </c>
      <c r="CA685" s="24">
        <v>1352</v>
      </c>
      <c r="CB685" s="24">
        <v>716</v>
      </c>
      <c r="CC685" s="24">
        <v>3163</v>
      </c>
      <c r="CD685" s="24">
        <v>59.82</v>
      </c>
      <c r="CE685" s="24">
        <v>27.02</v>
      </c>
      <c r="CF685" s="24">
        <v>110.5</v>
      </c>
      <c r="CG685" s="24">
        <v>0</v>
      </c>
      <c r="CH685" s="24">
        <v>5231</v>
      </c>
      <c r="CI685" s="24">
        <v>100</v>
      </c>
      <c r="CJ685" s="24" t="s">
        <v>1980</v>
      </c>
      <c r="CK685" s="24">
        <v>1420</v>
      </c>
      <c r="CL685" s="28">
        <v>1</v>
      </c>
      <c r="CM685" s="28">
        <v>3.7</v>
      </c>
      <c r="CN685" s="24">
        <v>553</v>
      </c>
      <c r="CO685" s="24">
        <v>39</v>
      </c>
      <c r="CP685" s="24">
        <v>377</v>
      </c>
      <c r="CQ685" s="24">
        <v>770</v>
      </c>
      <c r="CR685" s="24">
        <v>673</v>
      </c>
      <c r="CS685" s="24">
        <v>1895</v>
      </c>
      <c r="CT685" s="24">
        <v>305</v>
      </c>
      <c r="CU685" s="24">
        <v>711</v>
      </c>
      <c r="CV685" s="24">
        <v>473</v>
      </c>
      <c r="CW685" s="24">
        <v>366</v>
      </c>
      <c r="CX685" s="24">
        <v>67.48</v>
      </c>
      <c r="CY685" s="24">
        <v>96.87</v>
      </c>
      <c r="CZ685" s="24">
        <v>80.58</v>
      </c>
      <c r="DA685" s="24">
        <v>53.12</v>
      </c>
      <c r="DB685" s="24">
        <v>366</v>
      </c>
      <c r="DC685" s="24">
        <v>4.5</v>
      </c>
      <c r="DD685" s="24">
        <v>4.72</v>
      </c>
      <c r="DE685" s="24">
        <v>205</v>
      </c>
      <c r="DF685" s="24">
        <v>14.46</v>
      </c>
      <c r="DG685" s="24">
        <v>1.1299999999999999</v>
      </c>
      <c r="DH685" s="24">
        <v>9.57</v>
      </c>
    </row>
    <row r="686" spans="1:112" ht="12.3" customHeight="1">
      <c r="A686" s="24">
        <v>697</v>
      </c>
      <c r="B686" s="24" t="s">
        <v>162</v>
      </c>
      <c r="C686" s="24" t="s">
        <v>163</v>
      </c>
      <c r="D686" s="25" t="s">
        <v>333</v>
      </c>
      <c r="E686" s="25" t="s">
        <v>1254</v>
      </c>
      <c r="F686" s="25" t="s">
        <v>1255</v>
      </c>
      <c r="G686" s="25" t="s">
        <v>1256</v>
      </c>
      <c r="H686" s="25" t="s">
        <v>323</v>
      </c>
      <c r="I686" s="26">
        <v>12334</v>
      </c>
      <c r="J686" s="27">
        <v>13404.657884574124</v>
      </c>
      <c r="K686" s="27">
        <f t="shared" si="360"/>
        <v>4387.2038000000002</v>
      </c>
      <c r="L686" s="24">
        <v>1768</v>
      </c>
      <c r="M686" s="24">
        <v>635</v>
      </c>
      <c r="N686" s="24">
        <v>341</v>
      </c>
      <c r="O686" s="24">
        <f t="shared" si="361"/>
        <v>976</v>
      </c>
      <c r="P686" s="28">
        <v>35.57</v>
      </c>
      <c r="Q686" s="28">
        <f t="shared" si="362"/>
        <v>0.46106648990984456</v>
      </c>
      <c r="R686" s="29">
        <v>0.47116455511889871</v>
      </c>
      <c r="S686" s="29">
        <v>5.6603083155389894E-2</v>
      </c>
      <c r="T686" s="29">
        <v>0.26572998502242079</v>
      </c>
      <c r="U686" s="28" t="s">
        <v>294</v>
      </c>
      <c r="V686" s="28" t="s">
        <v>295</v>
      </c>
      <c r="W686" s="28">
        <v>0.51487472938943402</v>
      </c>
      <c r="X686" s="27">
        <v>6901.7196008780447</v>
      </c>
      <c r="Y686" s="30">
        <f t="shared" si="363"/>
        <v>5.527088939855277E-4</v>
      </c>
      <c r="Z686" s="27">
        <f t="shared" si="364"/>
        <v>6901.7196008780447</v>
      </c>
      <c r="AA686" s="27">
        <v>0</v>
      </c>
      <c r="AB686" s="27">
        <v>0</v>
      </c>
      <c r="AC686" s="27">
        <v>516</v>
      </c>
      <c r="AD686" s="27">
        <v>0</v>
      </c>
      <c r="AE686" s="27">
        <v>0</v>
      </c>
      <c r="AF686" s="27">
        <f t="shared" si="365"/>
        <v>516</v>
      </c>
      <c r="AG686" s="27">
        <f t="shared" si="366"/>
        <v>1</v>
      </c>
      <c r="AH686" s="27">
        <v>0</v>
      </c>
      <c r="AI686" s="27">
        <v>0</v>
      </c>
      <c r="AJ686" s="27">
        <v>516</v>
      </c>
      <c r="AK686" s="27">
        <v>0</v>
      </c>
      <c r="AL686" s="27">
        <v>0</v>
      </c>
      <c r="AM686" s="27">
        <v>516</v>
      </c>
      <c r="AN686" s="27">
        <f t="shared" si="367"/>
        <v>1</v>
      </c>
      <c r="AO686" s="27">
        <v>0</v>
      </c>
      <c r="AP686" s="30">
        <f t="shared" si="368"/>
        <v>0</v>
      </c>
      <c r="AQ686" s="30">
        <f t="shared" si="369"/>
        <v>0</v>
      </c>
      <c r="AR686" s="31">
        <f t="shared" si="370"/>
        <v>0</v>
      </c>
      <c r="AS686" s="31">
        <f t="shared" si="393"/>
        <v>0</v>
      </c>
      <c r="AT686" s="32">
        <f t="shared" si="371"/>
        <v>0</v>
      </c>
      <c r="AU686" s="24">
        <v>1784.5558120637784</v>
      </c>
      <c r="AV686" s="28">
        <f t="shared" si="372"/>
        <v>4.9558086481319374E-2</v>
      </c>
      <c r="AW686" s="30">
        <f t="shared" si="373"/>
        <v>6.3648640900248587E-4</v>
      </c>
      <c r="AX686" s="33">
        <f t="shared" si="374"/>
        <v>4.9558086481319374E-2</v>
      </c>
      <c r="AY686" s="30">
        <f t="shared" si="375"/>
        <v>6.3648640900248587E-4</v>
      </c>
      <c r="AZ686" s="31">
        <f t="shared" si="376"/>
        <v>0.89986653060032329</v>
      </c>
      <c r="BA686" s="31">
        <f t="shared" si="387"/>
        <v>1784.5558120637784</v>
      </c>
      <c r="BB686" s="33">
        <f t="shared" si="377"/>
        <v>0</v>
      </c>
      <c r="BC686" s="31">
        <f t="shared" si="378"/>
        <v>0.47352972406684718</v>
      </c>
      <c r="BD686" s="30">
        <f t="shared" si="379"/>
        <v>5.527088939855277E-4</v>
      </c>
      <c r="BE686" s="31">
        <f t="shared" si="380"/>
        <v>0.94420037170785287</v>
      </c>
      <c r="BF686" s="31">
        <f t="shared" si="381"/>
        <v>0.48654260333042415</v>
      </c>
      <c r="BG686" s="31">
        <f t="shared" si="382"/>
        <v>0.73840751283291239</v>
      </c>
      <c r="BH686" s="24">
        <v>84.91</v>
      </c>
      <c r="BI686" s="24">
        <v>147.94046491899999</v>
      </c>
      <c r="BJ686" s="24">
        <f t="shared" si="390"/>
        <v>90.608461261179698</v>
      </c>
      <c r="BK686" s="28">
        <f t="shared" si="392"/>
        <v>4.5304230630589852E-2</v>
      </c>
      <c r="BL686" s="28" t="str">
        <f t="shared" si="383"/>
        <v>TRUETRUE</v>
      </c>
      <c r="BM686" s="24" t="str">
        <f t="shared" si="384"/>
        <v>FALSETRUE</v>
      </c>
      <c r="BN686" s="28">
        <v>0.5645</v>
      </c>
      <c r="BO686" s="28">
        <f t="shared" si="385"/>
        <v>0.50177777777777777</v>
      </c>
      <c r="BP686" s="24">
        <v>6.66</v>
      </c>
      <c r="BQ686" s="24">
        <f t="shared" si="391"/>
        <v>693.2</v>
      </c>
      <c r="BR686" s="24">
        <v>5</v>
      </c>
      <c r="BS686" s="28">
        <v>12.25</v>
      </c>
      <c r="BT686" s="28">
        <v>1510.915</v>
      </c>
      <c r="BU686" s="24">
        <v>0.93</v>
      </c>
      <c r="BV686" s="28">
        <v>7.87</v>
      </c>
      <c r="BW686" s="28">
        <v>970.68579999999997</v>
      </c>
      <c r="BX686" s="24">
        <v>4278</v>
      </c>
      <c r="BY686" s="24">
        <v>7579</v>
      </c>
      <c r="BZ686" s="24">
        <v>477</v>
      </c>
      <c r="CA686" s="24">
        <v>3426</v>
      </c>
      <c r="CB686" s="24">
        <v>1678</v>
      </c>
      <c r="CC686" s="24">
        <v>7230</v>
      </c>
      <c r="CD686" s="24">
        <v>62.74</v>
      </c>
      <c r="CE686" s="24">
        <v>25.39</v>
      </c>
      <c r="CF686" s="24">
        <v>103.83</v>
      </c>
      <c r="CG686" s="24">
        <v>10473</v>
      </c>
      <c r="CH686" s="24">
        <v>1861</v>
      </c>
      <c r="CI686" s="24">
        <v>15.09</v>
      </c>
      <c r="CJ686" s="24" t="s">
        <v>98</v>
      </c>
      <c r="CK686" s="24">
        <v>2847</v>
      </c>
      <c r="CL686" s="28">
        <v>1.01</v>
      </c>
      <c r="CM686" s="28">
        <v>4.3899999999999997</v>
      </c>
      <c r="CN686" s="24">
        <v>1075</v>
      </c>
      <c r="CO686" s="24">
        <v>37.909999999999997</v>
      </c>
      <c r="CP686" s="24">
        <v>648</v>
      </c>
      <c r="CQ686" s="24">
        <v>1612</v>
      </c>
      <c r="CR686" s="24">
        <v>1206</v>
      </c>
      <c r="CS686" s="24">
        <v>3466</v>
      </c>
      <c r="CT686" s="24">
        <v>644</v>
      </c>
      <c r="CU686" s="24">
        <v>1669</v>
      </c>
      <c r="CV686" s="24">
        <v>1092</v>
      </c>
      <c r="CW686" s="24">
        <v>664</v>
      </c>
      <c r="CX686" s="24">
        <v>57.09</v>
      </c>
      <c r="CY686" s="24">
        <v>96.25</v>
      </c>
      <c r="CZ686" s="24">
        <v>79.42</v>
      </c>
      <c r="DA686" s="24">
        <v>38.4</v>
      </c>
      <c r="DB686" s="24">
        <v>635</v>
      </c>
      <c r="DC686" s="24">
        <v>4.71</v>
      </c>
      <c r="DD686" s="24">
        <v>16.68</v>
      </c>
      <c r="DE686" s="24">
        <v>484</v>
      </c>
      <c r="DF686" s="24">
        <v>17.07</v>
      </c>
      <c r="DG686" s="24">
        <v>9.8000000000000007</v>
      </c>
      <c r="DH686" s="24">
        <v>6.78</v>
      </c>
    </row>
    <row r="687" spans="1:112" ht="12.3" customHeight="1">
      <c r="A687" s="24">
        <v>698</v>
      </c>
      <c r="B687" s="24" t="s">
        <v>162</v>
      </c>
      <c r="C687" s="24" t="s">
        <v>163</v>
      </c>
      <c r="D687" s="25" t="s">
        <v>333</v>
      </c>
      <c r="E687" s="25" t="s">
        <v>1254</v>
      </c>
      <c r="F687" s="25" t="s">
        <v>1714</v>
      </c>
      <c r="G687" s="25" t="s">
        <v>1715</v>
      </c>
      <c r="H687" s="25" t="s">
        <v>323</v>
      </c>
      <c r="I687" s="26">
        <v>3833</v>
      </c>
      <c r="J687" s="27">
        <v>4165.7251233640845</v>
      </c>
      <c r="K687" s="27">
        <f t="shared" si="360"/>
        <v>1430.4756</v>
      </c>
      <c r="L687" s="24">
        <v>487</v>
      </c>
      <c r="M687" s="24">
        <v>186</v>
      </c>
      <c r="N687" s="24">
        <v>104</v>
      </c>
      <c r="O687" s="24">
        <f t="shared" si="361"/>
        <v>290</v>
      </c>
      <c r="P687" s="28">
        <v>37.32</v>
      </c>
      <c r="Q687" s="28">
        <f t="shared" si="362"/>
        <v>0.46988376880833166</v>
      </c>
      <c r="R687" s="29">
        <v>0.47116455511889871</v>
      </c>
      <c r="S687" s="29">
        <v>5.6603083155389894E-2</v>
      </c>
      <c r="T687" s="29">
        <v>0.26572998502242079</v>
      </c>
      <c r="U687" s="28" t="s">
        <v>294</v>
      </c>
      <c r="V687" s="28" t="s">
        <v>295</v>
      </c>
      <c r="W687" s="28">
        <v>0.54020592917665677</v>
      </c>
      <c r="X687" s="27">
        <v>2250.3494109614385</v>
      </c>
      <c r="Y687" s="30">
        <f t="shared" si="363"/>
        <v>1.8021423731199457E-4</v>
      </c>
      <c r="Z687" s="27">
        <f t="shared" si="364"/>
        <v>2250.3494109614385</v>
      </c>
      <c r="AA687" s="27">
        <v>0</v>
      </c>
      <c r="AB687" s="27">
        <v>0</v>
      </c>
      <c r="AC687" s="27">
        <v>0</v>
      </c>
      <c r="AD687" s="27">
        <v>0</v>
      </c>
      <c r="AE687" s="27">
        <v>0</v>
      </c>
      <c r="AF687" s="27">
        <f t="shared" si="365"/>
        <v>0</v>
      </c>
      <c r="AG687" s="27">
        <f t="shared" si="366"/>
        <v>0</v>
      </c>
      <c r="AH687" s="27">
        <v>0</v>
      </c>
      <c r="AI687" s="27">
        <v>0</v>
      </c>
      <c r="AJ687" s="27">
        <v>0</v>
      </c>
      <c r="AK687" s="27">
        <v>0</v>
      </c>
      <c r="AL687" s="27">
        <v>0</v>
      </c>
      <c r="AM687" s="27">
        <v>0</v>
      </c>
      <c r="AN687" s="27">
        <f t="shared" si="367"/>
        <v>0</v>
      </c>
      <c r="AO687" s="27">
        <v>0</v>
      </c>
      <c r="AP687" s="30">
        <f t="shared" si="368"/>
        <v>0</v>
      </c>
      <c r="AQ687" s="30">
        <f t="shared" si="369"/>
        <v>0</v>
      </c>
      <c r="AR687" s="31">
        <f t="shared" si="370"/>
        <v>0</v>
      </c>
      <c r="AS687" s="31">
        <f t="shared" si="393"/>
        <v>0</v>
      </c>
      <c r="AT687" s="32">
        <f t="shared" si="371"/>
        <v>0</v>
      </c>
      <c r="AU687" s="24">
        <v>610.97290589879879</v>
      </c>
      <c r="AV687" s="28">
        <f t="shared" si="372"/>
        <v>1.6967050233783074E-2</v>
      </c>
      <c r="AW687" s="30">
        <f t="shared" si="373"/>
        <v>2.1791190179903553E-4</v>
      </c>
      <c r="AX687" s="33">
        <f t="shared" si="374"/>
        <v>1.6967050233783074E-2</v>
      </c>
      <c r="AY687" s="30">
        <f t="shared" si="375"/>
        <v>2.1791190179903553E-4</v>
      </c>
      <c r="AZ687" s="31">
        <f t="shared" si="376"/>
        <v>0.89643291358030508</v>
      </c>
      <c r="BA687" s="31">
        <f t="shared" si="387"/>
        <v>610.97290589879879</v>
      </c>
      <c r="BB687" s="33">
        <f t="shared" si="377"/>
        <v>0</v>
      </c>
      <c r="BC687" s="31">
        <f t="shared" si="378"/>
        <v>0.46152150631099564</v>
      </c>
      <c r="BD687" s="30">
        <f t="shared" si="379"/>
        <v>1.8021423731199457E-4</v>
      </c>
      <c r="BE687" s="31">
        <f t="shared" si="380"/>
        <v>0.94275795960100317</v>
      </c>
      <c r="BF687" s="31">
        <f t="shared" si="381"/>
        <v>0.4943813676716573</v>
      </c>
      <c r="BG687" s="31">
        <f t="shared" si="382"/>
        <v>0.75030411231109284</v>
      </c>
      <c r="BH687" s="24">
        <v>90.32</v>
      </c>
      <c r="BI687" s="24">
        <v>90.561645520499994</v>
      </c>
      <c r="BJ687" s="24">
        <f t="shared" si="390"/>
        <v>45.998779057311957</v>
      </c>
      <c r="BK687" s="28">
        <f t="shared" si="392"/>
        <v>2.2999389528655979E-2</v>
      </c>
      <c r="BL687" s="28" t="str">
        <f t="shared" si="383"/>
        <v>TRUETRUE</v>
      </c>
      <c r="BM687" s="24" t="str">
        <f t="shared" si="384"/>
        <v>FALSETRUE</v>
      </c>
      <c r="BN687" s="28">
        <v>0.51840000000000008</v>
      </c>
      <c r="BO687" s="28">
        <f t="shared" si="385"/>
        <v>0.4608000000000001</v>
      </c>
      <c r="BP687" s="24">
        <v>9.5</v>
      </c>
      <c r="BQ687" s="24">
        <f t="shared" si="391"/>
        <v>226.2</v>
      </c>
      <c r="BR687" s="24">
        <v>5</v>
      </c>
      <c r="BS687" s="28">
        <v>16</v>
      </c>
      <c r="BT687" s="28">
        <v>613.28</v>
      </c>
      <c r="BU687" s="24">
        <v>0.62</v>
      </c>
      <c r="BV687" s="28">
        <v>11.809999999999999</v>
      </c>
      <c r="BW687" s="28">
        <v>452.67729999999995</v>
      </c>
      <c r="BX687" s="24">
        <v>1241</v>
      </c>
      <c r="BY687" s="24">
        <v>2394</v>
      </c>
      <c r="BZ687" s="24">
        <v>198</v>
      </c>
      <c r="CA687" s="24">
        <v>989</v>
      </c>
      <c r="CB687" s="24">
        <v>521</v>
      </c>
      <c r="CC687" s="24">
        <v>2323</v>
      </c>
      <c r="CD687" s="24">
        <v>60.11</v>
      </c>
      <c r="CE687" s="24">
        <v>27</v>
      </c>
      <c r="CF687" s="24">
        <v>106.85</v>
      </c>
      <c r="CG687" s="24">
        <v>3462</v>
      </c>
      <c r="CH687" s="24">
        <v>371</v>
      </c>
      <c r="CI687" s="24">
        <v>9.68</v>
      </c>
      <c r="CJ687" s="24" t="s">
        <v>98</v>
      </c>
      <c r="CK687" s="24">
        <v>835</v>
      </c>
      <c r="CL687" s="28">
        <v>1.02</v>
      </c>
      <c r="CM687" s="28">
        <v>4.7</v>
      </c>
      <c r="CN687" s="24">
        <v>271</v>
      </c>
      <c r="CO687" s="24">
        <v>32.57</v>
      </c>
      <c r="CP687" s="24">
        <v>252</v>
      </c>
      <c r="CQ687" s="24">
        <v>471</v>
      </c>
      <c r="CR687" s="24">
        <v>408</v>
      </c>
      <c r="CS687" s="24">
        <v>1131</v>
      </c>
      <c r="CT687" s="24">
        <v>194</v>
      </c>
      <c r="CU687" s="24">
        <v>494</v>
      </c>
      <c r="CV687" s="24">
        <v>371</v>
      </c>
      <c r="CW687" s="24">
        <v>286</v>
      </c>
      <c r="CX687" s="24">
        <v>62.38</v>
      </c>
      <c r="CY687" s="24">
        <v>95.92</v>
      </c>
      <c r="CZ687" s="24">
        <v>85.09</v>
      </c>
      <c r="DA687" s="24">
        <v>52.09</v>
      </c>
      <c r="DB687" s="24">
        <v>286</v>
      </c>
      <c r="DC687" s="24">
        <v>5.69</v>
      </c>
      <c r="DD687" s="24">
        <v>14.3</v>
      </c>
      <c r="DE687" s="24">
        <v>135</v>
      </c>
      <c r="DF687" s="24">
        <v>16.23</v>
      </c>
      <c r="DG687" s="24">
        <v>13.58</v>
      </c>
      <c r="DH687" s="24">
        <v>9.4</v>
      </c>
    </row>
    <row r="688" spans="1:112" ht="12.3" customHeight="1">
      <c r="A688" s="24">
        <v>699</v>
      </c>
      <c r="B688" s="24" t="s">
        <v>162</v>
      </c>
      <c r="C688" s="24" t="s">
        <v>163</v>
      </c>
      <c r="D688" s="25" t="s">
        <v>1074</v>
      </c>
      <c r="E688" s="25" t="s">
        <v>1075</v>
      </c>
      <c r="F688" s="25" t="s">
        <v>1965</v>
      </c>
      <c r="G688" s="25" t="s">
        <v>1966</v>
      </c>
      <c r="H688" s="25" t="s">
        <v>323</v>
      </c>
      <c r="I688" s="26">
        <v>14193</v>
      </c>
      <c r="J688" s="27">
        <v>15466.886992916936</v>
      </c>
      <c r="K688" s="27">
        <f t="shared" si="360"/>
        <v>4172.7419999999993</v>
      </c>
      <c r="L688" s="24">
        <v>2298</v>
      </c>
      <c r="M688" s="24">
        <v>680</v>
      </c>
      <c r="N688" s="24">
        <v>277</v>
      </c>
      <c r="O688" s="24">
        <f t="shared" si="361"/>
        <v>957</v>
      </c>
      <c r="P688" s="28">
        <v>29.4</v>
      </c>
      <c r="Q688" s="28">
        <f t="shared" si="362"/>
        <v>0.42994002468889425</v>
      </c>
      <c r="R688" s="29">
        <v>0.44804323773284016</v>
      </c>
      <c r="S688" s="29">
        <v>6.3039426519444025E-2</v>
      </c>
      <c r="T688" s="29">
        <v>0.31745556844291051</v>
      </c>
      <c r="U688" s="28" t="s">
        <v>294</v>
      </c>
      <c r="V688" s="28" t="s">
        <v>295</v>
      </c>
      <c r="W688" s="28">
        <v>0.42804673285367473</v>
      </c>
      <c r="X688" s="27">
        <v>6620.5504447350922</v>
      </c>
      <c r="Y688" s="30">
        <f t="shared" si="363"/>
        <v>5.3019208624751919E-4</v>
      </c>
      <c r="Z688" s="27">
        <f t="shared" si="364"/>
        <v>6620.5504447350922</v>
      </c>
      <c r="AA688" s="27">
        <v>0</v>
      </c>
      <c r="AB688" s="27">
        <v>0</v>
      </c>
      <c r="AC688" s="27">
        <v>50</v>
      </c>
      <c r="AD688" s="27">
        <v>0</v>
      </c>
      <c r="AE688" s="27">
        <v>5090</v>
      </c>
      <c r="AF688" s="27">
        <f t="shared" si="365"/>
        <v>5090</v>
      </c>
      <c r="AG688" s="27">
        <f t="shared" si="366"/>
        <v>2</v>
      </c>
      <c r="AH688" s="27">
        <v>0</v>
      </c>
      <c r="AI688" s="27">
        <v>0</v>
      </c>
      <c r="AJ688" s="27">
        <v>0</v>
      </c>
      <c r="AK688" s="27">
        <v>0</v>
      </c>
      <c r="AL688" s="27">
        <v>5090</v>
      </c>
      <c r="AM688" s="27">
        <v>5090</v>
      </c>
      <c r="AN688" s="27">
        <f t="shared" si="367"/>
        <v>1</v>
      </c>
      <c r="AO688" s="27">
        <v>0</v>
      </c>
      <c r="AP688" s="30">
        <f t="shared" si="368"/>
        <v>0</v>
      </c>
      <c r="AQ688" s="30">
        <f t="shared" si="369"/>
        <v>0</v>
      </c>
      <c r="AR688" s="31">
        <f t="shared" si="370"/>
        <v>0</v>
      </c>
      <c r="AS688" s="31">
        <f t="shared" si="393"/>
        <v>0</v>
      </c>
      <c r="AT688" s="32">
        <f t="shared" si="371"/>
        <v>0</v>
      </c>
      <c r="AU688" s="24">
        <v>907.45907364979041</v>
      </c>
      <c r="AV688" s="28">
        <f t="shared" si="372"/>
        <v>2.5200632530615986E-2</v>
      </c>
      <c r="AW688" s="30">
        <f t="shared" si="373"/>
        <v>3.2365777702190193E-4</v>
      </c>
      <c r="AX688" s="33">
        <f t="shared" si="374"/>
        <v>2.5200632530615986E-2</v>
      </c>
      <c r="AY688" s="30">
        <f t="shared" si="375"/>
        <v>3.2365777702190193E-4</v>
      </c>
      <c r="AZ688" s="31">
        <f t="shared" si="376"/>
        <v>0.89730035971167066</v>
      </c>
      <c r="BA688" s="31">
        <f t="shared" si="387"/>
        <v>907.45907364979041</v>
      </c>
      <c r="BB688" s="33">
        <f t="shared" si="377"/>
        <v>0</v>
      </c>
      <c r="BC688" s="31">
        <f t="shared" si="378"/>
        <v>0.45684807665837557</v>
      </c>
      <c r="BD688" s="30">
        <f t="shared" si="379"/>
        <v>5.3019208624751919E-4</v>
      </c>
      <c r="BE688" s="31">
        <f t="shared" si="380"/>
        <v>0.94411317980991005</v>
      </c>
      <c r="BF688" s="31">
        <f t="shared" si="381"/>
        <v>0.45756336824994409</v>
      </c>
      <c r="BG688" s="31">
        <f t="shared" si="382"/>
        <v>0.69442681154775632</v>
      </c>
      <c r="BH688" s="24">
        <v>50.83</v>
      </c>
      <c r="BI688" s="24">
        <v>335.75885487199997</v>
      </c>
      <c r="BJ688" s="24">
        <f t="shared" si="390"/>
        <v>46.065462663116705</v>
      </c>
      <c r="BK688" s="28">
        <f t="shared" si="392"/>
        <v>2.3032731331558351E-2</v>
      </c>
      <c r="BL688" s="28" t="str">
        <f t="shared" si="383"/>
        <v>FALSEFALSE</v>
      </c>
      <c r="BM688" s="24" t="str">
        <f t="shared" si="384"/>
        <v>FALSETRUE</v>
      </c>
      <c r="BN688" s="28">
        <v>0.51200000000000001</v>
      </c>
      <c r="BO688" s="28">
        <f t="shared" si="385"/>
        <v>0.45511111111111113</v>
      </c>
      <c r="BP688" s="24">
        <v>8</v>
      </c>
      <c r="BQ688" s="24">
        <f t="shared" si="391"/>
        <v>132.5</v>
      </c>
      <c r="BR688" s="24">
        <v>16</v>
      </c>
      <c r="BS688" s="28">
        <v>12.51</v>
      </c>
      <c r="BT688" s="28">
        <v>1775.5442999999998</v>
      </c>
      <c r="BU688" s="24">
        <v>0.97</v>
      </c>
      <c r="BV688" s="28">
        <v>10.14</v>
      </c>
      <c r="BW688" s="28">
        <v>1439.1702000000002</v>
      </c>
      <c r="BX688" s="24">
        <v>4529</v>
      </c>
      <c r="BY688" s="24">
        <v>8845</v>
      </c>
      <c r="BZ688" s="24">
        <v>819</v>
      </c>
      <c r="CA688" s="24">
        <v>3587</v>
      </c>
      <c r="CB688" s="24">
        <v>1936</v>
      </c>
      <c r="CC688" s="24">
        <v>8670</v>
      </c>
      <c r="CD688" s="24">
        <v>60.46</v>
      </c>
      <c r="CE688" s="24">
        <v>27.38</v>
      </c>
      <c r="CF688" s="24">
        <v>105.31</v>
      </c>
      <c r="CG688" s="24">
        <v>7214</v>
      </c>
      <c r="CH688" s="24">
        <v>6979</v>
      </c>
      <c r="CI688" s="24">
        <v>49.17</v>
      </c>
      <c r="CJ688" s="24" t="s">
        <v>98</v>
      </c>
      <c r="CK688" s="24">
        <v>3317</v>
      </c>
      <c r="CL688" s="28">
        <v>1</v>
      </c>
      <c r="CM688" s="28">
        <v>4.3</v>
      </c>
      <c r="CN688" s="24">
        <v>1196</v>
      </c>
      <c r="CO688" s="24">
        <v>36.07</v>
      </c>
      <c r="CP688" s="24">
        <v>617</v>
      </c>
      <c r="CQ688" s="24">
        <v>820</v>
      </c>
      <c r="CR688" s="24">
        <v>583</v>
      </c>
      <c r="CS688" s="24">
        <v>2120</v>
      </c>
      <c r="CT688" s="24">
        <v>718</v>
      </c>
      <c r="CU688" s="24">
        <v>1790</v>
      </c>
      <c r="CV688" s="24">
        <v>1247</v>
      </c>
      <c r="CW688" s="24">
        <v>787</v>
      </c>
      <c r="CX688" s="24">
        <v>64.16</v>
      </c>
      <c r="CY688" s="24">
        <v>96.44</v>
      </c>
      <c r="CZ688" s="24">
        <v>77.41</v>
      </c>
      <c r="DA688" s="24">
        <v>40.630000000000003</v>
      </c>
      <c r="DB688" s="24">
        <v>901</v>
      </c>
      <c r="DC688" s="24">
        <v>4.92</v>
      </c>
      <c r="DD688" s="24">
        <v>11.07</v>
      </c>
      <c r="DE688" s="24">
        <v>382</v>
      </c>
      <c r="DF688" s="24">
        <v>11.52</v>
      </c>
      <c r="DG688" s="24">
        <v>8.3800000000000008</v>
      </c>
      <c r="DH688" s="24">
        <v>7.47</v>
      </c>
    </row>
    <row r="689" spans="1:112" ht="12.3" customHeight="1">
      <c r="A689" s="24">
        <v>700</v>
      </c>
      <c r="B689" s="24" t="s">
        <v>162</v>
      </c>
      <c r="C689" s="24" t="s">
        <v>163</v>
      </c>
      <c r="D689" s="25" t="s">
        <v>1074</v>
      </c>
      <c r="E689" s="25" t="s">
        <v>1075</v>
      </c>
      <c r="F689" s="25" t="s">
        <v>1076</v>
      </c>
      <c r="G689" s="25" t="s">
        <v>1077</v>
      </c>
      <c r="H689" s="25" t="s">
        <v>323</v>
      </c>
      <c r="I689" s="26">
        <v>13761</v>
      </c>
      <c r="J689" s="27">
        <v>14996.113007083064</v>
      </c>
      <c r="K689" s="27">
        <f t="shared" si="360"/>
        <v>4429.6659</v>
      </c>
      <c r="L689" s="24">
        <v>2143</v>
      </c>
      <c r="M689" s="24">
        <v>702</v>
      </c>
      <c r="N689" s="24">
        <v>315</v>
      </c>
      <c r="O689" s="24">
        <f t="shared" si="361"/>
        <v>1017</v>
      </c>
      <c r="P689" s="28">
        <v>32.19</v>
      </c>
      <c r="Q689" s="28">
        <f t="shared" si="362"/>
        <v>0.44541823462668084</v>
      </c>
      <c r="R689" s="29">
        <v>0.44804323773284016</v>
      </c>
      <c r="S689" s="29">
        <v>6.3039426519444025E-2</v>
      </c>
      <c r="T689" s="29">
        <v>0.31745556844291051</v>
      </c>
      <c r="U689" s="28" t="s">
        <v>294</v>
      </c>
      <c r="V689" s="28" t="s">
        <v>295</v>
      </c>
      <c r="W689" s="28">
        <v>0.46866749423672754</v>
      </c>
      <c r="X689" s="27">
        <v>7028.1907063204171</v>
      </c>
      <c r="Y689" s="30">
        <f t="shared" si="363"/>
        <v>5.6283705172773554E-4</v>
      </c>
      <c r="Z689" s="27">
        <f t="shared" si="364"/>
        <v>7028.1907063204171</v>
      </c>
      <c r="AA689" s="27">
        <v>0</v>
      </c>
      <c r="AB689" s="27">
        <v>0</v>
      </c>
      <c r="AC689" s="27">
        <v>0</v>
      </c>
      <c r="AD689" s="27">
        <v>0</v>
      </c>
      <c r="AE689" s="27">
        <v>0</v>
      </c>
      <c r="AF689" s="27">
        <f t="shared" si="365"/>
        <v>0</v>
      </c>
      <c r="AG689" s="27">
        <f t="shared" si="366"/>
        <v>0</v>
      </c>
      <c r="AH689" s="27">
        <v>0</v>
      </c>
      <c r="AI689" s="27">
        <v>0</v>
      </c>
      <c r="AJ689" s="27">
        <v>0</v>
      </c>
      <c r="AK689" s="27">
        <v>0</v>
      </c>
      <c r="AL689" s="27">
        <v>0</v>
      </c>
      <c r="AM689" s="27">
        <v>0</v>
      </c>
      <c r="AN689" s="27">
        <f t="shared" si="367"/>
        <v>0</v>
      </c>
      <c r="AO689" s="27">
        <v>0</v>
      </c>
      <c r="AP689" s="30">
        <f t="shared" si="368"/>
        <v>0</v>
      </c>
      <c r="AQ689" s="30">
        <f t="shared" si="369"/>
        <v>0</v>
      </c>
      <c r="AR689" s="31">
        <f t="shared" si="370"/>
        <v>0</v>
      </c>
      <c r="AS689" s="31">
        <f t="shared" si="393"/>
        <v>0</v>
      </c>
      <c r="AT689" s="32">
        <f t="shared" si="371"/>
        <v>0</v>
      </c>
      <c r="AU689" s="24">
        <v>2322.247433942985</v>
      </c>
      <c r="AV689" s="28">
        <f t="shared" si="372"/>
        <v>6.4490075560749899E-2</v>
      </c>
      <c r="AW689" s="30">
        <f t="shared" si="373"/>
        <v>8.2826153155516041E-4</v>
      </c>
      <c r="AX689" s="33">
        <f t="shared" si="374"/>
        <v>6.4490075560749899E-2</v>
      </c>
      <c r="AY689" s="30">
        <f t="shared" si="375"/>
        <v>8.2826153155516041E-4</v>
      </c>
      <c r="AZ689" s="31">
        <f t="shared" si="376"/>
        <v>0.90143968499334237</v>
      </c>
      <c r="BA689" s="31">
        <f t="shared" si="387"/>
        <v>2322.247433942985</v>
      </c>
      <c r="BB689" s="33">
        <f t="shared" si="377"/>
        <v>0</v>
      </c>
      <c r="BC689" s="31">
        <f t="shared" si="378"/>
        <v>0.47132433276231084</v>
      </c>
      <c r="BD689" s="30">
        <f t="shared" si="379"/>
        <v>5.6283705172773554E-4</v>
      </c>
      <c r="BE689" s="31">
        <f t="shared" si="380"/>
        <v>0.94423959100156807</v>
      </c>
      <c r="BF689" s="31">
        <f t="shared" si="381"/>
        <v>0.47115664076334113</v>
      </c>
      <c r="BG689" s="31">
        <f t="shared" si="382"/>
        <v>0.71505681286556655</v>
      </c>
      <c r="BH689" s="24">
        <v>97.35</v>
      </c>
      <c r="BI689" s="24">
        <v>282.53143861299998</v>
      </c>
      <c r="BJ689" s="24">
        <f t="shared" si="390"/>
        <v>53.077679003447564</v>
      </c>
      <c r="BK689" s="28">
        <f t="shared" si="392"/>
        <v>2.6538839501723782E-2</v>
      </c>
      <c r="BL689" s="28" t="str">
        <f t="shared" si="383"/>
        <v>FALSETRUE</v>
      </c>
      <c r="BM689" s="24" t="str">
        <f t="shared" si="384"/>
        <v>FALSETRUE</v>
      </c>
      <c r="BN689" s="28">
        <v>0.49390000000000001</v>
      </c>
      <c r="BO689" s="28">
        <f t="shared" si="385"/>
        <v>0.4390222222222222</v>
      </c>
      <c r="BP689" s="24">
        <v>4.6399999999999997</v>
      </c>
      <c r="BQ689" s="24">
        <f t="shared" si="391"/>
        <v>260.78947368421052</v>
      </c>
      <c r="BR689" s="24">
        <v>19</v>
      </c>
      <c r="BS689" s="28">
        <v>13.92</v>
      </c>
      <c r="BT689" s="28">
        <v>1915.5311999999999</v>
      </c>
      <c r="BU689" s="24">
        <v>0.09</v>
      </c>
      <c r="BV689" s="28">
        <v>7.8599999999999994</v>
      </c>
      <c r="BW689" s="28">
        <v>1081.6145999999999</v>
      </c>
      <c r="BX689" s="24">
        <v>4303</v>
      </c>
      <c r="BY689" s="24">
        <v>8712</v>
      </c>
      <c r="BZ689" s="24">
        <v>746</v>
      </c>
      <c r="CA689" s="24">
        <v>3389</v>
      </c>
      <c r="CB689" s="24">
        <v>1859</v>
      </c>
      <c r="CC689" s="24">
        <v>8513</v>
      </c>
      <c r="CD689" s="24">
        <v>57.95</v>
      </c>
      <c r="CE689" s="24">
        <v>27.73</v>
      </c>
      <c r="CF689" s="24">
        <v>100.19</v>
      </c>
      <c r="CG689" s="24">
        <v>13396</v>
      </c>
      <c r="CH689" s="24">
        <v>365</v>
      </c>
      <c r="CI689" s="24">
        <v>2.65</v>
      </c>
      <c r="CJ689" s="24" t="s">
        <v>98</v>
      </c>
      <c r="CK689" s="24">
        <v>3255</v>
      </c>
      <c r="CL689" s="28">
        <v>1.01</v>
      </c>
      <c r="CM689" s="28">
        <v>4.2699999999999996</v>
      </c>
      <c r="CN689" s="24">
        <v>1241</v>
      </c>
      <c r="CO689" s="24">
        <v>38.14</v>
      </c>
      <c r="CP689" s="24">
        <v>1405</v>
      </c>
      <c r="CQ689" s="24">
        <v>1909</v>
      </c>
      <c r="CR689" s="24">
        <v>1641</v>
      </c>
      <c r="CS689" s="24">
        <v>4955</v>
      </c>
      <c r="CT689" s="24">
        <v>503</v>
      </c>
      <c r="CU689" s="24">
        <v>1713</v>
      </c>
      <c r="CV689" s="24">
        <v>1264</v>
      </c>
      <c r="CW689" s="24">
        <v>811</v>
      </c>
      <c r="CX689" s="24">
        <v>46.15</v>
      </c>
      <c r="CY689" s="24">
        <v>95.7</v>
      </c>
      <c r="CZ689" s="24">
        <v>81.650000000000006</v>
      </c>
      <c r="DA689" s="24">
        <v>45.11</v>
      </c>
      <c r="DB689" s="24">
        <v>510</v>
      </c>
      <c r="DC689" s="24">
        <v>5.14</v>
      </c>
      <c r="DD689" s="24">
        <v>13.12</v>
      </c>
      <c r="DE689" s="24">
        <v>472</v>
      </c>
      <c r="DF689" s="24">
        <v>14.51</v>
      </c>
      <c r="DG689" s="24">
        <v>9.68</v>
      </c>
      <c r="DH689" s="24">
        <v>5.19</v>
      </c>
    </row>
    <row r="690" spans="1:112" ht="12.3" customHeight="1">
      <c r="A690" s="24">
        <v>701</v>
      </c>
      <c r="B690" s="24" t="s">
        <v>162</v>
      </c>
      <c r="C690" s="24" t="s">
        <v>163</v>
      </c>
      <c r="D690" s="25" t="s">
        <v>481</v>
      </c>
      <c r="E690" s="25" t="s">
        <v>1444</v>
      </c>
      <c r="F690" s="25" t="s">
        <v>1445</v>
      </c>
      <c r="G690" s="37" t="s">
        <v>2804</v>
      </c>
      <c r="H690" s="25" t="s">
        <v>323</v>
      </c>
      <c r="I690" s="26">
        <v>9809</v>
      </c>
      <c r="J690" s="27">
        <v>10734</v>
      </c>
      <c r="K690" s="27">
        <f t="shared" si="360"/>
        <v>2620.9647999999997</v>
      </c>
      <c r="L690" s="24">
        <v>1879</v>
      </c>
      <c r="M690" s="24">
        <v>471</v>
      </c>
      <c r="N690" s="24">
        <v>214</v>
      </c>
      <c r="O690" s="24">
        <f t="shared" si="361"/>
        <v>685</v>
      </c>
      <c r="P690" s="28">
        <v>26.72</v>
      </c>
      <c r="Q690" s="28">
        <f t="shared" si="362"/>
        <v>0.42515588689740846</v>
      </c>
      <c r="R690" s="29">
        <v>0.41201968383710269</v>
      </c>
      <c r="S690" s="29">
        <v>4.2310356190540181E-2</v>
      </c>
      <c r="T690" s="29">
        <v>0.4368188398088611</v>
      </c>
      <c r="U690" s="28" t="s">
        <v>294</v>
      </c>
      <c r="V690" s="28" t="s">
        <v>295</v>
      </c>
      <c r="W690" s="28">
        <v>0.41201968383710269</v>
      </c>
      <c r="X690" s="27">
        <v>4422.6192863074602</v>
      </c>
      <c r="Y690" s="30">
        <f t="shared" si="363"/>
        <v>3.5417564833307313E-4</v>
      </c>
      <c r="Z690" s="27">
        <f t="shared" si="364"/>
        <v>4422.6192863074602</v>
      </c>
      <c r="AA690" s="27">
        <v>0</v>
      </c>
      <c r="AB690" s="27">
        <v>0</v>
      </c>
      <c r="AC690" s="27">
        <v>0</v>
      </c>
      <c r="AD690" s="27">
        <v>0</v>
      </c>
      <c r="AE690" s="27">
        <v>1337</v>
      </c>
      <c r="AF690" s="27">
        <f t="shared" si="365"/>
        <v>1337</v>
      </c>
      <c r="AG690" s="27">
        <f t="shared" si="366"/>
        <v>1</v>
      </c>
      <c r="AH690" s="27">
        <v>0</v>
      </c>
      <c r="AI690" s="27">
        <v>0</v>
      </c>
      <c r="AJ690" s="27">
        <v>0</v>
      </c>
      <c r="AK690" s="27">
        <v>0</v>
      </c>
      <c r="AL690" s="27">
        <v>1337</v>
      </c>
      <c r="AM690" s="27">
        <v>1337</v>
      </c>
      <c r="AN690" s="27">
        <f t="shared" si="367"/>
        <v>1</v>
      </c>
      <c r="AO690" s="27">
        <v>0</v>
      </c>
      <c r="AP690" s="30">
        <f t="shared" si="368"/>
        <v>0</v>
      </c>
      <c r="AQ690" s="30">
        <f t="shared" si="369"/>
        <v>0</v>
      </c>
      <c r="AR690" s="31">
        <f t="shared" si="370"/>
        <v>0</v>
      </c>
      <c r="AS690" s="31">
        <f t="shared" si="393"/>
        <v>0</v>
      </c>
      <c r="AT690" s="32">
        <f t="shared" si="371"/>
        <v>0</v>
      </c>
      <c r="AU690" s="24">
        <v>1166.4277249428378</v>
      </c>
      <c r="AV690" s="28">
        <f t="shared" si="372"/>
        <v>3.2392332969443625E-2</v>
      </c>
      <c r="AW690" s="30">
        <f t="shared" si="373"/>
        <v>4.160225132724921E-4</v>
      </c>
      <c r="AX690" s="33">
        <f t="shared" si="374"/>
        <v>3.2392332969443625E-2</v>
      </c>
      <c r="AY690" s="30">
        <f t="shared" si="375"/>
        <v>4.160225132724921E-4</v>
      </c>
      <c r="AZ690" s="31">
        <f t="shared" si="376"/>
        <v>0.89805803875084211</v>
      </c>
      <c r="BA690" s="31">
        <f t="shared" si="387"/>
        <v>1166.4277249428378</v>
      </c>
      <c r="BB690" s="33">
        <f t="shared" si="377"/>
        <v>0</v>
      </c>
      <c r="BC690" s="31">
        <f t="shared" si="378"/>
        <v>0.44749001851912951</v>
      </c>
      <c r="BD690" s="30">
        <f t="shared" si="379"/>
        <v>3.5417564833307313E-4</v>
      </c>
      <c r="BE690" s="31">
        <f t="shared" si="380"/>
        <v>0.94343159086224671</v>
      </c>
      <c r="BF690" s="31">
        <f t="shared" si="381"/>
        <v>0.45193515011589414</v>
      </c>
      <c r="BG690" s="31">
        <f t="shared" si="382"/>
        <v>0.68588507537584176</v>
      </c>
      <c r="BH690" s="24">
        <v>90.66</v>
      </c>
      <c r="BI690" s="24">
        <v>304.754652948</v>
      </c>
      <c r="BJ690" s="24">
        <f t="shared" si="390"/>
        <v>35.221775602656777</v>
      </c>
      <c r="BK690" s="28">
        <f t="shared" si="392"/>
        <v>1.7610887801328388E-2</v>
      </c>
      <c r="BL690" s="28" t="str">
        <f t="shared" si="383"/>
        <v>FALSETRUE</v>
      </c>
      <c r="BM690" s="24" t="str">
        <f t="shared" si="384"/>
        <v>FALSETRUE</v>
      </c>
      <c r="BN690" s="28">
        <v>0.46619999999999995</v>
      </c>
      <c r="BO690" s="28">
        <f t="shared" si="385"/>
        <v>0.41439999999999994</v>
      </c>
      <c r="BP690" s="24">
        <v>4.55</v>
      </c>
      <c r="BQ690" s="24">
        <f t="shared" si="391"/>
        <v>235.91666666666666</v>
      </c>
      <c r="BR690" s="24">
        <v>12</v>
      </c>
      <c r="BS690" s="28">
        <v>7.14</v>
      </c>
      <c r="BT690" s="28">
        <v>700.36259999999993</v>
      </c>
      <c r="BU690" s="24">
        <v>1.0900000000000001</v>
      </c>
      <c r="BV690" s="28">
        <v>7.8500000000000005</v>
      </c>
      <c r="BW690" s="28">
        <v>770.00650000000007</v>
      </c>
      <c r="BX690" s="24">
        <v>2983</v>
      </c>
      <c r="BY690" s="24">
        <v>6399</v>
      </c>
      <c r="BZ690" s="24">
        <v>427</v>
      </c>
      <c r="CA690" s="24">
        <v>2345</v>
      </c>
      <c r="CB690" s="24">
        <v>1327</v>
      </c>
      <c r="CC690" s="24">
        <v>6137</v>
      </c>
      <c r="CD690" s="24">
        <v>53.29</v>
      </c>
      <c r="CE690" s="24">
        <v>27.12</v>
      </c>
      <c r="CF690" s="24">
        <v>103.21</v>
      </c>
      <c r="CG690" s="24">
        <v>8893</v>
      </c>
      <c r="CH690" s="24">
        <v>916</v>
      </c>
      <c r="CI690" s="24">
        <v>9.34</v>
      </c>
      <c r="CJ690" s="24" t="s">
        <v>98</v>
      </c>
      <c r="CK690" s="24">
        <v>2632</v>
      </c>
      <c r="CL690" s="28">
        <v>1.02</v>
      </c>
      <c r="CM690" s="28">
        <v>3.8</v>
      </c>
      <c r="CN690" s="24">
        <v>1027</v>
      </c>
      <c r="CO690" s="24">
        <v>39.17</v>
      </c>
      <c r="CP690" s="24">
        <v>427</v>
      </c>
      <c r="CQ690" s="24">
        <v>1245</v>
      </c>
      <c r="CR690" s="24">
        <v>1003</v>
      </c>
      <c r="CS690" s="24">
        <v>2831</v>
      </c>
      <c r="CT690" s="24">
        <v>397</v>
      </c>
      <c r="CU690" s="24">
        <v>1228</v>
      </c>
      <c r="CV690" s="24">
        <v>887</v>
      </c>
      <c r="CW690" s="24">
        <v>618</v>
      </c>
      <c r="CX690" s="24">
        <v>51.9</v>
      </c>
      <c r="CY690" s="24">
        <v>97.31</v>
      </c>
      <c r="CZ690" s="24">
        <v>80.930000000000007</v>
      </c>
      <c r="DA690" s="24">
        <v>43.52</v>
      </c>
      <c r="DB690" s="24">
        <v>361</v>
      </c>
      <c r="DC690" s="24">
        <v>3.64</v>
      </c>
      <c r="DD690" s="24">
        <v>11.67</v>
      </c>
      <c r="DE690" s="24">
        <v>339</v>
      </c>
      <c r="DF690" s="24">
        <v>12.93</v>
      </c>
      <c r="DG690" s="24">
        <v>6.75</v>
      </c>
      <c r="DH690" s="24">
        <v>4.17</v>
      </c>
    </row>
    <row r="691" spans="1:112" ht="12.3" customHeight="1">
      <c r="A691" s="24">
        <v>702</v>
      </c>
      <c r="B691" s="24" t="s">
        <v>162</v>
      </c>
      <c r="C691" s="24" t="s">
        <v>163</v>
      </c>
      <c r="D691" s="25" t="s">
        <v>956</v>
      </c>
      <c r="E691" s="25" t="s">
        <v>957</v>
      </c>
      <c r="F691" s="25" t="s">
        <v>958</v>
      </c>
      <c r="G691" s="25" t="s">
        <v>959</v>
      </c>
      <c r="H691" s="25" t="s">
        <v>323</v>
      </c>
      <c r="I691" s="26">
        <v>17860</v>
      </c>
      <c r="J691" s="27">
        <v>19569.5139863025</v>
      </c>
      <c r="K691" s="27">
        <f t="shared" si="360"/>
        <v>6936.8240000000005</v>
      </c>
      <c r="L691" s="24">
        <v>2255</v>
      </c>
      <c r="M691" s="24">
        <v>753</v>
      </c>
      <c r="N691" s="24">
        <v>679</v>
      </c>
      <c r="O691" s="24">
        <f t="shared" si="361"/>
        <v>1432</v>
      </c>
      <c r="P691" s="28">
        <v>38.840000000000003</v>
      </c>
      <c r="Q691" s="28">
        <f t="shared" si="362"/>
        <v>0.45798764426767935</v>
      </c>
      <c r="R691" s="29">
        <v>0.50666162929282044</v>
      </c>
      <c r="S691" s="29">
        <v>0.17542484005449574</v>
      </c>
      <c r="T691" s="29">
        <v>0.38704816352051408</v>
      </c>
      <c r="U691" s="28" t="s">
        <v>128</v>
      </c>
      <c r="V691" s="28" t="s">
        <v>129</v>
      </c>
      <c r="W691" s="28">
        <v>0.50250815565900797</v>
      </c>
      <c r="X691" s="27">
        <v>9833.84038040003</v>
      </c>
      <c r="Y691" s="30">
        <f t="shared" si="363"/>
        <v>7.8752127797102078E-4</v>
      </c>
      <c r="Z691" s="27">
        <f t="shared" si="364"/>
        <v>9833.84038040003</v>
      </c>
      <c r="AA691" s="27">
        <v>0</v>
      </c>
      <c r="AB691" s="27">
        <v>0</v>
      </c>
      <c r="AC691" s="27">
        <v>0</v>
      </c>
      <c r="AD691" s="27">
        <v>0</v>
      </c>
      <c r="AE691" s="27">
        <v>5743</v>
      </c>
      <c r="AF691" s="27">
        <f t="shared" si="365"/>
        <v>5743</v>
      </c>
      <c r="AG691" s="27">
        <f t="shared" si="366"/>
        <v>1</v>
      </c>
      <c r="AH691" s="27">
        <v>0</v>
      </c>
      <c r="AI691" s="27">
        <v>0</v>
      </c>
      <c r="AJ691" s="27">
        <v>0</v>
      </c>
      <c r="AK691" s="27">
        <v>0</v>
      </c>
      <c r="AL691" s="27">
        <v>5743</v>
      </c>
      <c r="AM691" s="27">
        <v>5743</v>
      </c>
      <c r="AN691" s="27">
        <f t="shared" si="367"/>
        <v>1</v>
      </c>
      <c r="AO691" s="27">
        <v>0</v>
      </c>
      <c r="AP691" s="30">
        <f t="shared" si="368"/>
        <v>0</v>
      </c>
      <c r="AQ691" s="30">
        <f t="shared" si="369"/>
        <v>0</v>
      </c>
      <c r="AR691" s="31">
        <f t="shared" si="370"/>
        <v>0</v>
      </c>
      <c r="AS691" s="31">
        <f t="shared" si="393"/>
        <v>0</v>
      </c>
      <c r="AT691" s="32">
        <f t="shared" si="371"/>
        <v>0</v>
      </c>
      <c r="AU691" s="24">
        <v>2781.3826415726089</v>
      </c>
      <c r="AV691" s="28">
        <f t="shared" si="372"/>
        <v>7.7240510247358743E-2</v>
      </c>
      <c r="AW691" s="30">
        <f t="shared" si="373"/>
        <v>9.9201842701074848E-4</v>
      </c>
      <c r="AX691" s="33">
        <f t="shared" si="374"/>
        <v>7.7240510247358743E-2</v>
      </c>
      <c r="AY691" s="30">
        <f t="shared" si="375"/>
        <v>9.9201842701074848E-4</v>
      </c>
      <c r="AZ691" s="31">
        <f t="shared" si="376"/>
        <v>0.90278300250003507</v>
      </c>
      <c r="BA691" s="31">
        <f t="shared" si="387"/>
        <v>2781.3826415726089</v>
      </c>
      <c r="BB691" s="33">
        <f t="shared" si="377"/>
        <v>0</v>
      </c>
      <c r="BC691" s="31">
        <f t="shared" si="378"/>
        <v>0.49556171401340476</v>
      </c>
      <c r="BD691" s="30">
        <f t="shared" si="379"/>
        <v>7.8752127797102078E-4</v>
      </c>
      <c r="BE691" s="31">
        <f t="shared" si="380"/>
        <v>0.9451096363628777</v>
      </c>
      <c r="BF691" s="31">
        <f t="shared" si="381"/>
        <v>0.4828017710999522</v>
      </c>
      <c r="BG691" s="31">
        <f t="shared" si="382"/>
        <v>0.73273019166037756</v>
      </c>
      <c r="BH691" s="24">
        <v>86.34</v>
      </c>
      <c r="BI691" s="24">
        <v>1016.06288899</v>
      </c>
      <c r="BJ691" s="24">
        <f t="shared" si="390"/>
        <v>19.260140487716505</v>
      </c>
      <c r="BK691" s="28">
        <f t="shared" si="392"/>
        <v>9.6300702438582523E-3</v>
      </c>
      <c r="BL691" s="28" t="str">
        <f t="shared" si="383"/>
        <v>TRUETRUE</v>
      </c>
      <c r="BM691" s="24" t="str">
        <f t="shared" si="384"/>
        <v>TRUETRUE</v>
      </c>
      <c r="BN691" s="28">
        <v>0.6048</v>
      </c>
      <c r="BO691" s="28">
        <f t="shared" si="385"/>
        <v>0.53759999999999997</v>
      </c>
      <c r="BP691" s="24">
        <v>9.2100000000000009</v>
      </c>
      <c r="BQ691" s="24">
        <f t="shared" si="391"/>
        <v>307.5</v>
      </c>
      <c r="BR691" s="24">
        <v>18</v>
      </c>
      <c r="BS691" s="28">
        <v>23.659999999999997</v>
      </c>
      <c r="BT691" s="28">
        <v>4225.6759999999995</v>
      </c>
      <c r="BU691" s="24">
        <v>0.82</v>
      </c>
      <c r="BV691" s="28">
        <v>9.2800000000000011</v>
      </c>
      <c r="BW691" s="28">
        <v>1657.4080000000001</v>
      </c>
      <c r="BX691" s="24">
        <v>6421</v>
      </c>
      <c r="BY691" s="24">
        <v>10616</v>
      </c>
      <c r="BZ691" s="24">
        <v>823</v>
      </c>
      <c r="CA691" s="24">
        <v>5206</v>
      </c>
      <c r="CB691" s="24">
        <v>2482</v>
      </c>
      <c r="CC691" s="24">
        <v>10172</v>
      </c>
      <c r="CD691" s="24">
        <v>68.239999999999995</v>
      </c>
      <c r="CE691" s="24">
        <v>25.51</v>
      </c>
      <c r="CF691" s="24">
        <v>104.23</v>
      </c>
      <c r="CG691" s="24">
        <v>15420</v>
      </c>
      <c r="CH691" s="24">
        <v>2440</v>
      </c>
      <c r="CI691" s="24">
        <v>13.66</v>
      </c>
      <c r="CJ691" s="24" t="s">
        <v>98</v>
      </c>
      <c r="CK691" s="24">
        <v>3854</v>
      </c>
      <c r="CL691" s="28">
        <v>1.01</v>
      </c>
      <c r="CM691" s="28">
        <v>4.68</v>
      </c>
      <c r="CN691" s="24">
        <v>1558</v>
      </c>
      <c r="CO691" s="24">
        <v>40.630000000000003</v>
      </c>
      <c r="CP691" s="24">
        <v>924</v>
      </c>
      <c r="CQ691" s="24">
        <v>2910</v>
      </c>
      <c r="CR691" s="24">
        <v>1661</v>
      </c>
      <c r="CS691" s="24">
        <v>5535</v>
      </c>
      <c r="CT691" s="24">
        <v>763</v>
      </c>
      <c r="CU691" s="24">
        <v>2376</v>
      </c>
      <c r="CV691" s="24">
        <v>1495</v>
      </c>
      <c r="CW691" s="24">
        <v>927</v>
      </c>
      <c r="CX691" s="24">
        <v>43.3</v>
      </c>
      <c r="CY691" s="24">
        <v>91.81</v>
      </c>
      <c r="CZ691" s="24">
        <v>73</v>
      </c>
      <c r="DA691" s="24">
        <v>39.5</v>
      </c>
      <c r="DB691" s="24">
        <v>1247</v>
      </c>
      <c r="DC691" s="24">
        <v>9.8000000000000007</v>
      </c>
      <c r="DD691" s="24">
        <v>22.58</v>
      </c>
      <c r="DE691" s="24">
        <v>792</v>
      </c>
      <c r="DF691" s="24">
        <v>20.65</v>
      </c>
      <c r="DG691" s="24">
        <v>13.09</v>
      </c>
      <c r="DH691" s="24">
        <v>7.21</v>
      </c>
    </row>
    <row r="692" spans="1:112" ht="12.3" customHeight="1">
      <c r="A692" s="24">
        <v>703</v>
      </c>
      <c r="B692" s="24" t="s">
        <v>162</v>
      </c>
      <c r="C692" s="24" t="s">
        <v>163</v>
      </c>
      <c r="D692" s="25" t="s">
        <v>956</v>
      </c>
      <c r="E692" s="25" t="s">
        <v>957</v>
      </c>
      <c r="F692" s="25" t="s">
        <v>1941</v>
      </c>
      <c r="G692" s="25" t="s">
        <v>1942</v>
      </c>
      <c r="H692" s="25" t="s">
        <v>323</v>
      </c>
      <c r="I692" s="26">
        <v>6378</v>
      </c>
      <c r="J692" s="27">
        <v>6988.4860136974994</v>
      </c>
      <c r="K692" s="27">
        <f t="shared" si="360"/>
        <v>2555.0268000000001</v>
      </c>
      <c r="L692" s="24">
        <v>817</v>
      </c>
      <c r="M692" s="24">
        <v>326</v>
      </c>
      <c r="N692" s="24">
        <v>220</v>
      </c>
      <c r="O692" s="24">
        <f t="shared" si="361"/>
        <v>546</v>
      </c>
      <c r="P692" s="28">
        <v>40.06</v>
      </c>
      <c r="Q692" s="28">
        <f t="shared" si="362"/>
        <v>0.46139138671522967</v>
      </c>
      <c r="R692" s="29">
        <v>0.50666162929282044</v>
      </c>
      <c r="S692" s="29">
        <v>0.17542484005449574</v>
      </c>
      <c r="T692" s="29">
        <v>0.38704816352051408</v>
      </c>
      <c r="U692" s="28" t="s">
        <v>128</v>
      </c>
      <c r="V692" s="28" t="s">
        <v>129</v>
      </c>
      <c r="W692" s="28">
        <v>0.51829239741760702</v>
      </c>
      <c r="X692" s="27">
        <v>3622.0791703586929</v>
      </c>
      <c r="Y692" s="30">
        <f t="shared" si="363"/>
        <v>2.9006617016464703E-4</v>
      </c>
      <c r="Z692" s="27">
        <f t="shared" si="364"/>
        <v>3622.0791703586929</v>
      </c>
      <c r="AA692" s="27">
        <v>0</v>
      </c>
      <c r="AB692" s="27">
        <v>0</v>
      </c>
      <c r="AC692" s="27">
        <v>0</v>
      </c>
      <c r="AD692" s="27">
        <v>0</v>
      </c>
      <c r="AE692" s="27">
        <v>0</v>
      </c>
      <c r="AF692" s="27">
        <f t="shared" si="365"/>
        <v>0</v>
      </c>
      <c r="AG692" s="27">
        <f t="shared" si="366"/>
        <v>0</v>
      </c>
      <c r="AH692" s="27">
        <v>0</v>
      </c>
      <c r="AI692" s="27">
        <v>0</v>
      </c>
      <c r="AJ692" s="27">
        <v>0</v>
      </c>
      <c r="AK692" s="27">
        <v>0</v>
      </c>
      <c r="AL692" s="27">
        <v>0</v>
      </c>
      <c r="AM692" s="27">
        <v>0</v>
      </c>
      <c r="AN692" s="27">
        <f t="shared" si="367"/>
        <v>0</v>
      </c>
      <c r="AO692" s="27">
        <v>0</v>
      </c>
      <c r="AP692" s="30">
        <f t="shared" si="368"/>
        <v>0</v>
      </c>
      <c r="AQ692" s="30">
        <f t="shared" si="369"/>
        <v>0</v>
      </c>
      <c r="AR692" s="31">
        <f t="shared" si="370"/>
        <v>0</v>
      </c>
      <c r="AS692" s="31">
        <f t="shared" si="393"/>
        <v>0</v>
      </c>
      <c r="AT692" s="32">
        <f t="shared" si="371"/>
        <v>0</v>
      </c>
      <c r="AU692" s="24">
        <v>1155.273753843846</v>
      </c>
      <c r="AV692" s="28">
        <f t="shared" si="372"/>
        <v>3.2082581119376959E-2</v>
      </c>
      <c r="AW692" s="30">
        <f t="shared" si="373"/>
        <v>4.1204429585675064E-4</v>
      </c>
      <c r="AX692" s="33">
        <f t="shared" si="374"/>
        <v>3.2082581119376959E-2</v>
      </c>
      <c r="AY692" s="30">
        <f t="shared" si="375"/>
        <v>4.1204429585675064E-4</v>
      </c>
      <c r="AZ692" s="31">
        <f t="shared" si="376"/>
        <v>0.89802540495496364</v>
      </c>
      <c r="BA692" s="31">
        <f t="shared" si="387"/>
        <v>1155.273753843846</v>
      </c>
      <c r="BB692" s="33">
        <f t="shared" si="377"/>
        <v>0</v>
      </c>
      <c r="BC692" s="31">
        <f t="shared" si="378"/>
        <v>0.47892320512238706</v>
      </c>
      <c r="BD692" s="30">
        <f t="shared" si="379"/>
        <v>2.9006617016464703E-4</v>
      </c>
      <c r="BE692" s="31">
        <f t="shared" si="380"/>
        <v>0.94318333954959765</v>
      </c>
      <c r="BF692" s="31">
        <f t="shared" si="381"/>
        <v>0.48725526771245642</v>
      </c>
      <c r="BG692" s="31">
        <f t="shared" si="382"/>
        <v>0.73948909691253639</v>
      </c>
      <c r="BH692" s="24">
        <v>58.5</v>
      </c>
      <c r="BI692" s="24">
        <v>800.02127510100001</v>
      </c>
      <c r="BJ692" s="24">
        <f t="shared" si="390"/>
        <v>8.7353752096345509</v>
      </c>
      <c r="BK692" s="28">
        <f t="shared" si="392"/>
        <v>4.3676876048172756E-3</v>
      </c>
      <c r="BL692" s="28" t="str">
        <f t="shared" si="383"/>
        <v>TRUEFALSE</v>
      </c>
      <c r="BM692" s="24" t="str">
        <f t="shared" si="384"/>
        <v>FALSETRUE</v>
      </c>
      <c r="BN692" s="28">
        <v>0.64139999999999997</v>
      </c>
      <c r="BO692" s="28">
        <f t="shared" si="385"/>
        <v>0.57013333333333327</v>
      </c>
      <c r="BP692" s="24">
        <v>9.98</v>
      </c>
      <c r="BQ692" s="24">
        <f t="shared" si="391"/>
        <v>222.9</v>
      </c>
      <c r="BR692" s="24">
        <v>10</v>
      </c>
      <c r="BS692" s="28">
        <v>25.52</v>
      </c>
      <c r="BT692" s="28">
        <v>1627.6655999999998</v>
      </c>
      <c r="BU692" s="24">
        <v>0.49</v>
      </c>
      <c r="BV692" s="28">
        <v>11.549999999999999</v>
      </c>
      <c r="BW692" s="28">
        <v>736.65899999999999</v>
      </c>
      <c r="BX692" s="24">
        <v>2393</v>
      </c>
      <c r="BY692" s="24">
        <v>3731</v>
      </c>
      <c r="BZ692" s="24">
        <v>254</v>
      </c>
      <c r="CA692" s="24">
        <v>1897</v>
      </c>
      <c r="CB692" s="24">
        <v>937</v>
      </c>
      <c r="CC692" s="24">
        <v>3544</v>
      </c>
      <c r="CD692" s="24">
        <v>70.95</v>
      </c>
      <c r="CE692" s="24">
        <v>24.39</v>
      </c>
      <c r="CF692" s="24">
        <v>108.43</v>
      </c>
      <c r="CG692" s="24">
        <v>3731</v>
      </c>
      <c r="CH692" s="24">
        <v>2647</v>
      </c>
      <c r="CI692" s="24">
        <v>41.5</v>
      </c>
      <c r="CJ692" s="24" t="s">
        <v>98</v>
      </c>
      <c r="CK692" s="24">
        <v>1449</v>
      </c>
      <c r="CL692" s="28">
        <v>1</v>
      </c>
      <c r="CM692" s="28">
        <v>4.42</v>
      </c>
      <c r="CN692" s="24">
        <v>556</v>
      </c>
      <c r="CO692" s="24">
        <v>38.659999999999997</v>
      </c>
      <c r="CP692" s="24">
        <v>416</v>
      </c>
      <c r="CQ692" s="24">
        <v>1782</v>
      </c>
      <c r="CR692" s="24">
        <v>0</v>
      </c>
      <c r="CS692" s="24">
        <v>2229</v>
      </c>
      <c r="CT692" s="24">
        <v>334</v>
      </c>
      <c r="CU692" s="24">
        <v>875</v>
      </c>
      <c r="CV692" s="24">
        <v>523</v>
      </c>
      <c r="CW692" s="24">
        <v>210</v>
      </c>
      <c r="CX692" s="24">
        <v>54.22</v>
      </c>
      <c r="CY692" s="24">
        <v>92.79</v>
      </c>
      <c r="CZ692" s="24">
        <v>69.180000000000007</v>
      </c>
      <c r="DA692" s="24">
        <v>24.48</v>
      </c>
      <c r="DB692" s="24">
        <v>478</v>
      </c>
      <c r="DC692" s="24">
        <v>9.52</v>
      </c>
      <c r="DD692" s="24">
        <v>19.329999999999998</v>
      </c>
      <c r="DE692" s="24">
        <v>255</v>
      </c>
      <c r="DF692" s="24">
        <v>17.73</v>
      </c>
      <c r="DG692" s="24">
        <v>13.42</v>
      </c>
      <c r="DH692" s="24">
        <v>8.58</v>
      </c>
    </row>
    <row r="693" spans="1:112" ht="12.3" customHeight="1">
      <c r="A693" s="24">
        <v>704</v>
      </c>
      <c r="B693" s="24" t="s">
        <v>162</v>
      </c>
      <c r="C693" s="24" t="s">
        <v>163</v>
      </c>
      <c r="D693" s="25" t="s">
        <v>1919</v>
      </c>
      <c r="E693" s="25" t="s">
        <v>1920</v>
      </c>
      <c r="F693" s="25" t="s">
        <v>1921</v>
      </c>
      <c r="G693" s="37" t="s">
        <v>2805</v>
      </c>
      <c r="H693" s="25" t="s">
        <v>323</v>
      </c>
      <c r="I693" s="26">
        <v>9625</v>
      </c>
      <c r="J693" s="27">
        <v>10443</v>
      </c>
      <c r="K693" s="27">
        <f t="shared" si="360"/>
        <v>2882.6875</v>
      </c>
      <c r="L693" s="24">
        <v>1562</v>
      </c>
      <c r="M693" s="24">
        <v>442</v>
      </c>
      <c r="N693" s="24">
        <v>226</v>
      </c>
      <c r="O693" s="24">
        <f t="shared" si="361"/>
        <v>668</v>
      </c>
      <c r="P693" s="28">
        <v>29.950000000000003</v>
      </c>
      <c r="Q693" s="28">
        <f t="shared" si="362"/>
        <v>0.44895537702959848</v>
      </c>
      <c r="R693" s="29">
        <v>0.4816294592302281</v>
      </c>
      <c r="S693" s="29">
        <v>5.2336367831063033E-2</v>
      </c>
      <c r="T693" s="29">
        <v>0.23024182426162218</v>
      </c>
      <c r="U693" s="28" t="s">
        <v>294</v>
      </c>
      <c r="V693" s="28" t="s">
        <v>295</v>
      </c>
      <c r="W693" s="28">
        <v>0.4816294592302281</v>
      </c>
      <c r="X693" s="27">
        <v>5029.6564427412723</v>
      </c>
      <c r="Y693" s="30">
        <f t="shared" si="363"/>
        <v>4.02788871521388E-4</v>
      </c>
      <c r="Z693" s="27">
        <f t="shared" si="364"/>
        <v>5029.6564427412723</v>
      </c>
      <c r="AA693" s="27">
        <v>0</v>
      </c>
      <c r="AB693" s="27">
        <v>0</v>
      </c>
      <c r="AC693" s="27">
        <v>0</v>
      </c>
      <c r="AD693" s="27">
        <v>0</v>
      </c>
      <c r="AE693" s="27">
        <v>1962</v>
      </c>
      <c r="AF693" s="27">
        <f t="shared" si="365"/>
        <v>1962</v>
      </c>
      <c r="AG693" s="27">
        <f t="shared" si="366"/>
        <v>1</v>
      </c>
      <c r="AH693" s="27">
        <v>0</v>
      </c>
      <c r="AI693" s="27">
        <v>0</v>
      </c>
      <c r="AJ693" s="27">
        <v>0</v>
      </c>
      <c r="AK693" s="27">
        <v>0</v>
      </c>
      <c r="AL693" s="27">
        <v>1962</v>
      </c>
      <c r="AM693" s="27">
        <v>1962</v>
      </c>
      <c r="AN693" s="27">
        <f t="shared" si="367"/>
        <v>1</v>
      </c>
      <c r="AO693" s="27">
        <v>0</v>
      </c>
      <c r="AP693" s="30">
        <f t="shared" si="368"/>
        <v>0</v>
      </c>
      <c r="AQ693" s="30">
        <f t="shared" si="369"/>
        <v>0</v>
      </c>
      <c r="AR693" s="31">
        <f t="shared" si="370"/>
        <v>0</v>
      </c>
      <c r="AS693" s="31">
        <f t="shared" si="393"/>
        <v>0</v>
      </c>
      <c r="AT693" s="32">
        <f t="shared" si="371"/>
        <v>0</v>
      </c>
      <c r="AU693" s="24">
        <v>1704.9682856750076</v>
      </c>
      <c r="AV693" s="28">
        <f t="shared" si="372"/>
        <v>4.7347897543015646E-2</v>
      </c>
      <c r="AW693" s="30">
        <f t="shared" si="373"/>
        <v>6.0810042155948359E-4</v>
      </c>
      <c r="AX693" s="33">
        <f t="shared" si="374"/>
        <v>4.7347897543015646E-2</v>
      </c>
      <c r="AY693" s="30">
        <f t="shared" si="375"/>
        <v>6.0810042155948359E-4</v>
      </c>
      <c r="AZ693" s="31">
        <f t="shared" si="376"/>
        <v>0.89963367693165264</v>
      </c>
      <c r="BA693" s="31">
        <f t="shared" si="387"/>
        <v>1704.9682856750076</v>
      </c>
      <c r="BB693" s="33">
        <f t="shared" si="377"/>
        <v>0</v>
      </c>
      <c r="BC693" s="31">
        <f t="shared" si="378"/>
        <v>0.47620367790163209</v>
      </c>
      <c r="BD693" s="30">
        <f t="shared" si="379"/>
        <v>4.02788871521388E-4</v>
      </c>
      <c r="BE693" s="31">
        <f t="shared" si="380"/>
        <v>0.94361983598314592</v>
      </c>
      <c r="BF693" s="31">
        <f t="shared" si="381"/>
        <v>0.47521736136163178</v>
      </c>
      <c r="BG693" s="31">
        <f t="shared" si="382"/>
        <v>0.72121961665041179</v>
      </c>
      <c r="BH693" s="24">
        <v>53.77</v>
      </c>
      <c r="BI693" s="24">
        <v>1752.2380295299999</v>
      </c>
      <c r="BJ693" s="24">
        <f t="shared" si="390"/>
        <v>5.9598067294550781</v>
      </c>
      <c r="BK693" s="28">
        <f t="shared" si="392"/>
        <v>2.9799033647275389E-3</v>
      </c>
      <c r="BL693" s="28" t="str">
        <f t="shared" si="383"/>
        <v>TRUEFALSE</v>
      </c>
      <c r="BM693" s="24" t="str">
        <f t="shared" si="384"/>
        <v>FALSETRUE</v>
      </c>
      <c r="BN693" s="28">
        <v>0.5786</v>
      </c>
      <c r="BO693" s="28">
        <f t="shared" si="385"/>
        <v>0.51431111111111116</v>
      </c>
      <c r="BP693" s="24">
        <v>9.24</v>
      </c>
      <c r="BQ693" s="24">
        <f t="shared" si="391"/>
        <v>104.11764705882354</v>
      </c>
      <c r="BR693" s="24">
        <v>34</v>
      </c>
      <c r="BS693" s="28">
        <v>19.899999999999999</v>
      </c>
      <c r="BT693" s="28">
        <v>1915.3749999999998</v>
      </c>
      <c r="BU693" s="24">
        <v>1.47</v>
      </c>
      <c r="BV693" s="28">
        <v>29.929999999999996</v>
      </c>
      <c r="BW693" s="28">
        <v>2880.7624999999994</v>
      </c>
      <c r="BX693" s="24">
        <v>3326</v>
      </c>
      <c r="BY693" s="24">
        <v>5748</v>
      </c>
      <c r="BZ693" s="24">
        <v>551</v>
      </c>
      <c r="CA693" s="24">
        <v>2647</v>
      </c>
      <c r="CB693" s="24">
        <v>1343</v>
      </c>
      <c r="CC693" s="24">
        <v>5635</v>
      </c>
      <c r="CD693" s="24">
        <v>67.45</v>
      </c>
      <c r="CE693" s="24">
        <v>26.62</v>
      </c>
      <c r="CF693" s="24">
        <v>110.98</v>
      </c>
      <c r="CG693" s="24">
        <v>5175</v>
      </c>
      <c r="CH693" s="24">
        <v>4450</v>
      </c>
      <c r="CI693" s="24">
        <v>46.23</v>
      </c>
      <c r="CJ693" s="24" t="s">
        <v>98</v>
      </c>
      <c r="CK693" s="24">
        <v>2352</v>
      </c>
      <c r="CL693" s="28">
        <v>1.01</v>
      </c>
      <c r="CM693" s="28">
        <v>4.1500000000000004</v>
      </c>
      <c r="CN693" s="24">
        <v>1019</v>
      </c>
      <c r="CO693" s="24">
        <v>43.49</v>
      </c>
      <c r="CP693" s="24">
        <v>951</v>
      </c>
      <c r="CQ693" s="24">
        <v>1541</v>
      </c>
      <c r="CR693" s="24">
        <v>985</v>
      </c>
      <c r="CS693" s="24">
        <v>3540</v>
      </c>
      <c r="CT693" s="24">
        <v>567</v>
      </c>
      <c r="CU693" s="24">
        <v>1267</v>
      </c>
      <c r="CV693" s="24">
        <v>817</v>
      </c>
      <c r="CW693" s="24">
        <v>561</v>
      </c>
      <c r="CX693" s="24">
        <v>60.97</v>
      </c>
      <c r="CY693" s="24">
        <v>93.16</v>
      </c>
      <c r="CZ693" s="24">
        <v>74.14</v>
      </c>
      <c r="DA693" s="24">
        <v>45.46</v>
      </c>
      <c r="DB693" s="24">
        <v>689</v>
      </c>
      <c r="DC693" s="24">
        <v>8.26</v>
      </c>
      <c r="DD693" s="24">
        <v>11.65</v>
      </c>
      <c r="DE693" s="24">
        <v>256</v>
      </c>
      <c r="DF693" s="24">
        <v>10.93</v>
      </c>
      <c r="DG693" s="24">
        <v>11.69</v>
      </c>
      <c r="DH693" s="24">
        <v>6.28</v>
      </c>
    </row>
    <row r="694" spans="1:112" ht="12.3" customHeight="1">
      <c r="A694" s="24">
        <v>705</v>
      </c>
      <c r="B694" s="24" t="s">
        <v>2883</v>
      </c>
      <c r="C694" s="24" t="s">
        <v>305</v>
      </c>
      <c r="D694" s="25" t="s">
        <v>1099</v>
      </c>
      <c r="E694" s="25" t="s">
        <v>1100</v>
      </c>
      <c r="F694" s="25" t="s">
        <v>1101</v>
      </c>
      <c r="G694" s="37" t="s">
        <v>2807</v>
      </c>
      <c r="H694" s="25" t="s">
        <v>323</v>
      </c>
      <c r="I694" s="26">
        <v>28294</v>
      </c>
      <c r="J694" s="27">
        <v>34737</v>
      </c>
      <c r="K694" s="27">
        <f t="shared" si="360"/>
        <v>6383.1264000000001</v>
      </c>
      <c r="L694" s="24">
        <v>5557</v>
      </c>
      <c r="M694" s="24">
        <v>1357</v>
      </c>
      <c r="N694" s="24">
        <v>262</v>
      </c>
      <c r="O694" s="24">
        <f t="shared" si="361"/>
        <v>1619</v>
      </c>
      <c r="P694" s="28">
        <v>22.56</v>
      </c>
      <c r="Q694" s="28">
        <f t="shared" si="362"/>
        <v>0.42081066493260749</v>
      </c>
      <c r="R694" s="29">
        <v>0.39979719335766989</v>
      </c>
      <c r="S694" s="29">
        <v>4.0797991356363528E-2</v>
      </c>
      <c r="T694" s="29">
        <v>0.30769002775366405</v>
      </c>
      <c r="U694" s="28" t="s">
        <v>128</v>
      </c>
      <c r="V694" s="28" t="s">
        <v>129</v>
      </c>
      <c r="W694" s="28">
        <v>0.39979719335766989</v>
      </c>
      <c r="X694" s="27">
        <v>13887.755105665379</v>
      </c>
      <c r="Y694" s="30">
        <f t="shared" si="363"/>
        <v>1.1121700399734642E-3</v>
      </c>
      <c r="Z694" s="27">
        <f t="shared" si="364"/>
        <v>13887.755105665379</v>
      </c>
      <c r="AA694" s="27">
        <v>0</v>
      </c>
      <c r="AB694" s="27">
        <v>0</v>
      </c>
      <c r="AC694" s="27">
        <v>194</v>
      </c>
      <c r="AD694" s="27">
        <v>0</v>
      </c>
      <c r="AE694" s="27">
        <v>3472</v>
      </c>
      <c r="AF694" s="27">
        <f t="shared" si="365"/>
        <v>3472</v>
      </c>
      <c r="AG694" s="27">
        <f t="shared" si="366"/>
        <v>2</v>
      </c>
      <c r="AH694" s="27">
        <v>0</v>
      </c>
      <c r="AI694" s="27">
        <v>0</v>
      </c>
      <c r="AJ694" s="27">
        <v>0</v>
      </c>
      <c r="AK694" s="27">
        <v>0</v>
      </c>
      <c r="AL694" s="27">
        <v>3472</v>
      </c>
      <c r="AM694" s="27">
        <v>3472</v>
      </c>
      <c r="AN694" s="27">
        <f t="shared" si="367"/>
        <v>1</v>
      </c>
      <c r="AO694" s="27">
        <v>0</v>
      </c>
      <c r="AP694" s="30">
        <f t="shared" si="368"/>
        <v>0</v>
      </c>
      <c r="AQ694" s="30">
        <f t="shared" si="369"/>
        <v>0</v>
      </c>
      <c r="AR694" s="31">
        <f t="shared" si="370"/>
        <v>0</v>
      </c>
      <c r="AS694" s="31">
        <f t="shared" si="393"/>
        <v>0</v>
      </c>
      <c r="AT694" s="32">
        <f t="shared" si="371"/>
        <v>0</v>
      </c>
      <c r="AU694" s="24">
        <v>2284.4411628457256</v>
      </c>
      <c r="AV694" s="28">
        <f t="shared" si="372"/>
        <v>6.3440174829201793E-2</v>
      </c>
      <c r="AW694" s="30">
        <f t="shared" si="373"/>
        <v>8.147774042637641E-4</v>
      </c>
      <c r="AX694" s="33">
        <f t="shared" si="374"/>
        <v>6.3440174829201793E-2</v>
      </c>
      <c r="AY694" s="30">
        <f t="shared" si="375"/>
        <v>8.147774042637641E-4</v>
      </c>
      <c r="AZ694" s="31">
        <f t="shared" si="376"/>
        <v>0.90132907307558097</v>
      </c>
      <c r="BA694" s="31">
        <f t="shared" si="387"/>
        <v>2284.4411628457256</v>
      </c>
      <c r="BB694" s="33">
        <f t="shared" si="377"/>
        <v>0</v>
      </c>
      <c r="BC694" s="31">
        <f t="shared" si="378"/>
        <v>0.45485548042081758</v>
      </c>
      <c r="BD694" s="30">
        <f t="shared" si="379"/>
        <v>1.1121700399734642E-3</v>
      </c>
      <c r="BE694" s="31">
        <f t="shared" si="380"/>
        <v>0.94636677467720376</v>
      </c>
      <c r="BF694" s="31">
        <f t="shared" si="381"/>
        <v>0.44909204602494901</v>
      </c>
      <c r="BG694" s="31">
        <f t="shared" si="382"/>
        <v>0.68157020262646795</v>
      </c>
      <c r="BH694" s="24">
        <v>100</v>
      </c>
      <c r="BI694" s="24">
        <v>62.575352941200002</v>
      </c>
      <c r="BJ694" s="24">
        <f t="shared" si="390"/>
        <v>555.12271792763545</v>
      </c>
      <c r="BK694" s="28">
        <f t="shared" si="392"/>
        <v>0.27756135896381773</v>
      </c>
      <c r="BL694" s="28" t="str">
        <f t="shared" si="383"/>
        <v>FALSETRUE</v>
      </c>
      <c r="BM694" s="24" t="str">
        <f t="shared" si="384"/>
        <v>FALSETRUE</v>
      </c>
      <c r="BN694" s="28">
        <v>0.36159999999999998</v>
      </c>
      <c r="BO694" s="28">
        <f t="shared" si="385"/>
        <v>0.32142222222222222</v>
      </c>
      <c r="BP694" s="24">
        <v>2.86</v>
      </c>
      <c r="BQ694" s="24">
        <f t="shared" si="391"/>
        <v>380.93333333333334</v>
      </c>
      <c r="BR694" s="24">
        <v>15</v>
      </c>
      <c r="BS694" s="28">
        <v>3.02</v>
      </c>
      <c r="BT694" s="28">
        <v>854.47879999999998</v>
      </c>
      <c r="BU694" s="24">
        <v>0.28000000000000003</v>
      </c>
      <c r="BV694" s="28">
        <v>13.039999999999997</v>
      </c>
      <c r="BW694" s="28">
        <v>3689.5375999999997</v>
      </c>
      <c r="BX694" s="24">
        <v>6969</v>
      </c>
      <c r="BY694" s="24">
        <v>19275</v>
      </c>
      <c r="BZ694" s="24">
        <v>2050</v>
      </c>
      <c r="CA694" s="24">
        <v>5567</v>
      </c>
      <c r="CB694" s="24">
        <v>2929</v>
      </c>
      <c r="CC694" s="24">
        <v>19798</v>
      </c>
      <c r="CD694" s="24">
        <v>46.79</v>
      </c>
      <c r="CE694" s="24">
        <v>31.38</v>
      </c>
      <c r="CF694" s="24">
        <v>102.85</v>
      </c>
      <c r="CG694" s="24">
        <v>28294</v>
      </c>
      <c r="CH694" s="24">
        <v>0</v>
      </c>
      <c r="CI694" s="24">
        <v>0</v>
      </c>
      <c r="CJ694" s="24" t="s">
        <v>98</v>
      </c>
      <c r="CK694" s="24">
        <v>7487</v>
      </c>
      <c r="CL694" s="28">
        <v>1.08</v>
      </c>
      <c r="CM694" s="28">
        <v>4.0599999999999996</v>
      </c>
      <c r="CN694" s="24">
        <v>2730</v>
      </c>
      <c r="CO694" s="24">
        <v>36.729999999999997</v>
      </c>
      <c r="CP694" s="24">
        <v>1421</v>
      </c>
      <c r="CQ694" s="24">
        <v>2714</v>
      </c>
      <c r="CR694" s="24">
        <v>1579</v>
      </c>
      <c r="CS694" s="24">
        <v>5714</v>
      </c>
      <c r="CT694" s="24">
        <v>1576</v>
      </c>
      <c r="CU694" s="24">
        <v>2706</v>
      </c>
      <c r="CV694" s="24">
        <v>2057</v>
      </c>
      <c r="CW694" s="24">
        <v>1526</v>
      </c>
      <c r="CX694" s="24">
        <v>80.12</v>
      </c>
      <c r="CY694" s="24">
        <v>98.11</v>
      </c>
      <c r="CZ694" s="24">
        <v>84.69</v>
      </c>
      <c r="DA694" s="24">
        <v>43.75</v>
      </c>
      <c r="DB694" s="24">
        <v>677</v>
      </c>
      <c r="DC694" s="24">
        <v>2.4300000000000002</v>
      </c>
      <c r="DD694" s="24">
        <v>10.62</v>
      </c>
      <c r="DE694" s="24">
        <v>197</v>
      </c>
      <c r="DF694" s="24">
        <v>2.65</v>
      </c>
      <c r="DG694" s="24">
        <v>10.58</v>
      </c>
      <c r="DH694" s="24">
        <v>2.2999999999999998</v>
      </c>
    </row>
    <row r="695" spans="1:112" ht="12.3" customHeight="1">
      <c r="A695" s="24">
        <v>706</v>
      </c>
      <c r="B695" s="24" t="s">
        <v>2883</v>
      </c>
      <c r="C695" s="24" t="s">
        <v>305</v>
      </c>
      <c r="D695" s="25" t="s">
        <v>620</v>
      </c>
      <c r="E695" s="25" t="s">
        <v>621</v>
      </c>
      <c r="F695" s="25" t="s">
        <v>622</v>
      </c>
      <c r="G695" s="25" t="s">
        <v>623</v>
      </c>
      <c r="H695" s="25" t="s">
        <v>323</v>
      </c>
      <c r="I695" s="26">
        <v>28309</v>
      </c>
      <c r="J695" s="27">
        <v>35621</v>
      </c>
      <c r="K695" s="27">
        <f t="shared" si="360"/>
        <v>4843.6698999999999</v>
      </c>
      <c r="L695" s="24">
        <v>6179</v>
      </c>
      <c r="M695" s="24">
        <v>1044</v>
      </c>
      <c r="N695" s="24">
        <v>231</v>
      </c>
      <c r="O695" s="24">
        <f t="shared" si="361"/>
        <v>1275</v>
      </c>
      <c r="P695" s="28">
        <v>17.11</v>
      </c>
      <c r="Q695" s="28">
        <f t="shared" si="362"/>
        <v>0.40706795099946669</v>
      </c>
      <c r="R695" s="29">
        <v>0.36404334835533897</v>
      </c>
      <c r="S695" s="29">
        <v>4.5924204718718116E-2</v>
      </c>
      <c r="T695" s="29">
        <v>0.2861260828236486</v>
      </c>
      <c r="U695" s="28" t="s">
        <v>168</v>
      </c>
      <c r="V695" s="28" t="s">
        <v>129</v>
      </c>
      <c r="W695" s="28">
        <v>0.36404334835533897</v>
      </c>
      <c r="X695" s="27">
        <v>12967.58811176553</v>
      </c>
      <c r="Y695" s="30">
        <f t="shared" si="363"/>
        <v>1.0384805088288389E-3</v>
      </c>
      <c r="Z695" s="27">
        <f t="shared" si="364"/>
        <v>9342.5881117655299</v>
      </c>
      <c r="AA695" s="27">
        <v>0</v>
      </c>
      <c r="AB695" s="27">
        <v>0</v>
      </c>
      <c r="AC695" s="27">
        <v>100</v>
      </c>
      <c r="AD695" s="27">
        <v>3616</v>
      </c>
      <c r="AE695" s="27">
        <v>19635</v>
      </c>
      <c r="AF695" s="27">
        <f t="shared" si="365"/>
        <v>19635</v>
      </c>
      <c r="AG695" s="27">
        <f t="shared" si="366"/>
        <v>3</v>
      </c>
      <c r="AH695" s="27">
        <v>0</v>
      </c>
      <c r="AI695" s="27">
        <v>0</v>
      </c>
      <c r="AJ695" s="27">
        <v>0</v>
      </c>
      <c r="AK695" s="27">
        <v>3625</v>
      </c>
      <c r="AL695" s="27">
        <v>19635</v>
      </c>
      <c r="AM695" s="27">
        <v>19635</v>
      </c>
      <c r="AN695" s="27">
        <f t="shared" si="367"/>
        <v>2</v>
      </c>
      <c r="AO695" s="27">
        <v>3625</v>
      </c>
      <c r="AP695" s="30">
        <f t="shared" si="368"/>
        <v>2.0963739843284914E-3</v>
      </c>
      <c r="AQ695" s="30">
        <f t="shared" si="369"/>
        <v>0</v>
      </c>
      <c r="AR695" s="31">
        <f t="shared" si="370"/>
        <v>0.27954311694331402</v>
      </c>
      <c r="AS695" s="31">
        <f t="shared" si="393"/>
        <v>0.27954311694331402</v>
      </c>
      <c r="AT695" s="32">
        <f t="shared" si="371"/>
        <v>0.10176581230173212</v>
      </c>
      <c r="AU695" s="24">
        <v>4348.4977961045242</v>
      </c>
      <c r="AV695" s="28">
        <f t="shared" si="372"/>
        <v>0.12076015128602369</v>
      </c>
      <c r="AW695" s="30">
        <f t="shared" si="373"/>
        <v>1.5509516307012962E-3</v>
      </c>
      <c r="AX695" s="33">
        <f t="shared" si="374"/>
        <v>0.12076015128602369</v>
      </c>
      <c r="AY695" s="30">
        <f t="shared" si="375"/>
        <v>1.5509516307012962E-3</v>
      </c>
      <c r="AZ695" s="31">
        <f t="shared" si="376"/>
        <v>0.90736799878675911</v>
      </c>
      <c r="BA695" s="31">
        <f t="shared" si="387"/>
        <v>4348.4977961045242</v>
      </c>
      <c r="BB695" s="33">
        <f t="shared" si="377"/>
        <v>0</v>
      </c>
      <c r="BC695" s="31">
        <f t="shared" si="378"/>
        <v>0.46405716614270726</v>
      </c>
      <c r="BD695" s="30">
        <f t="shared" si="379"/>
        <v>-1.0578934754996525E-3</v>
      </c>
      <c r="BE695" s="31">
        <f t="shared" si="380"/>
        <v>0.93796363162193508</v>
      </c>
      <c r="BF695" s="31">
        <f t="shared" si="381"/>
        <v>0.43434848682870092</v>
      </c>
      <c r="BG695" s="31">
        <f t="shared" si="382"/>
        <v>0.65919445422974865</v>
      </c>
      <c r="BH695" s="24">
        <v>100</v>
      </c>
      <c r="BI695" s="24">
        <v>52.502783118399996</v>
      </c>
      <c r="BJ695" s="24">
        <f t="shared" si="390"/>
        <v>678.45927176223063</v>
      </c>
      <c r="BK695" s="28">
        <f t="shared" si="392"/>
        <v>0.33922963588111532</v>
      </c>
      <c r="BL695" s="28" t="str">
        <f t="shared" si="383"/>
        <v>FALSETRUE</v>
      </c>
      <c r="BM695" s="24" t="str">
        <f t="shared" si="384"/>
        <v>FALSETRUE</v>
      </c>
      <c r="BN695" s="28">
        <v>0.31109999999999999</v>
      </c>
      <c r="BO695" s="28">
        <f t="shared" si="385"/>
        <v>0.2765333333333333</v>
      </c>
      <c r="BP695" s="24">
        <v>2.4900000000000002</v>
      </c>
      <c r="BQ695" s="24">
        <f t="shared" si="391"/>
        <v>361.969696969697</v>
      </c>
      <c r="BR695" s="24">
        <v>33</v>
      </c>
      <c r="BS695" s="28">
        <v>2.12</v>
      </c>
      <c r="BT695" s="28">
        <v>600.1508</v>
      </c>
      <c r="BU695" s="24">
        <v>0.15</v>
      </c>
      <c r="BV695" s="28">
        <v>7.0199999999999987</v>
      </c>
      <c r="BW695" s="28">
        <v>1987.2917999999997</v>
      </c>
      <c r="BX695" s="24">
        <v>6114</v>
      </c>
      <c r="BY695" s="24">
        <v>19651</v>
      </c>
      <c r="BZ695" s="24">
        <v>2544</v>
      </c>
      <c r="CA695" s="24">
        <v>4916</v>
      </c>
      <c r="CB695" s="24">
        <v>2553</v>
      </c>
      <c r="CC695" s="24">
        <v>20840</v>
      </c>
      <c r="CD695" s="24">
        <v>44.06</v>
      </c>
      <c r="CE695" s="24">
        <v>33.5</v>
      </c>
      <c r="CF695" s="24">
        <v>97.32</v>
      </c>
      <c r="CG695" s="24">
        <v>28309</v>
      </c>
      <c r="CH695" s="24">
        <v>0</v>
      </c>
      <c r="CI695" s="24">
        <v>0</v>
      </c>
      <c r="CJ695" s="24" t="s">
        <v>98</v>
      </c>
      <c r="CK695" s="24">
        <v>7769</v>
      </c>
      <c r="CL695" s="28">
        <v>1.04</v>
      </c>
      <c r="CM695" s="28">
        <v>3.79</v>
      </c>
      <c r="CN695" s="24">
        <v>2819</v>
      </c>
      <c r="CO695" s="24">
        <v>36.4</v>
      </c>
      <c r="CP695" s="24">
        <v>2496</v>
      </c>
      <c r="CQ695" s="24">
        <v>3796</v>
      </c>
      <c r="CR695" s="24">
        <v>4985</v>
      </c>
      <c r="CS695" s="24">
        <v>11945</v>
      </c>
      <c r="CT695" s="24">
        <v>1344</v>
      </c>
      <c r="CU695" s="24">
        <v>2413</v>
      </c>
      <c r="CV695" s="24">
        <v>1906</v>
      </c>
      <c r="CW695" s="24">
        <v>1810</v>
      </c>
      <c r="CX695" s="24">
        <v>81.849999999999994</v>
      </c>
      <c r="CY695" s="24">
        <v>97.77</v>
      </c>
      <c r="CZ695" s="24">
        <v>88.45</v>
      </c>
      <c r="DA695" s="24">
        <v>52.31</v>
      </c>
      <c r="DB695" s="24">
        <v>605</v>
      </c>
      <c r="DC695" s="24">
        <v>2.7</v>
      </c>
      <c r="DD695" s="24">
        <v>6.74</v>
      </c>
      <c r="DE695" s="24">
        <v>243</v>
      </c>
      <c r="DF695" s="24">
        <v>3.14</v>
      </c>
      <c r="DG695" s="24">
        <v>7.9</v>
      </c>
      <c r="DH695" s="24">
        <v>2.44</v>
      </c>
    </row>
    <row r="696" spans="1:112" ht="12.3" customHeight="1">
      <c r="A696" s="24">
        <v>707</v>
      </c>
      <c r="B696" s="24" t="s">
        <v>2883</v>
      </c>
      <c r="C696" s="24" t="s">
        <v>305</v>
      </c>
      <c r="D696" s="25" t="s">
        <v>769</v>
      </c>
      <c r="E696" s="25" t="s">
        <v>770</v>
      </c>
      <c r="F696" s="25" t="s">
        <v>771</v>
      </c>
      <c r="G696" s="25" t="s">
        <v>772</v>
      </c>
      <c r="H696" s="25" t="s">
        <v>323</v>
      </c>
      <c r="I696" s="26">
        <v>43117</v>
      </c>
      <c r="J696" s="27">
        <v>53145.415946044268</v>
      </c>
      <c r="K696" s="27">
        <f t="shared" si="360"/>
        <v>8062.8789999999999</v>
      </c>
      <c r="L696" s="24">
        <v>8789</v>
      </c>
      <c r="M696" s="24">
        <v>1681</v>
      </c>
      <c r="N696" s="24">
        <v>340</v>
      </c>
      <c r="O696" s="24">
        <f t="shared" si="361"/>
        <v>2021</v>
      </c>
      <c r="P696" s="28">
        <v>18.7</v>
      </c>
      <c r="Q696" s="28">
        <f t="shared" si="362"/>
        <v>0.38956105460005586</v>
      </c>
      <c r="R696" s="29">
        <v>0.40764960357530072</v>
      </c>
      <c r="S696" s="29">
        <v>6.4451773039732541E-2</v>
      </c>
      <c r="T696" s="29">
        <v>0.46648575486865512</v>
      </c>
      <c r="U696" s="28" t="s">
        <v>128</v>
      </c>
      <c r="V696" s="28" t="s">
        <v>129</v>
      </c>
      <c r="W696" s="28">
        <v>0.31185889935983724</v>
      </c>
      <c r="X696" s="27">
        <v>16573.870922954109</v>
      </c>
      <c r="Y696" s="30">
        <f t="shared" si="363"/>
        <v>1.3272816626336791E-3</v>
      </c>
      <c r="Z696" s="27">
        <f t="shared" si="364"/>
        <v>16573.870922954109</v>
      </c>
      <c r="AA696" s="27">
        <v>0</v>
      </c>
      <c r="AB696" s="27">
        <v>0</v>
      </c>
      <c r="AC696" s="27">
        <v>887</v>
      </c>
      <c r="AD696" s="27">
        <v>0</v>
      </c>
      <c r="AE696" s="27">
        <v>9625</v>
      </c>
      <c r="AF696" s="27">
        <f t="shared" si="365"/>
        <v>9625</v>
      </c>
      <c r="AG696" s="27">
        <f t="shared" si="366"/>
        <v>2</v>
      </c>
      <c r="AH696" s="27">
        <v>0</v>
      </c>
      <c r="AI696" s="27">
        <v>0</v>
      </c>
      <c r="AJ696" s="27">
        <v>0</v>
      </c>
      <c r="AK696" s="27">
        <v>0</v>
      </c>
      <c r="AL696" s="27">
        <v>9625</v>
      </c>
      <c r="AM696" s="27">
        <v>9625</v>
      </c>
      <c r="AN696" s="27">
        <f t="shared" si="367"/>
        <v>1</v>
      </c>
      <c r="AO696" s="27">
        <v>0</v>
      </c>
      <c r="AP696" s="30">
        <f t="shared" si="368"/>
        <v>0</v>
      </c>
      <c r="AQ696" s="30">
        <f t="shared" si="369"/>
        <v>0</v>
      </c>
      <c r="AR696" s="31">
        <f t="shared" si="370"/>
        <v>0</v>
      </c>
      <c r="AS696" s="31">
        <f t="shared" si="393"/>
        <v>0</v>
      </c>
      <c r="AT696" s="32">
        <f t="shared" si="371"/>
        <v>0</v>
      </c>
      <c r="AU696" s="24">
        <v>3621.6173982657897</v>
      </c>
      <c r="AV696" s="28">
        <f t="shared" si="372"/>
        <v>0.10057428689660529</v>
      </c>
      <c r="AW696" s="30">
        <f t="shared" si="373"/>
        <v>1.291699725511715E-3</v>
      </c>
      <c r="AX696" s="33">
        <f t="shared" si="374"/>
        <v>0.10057428689660529</v>
      </c>
      <c r="AY696" s="30">
        <f t="shared" si="375"/>
        <v>1.291699725511715E-3</v>
      </c>
      <c r="AZ696" s="31">
        <f t="shared" si="376"/>
        <v>0.90524132423106662</v>
      </c>
      <c r="BA696" s="31">
        <f t="shared" si="387"/>
        <v>3621.6173982657897</v>
      </c>
      <c r="BB696" s="33">
        <f t="shared" si="377"/>
        <v>0</v>
      </c>
      <c r="BC696" s="31">
        <f t="shared" si="378"/>
        <v>0.47115507156765757</v>
      </c>
      <c r="BD696" s="30">
        <f t="shared" si="379"/>
        <v>1.3272816626336791E-3</v>
      </c>
      <c r="BE696" s="31">
        <f t="shared" si="380"/>
        <v>0.94719975201873141</v>
      </c>
      <c r="BF696" s="31">
        <f t="shared" si="381"/>
        <v>0.42012864434706748</v>
      </c>
      <c r="BG696" s="31">
        <f t="shared" si="382"/>
        <v>0.63761353110428109</v>
      </c>
      <c r="BH696" s="24">
        <v>100</v>
      </c>
      <c r="BI696" s="24">
        <v>82.938925665599996</v>
      </c>
      <c r="BJ696" s="24">
        <f t="shared" si="390"/>
        <v>640.7777231202673</v>
      </c>
      <c r="BK696" s="28">
        <f t="shared" si="392"/>
        <v>0.32038886156013363</v>
      </c>
      <c r="BL696" s="28" t="str">
        <f t="shared" si="383"/>
        <v>FALSETRUE</v>
      </c>
      <c r="BM696" s="24" t="str">
        <f t="shared" si="384"/>
        <v>FALSETRUE</v>
      </c>
      <c r="BN696" s="28">
        <v>0.37869999999999998</v>
      </c>
      <c r="BO696" s="28">
        <f t="shared" si="385"/>
        <v>0.33662222222222221</v>
      </c>
      <c r="BP696" s="24">
        <v>2.39</v>
      </c>
      <c r="BQ696" s="24">
        <f t="shared" si="391"/>
        <v>351.90909090909093</v>
      </c>
      <c r="BR696" s="24">
        <v>33</v>
      </c>
      <c r="BS696" s="28">
        <v>4.08</v>
      </c>
      <c r="BT696" s="28">
        <v>1759.1736000000001</v>
      </c>
      <c r="BU696" s="24">
        <v>0.17</v>
      </c>
      <c r="BV696" s="28">
        <v>4.45</v>
      </c>
      <c r="BW696" s="28">
        <v>1918.7065</v>
      </c>
      <c r="BX696" s="24">
        <v>11245</v>
      </c>
      <c r="BY696" s="24">
        <v>29690</v>
      </c>
      <c r="BZ696" s="24">
        <v>2182</v>
      </c>
      <c r="CA696" s="24">
        <v>8850</v>
      </c>
      <c r="CB696" s="24">
        <v>4955</v>
      </c>
      <c r="CC696" s="24">
        <v>29312</v>
      </c>
      <c r="CD696" s="24">
        <v>45.22</v>
      </c>
      <c r="CE696" s="24">
        <v>29.51</v>
      </c>
      <c r="CF696" s="24">
        <v>99</v>
      </c>
      <c r="CG696" s="24">
        <v>43117</v>
      </c>
      <c r="CH696" s="24">
        <v>0</v>
      </c>
      <c r="CI696" s="24">
        <v>0</v>
      </c>
      <c r="CJ696" s="24" t="s">
        <v>98</v>
      </c>
      <c r="CK696" s="24">
        <v>11177</v>
      </c>
      <c r="CL696" s="28">
        <v>1.04</v>
      </c>
      <c r="CM696" s="28">
        <v>4.0199999999999996</v>
      </c>
      <c r="CN696" s="24">
        <v>4104</v>
      </c>
      <c r="CO696" s="24">
        <v>36.869999999999997</v>
      </c>
      <c r="CP696" s="24">
        <v>2457</v>
      </c>
      <c r="CQ696" s="24">
        <v>5052</v>
      </c>
      <c r="CR696" s="24">
        <v>4104</v>
      </c>
      <c r="CS696" s="24">
        <v>11613</v>
      </c>
      <c r="CT696" s="24">
        <v>2427</v>
      </c>
      <c r="CU696" s="24">
        <v>4381</v>
      </c>
      <c r="CV696" s="24">
        <v>3410</v>
      </c>
      <c r="CW696" s="24">
        <v>2423</v>
      </c>
      <c r="CX696" s="24">
        <v>81.010000000000005</v>
      </c>
      <c r="CY696" s="24">
        <v>96.63</v>
      </c>
      <c r="CZ696" s="24">
        <v>83.93</v>
      </c>
      <c r="DA696" s="24">
        <v>41.57</v>
      </c>
      <c r="DB696" s="24">
        <v>855</v>
      </c>
      <c r="DC696" s="24">
        <v>3.91</v>
      </c>
      <c r="DD696" s="24">
        <v>10.29</v>
      </c>
      <c r="DE696" s="24">
        <v>220</v>
      </c>
      <c r="DF696" s="24">
        <v>1.98</v>
      </c>
      <c r="DG696" s="24">
        <v>7.14</v>
      </c>
      <c r="DH696" s="24">
        <v>1.8</v>
      </c>
    </row>
    <row r="697" spans="1:112" ht="12.3" customHeight="1">
      <c r="A697" s="24">
        <v>708</v>
      </c>
      <c r="B697" s="24" t="s">
        <v>2883</v>
      </c>
      <c r="C697" s="24" t="s">
        <v>305</v>
      </c>
      <c r="D697" s="25" t="s">
        <v>769</v>
      </c>
      <c r="E697" s="25" t="s">
        <v>770</v>
      </c>
      <c r="F697" s="25" t="s">
        <v>1228</v>
      </c>
      <c r="G697" s="25" t="s">
        <v>1229</v>
      </c>
      <c r="H697" s="25" t="s">
        <v>323</v>
      </c>
      <c r="I697" s="26">
        <v>28349</v>
      </c>
      <c r="J697" s="27">
        <v>34942.584053955725</v>
      </c>
      <c r="K697" s="27">
        <f t="shared" si="360"/>
        <v>9406.1981999999989</v>
      </c>
      <c r="L697" s="24">
        <v>4717</v>
      </c>
      <c r="M697" s="24">
        <v>1731</v>
      </c>
      <c r="N697" s="24">
        <v>611</v>
      </c>
      <c r="O697" s="24">
        <f t="shared" si="361"/>
        <v>2342</v>
      </c>
      <c r="P697" s="28">
        <v>33.18</v>
      </c>
      <c r="Q697" s="28">
        <f t="shared" si="362"/>
        <v>0.47424840072051772</v>
      </c>
      <c r="R697" s="29">
        <v>0.40764960357530072</v>
      </c>
      <c r="S697" s="29">
        <v>6.4451773039732541E-2</v>
      </c>
      <c r="T697" s="29">
        <v>0.46648575486865512</v>
      </c>
      <c r="U697" s="28" t="s">
        <v>128</v>
      </c>
      <c r="V697" s="28" t="s">
        <v>129</v>
      </c>
      <c r="W697" s="28">
        <v>0.55334108453258823</v>
      </c>
      <c r="X697" s="27">
        <v>19335.167356786984</v>
      </c>
      <c r="Y697" s="30">
        <f t="shared" si="363"/>
        <v>1.5484139580859292E-3</v>
      </c>
      <c r="Z697" s="27">
        <f t="shared" si="364"/>
        <v>19335.167356786984</v>
      </c>
      <c r="AA697" s="27">
        <v>0</v>
      </c>
      <c r="AB697" s="27">
        <v>0</v>
      </c>
      <c r="AC697" s="27">
        <v>513</v>
      </c>
      <c r="AD697" s="27">
        <v>0</v>
      </c>
      <c r="AE697" s="27">
        <v>0</v>
      </c>
      <c r="AF697" s="27">
        <f t="shared" si="365"/>
        <v>513</v>
      </c>
      <c r="AG697" s="27">
        <f t="shared" si="366"/>
        <v>1</v>
      </c>
      <c r="AH697" s="27">
        <v>0</v>
      </c>
      <c r="AI697" s="27">
        <v>0</v>
      </c>
      <c r="AJ697" s="27">
        <v>513</v>
      </c>
      <c r="AK697" s="27">
        <v>0</v>
      </c>
      <c r="AL697" s="27">
        <v>0</v>
      </c>
      <c r="AM697" s="27">
        <v>513</v>
      </c>
      <c r="AN697" s="27">
        <f t="shared" si="367"/>
        <v>1</v>
      </c>
      <c r="AO697" s="27">
        <v>0</v>
      </c>
      <c r="AP697" s="30">
        <f t="shared" si="368"/>
        <v>0</v>
      </c>
      <c r="AQ697" s="30">
        <f t="shared" si="369"/>
        <v>0</v>
      </c>
      <c r="AR697" s="31">
        <f t="shared" si="370"/>
        <v>0</v>
      </c>
      <c r="AS697" s="31">
        <f t="shared" si="393"/>
        <v>0</v>
      </c>
      <c r="AT697" s="32">
        <f t="shared" si="371"/>
        <v>0</v>
      </c>
      <c r="AU697" s="24">
        <v>1852.0326099305728</v>
      </c>
      <c r="AV697" s="28">
        <f t="shared" si="372"/>
        <v>5.1431953895024897E-2</v>
      </c>
      <c r="AW697" s="30">
        <f t="shared" si="373"/>
        <v>6.6055293831745001E-4</v>
      </c>
      <c r="AX697" s="33">
        <f t="shared" si="374"/>
        <v>5.1431953895024897E-2</v>
      </c>
      <c r="AY697" s="30">
        <f t="shared" si="375"/>
        <v>6.6055293831745001E-4</v>
      </c>
      <c r="AZ697" s="31">
        <f t="shared" si="376"/>
        <v>0.90006395123451499</v>
      </c>
      <c r="BA697" s="31">
        <f t="shared" si="387"/>
        <v>1852.0326099305728</v>
      </c>
      <c r="BB697" s="33">
        <f t="shared" si="377"/>
        <v>0</v>
      </c>
      <c r="BC697" s="31">
        <f t="shared" si="378"/>
        <v>0.45304850290161353</v>
      </c>
      <c r="BD697" s="30">
        <f t="shared" si="379"/>
        <v>1.5484139580859292E-3</v>
      </c>
      <c r="BE697" s="31">
        <f t="shared" si="380"/>
        <v>0.9480560432284475</v>
      </c>
      <c r="BF697" s="31">
        <f t="shared" si="381"/>
        <v>0.50098184723970718</v>
      </c>
      <c r="BG697" s="31">
        <f t="shared" si="382"/>
        <v>0.76032141329971392</v>
      </c>
      <c r="BH697" s="24">
        <v>99.25</v>
      </c>
      <c r="BI697" s="24">
        <v>54.394180444299998</v>
      </c>
      <c r="BJ697" s="24">
        <f t="shared" si="390"/>
        <v>642.39563439580013</v>
      </c>
      <c r="BK697" s="28">
        <f t="shared" si="392"/>
        <v>0.32119781719790008</v>
      </c>
      <c r="BL697" s="28" t="str">
        <f t="shared" si="383"/>
        <v>TRUETRUE</v>
      </c>
      <c r="BM697" s="24" t="str">
        <f t="shared" si="384"/>
        <v>FALSETRUE</v>
      </c>
      <c r="BN697" s="28">
        <v>0.47710000000000002</v>
      </c>
      <c r="BO697" s="28">
        <f t="shared" si="385"/>
        <v>0.4240888888888889</v>
      </c>
      <c r="BP697" s="24">
        <v>3.65</v>
      </c>
      <c r="BQ697" s="24">
        <f t="shared" si="391"/>
        <v>418.375</v>
      </c>
      <c r="BR697" s="24">
        <v>8</v>
      </c>
      <c r="BS697" s="28">
        <v>12.8</v>
      </c>
      <c r="BT697" s="28">
        <v>3628.672</v>
      </c>
      <c r="BU697" s="24">
        <v>1.29</v>
      </c>
      <c r="BV697" s="28">
        <v>9.8999999999999986</v>
      </c>
      <c r="BW697" s="28">
        <v>2806.5509999999999</v>
      </c>
      <c r="BX697" s="24">
        <v>8790</v>
      </c>
      <c r="BY697" s="24">
        <v>18422</v>
      </c>
      <c r="BZ697" s="24">
        <v>1137</v>
      </c>
      <c r="CA697" s="24">
        <v>7006</v>
      </c>
      <c r="CB697" s="24">
        <v>3582</v>
      </c>
      <c r="CC697" s="24">
        <v>17761</v>
      </c>
      <c r="CD697" s="24">
        <v>53.89</v>
      </c>
      <c r="CE697" s="24">
        <v>27.16</v>
      </c>
      <c r="CF697" s="24">
        <v>102.87</v>
      </c>
      <c r="CG697" s="24">
        <v>28137</v>
      </c>
      <c r="CH697" s="24">
        <v>212</v>
      </c>
      <c r="CI697" s="24">
        <v>0.75</v>
      </c>
      <c r="CJ697" s="24" t="s">
        <v>98</v>
      </c>
      <c r="CK697" s="24">
        <v>7321</v>
      </c>
      <c r="CL697" s="28">
        <v>1.03</v>
      </c>
      <c r="CM697" s="28">
        <v>3.99</v>
      </c>
      <c r="CN697" s="24">
        <v>2718</v>
      </c>
      <c r="CO697" s="24">
        <v>37.340000000000003</v>
      </c>
      <c r="CP697" s="24">
        <v>597</v>
      </c>
      <c r="CQ697" s="24">
        <v>1646</v>
      </c>
      <c r="CR697" s="24">
        <v>925</v>
      </c>
      <c r="CS697" s="24">
        <v>3347</v>
      </c>
      <c r="CT697" s="24">
        <v>1893</v>
      </c>
      <c r="CU697" s="24">
        <v>3394</v>
      </c>
      <c r="CV697" s="24">
        <v>2463</v>
      </c>
      <c r="CW697" s="24">
        <v>1292</v>
      </c>
      <c r="CX697" s="24">
        <v>78.290000000000006</v>
      </c>
      <c r="CY697" s="24">
        <v>97.87</v>
      </c>
      <c r="CZ697" s="24">
        <v>81.37</v>
      </c>
      <c r="DA697" s="24">
        <v>35.06</v>
      </c>
      <c r="DB697" s="24">
        <v>824</v>
      </c>
      <c r="DC697" s="24">
        <v>2.73</v>
      </c>
      <c r="DD697" s="24">
        <v>17.510000000000002</v>
      </c>
      <c r="DE697" s="24">
        <v>373</v>
      </c>
      <c r="DF697" s="24">
        <v>5.12</v>
      </c>
      <c r="DG697" s="24">
        <v>17.16</v>
      </c>
      <c r="DH697" s="24">
        <v>3.16</v>
      </c>
    </row>
    <row r="698" spans="1:112" ht="12.3" customHeight="1">
      <c r="A698" s="24">
        <v>709</v>
      </c>
      <c r="B698" s="24" t="s">
        <v>2883</v>
      </c>
      <c r="C698" s="24" t="s">
        <v>305</v>
      </c>
      <c r="D698" s="25" t="s">
        <v>1042</v>
      </c>
      <c r="E698" s="25" t="s">
        <v>1043</v>
      </c>
      <c r="F698" s="25" t="s">
        <v>1072</v>
      </c>
      <c r="G698" s="25" t="s">
        <v>1073</v>
      </c>
      <c r="H698" s="25" t="s">
        <v>323</v>
      </c>
      <c r="I698" s="26">
        <v>19712</v>
      </c>
      <c r="J698" s="27">
        <v>24178.786976200903</v>
      </c>
      <c r="K698" s="27">
        <f t="shared" si="360"/>
        <v>4529.8176000000003</v>
      </c>
      <c r="L698" s="24">
        <v>3684</v>
      </c>
      <c r="M698" s="24">
        <v>813</v>
      </c>
      <c r="N698" s="24">
        <v>286</v>
      </c>
      <c r="O698" s="24">
        <f t="shared" si="361"/>
        <v>1099</v>
      </c>
      <c r="P698" s="28">
        <v>22.98</v>
      </c>
      <c r="Q698" s="28">
        <f t="shared" si="362"/>
        <v>0.47372214087237202</v>
      </c>
      <c r="R698" s="29">
        <v>0.35741607336938147</v>
      </c>
      <c r="S698" s="29">
        <v>6.9860455706144839E-2</v>
      </c>
      <c r="T698" s="29">
        <v>0.40230813261413384</v>
      </c>
      <c r="U698" s="28" t="s">
        <v>168</v>
      </c>
      <c r="V698" s="28" t="s">
        <v>129</v>
      </c>
      <c r="W698" s="28">
        <v>0.55004633709936213</v>
      </c>
      <c r="X698" s="27">
        <v>13299.453211765069</v>
      </c>
      <c r="Y698" s="30">
        <f t="shared" si="363"/>
        <v>1.0650571886971151E-3</v>
      </c>
      <c r="Z698" s="27">
        <f t="shared" si="364"/>
        <v>13299.453211765069</v>
      </c>
      <c r="AA698" s="27">
        <v>0</v>
      </c>
      <c r="AB698" s="27">
        <v>0</v>
      </c>
      <c r="AC698" s="27">
        <v>40</v>
      </c>
      <c r="AD698" s="27">
        <v>0</v>
      </c>
      <c r="AE698" s="27">
        <v>7083</v>
      </c>
      <c r="AF698" s="27">
        <f t="shared" si="365"/>
        <v>7083</v>
      </c>
      <c r="AG698" s="27">
        <f t="shared" si="366"/>
        <v>2</v>
      </c>
      <c r="AH698" s="27">
        <v>0</v>
      </c>
      <c r="AI698" s="27">
        <v>0</v>
      </c>
      <c r="AJ698" s="27">
        <v>40</v>
      </c>
      <c r="AK698" s="27">
        <v>0</v>
      </c>
      <c r="AL698" s="27">
        <v>7083</v>
      </c>
      <c r="AM698" s="27">
        <v>7083</v>
      </c>
      <c r="AN698" s="27">
        <f t="shared" si="367"/>
        <v>2</v>
      </c>
      <c r="AO698" s="27">
        <v>0</v>
      </c>
      <c r="AP698" s="30">
        <f t="shared" si="368"/>
        <v>0</v>
      </c>
      <c r="AQ698" s="30">
        <f t="shared" si="369"/>
        <v>0</v>
      </c>
      <c r="AR698" s="31">
        <f t="shared" si="370"/>
        <v>0</v>
      </c>
      <c r="AS698" s="31">
        <f t="shared" si="393"/>
        <v>0</v>
      </c>
      <c r="AT698" s="32">
        <f t="shared" si="371"/>
        <v>0</v>
      </c>
      <c r="AU698" s="24">
        <v>2325.0458669190039</v>
      </c>
      <c r="AV698" s="28">
        <f t="shared" si="372"/>
        <v>6.4567789568067677E-2</v>
      </c>
      <c r="AW698" s="30">
        <f t="shared" si="373"/>
        <v>8.2925963121878519E-4</v>
      </c>
      <c r="AX698" s="33">
        <f t="shared" si="374"/>
        <v>6.4567789568067677E-2</v>
      </c>
      <c r="AY698" s="30">
        <f t="shared" si="375"/>
        <v>8.2925963121878519E-4</v>
      </c>
      <c r="AZ698" s="31">
        <f t="shared" si="376"/>
        <v>0.90144787252491376</v>
      </c>
      <c r="BA698" s="31">
        <f t="shared" si="387"/>
        <v>2325.0458669190039</v>
      </c>
      <c r="BB698" s="33">
        <f t="shared" si="377"/>
        <v>0</v>
      </c>
      <c r="BC698" s="31">
        <f t="shared" si="378"/>
        <v>0.4411439118207876</v>
      </c>
      <c r="BD698" s="30">
        <f t="shared" si="379"/>
        <v>1.0650571886971151E-3</v>
      </c>
      <c r="BE698" s="31">
        <f t="shared" si="380"/>
        <v>0.94618433945067981</v>
      </c>
      <c r="BF698" s="31">
        <f t="shared" si="381"/>
        <v>0.49909857791291296</v>
      </c>
      <c r="BG698" s="31">
        <f t="shared" si="382"/>
        <v>0.75746324587496283</v>
      </c>
      <c r="BH698" s="24">
        <v>100</v>
      </c>
      <c r="BI698" s="24">
        <v>21.220524296600001</v>
      </c>
      <c r="BJ698" s="24">
        <f t="shared" si="390"/>
        <v>1139.4057299552624</v>
      </c>
      <c r="BK698" s="28">
        <f t="shared" si="392"/>
        <v>0.56970286497763123</v>
      </c>
      <c r="BL698" s="28" t="str">
        <f t="shared" si="383"/>
        <v>TRUETRUE</v>
      </c>
      <c r="BM698" s="24" t="str">
        <f t="shared" si="384"/>
        <v>FALSETRUE</v>
      </c>
      <c r="BN698" s="28">
        <v>0.37740000000000001</v>
      </c>
      <c r="BO698" s="28">
        <f t="shared" si="385"/>
        <v>0.33546666666666669</v>
      </c>
      <c r="BP698" s="24">
        <v>2.88</v>
      </c>
      <c r="BQ698" s="24">
        <f t="shared" si="391"/>
        <v>528.375</v>
      </c>
      <c r="BR698" s="24">
        <v>8</v>
      </c>
      <c r="BS698" s="28">
        <v>7.0299999999999994</v>
      </c>
      <c r="BT698" s="28">
        <v>1385.7535999999998</v>
      </c>
      <c r="BU698" s="24">
        <v>0.56999999999999995</v>
      </c>
      <c r="BV698" s="28">
        <v>7.8800000000000008</v>
      </c>
      <c r="BW698" s="28">
        <v>1553.3056000000004</v>
      </c>
      <c r="BX698" s="24">
        <v>5053</v>
      </c>
      <c r="BY698" s="24">
        <v>13388</v>
      </c>
      <c r="BZ698" s="24">
        <v>1271</v>
      </c>
      <c r="CA698" s="24">
        <v>4033</v>
      </c>
      <c r="CB698" s="24">
        <v>2081</v>
      </c>
      <c r="CC698" s="24">
        <v>13598</v>
      </c>
      <c r="CD698" s="24">
        <v>47.24</v>
      </c>
      <c r="CE698" s="24">
        <v>30.4</v>
      </c>
      <c r="CF698" s="24">
        <v>99.17</v>
      </c>
      <c r="CG698" s="24">
        <v>19712</v>
      </c>
      <c r="CH698" s="24">
        <v>0</v>
      </c>
      <c r="CI698" s="24">
        <v>0</v>
      </c>
      <c r="CJ698" s="24" t="s">
        <v>98</v>
      </c>
      <c r="CK698" s="24">
        <v>5082</v>
      </c>
      <c r="CL698" s="28">
        <v>1.07</v>
      </c>
      <c r="CM698" s="28">
        <v>4.13</v>
      </c>
      <c r="CN698" s="24">
        <v>1865</v>
      </c>
      <c r="CO698" s="24">
        <v>36.85</v>
      </c>
      <c r="CP698" s="24">
        <v>1149</v>
      </c>
      <c r="CQ698" s="24">
        <v>2464</v>
      </c>
      <c r="CR698" s="24">
        <v>614</v>
      </c>
      <c r="CS698" s="24">
        <v>4227</v>
      </c>
      <c r="CT698" s="24">
        <v>1093</v>
      </c>
      <c r="CU698" s="24">
        <v>1923</v>
      </c>
      <c r="CV698" s="24">
        <v>1408</v>
      </c>
      <c r="CW698" s="24">
        <v>1090</v>
      </c>
      <c r="CX698" s="24">
        <v>79.78</v>
      </c>
      <c r="CY698" s="24">
        <v>96.54</v>
      </c>
      <c r="CZ698" s="24">
        <v>81.53</v>
      </c>
      <c r="DA698" s="24">
        <v>42.43</v>
      </c>
      <c r="DB698" s="24">
        <v>470</v>
      </c>
      <c r="DC698" s="24">
        <v>3.73</v>
      </c>
      <c r="DD698" s="24">
        <v>11.16</v>
      </c>
      <c r="DE698" s="24">
        <v>366</v>
      </c>
      <c r="DF698" s="24">
        <v>7.23</v>
      </c>
      <c r="DG698" s="24">
        <v>9.43</v>
      </c>
      <c r="DH698" s="24">
        <v>2.0499999999999998</v>
      </c>
    </row>
    <row r="699" spans="1:112" ht="12.3" customHeight="1">
      <c r="A699" s="24">
        <v>710</v>
      </c>
      <c r="B699" s="24" t="s">
        <v>2883</v>
      </c>
      <c r="C699" s="24" t="s">
        <v>305</v>
      </c>
      <c r="D699" s="25" t="s">
        <v>1042</v>
      </c>
      <c r="E699" s="25" t="s">
        <v>1043</v>
      </c>
      <c r="F699" s="25" t="s">
        <v>1044</v>
      </c>
      <c r="G699" s="25" t="s">
        <v>1045</v>
      </c>
      <c r="H699" s="25" t="s">
        <v>323</v>
      </c>
      <c r="I699" s="26">
        <v>48778</v>
      </c>
      <c r="J699" s="27">
        <v>59831.213023799093</v>
      </c>
      <c r="K699" s="27">
        <f t="shared" si="360"/>
        <v>5697.2704000000003</v>
      </c>
      <c r="L699" s="24">
        <v>10757</v>
      </c>
      <c r="M699" s="24">
        <v>1260</v>
      </c>
      <c r="N699" s="24">
        <v>163</v>
      </c>
      <c r="O699" s="24">
        <f t="shared" si="361"/>
        <v>1423</v>
      </c>
      <c r="P699" s="28">
        <v>11.68</v>
      </c>
      <c r="Q699" s="28">
        <f t="shared" si="362"/>
        <v>0.37866811591164512</v>
      </c>
      <c r="R699" s="29">
        <v>0.35741607336938147</v>
      </c>
      <c r="S699" s="29">
        <v>6.9860455706144839E-2</v>
      </c>
      <c r="T699" s="29">
        <v>0.40230813261413384</v>
      </c>
      <c r="U699" s="28" t="s">
        <v>168</v>
      </c>
      <c r="V699" s="28" t="s">
        <v>129</v>
      </c>
      <c r="W699" s="28">
        <v>0.27957098421760446</v>
      </c>
      <c r="X699" s="27">
        <v>16727.071111996665</v>
      </c>
      <c r="Y699" s="30">
        <f t="shared" si="363"/>
        <v>1.3395503597035097E-3</v>
      </c>
      <c r="Z699" s="27">
        <f t="shared" si="364"/>
        <v>16727.071111996665</v>
      </c>
      <c r="AA699" s="27">
        <v>0</v>
      </c>
      <c r="AB699" s="27">
        <v>0</v>
      </c>
      <c r="AC699" s="27">
        <v>167</v>
      </c>
      <c r="AD699" s="27">
        <v>0</v>
      </c>
      <c r="AE699" s="27">
        <v>0</v>
      </c>
      <c r="AF699" s="27">
        <f t="shared" si="365"/>
        <v>167</v>
      </c>
      <c r="AG699" s="27">
        <f t="shared" si="366"/>
        <v>1</v>
      </c>
      <c r="AH699" s="27">
        <v>0</v>
      </c>
      <c r="AI699" s="27">
        <v>0</v>
      </c>
      <c r="AJ699" s="27">
        <v>0</v>
      </c>
      <c r="AK699" s="27">
        <v>0</v>
      </c>
      <c r="AL699" s="27">
        <v>0</v>
      </c>
      <c r="AM699" s="27">
        <v>0</v>
      </c>
      <c r="AN699" s="27">
        <f t="shared" si="367"/>
        <v>0</v>
      </c>
      <c r="AO699" s="27">
        <v>0</v>
      </c>
      <c r="AP699" s="30">
        <f t="shared" si="368"/>
        <v>0</v>
      </c>
      <c r="AQ699" s="30">
        <f t="shared" si="369"/>
        <v>0</v>
      </c>
      <c r="AR699" s="31">
        <f t="shared" si="370"/>
        <v>0</v>
      </c>
      <c r="AS699" s="31">
        <f t="shared" si="393"/>
        <v>0</v>
      </c>
      <c r="AT699" s="32">
        <f t="shared" si="371"/>
        <v>0</v>
      </c>
      <c r="AU699" s="24">
        <v>2435.3428435195524</v>
      </c>
      <c r="AV699" s="28">
        <f t="shared" si="372"/>
        <v>6.7630796658149486E-2</v>
      </c>
      <c r="AW699" s="30">
        <f t="shared" si="373"/>
        <v>8.6859856704009049E-4</v>
      </c>
      <c r="AX699" s="33">
        <f t="shared" si="374"/>
        <v>6.7630796658149486E-2</v>
      </c>
      <c r="AY699" s="30">
        <f t="shared" si="375"/>
        <v>8.6859856704009049E-4</v>
      </c>
      <c r="AZ699" s="31">
        <f t="shared" si="376"/>
        <v>0.90177057454632426</v>
      </c>
      <c r="BA699" s="31">
        <f t="shared" si="387"/>
        <v>2435.3428435195524</v>
      </c>
      <c r="BB699" s="33">
        <f t="shared" si="377"/>
        <v>0</v>
      </c>
      <c r="BC699" s="31">
        <f t="shared" si="378"/>
        <v>0.4422724815246184</v>
      </c>
      <c r="BD699" s="30">
        <f t="shared" si="379"/>
        <v>1.3395503597035097E-3</v>
      </c>
      <c r="BE699" s="31">
        <f t="shared" si="380"/>
        <v>0.94724726012890625</v>
      </c>
      <c r="BF699" s="31">
        <f t="shared" si="381"/>
        <v>0.40938593156873804</v>
      </c>
      <c r="BG699" s="31">
        <f t="shared" si="382"/>
        <v>0.62130971768809518</v>
      </c>
      <c r="BH699" s="24">
        <v>97.35</v>
      </c>
      <c r="BI699" s="24">
        <v>48.721924243399997</v>
      </c>
      <c r="BJ699" s="24">
        <f t="shared" si="390"/>
        <v>1228.014163088068</v>
      </c>
      <c r="BK699" s="28">
        <f t="shared" si="392"/>
        <v>0.61400708154403405</v>
      </c>
      <c r="BL699" s="28" t="str">
        <f t="shared" si="383"/>
        <v>FALSETRUE</v>
      </c>
      <c r="BM699" s="24" t="str">
        <f t="shared" si="384"/>
        <v>FALSETRUE</v>
      </c>
      <c r="BN699" s="28">
        <v>0.38159999999999994</v>
      </c>
      <c r="BO699" s="28">
        <f t="shared" si="385"/>
        <v>0.33919999999999995</v>
      </c>
      <c r="BP699" s="24">
        <v>2.09</v>
      </c>
      <c r="BQ699" s="24">
        <f t="shared" si="391"/>
        <v>483.94444444444446</v>
      </c>
      <c r="BR699" s="24">
        <v>18</v>
      </c>
      <c r="BS699" s="28">
        <v>0.99</v>
      </c>
      <c r="BT699" s="28">
        <v>482.90219999999994</v>
      </c>
      <c r="BU699" s="24">
        <v>0.26</v>
      </c>
      <c r="BV699" s="28">
        <v>2.04</v>
      </c>
      <c r="BW699" s="28">
        <v>995.07119999999998</v>
      </c>
      <c r="BX699" s="24">
        <v>12884</v>
      </c>
      <c r="BY699" s="24">
        <v>33766</v>
      </c>
      <c r="BZ699" s="24">
        <v>2128</v>
      </c>
      <c r="CA699" s="24">
        <v>10302</v>
      </c>
      <c r="CB699" s="24">
        <v>5071</v>
      </c>
      <c r="CC699" s="24">
        <v>33405</v>
      </c>
      <c r="CD699" s="24">
        <v>44.46</v>
      </c>
      <c r="CE699" s="24">
        <v>29</v>
      </c>
      <c r="CF699" s="24">
        <v>101.85</v>
      </c>
      <c r="CG699" s="24">
        <v>47485</v>
      </c>
      <c r="CH699" s="24">
        <v>1293</v>
      </c>
      <c r="CI699" s="24">
        <v>2.65</v>
      </c>
      <c r="CJ699" s="24" t="s">
        <v>98</v>
      </c>
      <c r="CK699" s="24">
        <v>12526</v>
      </c>
      <c r="CL699" s="28">
        <v>1.0900000000000001</v>
      </c>
      <c r="CM699" s="28">
        <v>4.07</v>
      </c>
      <c r="CN699" s="24">
        <v>5248</v>
      </c>
      <c r="CO699" s="24">
        <v>42.2</v>
      </c>
      <c r="CP699" s="24">
        <v>2148</v>
      </c>
      <c r="CQ699" s="24">
        <v>3603</v>
      </c>
      <c r="CR699" s="24">
        <v>2847</v>
      </c>
      <c r="CS699" s="24">
        <v>8711</v>
      </c>
      <c r="CT699" s="24">
        <v>2735</v>
      </c>
      <c r="CU699" s="24">
        <v>5136</v>
      </c>
      <c r="CV699" s="24">
        <v>3543</v>
      </c>
      <c r="CW699" s="24">
        <v>2704</v>
      </c>
      <c r="CX699" s="24">
        <v>77.48</v>
      </c>
      <c r="CY699" s="24">
        <v>98.15</v>
      </c>
      <c r="CZ699" s="24">
        <v>85.81</v>
      </c>
      <c r="DA699" s="24">
        <v>41.12</v>
      </c>
      <c r="DB699" s="24">
        <v>842</v>
      </c>
      <c r="DC699" s="24">
        <v>2.2200000000000002</v>
      </c>
      <c r="DD699" s="24">
        <v>8.15</v>
      </c>
      <c r="DE699" s="24">
        <v>63</v>
      </c>
      <c r="DF699" s="24">
        <v>0.51</v>
      </c>
      <c r="DG699" s="24">
        <v>2.4</v>
      </c>
      <c r="DH699" s="24">
        <v>1.53</v>
      </c>
    </row>
    <row r="700" spans="1:112" ht="12.3" customHeight="1">
      <c r="A700" s="24">
        <v>711</v>
      </c>
      <c r="B700" s="24" t="s">
        <v>2883</v>
      </c>
      <c r="C700" s="24" t="s">
        <v>305</v>
      </c>
      <c r="D700" s="25" t="s">
        <v>1190</v>
      </c>
      <c r="E700" s="25" t="s">
        <v>1191</v>
      </c>
      <c r="F700" s="25" t="s">
        <v>1192</v>
      </c>
      <c r="G700" s="25" t="s">
        <v>1193</v>
      </c>
      <c r="H700" s="25" t="s">
        <v>323</v>
      </c>
      <c r="I700" s="26">
        <v>15681</v>
      </c>
      <c r="J700" s="27">
        <v>19691.958350862431</v>
      </c>
      <c r="K700" s="27">
        <f t="shared" si="360"/>
        <v>3633.2876999999994</v>
      </c>
      <c r="L700" s="24">
        <v>3143</v>
      </c>
      <c r="M700" s="24">
        <v>792</v>
      </c>
      <c r="N700" s="24">
        <v>156</v>
      </c>
      <c r="O700" s="24">
        <f t="shared" si="361"/>
        <v>948</v>
      </c>
      <c r="P700" s="28">
        <v>23.169999999999998</v>
      </c>
      <c r="Q700" s="28">
        <f t="shared" si="362"/>
        <v>0.4103039115618673</v>
      </c>
      <c r="R700" s="29">
        <v>0.42098078670143085</v>
      </c>
      <c r="S700" s="29">
        <v>4.4784435581333534E-2</v>
      </c>
      <c r="T700" s="29">
        <v>0.27876819616371284</v>
      </c>
      <c r="U700" s="28" t="s">
        <v>128</v>
      </c>
      <c r="V700" s="28" t="s">
        <v>129</v>
      </c>
      <c r="W700" s="28">
        <v>0.37395369465416917</v>
      </c>
      <c r="X700" s="27">
        <v>7363.8805802810257</v>
      </c>
      <c r="Y700" s="30">
        <f t="shared" si="363"/>
        <v>5.8972003012855391E-4</v>
      </c>
      <c r="Z700" s="27">
        <f t="shared" si="364"/>
        <v>7363.8805802810257</v>
      </c>
      <c r="AA700" s="27">
        <v>0</v>
      </c>
      <c r="AB700" s="27">
        <v>0</v>
      </c>
      <c r="AC700" s="27">
        <v>598</v>
      </c>
      <c r="AD700" s="27">
        <v>0</v>
      </c>
      <c r="AE700" s="27">
        <v>5212</v>
      </c>
      <c r="AF700" s="27">
        <f t="shared" si="365"/>
        <v>5212</v>
      </c>
      <c r="AG700" s="27">
        <f t="shared" si="366"/>
        <v>2</v>
      </c>
      <c r="AH700" s="27">
        <v>0</v>
      </c>
      <c r="AI700" s="27">
        <v>0</v>
      </c>
      <c r="AJ700" s="27">
        <v>0</v>
      </c>
      <c r="AK700" s="27">
        <v>0</v>
      </c>
      <c r="AL700" s="27">
        <v>5212</v>
      </c>
      <c r="AM700" s="27">
        <v>5212</v>
      </c>
      <c r="AN700" s="27">
        <f t="shared" si="367"/>
        <v>1</v>
      </c>
      <c r="AO700" s="27">
        <v>0</v>
      </c>
      <c r="AP700" s="30">
        <f t="shared" si="368"/>
        <v>0</v>
      </c>
      <c r="AQ700" s="30">
        <f t="shared" si="369"/>
        <v>0</v>
      </c>
      <c r="AR700" s="31">
        <f t="shared" si="370"/>
        <v>0</v>
      </c>
      <c r="AS700" s="31">
        <f t="shared" si="393"/>
        <v>0</v>
      </c>
      <c r="AT700" s="32">
        <f t="shared" si="371"/>
        <v>0</v>
      </c>
      <c r="AU700" s="24">
        <v>1950.1685176214921</v>
      </c>
      <c r="AV700" s="28">
        <f t="shared" si="372"/>
        <v>5.415724148053614E-2</v>
      </c>
      <c r="AW700" s="30">
        <f t="shared" si="373"/>
        <v>6.9555446141812422E-4</v>
      </c>
      <c r="AX700" s="33">
        <f t="shared" si="374"/>
        <v>5.415724148053614E-2</v>
      </c>
      <c r="AY700" s="30">
        <f t="shared" si="375"/>
        <v>6.9555446141812422E-4</v>
      </c>
      <c r="AZ700" s="31">
        <f t="shared" si="376"/>
        <v>0.90035107293776451</v>
      </c>
      <c r="BA700" s="31">
        <f t="shared" si="387"/>
        <v>1950.1685176214921</v>
      </c>
      <c r="BB700" s="33">
        <f t="shared" si="377"/>
        <v>0</v>
      </c>
      <c r="BC700" s="31">
        <f t="shared" si="378"/>
        <v>0.45849636703991048</v>
      </c>
      <c r="BD700" s="30">
        <f t="shared" si="379"/>
        <v>5.8972003012855391E-4</v>
      </c>
      <c r="BE700" s="31">
        <f t="shared" si="380"/>
        <v>0.94434369003445029</v>
      </c>
      <c r="BF700" s="31">
        <f t="shared" si="381"/>
        <v>0.43962903490624933</v>
      </c>
      <c r="BG700" s="31">
        <f t="shared" si="382"/>
        <v>0.66720854455944811</v>
      </c>
      <c r="BH700" s="24">
        <v>92.52</v>
      </c>
      <c r="BI700" s="24">
        <v>21.582043583800001</v>
      </c>
      <c r="BJ700" s="24">
        <f t="shared" si="390"/>
        <v>912.42325011537309</v>
      </c>
      <c r="BK700" s="28">
        <f t="shared" si="392"/>
        <v>0.45621162505768653</v>
      </c>
      <c r="BL700" s="28" t="str">
        <f t="shared" si="383"/>
        <v>FALSETRUE</v>
      </c>
      <c r="BM700" s="24" t="str">
        <f t="shared" si="384"/>
        <v>FALSETRUE</v>
      </c>
      <c r="BN700" s="28">
        <v>0.36359999999999998</v>
      </c>
      <c r="BO700" s="28">
        <f t="shared" si="385"/>
        <v>0.32319999999999999</v>
      </c>
      <c r="BP700" s="24">
        <v>2.4900000000000002</v>
      </c>
      <c r="BQ700" s="24">
        <f t="shared" si="391"/>
        <v>372.5</v>
      </c>
      <c r="BR700" s="24">
        <v>14</v>
      </c>
      <c r="BS700" s="28">
        <v>4.82</v>
      </c>
      <c r="BT700" s="28">
        <v>755.82420000000002</v>
      </c>
      <c r="BU700" s="24">
        <v>0.18</v>
      </c>
      <c r="BV700" s="28">
        <v>15.059999999999999</v>
      </c>
      <c r="BW700" s="28">
        <v>2361.5585999999998</v>
      </c>
      <c r="BX700" s="24">
        <v>3891</v>
      </c>
      <c r="BY700" s="24">
        <v>10700</v>
      </c>
      <c r="BZ700" s="24">
        <v>1090</v>
      </c>
      <c r="CA700" s="24">
        <v>3084</v>
      </c>
      <c r="CB700" s="24">
        <v>1673</v>
      </c>
      <c r="CC700" s="24">
        <v>10924</v>
      </c>
      <c r="CD700" s="24">
        <v>46.55</v>
      </c>
      <c r="CE700" s="24">
        <v>31.03</v>
      </c>
      <c r="CF700" s="24">
        <v>95.52</v>
      </c>
      <c r="CG700" s="24">
        <v>14508</v>
      </c>
      <c r="CH700" s="24">
        <v>1173</v>
      </c>
      <c r="CI700" s="24">
        <v>7.48</v>
      </c>
      <c r="CJ700" s="24" t="s">
        <v>98</v>
      </c>
      <c r="CK700" s="24">
        <v>4199</v>
      </c>
      <c r="CL700" s="28">
        <v>1.07</v>
      </c>
      <c r="CM700" s="28">
        <v>3.98</v>
      </c>
      <c r="CN700" s="24">
        <v>1542</v>
      </c>
      <c r="CO700" s="24">
        <v>36.94</v>
      </c>
      <c r="CP700" s="24">
        <v>1264</v>
      </c>
      <c r="CQ700" s="24">
        <v>2204</v>
      </c>
      <c r="CR700" s="24">
        <v>1747</v>
      </c>
      <c r="CS700" s="24">
        <v>5215</v>
      </c>
      <c r="CT700" s="24">
        <v>918</v>
      </c>
      <c r="CU700" s="24">
        <v>1550</v>
      </c>
      <c r="CV700" s="24">
        <v>1244</v>
      </c>
      <c r="CW700" s="24">
        <v>1054</v>
      </c>
      <c r="CX700" s="24">
        <v>86.93</v>
      </c>
      <c r="CY700" s="24">
        <v>98.85</v>
      </c>
      <c r="CZ700" s="24">
        <v>88.6</v>
      </c>
      <c r="DA700" s="24">
        <v>53.18</v>
      </c>
      <c r="DB700" s="24">
        <v>327</v>
      </c>
      <c r="DC700" s="24">
        <v>1.46</v>
      </c>
      <c r="DD700" s="24">
        <v>9.49</v>
      </c>
      <c r="DE700" s="24">
        <v>81</v>
      </c>
      <c r="DF700" s="24">
        <v>1.94</v>
      </c>
      <c r="DG700" s="24">
        <v>13.7</v>
      </c>
      <c r="DH700" s="24">
        <v>2.1800000000000002</v>
      </c>
    </row>
    <row r="701" spans="1:112" ht="12.3" customHeight="1">
      <c r="A701" s="24">
        <v>712</v>
      </c>
      <c r="B701" s="24" t="s">
        <v>2883</v>
      </c>
      <c r="C701" s="24" t="s">
        <v>305</v>
      </c>
      <c r="D701" s="25" t="s">
        <v>1190</v>
      </c>
      <c r="E701" s="25" t="s">
        <v>1191</v>
      </c>
      <c r="F701" s="25" t="s">
        <v>323</v>
      </c>
      <c r="G701" s="25" t="s">
        <v>2658</v>
      </c>
      <c r="H701" s="25" t="s">
        <v>323</v>
      </c>
      <c r="I701" s="26">
        <v>1871</v>
      </c>
      <c r="J701" s="27">
        <v>2349.5729911653343</v>
      </c>
      <c r="K701" s="27">
        <f t="shared" si="360"/>
        <v>335.6574</v>
      </c>
      <c r="L701" s="24">
        <v>407</v>
      </c>
      <c r="M701" s="24">
        <v>75</v>
      </c>
      <c r="N701" s="24">
        <v>14</v>
      </c>
      <c r="O701" s="24">
        <f t="shared" si="361"/>
        <v>89</v>
      </c>
      <c r="P701" s="28">
        <v>17.939999999999998</v>
      </c>
      <c r="Q701" s="28">
        <f t="shared" si="362"/>
        <v>0.38104620804444878</v>
      </c>
      <c r="R701" s="29">
        <v>0.42098078670143085</v>
      </c>
      <c r="S701" s="29">
        <v>4.4784435581333534E-2</v>
      </c>
      <c r="T701" s="29">
        <v>0.27876819616371284</v>
      </c>
      <c r="U701" s="28" t="s">
        <v>128</v>
      </c>
      <c r="V701" s="28" t="s">
        <v>129</v>
      </c>
      <c r="W701" s="28">
        <v>0.28954377566231304</v>
      </c>
      <c r="X701" s="27">
        <v>680.30423505620536</v>
      </c>
      <c r="Y701" s="30">
        <f t="shared" si="363"/>
        <v>5.4480654543506703E-5</v>
      </c>
      <c r="Z701" s="27">
        <f t="shared" si="364"/>
        <v>680.30423505620536</v>
      </c>
      <c r="AA701" s="27">
        <v>0</v>
      </c>
      <c r="AB701" s="27">
        <v>0</v>
      </c>
      <c r="AC701" s="27">
        <v>83</v>
      </c>
      <c r="AD701" s="27">
        <v>0</v>
      </c>
      <c r="AE701" s="27">
        <v>0</v>
      </c>
      <c r="AF701" s="27">
        <f t="shared" si="365"/>
        <v>83</v>
      </c>
      <c r="AG701" s="27">
        <f t="shared" si="366"/>
        <v>1</v>
      </c>
      <c r="AH701" s="27">
        <v>0</v>
      </c>
      <c r="AI701" s="27">
        <v>0</v>
      </c>
      <c r="AJ701" s="27">
        <v>0</v>
      </c>
      <c r="AK701" s="27">
        <v>0</v>
      </c>
      <c r="AL701" s="27">
        <v>0</v>
      </c>
      <c r="AM701" s="27">
        <v>0</v>
      </c>
      <c r="AN701" s="27">
        <f t="shared" si="367"/>
        <v>0</v>
      </c>
      <c r="AO701" s="27">
        <v>0</v>
      </c>
      <c r="AP701" s="30">
        <f t="shared" si="368"/>
        <v>0</v>
      </c>
      <c r="AQ701" s="30">
        <f t="shared" si="369"/>
        <v>0</v>
      </c>
      <c r="AR701" s="31">
        <f t="shared" si="370"/>
        <v>0</v>
      </c>
      <c r="AS701" s="31">
        <f t="shared" si="393"/>
        <v>0</v>
      </c>
      <c r="AT701" s="32">
        <f t="shared" si="371"/>
        <v>0</v>
      </c>
      <c r="AU701" s="24">
        <v>150.56276334440278</v>
      </c>
      <c r="AV701" s="28">
        <f t="shared" si="372"/>
        <v>4.1812099101900578E-3</v>
      </c>
      <c r="AW701" s="30">
        <f t="shared" si="373"/>
        <v>5.3700283242889759E-5</v>
      </c>
      <c r="AX701" s="33">
        <f t="shared" si="374"/>
        <v>4.1812099101900578E-3</v>
      </c>
      <c r="AY701" s="30">
        <f t="shared" si="375"/>
        <v>5.3700283242889759E-5</v>
      </c>
      <c r="AZ701" s="31">
        <f t="shared" si="376"/>
        <v>0.89508586592533379</v>
      </c>
      <c r="BA701" s="31">
        <f t="shared" si="387"/>
        <v>150.56276334440278</v>
      </c>
      <c r="BB701" s="33">
        <f t="shared" si="377"/>
        <v>0</v>
      </c>
      <c r="BC701" s="31">
        <f t="shared" si="378"/>
        <v>0.44008262084565158</v>
      </c>
      <c r="BD701" s="30">
        <f t="shared" si="379"/>
        <v>5.4480654543506703E-5</v>
      </c>
      <c r="BE701" s="31">
        <f t="shared" si="380"/>
        <v>0.94227108109476521</v>
      </c>
      <c r="BF701" s="31">
        <f t="shared" si="381"/>
        <v>0.41062311247054062</v>
      </c>
      <c r="BG701" s="31">
        <f t="shared" si="382"/>
        <v>0.62318734087334382</v>
      </c>
      <c r="BH701" s="24">
        <v>0</v>
      </c>
      <c r="BI701" s="24">
        <v>4.8793734716800001</v>
      </c>
      <c r="BJ701" s="24">
        <f t="shared" si="390"/>
        <v>481.53169762517911</v>
      </c>
      <c r="BK701" s="28">
        <f t="shared" si="392"/>
        <v>0.24076584881258956</v>
      </c>
      <c r="BL701" s="28" t="str">
        <f t="shared" si="383"/>
        <v>FALSEFALSE</v>
      </c>
      <c r="BM701" s="24" t="str">
        <f t="shared" si="384"/>
        <v>FALSEFALSE</v>
      </c>
      <c r="BN701" s="28">
        <v>0.36869999999999997</v>
      </c>
      <c r="BO701" s="28">
        <f t="shared" si="385"/>
        <v>0.32773333333333332</v>
      </c>
      <c r="BP701" s="24">
        <v>3.61</v>
      </c>
      <c r="BQ701" s="24">
        <f t="shared" si="391"/>
        <v>520</v>
      </c>
      <c r="BR701" s="24">
        <v>1</v>
      </c>
      <c r="BS701" s="28">
        <v>3.91</v>
      </c>
      <c r="BT701" s="28">
        <v>73.156100000000009</v>
      </c>
      <c r="BU701" s="24"/>
      <c r="BV701" s="28">
        <v>14.58</v>
      </c>
      <c r="BW701" s="28">
        <v>272.79180000000002</v>
      </c>
      <c r="BX701" s="24">
        <v>448</v>
      </c>
      <c r="BY701" s="24">
        <v>1215</v>
      </c>
      <c r="BZ701" s="24">
        <v>208</v>
      </c>
      <c r="CA701" s="24">
        <v>353</v>
      </c>
      <c r="CB701" s="24">
        <v>193</v>
      </c>
      <c r="CC701" s="24">
        <v>1325</v>
      </c>
      <c r="CD701" s="24">
        <v>53.99</v>
      </c>
      <c r="CE701" s="24">
        <v>33.22</v>
      </c>
      <c r="CF701" s="24">
        <v>99.89</v>
      </c>
      <c r="CG701" s="24">
        <v>0</v>
      </c>
      <c r="CH701" s="24">
        <v>1871</v>
      </c>
      <c r="CI701" s="24">
        <v>100</v>
      </c>
      <c r="CJ701" s="24" t="s">
        <v>1980</v>
      </c>
      <c r="CK701" s="24">
        <v>511</v>
      </c>
      <c r="CL701" s="28">
        <v>1.04</v>
      </c>
      <c r="CM701" s="28">
        <v>3.83</v>
      </c>
      <c r="CN701" s="24">
        <v>136</v>
      </c>
      <c r="CO701" s="24">
        <v>26.72</v>
      </c>
      <c r="CP701" s="24">
        <v>57</v>
      </c>
      <c r="CQ701" s="24">
        <v>211</v>
      </c>
      <c r="CR701" s="24">
        <v>252</v>
      </c>
      <c r="CS701" s="24">
        <v>520</v>
      </c>
      <c r="CT701" s="24">
        <v>106</v>
      </c>
      <c r="CU701" s="24">
        <v>153</v>
      </c>
      <c r="CV701" s="24">
        <v>152</v>
      </c>
      <c r="CW701" s="24">
        <v>111</v>
      </c>
      <c r="CX701" s="24">
        <v>84.13</v>
      </c>
      <c r="CY701" s="24">
        <v>95.03</v>
      </c>
      <c r="CZ701" s="24">
        <v>90.48</v>
      </c>
      <c r="DA701" s="24">
        <v>45.31</v>
      </c>
      <c r="DB701" s="24">
        <v>57</v>
      </c>
      <c r="DC701" s="24">
        <v>5.56</v>
      </c>
      <c r="DD701" s="24">
        <v>9.0399999999999991</v>
      </c>
      <c r="DE701" s="24">
        <v>17</v>
      </c>
      <c r="DF701" s="24">
        <v>3.34</v>
      </c>
      <c r="DG701" s="24">
        <v>1.38</v>
      </c>
      <c r="DH701" s="24">
        <v>6.25</v>
      </c>
    </row>
    <row r="702" spans="1:112" ht="12.3" customHeight="1">
      <c r="A702" s="24">
        <v>713</v>
      </c>
      <c r="B702" s="24" t="s">
        <v>2883</v>
      </c>
      <c r="C702" s="24" t="s">
        <v>305</v>
      </c>
      <c r="D702" s="25" t="s">
        <v>1190</v>
      </c>
      <c r="E702" s="25" t="s">
        <v>1191</v>
      </c>
      <c r="F702" s="25" t="s">
        <v>1816</v>
      </c>
      <c r="G702" s="25" t="s">
        <v>1817</v>
      </c>
      <c r="H702" s="25" t="s">
        <v>323</v>
      </c>
      <c r="I702" s="26">
        <v>4935</v>
      </c>
      <c r="J702" s="27">
        <v>6197.2970130416488</v>
      </c>
      <c r="K702" s="27">
        <f t="shared" si="360"/>
        <v>1126.1669999999999</v>
      </c>
      <c r="L702" s="24">
        <v>944</v>
      </c>
      <c r="M702" s="24">
        <v>242</v>
      </c>
      <c r="N702" s="24">
        <v>37</v>
      </c>
      <c r="O702" s="24">
        <f t="shared" si="361"/>
        <v>279</v>
      </c>
      <c r="P702" s="28">
        <v>22.82</v>
      </c>
      <c r="Q702" s="28">
        <f t="shared" si="362"/>
        <v>0.40847332026262884</v>
      </c>
      <c r="R702" s="29">
        <v>0.42098078670143085</v>
      </c>
      <c r="S702" s="29">
        <v>4.4784435581333534E-2</v>
      </c>
      <c r="T702" s="29">
        <v>0.27876819616371284</v>
      </c>
      <c r="U702" s="28" t="s">
        <v>128</v>
      </c>
      <c r="V702" s="28" t="s">
        <v>129</v>
      </c>
      <c r="W702" s="28">
        <v>0.36830484730289775</v>
      </c>
      <c r="X702" s="27">
        <v>2282.4945300790087</v>
      </c>
      <c r="Y702" s="30">
        <f t="shared" si="363"/>
        <v>1.8278850782165782E-4</v>
      </c>
      <c r="Z702" s="27">
        <f t="shared" si="364"/>
        <v>2282.4945300790087</v>
      </c>
      <c r="AA702" s="27">
        <v>0</v>
      </c>
      <c r="AB702" s="27">
        <v>0</v>
      </c>
      <c r="AC702" s="27">
        <v>15</v>
      </c>
      <c r="AD702" s="27">
        <v>0</v>
      </c>
      <c r="AE702" s="27">
        <v>0</v>
      </c>
      <c r="AF702" s="27">
        <f t="shared" si="365"/>
        <v>15</v>
      </c>
      <c r="AG702" s="27">
        <f t="shared" si="366"/>
        <v>1</v>
      </c>
      <c r="AH702" s="27">
        <v>0</v>
      </c>
      <c r="AI702" s="27">
        <v>0</v>
      </c>
      <c r="AJ702" s="27">
        <v>0</v>
      </c>
      <c r="AK702" s="27">
        <v>0</v>
      </c>
      <c r="AL702" s="27">
        <v>0</v>
      </c>
      <c r="AM702" s="27">
        <v>0</v>
      </c>
      <c r="AN702" s="27">
        <f t="shared" si="367"/>
        <v>0</v>
      </c>
      <c r="AO702" s="27">
        <v>0</v>
      </c>
      <c r="AP702" s="30">
        <f t="shared" si="368"/>
        <v>0</v>
      </c>
      <c r="AQ702" s="30">
        <f t="shared" si="369"/>
        <v>0</v>
      </c>
      <c r="AR702" s="31">
        <f t="shared" si="370"/>
        <v>0</v>
      </c>
      <c r="AS702" s="31">
        <f t="shared" si="393"/>
        <v>0</v>
      </c>
      <c r="AT702" s="32">
        <f t="shared" si="371"/>
        <v>0</v>
      </c>
      <c r="AU702" s="24">
        <f>W702*CS702</f>
        <v>362.4119697460514</v>
      </c>
      <c r="AV702" s="28">
        <f t="shared" si="372"/>
        <v>1.0064377710759E-2</v>
      </c>
      <c r="AW702" s="30">
        <f t="shared" si="373"/>
        <v>1.2925922049836E-4</v>
      </c>
      <c r="AX702" s="33">
        <f t="shared" si="374"/>
        <v>1.0064377710759E-2</v>
      </c>
      <c r="AY702" s="30">
        <f t="shared" si="375"/>
        <v>1.2925922049836E-4</v>
      </c>
      <c r="AZ702" s="31">
        <f t="shared" si="376"/>
        <v>0.89570568497429659</v>
      </c>
      <c r="BA702" s="31">
        <f t="shared" si="387"/>
        <v>362.4119697460514</v>
      </c>
      <c r="BB702" s="33">
        <f t="shared" si="377"/>
        <v>0</v>
      </c>
      <c r="BC702" s="31">
        <f t="shared" si="378"/>
        <v>0.4422502831288288</v>
      </c>
      <c r="BD702" s="30">
        <f t="shared" si="379"/>
        <v>1.8278850782165782E-4</v>
      </c>
      <c r="BE702" s="31">
        <f t="shared" si="380"/>
        <v>0.94276792795593911</v>
      </c>
      <c r="BF702" s="31">
        <f t="shared" si="381"/>
        <v>0.43708518792221951</v>
      </c>
      <c r="BG702" s="31">
        <f t="shared" si="382"/>
        <v>0.66334784312930162</v>
      </c>
      <c r="BH702" s="24">
        <v>100</v>
      </c>
      <c r="BI702" s="24">
        <v>16.135822869599998</v>
      </c>
      <c r="BJ702" s="24">
        <f t="shared" si="390"/>
        <v>384.07071415721845</v>
      </c>
      <c r="BK702" s="28">
        <f t="shared" si="392"/>
        <v>0.19203535707860922</v>
      </c>
      <c r="BL702" s="28" t="str">
        <f t="shared" si="383"/>
        <v>FALSETRUE</v>
      </c>
      <c r="BM702" s="24" t="str">
        <f t="shared" si="384"/>
        <v>FALSETRUE</v>
      </c>
      <c r="BN702" s="28">
        <v>0.31140000000000001</v>
      </c>
      <c r="BO702" s="28">
        <f t="shared" si="385"/>
        <v>0.27679999999999999</v>
      </c>
      <c r="BP702" s="24">
        <v>5.28</v>
      </c>
      <c r="BQ702" s="24"/>
      <c r="BS702" s="28">
        <v>7.97</v>
      </c>
      <c r="BT702" s="28">
        <v>393.31949999999995</v>
      </c>
      <c r="BU702" s="24">
        <v>0.51</v>
      </c>
      <c r="BV702" s="28">
        <v>7.29</v>
      </c>
      <c r="BW702" s="28">
        <v>359.76150000000001</v>
      </c>
      <c r="BX702" s="24">
        <v>1050</v>
      </c>
      <c r="BY702" s="24">
        <v>3372</v>
      </c>
      <c r="BZ702" s="24">
        <v>513</v>
      </c>
      <c r="CA702" s="24">
        <v>827</v>
      </c>
      <c r="CB702" s="24">
        <v>452</v>
      </c>
      <c r="CC702" s="24">
        <v>3656</v>
      </c>
      <c r="CD702" s="24">
        <v>46.35</v>
      </c>
      <c r="CE702" s="24">
        <v>34.159999999999997</v>
      </c>
      <c r="CF702" s="24">
        <v>102.42</v>
      </c>
      <c r="CG702" s="24">
        <v>4935</v>
      </c>
      <c r="CH702" s="24">
        <v>0</v>
      </c>
      <c r="CI702" s="24">
        <v>0</v>
      </c>
      <c r="CJ702" s="24" t="s">
        <v>98</v>
      </c>
      <c r="CK702" s="24">
        <v>1286</v>
      </c>
      <c r="CL702" s="28">
        <v>1.1000000000000001</v>
      </c>
      <c r="CM702" s="28">
        <v>4.21</v>
      </c>
      <c r="CN702" s="24">
        <v>432</v>
      </c>
      <c r="CO702" s="24">
        <v>33.72</v>
      </c>
      <c r="CP702" s="24"/>
      <c r="CQ702" s="24"/>
      <c r="CR702" s="24"/>
      <c r="CS702" s="40">
        <v>984</v>
      </c>
      <c r="CT702" s="24">
        <v>223</v>
      </c>
      <c r="CU702" s="24">
        <v>426</v>
      </c>
      <c r="CV702" s="24">
        <v>335</v>
      </c>
      <c r="CW702" s="24">
        <v>338</v>
      </c>
      <c r="CX702" s="24">
        <v>81.680000000000007</v>
      </c>
      <c r="CY702" s="24">
        <v>99.53</v>
      </c>
      <c r="CZ702" s="24">
        <v>90.3</v>
      </c>
      <c r="DA702" s="24">
        <v>55.32</v>
      </c>
      <c r="DB702" s="24">
        <v>224</v>
      </c>
      <c r="DC702" s="24">
        <v>0.56999999999999995</v>
      </c>
      <c r="DD702" s="24">
        <v>9.6</v>
      </c>
      <c r="DE702" s="24">
        <v>18</v>
      </c>
      <c r="DF702" s="24">
        <v>1.41</v>
      </c>
      <c r="DG702" s="24">
        <v>9.3699999999999992</v>
      </c>
      <c r="DH702" s="24">
        <v>5.31</v>
      </c>
    </row>
    <row r="703" spans="1:112" ht="12.3" customHeight="1">
      <c r="A703" s="24">
        <v>714</v>
      </c>
      <c r="B703" s="24" t="s">
        <v>2883</v>
      </c>
      <c r="C703" s="24" t="s">
        <v>305</v>
      </c>
      <c r="D703" s="25" t="s">
        <v>1190</v>
      </c>
      <c r="E703" s="25" t="s">
        <v>1191</v>
      </c>
      <c r="F703" s="25" t="s">
        <v>1612</v>
      </c>
      <c r="G703" s="25" t="s">
        <v>1613</v>
      </c>
      <c r="H703" s="25" t="s">
        <v>323</v>
      </c>
      <c r="I703" s="26">
        <v>5381</v>
      </c>
      <c r="J703" s="27">
        <v>6757.3769457299113</v>
      </c>
      <c r="K703" s="27">
        <f t="shared" si="360"/>
        <v>1651.4288999999999</v>
      </c>
      <c r="L703" s="24">
        <v>734</v>
      </c>
      <c r="M703" s="24">
        <v>268</v>
      </c>
      <c r="N703" s="24">
        <v>57</v>
      </c>
      <c r="O703" s="24">
        <f t="shared" si="361"/>
        <v>325</v>
      </c>
      <c r="P703" s="28">
        <v>30.689999999999998</v>
      </c>
      <c r="Q703" s="28">
        <f t="shared" si="362"/>
        <v>0.45392307326081366</v>
      </c>
      <c r="R703" s="29">
        <v>0.42098078670143085</v>
      </c>
      <c r="S703" s="29">
        <v>4.4784435581333534E-2</v>
      </c>
      <c r="T703" s="29">
        <v>0.27876819616371284</v>
      </c>
      <c r="U703" s="28" t="s">
        <v>128</v>
      </c>
      <c r="V703" s="28" t="s">
        <v>129</v>
      </c>
      <c r="W703" s="28">
        <v>0.4953232148872011</v>
      </c>
      <c r="X703" s="27">
        <v>3347.0856729635957</v>
      </c>
      <c r="Y703" s="30">
        <f t="shared" si="363"/>
        <v>2.6804392634890008E-4</v>
      </c>
      <c r="Z703" s="27">
        <f t="shared" si="364"/>
        <v>3347.0856729635957</v>
      </c>
      <c r="AA703" s="27">
        <v>0</v>
      </c>
      <c r="AB703" s="27">
        <v>0</v>
      </c>
      <c r="AC703" s="27">
        <v>0</v>
      </c>
      <c r="AD703" s="27">
        <v>0</v>
      </c>
      <c r="AE703" s="27">
        <v>0</v>
      </c>
      <c r="AF703" s="27">
        <f t="shared" si="365"/>
        <v>0</v>
      </c>
      <c r="AG703" s="27">
        <f t="shared" si="366"/>
        <v>0</v>
      </c>
      <c r="AH703" s="27">
        <v>0</v>
      </c>
      <c r="AI703" s="27">
        <v>0</v>
      </c>
      <c r="AJ703" s="27">
        <v>0</v>
      </c>
      <c r="AK703" s="27">
        <v>0</v>
      </c>
      <c r="AL703" s="27">
        <v>0</v>
      </c>
      <c r="AM703" s="27">
        <v>0</v>
      </c>
      <c r="AN703" s="27">
        <f t="shared" si="367"/>
        <v>0</v>
      </c>
      <c r="AO703" s="27">
        <v>0</v>
      </c>
      <c r="AP703" s="30">
        <f t="shared" si="368"/>
        <v>0</v>
      </c>
      <c r="AQ703" s="30">
        <f t="shared" si="369"/>
        <v>0</v>
      </c>
      <c r="AR703" s="31">
        <f t="shared" si="370"/>
        <v>0</v>
      </c>
      <c r="AS703" s="31">
        <f t="shared" si="393"/>
        <v>0</v>
      </c>
      <c r="AT703" s="32">
        <f t="shared" si="371"/>
        <v>0</v>
      </c>
      <c r="AU703" s="24">
        <v>840.56349566358028</v>
      </c>
      <c r="AV703" s="28">
        <f t="shared" si="372"/>
        <v>2.3342905909432585E-2</v>
      </c>
      <c r="AW703" s="30">
        <f t="shared" si="373"/>
        <v>2.997985477824709E-4</v>
      </c>
      <c r="AX703" s="33">
        <f t="shared" si="374"/>
        <v>2.3342905909432585E-2</v>
      </c>
      <c r="AY703" s="30">
        <f t="shared" si="375"/>
        <v>2.997985477824709E-4</v>
      </c>
      <c r="AZ703" s="31">
        <f t="shared" si="376"/>
        <v>0.89710463958492837</v>
      </c>
      <c r="BA703" s="31">
        <f t="shared" si="387"/>
        <v>840.56349566358028</v>
      </c>
      <c r="BB703" s="33">
        <f t="shared" si="377"/>
        <v>0</v>
      </c>
      <c r="BC703" s="31">
        <f t="shared" si="378"/>
        <v>0.44714277739859726</v>
      </c>
      <c r="BD703" s="30">
        <f t="shared" si="379"/>
        <v>2.6804392634890008E-4</v>
      </c>
      <c r="BE703" s="31">
        <f t="shared" si="380"/>
        <v>0.94309806275292229</v>
      </c>
      <c r="BF703" s="31">
        <f t="shared" si="381"/>
        <v>0.47956310718882406</v>
      </c>
      <c r="BG703" s="31">
        <f t="shared" si="382"/>
        <v>0.72781499256548199</v>
      </c>
      <c r="BH703" s="24">
        <v>91.97</v>
      </c>
      <c r="BI703" s="24">
        <v>22.340531888200001</v>
      </c>
      <c r="BJ703" s="24">
        <f t="shared" si="390"/>
        <v>302.47162330540016</v>
      </c>
      <c r="BK703" s="28">
        <f t="shared" si="392"/>
        <v>0.15123581165270009</v>
      </c>
      <c r="BL703" s="28" t="str">
        <f t="shared" si="383"/>
        <v>TRUETRUE</v>
      </c>
      <c r="BM703" s="24" t="str">
        <f t="shared" si="384"/>
        <v>FALSETRUE</v>
      </c>
      <c r="BN703" s="28">
        <v>0.28309999999999996</v>
      </c>
      <c r="BO703" s="28">
        <f t="shared" si="385"/>
        <v>0.25164444444444439</v>
      </c>
      <c r="BP703" s="24">
        <v>6.57</v>
      </c>
      <c r="BQ703" s="24">
        <f>CS703/BR703</f>
        <v>242.42857142857142</v>
      </c>
      <c r="BR703" s="24">
        <v>7</v>
      </c>
      <c r="BS703" s="28">
        <v>4.67</v>
      </c>
      <c r="BT703" s="28">
        <v>251.2927</v>
      </c>
      <c r="BU703" s="24">
        <v>0.05</v>
      </c>
      <c r="BV703" s="28">
        <v>12.61</v>
      </c>
      <c r="BW703" s="28">
        <v>678.54410000000007</v>
      </c>
      <c r="BX703" s="24">
        <v>1103</v>
      </c>
      <c r="BY703" s="24">
        <v>3896</v>
      </c>
      <c r="BZ703" s="24">
        <v>382</v>
      </c>
      <c r="CA703" s="24">
        <v>877</v>
      </c>
      <c r="CB703" s="24">
        <v>494</v>
      </c>
      <c r="CC703" s="24">
        <v>4010</v>
      </c>
      <c r="CD703" s="24">
        <v>38.119999999999997</v>
      </c>
      <c r="CE703" s="24">
        <v>32.659999999999997</v>
      </c>
      <c r="CF703" s="24">
        <v>133.15</v>
      </c>
      <c r="CG703" s="24">
        <v>4949</v>
      </c>
      <c r="CH703" s="24">
        <v>432</v>
      </c>
      <c r="CI703" s="24">
        <v>8.0299999999999994</v>
      </c>
      <c r="CJ703" s="24" t="s">
        <v>98</v>
      </c>
      <c r="CK703" s="24">
        <v>2016</v>
      </c>
      <c r="CL703" s="28">
        <v>1.03</v>
      </c>
      <c r="CM703" s="28">
        <v>2.74</v>
      </c>
      <c r="CN703" s="24">
        <v>534</v>
      </c>
      <c r="CO703" s="24">
        <v>26.66</v>
      </c>
      <c r="CP703" s="24">
        <v>403</v>
      </c>
      <c r="CQ703" s="24">
        <v>766</v>
      </c>
      <c r="CR703" s="24">
        <v>528</v>
      </c>
      <c r="CS703" s="24">
        <v>1697</v>
      </c>
      <c r="CT703" s="24">
        <v>277</v>
      </c>
      <c r="CU703" s="24">
        <v>400</v>
      </c>
      <c r="CV703" s="24">
        <v>347</v>
      </c>
      <c r="CW703" s="24">
        <v>314</v>
      </c>
      <c r="CX703" s="24">
        <v>83.18</v>
      </c>
      <c r="CY703" s="24">
        <v>98.04</v>
      </c>
      <c r="CZ703" s="24">
        <v>84.84</v>
      </c>
      <c r="DA703" s="24">
        <v>46.59</v>
      </c>
      <c r="DB703" s="24">
        <v>305</v>
      </c>
      <c r="DC703" s="24">
        <v>2.61</v>
      </c>
      <c r="DD703" s="24">
        <v>7.04</v>
      </c>
      <c r="DE703" s="24">
        <v>37</v>
      </c>
      <c r="DF703" s="24">
        <v>1.85</v>
      </c>
      <c r="DG703" s="24">
        <v>9.69</v>
      </c>
      <c r="DH703" s="24">
        <v>5.19</v>
      </c>
    </row>
    <row r="704" spans="1:112" ht="12.3" customHeight="1">
      <c r="A704" s="24">
        <v>715</v>
      </c>
      <c r="B704" s="24" t="s">
        <v>2883</v>
      </c>
      <c r="C704" s="24" t="s">
        <v>305</v>
      </c>
      <c r="D704" s="25" t="s">
        <v>1190</v>
      </c>
      <c r="E704" s="25" t="s">
        <v>1191</v>
      </c>
      <c r="F704" s="25" t="s">
        <v>169</v>
      </c>
      <c r="G704" s="25" t="s">
        <v>1501</v>
      </c>
      <c r="H704" s="25" t="s">
        <v>323</v>
      </c>
      <c r="I704" s="26">
        <v>12541</v>
      </c>
      <c r="J704" s="27">
        <v>15748.794699200675</v>
      </c>
      <c r="K704" s="27">
        <f t="shared" si="360"/>
        <v>3793.6525000000001</v>
      </c>
      <c r="L704" s="24">
        <v>2255</v>
      </c>
      <c r="M704" s="24">
        <v>744</v>
      </c>
      <c r="N704" s="24">
        <v>234</v>
      </c>
      <c r="O704" s="24">
        <f t="shared" si="361"/>
        <v>978</v>
      </c>
      <c r="P704" s="28">
        <v>30.25</v>
      </c>
      <c r="Q704" s="28">
        <f t="shared" si="362"/>
        <v>0.45110873161329773</v>
      </c>
      <c r="R704" s="29">
        <v>0.42098078670143085</v>
      </c>
      <c r="S704" s="29">
        <v>4.4784435581333534E-2</v>
      </c>
      <c r="T704" s="29">
        <v>0.27876819616371284</v>
      </c>
      <c r="U704" s="28" t="s">
        <v>128</v>
      </c>
      <c r="V704" s="28" t="s">
        <v>129</v>
      </c>
      <c r="W704" s="28">
        <v>0.48822180678845983</v>
      </c>
      <c r="X704" s="27">
        <v>7688.9050027842723</v>
      </c>
      <c r="Y704" s="30">
        <f t="shared" si="363"/>
        <v>6.1574888952429054E-4</v>
      </c>
      <c r="Z704" s="27">
        <f t="shared" si="364"/>
        <v>7688.9050027842723</v>
      </c>
      <c r="AA704" s="27">
        <v>0</v>
      </c>
      <c r="AB704" s="27">
        <v>0</v>
      </c>
      <c r="AC704" s="27">
        <v>244</v>
      </c>
      <c r="AD704" s="27">
        <v>0</v>
      </c>
      <c r="AE704" s="27">
        <v>0</v>
      </c>
      <c r="AF704" s="27">
        <f t="shared" si="365"/>
        <v>244</v>
      </c>
      <c r="AG704" s="27">
        <f t="shared" si="366"/>
        <v>1</v>
      </c>
      <c r="AH704" s="27">
        <v>0</v>
      </c>
      <c r="AI704" s="27">
        <v>0</v>
      </c>
      <c r="AJ704" s="27">
        <v>244</v>
      </c>
      <c r="AK704" s="27">
        <v>0</v>
      </c>
      <c r="AL704" s="27">
        <v>0</v>
      </c>
      <c r="AM704" s="27">
        <v>244</v>
      </c>
      <c r="AN704" s="27">
        <f t="shared" si="367"/>
        <v>1</v>
      </c>
      <c r="AO704" s="27">
        <v>0</v>
      </c>
      <c r="AP704" s="30">
        <f t="shared" si="368"/>
        <v>0</v>
      </c>
      <c r="AQ704" s="30">
        <f t="shared" si="369"/>
        <v>0</v>
      </c>
      <c r="AR704" s="31">
        <f t="shared" si="370"/>
        <v>0</v>
      </c>
      <c r="AS704" s="31">
        <f t="shared" si="393"/>
        <v>0</v>
      </c>
      <c r="AT704" s="32">
        <f t="shared" si="371"/>
        <v>0</v>
      </c>
      <c r="AU704" s="24">
        <v>1078.9701930024962</v>
      </c>
      <c r="AV704" s="28">
        <f t="shared" si="372"/>
        <v>2.9963589692241319E-2</v>
      </c>
      <c r="AW704" s="30">
        <f t="shared" si="373"/>
        <v>3.8482957995618811E-4</v>
      </c>
      <c r="AX704" s="33">
        <f t="shared" si="374"/>
        <v>2.9963589692241319E-2</v>
      </c>
      <c r="AY704" s="30">
        <f t="shared" si="375"/>
        <v>3.8482957995618811E-4</v>
      </c>
      <c r="AZ704" s="31">
        <f t="shared" si="376"/>
        <v>0.89780215936761176</v>
      </c>
      <c r="BA704" s="31">
        <f t="shared" si="387"/>
        <v>1078.9701930024962</v>
      </c>
      <c r="BB704" s="33">
        <f t="shared" si="377"/>
        <v>0</v>
      </c>
      <c r="BC704" s="31">
        <f t="shared" si="378"/>
        <v>0.44958217858709465</v>
      </c>
      <c r="BD704" s="30">
        <f t="shared" si="379"/>
        <v>6.1574888952429054E-4</v>
      </c>
      <c r="BE704" s="31">
        <f t="shared" si="380"/>
        <v>0.94444448165990658</v>
      </c>
      <c r="BF704" s="31">
        <f t="shared" si="381"/>
        <v>0.47776067911263026</v>
      </c>
      <c r="BG704" s="31">
        <f t="shared" si="382"/>
        <v>0.72507951488337941</v>
      </c>
      <c r="BH704" s="24">
        <v>100</v>
      </c>
      <c r="BI704" s="24">
        <v>17.001957045800001</v>
      </c>
      <c r="BJ704" s="24">
        <f t="shared" si="390"/>
        <v>926.29305301598231</v>
      </c>
      <c r="BK704" s="28">
        <f t="shared" si="392"/>
        <v>0.46314652650799115</v>
      </c>
      <c r="BL704" s="28" t="str">
        <f t="shared" si="383"/>
        <v>TRUETRUE</v>
      </c>
      <c r="BM704" s="24" t="str">
        <f t="shared" si="384"/>
        <v>FALSETRUE</v>
      </c>
      <c r="BN704" s="28">
        <v>0.39179999999999998</v>
      </c>
      <c r="BO704" s="28">
        <f t="shared" si="385"/>
        <v>0.34826666666666667</v>
      </c>
      <c r="BP704" s="24">
        <v>4.5599999999999996</v>
      </c>
      <c r="BQ704" s="24">
        <f>CS704/BR704</f>
        <v>276.25</v>
      </c>
      <c r="BR704" s="24">
        <v>8</v>
      </c>
      <c r="BS704" s="28">
        <v>10.209999999999999</v>
      </c>
      <c r="BT704" s="28">
        <v>1280.4360999999999</v>
      </c>
      <c r="BU704" s="24">
        <v>0.28000000000000003</v>
      </c>
      <c r="BV704" s="28">
        <v>8.9</v>
      </c>
      <c r="BW704" s="28">
        <v>1116.1490000000001</v>
      </c>
      <c r="BX704" s="24">
        <v>3300</v>
      </c>
      <c r="BY704" s="24">
        <v>8422</v>
      </c>
      <c r="BZ704" s="24">
        <v>819</v>
      </c>
      <c r="CA704" s="24">
        <v>2601</v>
      </c>
      <c r="CB704" s="24">
        <v>1330</v>
      </c>
      <c r="CC704" s="24">
        <v>8610</v>
      </c>
      <c r="CD704" s="24">
        <v>48.91</v>
      </c>
      <c r="CE704" s="24">
        <v>30.47</v>
      </c>
      <c r="CF704" s="24">
        <v>108.46</v>
      </c>
      <c r="CG704" s="24">
        <v>12541</v>
      </c>
      <c r="CH704" s="24">
        <v>0</v>
      </c>
      <c r="CI704" s="24">
        <v>0</v>
      </c>
      <c r="CJ704" s="24" t="s">
        <v>98</v>
      </c>
      <c r="CK704" s="24">
        <v>3813</v>
      </c>
      <c r="CL704" s="28">
        <v>1.07</v>
      </c>
      <c r="CM704" s="28">
        <v>3.5</v>
      </c>
      <c r="CN704" s="24">
        <v>1249</v>
      </c>
      <c r="CO704" s="24">
        <v>33.07</v>
      </c>
      <c r="CP704" s="24">
        <v>488</v>
      </c>
      <c r="CQ704" s="24">
        <v>743</v>
      </c>
      <c r="CR704" s="24">
        <v>959</v>
      </c>
      <c r="CS704" s="24">
        <v>2210</v>
      </c>
      <c r="CT704" s="24">
        <v>764</v>
      </c>
      <c r="CU704" s="24">
        <v>1246</v>
      </c>
      <c r="CV704" s="24">
        <v>946</v>
      </c>
      <c r="CW704" s="24">
        <v>665</v>
      </c>
      <c r="CX704" s="24">
        <v>87.51</v>
      </c>
      <c r="CY704" s="24">
        <v>97.73</v>
      </c>
      <c r="CZ704" s="24">
        <v>85.61</v>
      </c>
      <c r="DA704" s="24">
        <v>43.52</v>
      </c>
      <c r="DB704" s="24">
        <v>474</v>
      </c>
      <c r="DC704" s="24">
        <v>2.71</v>
      </c>
      <c r="DD704" s="24">
        <v>11.89</v>
      </c>
      <c r="DE704" s="24">
        <v>133</v>
      </c>
      <c r="DF704" s="24">
        <v>3.52</v>
      </c>
      <c r="DG704" s="24">
        <v>14.64</v>
      </c>
      <c r="DH704" s="24">
        <v>4.1100000000000003</v>
      </c>
    </row>
    <row r="705" spans="1:112" ht="12.3" customHeight="1">
      <c r="A705" s="24">
        <v>716</v>
      </c>
      <c r="B705" s="24" t="s">
        <v>2883</v>
      </c>
      <c r="C705" s="24" t="s">
        <v>305</v>
      </c>
      <c r="D705" s="25" t="s">
        <v>598</v>
      </c>
      <c r="E705" s="25" t="s">
        <v>599</v>
      </c>
      <c r="F705" s="25" t="s">
        <v>600</v>
      </c>
      <c r="G705" s="25" t="s">
        <v>601</v>
      </c>
      <c r="H705" s="25" t="s">
        <v>323</v>
      </c>
      <c r="I705" s="26">
        <v>25551</v>
      </c>
      <c r="J705" s="27">
        <v>32957.094521163592</v>
      </c>
      <c r="K705" s="27">
        <f t="shared" si="360"/>
        <v>3158.1035999999999</v>
      </c>
      <c r="L705" s="24">
        <v>6382</v>
      </c>
      <c r="M705" s="24">
        <v>782</v>
      </c>
      <c r="N705" s="24">
        <v>118</v>
      </c>
      <c r="O705" s="24">
        <f t="shared" si="361"/>
        <v>900</v>
      </c>
      <c r="P705" s="28">
        <v>12.36</v>
      </c>
      <c r="Q705" s="28">
        <f t="shared" si="362"/>
        <v>0.4123408960528725</v>
      </c>
      <c r="R705" s="29">
        <v>0.31752304280366311</v>
      </c>
      <c r="S705" s="29">
        <v>4.2800555838827095E-2</v>
      </c>
      <c r="T705" s="29">
        <v>0.39419466835097727</v>
      </c>
      <c r="U705" s="28" t="s">
        <v>168</v>
      </c>
      <c r="V705" s="28" t="s">
        <v>129</v>
      </c>
      <c r="W705" s="28">
        <v>0.37875533987518961</v>
      </c>
      <c r="X705" s="27">
        <v>12482.675536662065</v>
      </c>
      <c r="Y705" s="30">
        <f t="shared" si="363"/>
        <v>9.9964736164751726E-4</v>
      </c>
      <c r="Z705" s="27">
        <f t="shared" si="364"/>
        <v>12482.675536662065</v>
      </c>
      <c r="AA705" s="27">
        <v>0</v>
      </c>
      <c r="AB705" s="27">
        <v>0</v>
      </c>
      <c r="AC705" s="27">
        <v>521</v>
      </c>
      <c r="AD705" s="27">
        <v>0</v>
      </c>
      <c r="AE705" s="27">
        <v>4158</v>
      </c>
      <c r="AF705" s="27">
        <f t="shared" si="365"/>
        <v>4158</v>
      </c>
      <c r="AG705" s="27">
        <f t="shared" si="366"/>
        <v>2</v>
      </c>
      <c r="AH705" s="27">
        <v>0</v>
      </c>
      <c r="AI705" s="27">
        <v>0</v>
      </c>
      <c r="AJ705" s="27">
        <v>0</v>
      </c>
      <c r="AK705" s="27">
        <v>0</v>
      </c>
      <c r="AL705" s="27">
        <v>4158</v>
      </c>
      <c r="AM705" s="27">
        <v>4158</v>
      </c>
      <c r="AN705" s="27">
        <f t="shared" si="367"/>
        <v>1</v>
      </c>
      <c r="AO705" s="27">
        <v>0</v>
      </c>
      <c r="AP705" s="30">
        <f t="shared" si="368"/>
        <v>0</v>
      </c>
      <c r="AQ705" s="30">
        <f t="shared" si="369"/>
        <v>0</v>
      </c>
      <c r="AR705" s="31">
        <f t="shared" si="370"/>
        <v>0</v>
      </c>
      <c r="AS705" s="31">
        <f t="shared" si="393"/>
        <v>0</v>
      </c>
      <c r="AT705" s="32">
        <f t="shared" si="371"/>
        <v>0</v>
      </c>
      <c r="AU705" s="24">
        <v>4633.3140726931942</v>
      </c>
      <c r="AV705" s="28">
        <f t="shared" si="372"/>
        <v>0.12866965435174468</v>
      </c>
      <c r="AW705" s="30">
        <f t="shared" si="373"/>
        <v>1.652535278512084E-3</v>
      </c>
      <c r="AX705" s="33">
        <f t="shared" si="374"/>
        <v>0.12866965435174468</v>
      </c>
      <c r="AY705" s="30">
        <f t="shared" si="375"/>
        <v>1.652535278512084E-3</v>
      </c>
      <c r="AZ705" s="31">
        <f t="shared" si="376"/>
        <v>0.90820130166611757</v>
      </c>
      <c r="BA705" s="31">
        <f t="shared" si="387"/>
        <v>4633.3140726931942</v>
      </c>
      <c r="BB705" s="33">
        <f t="shared" si="377"/>
        <v>0</v>
      </c>
      <c r="BC705" s="31">
        <f t="shared" si="378"/>
        <v>0.45146466627384174</v>
      </c>
      <c r="BD705" s="30">
        <f t="shared" si="379"/>
        <v>9.9964736164751726E-4</v>
      </c>
      <c r="BE705" s="31">
        <f t="shared" si="380"/>
        <v>0.9459310527934004</v>
      </c>
      <c r="BF705" s="31">
        <f t="shared" si="381"/>
        <v>0.44189534667674585</v>
      </c>
      <c r="BG705" s="31">
        <f t="shared" si="382"/>
        <v>0.67064804117557442</v>
      </c>
      <c r="BH705" s="24">
        <v>100</v>
      </c>
      <c r="BI705" s="24">
        <v>19.499360078999999</v>
      </c>
      <c r="BJ705" s="24">
        <f t="shared" si="390"/>
        <v>1690.1628765067533</v>
      </c>
      <c r="BK705" s="28">
        <f t="shared" si="392"/>
        <v>0.84508143825337667</v>
      </c>
      <c r="BL705" s="28" t="str">
        <f t="shared" si="383"/>
        <v>FALSETRUE</v>
      </c>
      <c r="BM705" s="24" t="str">
        <f t="shared" si="384"/>
        <v>FALSETRUE</v>
      </c>
      <c r="BN705" s="28">
        <v>0.32030000000000003</v>
      </c>
      <c r="BO705" s="28">
        <f t="shared" si="385"/>
        <v>0.28471111111111114</v>
      </c>
      <c r="BP705" s="24">
        <v>2.09</v>
      </c>
      <c r="BQ705" s="24">
        <f>CS705/BR705</f>
        <v>370.69696969696969</v>
      </c>
      <c r="BR705" s="24">
        <v>33</v>
      </c>
      <c r="BS705" s="28">
        <v>1.32</v>
      </c>
      <c r="BT705" s="28">
        <v>337.27319999999997</v>
      </c>
      <c r="BU705" s="24">
        <v>0.39</v>
      </c>
      <c r="BV705" s="28">
        <v>2.31</v>
      </c>
      <c r="BW705" s="28">
        <v>590.22810000000004</v>
      </c>
      <c r="BX705" s="24">
        <v>5778</v>
      </c>
      <c r="BY705" s="24">
        <v>18042</v>
      </c>
      <c r="BZ705" s="24">
        <v>1731</v>
      </c>
      <c r="CA705" s="24">
        <v>4573</v>
      </c>
      <c r="CB705" s="24">
        <v>2478</v>
      </c>
      <c r="CC705" s="24">
        <v>18500</v>
      </c>
      <c r="CD705" s="24">
        <v>41.62</v>
      </c>
      <c r="CE705" s="24">
        <v>32.159999999999997</v>
      </c>
      <c r="CF705" s="24">
        <v>101.86</v>
      </c>
      <c r="CG705" s="24">
        <v>25551</v>
      </c>
      <c r="CH705" s="24">
        <v>0</v>
      </c>
      <c r="CI705" s="24">
        <v>0</v>
      </c>
      <c r="CJ705" s="24" t="s">
        <v>98</v>
      </c>
      <c r="CK705" s="24">
        <v>7572</v>
      </c>
      <c r="CL705" s="28">
        <v>1.04</v>
      </c>
      <c r="CM705" s="28">
        <v>3.51</v>
      </c>
      <c r="CN705" s="24">
        <v>2707</v>
      </c>
      <c r="CO705" s="24">
        <v>35.97</v>
      </c>
      <c r="CP705" s="24">
        <v>2504</v>
      </c>
      <c r="CQ705" s="24">
        <v>5874</v>
      </c>
      <c r="CR705" s="24">
        <v>3855</v>
      </c>
      <c r="CS705" s="24">
        <v>12233</v>
      </c>
      <c r="CT705" s="24">
        <v>1146</v>
      </c>
      <c r="CU705" s="24">
        <v>2264</v>
      </c>
      <c r="CV705" s="24">
        <v>1700</v>
      </c>
      <c r="CW705" s="24">
        <v>1379</v>
      </c>
      <c r="CX705" s="24">
        <v>74.849999999999994</v>
      </c>
      <c r="CY705" s="24">
        <v>97.42</v>
      </c>
      <c r="CZ705" s="24">
        <v>82.44</v>
      </c>
      <c r="DA705" s="24">
        <v>43.52</v>
      </c>
      <c r="DB705" s="24">
        <v>456</v>
      </c>
      <c r="DC705" s="24">
        <v>2.97</v>
      </c>
      <c r="DD705" s="24">
        <v>8.25</v>
      </c>
      <c r="DE705" s="24">
        <v>99</v>
      </c>
      <c r="DF705" s="24">
        <v>1.32</v>
      </c>
      <c r="DG705" s="24">
        <v>2.74</v>
      </c>
      <c r="DH705" s="24">
        <v>1.1399999999999999</v>
      </c>
    </row>
    <row r="706" spans="1:112" ht="12.3" customHeight="1">
      <c r="A706" s="24">
        <v>717</v>
      </c>
      <c r="B706" s="24" t="s">
        <v>2883</v>
      </c>
      <c r="C706" s="24" t="s">
        <v>305</v>
      </c>
      <c r="D706" s="25" t="s">
        <v>598</v>
      </c>
      <c r="E706" s="25" t="s">
        <v>599</v>
      </c>
      <c r="F706" s="25" t="s">
        <v>1549</v>
      </c>
      <c r="G706" s="25" t="s">
        <v>1550</v>
      </c>
      <c r="H706" s="25" t="s">
        <v>323</v>
      </c>
      <c r="I706" s="26">
        <v>23401</v>
      </c>
      <c r="J706" s="27">
        <v>30183.905478836412</v>
      </c>
      <c r="K706" s="27">
        <f t="shared" ref="K706:K769" si="394">P706*I706/100</f>
        <v>1914.2017999999998</v>
      </c>
      <c r="L706" s="24">
        <v>6344</v>
      </c>
      <c r="M706" s="24">
        <v>522</v>
      </c>
      <c r="N706" s="24">
        <v>43</v>
      </c>
      <c r="O706" s="24">
        <f t="shared" ref="O706:O769" si="395">M706+N706</f>
        <v>565</v>
      </c>
      <c r="P706" s="28">
        <v>8.18</v>
      </c>
      <c r="Q706" s="28">
        <f t="shared" ref="Q706:Q769" si="396">_xlfn.PERCENTILE.EXC(W:W,W706)</f>
        <v>0.36811223282903743</v>
      </c>
      <c r="R706" s="29">
        <v>0.31752304280366311</v>
      </c>
      <c r="S706" s="29">
        <v>4.2800555838827095E-2</v>
      </c>
      <c r="T706" s="29">
        <v>0.39419466835097727</v>
      </c>
      <c r="U706" s="28" t="s">
        <v>168</v>
      </c>
      <c r="V706" s="28" t="s">
        <v>129</v>
      </c>
      <c r="W706" s="28">
        <v>0.25066494176205911</v>
      </c>
      <c r="X706" s="27">
        <v>7566.046909004026</v>
      </c>
      <c r="Y706" s="30">
        <f t="shared" ref="Y706:Y769" si="397">X706/(SUM(X:X))</f>
        <v>6.0591007180097833E-4</v>
      </c>
      <c r="Z706" s="27">
        <f t="shared" ref="Z706:Z769" si="398">X706-AO706</f>
        <v>7566.046909004026</v>
      </c>
      <c r="AA706" s="27">
        <v>0</v>
      </c>
      <c r="AB706" s="27">
        <v>0</v>
      </c>
      <c r="AC706" s="27">
        <v>202</v>
      </c>
      <c r="AD706" s="27">
        <v>0</v>
      </c>
      <c r="AE706" s="27">
        <v>0</v>
      </c>
      <c r="AF706" s="27">
        <f t="shared" ref="AF706:AF769" si="399">MAX(AA706:AE706)</f>
        <v>202</v>
      </c>
      <c r="AG706" s="27">
        <f t="shared" ref="AG706:AG769" si="400">COUNTIF(AA706:AE706,"&gt;0")</f>
        <v>1</v>
      </c>
      <c r="AH706" s="27">
        <v>0</v>
      </c>
      <c r="AI706" s="27">
        <v>0</v>
      </c>
      <c r="AJ706" s="27">
        <v>0</v>
      </c>
      <c r="AK706" s="27">
        <v>0</v>
      </c>
      <c r="AL706" s="27">
        <v>0</v>
      </c>
      <c r="AM706" s="27">
        <v>0</v>
      </c>
      <c r="AN706" s="27">
        <f t="shared" ref="AN706:AN769" si="401">COUNTIF(AH706:AL706,"&gt;0")</f>
        <v>0</v>
      </c>
      <c r="AO706" s="27">
        <v>0</v>
      </c>
      <c r="AP706" s="30">
        <f t="shared" ref="AP706:AP769" si="402">AO706/(SUM(AO:AO))</f>
        <v>0</v>
      </c>
      <c r="AQ706" s="30">
        <f t="shared" ref="AQ706:AQ769" si="403">AI706/(SUM(AI:AI))</f>
        <v>0</v>
      </c>
      <c r="AR706" s="31">
        <f t="shared" ref="AR706:AR769" si="404">AO706/X706</f>
        <v>0</v>
      </c>
      <c r="AS706" s="31">
        <f t="shared" si="393"/>
        <v>0</v>
      </c>
      <c r="AT706" s="32">
        <f t="shared" ref="AT706:AT769" si="405">AO706/J706</f>
        <v>0</v>
      </c>
      <c r="AU706" s="24">
        <f>W706*CS706</f>
        <v>1000.1531176306158</v>
      </c>
      <c r="AV706" s="28">
        <f t="shared" ref="AV706:AV769" si="406">AU706/(MAX(AU:AU))</f>
        <v>2.7774796598139584E-2</v>
      </c>
      <c r="AW706" s="30">
        <f t="shared" ref="AW706:AW769" si="407">AU706/(SUM(AU:AU))</f>
        <v>3.5671838447975685E-4</v>
      </c>
      <c r="AX706" s="33">
        <f t="shared" ref="AX706:AX769" si="408">AU706/(MAX(AU:AU))</f>
        <v>2.7774796598139584E-2</v>
      </c>
      <c r="AY706" s="30">
        <f t="shared" ref="AY706:AY769" si="409">AW706-AQ706</f>
        <v>3.5671838447975685E-4</v>
      </c>
      <c r="AZ706" s="31">
        <f t="shared" ref="AZ706:AZ769" si="410">(AY706-MIN($AY:$AY))/(MAX($AY:$AY)-MIN($AY:$AY))</f>
        <v>0.8975715598504892</v>
      </c>
      <c r="BA706" s="31">
        <f t="shared" si="387"/>
        <v>1000.1531176306158</v>
      </c>
      <c r="BB706" s="33">
        <f t="shared" ref="BB706:BB769" si="411">AI706/AU706</f>
        <v>0</v>
      </c>
      <c r="BC706" s="31">
        <f t="shared" ref="BC706:BC769" si="412">AVERAGE(AZ706,AX706,R706)</f>
        <v>0.41428979975076397</v>
      </c>
      <c r="BD706" s="30">
        <f t="shared" ref="BD706:BD769" si="413">Y706-AP706</f>
        <v>6.0591007180097833E-4</v>
      </c>
      <c r="BE706" s="31">
        <f t="shared" ref="BE706:BE769" si="414">(BD706-MIN($BD:$BD))/(MAX($BD:$BD)-MIN($BD:$BD))</f>
        <v>0.94440638277836031</v>
      </c>
      <c r="BF706" s="31">
        <f t="shared" ref="BF706:BF769" si="415">AVERAGE(BE706,Y706,W706)</f>
        <v>0.39855907820407349</v>
      </c>
      <c r="BG706" s="31">
        <f t="shared" ref="BG706:BG769" si="416">BF706/(MAX(BF:BF))</f>
        <v>0.60487820725080832</v>
      </c>
      <c r="BH706" s="24">
        <v>100</v>
      </c>
      <c r="BI706" s="24">
        <v>10.937309021300001</v>
      </c>
      <c r="BJ706" s="24">
        <f t="shared" si="390"/>
        <v>2759.7195452788601</v>
      </c>
      <c r="BK706" s="28">
        <v>1</v>
      </c>
      <c r="BL706" s="28" t="str">
        <f t="shared" ref="BL706:BL769" si="417">(BG706&gt;0.7191)&amp;(BH706&gt;59)</f>
        <v>FALSETRUE</v>
      </c>
      <c r="BM706" s="24" t="str">
        <f t="shared" ref="BM706:BM769" si="418">(BC706&gt;0.48)&amp;(BH706&gt;50)</f>
        <v>FALSETRUE</v>
      </c>
      <c r="BN706" s="28">
        <v>0.26019999999999999</v>
      </c>
      <c r="BO706" s="28">
        <f t="shared" ref="BO706:BO769" si="419">BN706/(MAX(BN:BN))</f>
        <v>0.23128888888888888</v>
      </c>
      <c r="BP706" s="24">
        <v>1.2</v>
      </c>
      <c r="BQ706" s="24"/>
      <c r="BS706" s="28">
        <v>0.23</v>
      </c>
      <c r="BT706" s="28">
        <v>53.822299999999998</v>
      </c>
      <c r="BU706" s="24">
        <v>0.03</v>
      </c>
      <c r="BV706" s="28">
        <v>3.09</v>
      </c>
      <c r="BW706" s="28">
        <v>723.09089999999992</v>
      </c>
      <c r="BX706" s="24">
        <v>4375</v>
      </c>
      <c r="BY706" s="24">
        <v>16812</v>
      </c>
      <c r="BZ706" s="24">
        <v>2214</v>
      </c>
      <c r="CA706" s="24">
        <v>3469</v>
      </c>
      <c r="CB706" s="24">
        <v>1898</v>
      </c>
      <c r="CC706" s="24">
        <v>18034</v>
      </c>
      <c r="CD706" s="24">
        <v>39.19</v>
      </c>
      <c r="CE706" s="24">
        <v>35.229999999999997</v>
      </c>
      <c r="CF706" s="24">
        <v>95.46</v>
      </c>
      <c r="CG706" s="24">
        <v>23401</v>
      </c>
      <c r="CH706" s="24">
        <v>0</v>
      </c>
      <c r="CI706" s="24">
        <v>0</v>
      </c>
      <c r="CJ706" s="24" t="s">
        <v>98</v>
      </c>
      <c r="CK706" s="24">
        <v>7354</v>
      </c>
      <c r="CL706" s="28">
        <v>1.05</v>
      </c>
      <c r="CM706" s="28">
        <v>3.32</v>
      </c>
      <c r="CN706" s="24">
        <v>2550</v>
      </c>
      <c r="CO706" s="24">
        <v>34.78</v>
      </c>
      <c r="CP706" s="24"/>
      <c r="CQ706" s="24"/>
      <c r="CR706" s="24"/>
      <c r="CS706" s="40">
        <v>3990</v>
      </c>
      <c r="CT706" s="24">
        <v>837</v>
      </c>
      <c r="CU706" s="24">
        <v>1734</v>
      </c>
      <c r="CV706" s="24">
        <v>1419</v>
      </c>
      <c r="CW706" s="24">
        <v>1486</v>
      </c>
      <c r="CX706" s="24">
        <v>75.88</v>
      </c>
      <c r="CY706" s="24">
        <v>96.23</v>
      </c>
      <c r="CZ706" s="24">
        <v>90.38</v>
      </c>
      <c r="DA706" s="24">
        <v>59.9</v>
      </c>
      <c r="DB706" s="24">
        <v>246</v>
      </c>
      <c r="DC706" s="24">
        <v>4.2699999999999996</v>
      </c>
      <c r="DD706" s="24">
        <v>3.31</v>
      </c>
      <c r="DE706" s="24">
        <v>65</v>
      </c>
      <c r="DF706" s="24">
        <v>0.89</v>
      </c>
      <c r="DG706" s="24">
        <v>3.26</v>
      </c>
      <c r="DH706" s="24">
        <v>0.67</v>
      </c>
    </row>
    <row r="707" spans="1:112" ht="12.3" customHeight="1">
      <c r="A707" s="24">
        <v>718</v>
      </c>
      <c r="B707" s="24" t="s">
        <v>2883</v>
      </c>
      <c r="C707" s="24" t="s">
        <v>305</v>
      </c>
      <c r="D707" s="25" t="s">
        <v>773</v>
      </c>
      <c r="E707" s="25" t="s">
        <v>774</v>
      </c>
      <c r="F707" s="25" t="s">
        <v>775</v>
      </c>
      <c r="G707" s="25" t="s">
        <v>776</v>
      </c>
      <c r="H707" s="25" t="s">
        <v>323</v>
      </c>
      <c r="I707" s="26">
        <v>20421</v>
      </c>
      <c r="J707" s="27">
        <v>25732.371017903675</v>
      </c>
      <c r="K707" s="27">
        <f t="shared" si="394"/>
        <v>4024.9791000000005</v>
      </c>
      <c r="L707" s="24">
        <v>4025</v>
      </c>
      <c r="M707" s="24">
        <v>778</v>
      </c>
      <c r="N707" s="24">
        <v>210</v>
      </c>
      <c r="O707" s="24">
        <f t="shared" si="395"/>
        <v>988</v>
      </c>
      <c r="P707" s="28">
        <v>19.71</v>
      </c>
      <c r="Q707" s="28">
        <f t="shared" si="396"/>
        <v>0.41246572858267339</v>
      </c>
      <c r="R707" s="29">
        <v>0.37787513507329007</v>
      </c>
      <c r="S707" s="29">
        <v>3.9586780566201699E-2</v>
      </c>
      <c r="T707" s="29">
        <v>0.31688138943093913</v>
      </c>
      <c r="U707" s="28" t="s">
        <v>128</v>
      </c>
      <c r="V707" s="28" t="s">
        <v>129</v>
      </c>
      <c r="W707" s="28">
        <v>0.3792747111297764</v>
      </c>
      <c r="X707" s="27">
        <v>9759.6375844996473</v>
      </c>
      <c r="Y707" s="30">
        <f t="shared" si="397"/>
        <v>7.8157891177470121E-4</v>
      </c>
      <c r="Z707" s="27">
        <f t="shared" si="398"/>
        <v>9759.6375844996473</v>
      </c>
      <c r="AA707" s="27">
        <v>0</v>
      </c>
      <c r="AB707" s="27">
        <v>0</v>
      </c>
      <c r="AC707" s="27">
        <v>227</v>
      </c>
      <c r="AD707" s="27">
        <v>0</v>
      </c>
      <c r="AE707" s="27">
        <v>4878</v>
      </c>
      <c r="AF707" s="27">
        <f t="shared" si="399"/>
        <v>4878</v>
      </c>
      <c r="AG707" s="27">
        <f t="shared" si="400"/>
        <v>2</v>
      </c>
      <c r="AH707" s="27">
        <v>0</v>
      </c>
      <c r="AI707" s="27">
        <v>0</v>
      </c>
      <c r="AJ707" s="27">
        <v>0</v>
      </c>
      <c r="AK707" s="27">
        <v>0</v>
      </c>
      <c r="AL707" s="27">
        <v>4878</v>
      </c>
      <c r="AM707" s="27">
        <v>4878</v>
      </c>
      <c r="AN707" s="27">
        <f t="shared" si="401"/>
        <v>1</v>
      </c>
      <c r="AO707" s="27">
        <v>0</v>
      </c>
      <c r="AP707" s="30">
        <f t="shared" si="402"/>
        <v>0</v>
      </c>
      <c r="AQ707" s="30">
        <f t="shared" si="403"/>
        <v>0</v>
      </c>
      <c r="AR707" s="31">
        <f t="shared" si="404"/>
        <v>0</v>
      </c>
      <c r="AS707" s="31">
        <f t="shared" si="393"/>
        <v>0</v>
      </c>
      <c r="AT707" s="32">
        <f t="shared" si="405"/>
        <v>0</v>
      </c>
      <c r="AU707" s="24">
        <v>3609.1781511109521</v>
      </c>
      <c r="AV707" s="28">
        <f t="shared" si="406"/>
        <v>0.10022884223071445</v>
      </c>
      <c r="AW707" s="30">
        <f t="shared" si="407"/>
        <v>1.2872630966885904E-3</v>
      </c>
      <c r="AX707" s="33">
        <f t="shared" si="408"/>
        <v>0.10022884223071445</v>
      </c>
      <c r="AY707" s="30">
        <f t="shared" si="409"/>
        <v>1.2872630966885904E-3</v>
      </c>
      <c r="AZ707" s="31">
        <f t="shared" si="410"/>
        <v>0.90520493003128522</v>
      </c>
      <c r="BA707" s="31">
        <f t="shared" si="387"/>
        <v>3609.1781511109521</v>
      </c>
      <c r="BB707" s="33">
        <f t="shared" si="411"/>
        <v>0</v>
      </c>
      <c r="BC707" s="31">
        <f t="shared" si="412"/>
        <v>0.46110296911176324</v>
      </c>
      <c r="BD707" s="30">
        <f t="shared" si="413"/>
        <v>7.8157891177470121E-4</v>
      </c>
      <c r="BE707" s="31">
        <f t="shared" si="414"/>
        <v>0.94508662572154001</v>
      </c>
      <c r="BF707" s="31">
        <f t="shared" si="415"/>
        <v>0.44171430525436373</v>
      </c>
      <c r="BG707" s="31">
        <f t="shared" si="416"/>
        <v>0.67037328137960617</v>
      </c>
      <c r="BH707" s="24">
        <v>99.97</v>
      </c>
      <c r="BI707" s="24">
        <v>9.7301905369600004</v>
      </c>
      <c r="BJ707" s="24">
        <f t="shared" si="390"/>
        <v>2644.5906603945323</v>
      </c>
      <c r="BK707" s="28">
        <v>1</v>
      </c>
      <c r="BL707" s="28" t="str">
        <f t="shared" si="417"/>
        <v>FALSETRUE</v>
      </c>
      <c r="BM707" s="24" t="str">
        <f t="shared" si="418"/>
        <v>FALSETRUE</v>
      </c>
      <c r="BN707" s="28">
        <v>0.38290000000000002</v>
      </c>
      <c r="BO707" s="28">
        <f t="shared" si="419"/>
        <v>0.34035555555555558</v>
      </c>
      <c r="BP707" s="24">
        <v>3.88</v>
      </c>
      <c r="BQ707" s="24">
        <f t="shared" ref="BQ707:BQ738" si="420">CS707/BR707</f>
        <v>396.5</v>
      </c>
      <c r="BR707" s="24">
        <v>24</v>
      </c>
      <c r="BS707" s="28">
        <v>3.1100000000000003</v>
      </c>
      <c r="BT707" s="28">
        <v>635.09310000000005</v>
      </c>
      <c r="BU707" s="24">
        <v>0.25</v>
      </c>
      <c r="BV707" s="28">
        <v>5.79</v>
      </c>
      <c r="BW707" s="28">
        <v>1182.3759</v>
      </c>
      <c r="BX707" s="24">
        <v>5233</v>
      </c>
      <c r="BY707" s="24">
        <v>13665</v>
      </c>
      <c r="BZ707" s="24">
        <v>1523</v>
      </c>
      <c r="CA707" s="24">
        <v>4164</v>
      </c>
      <c r="CB707" s="24">
        <v>2359</v>
      </c>
      <c r="CC707" s="24">
        <v>13898</v>
      </c>
      <c r="CD707" s="24">
        <v>49.44</v>
      </c>
      <c r="CE707" s="24">
        <v>30.63</v>
      </c>
      <c r="CF707" s="24">
        <v>99.25</v>
      </c>
      <c r="CG707" s="24">
        <v>20415</v>
      </c>
      <c r="CH707" s="24">
        <v>6</v>
      </c>
      <c r="CI707" s="24">
        <v>0.03</v>
      </c>
      <c r="CJ707" s="24" t="s">
        <v>98</v>
      </c>
      <c r="CK707" s="24">
        <v>5145</v>
      </c>
      <c r="CL707" s="28">
        <v>1.07</v>
      </c>
      <c r="CM707" s="28">
        <v>4.17</v>
      </c>
      <c r="CN707" s="24">
        <v>2055</v>
      </c>
      <c r="CO707" s="24">
        <v>40.04</v>
      </c>
      <c r="CP707" s="24">
        <v>2175</v>
      </c>
      <c r="CQ707" s="24">
        <v>3393</v>
      </c>
      <c r="CR707" s="24">
        <v>3347</v>
      </c>
      <c r="CS707" s="24">
        <v>9516</v>
      </c>
      <c r="CT707" s="24">
        <v>1170</v>
      </c>
      <c r="CU707" s="24">
        <v>2060</v>
      </c>
      <c r="CV707" s="24">
        <v>1650</v>
      </c>
      <c r="CW707" s="24">
        <v>1172</v>
      </c>
      <c r="CX707" s="24">
        <v>81.59</v>
      </c>
      <c r="CY707" s="24">
        <v>97.96</v>
      </c>
      <c r="CZ707" s="24">
        <v>83.33</v>
      </c>
      <c r="DA707" s="24">
        <v>43.15</v>
      </c>
      <c r="DB707" s="24">
        <v>657</v>
      </c>
      <c r="DC707" s="24">
        <v>2.42</v>
      </c>
      <c r="DD707" s="24">
        <v>12.23</v>
      </c>
      <c r="DE707" s="24">
        <v>117</v>
      </c>
      <c r="DF707" s="24">
        <v>2.2799999999999998</v>
      </c>
      <c r="DG707" s="24">
        <v>6.97</v>
      </c>
      <c r="DH707" s="24">
        <v>2.31</v>
      </c>
    </row>
    <row r="708" spans="1:112" ht="12.3" customHeight="1">
      <c r="A708" s="24">
        <v>719</v>
      </c>
      <c r="B708" s="24" t="s">
        <v>2883</v>
      </c>
      <c r="C708" s="24" t="s">
        <v>305</v>
      </c>
      <c r="D708" s="25" t="s">
        <v>773</v>
      </c>
      <c r="E708" s="25" t="s">
        <v>774</v>
      </c>
      <c r="F708" s="25" t="s">
        <v>1653</v>
      </c>
      <c r="G708" s="25" t="s">
        <v>1654</v>
      </c>
      <c r="H708" s="25" t="s">
        <v>323</v>
      </c>
      <c r="I708" s="26">
        <v>15270</v>
      </c>
      <c r="J708" s="27">
        <v>19241.628982096325</v>
      </c>
      <c r="K708" s="27">
        <f t="shared" si="394"/>
        <v>2983.7579999999998</v>
      </c>
      <c r="L708" s="24">
        <v>3162</v>
      </c>
      <c r="M708" s="24">
        <v>537</v>
      </c>
      <c r="N708" s="24">
        <v>231</v>
      </c>
      <c r="O708" s="24">
        <f t="shared" si="395"/>
        <v>768</v>
      </c>
      <c r="P708" s="28">
        <v>19.54</v>
      </c>
      <c r="Q708" s="28">
        <f t="shared" si="396"/>
        <v>0.4120641973187249</v>
      </c>
      <c r="R708" s="29">
        <v>0.37787513507329007</v>
      </c>
      <c r="S708" s="29">
        <v>3.9586780566201699E-2</v>
      </c>
      <c r="T708" s="29">
        <v>0.31688138943093913</v>
      </c>
      <c r="U708" s="28" t="s">
        <v>128</v>
      </c>
      <c r="V708" s="28" t="s">
        <v>129</v>
      </c>
      <c r="W708" s="28">
        <v>0.37600344269283764</v>
      </c>
      <c r="X708" s="27">
        <v>7234.9187402864991</v>
      </c>
      <c r="Y708" s="30">
        <f t="shared" si="397"/>
        <v>5.7939240743860203E-4</v>
      </c>
      <c r="Z708" s="27">
        <f t="shared" si="398"/>
        <v>7234.9187402864991</v>
      </c>
      <c r="AA708" s="27">
        <v>0</v>
      </c>
      <c r="AB708" s="27">
        <v>0</v>
      </c>
      <c r="AC708" s="27">
        <v>126</v>
      </c>
      <c r="AD708" s="27">
        <v>0</v>
      </c>
      <c r="AE708" s="27">
        <v>0</v>
      </c>
      <c r="AF708" s="27">
        <f t="shared" si="399"/>
        <v>126</v>
      </c>
      <c r="AG708" s="27">
        <f t="shared" si="400"/>
        <v>1</v>
      </c>
      <c r="AH708" s="27">
        <v>0</v>
      </c>
      <c r="AI708" s="27">
        <v>0</v>
      </c>
      <c r="AJ708" s="27">
        <v>0</v>
      </c>
      <c r="AK708" s="27">
        <v>0</v>
      </c>
      <c r="AL708" s="27">
        <v>0</v>
      </c>
      <c r="AM708" s="27">
        <v>0</v>
      </c>
      <c r="AN708" s="27">
        <f t="shared" si="401"/>
        <v>0</v>
      </c>
      <c r="AO708" s="27">
        <v>0</v>
      </c>
      <c r="AP708" s="30">
        <f t="shared" si="402"/>
        <v>0</v>
      </c>
      <c r="AQ708" s="30">
        <f t="shared" si="403"/>
        <v>0</v>
      </c>
      <c r="AR708" s="31">
        <f t="shared" si="404"/>
        <v>0</v>
      </c>
      <c r="AS708" s="31">
        <f t="shared" si="393"/>
        <v>0</v>
      </c>
      <c r="AT708" s="32">
        <f t="shared" si="405"/>
        <v>0</v>
      </c>
      <c r="AU708" s="24">
        <v>759.1509507968392</v>
      </c>
      <c r="AV708" s="28">
        <f t="shared" si="406"/>
        <v>2.1082035214385893E-2</v>
      </c>
      <c r="AW708" s="30">
        <f t="shared" si="407"/>
        <v>2.7076164236337951E-4</v>
      </c>
      <c r="AX708" s="33">
        <f t="shared" si="408"/>
        <v>2.1082035214385893E-2</v>
      </c>
      <c r="AY708" s="30">
        <f t="shared" si="409"/>
        <v>2.7076164236337951E-4</v>
      </c>
      <c r="AZ708" s="31">
        <f t="shared" si="410"/>
        <v>0.89686644635782098</v>
      </c>
      <c r="BA708" s="31">
        <f t="shared" si="387"/>
        <v>759.1509507968392</v>
      </c>
      <c r="BB708" s="33">
        <f t="shared" si="411"/>
        <v>0</v>
      </c>
      <c r="BC708" s="31">
        <f t="shared" si="412"/>
        <v>0.43194120554849896</v>
      </c>
      <c r="BD708" s="30">
        <f t="shared" si="413"/>
        <v>5.7939240743860203E-4</v>
      </c>
      <c r="BE708" s="31">
        <f t="shared" si="414"/>
        <v>0.94430369835205674</v>
      </c>
      <c r="BF708" s="31">
        <f t="shared" si="415"/>
        <v>0.44029551115077764</v>
      </c>
      <c r="BG708" s="31">
        <f t="shared" si="416"/>
        <v>0.66822003063017588</v>
      </c>
      <c r="BH708" s="24">
        <v>99.97</v>
      </c>
      <c r="BI708" s="24">
        <v>23.143568907399999</v>
      </c>
      <c r="BJ708" s="24">
        <f t="shared" si="390"/>
        <v>831.40284279767866</v>
      </c>
      <c r="BK708" s="28">
        <f>BJ708/(2000)</f>
        <v>0.41570142139883931</v>
      </c>
      <c r="BL708" s="28" t="str">
        <f t="shared" si="417"/>
        <v>FALSETRUE</v>
      </c>
      <c r="BM708" s="24" t="str">
        <f t="shared" si="418"/>
        <v>FALSETRUE</v>
      </c>
      <c r="BN708" s="28">
        <v>0.40060000000000001</v>
      </c>
      <c r="BO708" s="28">
        <f t="shared" si="419"/>
        <v>0.3560888888888889</v>
      </c>
      <c r="BP708" s="24">
        <v>2.69</v>
      </c>
      <c r="BQ708" s="24">
        <f t="shared" si="420"/>
        <v>252.375</v>
      </c>
      <c r="BR708" s="24">
        <v>8</v>
      </c>
      <c r="BS708" s="28">
        <v>5.73</v>
      </c>
      <c r="BT708" s="28">
        <v>874.971</v>
      </c>
      <c r="BU708" s="24">
        <v>1.39</v>
      </c>
      <c r="BV708" s="28">
        <v>4.7799999999999994</v>
      </c>
      <c r="BW708" s="28">
        <v>729.90599999999995</v>
      </c>
      <c r="BX708" s="24">
        <v>4122</v>
      </c>
      <c r="BY708" s="24">
        <v>10290</v>
      </c>
      <c r="BZ708" s="24">
        <v>858</v>
      </c>
      <c r="CA708" s="24">
        <v>3253</v>
      </c>
      <c r="CB708" s="24">
        <v>1770</v>
      </c>
      <c r="CC708" s="24">
        <v>10247</v>
      </c>
      <c r="CD708" s="24">
        <v>48.4</v>
      </c>
      <c r="CE708" s="24">
        <v>29.46</v>
      </c>
      <c r="CF708" s="24">
        <v>99.27</v>
      </c>
      <c r="CG708" s="24">
        <v>15265</v>
      </c>
      <c r="CH708" s="24">
        <v>5</v>
      </c>
      <c r="CI708" s="24">
        <v>0.03</v>
      </c>
      <c r="CJ708" s="24" t="s">
        <v>98</v>
      </c>
      <c r="CK708" s="24">
        <v>4083</v>
      </c>
      <c r="CL708" s="28">
        <v>1.03</v>
      </c>
      <c r="CM708" s="28">
        <v>3.84</v>
      </c>
      <c r="CN708" s="24">
        <v>1706</v>
      </c>
      <c r="CO708" s="24">
        <v>41.93</v>
      </c>
      <c r="CP708" s="24">
        <v>410</v>
      </c>
      <c r="CQ708" s="24">
        <v>1243</v>
      </c>
      <c r="CR708" s="24">
        <v>112</v>
      </c>
      <c r="CS708" s="24">
        <v>2019</v>
      </c>
      <c r="CT708" s="24">
        <v>921</v>
      </c>
      <c r="CU708" s="24">
        <v>1663</v>
      </c>
      <c r="CV708" s="24">
        <v>1298</v>
      </c>
      <c r="CW708" s="24">
        <v>886</v>
      </c>
      <c r="CX708" s="24">
        <v>85.36</v>
      </c>
      <c r="CY708" s="24">
        <v>97.77</v>
      </c>
      <c r="CZ708" s="24">
        <v>88.42</v>
      </c>
      <c r="DA708" s="24">
        <v>44.7</v>
      </c>
      <c r="DB708" s="24">
        <v>339</v>
      </c>
      <c r="DC708" s="24">
        <v>2.66</v>
      </c>
      <c r="DD708" s="24">
        <v>10</v>
      </c>
      <c r="DE708" s="24">
        <v>230</v>
      </c>
      <c r="DF708" s="24">
        <v>5.65</v>
      </c>
      <c r="DG708" s="24">
        <v>7.45</v>
      </c>
      <c r="DH708" s="24">
        <v>2.67</v>
      </c>
    </row>
    <row r="709" spans="1:112" ht="12.3" customHeight="1">
      <c r="A709" s="24">
        <v>720</v>
      </c>
      <c r="B709" s="24" t="s">
        <v>2883</v>
      </c>
      <c r="C709" s="24" t="s">
        <v>305</v>
      </c>
      <c r="D709" s="25" t="s">
        <v>306</v>
      </c>
      <c r="E709" s="25" t="s">
        <v>307</v>
      </c>
      <c r="F709" s="25" t="s">
        <v>308</v>
      </c>
      <c r="G709" s="37" t="s">
        <v>2806</v>
      </c>
      <c r="H709" s="25" t="s">
        <v>323</v>
      </c>
      <c r="I709" s="26">
        <v>97667</v>
      </c>
      <c r="J709" s="27">
        <v>126518</v>
      </c>
      <c r="K709" s="27">
        <f t="shared" si="394"/>
        <v>20412.402999999998</v>
      </c>
      <c r="L709" s="24">
        <v>20399</v>
      </c>
      <c r="M709" s="24">
        <v>4291</v>
      </c>
      <c r="N709" s="24">
        <v>1098</v>
      </c>
      <c r="O709" s="24">
        <f t="shared" si="395"/>
        <v>5389</v>
      </c>
      <c r="P709" s="28">
        <v>20.9</v>
      </c>
      <c r="Q709" s="28">
        <f t="shared" si="396"/>
        <v>0.39192587965973374</v>
      </c>
      <c r="R709" s="29">
        <v>0.31749517620213036</v>
      </c>
      <c r="S709" s="29">
        <v>0.62319913761522872</v>
      </c>
      <c r="T709" s="29">
        <v>0.7001511269885059</v>
      </c>
      <c r="U709" s="28" t="s">
        <v>128</v>
      </c>
      <c r="V709" s="28" t="s">
        <v>129</v>
      </c>
      <c r="W709" s="28">
        <v>0.31749517620213036</v>
      </c>
      <c r="X709" s="27">
        <v>40168.854702741126</v>
      </c>
      <c r="Y709" s="30">
        <f t="shared" si="397"/>
        <v>3.2168335631301056E-3</v>
      </c>
      <c r="Z709" s="27">
        <f t="shared" si="398"/>
        <v>40168.854702741126</v>
      </c>
      <c r="AA709" s="27">
        <v>0</v>
      </c>
      <c r="AB709" s="27">
        <v>0</v>
      </c>
      <c r="AC709" s="27">
        <v>423</v>
      </c>
      <c r="AD709" s="27">
        <v>0</v>
      </c>
      <c r="AE709" s="27">
        <v>14138</v>
      </c>
      <c r="AF709" s="27">
        <f t="shared" si="399"/>
        <v>14138</v>
      </c>
      <c r="AG709" s="27">
        <f t="shared" si="400"/>
        <v>2</v>
      </c>
      <c r="AH709" s="27">
        <v>0</v>
      </c>
      <c r="AI709" s="27">
        <v>0</v>
      </c>
      <c r="AJ709" s="27">
        <v>0</v>
      </c>
      <c r="AK709" s="27">
        <v>0</v>
      </c>
      <c r="AL709" s="27">
        <v>14138</v>
      </c>
      <c r="AM709" s="27">
        <v>14138</v>
      </c>
      <c r="AN709" s="27">
        <f t="shared" si="401"/>
        <v>1</v>
      </c>
      <c r="AO709" s="27">
        <v>0</v>
      </c>
      <c r="AP709" s="30">
        <f t="shared" si="402"/>
        <v>0</v>
      </c>
      <c r="AQ709" s="30">
        <f t="shared" si="403"/>
        <v>0</v>
      </c>
      <c r="AR709" s="31">
        <f t="shared" si="404"/>
        <v>0</v>
      </c>
      <c r="AS709" s="31">
        <f t="shared" si="393"/>
        <v>0</v>
      </c>
      <c r="AT709" s="32">
        <f t="shared" si="405"/>
        <v>0</v>
      </c>
      <c r="AU709" s="24">
        <v>9606.7690415240595</v>
      </c>
      <c r="AV709" s="28">
        <f t="shared" si="406"/>
        <v>0.266785206574921</v>
      </c>
      <c r="AW709" s="30">
        <f t="shared" si="407"/>
        <v>3.4263864923813167E-3</v>
      </c>
      <c r="AX709" s="33">
        <f t="shared" si="408"/>
        <v>0.266785206574921</v>
      </c>
      <c r="AY709" s="30">
        <f t="shared" si="409"/>
        <v>3.4263864923813167E-3</v>
      </c>
      <c r="AZ709" s="31">
        <f t="shared" si="410"/>
        <v>0.92275241649538486</v>
      </c>
      <c r="BA709" s="31">
        <f t="shared" si="387"/>
        <v>9606.7690415240595</v>
      </c>
      <c r="BB709" s="33">
        <f t="shared" si="411"/>
        <v>0</v>
      </c>
      <c r="BC709" s="31">
        <f t="shared" si="412"/>
        <v>0.50234426642414542</v>
      </c>
      <c r="BD709" s="30">
        <f t="shared" si="413"/>
        <v>3.2168335631301056E-3</v>
      </c>
      <c r="BE709" s="31">
        <f t="shared" si="414"/>
        <v>0.95451666915825784</v>
      </c>
      <c r="BF709" s="31">
        <f t="shared" si="415"/>
        <v>0.42507622630783942</v>
      </c>
      <c r="BG709" s="31">
        <f t="shared" si="416"/>
        <v>0.64512229121117248</v>
      </c>
      <c r="BH709" s="24">
        <v>100</v>
      </c>
      <c r="BI709" s="24">
        <v>32.136301183800001</v>
      </c>
      <c r="BJ709" s="24">
        <f t="shared" si="390"/>
        <v>3936.9185419440269</v>
      </c>
      <c r="BK709" s="28">
        <v>1</v>
      </c>
      <c r="BL709" s="28" t="str">
        <f t="shared" si="417"/>
        <v>FALSETRUE</v>
      </c>
      <c r="BM709" s="24" t="str">
        <f t="shared" si="418"/>
        <v>TRUETRUE</v>
      </c>
      <c r="BN709" s="28">
        <v>0.3871</v>
      </c>
      <c r="BO709" s="28">
        <f t="shared" si="419"/>
        <v>0.34408888888888889</v>
      </c>
      <c r="BP709" s="24">
        <v>3.92</v>
      </c>
      <c r="BQ709" s="24">
        <f t="shared" si="420"/>
        <v>420.25</v>
      </c>
      <c r="BR709" s="24">
        <v>72</v>
      </c>
      <c r="BS709" s="28">
        <v>2.83</v>
      </c>
      <c r="BT709" s="28">
        <v>2763.9761000000003</v>
      </c>
      <c r="BU709" s="24">
        <v>0.32</v>
      </c>
      <c r="BV709" s="28">
        <v>2.77</v>
      </c>
      <c r="BW709" s="28">
        <v>2705.3759000000005</v>
      </c>
      <c r="BX709" s="24">
        <v>25577</v>
      </c>
      <c r="BY709" s="24">
        <v>66071</v>
      </c>
      <c r="BZ709" s="24">
        <v>6019</v>
      </c>
      <c r="CA709" s="24">
        <v>20565</v>
      </c>
      <c r="CB709" s="24">
        <v>10262</v>
      </c>
      <c r="CC709" s="24">
        <v>66840</v>
      </c>
      <c r="CD709" s="24">
        <v>47.82</v>
      </c>
      <c r="CE709" s="24">
        <v>30.03</v>
      </c>
      <c r="CF709" s="24">
        <v>101.44</v>
      </c>
      <c r="CG709" s="24">
        <v>97667</v>
      </c>
      <c r="CH709" s="24">
        <v>0</v>
      </c>
      <c r="CI709" s="24">
        <v>0</v>
      </c>
      <c r="CJ709" s="24" t="s">
        <v>98</v>
      </c>
      <c r="CK709" s="24">
        <v>27694</v>
      </c>
      <c r="CL709" s="28">
        <v>1.06</v>
      </c>
      <c r="CM709" s="28">
        <v>3.73</v>
      </c>
      <c r="CN709" s="24">
        <v>11557</v>
      </c>
      <c r="CO709" s="24">
        <v>41.9</v>
      </c>
      <c r="CP709" s="24">
        <v>6649</v>
      </c>
      <c r="CQ709" s="24">
        <v>15432</v>
      </c>
      <c r="CR709" s="24">
        <v>6590</v>
      </c>
      <c r="CS709" s="24">
        <v>30258</v>
      </c>
      <c r="CT709" s="24">
        <v>5127</v>
      </c>
      <c r="CU709" s="24">
        <v>9827</v>
      </c>
      <c r="CV709" s="24">
        <v>6700</v>
      </c>
      <c r="CW709" s="24">
        <v>4584</v>
      </c>
      <c r="CX709" s="24">
        <v>74.16</v>
      </c>
      <c r="CY709" s="24">
        <v>95.2</v>
      </c>
      <c r="CZ709" s="24">
        <v>79.23</v>
      </c>
      <c r="DA709" s="24">
        <v>36.75</v>
      </c>
      <c r="DB709" s="24">
        <v>3157</v>
      </c>
      <c r="DC709" s="24">
        <v>5.71</v>
      </c>
      <c r="DD709" s="24">
        <v>11.75</v>
      </c>
      <c r="DE709" s="24">
        <v>1018</v>
      </c>
      <c r="DF709" s="24">
        <v>3.69</v>
      </c>
      <c r="DG709" s="24">
        <v>7.12</v>
      </c>
      <c r="DH709" s="24">
        <v>1.69</v>
      </c>
    </row>
    <row r="710" spans="1:112" ht="12.3" customHeight="1">
      <c r="A710" s="24">
        <v>721</v>
      </c>
      <c r="B710" s="24" t="s">
        <v>2883</v>
      </c>
      <c r="C710" s="24" t="s">
        <v>305</v>
      </c>
      <c r="D710" s="25" t="s">
        <v>1170</v>
      </c>
      <c r="E710" s="25" t="s">
        <v>1171</v>
      </c>
      <c r="F710" s="25" t="s">
        <v>1506</v>
      </c>
      <c r="G710" s="25" t="s">
        <v>1507</v>
      </c>
      <c r="H710" s="25" t="s">
        <v>323</v>
      </c>
      <c r="I710" s="26">
        <v>11851</v>
      </c>
      <c r="J710" s="27">
        <v>14596.782916398592</v>
      </c>
      <c r="K710" s="27">
        <f t="shared" si="394"/>
        <v>2174.6585</v>
      </c>
      <c r="L710" s="24">
        <v>2016</v>
      </c>
      <c r="M710" s="24">
        <v>378</v>
      </c>
      <c r="N710" s="24">
        <v>75</v>
      </c>
      <c r="O710" s="24">
        <f t="shared" si="395"/>
        <v>453</v>
      </c>
      <c r="P710" s="28">
        <v>18.350000000000001</v>
      </c>
      <c r="Q710" s="28">
        <f t="shared" si="396"/>
        <v>0.39382270299384647</v>
      </c>
      <c r="R710" s="29">
        <v>0.44223902272786886</v>
      </c>
      <c r="S710" s="29">
        <v>0.1041403589133655</v>
      </c>
      <c r="T710" s="29">
        <v>0.35739773924174273</v>
      </c>
      <c r="U710" s="28" t="s">
        <v>294</v>
      </c>
      <c r="V710" s="28" t="s">
        <v>295</v>
      </c>
      <c r="W710" s="28">
        <v>0.32133043264891525</v>
      </c>
      <c r="X710" s="27">
        <v>4690.3905698086546</v>
      </c>
      <c r="Y710" s="30">
        <f t="shared" si="397"/>
        <v>3.7561951718080225E-4</v>
      </c>
      <c r="Z710" s="27">
        <f t="shared" si="398"/>
        <v>4690.3905698086546</v>
      </c>
      <c r="AA710" s="27">
        <v>0</v>
      </c>
      <c r="AB710" s="27">
        <v>0</v>
      </c>
      <c r="AC710" s="27">
        <v>321</v>
      </c>
      <c r="AD710" s="27">
        <v>0</v>
      </c>
      <c r="AE710" s="27">
        <v>4316</v>
      </c>
      <c r="AF710" s="27">
        <f t="shared" si="399"/>
        <v>4316</v>
      </c>
      <c r="AG710" s="27">
        <f t="shared" si="400"/>
        <v>2</v>
      </c>
      <c r="AH710" s="27">
        <v>0</v>
      </c>
      <c r="AI710" s="27">
        <v>0</v>
      </c>
      <c r="AJ710" s="27">
        <v>0</v>
      </c>
      <c r="AK710" s="27">
        <v>0</v>
      </c>
      <c r="AL710" s="27">
        <v>4316</v>
      </c>
      <c r="AM710" s="27">
        <v>4316</v>
      </c>
      <c r="AN710" s="27">
        <f t="shared" si="401"/>
        <v>1</v>
      </c>
      <c r="AO710" s="27">
        <v>0</v>
      </c>
      <c r="AP710" s="30">
        <f t="shared" si="402"/>
        <v>0</v>
      </c>
      <c r="AQ710" s="30">
        <f t="shared" si="403"/>
        <v>0</v>
      </c>
      <c r="AR710" s="31">
        <f t="shared" si="404"/>
        <v>0</v>
      </c>
      <c r="AS710" s="31">
        <f t="shared" ref="AS710:AS741" si="421">AR710/1</f>
        <v>0</v>
      </c>
      <c r="AT710" s="32">
        <f t="shared" si="405"/>
        <v>0</v>
      </c>
      <c r="AU710" s="24">
        <v>1074.5289667779725</v>
      </c>
      <c r="AV710" s="28">
        <f t="shared" si="406"/>
        <v>2.9840254422013199E-2</v>
      </c>
      <c r="AW710" s="30">
        <f t="shared" si="407"/>
        <v>3.8324555545434544E-4</v>
      </c>
      <c r="AX710" s="33">
        <f t="shared" si="408"/>
        <v>2.9840254422013199E-2</v>
      </c>
      <c r="AY710" s="30">
        <f t="shared" si="409"/>
        <v>3.8324555545434544E-4</v>
      </c>
      <c r="AZ710" s="31">
        <f t="shared" si="410"/>
        <v>0.89778916542412956</v>
      </c>
      <c r="BA710" s="31">
        <f t="shared" ref="BA710:BA773" si="422">AU710-AI710</f>
        <v>1074.5289667779725</v>
      </c>
      <c r="BB710" s="33">
        <f t="shared" si="411"/>
        <v>0</v>
      </c>
      <c r="BC710" s="31">
        <f t="shared" si="412"/>
        <v>0.45662281419133716</v>
      </c>
      <c r="BD710" s="30">
        <f t="shared" si="413"/>
        <v>3.7561951718080225E-4</v>
      </c>
      <c r="BE710" s="31">
        <f t="shared" si="414"/>
        <v>0.94351462801590646</v>
      </c>
      <c r="BF710" s="31">
        <f t="shared" si="415"/>
        <v>0.42174022672733419</v>
      </c>
      <c r="BG710" s="31">
        <f t="shared" si="416"/>
        <v>0.64005936941112695</v>
      </c>
      <c r="BH710" s="24">
        <v>82.33</v>
      </c>
      <c r="BI710" s="24">
        <v>150.244791021</v>
      </c>
      <c r="BJ710" s="24">
        <f t="shared" si="390"/>
        <v>97.153337677832511</v>
      </c>
      <c r="BK710" s="28">
        <f t="shared" ref="BK710:BK733" si="423">BJ710/(2000)</f>
        <v>4.8576668838916252E-2</v>
      </c>
      <c r="BL710" s="28" t="str">
        <f t="shared" si="417"/>
        <v>FALSETRUE</v>
      </c>
      <c r="BM710" s="24" t="str">
        <f t="shared" si="418"/>
        <v>FALSETRUE</v>
      </c>
      <c r="BN710" s="28">
        <v>0.42560000000000003</v>
      </c>
      <c r="BO710" s="28">
        <f t="shared" si="419"/>
        <v>0.37831111111111115</v>
      </c>
      <c r="BP710" s="24">
        <v>7</v>
      </c>
      <c r="BQ710" s="24">
        <f t="shared" si="420"/>
        <v>257.23076923076923</v>
      </c>
      <c r="BR710" s="24">
        <v>13</v>
      </c>
      <c r="BS710" s="28">
        <v>4.9499999999999993</v>
      </c>
      <c r="BT710" s="28">
        <v>586.6244999999999</v>
      </c>
      <c r="BU710" s="24">
        <v>0.43</v>
      </c>
      <c r="BV710" s="28">
        <v>4.88</v>
      </c>
      <c r="BW710" s="28">
        <v>578.3288</v>
      </c>
      <c r="BX710" s="24">
        <v>3305</v>
      </c>
      <c r="BY710" s="24">
        <v>7766</v>
      </c>
      <c r="BZ710" s="24">
        <v>780</v>
      </c>
      <c r="CA710" s="24">
        <v>2632</v>
      </c>
      <c r="CB710" s="24">
        <v>1381</v>
      </c>
      <c r="CC710" s="24">
        <v>7838</v>
      </c>
      <c r="CD710" s="24">
        <v>52.6</v>
      </c>
      <c r="CE710" s="24">
        <v>29.67</v>
      </c>
      <c r="CF710" s="24">
        <v>104.05</v>
      </c>
      <c r="CG710" s="24">
        <v>9757</v>
      </c>
      <c r="CH710" s="24">
        <v>2094</v>
      </c>
      <c r="CI710" s="24">
        <v>17.670000000000002</v>
      </c>
      <c r="CJ710" s="24" t="s">
        <v>98</v>
      </c>
      <c r="CK710" s="24">
        <v>2636</v>
      </c>
      <c r="CL710" s="28">
        <v>1.04</v>
      </c>
      <c r="CM710" s="28">
        <v>4.6500000000000004</v>
      </c>
      <c r="CN710" s="24">
        <v>1181</v>
      </c>
      <c r="CO710" s="24">
        <v>44.87</v>
      </c>
      <c r="CP710" s="24">
        <v>814</v>
      </c>
      <c r="CQ710" s="24">
        <v>1053</v>
      </c>
      <c r="CR710" s="24">
        <v>1266</v>
      </c>
      <c r="CS710" s="24">
        <v>3344</v>
      </c>
      <c r="CT710" s="24">
        <v>605</v>
      </c>
      <c r="CU710" s="24">
        <v>1270</v>
      </c>
      <c r="CV710" s="24">
        <v>883</v>
      </c>
      <c r="CW710" s="24">
        <v>561</v>
      </c>
      <c r="CX710" s="24">
        <v>71.010000000000005</v>
      </c>
      <c r="CY710" s="24">
        <v>94.56</v>
      </c>
      <c r="CZ710" s="24">
        <v>76.72</v>
      </c>
      <c r="DA710" s="24">
        <v>36.93</v>
      </c>
      <c r="DB710" s="24">
        <v>676</v>
      </c>
      <c r="DC710" s="24">
        <v>6.47</v>
      </c>
      <c r="DD710" s="24">
        <v>10.220000000000001</v>
      </c>
      <c r="DE710" s="24">
        <v>49</v>
      </c>
      <c r="DF710" s="24">
        <v>1.86</v>
      </c>
      <c r="DG710" s="24">
        <v>3.65</v>
      </c>
      <c r="DH710" s="24">
        <v>4.41</v>
      </c>
    </row>
    <row r="711" spans="1:112" ht="12.3" customHeight="1">
      <c r="A711" s="24">
        <v>722</v>
      </c>
      <c r="B711" s="24" t="s">
        <v>2883</v>
      </c>
      <c r="C711" s="24" t="s">
        <v>305</v>
      </c>
      <c r="D711" s="25" t="s">
        <v>1170</v>
      </c>
      <c r="E711" s="25" t="s">
        <v>1171</v>
      </c>
      <c r="F711" s="25" t="s">
        <v>205</v>
      </c>
      <c r="G711" s="25" t="s">
        <v>1172</v>
      </c>
      <c r="H711" s="25" t="s">
        <v>323</v>
      </c>
      <c r="I711" s="26">
        <v>14572</v>
      </c>
      <c r="J711" s="27">
        <v>17948.217083601408</v>
      </c>
      <c r="K711" s="27">
        <f t="shared" si="394"/>
        <v>4498.3764000000001</v>
      </c>
      <c r="L711" s="24">
        <v>2094</v>
      </c>
      <c r="M711" s="24">
        <v>712</v>
      </c>
      <c r="N711" s="24">
        <v>223</v>
      </c>
      <c r="O711" s="24">
        <f t="shared" si="395"/>
        <v>935</v>
      </c>
      <c r="P711" s="28">
        <v>30.87</v>
      </c>
      <c r="Q711" s="28">
        <f t="shared" si="396"/>
        <v>0.47004125657071133</v>
      </c>
      <c r="R711" s="29">
        <v>0.44223902272786886</v>
      </c>
      <c r="S711" s="29">
        <v>0.1041403589133655</v>
      </c>
      <c r="T711" s="29">
        <v>0.35739773924174273</v>
      </c>
      <c r="U711" s="28" t="s">
        <v>294</v>
      </c>
      <c r="V711" s="28" t="s">
        <v>295</v>
      </c>
      <c r="W711" s="28">
        <v>0.5405705970502459</v>
      </c>
      <c r="X711" s="27">
        <v>9702.2784248698372</v>
      </c>
      <c r="Y711" s="30">
        <f t="shared" si="397"/>
        <v>7.7698543080006142E-4</v>
      </c>
      <c r="Z711" s="27">
        <f t="shared" si="398"/>
        <v>9702.2784248698372</v>
      </c>
      <c r="AA711" s="27">
        <v>0</v>
      </c>
      <c r="AB711" s="27">
        <v>0</v>
      </c>
      <c r="AC711" s="27">
        <v>273</v>
      </c>
      <c r="AD711" s="27">
        <v>0</v>
      </c>
      <c r="AE711" s="27">
        <v>0</v>
      </c>
      <c r="AF711" s="27">
        <f t="shared" si="399"/>
        <v>273</v>
      </c>
      <c r="AG711" s="27">
        <f t="shared" si="400"/>
        <v>1</v>
      </c>
      <c r="AH711" s="27">
        <v>0</v>
      </c>
      <c r="AI711" s="27">
        <v>0</v>
      </c>
      <c r="AJ711" s="27">
        <v>273</v>
      </c>
      <c r="AK711" s="27">
        <v>0</v>
      </c>
      <c r="AL711" s="27">
        <v>0</v>
      </c>
      <c r="AM711" s="27">
        <v>273</v>
      </c>
      <c r="AN711" s="27">
        <f t="shared" si="401"/>
        <v>1</v>
      </c>
      <c r="AO711" s="27">
        <v>0</v>
      </c>
      <c r="AP711" s="30">
        <f t="shared" si="402"/>
        <v>0</v>
      </c>
      <c r="AQ711" s="30">
        <f t="shared" si="403"/>
        <v>0</v>
      </c>
      <c r="AR711" s="31">
        <f t="shared" si="404"/>
        <v>0</v>
      </c>
      <c r="AS711" s="31">
        <f t="shared" si="421"/>
        <v>0</v>
      </c>
      <c r="AT711" s="32">
        <f t="shared" si="405"/>
        <v>0</v>
      </c>
      <c r="AU711" s="24">
        <v>1984.9752323685029</v>
      </c>
      <c r="AV711" s="28">
        <f t="shared" si="406"/>
        <v>5.512384289916486E-2</v>
      </c>
      <c r="AW711" s="30">
        <f t="shared" si="407"/>
        <v>7.0796875562441103E-4</v>
      </c>
      <c r="AX711" s="33">
        <f t="shared" si="408"/>
        <v>5.512384289916486E-2</v>
      </c>
      <c r="AY711" s="30">
        <f t="shared" si="409"/>
        <v>7.0796875562441103E-4</v>
      </c>
      <c r="AZ711" s="31">
        <f t="shared" si="410"/>
        <v>0.90045290888607155</v>
      </c>
      <c r="BA711" s="31">
        <f t="shared" si="422"/>
        <v>1984.9752323685029</v>
      </c>
      <c r="BB711" s="33">
        <f t="shared" si="411"/>
        <v>0</v>
      </c>
      <c r="BC711" s="31">
        <f t="shared" si="412"/>
        <v>0.46593859150436839</v>
      </c>
      <c r="BD711" s="30">
        <f t="shared" si="413"/>
        <v>7.7698543080006142E-4</v>
      </c>
      <c r="BE711" s="31">
        <f t="shared" si="414"/>
        <v>0.94506883837224076</v>
      </c>
      <c r="BF711" s="31">
        <f t="shared" si="415"/>
        <v>0.49547214028442887</v>
      </c>
      <c r="BG711" s="31">
        <f t="shared" si="416"/>
        <v>0.75195953711161312</v>
      </c>
      <c r="BH711" s="24">
        <v>74.78</v>
      </c>
      <c r="BI711" s="24">
        <v>140.66445193300001</v>
      </c>
      <c r="BJ711" s="24">
        <f t="shared" si="390"/>
        <v>127.59596925135241</v>
      </c>
      <c r="BK711" s="28">
        <f t="shared" si="423"/>
        <v>6.3797984625676207E-2</v>
      </c>
      <c r="BL711" s="28" t="str">
        <f t="shared" si="417"/>
        <v>TRUETRUE</v>
      </c>
      <c r="BM711" s="24" t="str">
        <f t="shared" si="418"/>
        <v>FALSETRUE</v>
      </c>
      <c r="BN711" s="28">
        <v>0.45659999999999995</v>
      </c>
      <c r="BO711" s="28">
        <f t="shared" si="419"/>
        <v>0.4058666666666666</v>
      </c>
      <c r="BP711" s="24">
        <v>7.85</v>
      </c>
      <c r="BQ711" s="24">
        <f t="shared" si="420"/>
        <v>408</v>
      </c>
      <c r="BR711" s="24">
        <v>9</v>
      </c>
      <c r="BS711" s="28">
        <v>9.2399999999999984</v>
      </c>
      <c r="BT711" s="28">
        <v>1346.4527999999998</v>
      </c>
      <c r="BU711" s="24">
        <v>0.42</v>
      </c>
      <c r="BV711" s="28">
        <v>25.970000000000002</v>
      </c>
      <c r="BW711" s="28">
        <v>3784.3484000000003</v>
      </c>
      <c r="BX711" s="24">
        <v>4312</v>
      </c>
      <c r="BY711" s="24">
        <v>9444</v>
      </c>
      <c r="BZ711" s="24">
        <v>816</v>
      </c>
      <c r="CA711" s="24">
        <v>3450</v>
      </c>
      <c r="CB711" s="24">
        <v>1744</v>
      </c>
      <c r="CC711" s="24">
        <v>9378</v>
      </c>
      <c r="CD711" s="24">
        <v>54.3</v>
      </c>
      <c r="CE711" s="24">
        <v>28.29</v>
      </c>
      <c r="CF711" s="24">
        <v>110.58</v>
      </c>
      <c r="CG711" s="24">
        <v>10897</v>
      </c>
      <c r="CH711" s="24">
        <v>3675</v>
      </c>
      <c r="CI711" s="24">
        <v>25.22</v>
      </c>
      <c r="CJ711" s="24" t="s">
        <v>98</v>
      </c>
      <c r="CK711" s="24">
        <v>3154</v>
      </c>
      <c r="CL711" s="28">
        <v>1.03</v>
      </c>
      <c r="CM711" s="28">
        <v>4.74</v>
      </c>
      <c r="CN711" s="24">
        <v>1216</v>
      </c>
      <c r="CO711" s="24">
        <v>38.58</v>
      </c>
      <c r="CP711" s="24">
        <v>919</v>
      </c>
      <c r="CQ711" s="24">
        <v>1814</v>
      </c>
      <c r="CR711" s="24">
        <v>939</v>
      </c>
      <c r="CS711" s="24">
        <v>3672</v>
      </c>
      <c r="CT711" s="24">
        <v>919</v>
      </c>
      <c r="CU711" s="24">
        <v>1669</v>
      </c>
      <c r="CV711" s="24">
        <v>1059</v>
      </c>
      <c r="CW711" s="24">
        <v>572</v>
      </c>
      <c r="CX711" s="24">
        <v>81.83</v>
      </c>
      <c r="CY711" s="24">
        <v>95.64</v>
      </c>
      <c r="CZ711" s="24">
        <v>71.41</v>
      </c>
      <c r="DA711" s="24">
        <v>28.87</v>
      </c>
      <c r="DB711" s="24">
        <v>918</v>
      </c>
      <c r="DC711" s="24">
        <v>5.49</v>
      </c>
      <c r="DD711" s="24">
        <v>11.9</v>
      </c>
      <c r="DE711" s="24">
        <v>92</v>
      </c>
      <c r="DF711" s="24">
        <v>2.92</v>
      </c>
      <c r="DG711" s="24">
        <v>15.8</v>
      </c>
      <c r="DH711" s="24">
        <v>7.07</v>
      </c>
    </row>
    <row r="712" spans="1:112" ht="12.3" customHeight="1">
      <c r="A712" s="24">
        <v>723</v>
      </c>
      <c r="B712" s="24" t="s">
        <v>2883</v>
      </c>
      <c r="C712" s="24" t="s">
        <v>305</v>
      </c>
      <c r="D712" s="25" t="s">
        <v>579</v>
      </c>
      <c r="E712" s="25" t="s">
        <v>580</v>
      </c>
      <c r="F712" s="25" t="s">
        <v>581</v>
      </c>
      <c r="G712" s="25" t="s">
        <v>582</v>
      </c>
      <c r="H712" s="25" t="s">
        <v>323</v>
      </c>
      <c r="I712" s="26">
        <v>24416</v>
      </c>
      <c r="J712" s="27">
        <v>30144.409923085259</v>
      </c>
      <c r="K712" s="27">
        <f t="shared" si="394"/>
        <v>5173.750399999999</v>
      </c>
      <c r="L712" s="24">
        <v>4408</v>
      </c>
      <c r="M712" s="24">
        <v>969</v>
      </c>
      <c r="N712" s="24">
        <v>216</v>
      </c>
      <c r="O712" s="24">
        <f t="shared" si="395"/>
        <v>1185</v>
      </c>
      <c r="P712" s="28">
        <v>21.189999999999998</v>
      </c>
      <c r="Q712" s="28">
        <f t="shared" si="396"/>
        <v>0.41603644809398721</v>
      </c>
      <c r="R712" s="29">
        <v>0.41266857755850894</v>
      </c>
      <c r="S712" s="29">
        <v>5.6637155328252892E-2</v>
      </c>
      <c r="T712" s="29">
        <v>0.41582607556699469</v>
      </c>
      <c r="U712" s="28" t="s">
        <v>128</v>
      </c>
      <c r="V712" s="28" t="s">
        <v>129</v>
      </c>
      <c r="W712" s="28">
        <v>0.38792466013955773</v>
      </c>
      <c r="X712" s="27">
        <v>11693.759974520361</v>
      </c>
      <c r="Y712" s="30">
        <f t="shared" si="397"/>
        <v>9.3646881006685917E-4</v>
      </c>
      <c r="Z712" s="27">
        <f t="shared" si="398"/>
        <v>11693.759974520361</v>
      </c>
      <c r="AA712" s="27">
        <v>0</v>
      </c>
      <c r="AB712" s="27">
        <v>0</v>
      </c>
      <c r="AC712" s="27">
        <v>481</v>
      </c>
      <c r="AD712" s="27">
        <v>0</v>
      </c>
      <c r="AE712" s="27">
        <v>5308</v>
      </c>
      <c r="AF712" s="27">
        <f t="shared" si="399"/>
        <v>5308</v>
      </c>
      <c r="AG712" s="27">
        <f t="shared" si="400"/>
        <v>2</v>
      </c>
      <c r="AH712" s="27">
        <v>0</v>
      </c>
      <c r="AI712" s="27">
        <v>0</v>
      </c>
      <c r="AJ712" s="27">
        <v>0</v>
      </c>
      <c r="AK712" s="27">
        <v>0</v>
      </c>
      <c r="AL712" s="27">
        <v>5308</v>
      </c>
      <c r="AM712" s="27">
        <v>5308</v>
      </c>
      <c r="AN712" s="27">
        <f t="shared" si="401"/>
        <v>1</v>
      </c>
      <c r="AO712" s="27">
        <v>0</v>
      </c>
      <c r="AP712" s="30">
        <f t="shared" si="402"/>
        <v>0</v>
      </c>
      <c r="AQ712" s="30">
        <f t="shared" si="403"/>
        <v>0</v>
      </c>
      <c r="AR712" s="31">
        <f t="shared" si="404"/>
        <v>0</v>
      </c>
      <c r="AS712" s="31">
        <f t="shared" si="421"/>
        <v>0</v>
      </c>
      <c r="AT712" s="32">
        <f t="shared" si="405"/>
        <v>0</v>
      </c>
      <c r="AU712" s="24">
        <v>4909.1865740661033</v>
      </c>
      <c r="AV712" s="28">
        <f t="shared" si="406"/>
        <v>0.13633078391039136</v>
      </c>
      <c r="AW712" s="30">
        <f t="shared" si="407"/>
        <v>1.7509290057098417E-3</v>
      </c>
      <c r="AX712" s="33">
        <f t="shared" si="408"/>
        <v>0.13633078391039136</v>
      </c>
      <c r="AY712" s="30">
        <f t="shared" si="409"/>
        <v>1.7509290057098417E-3</v>
      </c>
      <c r="AZ712" s="31">
        <f t="shared" si="410"/>
        <v>0.90900843724307001</v>
      </c>
      <c r="BA712" s="31">
        <f t="shared" si="422"/>
        <v>4909.1865740661033</v>
      </c>
      <c r="BB712" s="33">
        <f t="shared" si="411"/>
        <v>0</v>
      </c>
      <c r="BC712" s="31">
        <f t="shared" si="412"/>
        <v>0.48600259957065672</v>
      </c>
      <c r="BD712" s="30">
        <f t="shared" si="413"/>
        <v>9.3646881006685917E-4</v>
      </c>
      <c r="BE712" s="31">
        <f t="shared" si="414"/>
        <v>0.94568640631039591</v>
      </c>
      <c r="BF712" s="31">
        <f t="shared" si="415"/>
        <v>0.44484917842000682</v>
      </c>
      <c r="BG712" s="31">
        <f t="shared" si="416"/>
        <v>0.67513096114175664</v>
      </c>
      <c r="BH712" s="24">
        <v>91.78</v>
      </c>
      <c r="BI712" s="24">
        <v>126.824666239</v>
      </c>
      <c r="BJ712" s="24">
        <f t="shared" si="390"/>
        <v>237.68570276604061</v>
      </c>
      <c r="BK712" s="28">
        <f t="shared" si="423"/>
        <v>0.11884285138302031</v>
      </c>
      <c r="BL712" s="28" t="str">
        <f t="shared" si="417"/>
        <v>FALSETRUE</v>
      </c>
      <c r="BM712" s="24" t="str">
        <f t="shared" si="418"/>
        <v>TRUETRUE</v>
      </c>
      <c r="BN712" s="28">
        <v>0.44500000000000001</v>
      </c>
      <c r="BO712" s="28">
        <f t="shared" si="419"/>
        <v>0.39555555555555555</v>
      </c>
      <c r="BP712" s="24">
        <v>4.6900000000000004</v>
      </c>
      <c r="BQ712" s="24">
        <f t="shared" si="420"/>
        <v>383.4848484848485</v>
      </c>
      <c r="BR712" s="24">
        <v>33</v>
      </c>
      <c r="BS712" s="28">
        <v>6.73</v>
      </c>
      <c r="BT712" s="28">
        <v>1643.1967999999999</v>
      </c>
      <c r="BU712" s="24">
        <v>0.22</v>
      </c>
      <c r="BV712" s="28">
        <v>4.09</v>
      </c>
      <c r="BW712" s="28">
        <v>998.61440000000005</v>
      </c>
      <c r="BX712" s="24">
        <v>7154</v>
      </c>
      <c r="BY712" s="24">
        <v>16077</v>
      </c>
      <c r="BZ712" s="24">
        <v>1185</v>
      </c>
      <c r="CA712" s="24">
        <v>5668</v>
      </c>
      <c r="CB712" s="24">
        <v>2991</v>
      </c>
      <c r="CC712" s="24">
        <v>15757</v>
      </c>
      <c r="CD712" s="24">
        <v>51.87</v>
      </c>
      <c r="CE712" s="24">
        <v>28.27</v>
      </c>
      <c r="CF712" s="24">
        <v>101.44</v>
      </c>
      <c r="CG712" s="24">
        <v>22409</v>
      </c>
      <c r="CH712" s="24">
        <v>2007</v>
      </c>
      <c r="CI712" s="24">
        <v>8.2200000000000006</v>
      </c>
      <c r="CJ712" s="24" t="s">
        <v>98</v>
      </c>
      <c r="CK712" s="24">
        <v>5747</v>
      </c>
      <c r="CL712" s="28">
        <v>1.05</v>
      </c>
      <c r="CM712" s="28">
        <v>4.46</v>
      </c>
      <c r="CN712" s="24">
        <v>2304</v>
      </c>
      <c r="CO712" s="24">
        <v>40.18</v>
      </c>
      <c r="CP712" s="24">
        <v>2252</v>
      </c>
      <c r="CQ712" s="24">
        <v>5431</v>
      </c>
      <c r="CR712" s="24">
        <v>4607</v>
      </c>
      <c r="CS712" s="24">
        <v>12655</v>
      </c>
      <c r="CT712" s="24">
        <v>1513</v>
      </c>
      <c r="CU712" s="24">
        <v>2809</v>
      </c>
      <c r="CV712" s="24">
        <v>2068</v>
      </c>
      <c r="CW712" s="24">
        <v>1157</v>
      </c>
      <c r="CX712" s="24">
        <v>79.459999999999994</v>
      </c>
      <c r="CY712" s="24">
        <v>97.43</v>
      </c>
      <c r="CZ712" s="24">
        <v>82.89</v>
      </c>
      <c r="DA712" s="24">
        <v>35.950000000000003</v>
      </c>
      <c r="DB712" s="24">
        <v>925</v>
      </c>
      <c r="DC712" s="24">
        <v>3.28</v>
      </c>
      <c r="DD712" s="24">
        <v>13.46</v>
      </c>
      <c r="DE712" s="24">
        <v>86</v>
      </c>
      <c r="DF712" s="24">
        <v>1.5</v>
      </c>
      <c r="DG712" s="24">
        <v>6.77</v>
      </c>
      <c r="DH712" s="24">
        <v>3.18</v>
      </c>
    </row>
    <row r="713" spans="1:112" ht="12.3" customHeight="1">
      <c r="A713" s="24">
        <v>724</v>
      </c>
      <c r="B713" s="24" t="s">
        <v>2883</v>
      </c>
      <c r="C713" s="24" t="s">
        <v>305</v>
      </c>
      <c r="D713" s="25" t="s">
        <v>579</v>
      </c>
      <c r="E713" s="25" t="s">
        <v>580</v>
      </c>
      <c r="F713" s="25" t="s">
        <v>1670</v>
      </c>
      <c r="G713" s="25" t="s">
        <v>1671</v>
      </c>
      <c r="H713" s="25" t="s">
        <v>323</v>
      </c>
      <c r="I713" s="26">
        <v>12508</v>
      </c>
      <c r="J713" s="27">
        <v>15442.590076914745</v>
      </c>
      <c r="K713" s="27">
        <f t="shared" si="394"/>
        <v>3149.5144</v>
      </c>
      <c r="L713" s="24">
        <v>2113</v>
      </c>
      <c r="M713" s="24">
        <v>513</v>
      </c>
      <c r="N713" s="24">
        <v>198</v>
      </c>
      <c r="O713" s="24">
        <f t="shared" si="395"/>
        <v>711</v>
      </c>
      <c r="P713" s="28">
        <v>25.18</v>
      </c>
      <c r="Q713" s="28">
        <f t="shared" si="396"/>
        <v>0.44169486027601795</v>
      </c>
      <c r="R713" s="29">
        <v>0.41266857755850894</v>
      </c>
      <c r="S713" s="29">
        <v>5.6637155328252892E-2</v>
      </c>
      <c r="T713" s="29">
        <v>0.41582607556699469</v>
      </c>
      <c r="U713" s="28" t="s">
        <v>128</v>
      </c>
      <c r="V713" s="28" t="s">
        <v>129</v>
      </c>
      <c r="W713" s="28">
        <v>0.46096946400727074</v>
      </c>
      <c r="X713" s="27">
        <v>7118.5624706393874</v>
      </c>
      <c r="Y713" s="30">
        <f t="shared" si="397"/>
        <v>5.7007427386841834E-4</v>
      </c>
      <c r="Z713" s="27">
        <f t="shared" si="398"/>
        <v>7118.5624706393874</v>
      </c>
      <c r="AA713" s="27">
        <v>0</v>
      </c>
      <c r="AB713" s="27">
        <v>0</v>
      </c>
      <c r="AC713" s="27">
        <v>495</v>
      </c>
      <c r="AD713" s="27">
        <v>0</v>
      </c>
      <c r="AE713" s="27">
        <v>0</v>
      </c>
      <c r="AF713" s="27">
        <f t="shared" si="399"/>
        <v>495</v>
      </c>
      <c r="AG713" s="27">
        <f t="shared" si="400"/>
        <v>1</v>
      </c>
      <c r="AH713" s="27">
        <v>0</v>
      </c>
      <c r="AI713" s="27">
        <v>0</v>
      </c>
      <c r="AJ713" s="27">
        <v>495</v>
      </c>
      <c r="AK713" s="27">
        <v>0</v>
      </c>
      <c r="AL713" s="27">
        <v>0</v>
      </c>
      <c r="AM713" s="27">
        <v>495</v>
      </c>
      <c r="AN713" s="27">
        <f t="shared" si="401"/>
        <v>1</v>
      </c>
      <c r="AO713" s="27">
        <v>0</v>
      </c>
      <c r="AP713" s="30">
        <f t="shared" si="402"/>
        <v>0</v>
      </c>
      <c r="AQ713" s="30">
        <f t="shared" si="403"/>
        <v>0</v>
      </c>
      <c r="AR713" s="31">
        <f t="shared" si="404"/>
        <v>0</v>
      </c>
      <c r="AS713" s="31">
        <f t="shared" si="421"/>
        <v>0</v>
      </c>
      <c r="AT713" s="32">
        <f t="shared" si="405"/>
        <v>0</v>
      </c>
      <c r="AU713" s="24">
        <v>726.48787527545869</v>
      </c>
      <c r="AV713" s="28">
        <f t="shared" si="406"/>
        <v>2.0174963824131951E-2</v>
      </c>
      <c r="AW713" s="30">
        <f t="shared" si="407"/>
        <v>2.5911190661118805E-4</v>
      </c>
      <c r="AX713" s="33">
        <f t="shared" si="408"/>
        <v>2.0174963824131951E-2</v>
      </c>
      <c r="AY713" s="30">
        <f t="shared" si="409"/>
        <v>2.5911190661118805E-4</v>
      </c>
      <c r="AZ713" s="31">
        <f t="shared" si="410"/>
        <v>0.896770882174458</v>
      </c>
      <c r="BA713" s="31">
        <f t="shared" si="422"/>
        <v>726.48787527545869</v>
      </c>
      <c r="BB713" s="33">
        <f t="shared" si="411"/>
        <v>0</v>
      </c>
      <c r="BC713" s="31">
        <f t="shared" si="412"/>
        <v>0.44320480785236632</v>
      </c>
      <c r="BD713" s="30">
        <f t="shared" si="413"/>
        <v>5.7007427386841834E-4</v>
      </c>
      <c r="BE713" s="31">
        <f t="shared" si="414"/>
        <v>0.94426761571722151</v>
      </c>
      <c r="BF713" s="31">
        <f t="shared" si="415"/>
        <v>0.46860238466612025</v>
      </c>
      <c r="BG713" s="31">
        <f t="shared" si="416"/>
        <v>0.71118031391362113</v>
      </c>
      <c r="BH713" s="24">
        <v>99.54</v>
      </c>
      <c r="BI713" s="24">
        <v>57.535089330700004</v>
      </c>
      <c r="BJ713" s="24">
        <f t="shared" si="390"/>
        <v>268.40299122773365</v>
      </c>
      <c r="BK713" s="28">
        <f t="shared" si="423"/>
        <v>0.13420149561386682</v>
      </c>
      <c r="BL713" s="28" t="str">
        <f t="shared" si="417"/>
        <v>FALSETRUE</v>
      </c>
      <c r="BM713" s="24" t="str">
        <f t="shared" si="418"/>
        <v>FALSETRUE</v>
      </c>
      <c r="BN713" s="28">
        <v>0.43140000000000001</v>
      </c>
      <c r="BO713" s="28">
        <f t="shared" si="419"/>
        <v>0.38346666666666668</v>
      </c>
      <c r="BP713" s="24">
        <v>3.45</v>
      </c>
      <c r="BQ713" s="24">
        <f t="shared" si="420"/>
        <v>1576</v>
      </c>
      <c r="BR713" s="24">
        <v>1</v>
      </c>
      <c r="BS713" s="28">
        <v>10.41</v>
      </c>
      <c r="BT713" s="28">
        <v>1302.0827999999999</v>
      </c>
      <c r="BU713" s="24">
        <v>0.22</v>
      </c>
      <c r="BV713" s="28">
        <v>3.84</v>
      </c>
      <c r="BW713" s="28">
        <v>480.30720000000002</v>
      </c>
      <c r="BX713" s="24">
        <v>3565</v>
      </c>
      <c r="BY713" s="24">
        <v>8264</v>
      </c>
      <c r="BZ713" s="24">
        <v>679</v>
      </c>
      <c r="CA713" s="24">
        <v>2854</v>
      </c>
      <c r="CB713" s="24">
        <v>1447</v>
      </c>
      <c r="CC713" s="24">
        <v>8207</v>
      </c>
      <c r="CD713" s="24">
        <v>51.36</v>
      </c>
      <c r="CE713" s="24">
        <v>28.71</v>
      </c>
      <c r="CF713" s="24">
        <v>104.51</v>
      </c>
      <c r="CG713" s="24">
        <v>12451</v>
      </c>
      <c r="CH713" s="24">
        <v>57</v>
      </c>
      <c r="CI713" s="24">
        <v>0.46</v>
      </c>
      <c r="CJ713" s="24" t="s">
        <v>98</v>
      </c>
      <c r="CK713" s="24">
        <v>2888</v>
      </c>
      <c r="CL713" s="28">
        <v>1.03</v>
      </c>
      <c r="CM713" s="28">
        <v>4.45</v>
      </c>
      <c r="CN713" s="24">
        <v>1119</v>
      </c>
      <c r="CO713" s="24">
        <v>38.85</v>
      </c>
      <c r="CP713" s="24">
        <v>131</v>
      </c>
      <c r="CQ713" s="24">
        <v>763</v>
      </c>
      <c r="CR713" s="24">
        <v>682</v>
      </c>
      <c r="CS713" s="24">
        <v>1576</v>
      </c>
      <c r="CT713" s="24">
        <v>771</v>
      </c>
      <c r="CU713" s="24">
        <v>1311</v>
      </c>
      <c r="CV713" s="24">
        <v>994</v>
      </c>
      <c r="CW713" s="24">
        <v>610</v>
      </c>
      <c r="CX713" s="24">
        <v>80.48</v>
      </c>
      <c r="CY713" s="24">
        <v>97.47</v>
      </c>
      <c r="CZ713" s="24">
        <v>82.22</v>
      </c>
      <c r="DA713" s="24">
        <v>37.06</v>
      </c>
      <c r="DB713" s="24">
        <v>348</v>
      </c>
      <c r="DC713" s="24">
        <v>2.66</v>
      </c>
      <c r="DD713" s="24">
        <v>12.78</v>
      </c>
      <c r="DE713" s="24">
        <v>125</v>
      </c>
      <c r="DF713" s="24">
        <v>4.34</v>
      </c>
      <c r="DG713" s="24">
        <v>11.94</v>
      </c>
      <c r="DH713" s="24">
        <v>4</v>
      </c>
    </row>
    <row r="714" spans="1:112" ht="12.3" customHeight="1">
      <c r="A714" s="24">
        <v>725</v>
      </c>
      <c r="B714" s="24" t="s">
        <v>2883</v>
      </c>
      <c r="C714" s="24" t="s">
        <v>305</v>
      </c>
      <c r="D714" s="25" t="s">
        <v>1285</v>
      </c>
      <c r="E714" s="25" t="s">
        <v>1286</v>
      </c>
      <c r="F714" s="25" t="s">
        <v>1287</v>
      </c>
      <c r="G714" s="25" t="s">
        <v>1288</v>
      </c>
      <c r="H714" s="25" t="s">
        <v>323</v>
      </c>
      <c r="I714" s="26">
        <v>5082</v>
      </c>
      <c r="J714" s="27">
        <v>6285.051085141904</v>
      </c>
      <c r="K714" s="27">
        <f t="shared" si="394"/>
        <v>2382.4416000000001</v>
      </c>
      <c r="L714" s="24">
        <v>510</v>
      </c>
      <c r="M714" s="24">
        <v>402</v>
      </c>
      <c r="N714" s="24">
        <v>48</v>
      </c>
      <c r="O714" s="24">
        <f t="shared" si="395"/>
        <v>450</v>
      </c>
      <c r="P714" s="28">
        <v>46.88</v>
      </c>
      <c r="Q714" s="28">
        <f t="shared" si="396"/>
        <v>0.53417028498963937</v>
      </c>
      <c r="R714" s="29">
        <v>0.50208653046259866</v>
      </c>
      <c r="S714" s="29">
        <v>0.15794691447813153</v>
      </c>
      <c r="T714" s="29">
        <v>0.28872113209185329</v>
      </c>
      <c r="U714" s="28" t="s">
        <v>294</v>
      </c>
      <c r="V714" s="28" t="s">
        <v>295</v>
      </c>
      <c r="W714" s="28">
        <v>0.6827740050805261</v>
      </c>
      <c r="X714" s="27">
        <v>4291.2695015380441</v>
      </c>
      <c r="Y714" s="30">
        <f t="shared" si="397"/>
        <v>3.4365679238651959E-4</v>
      </c>
      <c r="Z714" s="27">
        <f t="shared" si="398"/>
        <v>4291.2695015380441</v>
      </c>
      <c r="AA714" s="27">
        <v>0</v>
      </c>
      <c r="AB714" s="27">
        <v>0</v>
      </c>
      <c r="AC714" s="27">
        <v>123</v>
      </c>
      <c r="AD714" s="27">
        <v>0</v>
      </c>
      <c r="AE714" s="27">
        <v>1385</v>
      </c>
      <c r="AF714" s="27">
        <f t="shared" si="399"/>
        <v>1385</v>
      </c>
      <c r="AG714" s="27">
        <f t="shared" si="400"/>
        <v>2</v>
      </c>
      <c r="AH714" s="27">
        <v>0</v>
      </c>
      <c r="AI714" s="27">
        <v>0</v>
      </c>
      <c r="AJ714" s="27">
        <v>123</v>
      </c>
      <c r="AK714" s="27">
        <v>0</v>
      </c>
      <c r="AL714" s="27">
        <v>1385</v>
      </c>
      <c r="AM714" s="27">
        <v>1385</v>
      </c>
      <c r="AN714" s="27">
        <f t="shared" si="401"/>
        <v>2</v>
      </c>
      <c r="AO714" s="27">
        <v>0</v>
      </c>
      <c r="AP714" s="30">
        <f t="shared" si="402"/>
        <v>0</v>
      </c>
      <c r="AQ714" s="30">
        <f t="shared" si="403"/>
        <v>0</v>
      </c>
      <c r="AR714" s="31">
        <f t="shared" si="404"/>
        <v>0</v>
      </c>
      <c r="AS714" s="31">
        <f t="shared" si="421"/>
        <v>0</v>
      </c>
      <c r="AT714" s="32">
        <f t="shared" si="405"/>
        <v>0</v>
      </c>
      <c r="AU714" s="24">
        <v>1646.1681262491484</v>
      </c>
      <c r="AV714" s="28">
        <f t="shared" si="406"/>
        <v>4.5714985102708092E-2</v>
      </c>
      <c r="AW714" s="30">
        <f t="shared" si="407"/>
        <v>5.8712853484754182E-4</v>
      </c>
      <c r="AX714" s="33">
        <f t="shared" si="408"/>
        <v>4.5714985102708092E-2</v>
      </c>
      <c r="AY714" s="30">
        <f t="shared" si="409"/>
        <v>5.8712853484754182E-4</v>
      </c>
      <c r="AZ714" s="31">
        <f t="shared" si="410"/>
        <v>0.89946164202289269</v>
      </c>
      <c r="BA714" s="31">
        <f t="shared" si="422"/>
        <v>1646.1681262491484</v>
      </c>
      <c r="BB714" s="33">
        <f t="shared" si="411"/>
        <v>0</v>
      </c>
      <c r="BC714" s="31">
        <f t="shared" si="412"/>
        <v>0.48242105252939976</v>
      </c>
      <c r="BD714" s="30">
        <f t="shared" si="413"/>
        <v>3.4365679238651959E-4</v>
      </c>
      <c r="BE714" s="31">
        <f t="shared" si="414"/>
        <v>0.94339085866677574</v>
      </c>
      <c r="BF714" s="31">
        <f t="shared" si="415"/>
        <v>0.54216950684656284</v>
      </c>
      <c r="BG714" s="31">
        <f t="shared" si="416"/>
        <v>0.82283038390480701</v>
      </c>
      <c r="BH714" s="24">
        <v>97.01</v>
      </c>
      <c r="BI714" s="24">
        <v>21.305730326199999</v>
      </c>
      <c r="BJ714" s="24">
        <f t="shared" si="390"/>
        <v>294.99345898568311</v>
      </c>
      <c r="BK714" s="28">
        <f t="shared" si="423"/>
        <v>0.14749672949284157</v>
      </c>
      <c r="BL714" s="28" t="str">
        <f t="shared" si="417"/>
        <v>TRUETRUE</v>
      </c>
      <c r="BM714" s="24" t="str">
        <f t="shared" si="418"/>
        <v>TRUETRUE</v>
      </c>
      <c r="BN714" s="28">
        <v>0.43530000000000002</v>
      </c>
      <c r="BO714" s="28">
        <f t="shared" si="419"/>
        <v>0.38693333333333335</v>
      </c>
      <c r="BP714" s="24">
        <v>8.91</v>
      </c>
      <c r="BQ714" s="24">
        <f t="shared" si="420"/>
        <v>602.75</v>
      </c>
      <c r="BR714" s="24">
        <v>4</v>
      </c>
      <c r="BS714" s="28">
        <v>3.95</v>
      </c>
      <c r="BT714" s="28">
        <v>200.739</v>
      </c>
      <c r="BU714" s="24">
        <v>0.1</v>
      </c>
      <c r="BV714" s="28">
        <v>32.82</v>
      </c>
      <c r="BW714" s="28">
        <v>1667.9123999999999</v>
      </c>
      <c r="BX714" s="24">
        <v>1432</v>
      </c>
      <c r="BY714" s="24">
        <v>3290</v>
      </c>
      <c r="BZ714" s="24">
        <v>360</v>
      </c>
      <c r="CA714" s="24">
        <v>1113</v>
      </c>
      <c r="CB714" s="24">
        <v>668</v>
      </c>
      <c r="CC714" s="24">
        <v>3301</v>
      </c>
      <c r="CD714" s="24">
        <v>54.47</v>
      </c>
      <c r="CE714" s="24">
        <v>29.77</v>
      </c>
      <c r="CF714" s="24">
        <v>111.84</v>
      </c>
      <c r="CG714" s="24">
        <v>4930</v>
      </c>
      <c r="CH714" s="24">
        <v>152</v>
      </c>
      <c r="CI714" s="24">
        <v>2.99</v>
      </c>
      <c r="CJ714" s="24" t="s">
        <v>98</v>
      </c>
      <c r="CK714" s="24">
        <v>1030</v>
      </c>
      <c r="CL714" s="28">
        <v>1.02</v>
      </c>
      <c r="CM714" s="28">
        <v>4.99</v>
      </c>
      <c r="CN714" s="24">
        <v>429</v>
      </c>
      <c r="CO714" s="24">
        <v>41.69</v>
      </c>
      <c r="CP714" s="24">
        <v>542</v>
      </c>
      <c r="CQ714" s="24">
        <v>809</v>
      </c>
      <c r="CR714" s="24">
        <v>1060</v>
      </c>
      <c r="CS714" s="24">
        <v>2411</v>
      </c>
      <c r="CT714" s="24">
        <v>292</v>
      </c>
      <c r="CU714" s="24">
        <v>556</v>
      </c>
      <c r="CV714" s="24">
        <v>466</v>
      </c>
      <c r="CW714" s="24">
        <v>234</v>
      </c>
      <c r="CX714" s="24">
        <v>79.78</v>
      </c>
      <c r="CY714" s="24">
        <v>95.21</v>
      </c>
      <c r="CZ714" s="24">
        <v>83.21</v>
      </c>
      <c r="DA714" s="24">
        <v>39.130000000000003</v>
      </c>
      <c r="DB714" s="24">
        <v>373</v>
      </c>
      <c r="DC714" s="24">
        <v>4.83</v>
      </c>
      <c r="DD714" s="24">
        <v>9.91</v>
      </c>
      <c r="DE714" s="24">
        <v>8</v>
      </c>
      <c r="DF714" s="24">
        <v>0.78</v>
      </c>
      <c r="DG714" s="24">
        <v>34.01</v>
      </c>
      <c r="DH714" s="24">
        <v>5.52</v>
      </c>
    </row>
    <row r="715" spans="1:112" ht="12.3" customHeight="1">
      <c r="A715" s="24">
        <v>726</v>
      </c>
      <c r="B715" s="24" t="s">
        <v>2883</v>
      </c>
      <c r="C715" s="24" t="s">
        <v>305</v>
      </c>
      <c r="D715" s="25" t="s">
        <v>1285</v>
      </c>
      <c r="E715" s="25" t="s">
        <v>1286</v>
      </c>
      <c r="F715" s="25" t="s">
        <v>2425</v>
      </c>
      <c r="G715" s="25" t="s">
        <v>2426</v>
      </c>
      <c r="H715" s="25" t="s">
        <v>323</v>
      </c>
      <c r="I715" s="26">
        <v>3903</v>
      </c>
      <c r="J715" s="27">
        <v>4826.9489148580969</v>
      </c>
      <c r="K715" s="27">
        <f t="shared" si="394"/>
        <v>715.02960000000007</v>
      </c>
      <c r="L715" s="24">
        <v>709</v>
      </c>
      <c r="M715" s="24">
        <v>145</v>
      </c>
      <c r="N715" s="24">
        <v>14</v>
      </c>
      <c r="O715" s="24">
        <f t="shared" si="395"/>
        <v>159</v>
      </c>
      <c r="P715" s="28">
        <v>18.32</v>
      </c>
      <c r="Q715" s="28">
        <f t="shared" si="396"/>
        <v>0.37499371202532777</v>
      </c>
      <c r="R715" s="29">
        <v>0.50208653046259866</v>
      </c>
      <c r="S715" s="29">
        <v>0.15794691447813153</v>
      </c>
      <c r="T715" s="29">
        <v>0.28872113209185329</v>
      </c>
      <c r="U715" s="28" t="s">
        <v>294</v>
      </c>
      <c r="V715" s="28" t="s">
        <v>295</v>
      </c>
      <c r="W715" s="28">
        <v>0.2668178279239598</v>
      </c>
      <c r="X715" s="27">
        <v>1287.9160249623521</v>
      </c>
      <c r="Y715" s="30">
        <f t="shared" si="397"/>
        <v>1.0313989597789766E-4</v>
      </c>
      <c r="Z715" s="27">
        <f t="shared" si="398"/>
        <v>1287.9160249623521</v>
      </c>
      <c r="AA715" s="27">
        <v>0</v>
      </c>
      <c r="AB715" s="27">
        <v>0</v>
      </c>
      <c r="AC715" s="27">
        <v>153</v>
      </c>
      <c r="AD715" s="27">
        <v>0</v>
      </c>
      <c r="AE715" s="27">
        <v>0</v>
      </c>
      <c r="AF715" s="27">
        <f t="shared" si="399"/>
        <v>153</v>
      </c>
      <c r="AG715" s="27">
        <f t="shared" si="400"/>
        <v>1</v>
      </c>
      <c r="AH715" s="27">
        <v>0</v>
      </c>
      <c r="AI715" s="27">
        <v>0</v>
      </c>
      <c r="AJ715" s="27">
        <v>0</v>
      </c>
      <c r="AK715" s="27">
        <v>0</v>
      </c>
      <c r="AL715" s="27">
        <v>0</v>
      </c>
      <c r="AM715" s="27">
        <v>0</v>
      </c>
      <c r="AN715" s="27">
        <f t="shared" si="401"/>
        <v>0</v>
      </c>
      <c r="AO715" s="27">
        <v>0</v>
      </c>
      <c r="AP715" s="30">
        <f t="shared" si="402"/>
        <v>0</v>
      </c>
      <c r="AQ715" s="30">
        <f t="shared" si="403"/>
        <v>0</v>
      </c>
      <c r="AR715" s="31">
        <f t="shared" si="404"/>
        <v>0</v>
      </c>
      <c r="AS715" s="31">
        <f t="shared" si="421"/>
        <v>0</v>
      </c>
      <c r="AT715" s="32">
        <f t="shared" si="405"/>
        <v>0</v>
      </c>
      <c r="AU715" s="24">
        <v>439.71578041868577</v>
      </c>
      <c r="AV715" s="28">
        <f t="shared" si="406"/>
        <v>1.2211146620283605E-2</v>
      </c>
      <c r="AW715" s="30">
        <f t="shared" si="407"/>
        <v>1.5683068927765904E-4</v>
      </c>
      <c r="AX715" s="33">
        <f t="shared" si="408"/>
        <v>1.2211146620283605E-2</v>
      </c>
      <c r="AY715" s="30">
        <f t="shared" si="409"/>
        <v>1.5683068927765904E-4</v>
      </c>
      <c r="AZ715" s="31">
        <f t="shared" si="410"/>
        <v>0.89593185704841538</v>
      </c>
      <c r="BA715" s="31">
        <f t="shared" si="422"/>
        <v>439.71578041868577</v>
      </c>
      <c r="BB715" s="33">
        <f t="shared" si="411"/>
        <v>0</v>
      </c>
      <c r="BC715" s="31">
        <f t="shared" si="412"/>
        <v>0.47007651137709922</v>
      </c>
      <c r="BD715" s="30">
        <f t="shared" si="413"/>
        <v>1.0313989597789766E-4</v>
      </c>
      <c r="BE715" s="31">
        <f t="shared" si="414"/>
        <v>0.94245950441224824</v>
      </c>
      <c r="BF715" s="31">
        <f t="shared" si="415"/>
        <v>0.40312682407739531</v>
      </c>
      <c r="BG715" s="31">
        <f t="shared" si="416"/>
        <v>0.61181050433329376</v>
      </c>
      <c r="BH715" s="24">
        <v>0</v>
      </c>
      <c r="BI715" s="24">
        <v>34.4673201564</v>
      </c>
      <c r="BJ715" s="24">
        <f t="shared" si="390"/>
        <v>140.04421849320403</v>
      </c>
      <c r="BK715" s="28">
        <f t="shared" si="423"/>
        <v>7.0022109246602016E-2</v>
      </c>
      <c r="BL715" s="28" t="str">
        <f t="shared" si="417"/>
        <v>FALSEFALSE</v>
      </c>
      <c r="BM715" s="24" t="str">
        <f t="shared" si="418"/>
        <v>FALSEFALSE</v>
      </c>
      <c r="BN715" s="28">
        <v>0.43180000000000002</v>
      </c>
      <c r="BO715" s="28">
        <f t="shared" si="419"/>
        <v>0.38382222222222223</v>
      </c>
      <c r="BP715" s="24">
        <v>8.35</v>
      </c>
      <c r="BQ715" s="24">
        <f t="shared" si="420"/>
        <v>329.6</v>
      </c>
      <c r="BR715" s="24">
        <v>5</v>
      </c>
      <c r="BS715" s="28">
        <v>7.24</v>
      </c>
      <c r="BT715" s="28">
        <v>282.5772</v>
      </c>
      <c r="BU715" s="24">
        <v>0.33</v>
      </c>
      <c r="BV715" s="28">
        <v>3.5600000000000005</v>
      </c>
      <c r="BW715" s="28">
        <v>138.94680000000002</v>
      </c>
      <c r="BX715" s="24">
        <v>1092</v>
      </c>
      <c r="BY715" s="24">
        <v>2529</v>
      </c>
      <c r="BZ715" s="24">
        <v>282</v>
      </c>
      <c r="CA715" s="24">
        <v>851</v>
      </c>
      <c r="CB715" s="24">
        <v>510</v>
      </c>
      <c r="CC715" s="24">
        <v>2542</v>
      </c>
      <c r="CD715" s="24">
        <v>54.33</v>
      </c>
      <c r="CE715" s="24">
        <v>30.12</v>
      </c>
      <c r="CF715" s="24">
        <v>106.73</v>
      </c>
      <c r="CG715" s="24">
        <v>0</v>
      </c>
      <c r="CH715" s="24">
        <v>3903</v>
      </c>
      <c r="CI715" s="24">
        <v>100</v>
      </c>
      <c r="CJ715" s="24" t="s">
        <v>1980</v>
      </c>
      <c r="CK715" s="24">
        <v>917</v>
      </c>
      <c r="CL715" s="28">
        <v>1.02</v>
      </c>
      <c r="CM715" s="28">
        <v>4.3499999999999996</v>
      </c>
      <c r="CN715" s="24">
        <v>375</v>
      </c>
      <c r="CO715" s="24">
        <v>40.89</v>
      </c>
      <c r="CP715" s="24">
        <v>355</v>
      </c>
      <c r="CQ715" s="24">
        <v>1229</v>
      </c>
      <c r="CR715" s="24">
        <v>0</v>
      </c>
      <c r="CS715" s="24">
        <v>1648</v>
      </c>
      <c r="CT715" s="24">
        <v>210</v>
      </c>
      <c r="CU715" s="24">
        <v>460</v>
      </c>
      <c r="CV715" s="24">
        <v>331</v>
      </c>
      <c r="CW715" s="24">
        <v>178</v>
      </c>
      <c r="CX715" s="24">
        <v>78.95</v>
      </c>
      <c r="CY715" s="24">
        <v>95.83</v>
      </c>
      <c r="CZ715" s="24">
        <v>80.540000000000006</v>
      </c>
      <c r="DA715" s="24">
        <v>37.71</v>
      </c>
      <c r="DB715" s="24">
        <v>269</v>
      </c>
      <c r="DC715" s="24">
        <v>4.9400000000000004</v>
      </c>
      <c r="DD715" s="24">
        <v>10.91</v>
      </c>
      <c r="DE715" s="24">
        <v>3</v>
      </c>
      <c r="DF715" s="24">
        <v>0.33</v>
      </c>
      <c r="DG715" s="24">
        <v>1.2</v>
      </c>
      <c r="DH715" s="24">
        <v>6.11</v>
      </c>
    </row>
    <row r="716" spans="1:112" ht="12.3" customHeight="1">
      <c r="A716" s="24">
        <v>727</v>
      </c>
      <c r="B716" s="24" t="s">
        <v>112</v>
      </c>
      <c r="C716" s="24" t="s">
        <v>113</v>
      </c>
      <c r="D716" s="25" t="s">
        <v>946</v>
      </c>
      <c r="E716" s="25" t="s">
        <v>947</v>
      </c>
      <c r="F716" s="25" t="s">
        <v>948</v>
      </c>
      <c r="G716" s="37" t="s">
        <v>2808</v>
      </c>
      <c r="H716" s="37" t="s">
        <v>2848</v>
      </c>
      <c r="I716" s="26">
        <v>20717</v>
      </c>
      <c r="J716" s="27">
        <v>24155</v>
      </c>
      <c r="K716" s="27">
        <f t="shared" si="394"/>
        <v>5402.9935999999998</v>
      </c>
      <c r="L716" s="24">
        <v>3832</v>
      </c>
      <c r="M716" s="24">
        <v>991</v>
      </c>
      <c r="N716" s="24">
        <v>361</v>
      </c>
      <c r="O716" s="24">
        <f t="shared" si="395"/>
        <v>1352</v>
      </c>
      <c r="P716" s="28">
        <v>26.080000000000002</v>
      </c>
      <c r="Q716" s="28">
        <f t="shared" si="396"/>
        <v>0.43020753427491792</v>
      </c>
      <c r="R716" s="29">
        <v>0.43011506058956983</v>
      </c>
      <c r="S716" s="29">
        <v>9.3263642053618298E-2</v>
      </c>
      <c r="T716" s="29">
        <v>0.38783672268578018</v>
      </c>
      <c r="U716" s="28" t="s">
        <v>215</v>
      </c>
      <c r="V716" s="28" t="s">
        <v>129</v>
      </c>
      <c r="W716" s="28">
        <v>0.43011506058956983</v>
      </c>
      <c r="X716" s="27">
        <v>10389.42928854106</v>
      </c>
      <c r="Y716" s="30">
        <f t="shared" si="397"/>
        <v>8.3201438239824041E-4</v>
      </c>
      <c r="Z716" s="27">
        <f t="shared" si="398"/>
        <v>10389.42928854106</v>
      </c>
      <c r="AA716" s="27">
        <v>0</v>
      </c>
      <c r="AB716" s="27">
        <v>0</v>
      </c>
      <c r="AC716" s="27">
        <v>386</v>
      </c>
      <c r="AD716" s="27">
        <v>0</v>
      </c>
      <c r="AE716" s="27">
        <v>3495</v>
      </c>
      <c r="AF716" s="27">
        <f t="shared" si="399"/>
        <v>3495</v>
      </c>
      <c r="AG716" s="27">
        <f t="shared" si="400"/>
        <v>2</v>
      </c>
      <c r="AH716" s="27">
        <v>0</v>
      </c>
      <c r="AI716" s="27">
        <v>0</v>
      </c>
      <c r="AJ716" s="27">
        <v>0</v>
      </c>
      <c r="AK716" s="27">
        <v>0</v>
      </c>
      <c r="AL716" s="27">
        <v>3495</v>
      </c>
      <c r="AM716" s="27">
        <v>3495</v>
      </c>
      <c r="AN716" s="27">
        <f t="shared" si="401"/>
        <v>1</v>
      </c>
      <c r="AO716" s="27">
        <v>0</v>
      </c>
      <c r="AP716" s="30">
        <f t="shared" si="402"/>
        <v>0</v>
      </c>
      <c r="AQ716" s="30">
        <f t="shared" si="403"/>
        <v>0</v>
      </c>
      <c r="AR716" s="31">
        <f t="shared" si="404"/>
        <v>0</v>
      </c>
      <c r="AS716" s="31">
        <f t="shared" si="421"/>
        <v>0</v>
      </c>
      <c r="AT716" s="32">
        <f t="shared" si="405"/>
        <v>0</v>
      </c>
      <c r="AU716" s="24">
        <v>2813.8127263769657</v>
      </c>
      <c r="AV716" s="28">
        <f t="shared" si="406"/>
        <v>7.8141111358551896E-2</v>
      </c>
      <c r="AW716" s="30">
        <f t="shared" si="407"/>
        <v>1.0035850634147398E-3</v>
      </c>
      <c r="AX716" s="33">
        <f t="shared" si="408"/>
        <v>7.8141111358551896E-2</v>
      </c>
      <c r="AY716" s="30">
        <f t="shared" si="409"/>
        <v>1.0035850634147398E-3</v>
      </c>
      <c r="AZ716" s="31">
        <f t="shared" si="410"/>
        <v>0.90287788500945121</v>
      </c>
      <c r="BA716" s="31">
        <f t="shared" si="422"/>
        <v>2813.8127263769657</v>
      </c>
      <c r="BB716" s="33">
        <f t="shared" si="411"/>
        <v>0</v>
      </c>
      <c r="BC716" s="31">
        <f t="shared" si="412"/>
        <v>0.47037801898585768</v>
      </c>
      <c r="BD716" s="30">
        <f t="shared" si="413"/>
        <v>8.3201438239824041E-4</v>
      </c>
      <c r="BE716" s="31">
        <f t="shared" si="414"/>
        <v>0.94528192713630854</v>
      </c>
      <c r="BF716" s="31">
        <f t="shared" si="415"/>
        <v>0.45874300070275886</v>
      </c>
      <c r="BG716" s="31">
        <f t="shared" si="416"/>
        <v>0.69621709560423461</v>
      </c>
      <c r="BH716" s="24">
        <v>71.42</v>
      </c>
      <c r="BI716" s="24">
        <v>229.17605558899999</v>
      </c>
      <c r="BJ716" s="24">
        <f t="shared" si="390"/>
        <v>105.39931817012821</v>
      </c>
      <c r="BK716" s="28">
        <f t="shared" si="423"/>
        <v>5.2699659085064104E-2</v>
      </c>
      <c r="BL716" s="28" t="str">
        <f t="shared" si="417"/>
        <v>FALSETRUE</v>
      </c>
      <c r="BM716" s="24" t="str">
        <f t="shared" si="418"/>
        <v>FALSETRUE</v>
      </c>
      <c r="BN716" s="28">
        <v>0.49459999999999998</v>
      </c>
      <c r="BO716" s="28">
        <f t="shared" si="419"/>
        <v>0.43964444444444445</v>
      </c>
      <c r="BP716" s="24">
        <v>7.3</v>
      </c>
      <c r="BQ716" s="24">
        <f t="shared" si="420"/>
        <v>152.13953488372093</v>
      </c>
      <c r="BR716" s="24">
        <v>43</v>
      </c>
      <c r="BS716" s="28">
        <v>9.11</v>
      </c>
      <c r="BT716" s="28">
        <v>1887.3187</v>
      </c>
      <c r="BU716" s="24">
        <v>0.55000000000000004</v>
      </c>
      <c r="BV716" s="28">
        <v>22.329999999999995</v>
      </c>
      <c r="BW716" s="28">
        <v>4626.1060999999991</v>
      </c>
      <c r="BX716" s="24">
        <v>6518</v>
      </c>
      <c r="BY716" s="24">
        <v>13177</v>
      </c>
      <c r="BZ716" s="24">
        <v>1022</v>
      </c>
      <c r="CA716" s="24">
        <v>5208</v>
      </c>
      <c r="CB716" s="24">
        <v>2662</v>
      </c>
      <c r="CC716" s="24">
        <v>12847</v>
      </c>
      <c r="CD716" s="24">
        <v>57.22</v>
      </c>
      <c r="CE716" s="24">
        <v>27.26</v>
      </c>
      <c r="CF716" s="24">
        <v>104.67</v>
      </c>
      <c r="CG716" s="24">
        <v>14796</v>
      </c>
      <c r="CH716" s="24">
        <v>5921</v>
      </c>
      <c r="CI716" s="24">
        <v>28.58</v>
      </c>
      <c r="CJ716" s="24" t="s">
        <v>98</v>
      </c>
      <c r="CK716" s="24">
        <v>5245</v>
      </c>
      <c r="CL716" s="28">
        <v>1.02</v>
      </c>
      <c r="CM716" s="28">
        <v>4.03</v>
      </c>
      <c r="CN716" s="24">
        <v>1804</v>
      </c>
      <c r="CO716" s="24">
        <v>34.5</v>
      </c>
      <c r="CP716" s="24">
        <v>1447</v>
      </c>
      <c r="CQ716" s="24">
        <v>3031</v>
      </c>
      <c r="CR716" s="24">
        <v>1757</v>
      </c>
      <c r="CS716" s="24">
        <v>6542</v>
      </c>
      <c r="CT716" s="24">
        <v>1297</v>
      </c>
      <c r="CU716" s="24">
        <v>2620</v>
      </c>
      <c r="CV716" s="24">
        <v>1776</v>
      </c>
      <c r="CW716" s="24">
        <v>1062</v>
      </c>
      <c r="CX716" s="24">
        <v>75.23</v>
      </c>
      <c r="CY716" s="24">
        <v>96.93</v>
      </c>
      <c r="CZ716" s="24">
        <v>80.14</v>
      </c>
      <c r="DA716" s="24">
        <v>36.880000000000003</v>
      </c>
      <c r="DB716" s="24">
        <v>1203</v>
      </c>
      <c r="DC716" s="24">
        <v>3.94</v>
      </c>
      <c r="DD716" s="24">
        <v>10.61</v>
      </c>
      <c r="DE716" s="24">
        <v>487</v>
      </c>
      <c r="DF716" s="24">
        <v>9.31</v>
      </c>
      <c r="DG716" s="24">
        <v>5.43</v>
      </c>
      <c r="DH716" s="24">
        <v>7.81</v>
      </c>
    </row>
    <row r="717" spans="1:112" ht="12.3" customHeight="1">
      <c r="A717" s="24">
        <v>728</v>
      </c>
      <c r="B717" s="24" t="s">
        <v>112</v>
      </c>
      <c r="C717" s="24" t="s">
        <v>113</v>
      </c>
      <c r="D717" s="25" t="s">
        <v>150</v>
      </c>
      <c r="E717" s="25" t="s">
        <v>151</v>
      </c>
      <c r="F717" s="25" t="s">
        <v>152</v>
      </c>
      <c r="G717" s="25" t="s">
        <v>153</v>
      </c>
      <c r="H717" s="37" t="s">
        <v>2848</v>
      </c>
      <c r="I717" s="26">
        <v>139228</v>
      </c>
      <c r="J717" s="27">
        <v>195109</v>
      </c>
      <c r="K717" s="27">
        <f t="shared" si="394"/>
        <v>24030.752799999998</v>
      </c>
      <c r="L717" s="24">
        <v>29805</v>
      </c>
      <c r="M717" s="24">
        <v>4033</v>
      </c>
      <c r="N717" s="24">
        <v>2182</v>
      </c>
      <c r="O717" s="24">
        <f t="shared" si="395"/>
        <v>6215</v>
      </c>
      <c r="P717" s="28">
        <v>17.259999999999998</v>
      </c>
      <c r="Q717" s="28">
        <f t="shared" si="396"/>
        <v>0.42735995495522938</v>
      </c>
      <c r="R717" s="29">
        <v>0.41779304653323418</v>
      </c>
      <c r="S717" s="29">
        <v>0.19888847703124224</v>
      </c>
      <c r="T717" s="29">
        <v>0.3959172053868914</v>
      </c>
      <c r="U717" s="28" t="s">
        <v>118</v>
      </c>
      <c r="V717" s="28" t="s">
        <v>119</v>
      </c>
      <c r="W717" s="28">
        <v>0.41779304653323418</v>
      </c>
      <c r="X717" s="27">
        <v>81515.183516052784</v>
      </c>
      <c r="Y717" s="30">
        <f t="shared" si="397"/>
        <v>6.527962526680019E-3</v>
      </c>
      <c r="Z717" s="27">
        <f t="shared" si="398"/>
        <v>81415.183516052784</v>
      </c>
      <c r="AA717" s="27">
        <v>0</v>
      </c>
      <c r="AB717" s="27">
        <v>0</v>
      </c>
      <c r="AC717" s="27">
        <v>149</v>
      </c>
      <c r="AD717" s="27">
        <v>0</v>
      </c>
      <c r="AE717" s="27">
        <v>29001</v>
      </c>
      <c r="AF717" s="27">
        <f t="shared" si="399"/>
        <v>29001</v>
      </c>
      <c r="AG717" s="27">
        <f t="shared" si="400"/>
        <v>2</v>
      </c>
      <c r="AH717" s="27">
        <v>27</v>
      </c>
      <c r="AI717" s="27">
        <v>0</v>
      </c>
      <c r="AJ717" s="27">
        <v>73</v>
      </c>
      <c r="AK717" s="27">
        <v>0</v>
      </c>
      <c r="AL717" s="27">
        <v>29001</v>
      </c>
      <c r="AM717" s="27">
        <v>29101</v>
      </c>
      <c r="AN717" s="27">
        <f t="shared" si="401"/>
        <v>3</v>
      </c>
      <c r="AO717" s="27">
        <v>100</v>
      </c>
      <c r="AP717" s="30">
        <f t="shared" si="402"/>
        <v>5.7831006464234241E-5</v>
      </c>
      <c r="AQ717" s="30">
        <f t="shared" si="403"/>
        <v>0</v>
      </c>
      <c r="AR717" s="31">
        <f t="shared" si="404"/>
        <v>1.2267653176577466E-3</v>
      </c>
      <c r="AS717" s="31">
        <f t="shared" si="421"/>
        <v>1.2267653176577466E-3</v>
      </c>
      <c r="AT717" s="32">
        <f t="shared" si="405"/>
        <v>5.125340194455407E-4</v>
      </c>
      <c r="AU717" s="24">
        <v>16575.521328159532</v>
      </c>
      <c r="AV717" s="28">
        <f t="shared" si="406"/>
        <v>0.4603112516295601</v>
      </c>
      <c r="AW717" s="30">
        <f t="shared" si="407"/>
        <v>5.9118879758114987E-3</v>
      </c>
      <c r="AX717" s="33">
        <f t="shared" si="408"/>
        <v>0.4603112516295601</v>
      </c>
      <c r="AY717" s="30">
        <f t="shared" si="409"/>
        <v>5.9118879758114987E-3</v>
      </c>
      <c r="AZ717" s="31">
        <f t="shared" si="410"/>
        <v>0.94314128406834075</v>
      </c>
      <c r="BA717" s="31">
        <f t="shared" si="422"/>
        <v>16575.521328159532</v>
      </c>
      <c r="BB717" s="33">
        <f t="shared" si="411"/>
        <v>0</v>
      </c>
      <c r="BC717" s="31">
        <f t="shared" si="412"/>
        <v>0.60708186074371173</v>
      </c>
      <c r="BD717" s="30">
        <f t="shared" si="413"/>
        <v>6.470131520215785E-3</v>
      </c>
      <c r="BE717" s="31">
        <f t="shared" si="414"/>
        <v>0.96711442398887826</v>
      </c>
      <c r="BF717" s="31">
        <f t="shared" si="415"/>
        <v>0.46381181101626412</v>
      </c>
      <c r="BG717" s="31">
        <f t="shared" si="416"/>
        <v>0.70390983944824159</v>
      </c>
      <c r="BH717" s="24">
        <v>95.17</v>
      </c>
      <c r="BI717" s="24">
        <v>473.68984845</v>
      </c>
      <c r="BJ717" s="24">
        <f t="shared" si="390"/>
        <v>411.891875323975</v>
      </c>
      <c r="BK717" s="28">
        <f t="shared" si="423"/>
        <v>0.20594593766198749</v>
      </c>
      <c r="BL717" s="28" t="str">
        <f t="shared" si="417"/>
        <v>FALSETRUE</v>
      </c>
      <c r="BM717" s="24" t="str">
        <f t="shared" si="418"/>
        <v>TRUETRUE</v>
      </c>
      <c r="BN717" s="28">
        <v>0.44079999999999997</v>
      </c>
      <c r="BO717" s="28">
        <f t="shared" si="419"/>
        <v>0.39182222222222218</v>
      </c>
      <c r="BP717" s="24">
        <v>4.74</v>
      </c>
      <c r="BQ717" s="24">
        <f t="shared" si="420"/>
        <v>222.88764044943821</v>
      </c>
      <c r="BR717" s="24">
        <v>178</v>
      </c>
      <c r="BS717" s="28">
        <v>5.5</v>
      </c>
      <c r="BT717" s="28">
        <v>7657.54</v>
      </c>
      <c r="BU717" s="24">
        <v>0.23</v>
      </c>
      <c r="BV717" s="28">
        <v>16.89</v>
      </c>
      <c r="BW717" s="28">
        <v>23515.609199999999</v>
      </c>
      <c r="BX717" s="24">
        <v>40671</v>
      </c>
      <c r="BY717" s="24">
        <v>92260</v>
      </c>
      <c r="BZ717" s="24">
        <v>6297</v>
      </c>
      <c r="CA717" s="24">
        <v>32546</v>
      </c>
      <c r="CB717" s="24">
        <v>16486</v>
      </c>
      <c r="CC717" s="24">
        <v>90196</v>
      </c>
      <c r="CD717" s="24">
        <v>50.91</v>
      </c>
      <c r="CE717" s="24">
        <v>28.18</v>
      </c>
      <c r="CF717" s="24">
        <v>97.08</v>
      </c>
      <c r="CG717" s="24">
        <v>132499</v>
      </c>
      <c r="CH717" s="24">
        <v>6729</v>
      </c>
      <c r="CI717" s="24">
        <v>4.83</v>
      </c>
      <c r="CJ717" s="24" t="s">
        <v>98</v>
      </c>
      <c r="CK717" s="24">
        <v>36780</v>
      </c>
      <c r="CL717" s="28">
        <v>1.02</v>
      </c>
      <c r="CM717" s="28">
        <v>3.85</v>
      </c>
      <c r="CN717" s="24">
        <v>13993</v>
      </c>
      <c r="CO717" s="24">
        <v>38.130000000000003</v>
      </c>
      <c r="CP717" s="24">
        <v>8292</v>
      </c>
      <c r="CQ717" s="24">
        <v>17789</v>
      </c>
      <c r="CR717" s="24">
        <v>11642</v>
      </c>
      <c r="CS717" s="24">
        <v>39674</v>
      </c>
      <c r="CT717" s="24">
        <v>7068</v>
      </c>
      <c r="CU717" s="24">
        <v>15675</v>
      </c>
      <c r="CV717" s="24">
        <v>11197</v>
      </c>
      <c r="CW717" s="24">
        <v>7804</v>
      </c>
      <c r="CX717" s="24">
        <v>63.99</v>
      </c>
      <c r="CY717" s="24">
        <v>95.51</v>
      </c>
      <c r="CZ717" s="24">
        <v>81.73</v>
      </c>
      <c r="DA717" s="24">
        <v>44.08</v>
      </c>
      <c r="DB717" s="24">
        <v>5323</v>
      </c>
      <c r="DC717" s="24">
        <v>5.24</v>
      </c>
      <c r="DD717" s="24">
        <v>8.2899999999999991</v>
      </c>
      <c r="DE717" s="24">
        <v>2731</v>
      </c>
      <c r="DF717" s="24">
        <v>7.44</v>
      </c>
      <c r="DG717" s="24">
        <v>4.75</v>
      </c>
      <c r="DH717" s="24">
        <v>3.65</v>
      </c>
    </row>
    <row r="718" spans="1:112" ht="12.3" customHeight="1">
      <c r="A718" s="24">
        <v>729</v>
      </c>
      <c r="B718" s="24" t="s">
        <v>112</v>
      </c>
      <c r="C718" s="24" t="s">
        <v>113</v>
      </c>
      <c r="D718" s="25" t="s">
        <v>150</v>
      </c>
      <c r="E718" s="25" t="s">
        <v>151</v>
      </c>
      <c r="F718" s="25" t="s">
        <v>154</v>
      </c>
      <c r="G718" s="37" t="s">
        <v>155</v>
      </c>
      <c r="H718" s="37" t="s">
        <v>2848</v>
      </c>
      <c r="I718" s="26">
        <v>12106</v>
      </c>
      <c r="J718" s="27">
        <v>195109</v>
      </c>
      <c r="K718" s="27">
        <f t="shared" si="394"/>
        <v>6038.4727999999996</v>
      </c>
      <c r="L718" s="24">
        <v>1410</v>
      </c>
      <c r="M718" s="24">
        <v>621</v>
      </c>
      <c r="N718" s="24">
        <v>782</v>
      </c>
      <c r="O718" s="24">
        <f t="shared" si="395"/>
        <v>1403</v>
      </c>
      <c r="P718" s="28">
        <v>49.879999999999995</v>
      </c>
      <c r="Q718" s="28">
        <f t="shared" si="396"/>
        <v>0.42735995495522938</v>
      </c>
      <c r="R718" s="29">
        <v>0.41779304653323418</v>
      </c>
      <c r="S718" s="29">
        <v>0.19888847703124224</v>
      </c>
      <c r="T718" s="29">
        <v>0.3959172053868914</v>
      </c>
      <c r="U718" s="28" t="s">
        <v>118</v>
      </c>
      <c r="V718" s="28" t="s">
        <v>119</v>
      </c>
      <c r="W718" s="28">
        <v>0.41779304653323418</v>
      </c>
      <c r="X718" s="27">
        <v>81515.183516052784</v>
      </c>
      <c r="Y718" s="30">
        <f t="shared" si="397"/>
        <v>6.527962526680019E-3</v>
      </c>
      <c r="Z718" s="27">
        <f t="shared" si="398"/>
        <v>81515.183516052784</v>
      </c>
      <c r="AA718" s="27">
        <v>0</v>
      </c>
      <c r="AB718" s="27">
        <v>0</v>
      </c>
      <c r="AC718" s="27">
        <v>0</v>
      </c>
      <c r="AD718" s="27">
        <v>0</v>
      </c>
      <c r="AE718" s="27">
        <v>0</v>
      </c>
      <c r="AF718" s="27">
        <f t="shared" si="399"/>
        <v>0</v>
      </c>
      <c r="AG718" s="27">
        <f t="shared" si="400"/>
        <v>0</v>
      </c>
      <c r="AH718" s="27"/>
      <c r="AI718" s="27">
        <v>0</v>
      </c>
      <c r="AJ718" s="27"/>
      <c r="AK718" s="27">
        <v>0</v>
      </c>
      <c r="AL718" s="27"/>
      <c r="AM718" s="27"/>
      <c r="AN718" s="27">
        <f t="shared" si="401"/>
        <v>0</v>
      </c>
      <c r="AO718" s="27"/>
      <c r="AP718" s="30">
        <f t="shared" si="402"/>
        <v>0</v>
      </c>
      <c r="AQ718" s="30">
        <f t="shared" si="403"/>
        <v>0</v>
      </c>
      <c r="AR718" s="31">
        <f t="shared" si="404"/>
        <v>0</v>
      </c>
      <c r="AS718" s="31">
        <f t="shared" si="421"/>
        <v>0</v>
      </c>
      <c r="AT718" s="32">
        <f t="shared" si="405"/>
        <v>0</v>
      </c>
      <c r="AU718" s="24">
        <v>16575.521328159532</v>
      </c>
      <c r="AV718" s="28">
        <f t="shared" si="406"/>
        <v>0.4603112516295601</v>
      </c>
      <c r="AW718" s="30">
        <f t="shared" si="407"/>
        <v>5.9118879758114987E-3</v>
      </c>
      <c r="AX718" s="33">
        <f t="shared" si="408"/>
        <v>0.4603112516295601</v>
      </c>
      <c r="AY718" s="30">
        <f t="shared" si="409"/>
        <v>5.9118879758114987E-3</v>
      </c>
      <c r="AZ718" s="31">
        <f t="shared" si="410"/>
        <v>0.94314128406834075</v>
      </c>
      <c r="BA718" s="31">
        <f t="shared" si="422"/>
        <v>16575.521328159532</v>
      </c>
      <c r="BB718" s="33">
        <f t="shared" si="411"/>
        <v>0</v>
      </c>
      <c r="BC718" s="31">
        <f t="shared" si="412"/>
        <v>0.60708186074371173</v>
      </c>
      <c r="BD718" s="30">
        <f t="shared" si="413"/>
        <v>6.527962526680019E-3</v>
      </c>
      <c r="BE718" s="31">
        <f t="shared" si="414"/>
        <v>0.96733836315788613</v>
      </c>
      <c r="BF718" s="31">
        <f t="shared" si="415"/>
        <v>0.46388645740593343</v>
      </c>
      <c r="BG718" s="31">
        <f t="shared" si="416"/>
        <v>0.70402312748213702</v>
      </c>
      <c r="BH718" s="24">
        <v>59.52</v>
      </c>
      <c r="BI718" s="24">
        <v>290.05859100399999</v>
      </c>
      <c r="BJ718" s="24">
        <f t="shared" si="390"/>
        <v>672.65375359045788</v>
      </c>
      <c r="BK718" s="28">
        <f t="shared" si="423"/>
        <v>0.33632687679522894</v>
      </c>
      <c r="BL718" s="28" t="str">
        <f t="shared" si="417"/>
        <v>FALSETRUE</v>
      </c>
      <c r="BM718" s="24" t="str">
        <f t="shared" si="418"/>
        <v>TRUETRUE</v>
      </c>
      <c r="BN718" s="28">
        <v>0.5202</v>
      </c>
      <c r="BO718" s="28">
        <f t="shared" si="419"/>
        <v>0.46239999999999998</v>
      </c>
      <c r="BP718" s="24">
        <v>16.399999999999999</v>
      </c>
      <c r="BQ718" s="24">
        <f t="shared" si="420"/>
        <v>222.88764044943821</v>
      </c>
      <c r="BR718" s="24">
        <v>178</v>
      </c>
      <c r="BS718" s="28">
        <v>40.129999999999995</v>
      </c>
      <c r="BT718" s="28">
        <v>4858.1377999999995</v>
      </c>
      <c r="BU718" s="24">
        <v>3.3</v>
      </c>
      <c r="BV718" s="28">
        <v>43.980000000000004</v>
      </c>
      <c r="BW718" s="28">
        <v>5324.2187999999996</v>
      </c>
      <c r="BX718" s="24">
        <v>3938</v>
      </c>
      <c r="BY718" s="24">
        <v>7570</v>
      </c>
      <c r="BZ718" s="24">
        <v>598</v>
      </c>
      <c r="CA718" s="24">
        <v>3107</v>
      </c>
      <c r="CB718" s="24">
        <v>1706</v>
      </c>
      <c r="CC718" s="24">
        <v>7293</v>
      </c>
      <c r="CD718" s="24">
        <v>59.92</v>
      </c>
      <c r="CE718" s="24">
        <v>26.73</v>
      </c>
      <c r="CF718" s="24">
        <v>112.72</v>
      </c>
      <c r="CG718" s="24">
        <v>7206</v>
      </c>
      <c r="CH718" s="24">
        <v>4900</v>
      </c>
      <c r="CI718" s="24">
        <v>40.479999999999997</v>
      </c>
      <c r="CJ718" s="24" t="s">
        <v>98</v>
      </c>
      <c r="CK718" s="24">
        <v>2954</v>
      </c>
      <c r="CL718" s="28">
        <v>1.01</v>
      </c>
      <c r="CM718" s="28">
        <v>4.13</v>
      </c>
      <c r="CN718" s="24">
        <v>897</v>
      </c>
      <c r="CO718" s="24">
        <v>30.54</v>
      </c>
      <c r="CP718" s="24">
        <v>8292</v>
      </c>
      <c r="CQ718" s="24">
        <v>17789</v>
      </c>
      <c r="CR718" s="24">
        <v>11642</v>
      </c>
      <c r="CS718" s="24">
        <v>39674</v>
      </c>
      <c r="CT718" s="24">
        <v>459</v>
      </c>
      <c r="CU718" s="24">
        <v>1373</v>
      </c>
      <c r="CV718" s="24">
        <v>844</v>
      </c>
      <c r="CW718" s="24">
        <v>454</v>
      </c>
      <c r="CX718" s="24">
        <v>45.22</v>
      </c>
      <c r="CY718" s="24">
        <v>84.6</v>
      </c>
      <c r="CZ718" s="24">
        <v>59.48</v>
      </c>
      <c r="DA718" s="24">
        <v>27.4</v>
      </c>
      <c r="DB718" s="24">
        <v>1571</v>
      </c>
      <c r="DC718" s="24">
        <v>16.899999999999999</v>
      </c>
      <c r="DD718" s="24">
        <v>14.64</v>
      </c>
      <c r="DE718" s="24">
        <v>924</v>
      </c>
      <c r="DF718" s="24">
        <v>31.46</v>
      </c>
      <c r="DG718" s="24">
        <v>27.99</v>
      </c>
      <c r="DH718" s="24">
        <v>14.04</v>
      </c>
    </row>
    <row r="719" spans="1:112" ht="12.3" customHeight="1">
      <c r="A719" s="24">
        <v>730</v>
      </c>
      <c r="B719" s="24" t="s">
        <v>112</v>
      </c>
      <c r="C719" s="24" t="s">
        <v>113</v>
      </c>
      <c r="D719" s="25" t="s">
        <v>651</v>
      </c>
      <c r="E719" s="25" t="s">
        <v>652</v>
      </c>
      <c r="F719" s="25" t="s">
        <v>653</v>
      </c>
      <c r="G719" s="25" t="s">
        <v>654</v>
      </c>
      <c r="H719" s="37" t="s">
        <v>2848</v>
      </c>
      <c r="I719" s="26">
        <v>38018</v>
      </c>
      <c r="J719" s="27">
        <v>43458.689197908556</v>
      </c>
      <c r="K719" s="27">
        <f t="shared" si="394"/>
        <v>13078.191999999999</v>
      </c>
      <c r="L719" s="24">
        <v>5970</v>
      </c>
      <c r="M719" s="24">
        <v>2036</v>
      </c>
      <c r="N719" s="24">
        <v>1095</v>
      </c>
      <c r="O719" s="24">
        <f t="shared" si="395"/>
        <v>3131</v>
      </c>
      <c r="P719" s="28">
        <v>34.4</v>
      </c>
      <c r="Q719" s="28">
        <f t="shared" si="396"/>
        <v>0.44556944615408484</v>
      </c>
      <c r="R719" s="29">
        <v>0.48318600797298789</v>
      </c>
      <c r="S719" s="29">
        <v>6.577838957668837E-2</v>
      </c>
      <c r="T719" s="29">
        <v>0.36459521557718522</v>
      </c>
      <c r="U719" s="28" t="s">
        <v>215</v>
      </c>
      <c r="V719" s="28" t="s">
        <v>129</v>
      </c>
      <c r="W719" s="28">
        <v>0.46898208497302218</v>
      </c>
      <c r="X719" s="27">
        <v>20381.346670229712</v>
      </c>
      <c r="Y719" s="30">
        <f t="shared" si="397"/>
        <v>1.6321949061224019E-3</v>
      </c>
      <c r="Z719" s="27">
        <f t="shared" si="398"/>
        <v>20381.346670229712</v>
      </c>
      <c r="AA719" s="27">
        <v>0</v>
      </c>
      <c r="AB719" s="27">
        <v>0</v>
      </c>
      <c r="AC719" s="27">
        <v>0</v>
      </c>
      <c r="AD719" s="27">
        <v>0</v>
      </c>
      <c r="AE719" s="27">
        <v>5637</v>
      </c>
      <c r="AF719" s="27">
        <f t="shared" si="399"/>
        <v>5637</v>
      </c>
      <c r="AG719" s="27">
        <f t="shared" si="400"/>
        <v>1</v>
      </c>
      <c r="AH719" s="27">
        <v>0</v>
      </c>
      <c r="AI719" s="27">
        <v>0</v>
      </c>
      <c r="AJ719" s="27">
        <v>0</v>
      </c>
      <c r="AK719" s="27">
        <v>0</v>
      </c>
      <c r="AL719" s="27">
        <v>5637</v>
      </c>
      <c r="AM719" s="27">
        <v>5637</v>
      </c>
      <c r="AN719" s="27">
        <f t="shared" si="401"/>
        <v>1</v>
      </c>
      <c r="AO719" s="27">
        <v>0</v>
      </c>
      <c r="AP719" s="30">
        <f t="shared" si="402"/>
        <v>0</v>
      </c>
      <c r="AQ719" s="30">
        <f t="shared" si="403"/>
        <v>0</v>
      </c>
      <c r="AR719" s="31">
        <f t="shared" si="404"/>
        <v>0</v>
      </c>
      <c r="AS719" s="31">
        <f t="shared" si="421"/>
        <v>0</v>
      </c>
      <c r="AT719" s="32">
        <f t="shared" si="405"/>
        <v>0</v>
      </c>
      <c r="AU719" s="24">
        <v>4107.8140822787009</v>
      </c>
      <c r="AV719" s="28">
        <f t="shared" si="406"/>
        <v>0.11407623351567883</v>
      </c>
      <c r="AW719" s="30">
        <f t="shared" si="407"/>
        <v>1.4651084692362485E-3</v>
      </c>
      <c r="AX719" s="33">
        <f t="shared" si="408"/>
        <v>0.11407623351567883</v>
      </c>
      <c r="AY719" s="30">
        <f t="shared" si="409"/>
        <v>1.4651084692362485E-3</v>
      </c>
      <c r="AZ719" s="31">
        <f t="shared" si="410"/>
        <v>0.9066638170098329</v>
      </c>
      <c r="BA719" s="31">
        <f t="shared" si="422"/>
        <v>4107.8140822787009</v>
      </c>
      <c r="BB719" s="33">
        <f t="shared" si="411"/>
        <v>0</v>
      </c>
      <c r="BC719" s="31">
        <f t="shared" si="412"/>
        <v>0.50130868616616653</v>
      </c>
      <c r="BD719" s="30">
        <f t="shared" si="413"/>
        <v>1.6321949061224019E-3</v>
      </c>
      <c r="BE719" s="31">
        <f t="shared" si="414"/>
        <v>0.94838046842920154</v>
      </c>
      <c r="BF719" s="31">
        <f t="shared" si="415"/>
        <v>0.47299824943611535</v>
      </c>
      <c r="BG719" s="31">
        <f t="shared" si="416"/>
        <v>0.71785175347378138</v>
      </c>
      <c r="BH719" s="24">
        <v>73.47</v>
      </c>
      <c r="BI719" s="24">
        <v>461.81390225299998</v>
      </c>
      <c r="BJ719" s="24">
        <f t="shared" si="390"/>
        <v>94.10433290529258</v>
      </c>
      <c r="BK719" s="28">
        <f t="shared" si="423"/>
        <v>4.7052166452646288E-2</v>
      </c>
      <c r="BL719" s="28" t="str">
        <f t="shared" si="417"/>
        <v>FALSETRUE</v>
      </c>
      <c r="BM719" s="24" t="str">
        <f t="shared" si="418"/>
        <v>TRUETRUE</v>
      </c>
      <c r="BN719" s="28">
        <v>0.48049999999999998</v>
      </c>
      <c r="BO719" s="28">
        <f t="shared" si="419"/>
        <v>0.42711111111111111</v>
      </c>
      <c r="BP719" s="24">
        <v>8.52</v>
      </c>
      <c r="BQ719" s="24">
        <f t="shared" si="420"/>
        <v>203.69767441860466</v>
      </c>
      <c r="BR719" s="24">
        <v>43</v>
      </c>
      <c r="BS719" s="28">
        <v>20.43</v>
      </c>
      <c r="BT719" s="28">
        <v>7767.0774000000001</v>
      </c>
      <c r="BU719" s="24">
        <v>0.81</v>
      </c>
      <c r="BV719" s="28">
        <v>12.43</v>
      </c>
      <c r="BW719" s="28">
        <v>4725.6373999999996</v>
      </c>
      <c r="BX719" s="24">
        <v>11744</v>
      </c>
      <c r="BY719" s="24">
        <v>24439</v>
      </c>
      <c r="BZ719" s="24">
        <v>1835</v>
      </c>
      <c r="CA719" s="24">
        <v>9272</v>
      </c>
      <c r="CB719" s="24">
        <v>4982</v>
      </c>
      <c r="CC719" s="24">
        <v>23764</v>
      </c>
      <c r="CD719" s="24">
        <v>55.56</v>
      </c>
      <c r="CE719" s="24">
        <v>27.47</v>
      </c>
      <c r="CF719" s="24">
        <v>103.56</v>
      </c>
      <c r="CG719" s="24">
        <v>27932</v>
      </c>
      <c r="CH719" s="24">
        <v>10086</v>
      </c>
      <c r="CI719" s="24">
        <v>26.53</v>
      </c>
      <c r="CJ719" s="24" t="s">
        <v>98</v>
      </c>
      <c r="CK719" s="24">
        <v>9418</v>
      </c>
      <c r="CL719" s="28">
        <v>1.02</v>
      </c>
      <c r="CM719" s="28">
        <v>4.0999999999999996</v>
      </c>
      <c r="CN719" s="24">
        <v>3420</v>
      </c>
      <c r="CO719" s="24">
        <v>36.35</v>
      </c>
      <c r="CP719" s="24">
        <v>1934</v>
      </c>
      <c r="CQ719" s="24">
        <v>4478</v>
      </c>
      <c r="CR719" s="24">
        <v>2143</v>
      </c>
      <c r="CS719" s="24">
        <v>8759</v>
      </c>
      <c r="CT719" s="24">
        <v>1912</v>
      </c>
      <c r="CU719" s="24">
        <v>4886</v>
      </c>
      <c r="CV719" s="24">
        <v>3241</v>
      </c>
      <c r="CW719" s="24">
        <v>2112</v>
      </c>
      <c r="CX719" s="24">
        <v>63.44</v>
      </c>
      <c r="CY719" s="24">
        <v>97.2</v>
      </c>
      <c r="CZ719" s="24">
        <v>78.989999999999995</v>
      </c>
      <c r="DA719" s="24">
        <v>40.39</v>
      </c>
      <c r="DB719" s="24">
        <v>2597</v>
      </c>
      <c r="DC719" s="24">
        <v>3.54</v>
      </c>
      <c r="DD719" s="24">
        <v>12.84</v>
      </c>
      <c r="DE719" s="24">
        <v>1858</v>
      </c>
      <c r="DF719" s="24">
        <v>19.75</v>
      </c>
      <c r="DG719" s="24">
        <v>8.69</v>
      </c>
      <c r="DH719" s="24">
        <v>6.87</v>
      </c>
    </row>
    <row r="720" spans="1:112" ht="12.3" customHeight="1">
      <c r="A720" s="24">
        <v>731</v>
      </c>
      <c r="B720" s="24" t="s">
        <v>112</v>
      </c>
      <c r="C720" s="24" t="s">
        <v>113</v>
      </c>
      <c r="D720" s="25" t="s">
        <v>651</v>
      </c>
      <c r="E720" s="25" t="s">
        <v>652</v>
      </c>
      <c r="F720" s="25" t="s">
        <v>2040</v>
      </c>
      <c r="G720" s="25" t="s">
        <v>2041</v>
      </c>
      <c r="H720" s="37" t="s">
        <v>2848</v>
      </c>
      <c r="I720" s="26">
        <v>6927</v>
      </c>
      <c r="J720" s="27">
        <v>7918.3108020914451</v>
      </c>
      <c r="K720" s="27">
        <f t="shared" si="394"/>
        <v>2851.1531999999993</v>
      </c>
      <c r="L720" s="24">
        <v>925</v>
      </c>
      <c r="M720" s="24">
        <v>423</v>
      </c>
      <c r="N720" s="24">
        <v>224</v>
      </c>
      <c r="O720" s="24">
        <f t="shared" si="395"/>
        <v>647</v>
      </c>
      <c r="P720" s="28">
        <v>41.16</v>
      </c>
      <c r="Q720" s="28">
        <f t="shared" si="396"/>
        <v>0.47892062477664682</v>
      </c>
      <c r="R720" s="29">
        <v>0.48318600797298789</v>
      </c>
      <c r="S720" s="29">
        <v>6.577838957668837E-2</v>
      </c>
      <c r="T720" s="29">
        <v>0.36459521557718522</v>
      </c>
      <c r="U720" s="28" t="s">
        <v>215</v>
      </c>
      <c r="V720" s="28" t="s">
        <v>129</v>
      </c>
      <c r="W720" s="28">
        <v>0.56114251795027881</v>
      </c>
      <c r="X720" s="27">
        <v>4443.3008613984857</v>
      </c>
      <c r="Y720" s="30">
        <f t="shared" si="397"/>
        <v>3.5583188636583601E-4</v>
      </c>
      <c r="Z720" s="27">
        <f t="shared" si="398"/>
        <v>4443.3008613984857</v>
      </c>
      <c r="AA720" s="27">
        <v>0</v>
      </c>
      <c r="AB720" s="27">
        <v>0</v>
      </c>
      <c r="AC720" s="27">
        <v>0</v>
      </c>
      <c r="AD720" s="27">
        <v>0</v>
      </c>
      <c r="AE720" s="27">
        <v>0</v>
      </c>
      <c r="AF720" s="27">
        <f t="shared" si="399"/>
        <v>0</v>
      </c>
      <c r="AG720" s="27">
        <f t="shared" si="400"/>
        <v>0</v>
      </c>
      <c r="AH720" s="27">
        <v>0</v>
      </c>
      <c r="AI720" s="27">
        <v>0</v>
      </c>
      <c r="AJ720" s="27">
        <v>0</v>
      </c>
      <c r="AK720" s="27">
        <v>0</v>
      </c>
      <c r="AL720" s="27">
        <v>0</v>
      </c>
      <c r="AM720" s="27">
        <v>0</v>
      </c>
      <c r="AN720" s="27">
        <f t="shared" si="401"/>
        <v>0</v>
      </c>
      <c r="AO720" s="27">
        <v>0</v>
      </c>
      <c r="AP720" s="30">
        <f t="shared" si="402"/>
        <v>0</v>
      </c>
      <c r="AQ720" s="30">
        <f t="shared" si="403"/>
        <v>0</v>
      </c>
      <c r="AR720" s="31">
        <f t="shared" si="404"/>
        <v>0</v>
      </c>
      <c r="AS720" s="31">
        <f t="shared" si="421"/>
        <v>0</v>
      </c>
      <c r="AT720" s="32">
        <f t="shared" si="405"/>
        <v>0</v>
      </c>
      <c r="AU720" s="24">
        <v>2232.2249364062091</v>
      </c>
      <c r="AV720" s="28">
        <f t="shared" si="406"/>
        <v>6.1990101792469422E-2</v>
      </c>
      <c r="AW720" s="30">
        <f t="shared" si="407"/>
        <v>7.9615376793169921E-4</v>
      </c>
      <c r="AX720" s="33">
        <f t="shared" si="408"/>
        <v>6.1990101792469422E-2</v>
      </c>
      <c r="AY720" s="30">
        <f t="shared" si="409"/>
        <v>7.9615376793169921E-4</v>
      </c>
      <c r="AZ720" s="31">
        <f t="shared" si="410"/>
        <v>0.90117630114708569</v>
      </c>
      <c r="BA720" s="31">
        <f t="shared" si="422"/>
        <v>2232.2249364062091</v>
      </c>
      <c r="BB720" s="33">
        <f t="shared" si="411"/>
        <v>0</v>
      </c>
      <c r="BC720" s="31">
        <f t="shared" si="412"/>
        <v>0.48211747030418101</v>
      </c>
      <c r="BD720" s="30">
        <f t="shared" si="413"/>
        <v>3.5583188636583601E-4</v>
      </c>
      <c r="BE720" s="31">
        <f t="shared" si="414"/>
        <v>0.94343800431743996</v>
      </c>
      <c r="BF720" s="31">
        <f t="shared" si="415"/>
        <v>0.50164545138469485</v>
      </c>
      <c r="BG720" s="31">
        <f t="shared" si="416"/>
        <v>0.76132854049238285</v>
      </c>
      <c r="BH720" s="24">
        <v>0</v>
      </c>
      <c r="BI720" s="24">
        <v>425.50911572400003</v>
      </c>
      <c r="BJ720" s="24">
        <f t="shared" si="390"/>
        <v>18.609027420290417</v>
      </c>
      <c r="BK720" s="28">
        <f t="shared" si="423"/>
        <v>9.3045137101452086E-3</v>
      </c>
      <c r="BL720" s="28" t="str">
        <f t="shared" si="417"/>
        <v>TRUEFALSE</v>
      </c>
      <c r="BM720" s="24" t="str">
        <f t="shared" si="418"/>
        <v>TRUEFALSE</v>
      </c>
      <c r="BN720" s="28">
        <v>0.54659999999999997</v>
      </c>
      <c r="BO720" s="28">
        <f t="shared" si="419"/>
        <v>0.48586666666666667</v>
      </c>
      <c r="BP720" s="24">
        <v>11.72</v>
      </c>
      <c r="BQ720" s="24">
        <f t="shared" si="420"/>
        <v>128.32258064516128</v>
      </c>
      <c r="BR720" s="24">
        <v>31</v>
      </c>
      <c r="BS720" s="28">
        <v>42.58</v>
      </c>
      <c r="BT720" s="28">
        <v>2949.5165999999995</v>
      </c>
      <c r="BU720" s="24">
        <v>3.4</v>
      </c>
      <c r="BV720" s="28">
        <v>25.869999999999997</v>
      </c>
      <c r="BW720" s="28">
        <v>1792.0148999999999</v>
      </c>
      <c r="BX720" s="24">
        <v>2333</v>
      </c>
      <c r="BY720" s="24">
        <v>4268</v>
      </c>
      <c r="BZ720" s="24">
        <v>326</v>
      </c>
      <c r="CA720" s="24">
        <v>1815</v>
      </c>
      <c r="CB720" s="24">
        <v>1031</v>
      </c>
      <c r="CC720" s="24">
        <v>4081</v>
      </c>
      <c r="CD720" s="24">
        <v>62.3</v>
      </c>
      <c r="CE720" s="24">
        <v>26.39</v>
      </c>
      <c r="CF720" s="24">
        <v>111.51</v>
      </c>
      <c r="CG720" s="24">
        <v>0</v>
      </c>
      <c r="CH720" s="24">
        <v>6927</v>
      </c>
      <c r="CI720" s="24">
        <v>100</v>
      </c>
      <c r="CJ720" s="24" t="s">
        <v>1980</v>
      </c>
      <c r="CK720" s="24">
        <v>1638</v>
      </c>
      <c r="CL720" s="28">
        <v>1.01</v>
      </c>
      <c r="CM720" s="28">
        <v>4.28</v>
      </c>
      <c r="CN720" s="24">
        <v>394</v>
      </c>
      <c r="CO720" s="24">
        <v>24.07</v>
      </c>
      <c r="CP720" s="24">
        <v>577</v>
      </c>
      <c r="CQ720" s="24">
        <v>1324</v>
      </c>
      <c r="CR720" s="24">
        <v>1868</v>
      </c>
      <c r="CS720" s="24">
        <v>3978</v>
      </c>
      <c r="CT720" s="24">
        <v>381</v>
      </c>
      <c r="CU720" s="24">
        <v>995</v>
      </c>
      <c r="CV720" s="24">
        <v>637</v>
      </c>
      <c r="CW720" s="24">
        <v>294</v>
      </c>
      <c r="CX720" s="24">
        <v>66.84</v>
      </c>
      <c r="CY720" s="24">
        <v>96.79</v>
      </c>
      <c r="CZ720" s="24">
        <v>74.94</v>
      </c>
      <c r="DA720" s="24">
        <v>30.95</v>
      </c>
      <c r="DB720" s="24">
        <v>642</v>
      </c>
      <c r="DC720" s="24">
        <v>4.47</v>
      </c>
      <c r="DD720" s="24">
        <v>13.56</v>
      </c>
      <c r="DE720" s="24">
        <v>420</v>
      </c>
      <c r="DF720" s="24">
        <v>25.66</v>
      </c>
      <c r="DG720" s="24">
        <v>4.34</v>
      </c>
      <c r="DH720" s="24">
        <v>12.4</v>
      </c>
    </row>
    <row r="721" spans="1:112" ht="12.3" customHeight="1">
      <c r="A721" s="24">
        <v>732</v>
      </c>
      <c r="B721" s="24" t="s">
        <v>112</v>
      </c>
      <c r="C721" s="24" t="s">
        <v>113</v>
      </c>
      <c r="D721" s="25" t="s">
        <v>114</v>
      </c>
      <c r="E721" s="25" t="s">
        <v>115</v>
      </c>
      <c r="F721" s="25" t="s">
        <v>116</v>
      </c>
      <c r="G721" s="25" t="s">
        <v>117</v>
      </c>
      <c r="H721" s="37" t="s">
        <v>2848</v>
      </c>
      <c r="I721" s="26">
        <v>161914</v>
      </c>
      <c r="J721" s="27">
        <v>195613.16441726708</v>
      </c>
      <c r="K721" s="27">
        <f t="shared" si="394"/>
        <v>44785.412400000001</v>
      </c>
      <c r="L721" s="24">
        <v>30503</v>
      </c>
      <c r="M721" s="24">
        <v>7657</v>
      </c>
      <c r="N721" s="24">
        <v>4004</v>
      </c>
      <c r="O721" s="24">
        <f t="shared" si="395"/>
        <v>11661</v>
      </c>
      <c r="P721" s="28">
        <v>27.66</v>
      </c>
      <c r="Q721" s="28">
        <f t="shared" si="396"/>
        <v>0.42976311767579478</v>
      </c>
      <c r="R721" s="29">
        <v>0.4556856532032062</v>
      </c>
      <c r="S721" s="29">
        <v>0.22972818988165122</v>
      </c>
      <c r="T721" s="29">
        <v>0.34967105875166349</v>
      </c>
      <c r="U721" s="28" t="s">
        <v>118</v>
      </c>
      <c r="V721" s="28" t="s">
        <v>119</v>
      </c>
      <c r="W721" s="28">
        <v>0.4274165560290612</v>
      </c>
      <c r="X721" s="27">
        <v>83608.3050491748</v>
      </c>
      <c r="Y721" s="30">
        <f t="shared" si="397"/>
        <v>6.6955855184054405E-3</v>
      </c>
      <c r="Z721" s="27">
        <f t="shared" si="398"/>
        <v>76672.3050491748</v>
      </c>
      <c r="AA721" s="27">
        <v>0</v>
      </c>
      <c r="AB721" s="27">
        <v>0</v>
      </c>
      <c r="AC721" s="27">
        <v>648</v>
      </c>
      <c r="AD721" s="27">
        <v>6933</v>
      </c>
      <c r="AE721" s="27">
        <v>65129</v>
      </c>
      <c r="AF721" s="27">
        <f t="shared" si="399"/>
        <v>65129</v>
      </c>
      <c r="AG721" s="27">
        <f t="shared" si="400"/>
        <v>3</v>
      </c>
      <c r="AH721" s="27">
        <v>0</v>
      </c>
      <c r="AI721" s="27">
        <v>0</v>
      </c>
      <c r="AJ721" s="27">
        <v>0</v>
      </c>
      <c r="AK721" s="27">
        <v>6936</v>
      </c>
      <c r="AL721" s="27">
        <v>65129</v>
      </c>
      <c r="AM721" s="27">
        <v>65129</v>
      </c>
      <c r="AN721" s="27">
        <f t="shared" si="401"/>
        <v>2</v>
      </c>
      <c r="AO721" s="27">
        <v>6936</v>
      </c>
      <c r="AP721" s="30">
        <f t="shared" si="402"/>
        <v>4.0111586083592873E-3</v>
      </c>
      <c r="AQ721" s="30">
        <f t="shared" si="403"/>
        <v>0</v>
      </c>
      <c r="AR721" s="31">
        <f t="shared" si="404"/>
        <v>8.2958265879454721E-2</v>
      </c>
      <c r="AS721" s="31">
        <f t="shared" si="421"/>
        <v>8.2958265879454721E-2</v>
      </c>
      <c r="AT721" s="32">
        <f t="shared" si="405"/>
        <v>3.545773629633972E-2</v>
      </c>
      <c r="AU721" s="24">
        <v>20903.234089157268</v>
      </c>
      <c r="AV721" s="28">
        <f t="shared" si="406"/>
        <v>0.58049419117450174</v>
      </c>
      <c r="AW721" s="30">
        <f t="shared" si="407"/>
        <v>7.4554263374703375E-3</v>
      </c>
      <c r="AX721" s="33">
        <f t="shared" si="408"/>
        <v>0.58049419117450174</v>
      </c>
      <c r="AY721" s="30">
        <f t="shared" si="409"/>
        <v>7.4554263374703375E-3</v>
      </c>
      <c r="AZ721" s="31">
        <f t="shared" si="410"/>
        <v>0.95580311487369085</v>
      </c>
      <c r="BA721" s="31">
        <f t="shared" si="422"/>
        <v>20903.234089157268</v>
      </c>
      <c r="BB721" s="33">
        <f t="shared" si="411"/>
        <v>0</v>
      </c>
      <c r="BC721" s="31">
        <f t="shared" si="412"/>
        <v>0.6639943197504663</v>
      </c>
      <c r="BD721" s="30">
        <f t="shared" si="413"/>
        <v>2.6844269100461532E-3</v>
      </c>
      <c r="BE721" s="31">
        <f t="shared" si="414"/>
        <v>0.95245502937788229</v>
      </c>
      <c r="BF721" s="31">
        <f t="shared" si="415"/>
        <v>0.46218905697511631</v>
      </c>
      <c r="BG721" s="31">
        <f t="shared" si="416"/>
        <v>0.70144704632948618</v>
      </c>
      <c r="BH721" s="24">
        <v>89.69</v>
      </c>
      <c r="BI721" s="24">
        <v>1691.67988302</v>
      </c>
      <c r="BJ721" s="24">
        <f t="shared" si="390"/>
        <v>115.63249429203884</v>
      </c>
      <c r="BK721" s="28">
        <f t="shared" si="423"/>
        <v>5.781624714601942E-2</v>
      </c>
      <c r="BL721" s="28" t="str">
        <f t="shared" si="417"/>
        <v>FALSETRUE</v>
      </c>
      <c r="BM721" s="24" t="str">
        <f t="shared" si="418"/>
        <v>TRUETRUE</v>
      </c>
      <c r="BN721" s="28">
        <v>0.42680000000000001</v>
      </c>
      <c r="BO721" s="28">
        <f t="shared" si="419"/>
        <v>0.37937777777777781</v>
      </c>
      <c r="BP721" s="24">
        <v>6.7</v>
      </c>
      <c r="BQ721" s="24">
        <f t="shared" si="420"/>
        <v>210.80172413793105</v>
      </c>
      <c r="BR721" s="24">
        <v>232</v>
      </c>
      <c r="BS721" s="28">
        <v>10.92</v>
      </c>
      <c r="BT721" s="28">
        <v>17681.0088</v>
      </c>
      <c r="BU721" s="24">
        <v>1.5</v>
      </c>
      <c r="BV721" s="28">
        <v>14.92</v>
      </c>
      <c r="BW721" s="28">
        <v>24157.568799999997</v>
      </c>
      <c r="BX721" s="24">
        <v>46118</v>
      </c>
      <c r="BY721" s="24">
        <v>108059</v>
      </c>
      <c r="BZ721" s="24">
        <v>7737</v>
      </c>
      <c r="CA721" s="24">
        <v>36485</v>
      </c>
      <c r="CB721" s="24">
        <v>19806</v>
      </c>
      <c r="CC721" s="24">
        <v>105623</v>
      </c>
      <c r="CD721" s="24">
        <v>49.84</v>
      </c>
      <c r="CE721" s="24">
        <v>28.25</v>
      </c>
      <c r="CF721" s="24">
        <v>100.17</v>
      </c>
      <c r="CG721" s="24">
        <v>145223</v>
      </c>
      <c r="CH721" s="24">
        <v>16691</v>
      </c>
      <c r="CI721" s="24">
        <v>10.31</v>
      </c>
      <c r="CJ721" s="24" t="s">
        <v>98</v>
      </c>
      <c r="CK721" s="24">
        <v>43234</v>
      </c>
      <c r="CL721" s="28">
        <v>1.02</v>
      </c>
      <c r="CM721" s="28">
        <v>3.77</v>
      </c>
      <c r="CN721" s="24">
        <v>17059</v>
      </c>
      <c r="CO721" s="24">
        <v>39.54</v>
      </c>
      <c r="CP721" s="24">
        <v>10263</v>
      </c>
      <c r="CQ721" s="24">
        <v>21278</v>
      </c>
      <c r="CR721" s="24">
        <v>13990</v>
      </c>
      <c r="CS721" s="24">
        <v>48906</v>
      </c>
      <c r="CT721" s="24">
        <v>6831</v>
      </c>
      <c r="CU721" s="24">
        <v>18168</v>
      </c>
      <c r="CV721" s="24">
        <v>13529</v>
      </c>
      <c r="CW721" s="24">
        <v>10986</v>
      </c>
      <c r="CX721" s="24">
        <v>56.72</v>
      </c>
      <c r="CY721" s="24">
        <v>95.67</v>
      </c>
      <c r="CZ721" s="24">
        <v>82.26</v>
      </c>
      <c r="DA721" s="24">
        <v>48.39</v>
      </c>
      <c r="DB721" s="24">
        <v>8853</v>
      </c>
      <c r="DC721" s="24">
        <v>5.18</v>
      </c>
      <c r="DD721" s="24">
        <v>10.34</v>
      </c>
      <c r="DE721" s="24">
        <v>5423</v>
      </c>
      <c r="DF721" s="24">
        <v>12.57</v>
      </c>
      <c r="DG721" s="24">
        <v>9.23</v>
      </c>
      <c r="DH721" s="24">
        <v>6.25</v>
      </c>
    </row>
    <row r="722" spans="1:112" ht="12.3" customHeight="1">
      <c r="A722" s="24">
        <v>733</v>
      </c>
      <c r="B722" s="24" t="s">
        <v>112</v>
      </c>
      <c r="C722" s="24" t="s">
        <v>113</v>
      </c>
      <c r="D722" s="25" t="s">
        <v>114</v>
      </c>
      <c r="E722" s="25" t="s">
        <v>115</v>
      </c>
      <c r="F722" s="25" t="s">
        <v>1299</v>
      </c>
      <c r="G722" s="25" t="s">
        <v>2209</v>
      </c>
      <c r="H722" s="37" t="s">
        <v>2848</v>
      </c>
      <c r="I722" s="26">
        <v>3468</v>
      </c>
      <c r="J722" s="27">
        <v>4189.7949170490638</v>
      </c>
      <c r="K722" s="27">
        <f t="shared" si="394"/>
        <v>1949.7095999999999</v>
      </c>
      <c r="L722" s="24">
        <v>380</v>
      </c>
      <c r="M722" s="24">
        <v>284</v>
      </c>
      <c r="N722" s="24">
        <v>204</v>
      </c>
      <c r="O722" s="24">
        <f t="shared" si="395"/>
        <v>488</v>
      </c>
      <c r="P722" s="28">
        <v>56.22</v>
      </c>
      <c r="Q722" s="28">
        <f t="shared" si="396"/>
        <v>0.68154825674929798</v>
      </c>
      <c r="R722" s="29">
        <v>0.4556856532032062</v>
      </c>
      <c r="S722" s="29">
        <v>0.22972818988165122</v>
      </c>
      <c r="T722" s="29">
        <v>0.34967105875166349</v>
      </c>
      <c r="U722" s="28" t="s">
        <v>118</v>
      </c>
      <c r="V722" s="28" t="s">
        <v>119</v>
      </c>
      <c r="W722" s="28">
        <v>0.86874037526948011</v>
      </c>
      <c r="X722" s="27">
        <v>3639.844008539364</v>
      </c>
      <c r="Y722" s="30">
        <f t="shared" si="397"/>
        <v>2.9148882779643807E-4</v>
      </c>
      <c r="Z722" s="27">
        <f t="shared" si="398"/>
        <v>3639.844008539364</v>
      </c>
      <c r="AA722" s="27">
        <v>0</v>
      </c>
      <c r="AB722" s="27">
        <v>0</v>
      </c>
      <c r="AC722" s="27">
        <v>0</v>
      </c>
      <c r="AD722" s="27">
        <v>0</v>
      </c>
      <c r="AE722" s="27">
        <v>0</v>
      </c>
      <c r="AF722" s="27">
        <f t="shared" si="399"/>
        <v>0</v>
      </c>
      <c r="AG722" s="27">
        <f t="shared" si="400"/>
        <v>0</v>
      </c>
      <c r="AH722" s="27">
        <v>0</v>
      </c>
      <c r="AI722" s="27">
        <v>0</v>
      </c>
      <c r="AJ722" s="27">
        <v>0</v>
      </c>
      <c r="AK722" s="27">
        <v>0</v>
      </c>
      <c r="AL722" s="27">
        <v>0</v>
      </c>
      <c r="AM722" s="27">
        <v>0</v>
      </c>
      <c r="AN722" s="27">
        <f t="shared" si="401"/>
        <v>0</v>
      </c>
      <c r="AO722" s="27">
        <v>0</v>
      </c>
      <c r="AP722" s="30">
        <f t="shared" si="402"/>
        <v>0</v>
      </c>
      <c r="AQ722" s="30">
        <f t="shared" si="403"/>
        <v>0</v>
      </c>
      <c r="AR722" s="31">
        <f t="shared" si="404"/>
        <v>0</v>
      </c>
      <c r="AS722" s="31">
        <f t="shared" si="421"/>
        <v>0</v>
      </c>
      <c r="AT722" s="32">
        <f t="shared" si="405"/>
        <v>0</v>
      </c>
      <c r="AU722" s="24">
        <v>938.23960529103852</v>
      </c>
      <c r="AV722" s="28">
        <f t="shared" si="406"/>
        <v>2.6055424652389896E-2</v>
      </c>
      <c r="AW722" s="30">
        <f t="shared" si="407"/>
        <v>3.346360775710277E-4</v>
      </c>
      <c r="AX722" s="33">
        <f t="shared" si="408"/>
        <v>2.6055424652389896E-2</v>
      </c>
      <c r="AY722" s="30">
        <f t="shared" si="409"/>
        <v>3.346360775710277E-4</v>
      </c>
      <c r="AZ722" s="31">
        <f t="shared" si="410"/>
        <v>0.89739041603131675</v>
      </c>
      <c r="BA722" s="31">
        <f t="shared" si="422"/>
        <v>938.23960529103852</v>
      </c>
      <c r="BB722" s="33">
        <f t="shared" si="411"/>
        <v>0</v>
      </c>
      <c r="BC722" s="31">
        <f t="shared" si="412"/>
        <v>0.45971049796230429</v>
      </c>
      <c r="BD722" s="30">
        <f t="shared" si="413"/>
        <v>2.9148882779643807E-4</v>
      </c>
      <c r="BE722" s="31">
        <f t="shared" si="414"/>
        <v>0.94318884851074714</v>
      </c>
      <c r="BF722" s="31">
        <f t="shared" si="415"/>
        <v>0.60407357086934121</v>
      </c>
      <c r="BG722" s="31">
        <f t="shared" si="416"/>
        <v>0.91677986671765321</v>
      </c>
      <c r="BH722" s="24">
        <v>0</v>
      </c>
      <c r="BI722" s="24">
        <v>111.521013825</v>
      </c>
      <c r="BJ722" s="24">
        <f t="shared" si="390"/>
        <v>37.569555488651993</v>
      </c>
      <c r="BK722" s="28">
        <f t="shared" si="423"/>
        <v>1.8784777744325996E-2</v>
      </c>
      <c r="BL722" s="28" t="str">
        <f t="shared" si="417"/>
        <v>TRUEFALSE</v>
      </c>
      <c r="BM722" s="24" t="str">
        <f t="shared" si="418"/>
        <v>FALSEFALSE</v>
      </c>
      <c r="BN722" s="28">
        <v>0.54210000000000003</v>
      </c>
      <c r="BO722" s="28">
        <f t="shared" si="419"/>
        <v>0.48186666666666667</v>
      </c>
      <c r="BP722" s="24">
        <v>14.46</v>
      </c>
      <c r="BQ722" s="24">
        <f t="shared" si="420"/>
        <v>51.428571428571431</v>
      </c>
      <c r="BR722" s="24">
        <v>21</v>
      </c>
      <c r="BS722" s="28">
        <v>70.210000000000008</v>
      </c>
      <c r="BT722" s="28">
        <v>2434.8828000000003</v>
      </c>
      <c r="BU722" s="24">
        <v>4.83</v>
      </c>
      <c r="BV722" s="28">
        <v>48.179999999999993</v>
      </c>
      <c r="BW722" s="28">
        <v>1670.8823999999995</v>
      </c>
      <c r="BX722" s="24">
        <v>1172</v>
      </c>
      <c r="BY722" s="24">
        <v>2162</v>
      </c>
      <c r="BZ722" s="24">
        <v>134</v>
      </c>
      <c r="CA722" s="24">
        <v>906</v>
      </c>
      <c r="CB722" s="24">
        <v>573</v>
      </c>
      <c r="CC722" s="24">
        <v>1989</v>
      </c>
      <c r="CD722" s="24">
        <v>60.41</v>
      </c>
      <c r="CE722" s="24">
        <v>25.71</v>
      </c>
      <c r="CF722" s="24">
        <v>126.96</v>
      </c>
      <c r="CG722" s="24">
        <v>0</v>
      </c>
      <c r="CH722" s="24">
        <v>3468</v>
      </c>
      <c r="CI722" s="24">
        <v>100</v>
      </c>
      <c r="CJ722" s="24" t="s">
        <v>1980</v>
      </c>
      <c r="CK722" s="24">
        <v>880</v>
      </c>
      <c r="CL722" s="28">
        <v>1.04</v>
      </c>
      <c r="CM722" s="28">
        <v>4.08</v>
      </c>
      <c r="CN722" s="24">
        <v>120</v>
      </c>
      <c r="CO722" s="24">
        <v>13.64</v>
      </c>
      <c r="CP722" s="24">
        <v>157</v>
      </c>
      <c r="CQ722" s="24">
        <v>711</v>
      </c>
      <c r="CR722" s="24">
        <v>212</v>
      </c>
      <c r="CS722" s="24">
        <v>1080</v>
      </c>
      <c r="CT722" s="24">
        <v>145</v>
      </c>
      <c r="CU722" s="24">
        <v>420</v>
      </c>
      <c r="CV722" s="24">
        <v>306</v>
      </c>
      <c r="CW722" s="24">
        <v>149</v>
      </c>
      <c r="CX722" s="24">
        <v>44.07</v>
      </c>
      <c r="CY722" s="24">
        <v>90.13</v>
      </c>
      <c r="CZ722" s="24">
        <v>63.62</v>
      </c>
      <c r="DA722" s="24">
        <v>31.63</v>
      </c>
      <c r="DB722" s="24">
        <v>397</v>
      </c>
      <c r="DC722" s="24">
        <v>13.36</v>
      </c>
      <c r="DD722" s="24">
        <v>15.68</v>
      </c>
      <c r="DE722" s="24">
        <v>185</v>
      </c>
      <c r="DF722" s="24">
        <v>21.02</v>
      </c>
      <c r="DG722" s="24">
        <v>33.75</v>
      </c>
      <c r="DH722" s="24">
        <v>10.83</v>
      </c>
    </row>
    <row r="723" spans="1:112" ht="12.3" customHeight="1">
      <c r="A723" s="24">
        <v>734</v>
      </c>
      <c r="B723" s="24" t="s">
        <v>112</v>
      </c>
      <c r="C723" s="24" t="s">
        <v>113</v>
      </c>
      <c r="D723" s="25" t="s">
        <v>114</v>
      </c>
      <c r="E723" s="25" t="s">
        <v>115</v>
      </c>
      <c r="F723" s="25" t="s">
        <v>2630</v>
      </c>
      <c r="G723" s="25" t="s">
        <v>2631</v>
      </c>
      <c r="H723" s="37" t="s">
        <v>2848</v>
      </c>
      <c r="I723" s="26">
        <v>1591</v>
      </c>
      <c r="J723" s="27">
        <v>1922.1348653474802</v>
      </c>
      <c r="K723" s="27">
        <f t="shared" si="394"/>
        <v>1252.4352000000001</v>
      </c>
      <c r="L723" s="24">
        <v>93</v>
      </c>
      <c r="M723" s="24">
        <v>240</v>
      </c>
      <c r="N723" s="24">
        <v>104</v>
      </c>
      <c r="O723" s="24">
        <f t="shared" si="395"/>
        <v>344</v>
      </c>
      <c r="P723" s="28">
        <v>78.72</v>
      </c>
      <c r="Q723" s="28">
        <f t="shared" si="396"/>
        <v>0.99909537136224502</v>
      </c>
      <c r="R723" s="29">
        <v>0.4556856532032062</v>
      </c>
      <c r="S723" s="29">
        <v>0.22972818988165122</v>
      </c>
      <c r="T723" s="29">
        <v>0.34967105875166349</v>
      </c>
      <c r="U723" s="28" t="s">
        <v>118</v>
      </c>
      <c r="V723" s="28" t="s">
        <v>119</v>
      </c>
      <c r="W723" s="28">
        <v>0.99909537136224502</v>
      </c>
      <c r="X723" s="27">
        <v>1922.1348653474802</v>
      </c>
      <c r="Y723" s="30">
        <f t="shared" si="397"/>
        <v>1.539299039882857E-4</v>
      </c>
      <c r="Z723" s="27">
        <f t="shared" si="398"/>
        <v>1922.1348653474802</v>
      </c>
      <c r="AA723" s="27">
        <v>0</v>
      </c>
      <c r="AB723" s="27">
        <v>0</v>
      </c>
      <c r="AC723" s="27">
        <v>0</v>
      </c>
      <c r="AD723" s="27">
        <v>0</v>
      </c>
      <c r="AE723" s="27">
        <v>0</v>
      </c>
      <c r="AF723" s="27">
        <f t="shared" si="399"/>
        <v>0</v>
      </c>
      <c r="AG723" s="27">
        <f t="shared" si="400"/>
        <v>0</v>
      </c>
      <c r="AH723" s="27">
        <v>0</v>
      </c>
      <c r="AI723" s="27">
        <v>0</v>
      </c>
      <c r="AJ723" s="27">
        <v>0</v>
      </c>
      <c r="AK723" s="27">
        <v>0</v>
      </c>
      <c r="AL723" s="27">
        <v>0</v>
      </c>
      <c r="AM723" s="27">
        <v>0</v>
      </c>
      <c r="AN723" s="27">
        <f t="shared" si="401"/>
        <v>0</v>
      </c>
      <c r="AO723" s="27">
        <v>0</v>
      </c>
      <c r="AP723" s="30">
        <f t="shared" si="402"/>
        <v>0</v>
      </c>
      <c r="AQ723" s="30">
        <f t="shared" si="403"/>
        <v>0</v>
      </c>
      <c r="AR723" s="31">
        <f t="shared" si="404"/>
        <v>0</v>
      </c>
      <c r="AS723" s="31">
        <f t="shared" si="421"/>
        <v>0</v>
      </c>
      <c r="AT723" s="32">
        <f t="shared" si="405"/>
        <v>0</v>
      </c>
      <c r="AU723" s="24">
        <v>195.82269278700002</v>
      </c>
      <c r="AV723" s="28">
        <f t="shared" si="406"/>
        <v>5.4381027920443374E-3</v>
      </c>
      <c r="AW723" s="30">
        <f t="shared" si="407"/>
        <v>6.9842860442148046E-5</v>
      </c>
      <c r="AX723" s="33">
        <f t="shared" si="408"/>
        <v>5.4381027920443374E-3</v>
      </c>
      <c r="AY723" s="30">
        <f t="shared" si="409"/>
        <v>6.9842860442148046E-5</v>
      </c>
      <c r="AZ723" s="31">
        <f t="shared" si="410"/>
        <v>0.89521828542739246</v>
      </c>
      <c r="BA723" s="31">
        <f t="shared" si="422"/>
        <v>195.82269278700002</v>
      </c>
      <c r="BB723" s="33">
        <f t="shared" si="411"/>
        <v>0</v>
      </c>
      <c r="BC723" s="31">
        <f t="shared" si="412"/>
        <v>0.45211401380754768</v>
      </c>
      <c r="BD723" s="30">
        <f t="shared" si="413"/>
        <v>1.539299039882857E-4</v>
      </c>
      <c r="BE723" s="31">
        <f t="shared" si="414"/>
        <v>0.94265617870313712</v>
      </c>
      <c r="BF723" s="31">
        <f t="shared" si="415"/>
        <v>0.64730182665645686</v>
      </c>
      <c r="BG723" s="31">
        <f t="shared" si="416"/>
        <v>0.98238577382912406</v>
      </c>
      <c r="BH723" s="24">
        <v>0</v>
      </c>
      <c r="BI723" s="24">
        <v>45.653545374700002</v>
      </c>
      <c r="BJ723" s="24">
        <f t="shared" si="390"/>
        <v>42.102641746037911</v>
      </c>
      <c r="BK723" s="28">
        <f t="shared" si="423"/>
        <v>2.1051320873018954E-2</v>
      </c>
      <c r="BL723" s="28" t="str">
        <f t="shared" si="417"/>
        <v>TRUEFALSE</v>
      </c>
      <c r="BM723" s="24" t="str">
        <f t="shared" si="418"/>
        <v>FALSEFALSE</v>
      </c>
      <c r="BN723" s="28">
        <v>0.46490000000000004</v>
      </c>
      <c r="BO723" s="28">
        <f t="shared" si="419"/>
        <v>0.41324444444444447</v>
      </c>
      <c r="BP723" s="24">
        <v>19.04</v>
      </c>
      <c r="BQ723" s="24">
        <f t="shared" si="420"/>
        <v>98</v>
      </c>
      <c r="BR723" s="24">
        <v>2</v>
      </c>
      <c r="BS723" s="28">
        <v>66.09</v>
      </c>
      <c r="BT723" s="28">
        <v>1051.4919</v>
      </c>
      <c r="BU723" s="24">
        <v>2.61</v>
      </c>
      <c r="BV723" s="28">
        <v>53.26</v>
      </c>
      <c r="BW723" s="28">
        <v>847.36660000000006</v>
      </c>
      <c r="BX723" s="24">
        <v>483</v>
      </c>
      <c r="BY723" s="24">
        <v>1039</v>
      </c>
      <c r="BZ723" s="24">
        <v>69</v>
      </c>
      <c r="CA723" s="24">
        <v>355</v>
      </c>
      <c r="CB723" s="24">
        <v>260</v>
      </c>
      <c r="CC723" s="24">
        <v>976</v>
      </c>
      <c r="CD723" s="24">
        <v>53.13</v>
      </c>
      <c r="CE723" s="24">
        <v>28.05</v>
      </c>
      <c r="CF723" s="24">
        <v>130.91</v>
      </c>
      <c r="CG723" s="24">
        <v>0</v>
      </c>
      <c r="CH723" s="24">
        <v>1591</v>
      </c>
      <c r="CI723" s="24">
        <v>100</v>
      </c>
      <c r="CJ723" s="24" t="s">
        <v>1980</v>
      </c>
      <c r="CK723" s="24">
        <v>462</v>
      </c>
      <c r="CL723" s="28">
        <v>1</v>
      </c>
      <c r="CM723" s="28">
        <v>3.45</v>
      </c>
      <c r="CN723" s="24">
        <v>41</v>
      </c>
      <c r="CO723" s="24">
        <v>8.89</v>
      </c>
      <c r="CP723" s="24">
        <v>2</v>
      </c>
      <c r="CQ723" s="24">
        <v>10</v>
      </c>
      <c r="CR723" s="24">
        <v>184</v>
      </c>
      <c r="CS723" s="24">
        <v>196</v>
      </c>
      <c r="CT723" s="24">
        <v>29</v>
      </c>
      <c r="CU723" s="24">
        <v>168</v>
      </c>
      <c r="CV723" s="24">
        <v>139</v>
      </c>
      <c r="CW723" s="24">
        <v>43</v>
      </c>
      <c r="CX723" s="24">
        <v>24.79</v>
      </c>
      <c r="CY723" s="24">
        <v>84.85</v>
      </c>
      <c r="CZ723" s="24">
        <v>63.47</v>
      </c>
      <c r="DA723" s="24">
        <v>27.22</v>
      </c>
      <c r="DB723" s="24">
        <v>250</v>
      </c>
      <c r="DC723" s="24">
        <v>16.420000000000002</v>
      </c>
      <c r="DD723" s="24">
        <v>8.24</v>
      </c>
      <c r="DE723" s="24">
        <v>143</v>
      </c>
      <c r="DF723" s="24">
        <v>31.02</v>
      </c>
      <c r="DG723" s="24">
        <v>44.25</v>
      </c>
      <c r="DH723" s="24">
        <v>16.7</v>
      </c>
    </row>
    <row r="724" spans="1:112" ht="12.3" customHeight="1">
      <c r="A724" s="24">
        <v>735</v>
      </c>
      <c r="B724" s="24" t="s">
        <v>112</v>
      </c>
      <c r="C724" s="24" t="s">
        <v>113</v>
      </c>
      <c r="D724" s="25" t="s">
        <v>114</v>
      </c>
      <c r="E724" s="25" t="s">
        <v>115</v>
      </c>
      <c r="F724" s="25" t="s">
        <v>1177</v>
      </c>
      <c r="G724" s="25" t="s">
        <v>1178</v>
      </c>
      <c r="H724" s="37" t="s">
        <v>2848</v>
      </c>
      <c r="I724" s="26">
        <v>16276</v>
      </c>
      <c r="J724" s="27">
        <v>19663.524241606279</v>
      </c>
      <c r="K724" s="27">
        <f t="shared" si="394"/>
        <v>5400.3768000000009</v>
      </c>
      <c r="L724" s="24">
        <v>2815</v>
      </c>
      <c r="M724" s="24">
        <v>812</v>
      </c>
      <c r="N724" s="24">
        <v>586</v>
      </c>
      <c r="O724" s="24">
        <f t="shared" si="395"/>
        <v>1398</v>
      </c>
      <c r="P724" s="28">
        <v>33.18</v>
      </c>
      <c r="Q724" s="28">
        <f t="shared" si="396"/>
        <v>0.46063600405554178</v>
      </c>
      <c r="R724" s="29">
        <v>0.4556856532032062</v>
      </c>
      <c r="S724" s="29">
        <v>0.22972818988165122</v>
      </c>
      <c r="T724" s="29">
        <v>0.34967105875166349</v>
      </c>
      <c r="U724" s="28" t="s">
        <v>118</v>
      </c>
      <c r="V724" s="28" t="s">
        <v>119</v>
      </c>
      <c r="W724" s="28">
        <v>0.51271443705872211</v>
      </c>
      <c r="X724" s="27">
        <v>10081.772762125698</v>
      </c>
      <c r="Y724" s="30">
        <f t="shared" si="397"/>
        <v>8.0737639240791536E-4</v>
      </c>
      <c r="Z724" s="27">
        <f t="shared" si="398"/>
        <v>10081.772762125698</v>
      </c>
      <c r="AA724" s="27">
        <v>0</v>
      </c>
      <c r="AB724" s="27">
        <v>0</v>
      </c>
      <c r="AC724" s="27">
        <v>57</v>
      </c>
      <c r="AD724" s="27">
        <v>0</v>
      </c>
      <c r="AE724" s="27">
        <v>0</v>
      </c>
      <c r="AF724" s="27">
        <f t="shared" si="399"/>
        <v>57</v>
      </c>
      <c r="AG724" s="27">
        <f t="shared" si="400"/>
        <v>1</v>
      </c>
      <c r="AH724" s="27">
        <v>0</v>
      </c>
      <c r="AI724" s="27">
        <v>0</v>
      </c>
      <c r="AJ724" s="27">
        <v>57</v>
      </c>
      <c r="AK724" s="27">
        <v>0</v>
      </c>
      <c r="AL724" s="27">
        <v>0</v>
      </c>
      <c r="AM724" s="27">
        <v>57</v>
      </c>
      <c r="AN724" s="27">
        <f t="shared" si="401"/>
        <v>1</v>
      </c>
      <c r="AO724" s="27">
        <v>0</v>
      </c>
      <c r="AP724" s="30">
        <f t="shared" si="402"/>
        <v>0</v>
      </c>
      <c r="AQ724" s="30">
        <f t="shared" si="403"/>
        <v>0</v>
      </c>
      <c r="AR724" s="31">
        <f t="shared" si="404"/>
        <v>0</v>
      </c>
      <c r="AS724" s="31">
        <f t="shared" si="421"/>
        <v>0</v>
      </c>
      <c r="AT724" s="32">
        <f t="shared" si="405"/>
        <v>0</v>
      </c>
      <c r="AU724" s="24">
        <v>1969.8488671796104</v>
      </c>
      <c r="AV724" s="28">
        <f t="shared" si="406"/>
        <v>5.4703775502498671E-2</v>
      </c>
      <c r="AW724" s="30">
        <f t="shared" si="407"/>
        <v>7.0257372914485014E-4</v>
      </c>
      <c r="AX724" s="33">
        <f t="shared" si="408"/>
        <v>5.4703775502498671E-2</v>
      </c>
      <c r="AY724" s="30">
        <f t="shared" si="409"/>
        <v>7.0257372914485014E-4</v>
      </c>
      <c r="AZ724" s="31">
        <f t="shared" si="410"/>
        <v>0.90040865283505822</v>
      </c>
      <c r="BA724" s="31">
        <f t="shared" si="422"/>
        <v>1969.8488671796104</v>
      </c>
      <c r="BB724" s="33">
        <f t="shared" si="411"/>
        <v>0</v>
      </c>
      <c r="BC724" s="31">
        <f t="shared" si="412"/>
        <v>0.4702660271802544</v>
      </c>
      <c r="BD724" s="30">
        <f t="shared" si="413"/>
        <v>8.0737639240791536E-4</v>
      </c>
      <c r="BE724" s="31">
        <f t="shared" si="414"/>
        <v>0.94518652137836334</v>
      </c>
      <c r="BF724" s="31">
        <f t="shared" si="415"/>
        <v>0.4862361116098311</v>
      </c>
      <c r="BG724" s="31">
        <f t="shared" si="416"/>
        <v>0.73794236181107409</v>
      </c>
      <c r="BH724" s="24">
        <v>83.66</v>
      </c>
      <c r="BI724" s="24">
        <v>264.76288387</v>
      </c>
      <c r="BJ724" s="24">
        <f t="shared" si="390"/>
        <v>74.268432018066306</v>
      </c>
      <c r="BK724" s="28">
        <f t="shared" si="423"/>
        <v>3.7134216009033154E-2</v>
      </c>
      <c r="BL724" s="28" t="str">
        <f t="shared" si="417"/>
        <v>TRUETRUE</v>
      </c>
      <c r="BM724" s="24" t="str">
        <f t="shared" si="418"/>
        <v>FALSETRUE</v>
      </c>
      <c r="BN724" s="28">
        <v>0.44619999999999999</v>
      </c>
      <c r="BO724" s="28">
        <f t="shared" si="419"/>
        <v>0.39662222222222221</v>
      </c>
      <c r="BP724" s="24">
        <v>10.19</v>
      </c>
      <c r="BQ724" s="24">
        <f t="shared" si="420"/>
        <v>182.95238095238096</v>
      </c>
      <c r="BR724" s="24">
        <v>21</v>
      </c>
      <c r="BS724" s="28">
        <v>17.02</v>
      </c>
      <c r="BT724" s="28">
        <v>2770.1751999999997</v>
      </c>
      <c r="BU724" s="24">
        <v>1.4</v>
      </c>
      <c r="BV724" s="28">
        <v>15.09</v>
      </c>
      <c r="BW724" s="28">
        <v>2456.0484000000001</v>
      </c>
      <c r="BX724" s="24">
        <v>4757</v>
      </c>
      <c r="BY724" s="24">
        <v>10662</v>
      </c>
      <c r="BZ724" s="24">
        <v>857</v>
      </c>
      <c r="CA724" s="24">
        <v>3713</v>
      </c>
      <c r="CB724" s="24">
        <v>2101</v>
      </c>
      <c r="CC724" s="24">
        <v>10462</v>
      </c>
      <c r="CD724" s="24">
        <v>52.65</v>
      </c>
      <c r="CE724" s="24">
        <v>28.26</v>
      </c>
      <c r="CF724" s="24">
        <v>103.07</v>
      </c>
      <c r="CG724" s="24">
        <v>13616</v>
      </c>
      <c r="CH724" s="24">
        <v>2660</v>
      </c>
      <c r="CI724" s="24">
        <v>16.34</v>
      </c>
      <c r="CJ724" s="24" t="s">
        <v>98</v>
      </c>
      <c r="CK724" s="24">
        <v>4368</v>
      </c>
      <c r="CL724" s="28">
        <v>1.02</v>
      </c>
      <c r="CM724" s="28">
        <v>3.79</v>
      </c>
      <c r="CN724" s="24">
        <v>1473</v>
      </c>
      <c r="CO724" s="24">
        <v>33.83</v>
      </c>
      <c r="CP724" s="24">
        <v>493</v>
      </c>
      <c r="CQ724" s="24">
        <v>1671</v>
      </c>
      <c r="CR724" s="24">
        <v>1678</v>
      </c>
      <c r="CS724" s="24">
        <v>3842</v>
      </c>
      <c r="CT724" s="24">
        <v>711</v>
      </c>
      <c r="CU724" s="24">
        <v>1936</v>
      </c>
      <c r="CV724" s="24">
        <v>1402</v>
      </c>
      <c r="CW724" s="24">
        <v>1183</v>
      </c>
      <c r="CX724" s="24">
        <v>59.65</v>
      </c>
      <c r="CY724" s="24">
        <v>96.41</v>
      </c>
      <c r="CZ724" s="24">
        <v>80.760000000000005</v>
      </c>
      <c r="DA724" s="24">
        <v>52.32</v>
      </c>
      <c r="DB724" s="24">
        <v>1350</v>
      </c>
      <c r="DC724" s="24">
        <v>4.58</v>
      </c>
      <c r="DD724" s="24">
        <v>11.12</v>
      </c>
      <c r="DE724" s="24">
        <v>789</v>
      </c>
      <c r="DF724" s="24">
        <v>18.12</v>
      </c>
      <c r="DG724" s="24">
        <v>12.36</v>
      </c>
      <c r="DH724" s="24">
        <v>10.23</v>
      </c>
    </row>
    <row r="725" spans="1:112" ht="12.3" customHeight="1">
      <c r="A725" s="24">
        <v>736</v>
      </c>
      <c r="B725" s="24" t="s">
        <v>112</v>
      </c>
      <c r="C725" s="24" t="s">
        <v>113</v>
      </c>
      <c r="D725" s="25" t="s">
        <v>114</v>
      </c>
      <c r="E725" s="25" t="s">
        <v>115</v>
      </c>
      <c r="F725" s="25" t="s">
        <v>1923</v>
      </c>
      <c r="G725" s="25" t="s">
        <v>1924</v>
      </c>
      <c r="H725" s="37" t="s">
        <v>2848</v>
      </c>
      <c r="I725" s="26">
        <v>9395</v>
      </c>
      <c r="J725" s="27">
        <v>11350.381558730094</v>
      </c>
      <c r="K725" s="27">
        <f t="shared" si="394"/>
        <v>3421.6590000000001</v>
      </c>
      <c r="L725" s="24">
        <v>1653</v>
      </c>
      <c r="M725" s="24">
        <v>651</v>
      </c>
      <c r="N725" s="24">
        <v>296</v>
      </c>
      <c r="O725" s="24">
        <f t="shared" si="395"/>
        <v>947</v>
      </c>
      <c r="P725" s="28">
        <v>36.42</v>
      </c>
      <c r="Q725" s="28">
        <f t="shared" si="396"/>
        <v>0.48071522515811232</v>
      </c>
      <c r="R725" s="29">
        <v>0.4556856532032062</v>
      </c>
      <c r="S725" s="29">
        <v>0.22972818988165122</v>
      </c>
      <c r="T725" s="29">
        <v>0.34967105875166349</v>
      </c>
      <c r="U725" s="28" t="s">
        <v>118</v>
      </c>
      <c r="V725" s="28" t="s">
        <v>119</v>
      </c>
      <c r="W725" s="28">
        <v>0.56278058461960989</v>
      </c>
      <c r="X725" s="27">
        <v>6387.7743692777613</v>
      </c>
      <c r="Y725" s="30">
        <f t="shared" si="397"/>
        <v>5.1155073095456515E-4</v>
      </c>
      <c r="Z725" s="27">
        <f t="shared" si="398"/>
        <v>6387.7743692777613</v>
      </c>
      <c r="AA725" s="27">
        <v>0</v>
      </c>
      <c r="AB725" s="27">
        <v>0</v>
      </c>
      <c r="AC725" s="27">
        <v>160</v>
      </c>
      <c r="AD725" s="27">
        <v>0</v>
      </c>
      <c r="AE725" s="27">
        <v>0</v>
      </c>
      <c r="AF725" s="27">
        <f t="shared" si="399"/>
        <v>160</v>
      </c>
      <c r="AG725" s="27">
        <f t="shared" si="400"/>
        <v>1</v>
      </c>
      <c r="AH725" s="27">
        <v>0</v>
      </c>
      <c r="AI725" s="27">
        <v>0</v>
      </c>
      <c r="AJ725" s="27">
        <v>160</v>
      </c>
      <c r="AK725" s="27">
        <v>0</v>
      </c>
      <c r="AL725" s="27">
        <v>0</v>
      </c>
      <c r="AM725" s="27">
        <v>160</v>
      </c>
      <c r="AN725" s="27">
        <f t="shared" si="401"/>
        <v>1</v>
      </c>
      <c r="AO725" s="27">
        <v>0</v>
      </c>
      <c r="AP725" s="30">
        <f t="shared" si="402"/>
        <v>0</v>
      </c>
      <c r="AQ725" s="30">
        <f t="shared" si="403"/>
        <v>0</v>
      </c>
      <c r="AR725" s="31">
        <f t="shared" si="404"/>
        <v>0</v>
      </c>
      <c r="AS725" s="31">
        <f t="shared" si="421"/>
        <v>0</v>
      </c>
      <c r="AT725" s="32">
        <f t="shared" si="405"/>
        <v>0</v>
      </c>
      <c r="AU725" s="24">
        <v>1679.9000450895355</v>
      </c>
      <c r="AV725" s="28">
        <f t="shared" si="406"/>
        <v>4.6651738853849954E-2</v>
      </c>
      <c r="AW725" s="30">
        <f t="shared" si="407"/>
        <v>5.9915948829060168E-4</v>
      </c>
      <c r="AX725" s="33">
        <f t="shared" si="408"/>
        <v>4.6651738853849954E-2</v>
      </c>
      <c r="AY725" s="30">
        <f t="shared" si="409"/>
        <v>5.9915948829060168E-4</v>
      </c>
      <c r="AZ725" s="31">
        <f t="shared" si="410"/>
        <v>0.89956033338081864</v>
      </c>
      <c r="BA725" s="31">
        <f t="shared" si="422"/>
        <v>1679.9000450895355</v>
      </c>
      <c r="BB725" s="33">
        <f t="shared" si="411"/>
        <v>0</v>
      </c>
      <c r="BC725" s="31">
        <f t="shared" si="412"/>
        <v>0.46729924181262494</v>
      </c>
      <c r="BD725" s="30">
        <f t="shared" si="413"/>
        <v>5.1155073095456515E-4</v>
      </c>
      <c r="BE725" s="31">
        <f t="shared" si="414"/>
        <v>0.94404099483737181</v>
      </c>
      <c r="BF725" s="31">
        <f t="shared" si="415"/>
        <v>0.50244437672931208</v>
      </c>
      <c r="BG725" s="31">
        <f t="shared" si="416"/>
        <v>0.76254103960884223</v>
      </c>
      <c r="BH725" s="24">
        <v>52.61</v>
      </c>
      <c r="BI725" s="24">
        <v>199.086595217</v>
      </c>
      <c r="BJ725" s="24">
        <f t="shared" si="390"/>
        <v>57.012284259311528</v>
      </c>
      <c r="BK725" s="28">
        <f t="shared" si="423"/>
        <v>2.8506142129655763E-2</v>
      </c>
      <c r="BL725" s="28" t="str">
        <f t="shared" si="417"/>
        <v>TRUEFALSE</v>
      </c>
      <c r="BM725" s="24" t="str">
        <f t="shared" si="418"/>
        <v>FALSETRUE</v>
      </c>
      <c r="BN725" s="28">
        <v>0.45399999999999996</v>
      </c>
      <c r="BO725" s="28">
        <f t="shared" si="419"/>
        <v>0.4035555555555555</v>
      </c>
      <c r="BP725" s="24">
        <v>15.95</v>
      </c>
      <c r="BQ725" s="24">
        <f t="shared" si="420"/>
        <v>135.68181818181819</v>
      </c>
      <c r="BR725" s="24">
        <v>22</v>
      </c>
      <c r="BS725" s="28">
        <v>14.77</v>
      </c>
      <c r="BT725" s="28">
        <v>1387.6415</v>
      </c>
      <c r="BU725" s="24">
        <v>0.49</v>
      </c>
      <c r="BV725" s="28">
        <v>32.979999999999997</v>
      </c>
      <c r="BW725" s="28">
        <v>3098.4709999999995</v>
      </c>
      <c r="BX725" s="24">
        <v>2764</v>
      </c>
      <c r="BY725" s="24">
        <v>6088</v>
      </c>
      <c r="BZ725" s="24">
        <v>543</v>
      </c>
      <c r="CA725" s="24">
        <v>2160</v>
      </c>
      <c r="CB725" s="24">
        <v>1226</v>
      </c>
      <c r="CC725" s="24">
        <v>6009</v>
      </c>
      <c r="CD725" s="24">
        <v>54.32</v>
      </c>
      <c r="CE725" s="24">
        <v>28.25</v>
      </c>
      <c r="CF725" s="24">
        <v>110.46</v>
      </c>
      <c r="CG725" s="24">
        <v>4943</v>
      </c>
      <c r="CH725" s="24">
        <v>4452</v>
      </c>
      <c r="CI725" s="24">
        <v>47.39</v>
      </c>
      <c r="CJ725" s="24" t="s">
        <v>98</v>
      </c>
      <c r="CK725" s="24">
        <v>2733</v>
      </c>
      <c r="CL725" s="28">
        <v>1.03</v>
      </c>
      <c r="CM725" s="28">
        <v>3.53</v>
      </c>
      <c r="CN725" s="24">
        <v>786</v>
      </c>
      <c r="CO725" s="24">
        <v>28.8</v>
      </c>
      <c r="CP725" s="24">
        <v>488</v>
      </c>
      <c r="CQ725" s="24">
        <v>1607</v>
      </c>
      <c r="CR725" s="24">
        <v>890</v>
      </c>
      <c r="CS725" s="24">
        <v>2985</v>
      </c>
      <c r="CT725" s="24">
        <v>387</v>
      </c>
      <c r="CU725" s="24">
        <v>1012</v>
      </c>
      <c r="CV725" s="24">
        <v>790</v>
      </c>
      <c r="CW725" s="24">
        <v>454</v>
      </c>
      <c r="CX725" s="24">
        <v>51.74</v>
      </c>
      <c r="CY725" s="24">
        <v>92.08</v>
      </c>
      <c r="CZ725" s="24">
        <v>76.849999999999994</v>
      </c>
      <c r="DA725" s="24">
        <v>35.17</v>
      </c>
      <c r="DB725" s="24">
        <v>1218</v>
      </c>
      <c r="DC725" s="24">
        <v>9.18</v>
      </c>
      <c r="DD725" s="24">
        <v>10.33</v>
      </c>
      <c r="DE725" s="24">
        <v>502</v>
      </c>
      <c r="DF725" s="24">
        <v>18.399999999999999</v>
      </c>
      <c r="DG725" s="24">
        <v>6.96</v>
      </c>
      <c r="DH725" s="24">
        <v>12.81</v>
      </c>
    </row>
    <row r="726" spans="1:112" ht="12.3" customHeight="1">
      <c r="A726" s="24">
        <v>737</v>
      </c>
      <c r="B726" s="24" t="s">
        <v>112</v>
      </c>
      <c r="C726" s="24" t="s">
        <v>113</v>
      </c>
      <c r="D726" s="25" t="s">
        <v>546</v>
      </c>
      <c r="E726" s="25" t="s">
        <v>547</v>
      </c>
      <c r="F726" s="25" t="s">
        <v>548</v>
      </c>
      <c r="G726" s="25" t="s">
        <v>549</v>
      </c>
      <c r="H726" s="37" t="s">
        <v>2848</v>
      </c>
      <c r="I726" s="26">
        <v>31529</v>
      </c>
      <c r="J726" s="27">
        <v>36595.066253029057</v>
      </c>
      <c r="K726" s="27">
        <f t="shared" si="394"/>
        <v>17192.7637</v>
      </c>
      <c r="L726" s="24">
        <v>3654</v>
      </c>
      <c r="M726" s="24">
        <v>2844</v>
      </c>
      <c r="N726" s="24">
        <v>1538</v>
      </c>
      <c r="O726" s="24">
        <f t="shared" si="395"/>
        <v>4382</v>
      </c>
      <c r="P726" s="28">
        <v>54.53</v>
      </c>
      <c r="Q726" s="28">
        <f t="shared" si="396"/>
        <v>0.48142662403171915</v>
      </c>
      <c r="R726" s="29">
        <v>0.58344207840179252</v>
      </c>
      <c r="S726" s="29">
        <v>0.1546660939621306</v>
      </c>
      <c r="T726" s="29">
        <v>0.3910539241471131</v>
      </c>
      <c r="U726" s="28" t="s">
        <v>215</v>
      </c>
      <c r="V726" s="28" t="s">
        <v>129</v>
      </c>
      <c r="W726" s="28">
        <v>0.56369585422296009</v>
      </c>
      <c r="X726" s="27">
        <v>20628.487131847032</v>
      </c>
      <c r="Y726" s="30">
        <f t="shared" si="397"/>
        <v>1.6519866013953023E-3</v>
      </c>
      <c r="Z726" s="27">
        <f t="shared" si="398"/>
        <v>20628.487131847032</v>
      </c>
      <c r="AA726" s="27">
        <v>0</v>
      </c>
      <c r="AB726" s="27">
        <v>0</v>
      </c>
      <c r="AC726" s="27">
        <v>172</v>
      </c>
      <c r="AD726" s="27">
        <v>0</v>
      </c>
      <c r="AE726" s="27">
        <v>9543</v>
      </c>
      <c r="AF726" s="27">
        <f t="shared" si="399"/>
        <v>9543</v>
      </c>
      <c r="AG726" s="27">
        <f t="shared" si="400"/>
        <v>2</v>
      </c>
      <c r="AH726" s="27">
        <v>0</v>
      </c>
      <c r="AI726" s="27">
        <v>0</v>
      </c>
      <c r="AJ726" s="27">
        <v>172</v>
      </c>
      <c r="AK726" s="27">
        <v>0</v>
      </c>
      <c r="AL726" s="27">
        <v>9543</v>
      </c>
      <c r="AM726" s="27">
        <v>9543</v>
      </c>
      <c r="AN726" s="27">
        <f t="shared" si="401"/>
        <v>2</v>
      </c>
      <c r="AO726" s="27">
        <v>0</v>
      </c>
      <c r="AP726" s="30">
        <f t="shared" si="402"/>
        <v>0</v>
      </c>
      <c r="AQ726" s="30">
        <f t="shared" si="403"/>
        <v>0</v>
      </c>
      <c r="AR726" s="31">
        <f t="shared" si="404"/>
        <v>0</v>
      </c>
      <c r="AS726" s="31">
        <f t="shared" si="421"/>
        <v>0</v>
      </c>
      <c r="AT726" s="32">
        <f t="shared" si="405"/>
        <v>0</v>
      </c>
      <c r="AU726" s="24">
        <v>5136.3966236796123</v>
      </c>
      <c r="AV726" s="28">
        <f t="shared" si="406"/>
        <v>0.14264053068998309</v>
      </c>
      <c r="AW726" s="30">
        <f t="shared" si="407"/>
        <v>1.8319665992612224E-3</v>
      </c>
      <c r="AX726" s="33">
        <f t="shared" si="408"/>
        <v>0.14264053068998309</v>
      </c>
      <c r="AY726" s="30">
        <f t="shared" si="409"/>
        <v>1.8319665992612224E-3</v>
      </c>
      <c r="AZ726" s="31">
        <f t="shared" si="410"/>
        <v>0.90967319836848681</v>
      </c>
      <c r="BA726" s="31">
        <f t="shared" si="422"/>
        <v>5136.3966236796123</v>
      </c>
      <c r="BB726" s="33">
        <f t="shared" si="411"/>
        <v>0</v>
      </c>
      <c r="BC726" s="31">
        <f t="shared" si="412"/>
        <v>0.54525193582008746</v>
      </c>
      <c r="BD726" s="30">
        <f t="shared" si="413"/>
        <v>1.6519866013953023E-3</v>
      </c>
      <c r="BE726" s="31">
        <f t="shared" si="414"/>
        <v>0.94845710786647996</v>
      </c>
      <c r="BF726" s="31">
        <f t="shared" si="415"/>
        <v>0.50460164956361175</v>
      </c>
      <c r="BG726" s="31">
        <f t="shared" si="416"/>
        <v>0.76581505190945753</v>
      </c>
      <c r="BH726" s="24">
        <v>69.5</v>
      </c>
      <c r="BI726" s="24">
        <v>2550.8750943099999</v>
      </c>
      <c r="BJ726" s="24">
        <f t="shared" si="390"/>
        <v>14.346083167560133</v>
      </c>
      <c r="BK726" s="28">
        <f t="shared" si="423"/>
        <v>7.1730415837800666E-3</v>
      </c>
      <c r="BL726" s="28" t="str">
        <f t="shared" si="417"/>
        <v>TRUETRUE</v>
      </c>
      <c r="BM726" s="24" t="str">
        <f t="shared" si="418"/>
        <v>TRUETRUE</v>
      </c>
      <c r="BN726" s="28">
        <v>0.53380000000000005</v>
      </c>
      <c r="BO726" s="28">
        <f t="shared" si="419"/>
        <v>0.47448888888888896</v>
      </c>
      <c r="BP726" s="24">
        <v>11.29</v>
      </c>
      <c r="BQ726" s="24">
        <f t="shared" si="420"/>
        <v>144.63492063492063</v>
      </c>
      <c r="BR726" s="24">
        <v>63</v>
      </c>
      <c r="BS726" s="28">
        <v>29.89</v>
      </c>
      <c r="BT726" s="28">
        <v>9424.0180999999993</v>
      </c>
      <c r="BU726" s="24">
        <v>4.18</v>
      </c>
      <c r="BV726" s="28">
        <v>36.229999999999997</v>
      </c>
      <c r="BW726" s="28">
        <v>11422.956699999999</v>
      </c>
      <c r="BX726" s="24">
        <v>10525</v>
      </c>
      <c r="BY726" s="24">
        <v>19717</v>
      </c>
      <c r="BZ726" s="24">
        <v>1287</v>
      </c>
      <c r="CA726" s="24">
        <v>8265</v>
      </c>
      <c r="CB726" s="24">
        <v>4586</v>
      </c>
      <c r="CC726" s="24">
        <v>18678</v>
      </c>
      <c r="CD726" s="24">
        <v>59.91</v>
      </c>
      <c r="CE726" s="24">
        <v>25.9</v>
      </c>
      <c r="CF726" s="24">
        <v>107.07</v>
      </c>
      <c r="CG726" s="24">
        <v>21912</v>
      </c>
      <c r="CH726" s="24">
        <v>9617</v>
      </c>
      <c r="CI726" s="24">
        <v>30.5</v>
      </c>
      <c r="CJ726" s="24" t="s">
        <v>98</v>
      </c>
      <c r="CK726" s="24">
        <v>8111</v>
      </c>
      <c r="CL726" s="28">
        <v>1.01</v>
      </c>
      <c r="CM726" s="28">
        <v>3.9</v>
      </c>
      <c r="CN726" s="24">
        <v>2469</v>
      </c>
      <c r="CO726" s="24">
        <v>30.5</v>
      </c>
      <c r="CP726" s="24">
        <v>1137</v>
      </c>
      <c r="CQ726" s="24">
        <v>4724</v>
      </c>
      <c r="CR726" s="24">
        <v>3251</v>
      </c>
      <c r="CS726" s="24">
        <v>9112</v>
      </c>
      <c r="CT726" s="24">
        <v>956</v>
      </c>
      <c r="CU726" s="24">
        <v>4207</v>
      </c>
      <c r="CV726" s="24">
        <v>2893</v>
      </c>
      <c r="CW726" s="24">
        <v>1621</v>
      </c>
      <c r="CX726" s="24">
        <v>36.869999999999997</v>
      </c>
      <c r="CY726" s="24">
        <v>93.7</v>
      </c>
      <c r="CZ726" s="24">
        <v>76.55</v>
      </c>
      <c r="DA726" s="24">
        <v>36.42</v>
      </c>
      <c r="DB726" s="24">
        <v>2801</v>
      </c>
      <c r="DC726" s="24">
        <v>7.75</v>
      </c>
      <c r="DD726" s="24">
        <v>12.01</v>
      </c>
      <c r="DE726" s="24">
        <v>2527</v>
      </c>
      <c r="DF726" s="24">
        <v>31.22</v>
      </c>
      <c r="DG726" s="24">
        <v>23.62</v>
      </c>
      <c r="DH726" s="24">
        <v>9.61</v>
      </c>
    </row>
    <row r="727" spans="1:112" ht="12.3" customHeight="1">
      <c r="A727" s="24">
        <v>738</v>
      </c>
      <c r="B727" s="24" t="s">
        <v>112</v>
      </c>
      <c r="C727" s="24" t="s">
        <v>113</v>
      </c>
      <c r="D727" s="25" t="s">
        <v>546</v>
      </c>
      <c r="E727" s="25" t="s">
        <v>547</v>
      </c>
      <c r="F727" s="25" t="s">
        <v>2248</v>
      </c>
      <c r="G727" s="25" t="s">
        <v>2249</v>
      </c>
      <c r="H727" s="37" t="s">
        <v>2848</v>
      </c>
      <c r="I727" s="26">
        <v>3299</v>
      </c>
      <c r="J727" s="27">
        <v>3829.0819108992623</v>
      </c>
      <c r="K727" s="27">
        <f t="shared" si="394"/>
        <v>2654.7052999999996</v>
      </c>
      <c r="L727" s="24">
        <v>175</v>
      </c>
      <c r="M727" s="24">
        <v>492</v>
      </c>
      <c r="N727" s="24">
        <v>229</v>
      </c>
      <c r="O727" s="24">
        <f t="shared" si="395"/>
        <v>721</v>
      </c>
      <c r="P727" s="28">
        <v>80.47</v>
      </c>
      <c r="Q727" s="28">
        <f t="shared" si="396"/>
        <v>0.6373139523713639</v>
      </c>
      <c r="R727" s="29">
        <v>0.58344207840179252</v>
      </c>
      <c r="S727" s="29">
        <v>0.1546660939621306</v>
      </c>
      <c r="T727" s="29">
        <v>0.3910539241471131</v>
      </c>
      <c r="U727" s="28" t="s">
        <v>215</v>
      </c>
      <c r="V727" s="28" t="s">
        <v>129</v>
      </c>
      <c r="W727" s="28">
        <v>0.83184678872770212</v>
      </c>
      <c r="X727" s="27">
        <v>3185.2094913568844</v>
      </c>
      <c r="Y727" s="30">
        <f t="shared" si="397"/>
        <v>2.5508043167330309E-4</v>
      </c>
      <c r="Z727" s="27">
        <f t="shared" si="398"/>
        <v>3185.2094913568844</v>
      </c>
      <c r="AA727" s="27">
        <v>0</v>
      </c>
      <c r="AB727" s="27">
        <v>0</v>
      </c>
      <c r="AC727" s="27">
        <v>0</v>
      </c>
      <c r="AD727" s="27">
        <v>0</v>
      </c>
      <c r="AE727" s="27">
        <v>0</v>
      </c>
      <c r="AF727" s="27">
        <f t="shared" si="399"/>
        <v>0</v>
      </c>
      <c r="AG727" s="27">
        <f t="shared" si="400"/>
        <v>0</v>
      </c>
      <c r="AH727" s="27">
        <v>0</v>
      </c>
      <c r="AI727" s="27">
        <v>0</v>
      </c>
      <c r="AJ727" s="27">
        <v>0</v>
      </c>
      <c r="AK727" s="27">
        <v>0</v>
      </c>
      <c r="AL727" s="27">
        <v>0</v>
      </c>
      <c r="AM727" s="27">
        <v>0</v>
      </c>
      <c r="AN727" s="27">
        <f t="shared" si="401"/>
        <v>0</v>
      </c>
      <c r="AO727" s="27">
        <v>0</v>
      </c>
      <c r="AP727" s="30">
        <f t="shared" si="402"/>
        <v>0</v>
      </c>
      <c r="AQ727" s="30">
        <f t="shared" si="403"/>
        <v>0</v>
      </c>
      <c r="AR727" s="31">
        <f t="shared" si="404"/>
        <v>0</v>
      </c>
      <c r="AS727" s="31">
        <f t="shared" si="421"/>
        <v>0</v>
      </c>
      <c r="AT727" s="32">
        <f t="shared" si="405"/>
        <v>0</v>
      </c>
      <c r="AU727" s="24">
        <v>785.26336855895079</v>
      </c>
      <c r="AV727" s="28">
        <f t="shared" si="406"/>
        <v>2.1807191272236785E-2</v>
      </c>
      <c r="AW727" s="30">
        <f t="shared" si="407"/>
        <v>2.800749958037286E-4</v>
      </c>
      <c r="AX727" s="33">
        <f t="shared" si="408"/>
        <v>2.1807191272236785E-2</v>
      </c>
      <c r="AY727" s="30">
        <f t="shared" si="409"/>
        <v>2.800749958037286E-4</v>
      </c>
      <c r="AZ727" s="31">
        <f t="shared" si="410"/>
        <v>0.89694284491610832</v>
      </c>
      <c r="BA727" s="31">
        <f t="shared" si="422"/>
        <v>785.26336855895079</v>
      </c>
      <c r="BB727" s="33">
        <f t="shared" si="411"/>
        <v>0</v>
      </c>
      <c r="BC727" s="31">
        <f t="shared" si="412"/>
        <v>0.50073070486337923</v>
      </c>
      <c r="BD727" s="30">
        <f t="shared" si="413"/>
        <v>2.5508043167330309E-4</v>
      </c>
      <c r="BE727" s="31">
        <f t="shared" si="414"/>
        <v>0.94304786417602415</v>
      </c>
      <c r="BF727" s="31">
        <f t="shared" si="415"/>
        <v>0.59171657777846653</v>
      </c>
      <c r="BG727" s="31">
        <f t="shared" si="416"/>
        <v>0.89802612044370245</v>
      </c>
      <c r="BH727" s="24">
        <v>0</v>
      </c>
      <c r="BI727" s="24">
        <v>820.70406969700002</v>
      </c>
      <c r="BJ727" s="24">
        <f t="shared" si="390"/>
        <v>4.665606096376421</v>
      </c>
      <c r="BK727" s="28">
        <f t="shared" si="423"/>
        <v>2.3328030481882104E-3</v>
      </c>
      <c r="BL727" s="28" t="str">
        <f t="shared" si="417"/>
        <v>TRUEFALSE</v>
      </c>
      <c r="BM727" s="24" t="str">
        <f t="shared" si="418"/>
        <v>TRUEFALSE</v>
      </c>
      <c r="BN727" s="28">
        <v>0.53239999999999998</v>
      </c>
      <c r="BO727" s="28">
        <f t="shared" si="419"/>
        <v>0.47324444444444441</v>
      </c>
      <c r="BP727" s="24">
        <v>13.09</v>
      </c>
      <c r="BQ727" s="24">
        <f t="shared" si="420"/>
        <v>47.2</v>
      </c>
      <c r="BR727" s="24">
        <v>20</v>
      </c>
      <c r="BS727" s="28">
        <v>77.919999999999987</v>
      </c>
      <c r="BT727" s="28">
        <v>2570.5807999999997</v>
      </c>
      <c r="BU727" s="24">
        <v>23.23</v>
      </c>
      <c r="BV727" s="28">
        <v>77.599999999999994</v>
      </c>
      <c r="BW727" s="28">
        <v>2560.0239999999999</v>
      </c>
      <c r="BX727" s="24">
        <v>1085</v>
      </c>
      <c r="BY727" s="24">
        <v>2038</v>
      </c>
      <c r="BZ727" s="24">
        <v>176</v>
      </c>
      <c r="CA727" s="24">
        <v>848</v>
      </c>
      <c r="CB727" s="24">
        <v>501</v>
      </c>
      <c r="CC727" s="24">
        <v>1950</v>
      </c>
      <c r="CD727" s="24">
        <v>61.87</v>
      </c>
      <c r="CE727" s="24">
        <v>27.25</v>
      </c>
      <c r="CF727" s="24">
        <v>132</v>
      </c>
      <c r="CG727" s="24">
        <v>0</v>
      </c>
      <c r="CH727" s="24">
        <v>3299</v>
      </c>
      <c r="CI727" s="24">
        <v>100</v>
      </c>
      <c r="CJ727" s="24" t="s">
        <v>1980</v>
      </c>
      <c r="CK727" s="24">
        <v>966</v>
      </c>
      <c r="CL727" s="28">
        <v>1.01</v>
      </c>
      <c r="CM727" s="28">
        <v>3.44</v>
      </c>
      <c r="CN727" s="24">
        <v>134</v>
      </c>
      <c r="CO727" s="24">
        <v>13.87</v>
      </c>
      <c r="CP727" s="24">
        <v>73</v>
      </c>
      <c r="CQ727" s="24">
        <v>533</v>
      </c>
      <c r="CR727" s="24">
        <v>338</v>
      </c>
      <c r="CS727" s="24">
        <v>944</v>
      </c>
      <c r="CT727" s="24">
        <v>86</v>
      </c>
      <c r="CU727" s="24">
        <v>431</v>
      </c>
      <c r="CV727" s="24">
        <v>299</v>
      </c>
      <c r="CW727" s="24">
        <v>77</v>
      </c>
      <c r="CX727" s="24">
        <v>31.39</v>
      </c>
      <c r="CY727" s="24">
        <v>90.93</v>
      </c>
      <c r="CZ727" s="24">
        <v>71.53</v>
      </c>
      <c r="DA727" s="24">
        <v>22.06</v>
      </c>
      <c r="DB727" s="24">
        <v>342</v>
      </c>
      <c r="DC727" s="24">
        <v>12.7</v>
      </c>
      <c r="DD727" s="24">
        <v>9.11</v>
      </c>
      <c r="DE727" s="24">
        <v>703</v>
      </c>
      <c r="DF727" s="24">
        <v>72.77</v>
      </c>
      <c r="DG727" s="24">
        <v>9.6300000000000008</v>
      </c>
      <c r="DH727" s="24">
        <v>11.94</v>
      </c>
    </row>
    <row r="728" spans="1:112" ht="12.3" customHeight="1">
      <c r="A728" s="24">
        <v>739</v>
      </c>
      <c r="B728" s="24" t="s">
        <v>112</v>
      </c>
      <c r="C728" s="24" t="s">
        <v>113</v>
      </c>
      <c r="D728" s="25" t="s">
        <v>546</v>
      </c>
      <c r="E728" s="25" t="s">
        <v>547</v>
      </c>
      <c r="F728" s="25" t="s">
        <v>2272</v>
      </c>
      <c r="G728" s="25" t="s">
        <v>2273</v>
      </c>
      <c r="H728" s="37" t="s">
        <v>2848</v>
      </c>
      <c r="I728" s="26">
        <v>2725</v>
      </c>
      <c r="J728" s="27">
        <v>3162.8518360716853</v>
      </c>
      <c r="K728" s="27">
        <f t="shared" si="394"/>
        <v>1347.5125</v>
      </c>
      <c r="L728" s="24">
        <v>324</v>
      </c>
      <c r="M728" s="24">
        <v>217</v>
      </c>
      <c r="N728" s="24">
        <v>100</v>
      </c>
      <c r="O728" s="24">
        <f t="shared" si="395"/>
        <v>317</v>
      </c>
      <c r="P728" s="28">
        <v>49.45</v>
      </c>
      <c r="Q728" s="28">
        <f t="shared" si="396"/>
        <v>0.46038523594140074</v>
      </c>
      <c r="R728" s="29">
        <v>0.58344207840179252</v>
      </c>
      <c r="S728" s="29">
        <v>0.1546660939621306</v>
      </c>
      <c r="T728" s="29">
        <v>0.3910539241471131</v>
      </c>
      <c r="U728" s="28" t="s">
        <v>215</v>
      </c>
      <c r="V728" s="28" t="s">
        <v>129</v>
      </c>
      <c r="W728" s="28">
        <v>0.51118210143637222</v>
      </c>
      <c r="X728" s="27">
        <v>1616.7932480950124</v>
      </c>
      <c r="Y728" s="30">
        <f t="shared" si="397"/>
        <v>1.2947729835969811E-4</v>
      </c>
      <c r="Z728" s="27">
        <f t="shared" si="398"/>
        <v>1616.7932480950124</v>
      </c>
      <c r="AA728" s="27">
        <v>0</v>
      </c>
      <c r="AB728" s="27">
        <v>0</v>
      </c>
      <c r="AC728" s="27">
        <v>0</v>
      </c>
      <c r="AD728" s="27">
        <v>0</v>
      </c>
      <c r="AE728" s="27">
        <v>0</v>
      </c>
      <c r="AF728" s="27">
        <f t="shared" si="399"/>
        <v>0</v>
      </c>
      <c r="AG728" s="27">
        <f t="shared" si="400"/>
        <v>0</v>
      </c>
      <c r="AH728" s="27">
        <v>0</v>
      </c>
      <c r="AI728" s="27">
        <v>0</v>
      </c>
      <c r="AJ728" s="27">
        <v>0</v>
      </c>
      <c r="AK728" s="27">
        <v>0</v>
      </c>
      <c r="AL728" s="27">
        <v>0</v>
      </c>
      <c r="AM728" s="27">
        <v>0</v>
      </c>
      <c r="AN728" s="27">
        <f t="shared" si="401"/>
        <v>0</v>
      </c>
      <c r="AO728" s="27">
        <v>0</v>
      </c>
      <c r="AP728" s="30">
        <f t="shared" si="402"/>
        <v>0</v>
      </c>
      <c r="AQ728" s="30">
        <f t="shared" si="403"/>
        <v>0</v>
      </c>
      <c r="AR728" s="31">
        <f t="shared" si="404"/>
        <v>0</v>
      </c>
      <c r="AS728" s="31">
        <f t="shared" si="421"/>
        <v>0</v>
      </c>
      <c r="AT728" s="32">
        <f t="shared" si="405"/>
        <v>0</v>
      </c>
      <c r="AU728" s="24">
        <v>710.03193889512102</v>
      </c>
      <c r="AV728" s="28">
        <f t="shared" si="406"/>
        <v>1.9717973511610015E-2</v>
      </c>
      <c r="AW728" s="30">
        <f t="shared" si="407"/>
        <v>2.5324267025405683E-4</v>
      </c>
      <c r="AX728" s="33">
        <f t="shared" si="408"/>
        <v>1.9717973511610015E-2</v>
      </c>
      <c r="AY728" s="30">
        <f t="shared" si="409"/>
        <v>2.5324267025405683E-4</v>
      </c>
      <c r="AZ728" s="31">
        <f t="shared" si="410"/>
        <v>0.89672273612279096</v>
      </c>
      <c r="BA728" s="31">
        <f t="shared" si="422"/>
        <v>710.03193889512102</v>
      </c>
      <c r="BB728" s="33">
        <f t="shared" si="411"/>
        <v>0</v>
      </c>
      <c r="BC728" s="31">
        <f t="shared" si="412"/>
        <v>0.49996092934539788</v>
      </c>
      <c r="BD728" s="30">
        <f t="shared" si="413"/>
        <v>1.2947729835969811E-4</v>
      </c>
      <c r="BE728" s="31">
        <f t="shared" si="414"/>
        <v>0.94256149080957718</v>
      </c>
      <c r="BF728" s="31">
        <f t="shared" si="415"/>
        <v>0.48462435651476971</v>
      </c>
      <c r="BG728" s="31">
        <f t="shared" si="416"/>
        <v>0.73549626138144364</v>
      </c>
      <c r="BH728" s="24">
        <v>0</v>
      </c>
      <c r="BI728" s="24">
        <v>150.983319671</v>
      </c>
      <c r="BJ728" s="24">
        <f t="shared" si="390"/>
        <v>20.948352725080447</v>
      </c>
      <c r="BK728" s="28">
        <f t="shared" si="423"/>
        <v>1.0474176362540224E-2</v>
      </c>
      <c r="BL728" s="28" t="str">
        <f t="shared" si="417"/>
        <v>TRUEFALSE</v>
      </c>
      <c r="BM728" s="24" t="str">
        <f t="shared" si="418"/>
        <v>TRUEFALSE</v>
      </c>
      <c r="BN728" s="28">
        <v>0.51960000000000006</v>
      </c>
      <c r="BO728" s="28">
        <f t="shared" si="419"/>
        <v>0.4618666666666667</v>
      </c>
      <c r="BP728" s="24">
        <v>13.41</v>
      </c>
      <c r="BQ728" s="24">
        <f t="shared" si="420"/>
        <v>57.875</v>
      </c>
      <c r="BR728" s="24">
        <v>24</v>
      </c>
      <c r="BS728" s="28">
        <v>47.9</v>
      </c>
      <c r="BT728" s="28">
        <v>1305.2749999999999</v>
      </c>
      <c r="BU728" s="24">
        <v>2.17</v>
      </c>
      <c r="BV728" s="28">
        <v>64.25</v>
      </c>
      <c r="BW728" s="28">
        <v>1750.8125</v>
      </c>
      <c r="BX728" s="24">
        <v>887</v>
      </c>
      <c r="BY728" s="24">
        <v>1707</v>
      </c>
      <c r="BZ728" s="24">
        <v>131</v>
      </c>
      <c r="CA728" s="24">
        <v>682</v>
      </c>
      <c r="CB728" s="24">
        <v>444</v>
      </c>
      <c r="CC728" s="24">
        <v>1599</v>
      </c>
      <c r="CD728" s="24">
        <v>59.64</v>
      </c>
      <c r="CE728" s="24">
        <v>26.92</v>
      </c>
      <c r="CF728" s="24">
        <v>120.83</v>
      </c>
      <c r="CG728" s="24">
        <v>0</v>
      </c>
      <c r="CH728" s="24">
        <v>2725</v>
      </c>
      <c r="CI728" s="24">
        <v>100</v>
      </c>
      <c r="CJ728" s="24" t="s">
        <v>1980</v>
      </c>
      <c r="CK728" s="24">
        <v>695</v>
      </c>
      <c r="CL728" s="28">
        <v>1.01</v>
      </c>
      <c r="CM728" s="28">
        <v>3.94</v>
      </c>
      <c r="CN728" s="24">
        <v>118</v>
      </c>
      <c r="CO728" s="24">
        <v>16.98</v>
      </c>
      <c r="CP728" s="24">
        <v>152</v>
      </c>
      <c r="CQ728" s="24">
        <v>772</v>
      </c>
      <c r="CR728" s="24">
        <v>465</v>
      </c>
      <c r="CS728" s="24">
        <v>1389</v>
      </c>
      <c r="CT728" s="24">
        <v>56</v>
      </c>
      <c r="CU728" s="24">
        <v>369</v>
      </c>
      <c r="CV728" s="24">
        <v>266</v>
      </c>
      <c r="CW728" s="24">
        <v>119</v>
      </c>
      <c r="CX728" s="24">
        <v>25</v>
      </c>
      <c r="CY728" s="24">
        <v>92.48</v>
      </c>
      <c r="CZ728" s="24">
        <v>72.680000000000007</v>
      </c>
      <c r="DA728" s="24">
        <v>33.33</v>
      </c>
      <c r="DB728" s="24">
        <v>294</v>
      </c>
      <c r="DC728" s="24">
        <v>9.77</v>
      </c>
      <c r="DD728" s="24">
        <v>13.38</v>
      </c>
      <c r="DE728" s="24">
        <v>223</v>
      </c>
      <c r="DF728" s="24">
        <v>32.090000000000003</v>
      </c>
      <c r="DG728" s="24">
        <v>3.31</v>
      </c>
      <c r="DH728" s="24">
        <v>14.98</v>
      </c>
    </row>
    <row r="729" spans="1:112" ht="12.3" customHeight="1">
      <c r="A729" s="24">
        <v>740</v>
      </c>
      <c r="B729" s="24" t="s">
        <v>112</v>
      </c>
      <c r="C729" s="24" t="s">
        <v>113</v>
      </c>
      <c r="D729" s="25" t="s">
        <v>1985</v>
      </c>
      <c r="E729" s="25" t="s">
        <v>1986</v>
      </c>
      <c r="F729" s="25" t="s">
        <v>1987</v>
      </c>
      <c r="G729" s="25" t="s">
        <v>1988</v>
      </c>
      <c r="H729" s="37" t="s">
        <v>2848</v>
      </c>
      <c r="I729" s="26">
        <v>21297</v>
      </c>
      <c r="J729" s="27">
        <v>24683.854447439353</v>
      </c>
      <c r="K729" s="27">
        <f t="shared" si="394"/>
        <v>9368.550299999999</v>
      </c>
      <c r="L729" s="24">
        <v>2941</v>
      </c>
      <c r="M729" s="24">
        <v>1434</v>
      </c>
      <c r="N729" s="24">
        <v>876</v>
      </c>
      <c r="O729" s="24">
        <f t="shared" si="395"/>
        <v>2310</v>
      </c>
      <c r="P729" s="28">
        <v>43.989999999999995</v>
      </c>
      <c r="Q729" s="28">
        <f t="shared" si="396"/>
        <v>0.47356095310543156</v>
      </c>
      <c r="R729" s="29">
        <v>0.54671091187427612</v>
      </c>
      <c r="S729" s="29">
        <v>0.14168789340838209</v>
      </c>
      <c r="T729" s="29">
        <v>0.27654493904947386</v>
      </c>
      <c r="U729" s="28" t="s">
        <v>215</v>
      </c>
      <c r="V729" s="28" t="s">
        <v>129</v>
      </c>
      <c r="W729" s="28">
        <v>0.54835527647998661</v>
      </c>
      <c r="X729" s="27">
        <v>13535.521830117354</v>
      </c>
      <c r="Y729" s="30">
        <f t="shared" si="397"/>
        <v>1.0839622199791136E-3</v>
      </c>
      <c r="Z729" s="27">
        <f t="shared" si="398"/>
        <v>13535.521830117354</v>
      </c>
      <c r="AA729" s="27">
        <v>0</v>
      </c>
      <c r="AB729" s="27">
        <v>0</v>
      </c>
      <c r="AC729" s="27">
        <v>53</v>
      </c>
      <c r="AD729" s="27">
        <v>0</v>
      </c>
      <c r="AE729" s="27">
        <v>4028</v>
      </c>
      <c r="AF729" s="27">
        <f t="shared" si="399"/>
        <v>4028</v>
      </c>
      <c r="AG729" s="27">
        <f t="shared" si="400"/>
        <v>2</v>
      </c>
      <c r="AH729" s="27">
        <v>0</v>
      </c>
      <c r="AI729" s="27">
        <v>0</v>
      </c>
      <c r="AJ729" s="27">
        <v>53</v>
      </c>
      <c r="AK729" s="27">
        <v>0</v>
      </c>
      <c r="AL729" s="27">
        <v>4028</v>
      </c>
      <c r="AM729" s="27">
        <v>4028</v>
      </c>
      <c r="AN729" s="27">
        <f t="shared" si="401"/>
        <v>2</v>
      </c>
      <c r="AO729" s="27">
        <v>0</v>
      </c>
      <c r="AP729" s="30">
        <f t="shared" si="402"/>
        <v>0</v>
      </c>
      <c r="AQ729" s="30">
        <f t="shared" si="403"/>
        <v>0</v>
      </c>
      <c r="AR729" s="31">
        <f t="shared" si="404"/>
        <v>0</v>
      </c>
      <c r="AS729" s="31">
        <f t="shared" si="421"/>
        <v>0</v>
      </c>
      <c r="AT729" s="32">
        <f t="shared" si="405"/>
        <v>0</v>
      </c>
      <c r="AU729" s="24">
        <v>4245.3665505080562</v>
      </c>
      <c r="AV729" s="28">
        <f t="shared" si="406"/>
        <v>0.1178961404472227</v>
      </c>
      <c r="AW729" s="30">
        <f t="shared" si="407"/>
        <v>1.5141684515359794E-3</v>
      </c>
      <c r="AX729" s="33">
        <f t="shared" si="408"/>
        <v>0.1178961404472227</v>
      </c>
      <c r="AY729" s="30">
        <f t="shared" si="409"/>
        <v>1.5141684515359794E-3</v>
      </c>
      <c r="AZ729" s="31">
        <f t="shared" si="410"/>
        <v>0.90706626194455098</v>
      </c>
      <c r="BA729" s="31">
        <f t="shared" si="422"/>
        <v>4245.3665505080562</v>
      </c>
      <c r="BB729" s="33">
        <f t="shared" si="411"/>
        <v>0</v>
      </c>
      <c r="BC729" s="31">
        <f t="shared" si="412"/>
        <v>0.52389110475534995</v>
      </c>
      <c r="BD729" s="30">
        <f t="shared" si="413"/>
        <v>1.0839622199791136E-3</v>
      </c>
      <c r="BE729" s="31">
        <f t="shared" si="414"/>
        <v>0.94625754545649221</v>
      </c>
      <c r="BF729" s="31">
        <f t="shared" si="415"/>
        <v>0.49856559471881928</v>
      </c>
      <c r="BG729" s="31">
        <f t="shared" si="416"/>
        <v>0.75665435721436347</v>
      </c>
      <c r="BH729" s="24">
        <v>35.99</v>
      </c>
      <c r="BI729" s="24">
        <v>205.93646763999999</v>
      </c>
      <c r="BJ729" s="24">
        <f t="shared" si="390"/>
        <v>119.86150258044387</v>
      </c>
      <c r="BK729" s="28">
        <f t="shared" si="423"/>
        <v>5.9930751290221934E-2</v>
      </c>
      <c r="BL729" s="28" t="str">
        <f t="shared" si="417"/>
        <v>TRUEFALSE</v>
      </c>
      <c r="BM729" s="24" t="str">
        <f t="shared" si="418"/>
        <v>TRUEFALSE</v>
      </c>
      <c r="BN729" s="28">
        <v>0.53890000000000005</v>
      </c>
      <c r="BO729" s="28">
        <f t="shared" si="419"/>
        <v>0.47902222222222224</v>
      </c>
      <c r="BP729" s="24">
        <v>12.38</v>
      </c>
      <c r="BQ729" s="24">
        <f t="shared" si="420"/>
        <v>113.85294117647059</v>
      </c>
      <c r="BR729" s="24">
        <v>68</v>
      </c>
      <c r="BS729" s="28">
        <v>35.85</v>
      </c>
      <c r="BT729" s="28">
        <v>7634.9745000000012</v>
      </c>
      <c r="BU729" s="24">
        <v>0.25</v>
      </c>
      <c r="BV729" s="28">
        <v>36.08</v>
      </c>
      <c r="BW729" s="28">
        <v>7683.9575999999997</v>
      </c>
      <c r="BX729" s="24">
        <v>7053</v>
      </c>
      <c r="BY729" s="24">
        <v>13088</v>
      </c>
      <c r="BZ729" s="24">
        <v>1156</v>
      </c>
      <c r="CA729" s="24">
        <v>5550</v>
      </c>
      <c r="CB729" s="24">
        <v>3044</v>
      </c>
      <c r="CC729" s="24">
        <v>12703</v>
      </c>
      <c r="CD729" s="24">
        <v>62.72</v>
      </c>
      <c r="CE729" s="24">
        <v>27</v>
      </c>
      <c r="CF729" s="24">
        <v>109.22</v>
      </c>
      <c r="CG729" s="24">
        <v>7665</v>
      </c>
      <c r="CH729" s="24">
        <v>13632</v>
      </c>
      <c r="CI729" s="24">
        <v>64.010000000000005</v>
      </c>
      <c r="CJ729" s="24" t="s">
        <v>1980</v>
      </c>
      <c r="CK729" s="24">
        <v>5314</v>
      </c>
      <c r="CL729" s="28">
        <v>1.03</v>
      </c>
      <c r="CM729" s="28">
        <v>4.13</v>
      </c>
      <c r="CN729" s="24">
        <v>1495</v>
      </c>
      <c r="CO729" s="24">
        <v>28.16</v>
      </c>
      <c r="CP729" s="24">
        <v>1716</v>
      </c>
      <c r="CQ729" s="24">
        <v>3921</v>
      </c>
      <c r="CR729" s="24">
        <v>1611</v>
      </c>
      <c r="CS729" s="24">
        <v>7742</v>
      </c>
      <c r="CT729" s="24">
        <v>1024</v>
      </c>
      <c r="CU729" s="24">
        <v>2751</v>
      </c>
      <c r="CV729" s="24">
        <v>1850</v>
      </c>
      <c r="CW729" s="24">
        <v>1239</v>
      </c>
      <c r="CX729" s="24">
        <v>54.01</v>
      </c>
      <c r="CY729" s="24">
        <v>95.29</v>
      </c>
      <c r="CZ729" s="24">
        <v>72.89</v>
      </c>
      <c r="DA729" s="24">
        <v>43.04</v>
      </c>
      <c r="DB729" s="24">
        <v>2079</v>
      </c>
      <c r="DC729" s="24">
        <v>6.3</v>
      </c>
      <c r="DD729" s="24">
        <v>13.83</v>
      </c>
      <c r="DE729" s="24">
        <v>1152</v>
      </c>
      <c r="DF729" s="24">
        <v>21.7</v>
      </c>
      <c r="DG729" s="24">
        <v>18.72</v>
      </c>
      <c r="DH729" s="24">
        <v>10.44</v>
      </c>
    </row>
    <row r="730" spans="1:112" ht="12.3" customHeight="1">
      <c r="A730" s="24">
        <v>741</v>
      </c>
      <c r="B730" s="24" t="s">
        <v>112</v>
      </c>
      <c r="C730" s="24" t="s">
        <v>113</v>
      </c>
      <c r="D730" s="25" t="s">
        <v>1985</v>
      </c>
      <c r="E730" s="25" t="s">
        <v>1986</v>
      </c>
      <c r="F730" s="25" t="s">
        <v>2452</v>
      </c>
      <c r="G730" s="25" t="s">
        <v>2453</v>
      </c>
      <c r="H730" s="37" t="s">
        <v>2848</v>
      </c>
      <c r="I730" s="26">
        <v>2447</v>
      </c>
      <c r="J730" s="27">
        <v>2836.145552560647</v>
      </c>
      <c r="K730" s="27">
        <f t="shared" si="394"/>
        <v>1045.1136999999999</v>
      </c>
      <c r="L730" s="24">
        <v>354</v>
      </c>
      <c r="M730" s="24">
        <v>179</v>
      </c>
      <c r="N730" s="24">
        <v>85</v>
      </c>
      <c r="O730" s="24">
        <f t="shared" si="395"/>
        <v>264</v>
      </c>
      <c r="P730" s="28">
        <v>42.71</v>
      </c>
      <c r="Q730" s="28">
        <f t="shared" si="396"/>
        <v>0.46665040691068649</v>
      </c>
      <c r="R730" s="29">
        <v>0.54671091187427612</v>
      </c>
      <c r="S730" s="29">
        <v>0.14168789340838209</v>
      </c>
      <c r="T730" s="29">
        <v>0.27654493904947386</v>
      </c>
      <c r="U730" s="28" t="s">
        <v>215</v>
      </c>
      <c r="V730" s="28" t="s">
        <v>129</v>
      </c>
      <c r="W730" s="28">
        <v>0.53239949666879371</v>
      </c>
      <c r="X730" s="27">
        <v>1509.9624646627262</v>
      </c>
      <c r="Y730" s="30">
        <f t="shared" si="397"/>
        <v>1.2092199220861159E-4</v>
      </c>
      <c r="Z730" s="27">
        <f t="shared" si="398"/>
        <v>1509.9624646627262</v>
      </c>
      <c r="AA730" s="27">
        <v>0</v>
      </c>
      <c r="AB730" s="27">
        <v>0</v>
      </c>
      <c r="AC730" s="27">
        <v>0</v>
      </c>
      <c r="AD730" s="27">
        <v>0</v>
      </c>
      <c r="AE730" s="27">
        <v>0</v>
      </c>
      <c r="AF730" s="27">
        <f t="shared" si="399"/>
        <v>0</v>
      </c>
      <c r="AG730" s="27">
        <f t="shared" si="400"/>
        <v>0</v>
      </c>
      <c r="AH730" s="27">
        <v>0</v>
      </c>
      <c r="AI730" s="27">
        <v>0</v>
      </c>
      <c r="AJ730" s="27">
        <v>0</v>
      </c>
      <c r="AK730" s="27">
        <v>0</v>
      </c>
      <c r="AL730" s="27">
        <v>0</v>
      </c>
      <c r="AM730" s="27">
        <v>0</v>
      </c>
      <c r="AN730" s="27">
        <f t="shared" si="401"/>
        <v>0</v>
      </c>
      <c r="AO730" s="27">
        <v>0</v>
      </c>
      <c r="AP730" s="30">
        <f t="shared" si="402"/>
        <v>0</v>
      </c>
      <c r="AQ730" s="30">
        <f t="shared" si="403"/>
        <v>0</v>
      </c>
      <c r="AR730" s="31">
        <f t="shared" si="404"/>
        <v>0</v>
      </c>
      <c r="AS730" s="31">
        <f t="shared" si="421"/>
        <v>0</v>
      </c>
      <c r="AT730" s="32">
        <f t="shared" si="405"/>
        <v>0</v>
      </c>
      <c r="AU730" s="24">
        <v>389.18403206488819</v>
      </c>
      <c r="AV730" s="28">
        <f t="shared" si="406"/>
        <v>1.0807852457085827E-2</v>
      </c>
      <c r="AW730" s="30">
        <f t="shared" si="407"/>
        <v>1.3880784525512844E-4</v>
      </c>
      <c r="AX730" s="33">
        <f t="shared" si="408"/>
        <v>1.0807852457085827E-2</v>
      </c>
      <c r="AY730" s="30">
        <f t="shared" si="409"/>
        <v>1.3880784525512844E-4</v>
      </c>
      <c r="AZ730" s="31">
        <f t="shared" si="410"/>
        <v>0.89578401349148618</v>
      </c>
      <c r="BA730" s="31">
        <f t="shared" si="422"/>
        <v>389.18403206488819</v>
      </c>
      <c r="BB730" s="33">
        <f t="shared" si="411"/>
        <v>0</v>
      </c>
      <c r="BC730" s="31">
        <f t="shared" si="412"/>
        <v>0.48443425927428274</v>
      </c>
      <c r="BD730" s="30">
        <f t="shared" si="413"/>
        <v>1.2092199220861159E-4</v>
      </c>
      <c r="BE730" s="31">
        <f t="shared" si="414"/>
        <v>0.94252836207350277</v>
      </c>
      <c r="BF730" s="31">
        <f t="shared" si="415"/>
        <v>0.49168292691150173</v>
      </c>
      <c r="BG730" s="31">
        <f t="shared" si="416"/>
        <v>0.74620878968858395</v>
      </c>
      <c r="BH730" s="24">
        <v>0</v>
      </c>
      <c r="BI730" s="24">
        <v>48.846841601800001</v>
      </c>
      <c r="BJ730" s="24">
        <f t="shared" si="390"/>
        <v>58.062004820719778</v>
      </c>
      <c r="BK730" s="28">
        <f t="shared" si="423"/>
        <v>2.9031002410359889E-2</v>
      </c>
      <c r="BL730" s="28" t="str">
        <f t="shared" si="417"/>
        <v>TRUEFALSE</v>
      </c>
      <c r="BM730" s="24" t="str">
        <f t="shared" si="418"/>
        <v>TRUEFALSE</v>
      </c>
      <c r="BN730" s="28">
        <v>0.62690000000000001</v>
      </c>
      <c r="BO730" s="28">
        <f t="shared" si="419"/>
        <v>0.55724444444444443</v>
      </c>
      <c r="BP730" s="24">
        <v>16.239999999999998</v>
      </c>
      <c r="BQ730" s="24">
        <f t="shared" si="420"/>
        <v>146.19999999999999</v>
      </c>
      <c r="BR730" s="24">
        <v>5</v>
      </c>
      <c r="BS730" s="28">
        <v>40.450000000000003</v>
      </c>
      <c r="BT730" s="28">
        <v>989.81150000000002</v>
      </c>
      <c r="BU730" s="24">
        <v>0.32</v>
      </c>
      <c r="BV730" s="28">
        <v>39.799999999999997</v>
      </c>
      <c r="BW730" s="28">
        <v>973.90599999999995</v>
      </c>
      <c r="BX730" s="24">
        <v>899</v>
      </c>
      <c r="BY730" s="24">
        <v>1434</v>
      </c>
      <c r="BZ730" s="24">
        <v>114</v>
      </c>
      <c r="CA730" s="24">
        <v>725</v>
      </c>
      <c r="CB730" s="24">
        <v>328</v>
      </c>
      <c r="CC730" s="24">
        <v>1394</v>
      </c>
      <c r="CD730" s="24">
        <v>70.64</v>
      </c>
      <c r="CE730" s="24">
        <v>25.29</v>
      </c>
      <c r="CF730" s="24">
        <v>124.29</v>
      </c>
      <c r="CG730" s="24">
        <v>0</v>
      </c>
      <c r="CH730" s="24">
        <v>2447</v>
      </c>
      <c r="CI730" s="24">
        <v>100</v>
      </c>
      <c r="CJ730" s="24" t="s">
        <v>1980</v>
      </c>
      <c r="CK730" s="24">
        <v>630</v>
      </c>
      <c r="CL730" s="28">
        <v>1</v>
      </c>
      <c r="CM730" s="28">
        <v>3.9</v>
      </c>
      <c r="CN730" s="24">
        <v>130</v>
      </c>
      <c r="CO730" s="24">
        <v>20.63</v>
      </c>
      <c r="CP730" s="24">
        <v>94</v>
      </c>
      <c r="CQ730" s="24">
        <v>336</v>
      </c>
      <c r="CR730" s="24">
        <v>301</v>
      </c>
      <c r="CS730" s="24">
        <v>731</v>
      </c>
      <c r="CT730" s="24">
        <v>143</v>
      </c>
      <c r="CU730" s="24">
        <v>336</v>
      </c>
      <c r="CV730" s="24">
        <v>176</v>
      </c>
      <c r="CW730" s="24">
        <v>133</v>
      </c>
      <c r="CX730" s="24">
        <v>56.97</v>
      </c>
      <c r="CY730" s="24">
        <v>93.59</v>
      </c>
      <c r="CZ730" s="24">
        <v>66.17</v>
      </c>
      <c r="DA730" s="24">
        <v>35.950000000000003</v>
      </c>
      <c r="DB730" s="24">
        <v>301</v>
      </c>
      <c r="DC730" s="24">
        <v>10.23</v>
      </c>
      <c r="DD730" s="24">
        <v>13.17</v>
      </c>
      <c r="DE730" s="24">
        <v>103</v>
      </c>
      <c r="DF730" s="24">
        <v>16.350000000000001</v>
      </c>
      <c r="DG730" s="24">
        <v>15.71</v>
      </c>
      <c r="DH730" s="24">
        <v>10.84</v>
      </c>
    </row>
    <row r="731" spans="1:112" ht="12.3" customHeight="1">
      <c r="A731" s="24">
        <v>742</v>
      </c>
      <c r="B731" s="24" t="s">
        <v>112</v>
      </c>
      <c r="C731" s="24" t="s">
        <v>113</v>
      </c>
      <c r="D731" s="25" t="s">
        <v>606</v>
      </c>
      <c r="E731" s="25" t="s">
        <v>607</v>
      </c>
      <c r="F731" s="25" t="s">
        <v>608</v>
      </c>
      <c r="G731" s="25" t="s">
        <v>609</v>
      </c>
      <c r="H731" s="37" t="s">
        <v>2848</v>
      </c>
      <c r="I731" s="26">
        <v>29208</v>
      </c>
      <c r="J731" s="27">
        <v>33593.234581945238</v>
      </c>
      <c r="K731" s="27">
        <f t="shared" si="394"/>
        <v>11224.634399999999</v>
      </c>
      <c r="L731" s="24">
        <v>4481</v>
      </c>
      <c r="M731" s="24">
        <v>1723</v>
      </c>
      <c r="N731" s="24">
        <v>1074</v>
      </c>
      <c r="O731" s="24">
        <f t="shared" si="395"/>
        <v>2797</v>
      </c>
      <c r="P731" s="28">
        <v>38.43</v>
      </c>
      <c r="Q731" s="28">
        <f t="shared" si="396"/>
        <v>0.44418149759119901</v>
      </c>
      <c r="R731" s="29">
        <v>0.58239608560854417</v>
      </c>
      <c r="S731" s="29">
        <v>0.13761132279067773</v>
      </c>
      <c r="T731" s="29">
        <v>0.46455333516517971</v>
      </c>
      <c r="U731" s="28" t="s">
        <v>215</v>
      </c>
      <c r="V731" s="28" t="s">
        <v>129</v>
      </c>
      <c r="W731" s="28">
        <v>0.46552321742142871</v>
      </c>
      <c r="X731" s="27">
        <v>15638.430646179952</v>
      </c>
      <c r="Y731" s="30">
        <f t="shared" si="397"/>
        <v>1.2523690045332856E-3</v>
      </c>
      <c r="Z731" s="27">
        <f t="shared" si="398"/>
        <v>15543.430646179952</v>
      </c>
      <c r="AA731" s="27">
        <v>0</v>
      </c>
      <c r="AB731" s="27">
        <v>0</v>
      </c>
      <c r="AC731" s="27">
        <v>194</v>
      </c>
      <c r="AD731" s="27">
        <v>95</v>
      </c>
      <c r="AE731" s="27">
        <v>8456</v>
      </c>
      <c r="AF731" s="27">
        <f t="shared" si="399"/>
        <v>8456</v>
      </c>
      <c r="AG731" s="27">
        <f t="shared" si="400"/>
        <v>3</v>
      </c>
      <c r="AH731" s="27">
        <v>0</v>
      </c>
      <c r="AI731" s="27">
        <v>0</v>
      </c>
      <c r="AJ731" s="27">
        <v>194</v>
      </c>
      <c r="AK731" s="27">
        <v>95</v>
      </c>
      <c r="AL731" s="27">
        <v>8456</v>
      </c>
      <c r="AM731" s="27">
        <v>8456</v>
      </c>
      <c r="AN731" s="27">
        <f t="shared" si="401"/>
        <v>3</v>
      </c>
      <c r="AO731" s="27">
        <v>95</v>
      </c>
      <c r="AP731" s="30">
        <f t="shared" si="402"/>
        <v>5.4939456141022533E-5</v>
      </c>
      <c r="AQ731" s="30">
        <f t="shared" si="403"/>
        <v>0</v>
      </c>
      <c r="AR731" s="31">
        <f t="shared" si="404"/>
        <v>6.0747783552824687E-3</v>
      </c>
      <c r="AS731" s="31">
        <f t="shared" si="421"/>
        <v>6.0747783552824687E-3</v>
      </c>
      <c r="AT731" s="32">
        <f t="shared" si="405"/>
        <v>2.8279503650731497E-3</v>
      </c>
      <c r="AU731" s="24">
        <v>4597.9728184714513</v>
      </c>
      <c r="AV731" s="28">
        <f t="shared" si="406"/>
        <v>0.12768820848087897</v>
      </c>
      <c r="AW731" s="30">
        <f t="shared" si="407"/>
        <v>1.639930333439939E-3</v>
      </c>
      <c r="AX731" s="33">
        <f t="shared" si="408"/>
        <v>0.12768820848087897</v>
      </c>
      <c r="AY731" s="30">
        <f t="shared" si="409"/>
        <v>1.639930333439939E-3</v>
      </c>
      <c r="AZ731" s="31">
        <f t="shared" si="410"/>
        <v>0.90809790178583039</v>
      </c>
      <c r="BA731" s="31">
        <f t="shared" si="422"/>
        <v>4597.9728184714513</v>
      </c>
      <c r="BB731" s="33">
        <f t="shared" si="411"/>
        <v>0</v>
      </c>
      <c r="BC731" s="31">
        <f t="shared" si="412"/>
        <v>0.53939406529175116</v>
      </c>
      <c r="BD731" s="30">
        <f t="shared" si="413"/>
        <v>1.1974295483922631E-3</v>
      </c>
      <c r="BE731" s="31">
        <f t="shared" si="414"/>
        <v>0.94669692531148553</v>
      </c>
      <c r="BF731" s="31">
        <f t="shared" si="415"/>
        <v>0.47115750391248251</v>
      </c>
      <c r="BG731" s="31">
        <f t="shared" si="416"/>
        <v>0.71505812283473746</v>
      </c>
      <c r="BH731" s="24">
        <v>69.150000000000006</v>
      </c>
      <c r="BI731" s="24">
        <v>1083.7388618800001</v>
      </c>
      <c r="BJ731" s="24">
        <f t="shared" ref="BJ731:BJ794" si="424">J731/BI731</f>
        <v>30.997536181059218</v>
      </c>
      <c r="BK731" s="28">
        <f t="shared" si="423"/>
        <v>1.5498768090529609E-2</v>
      </c>
      <c r="BL731" s="28" t="str">
        <f t="shared" si="417"/>
        <v>FALSETRUE</v>
      </c>
      <c r="BM731" s="24" t="str">
        <f t="shared" si="418"/>
        <v>TRUETRUE</v>
      </c>
      <c r="BN731" s="28">
        <v>0.51270000000000004</v>
      </c>
      <c r="BO731" s="28">
        <f t="shared" si="419"/>
        <v>0.45573333333333338</v>
      </c>
      <c r="BP731" s="24">
        <v>10.36</v>
      </c>
      <c r="BQ731" s="24">
        <f t="shared" si="420"/>
        <v>145.25</v>
      </c>
      <c r="BR731" s="24">
        <v>68</v>
      </c>
      <c r="BS731" s="28">
        <v>20.13</v>
      </c>
      <c r="BT731" s="28">
        <v>5879.5703999999996</v>
      </c>
      <c r="BU731" s="24">
        <v>2.08</v>
      </c>
      <c r="BV731" s="28">
        <v>33.520000000000003</v>
      </c>
      <c r="BW731" s="28">
        <v>9790.5216000000019</v>
      </c>
      <c r="BX731" s="24">
        <v>9497</v>
      </c>
      <c r="BY731" s="24">
        <v>18525</v>
      </c>
      <c r="BZ731" s="24">
        <v>1186</v>
      </c>
      <c r="CA731" s="24">
        <v>7543</v>
      </c>
      <c r="CB731" s="24">
        <v>3974</v>
      </c>
      <c r="CC731" s="24">
        <v>17691</v>
      </c>
      <c r="CD731" s="24">
        <v>57.67</v>
      </c>
      <c r="CE731" s="24">
        <v>26.14</v>
      </c>
      <c r="CF731" s="24">
        <v>103.06</v>
      </c>
      <c r="CG731" s="24">
        <v>20198</v>
      </c>
      <c r="CH731" s="24">
        <v>9010</v>
      </c>
      <c r="CI731" s="24">
        <v>30.85</v>
      </c>
      <c r="CJ731" s="24" t="s">
        <v>98</v>
      </c>
      <c r="CK731" s="24">
        <v>7584</v>
      </c>
      <c r="CL731" s="28">
        <v>1.01</v>
      </c>
      <c r="CM731" s="28">
        <v>3.88</v>
      </c>
      <c r="CN731" s="24">
        <v>2873</v>
      </c>
      <c r="CO731" s="24">
        <v>37.979999999999997</v>
      </c>
      <c r="CP731" s="24">
        <v>2706</v>
      </c>
      <c r="CQ731" s="24">
        <v>4542</v>
      </c>
      <c r="CR731" s="24">
        <v>2389</v>
      </c>
      <c r="CS731" s="24">
        <v>9877</v>
      </c>
      <c r="CT731" s="24">
        <v>1421</v>
      </c>
      <c r="CU731" s="24">
        <v>3715</v>
      </c>
      <c r="CV731" s="24">
        <v>2606</v>
      </c>
      <c r="CW731" s="24">
        <v>2044</v>
      </c>
      <c r="CX731" s="24">
        <v>55.27</v>
      </c>
      <c r="CY731" s="24">
        <v>95.4</v>
      </c>
      <c r="CZ731" s="24">
        <v>78.92</v>
      </c>
      <c r="DA731" s="24">
        <v>47.25</v>
      </c>
      <c r="DB731" s="24">
        <v>2378</v>
      </c>
      <c r="DC731" s="24">
        <v>5.84</v>
      </c>
      <c r="DD731" s="24">
        <v>11.37</v>
      </c>
      <c r="DE731" s="24">
        <v>1326</v>
      </c>
      <c r="DF731" s="24">
        <v>17.53</v>
      </c>
      <c r="DG731" s="24">
        <v>18.260000000000002</v>
      </c>
      <c r="DH731" s="24">
        <v>9.2200000000000006</v>
      </c>
    </row>
    <row r="732" spans="1:112" ht="12.3" customHeight="1">
      <c r="A732" s="24">
        <v>743</v>
      </c>
      <c r="B732" s="24" t="s">
        <v>112</v>
      </c>
      <c r="C732" s="24" t="s">
        <v>113</v>
      </c>
      <c r="D732" s="25" t="s">
        <v>606</v>
      </c>
      <c r="E732" s="25" t="s">
        <v>607</v>
      </c>
      <c r="F732" s="25" t="s">
        <v>2063</v>
      </c>
      <c r="G732" s="25" t="s">
        <v>2064</v>
      </c>
      <c r="H732" s="37" t="s">
        <v>2848</v>
      </c>
      <c r="I732" s="26">
        <v>10482</v>
      </c>
      <c r="J732" s="27">
        <v>12055.747907694808</v>
      </c>
      <c r="K732" s="27">
        <f t="shared" si="394"/>
        <v>5623.5929999999989</v>
      </c>
      <c r="L732" s="24">
        <v>1143</v>
      </c>
      <c r="M732" s="24">
        <v>775</v>
      </c>
      <c r="N732" s="24">
        <v>548</v>
      </c>
      <c r="O732" s="24">
        <f t="shared" si="395"/>
        <v>1323</v>
      </c>
      <c r="P732" s="28">
        <v>53.65</v>
      </c>
      <c r="Q732" s="28">
        <f t="shared" si="396"/>
        <v>0.5155483986209749</v>
      </c>
      <c r="R732" s="29">
        <v>0.58239608560854417</v>
      </c>
      <c r="S732" s="29">
        <v>0.13761132279067773</v>
      </c>
      <c r="T732" s="29">
        <v>0.46455333516517971</v>
      </c>
      <c r="U732" s="28" t="s">
        <v>215</v>
      </c>
      <c r="V732" s="28" t="s">
        <v>129</v>
      </c>
      <c r="W732" s="28">
        <v>0.64989124680352961</v>
      </c>
      <c r="X732" s="27">
        <v>7834.9250388808223</v>
      </c>
      <c r="Y732" s="30">
        <f t="shared" si="397"/>
        <v>6.2744257998374991E-4</v>
      </c>
      <c r="Z732" s="27">
        <f t="shared" si="398"/>
        <v>7834.9250388808223</v>
      </c>
      <c r="AA732" s="27">
        <v>0</v>
      </c>
      <c r="AB732" s="27">
        <v>0</v>
      </c>
      <c r="AC732" s="27">
        <v>0</v>
      </c>
      <c r="AD732" s="27">
        <v>0</v>
      </c>
      <c r="AE732" s="27">
        <v>0</v>
      </c>
      <c r="AF732" s="27">
        <f t="shared" si="399"/>
        <v>0</v>
      </c>
      <c r="AG732" s="27">
        <f t="shared" si="400"/>
        <v>0</v>
      </c>
      <c r="AH732" s="27">
        <v>0</v>
      </c>
      <c r="AI732" s="27">
        <v>0</v>
      </c>
      <c r="AJ732" s="27">
        <v>0</v>
      </c>
      <c r="AK732" s="27">
        <v>0</v>
      </c>
      <c r="AL732" s="27">
        <v>0</v>
      </c>
      <c r="AM732" s="27">
        <v>0</v>
      </c>
      <c r="AN732" s="27">
        <f t="shared" si="401"/>
        <v>0</v>
      </c>
      <c r="AO732" s="27">
        <v>0</v>
      </c>
      <c r="AP732" s="30">
        <f t="shared" si="402"/>
        <v>0</v>
      </c>
      <c r="AQ732" s="30">
        <f t="shared" si="403"/>
        <v>0</v>
      </c>
      <c r="AR732" s="31">
        <f t="shared" si="404"/>
        <v>0</v>
      </c>
      <c r="AS732" s="31">
        <f t="shared" si="421"/>
        <v>0</v>
      </c>
      <c r="AT732" s="32">
        <f t="shared" si="405"/>
        <v>0</v>
      </c>
      <c r="AU732" s="24">
        <v>2103.6979659030253</v>
      </c>
      <c r="AV732" s="28">
        <f t="shared" si="406"/>
        <v>5.8420837846606843E-2</v>
      </c>
      <c r="AW732" s="30">
        <f t="shared" si="407"/>
        <v>7.5031285370389799E-4</v>
      </c>
      <c r="AX732" s="33">
        <f t="shared" si="408"/>
        <v>5.8420837846606843E-2</v>
      </c>
      <c r="AY732" s="30">
        <f t="shared" si="409"/>
        <v>7.5031285370389799E-4</v>
      </c>
      <c r="AZ732" s="31">
        <f t="shared" si="410"/>
        <v>0.90080026261488422</v>
      </c>
      <c r="BA732" s="31">
        <f t="shared" si="422"/>
        <v>2103.6979659030253</v>
      </c>
      <c r="BB732" s="33">
        <f t="shared" si="411"/>
        <v>0</v>
      </c>
      <c r="BC732" s="31">
        <f t="shared" si="412"/>
        <v>0.51387239535667839</v>
      </c>
      <c r="BD732" s="30">
        <f t="shared" si="413"/>
        <v>6.2744257998374991E-4</v>
      </c>
      <c r="BE732" s="31">
        <f t="shared" si="414"/>
        <v>0.94448976317036659</v>
      </c>
      <c r="BF732" s="31">
        <f t="shared" si="415"/>
        <v>0.53166948418462667</v>
      </c>
      <c r="BG732" s="31">
        <f t="shared" si="416"/>
        <v>0.80689489220188604</v>
      </c>
      <c r="BH732" s="24">
        <v>45.58</v>
      </c>
      <c r="BI732" s="24">
        <v>395.01208988100001</v>
      </c>
      <c r="BJ732" s="24">
        <f t="shared" si="424"/>
        <v>30.519946646004382</v>
      </c>
      <c r="BK732" s="28">
        <f t="shared" si="423"/>
        <v>1.5259973323002191E-2</v>
      </c>
      <c r="BL732" s="28" t="str">
        <f t="shared" si="417"/>
        <v>TRUEFALSE</v>
      </c>
      <c r="BM732" s="24" t="str">
        <f t="shared" si="418"/>
        <v>TRUEFALSE</v>
      </c>
      <c r="BN732" s="28">
        <v>0.57999999999999996</v>
      </c>
      <c r="BO732" s="28">
        <f t="shared" si="419"/>
        <v>0.51555555555555554</v>
      </c>
      <c r="BP732" s="24">
        <v>12.01</v>
      </c>
      <c r="BQ732" s="24">
        <f t="shared" si="420"/>
        <v>104.41935483870968</v>
      </c>
      <c r="BR732" s="24">
        <v>31</v>
      </c>
      <c r="BS732" s="28">
        <v>41.38</v>
      </c>
      <c r="BT732" s="28">
        <v>4337.4516000000003</v>
      </c>
      <c r="BU732" s="24">
        <v>2.04</v>
      </c>
      <c r="BV732" s="28">
        <v>31.63</v>
      </c>
      <c r="BW732" s="28">
        <v>3315.4565999999995</v>
      </c>
      <c r="BX732" s="24">
        <v>3709</v>
      </c>
      <c r="BY732" s="24">
        <v>6395</v>
      </c>
      <c r="BZ732" s="24">
        <v>378</v>
      </c>
      <c r="CA732" s="24">
        <v>2954</v>
      </c>
      <c r="CB732" s="24">
        <v>1520</v>
      </c>
      <c r="CC732" s="24">
        <v>6008</v>
      </c>
      <c r="CD732" s="24">
        <v>63.91</v>
      </c>
      <c r="CE732" s="24">
        <v>24.95</v>
      </c>
      <c r="CF732" s="24">
        <v>113.79</v>
      </c>
      <c r="CG732" s="24">
        <v>4778</v>
      </c>
      <c r="CH732" s="24">
        <v>5704</v>
      </c>
      <c r="CI732" s="24">
        <v>54.42</v>
      </c>
      <c r="CJ732" s="24" t="s">
        <v>1980</v>
      </c>
      <c r="CK732" s="24">
        <v>2542</v>
      </c>
      <c r="CL732" s="28">
        <v>1.01</v>
      </c>
      <c r="CM732" s="28">
        <v>4.1500000000000004</v>
      </c>
      <c r="CN732" s="24">
        <v>711</v>
      </c>
      <c r="CO732" s="24">
        <v>28.14</v>
      </c>
      <c r="CP732" s="24">
        <v>652</v>
      </c>
      <c r="CQ732" s="24">
        <v>1691</v>
      </c>
      <c r="CR732" s="24">
        <v>894</v>
      </c>
      <c r="CS732" s="24">
        <v>3237</v>
      </c>
      <c r="CT732" s="24">
        <v>491</v>
      </c>
      <c r="CU732" s="24">
        <v>1539</v>
      </c>
      <c r="CV732" s="24">
        <v>829</v>
      </c>
      <c r="CW732" s="24">
        <v>491</v>
      </c>
      <c r="CX732" s="24">
        <v>50.57</v>
      </c>
      <c r="CY732" s="24">
        <v>94.59</v>
      </c>
      <c r="CZ732" s="24">
        <v>67.069999999999993</v>
      </c>
      <c r="DA732" s="24">
        <v>32.67</v>
      </c>
      <c r="DB732" s="24">
        <v>971</v>
      </c>
      <c r="DC732" s="24">
        <v>7.44</v>
      </c>
      <c r="DD732" s="24">
        <v>15.04</v>
      </c>
      <c r="DE732" s="24">
        <v>701</v>
      </c>
      <c r="DF732" s="24">
        <v>27.74</v>
      </c>
      <c r="DG732" s="24">
        <v>24.77</v>
      </c>
      <c r="DH732" s="24">
        <v>11.68</v>
      </c>
    </row>
    <row r="733" spans="1:112" ht="12.3" customHeight="1">
      <c r="A733" s="24">
        <v>744</v>
      </c>
      <c r="B733" s="24" t="s">
        <v>112</v>
      </c>
      <c r="C733" s="24" t="s">
        <v>113</v>
      </c>
      <c r="D733" s="25" t="s">
        <v>606</v>
      </c>
      <c r="E733" s="25" t="s">
        <v>607</v>
      </c>
      <c r="F733" s="25" t="s">
        <v>2030</v>
      </c>
      <c r="G733" s="25" t="s">
        <v>2031</v>
      </c>
      <c r="H733" s="37" t="s">
        <v>2848</v>
      </c>
      <c r="I733" s="26">
        <v>9538</v>
      </c>
      <c r="J733" s="27">
        <v>10970.017510359958</v>
      </c>
      <c r="K733" s="27">
        <f t="shared" si="394"/>
        <v>6819.67</v>
      </c>
      <c r="L733" s="24">
        <v>727</v>
      </c>
      <c r="M733" s="24">
        <v>838</v>
      </c>
      <c r="N733" s="24">
        <v>986</v>
      </c>
      <c r="O733" s="24">
        <f t="shared" si="395"/>
        <v>1824</v>
      </c>
      <c r="P733" s="28">
        <v>71.5</v>
      </c>
      <c r="Q733" s="28">
        <f t="shared" si="396"/>
        <v>0.67982162234337007</v>
      </c>
      <c r="R733" s="29">
        <v>0.58239608560854417</v>
      </c>
      <c r="S733" s="29">
        <v>0.13761132279067773</v>
      </c>
      <c r="T733" s="29">
        <v>0.46455333516517971</v>
      </c>
      <c r="U733" s="28" t="s">
        <v>215</v>
      </c>
      <c r="V733" s="28" t="s">
        <v>129</v>
      </c>
      <c r="W733" s="28">
        <v>0.8661178778462697</v>
      </c>
      <c r="X733" s="27">
        <v>9501.3282860093859</v>
      </c>
      <c r="Y733" s="30">
        <f t="shared" si="397"/>
        <v>7.608927849931138E-4</v>
      </c>
      <c r="Z733" s="27">
        <f t="shared" si="398"/>
        <v>9501.3282860093859</v>
      </c>
      <c r="AA733" s="27">
        <v>0</v>
      </c>
      <c r="AB733" s="27">
        <v>0</v>
      </c>
      <c r="AC733" s="27">
        <v>0</v>
      </c>
      <c r="AD733" s="27">
        <v>0</v>
      </c>
      <c r="AE733" s="27">
        <v>0</v>
      </c>
      <c r="AF733" s="27">
        <f t="shared" si="399"/>
        <v>0</v>
      </c>
      <c r="AG733" s="27">
        <f t="shared" si="400"/>
        <v>0</v>
      </c>
      <c r="AH733" s="27">
        <v>0</v>
      </c>
      <c r="AI733" s="27">
        <v>0</v>
      </c>
      <c r="AJ733" s="27">
        <v>0</v>
      </c>
      <c r="AK733" s="27">
        <v>0</v>
      </c>
      <c r="AL733" s="27">
        <v>0</v>
      </c>
      <c r="AM733" s="27">
        <v>0</v>
      </c>
      <c r="AN733" s="27">
        <f t="shared" si="401"/>
        <v>0</v>
      </c>
      <c r="AO733" s="27">
        <v>0</v>
      </c>
      <c r="AP733" s="30">
        <f t="shared" si="402"/>
        <v>0</v>
      </c>
      <c r="AQ733" s="30">
        <f t="shared" si="403"/>
        <v>0</v>
      </c>
      <c r="AR733" s="31">
        <f t="shared" si="404"/>
        <v>0</v>
      </c>
      <c r="AS733" s="31">
        <f t="shared" si="421"/>
        <v>0</v>
      </c>
      <c r="AT733" s="32">
        <f t="shared" si="405"/>
        <v>0</v>
      </c>
      <c r="AU733" s="24">
        <v>2357.5728634975462</v>
      </c>
      <c r="AV733" s="28">
        <f t="shared" si="406"/>
        <v>6.5471081971992431E-2</v>
      </c>
      <c r="AW733" s="30">
        <f t="shared" si="407"/>
        <v>8.4086083254180245E-4</v>
      </c>
      <c r="AX733" s="33">
        <f t="shared" si="408"/>
        <v>6.5471081971992431E-2</v>
      </c>
      <c r="AY733" s="30">
        <f t="shared" si="409"/>
        <v>8.4086083254180245E-4</v>
      </c>
      <c r="AZ733" s="31">
        <f t="shared" si="410"/>
        <v>0.90154303857451745</v>
      </c>
      <c r="BA733" s="31">
        <f t="shared" si="422"/>
        <v>2357.5728634975462</v>
      </c>
      <c r="BB733" s="33">
        <f t="shared" si="411"/>
        <v>0</v>
      </c>
      <c r="BC733" s="31">
        <f t="shared" si="412"/>
        <v>0.51647006871835133</v>
      </c>
      <c r="BD733" s="30">
        <f t="shared" si="413"/>
        <v>7.608927849931138E-4</v>
      </c>
      <c r="BE733" s="31">
        <f t="shared" si="414"/>
        <v>0.9450065227746145</v>
      </c>
      <c r="BF733" s="31">
        <f t="shared" si="415"/>
        <v>0.60396176446862582</v>
      </c>
      <c r="BG733" s="31">
        <f t="shared" si="416"/>
        <v>0.91661018232474301</v>
      </c>
      <c r="BH733" s="24">
        <v>0</v>
      </c>
      <c r="BI733" s="24">
        <v>357.44136932700002</v>
      </c>
      <c r="BJ733" s="24">
        <f t="shared" si="424"/>
        <v>30.690396948217252</v>
      </c>
      <c r="BK733" s="28">
        <f t="shared" si="423"/>
        <v>1.5345198474108626E-2</v>
      </c>
      <c r="BL733" s="28" t="str">
        <f t="shared" si="417"/>
        <v>TRUEFALSE</v>
      </c>
      <c r="BM733" s="24" t="str">
        <f t="shared" si="418"/>
        <v>TRUEFALSE</v>
      </c>
      <c r="BN733" s="28">
        <v>0.51090000000000002</v>
      </c>
      <c r="BO733" s="28">
        <f t="shared" si="419"/>
        <v>0.45413333333333333</v>
      </c>
      <c r="BP733" s="24">
        <v>16.91</v>
      </c>
      <c r="BQ733" s="24">
        <f t="shared" si="420"/>
        <v>46.931034482758619</v>
      </c>
      <c r="BR733" s="24">
        <v>58</v>
      </c>
      <c r="BS733" s="28">
        <v>71.150000000000006</v>
      </c>
      <c r="BT733" s="28">
        <v>6786.2870000000003</v>
      </c>
      <c r="BU733" s="24">
        <v>2.82</v>
      </c>
      <c r="BV733" s="28">
        <v>78.100000000000009</v>
      </c>
      <c r="BW733" s="28">
        <v>7449.1780000000008</v>
      </c>
      <c r="BX733" s="24">
        <v>3092</v>
      </c>
      <c r="BY733" s="24">
        <v>6052</v>
      </c>
      <c r="BZ733" s="24">
        <v>394</v>
      </c>
      <c r="CA733" s="24">
        <v>2450</v>
      </c>
      <c r="CB733" s="24">
        <v>1314</v>
      </c>
      <c r="CC733" s="24">
        <v>5774</v>
      </c>
      <c r="CD733" s="24">
        <v>57.6</v>
      </c>
      <c r="CE733" s="24">
        <v>26.21</v>
      </c>
      <c r="CF733" s="24">
        <v>127.75</v>
      </c>
      <c r="CG733" s="24">
        <v>0</v>
      </c>
      <c r="CH733" s="24">
        <v>9538</v>
      </c>
      <c r="CI733" s="24">
        <v>100</v>
      </c>
      <c r="CJ733" s="24" t="s">
        <v>1980</v>
      </c>
      <c r="CK733" s="24">
        <v>2684</v>
      </c>
      <c r="CL733" s="28">
        <v>1.01</v>
      </c>
      <c r="CM733" s="28">
        <v>3.58</v>
      </c>
      <c r="CN733" s="24">
        <v>424</v>
      </c>
      <c r="CO733" s="24">
        <v>15.82</v>
      </c>
      <c r="CP733" s="24">
        <v>363</v>
      </c>
      <c r="CQ733" s="24">
        <v>1871</v>
      </c>
      <c r="CR733" s="24">
        <v>488</v>
      </c>
      <c r="CS733" s="24">
        <v>2722</v>
      </c>
      <c r="CT733" s="24">
        <v>334</v>
      </c>
      <c r="CU733" s="24">
        <v>1124</v>
      </c>
      <c r="CV733" s="24">
        <v>608</v>
      </c>
      <c r="CW733" s="24">
        <v>394</v>
      </c>
      <c r="CX733" s="24">
        <v>39.25</v>
      </c>
      <c r="CY733" s="24">
        <v>90.86</v>
      </c>
      <c r="CZ733" s="24">
        <v>55.73</v>
      </c>
      <c r="DA733" s="24">
        <v>27.44</v>
      </c>
      <c r="DB733" s="24">
        <v>1270</v>
      </c>
      <c r="DC733" s="24">
        <v>12.86</v>
      </c>
      <c r="DD733" s="24">
        <v>10.3</v>
      </c>
      <c r="DE733" s="24">
        <v>1095</v>
      </c>
      <c r="DF733" s="24">
        <v>40.86</v>
      </c>
      <c r="DG733" s="24">
        <v>56.49</v>
      </c>
      <c r="DH733" s="24">
        <v>10.74</v>
      </c>
    </row>
    <row r="734" spans="1:112" ht="12.3" customHeight="1">
      <c r="A734" s="24">
        <v>745</v>
      </c>
      <c r="B734" s="24" t="s">
        <v>112</v>
      </c>
      <c r="C734" s="24" t="s">
        <v>113</v>
      </c>
      <c r="D734" s="25" t="s">
        <v>158</v>
      </c>
      <c r="E734" s="25" t="s">
        <v>159</v>
      </c>
      <c r="F734" s="25" t="s">
        <v>160</v>
      </c>
      <c r="G734" s="25" t="s">
        <v>161</v>
      </c>
      <c r="H734" s="37" t="s">
        <v>2848</v>
      </c>
      <c r="I734" s="26">
        <v>154911</v>
      </c>
      <c r="J734" s="27">
        <v>185938.66562438267</v>
      </c>
      <c r="K734" s="27">
        <f t="shared" si="394"/>
        <v>24336.518100000001</v>
      </c>
      <c r="L734" s="24">
        <v>32428</v>
      </c>
      <c r="M734" s="24">
        <v>5134</v>
      </c>
      <c r="N734" s="24">
        <v>907</v>
      </c>
      <c r="O734" s="24">
        <f t="shared" si="395"/>
        <v>6041</v>
      </c>
      <c r="P734" s="28">
        <v>15.709999999999999</v>
      </c>
      <c r="Q734" s="28">
        <f t="shared" si="396"/>
        <v>0.39765720617347611</v>
      </c>
      <c r="R734" s="29">
        <v>0.37843147186817672</v>
      </c>
      <c r="S734" s="29">
        <v>8.3702550707322715E-2</v>
      </c>
      <c r="T734" s="29">
        <v>0.45364543309963512</v>
      </c>
      <c r="U734" s="28" t="s">
        <v>118</v>
      </c>
      <c r="V734" s="28" t="s">
        <v>119</v>
      </c>
      <c r="W734" s="28">
        <v>0.33574329428367761</v>
      </c>
      <c r="X734" s="27">
        <v>62427.660131441444</v>
      </c>
      <c r="Y734" s="30">
        <f t="shared" si="397"/>
        <v>4.9993805863923742E-3</v>
      </c>
      <c r="Z734" s="27">
        <f t="shared" si="398"/>
        <v>61727.660131441444</v>
      </c>
      <c r="AA734" s="27">
        <v>0</v>
      </c>
      <c r="AB734" s="27">
        <v>0</v>
      </c>
      <c r="AC734" s="27">
        <v>176</v>
      </c>
      <c r="AD734" s="27">
        <v>0</v>
      </c>
      <c r="AE734" s="27">
        <v>30253</v>
      </c>
      <c r="AF734" s="27">
        <f t="shared" si="399"/>
        <v>30253</v>
      </c>
      <c r="AG734" s="27">
        <f t="shared" si="400"/>
        <v>2</v>
      </c>
      <c r="AH734" s="27">
        <v>263</v>
      </c>
      <c r="AI734" s="27">
        <v>0</v>
      </c>
      <c r="AJ734" s="27">
        <v>665</v>
      </c>
      <c r="AK734" s="27">
        <v>0</v>
      </c>
      <c r="AL734" s="27">
        <v>30253</v>
      </c>
      <c r="AM734" s="27">
        <v>30952</v>
      </c>
      <c r="AN734" s="27">
        <f t="shared" si="401"/>
        <v>3</v>
      </c>
      <c r="AO734" s="27">
        <v>700</v>
      </c>
      <c r="AP734" s="30">
        <f t="shared" si="402"/>
        <v>4.0481704524963967E-4</v>
      </c>
      <c r="AQ734" s="30">
        <f t="shared" si="403"/>
        <v>0</v>
      </c>
      <c r="AR734" s="31">
        <f t="shared" si="404"/>
        <v>1.1212978326052106E-2</v>
      </c>
      <c r="AS734" s="31">
        <f t="shared" si="421"/>
        <v>1.1212978326052106E-2</v>
      </c>
      <c r="AT734" s="32">
        <f t="shared" si="405"/>
        <v>3.7646822819202108E-3</v>
      </c>
      <c r="AU734" s="24">
        <v>15241.402587301829</v>
      </c>
      <c r="AV734" s="28">
        <f t="shared" si="406"/>
        <v>0.42326204785077015</v>
      </c>
      <c r="AW734" s="30">
        <f t="shared" si="407"/>
        <v>5.4360561521099885E-3</v>
      </c>
      <c r="AX734" s="33">
        <f t="shared" si="408"/>
        <v>0.42326204785077015</v>
      </c>
      <c r="AY734" s="30">
        <f t="shared" si="409"/>
        <v>5.4360561521099885E-3</v>
      </c>
      <c r="AZ734" s="31">
        <f t="shared" si="410"/>
        <v>0.93923797839537082</v>
      </c>
      <c r="BA734" s="31">
        <f t="shared" si="422"/>
        <v>15241.402587301829</v>
      </c>
      <c r="BB734" s="33">
        <f t="shared" si="411"/>
        <v>0</v>
      </c>
      <c r="BC734" s="31">
        <f t="shared" si="412"/>
        <v>0.5803104993714393</v>
      </c>
      <c r="BD734" s="30">
        <f t="shared" si="413"/>
        <v>4.5945635411427342E-3</v>
      </c>
      <c r="BE734" s="31">
        <f t="shared" si="414"/>
        <v>0.95985165682761575</v>
      </c>
      <c r="BF734" s="31">
        <f t="shared" si="415"/>
        <v>0.4335314438992286</v>
      </c>
      <c r="BG734" s="31">
        <f t="shared" si="416"/>
        <v>0.65795445873233549</v>
      </c>
      <c r="BH734" s="24">
        <v>99.97</v>
      </c>
      <c r="BI734" s="24">
        <v>62.859989330700003</v>
      </c>
      <c r="BJ734" s="24">
        <f t="shared" si="424"/>
        <v>2957.9811833275739</v>
      </c>
      <c r="BK734" s="28">
        <v>1</v>
      </c>
      <c r="BL734" s="28" t="str">
        <f t="shared" si="417"/>
        <v>FALSETRUE</v>
      </c>
      <c r="BM734" s="24" t="str">
        <f t="shared" si="418"/>
        <v>TRUETRUE</v>
      </c>
      <c r="BN734" s="28">
        <v>0.41739999999999999</v>
      </c>
      <c r="BO734" s="28">
        <f t="shared" si="419"/>
        <v>0.3710222222222222</v>
      </c>
      <c r="BP734" s="24">
        <v>4.07</v>
      </c>
      <c r="BQ734" s="24">
        <f t="shared" si="420"/>
        <v>420.33333333333331</v>
      </c>
      <c r="BR734" s="24">
        <v>108</v>
      </c>
      <c r="BS734" s="28">
        <v>1.88</v>
      </c>
      <c r="BT734" s="28">
        <v>2912.3267999999994</v>
      </c>
      <c r="BU734" s="24">
        <v>0.06</v>
      </c>
      <c r="BV734" s="28">
        <v>5.0299999999999994</v>
      </c>
      <c r="BW734" s="28">
        <v>7792.0232999999998</v>
      </c>
      <c r="BX734" s="24">
        <v>43131</v>
      </c>
      <c r="BY734" s="24">
        <v>103342</v>
      </c>
      <c r="BZ734" s="24">
        <v>8438</v>
      </c>
      <c r="CA734" s="24">
        <v>34460</v>
      </c>
      <c r="CB734" s="24">
        <v>17753</v>
      </c>
      <c r="CC734" s="24">
        <v>102698</v>
      </c>
      <c r="CD734" s="24">
        <v>49.9</v>
      </c>
      <c r="CE734" s="24">
        <v>29.14</v>
      </c>
      <c r="CF734" s="24">
        <v>97.04</v>
      </c>
      <c r="CG734" s="24">
        <v>154869</v>
      </c>
      <c r="CH734" s="24">
        <v>42</v>
      </c>
      <c r="CI734" s="24">
        <v>0.03</v>
      </c>
      <c r="CJ734" s="24" t="s">
        <v>98</v>
      </c>
      <c r="CK734" s="24">
        <v>39727</v>
      </c>
      <c r="CL734" s="28">
        <v>1.04</v>
      </c>
      <c r="CM734" s="28">
        <v>4.03</v>
      </c>
      <c r="CN734" s="24">
        <v>16938</v>
      </c>
      <c r="CO734" s="24">
        <v>42.71</v>
      </c>
      <c r="CP734" s="24">
        <v>8323</v>
      </c>
      <c r="CQ734" s="24">
        <v>21239</v>
      </c>
      <c r="CR734" s="24">
        <v>13497</v>
      </c>
      <c r="CS734" s="24">
        <v>45396</v>
      </c>
      <c r="CT734" s="24">
        <v>7829</v>
      </c>
      <c r="CU734" s="24">
        <v>17117</v>
      </c>
      <c r="CV734" s="24">
        <v>12237</v>
      </c>
      <c r="CW734" s="24">
        <v>9372</v>
      </c>
      <c r="CX734" s="24">
        <v>68.11</v>
      </c>
      <c r="CY734" s="24">
        <v>97.06</v>
      </c>
      <c r="CZ734" s="24">
        <v>83.1</v>
      </c>
      <c r="DA734" s="24">
        <v>44.94</v>
      </c>
      <c r="DB734" s="24">
        <v>5150</v>
      </c>
      <c r="DC734" s="24">
        <v>3.58</v>
      </c>
      <c r="DD734" s="24">
        <v>9.25</v>
      </c>
      <c r="DE734" s="24">
        <v>1046</v>
      </c>
      <c r="DF734" s="24">
        <v>2.64</v>
      </c>
      <c r="DG734" s="24">
        <v>1.82</v>
      </c>
      <c r="DH734" s="24">
        <v>3.75</v>
      </c>
    </row>
    <row r="735" spans="1:112" ht="12.3" customHeight="1">
      <c r="A735" s="24">
        <v>746</v>
      </c>
      <c r="B735" s="24" t="s">
        <v>112</v>
      </c>
      <c r="C735" s="24" t="s">
        <v>113</v>
      </c>
      <c r="D735" s="25" t="s">
        <v>158</v>
      </c>
      <c r="E735" s="25" t="s">
        <v>159</v>
      </c>
      <c r="F735" s="25" t="s">
        <v>744</v>
      </c>
      <c r="G735" s="25" t="s">
        <v>745</v>
      </c>
      <c r="H735" s="37" t="s">
        <v>2848</v>
      </c>
      <c r="I735" s="26">
        <v>10591</v>
      </c>
      <c r="J735" s="27">
        <v>12712.308406942288</v>
      </c>
      <c r="K735" s="27">
        <f t="shared" si="394"/>
        <v>3552.2214000000004</v>
      </c>
      <c r="L735" s="24">
        <v>1583</v>
      </c>
      <c r="M735" s="24">
        <v>516</v>
      </c>
      <c r="N735" s="24">
        <v>283</v>
      </c>
      <c r="O735" s="24">
        <f t="shared" si="395"/>
        <v>799</v>
      </c>
      <c r="P735" s="28">
        <v>33.54</v>
      </c>
      <c r="Q735" s="28">
        <f t="shared" si="396"/>
        <v>0.55620424205604446</v>
      </c>
      <c r="R735" s="29">
        <v>0.37843147186817672</v>
      </c>
      <c r="S735" s="29">
        <v>8.3702550707322715E-2</v>
      </c>
      <c r="T735" s="29">
        <v>0.45364543309963512</v>
      </c>
      <c r="U735" s="28" t="s">
        <v>118</v>
      </c>
      <c r="V735" s="28" t="s">
        <v>119</v>
      </c>
      <c r="W735" s="28">
        <v>0.71679376768138425</v>
      </c>
      <c r="X735" s="27">
        <v>9112.1034389398974</v>
      </c>
      <c r="Y735" s="30">
        <f t="shared" si="397"/>
        <v>7.2972257710635839E-4</v>
      </c>
      <c r="Z735" s="27">
        <f t="shared" si="398"/>
        <v>9112.1034389398974</v>
      </c>
      <c r="AA735" s="27">
        <v>0</v>
      </c>
      <c r="AB735" s="27">
        <v>0</v>
      </c>
      <c r="AC735" s="27">
        <v>0</v>
      </c>
      <c r="AD735" s="27">
        <v>0</v>
      </c>
      <c r="AE735" s="27">
        <v>0</v>
      </c>
      <c r="AF735" s="27">
        <f t="shared" si="399"/>
        <v>0</v>
      </c>
      <c r="AG735" s="27">
        <f t="shared" si="400"/>
        <v>0</v>
      </c>
      <c r="AH735" s="27">
        <v>0</v>
      </c>
      <c r="AI735" s="27">
        <v>0</v>
      </c>
      <c r="AJ735" s="27">
        <v>0</v>
      </c>
      <c r="AK735" s="27">
        <v>0</v>
      </c>
      <c r="AL735" s="27">
        <v>0</v>
      </c>
      <c r="AM735" s="27">
        <v>0</v>
      </c>
      <c r="AN735" s="27">
        <f t="shared" si="401"/>
        <v>0</v>
      </c>
      <c r="AO735" s="27">
        <v>0</v>
      </c>
      <c r="AP735" s="30">
        <f t="shared" si="402"/>
        <v>0</v>
      </c>
      <c r="AQ735" s="30">
        <f t="shared" si="403"/>
        <v>0</v>
      </c>
      <c r="AR735" s="31">
        <f t="shared" si="404"/>
        <v>0</v>
      </c>
      <c r="AS735" s="31">
        <f t="shared" si="421"/>
        <v>0</v>
      </c>
      <c r="AT735" s="32">
        <f t="shared" si="405"/>
        <v>0</v>
      </c>
      <c r="AU735" s="24">
        <v>3672.1344718317314</v>
      </c>
      <c r="AV735" s="28">
        <f t="shared" si="406"/>
        <v>0.1019771735329548</v>
      </c>
      <c r="AW735" s="30">
        <f t="shared" si="407"/>
        <v>1.3097173355690415E-3</v>
      </c>
      <c r="AX735" s="33">
        <f t="shared" si="408"/>
        <v>0.1019771735329548</v>
      </c>
      <c r="AY735" s="30">
        <f t="shared" si="409"/>
        <v>1.3097173355690415E-3</v>
      </c>
      <c r="AZ735" s="31">
        <f t="shared" si="410"/>
        <v>0.90538912485315004</v>
      </c>
      <c r="BA735" s="31">
        <f t="shared" si="422"/>
        <v>3672.1344718317314</v>
      </c>
      <c r="BB735" s="33">
        <f t="shared" si="411"/>
        <v>0</v>
      </c>
      <c r="BC735" s="31">
        <f t="shared" si="412"/>
        <v>0.46193259008476056</v>
      </c>
      <c r="BD735" s="30">
        <f t="shared" si="413"/>
        <v>7.2972257710635839E-4</v>
      </c>
      <c r="BE735" s="31">
        <f t="shared" si="414"/>
        <v>0.94488582229093399</v>
      </c>
      <c r="BF735" s="31">
        <f t="shared" si="415"/>
        <v>0.5541364375164749</v>
      </c>
      <c r="BG735" s="31">
        <f t="shared" si="416"/>
        <v>0.84099214703043523</v>
      </c>
      <c r="BH735" s="24">
        <v>63.76</v>
      </c>
      <c r="BI735" s="24">
        <v>196.13423295800001</v>
      </c>
      <c r="BJ735" s="24">
        <f t="shared" si="424"/>
        <v>64.814327490012872</v>
      </c>
      <c r="BK735" s="28">
        <f t="shared" ref="BK735:BK762" si="425">BJ735/(2000)</f>
        <v>3.2407163745006434E-2</v>
      </c>
      <c r="BL735" s="28" t="str">
        <f t="shared" si="417"/>
        <v>TRUETRUE</v>
      </c>
      <c r="BM735" s="24" t="str">
        <f t="shared" si="418"/>
        <v>FALSETRUE</v>
      </c>
      <c r="BN735" s="28">
        <v>0.56000000000000005</v>
      </c>
      <c r="BO735" s="28">
        <f t="shared" si="419"/>
        <v>0.49777777777777782</v>
      </c>
      <c r="BP735" s="24">
        <v>12.78</v>
      </c>
      <c r="BQ735" s="24">
        <f t="shared" si="420"/>
        <v>301.35294117647061</v>
      </c>
      <c r="BR735" s="24">
        <v>17</v>
      </c>
      <c r="BS735" s="28">
        <v>26.380000000000003</v>
      </c>
      <c r="BT735" s="28">
        <v>2793.9058000000005</v>
      </c>
      <c r="BU735" s="24">
        <v>0.37</v>
      </c>
      <c r="BV735" s="28">
        <v>19.049999999999997</v>
      </c>
      <c r="BW735" s="28">
        <v>2017.5854999999997</v>
      </c>
      <c r="BX735" s="24">
        <v>3652</v>
      </c>
      <c r="BY735" s="24">
        <v>6522</v>
      </c>
      <c r="BZ735" s="24">
        <v>417</v>
      </c>
      <c r="CA735" s="24">
        <v>2926</v>
      </c>
      <c r="CB735" s="24">
        <v>1478</v>
      </c>
      <c r="CC735" s="24">
        <v>6187</v>
      </c>
      <c r="CD735" s="24">
        <v>62.39</v>
      </c>
      <c r="CE735" s="24">
        <v>25.73</v>
      </c>
      <c r="CF735" s="24">
        <v>108.4</v>
      </c>
      <c r="CG735" s="24">
        <v>6753</v>
      </c>
      <c r="CH735" s="24">
        <v>3838</v>
      </c>
      <c r="CI735" s="24">
        <v>36.24</v>
      </c>
      <c r="CJ735" s="24" t="s">
        <v>98</v>
      </c>
      <c r="CK735" s="24">
        <v>2480</v>
      </c>
      <c r="CL735" s="28">
        <v>1.02</v>
      </c>
      <c r="CM735" s="28">
        <v>4.37</v>
      </c>
      <c r="CN735" s="24">
        <v>664</v>
      </c>
      <c r="CO735" s="24">
        <v>26.8</v>
      </c>
      <c r="CP735" s="24">
        <v>625</v>
      </c>
      <c r="CQ735" s="24">
        <v>3107</v>
      </c>
      <c r="CR735" s="24">
        <v>1391</v>
      </c>
      <c r="CS735" s="24">
        <v>5123</v>
      </c>
      <c r="CT735" s="24">
        <v>531</v>
      </c>
      <c r="CU735" s="24">
        <v>1503</v>
      </c>
      <c r="CV735" s="24">
        <v>871</v>
      </c>
      <c r="CW735" s="24">
        <v>379</v>
      </c>
      <c r="CX735" s="24">
        <v>54.91</v>
      </c>
      <c r="CY735" s="24">
        <v>94.89</v>
      </c>
      <c r="CZ735" s="24">
        <v>70.989999999999995</v>
      </c>
      <c r="DA735" s="24">
        <v>27.77</v>
      </c>
      <c r="DB735" s="24">
        <v>1052</v>
      </c>
      <c r="DC735" s="24">
        <v>6.5</v>
      </c>
      <c r="DD735" s="24">
        <v>13.88</v>
      </c>
      <c r="DE735" s="24">
        <v>314</v>
      </c>
      <c r="DF735" s="24">
        <v>12.67</v>
      </c>
      <c r="DG735" s="24">
        <v>9.89</v>
      </c>
      <c r="DH735" s="24">
        <v>9.32</v>
      </c>
    </row>
    <row r="736" spans="1:112" ht="12.3" customHeight="1">
      <c r="A736" s="24">
        <v>747</v>
      </c>
      <c r="B736" s="24" t="s">
        <v>112</v>
      </c>
      <c r="C736" s="24" t="s">
        <v>113</v>
      </c>
      <c r="D736" s="25" t="s">
        <v>158</v>
      </c>
      <c r="E736" s="25" t="s">
        <v>159</v>
      </c>
      <c r="F736" s="25" t="s">
        <v>2551</v>
      </c>
      <c r="G736" s="25" t="s">
        <v>2552</v>
      </c>
      <c r="H736" s="37" t="s">
        <v>2848</v>
      </c>
      <c r="I736" s="26">
        <v>5487</v>
      </c>
      <c r="J736" s="27">
        <v>6586.0104077889091</v>
      </c>
      <c r="K736" s="27">
        <f t="shared" si="394"/>
        <v>1647.1974</v>
      </c>
      <c r="L736" s="24">
        <v>1005</v>
      </c>
      <c r="M736" s="24">
        <v>307</v>
      </c>
      <c r="N736" s="24">
        <v>124</v>
      </c>
      <c r="O736" s="24">
        <f t="shared" si="395"/>
        <v>431</v>
      </c>
      <c r="P736" s="28">
        <v>30.02</v>
      </c>
      <c r="Q736" s="28">
        <f t="shared" si="396"/>
        <v>0.51208697105935996</v>
      </c>
      <c r="R736" s="29">
        <v>0.37843147186817672</v>
      </c>
      <c r="S736" s="29">
        <v>8.3702550707322715E-2</v>
      </c>
      <c r="T736" s="29">
        <v>0.45364543309963512</v>
      </c>
      <c r="U736" s="28" t="s">
        <v>118</v>
      </c>
      <c r="V736" s="28" t="s">
        <v>119</v>
      </c>
      <c r="W736" s="28">
        <v>0.64156675330337387</v>
      </c>
      <c r="X736" s="27">
        <v>4225.36531454736</v>
      </c>
      <c r="Y736" s="30">
        <f t="shared" si="397"/>
        <v>3.3837900186370519E-4</v>
      </c>
      <c r="Z736" s="27">
        <f t="shared" si="398"/>
        <v>4225.36531454736</v>
      </c>
      <c r="AA736" s="27">
        <v>0</v>
      </c>
      <c r="AB736" s="27">
        <v>0</v>
      </c>
      <c r="AC736" s="27">
        <v>0</v>
      </c>
      <c r="AD736" s="27">
        <v>0</v>
      </c>
      <c r="AE736" s="27">
        <v>0</v>
      </c>
      <c r="AF736" s="27">
        <f t="shared" si="399"/>
        <v>0</v>
      </c>
      <c r="AG736" s="27">
        <f t="shared" si="400"/>
        <v>0</v>
      </c>
      <c r="AH736" s="27">
        <v>0</v>
      </c>
      <c r="AI736" s="27">
        <v>0</v>
      </c>
      <c r="AJ736" s="27">
        <v>0</v>
      </c>
      <c r="AK736" s="27">
        <v>0</v>
      </c>
      <c r="AL736" s="27">
        <v>0</v>
      </c>
      <c r="AM736" s="27">
        <v>0</v>
      </c>
      <c r="AN736" s="27">
        <f t="shared" si="401"/>
        <v>0</v>
      </c>
      <c r="AO736" s="27">
        <v>0</v>
      </c>
      <c r="AP736" s="30">
        <f t="shared" si="402"/>
        <v>0</v>
      </c>
      <c r="AQ736" s="30">
        <f t="shared" si="403"/>
        <v>0</v>
      </c>
      <c r="AR736" s="31">
        <f t="shared" si="404"/>
        <v>0</v>
      </c>
      <c r="AS736" s="31">
        <f t="shared" si="421"/>
        <v>0</v>
      </c>
      <c r="AT736" s="32">
        <f t="shared" si="405"/>
        <v>0</v>
      </c>
      <c r="AU736" s="24">
        <v>277.79840418036088</v>
      </c>
      <c r="AV736" s="28">
        <f t="shared" si="406"/>
        <v>7.7146129281446159E-3</v>
      </c>
      <c r="AW736" s="30">
        <f t="shared" si="407"/>
        <v>9.908062695943289E-5</v>
      </c>
      <c r="AX736" s="33">
        <f t="shared" si="408"/>
        <v>7.7146129281446159E-3</v>
      </c>
      <c r="AY736" s="30">
        <f t="shared" si="409"/>
        <v>9.908062695943289E-5</v>
      </c>
      <c r="AZ736" s="31">
        <f t="shared" si="410"/>
        <v>0.89545812634224364</v>
      </c>
      <c r="BA736" s="31">
        <f t="shared" si="422"/>
        <v>277.79840418036088</v>
      </c>
      <c r="BB736" s="33">
        <f t="shared" si="411"/>
        <v>0</v>
      </c>
      <c r="BC736" s="31">
        <f t="shared" si="412"/>
        <v>0.42720140371285503</v>
      </c>
      <c r="BD736" s="30">
        <f t="shared" si="413"/>
        <v>3.3837900186370519E-4</v>
      </c>
      <c r="BE736" s="31">
        <f t="shared" si="414"/>
        <v>0.94337042146368799</v>
      </c>
      <c r="BF736" s="31">
        <f t="shared" si="415"/>
        <v>0.52842518458964183</v>
      </c>
      <c r="BG736" s="31">
        <f t="shared" si="416"/>
        <v>0.80197114004037051</v>
      </c>
      <c r="BH736" s="24">
        <v>46.25</v>
      </c>
      <c r="BI736" s="24">
        <v>168.56654163600001</v>
      </c>
      <c r="BJ736" s="24">
        <f t="shared" si="424"/>
        <v>39.070685937252236</v>
      </c>
      <c r="BK736" s="28">
        <f t="shared" si="425"/>
        <v>1.9535342968626117E-2</v>
      </c>
      <c r="BL736" s="28" t="str">
        <f t="shared" si="417"/>
        <v>TRUEFALSE</v>
      </c>
      <c r="BM736" s="24" t="str">
        <f t="shared" si="418"/>
        <v>FALSEFALSE</v>
      </c>
      <c r="BN736" s="28">
        <v>0.50740000000000007</v>
      </c>
      <c r="BO736" s="28">
        <f t="shared" si="419"/>
        <v>0.45102222222222227</v>
      </c>
      <c r="BP736" s="24">
        <v>11.76</v>
      </c>
      <c r="BQ736" s="24">
        <f t="shared" si="420"/>
        <v>216.5</v>
      </c>
      <c r="BR736" s="24">
        <v>2</v>
      </c>
      <c r="BS736" s="28">
        <v>30.04</v>
      </c>
      <c r="BT736" s="28">
        <v>1648.2947999999999</v>
      </c>
      <c r="BU736" s="24">
        <v>0.49</v>
      </c>
      <c r="BV736" s="28">
        <v>12.440000000000001</v>
      </c>
      <c r="BW736" s="28">
        <v>682.58280000000013</v>
      </c>
      <c r="BX736" s="24">
        <v>1759</v>
      </c>
      <c r="BY736" s="24">
        <v>3467</v>
      </c>
      <c r="BZ736" s="24">
        <v>261</v>
      </c>
      <c r="CA736" s="24">
        <v>1376</v>
      </c>
      <c r="CB736" s="24">
        <v>774</v>
      </c>
      <c r="CC736" s="24">
        <v>3337</v>
      </c>
      <c r="CD736" s="24">
        <v>58.26</v>
      </c>
      <c r="CE736" s="24">
        <v>26.98</v>
      </c>
      <c r="CF736" s="24">
        <v>111.94</v>
      </c>
      <c r="CG736" s="24">
        <v>2538</v>
      </c>
      <c r="CH736" s="24">
        <v>2949</v>
      </c>
      <c r="CI736" s="24">
        <v>53.75</v>
      </c>
      <c r="CJ736" s="24" t="s">
        <v>1980</v>
      </c>
      <c r="CK736" s="24">
        <v>1460</v>
      </c>
      <c r="CL736" s="28">
        <v>1.01</v>
      </c>
      <c r="CM736" s="28">
        <v>3.8</v>
      </c>
      <c r="CN736" s="24">
        <v>442</v>
      </c>
      <c r="CO736" s="24">
        <v>30.38</v>
      </c>
      <c r="CP736" s="24">
        <v>40</v>
      </c>
      <c r="CQ736" s="24">
        <v>295</v>
      </c>
      <c r="CR736" s="24">
        <v>98</v>
      </c>
      <c r="CS736" s="24">
        <v>433</v>
      </c>
      <c r="CT736" s="24">
        <v>296</v>
      </c>
      <c r="CU736" s="24">
        <v>757</v>
      </c>
      <c r="CV736" s="24">
        <v>473</v>
      </c>
      <c r="CW736" s="24">
        <v>190</v>
      </c>
      <c r="CX736" s="24">
        <v>68.2</v>
      </c>
      <c r="CY736" s="24">
        <v>98.31</v>
      </c>
      <c r="CZ736" s="24">
        <v>73.33</v>
      </c>
      <c r="DA736" s="24">
        <v>26.57</v>
      </c>
      <c r="DB736" s="24">
        <v>515</v>
      </c>
      <c r="DC736" s="24">
        <v>2.29</v>
      </c>
      <c r="DD736" s="24">
        <v>8.93</v>
      </c>
      <c r="DE736" s="24">
        <v>176</v>
      </c>
      <c r="DF736" s="24">
        <v>12.1</v>
      </c>
      <c r="DG736" s="24">
        <v>7.97</v>
      </c>
      <c r="DH736" s="24">
        <v>11.07</v>
      </c>
    </row>
    <row r="737" spans="1:112" ht="12.3" customHeight="1">
      <c r="A737" s="24">
        <v>748</v>
      </c>
      <c r="B737" s="24" t="s">
        <v>112</v>
      </c>
      <c r="C737" s="24" t="s">
        <v>113</v>
      </c>
      <c r="D737" s="25" t="s">
        <v>158</v>
      </c>
      <c r="E737" s="25" t="s">
        <v>159</v>
      </c>
      <c r="F737" s="25" t="s">
        <v>2067</v>
      </c>
      <c r="G737" s="25" t="s">
        <v>2068</v>
      </c>
      <c r="H737" s="37" t="s">
        <v>2848</v>
      </c>
      <c r="I737" s="26">
        <v>6186</v>
      </c>
      <c r="J737" s="27">
        <v>7425.0155608861296</v>
      </c>
      <c r="K737" s="27">
        <f t="shared" si="394"/>
        <v>1837.2420000000002</v>
      </c>
      <c r="L737" s="24">
        <v>1191</v>
      </c>
      <c r="M737" s="24">
        <v>355</v>
      </c>
      <c r="N737" s="24">
        <v>148</v>
      </c>
      <c r="O737" s="24">
        <f t="shared" si="395"/>
        <v>503</v>
      </c>
      <c r="P737" s="28">
        <v>29.700000000000003</v>
      </c>
      <c r="Q737" s="28">
        <f t="shared" si="396"/>
        <v>0.51066187263306173</v>
      </c>
      <c r="R737" s="29">
        <v>0.37843147186817672</v>
      </c>
      <c r="S737" s="29">
        <v>8.3702550707322715E-2</v>
      </c>
      <c r="T737" s="29">
        <v>0.45364543309963512</v>
      </c>
      <c r="U737" s="28" t="s">
        <v>118</v>
      </c>
      <c r="V737" s="28" t="s">
        <v>119</v>
      </c>
      <c r="W737" s="28">
        <v>0.6347279338144638</v>
      </c>
      <c r="X737" s="27">
        <v>4712.8647855014951</v>
      </c>
      <c r="Y737" s="30">
        <f t="shared" si="397"/>
        <v>3.7741931485690632E-4</v>
      </c>
      <c r="Z737" s="27">
        <f t="shared" si="398"/>
        <v>4712.8647855014951</v>
      </c>
      <c r="AA737" s="27">
        <v>0</v>
      </c>
      <c r="AB737" s="27">
        <v>0</v>
      </c>
      <c r="AC737" s="27">
        <v>0</v>
      </c>
      <c r="AD737" s="27">
        <v>0</v>
      </c>
      <c r="AE737" s="27">
        <v>0</v>
      </c>
      <c r="AF737" s="27">
        <f t="shared" si="399"/>
        <v>0</v>
      </c>
      <c r="AG737" s="27">
        <f t="shared" si="400"/>
        <v>0</v>
      </c>
      <c r="AH737" s="27">
        <v>0</v>
      </c>
      <c r="AI737" s="27">
        <v>0</v>
      </c>
      <c r="AJ737" s="27">
        <v>0</v>
      </c>
      <c r="AK737" s="27">
        <v>0</v>
      </c>
      <c r="AL737" s="27">
        <v>0</v>
      </c>
      <c r="AM737" s="27">
        <v>0</v>
      </c>
      <c r="AN737" s="27">
        <f t="shared" si="401"/>
        <v>0</v>
      </c>
      <c r="AO737" s="27">
        <v>0</v>
      </c>
      <c r="AP737" s="30">
        <f t="shared" si="402"/>
        <v>0</v>
      </c>
      <c r="AQ737" s="30">
        <f t="shared" si="403"/>
        <v>0</v>
      </c>
      <c r="AR737" s="31">
        <f t="shared" si="404"/>
        <v>0</v>
      </c>
      <c r="AS737" s="31">
        <f t="shared" si="421"/>
        <v>0</v>
      </c>
      <c r="AT737" s="32">
        <f t="shared" si="405"/>
        <v>0</v>
      </c>
      <c r="AU737" s="24">
        <v>2052.7101379559758</v>
      </c>
      <c r="AV737" s="28">
        <f t="shared" si="406"/>
        <v>5.7004878104797319E-2</v>
      </c>
      <c r="AW737" s="30">
        <f t="shared" si="407"/>
        <v>7.3212734261286446E-4</v>
      </c>
      <c r="AX737" s="33">
        <f t="shared" si="408"/>
        <v>5.7004878104797319E-2</v>
      </c>
      <c r="AY737" s="30">
        <f t="shared" si="409"/>
        <v>7.3212734261286446E-4</v>
      </c>
      <c r="AZ737" s="31">
        <f t="shared" si="410"/>
        <v>0.90065108468042976</v>
      </c>
      <c r="BA737" s="31">
        <f t="shared" si="422"/>
        <v>2052.7101379559758</v>
      </c>
      <c r="BB737" s="33">
        <f t="shared" si="411"/>
        <v>0</v>
      </c>
      <c r="BC737" s="31">
        <f t="shared" si="412"/>
        <v>0.44536247821780123</v>
      </c>
      <c r="BD737" s="30">
        <f t="shared" si="413"/>
        <v>3.7741931485690632E-4</v>
      </c>
      <c r="BE737" s="31">
        <f t="shared" si="414"/>
        <v>0.9435215973775104</v>
      </c>
      <c r="BF737" s="31">
        <f t="shared" si="415"/>
        <v>0.52620898350227707</v>
      </c>
      <c r="BG737" s="31">
        <f t="shared" si="416"/>
        <v>0.7986076945339402</v>
      </c>
      <c r="BH737" s="24">
        <v>43.15</v>
      </c>
      <c r="BI737" s="24">
        <v>67.999141136199995</v>
      </c>
      <c r="BJ737" s="24">
        <f t="shared" si="424"/>
        <v>109.19278445023406</v>
      </c>
      <c r="BK737" s="28">
        <f t="shared" si="425"/>
        <v>5.459639222511703E-2</v>
      </c>
      <c r="BL737" s="28" t="str">
        <f t="shared" si="417"/>
        <v>TRUEFALSE</v>
      </c>
      <c r="BM737" s="24" t="str">
        <f t="shared" si="418"/>
        <v>FALSEFALSE</v>
      </c>
      <c r="BN737" s="28">
        <v>0.49469999999999997</v>
      </c>
      <c r="BO737" s="28">
        <f t="shared" si="419"/>
        <v>0.43973333333333331</v>
      </c>
      <c r="BP737" s="24">
        <v>10.89</v>
      </c>
      <c r="BQ737" s="24">
        <f t="shared" si="420"/>
        <v>89.833333333333329</v>
      </c>
      <c r="BR737" s="24">
        <v>36</v>
      </c>
      <c r="BS737" s="28">
        <v>16.52</v>
      </c>
      <c r="BT737" s="28">
        <v>1021.9271999999999</v>
      </c>
      <c r="BU737" s="24">
        <v>0.72</v>
      </c>
      <c r="BV737" s="28">
        <v>99.52000000000001</v>
      </c>
      <c r="BW737" s="28">
        <v>6156.3072000000011</v>
      </c>
      <c r="BX737" s="24">
        <v>1947</v>
      </c>
      <c r="BY737" s="24">
        <v>3936</v>
      </c>
      <c r="BZ737" s="24">
        <v>303</v>
      </c>
      <c r="CA737" s="24">
        <v>1523</v>
      </c>
      <c r="CB737" s="24">
        <v>801</v>
      </c>
      <c r="CC737" s="24">
        <v>3862</v>
      </c>
      <c r="CD737" s="24">
        <v>57.16</v>
      </c>
      <c r="CE737" s="24">
        <v>27.16</v>
      </c>
      <c r="CF737" s="24">
        <v>110.41</v>
      </c>
      <c r="CG737" s="24">
        <v>2669</v>
      </c>
      <c r="CH737" s="24">
        <v>3517</v>
      </c>
      <c r="CI737" s="24">
        <v>56.85</v>
      </c>
      <c r="CJ737" s="24" t="s">
        <v>1980</v>
      </c>
      <c r="CK737" s="24">
        <v>1706</v>
      </c>
      <c r="CL737" s="28">
        <v>1.02</v>
      </c>
      <c r="CM737" s="28">
        <v>3.68</v>
      </c>
      <c r="CN737" s="24">
        <v>436</v>
      </c>
      <c r="CO737" s="24">
        <v>25.68</v>
      </c>
      <c r="CP737" s="24">
        <v>1258</v>
      </c>
      <c r="CQ737" s="24">
        <v>1218</v>
      </c>
      <c r="CR737" s="24">
        <v>758</v>
      </c>
      <c r="CS737" s="24">
        <v>3234</v>
      </c>
      <c r="CT737" s="24">
        <v>317</v>
      </c>
      <c r="CU737" s="24">
        <v>783</v>
      </c>
      <c r="CV737" s="24">
        <v>484</v>
      </c>
      <c r="CW737" s="24">
        <v>265</v>
      </c>
      <c r="CX737" s="24">
        <v>61.32</v>
      </c>
      <c r="CY737" s="24">
        <v>97.27</v>
      </c>
      <c r="CZ737" s="24">
        <v>75.040000000000006</v>
      </c>
      <c r="DA737" s="24">
        <v>28.68</v>
      </c>
      <c r="DB737" s="24">
        <v>536</v>
      </c>
      <c r="DC737" s="24">
        <v>3.6</v>
      </c>
      <c r="DD737" s="24">
        <v>9.25</v>
      </c>
      <c r="DE737" s="24">
        <v>138</v>
      </c>
      <c r="DF737" s="24">
        <v>8.1300000000000008</v>
      </c>
      <c r="DG737" s="24">
        <v>9.07</v>
      </c>
      <c r="DH737" s="24">
        <v>12.63</v>
      </c>
    </row>
    <row r="738" spans="1:112" ht="12.3" customHeight="1">
      <c r="A738" s="24">
        <v>749</v>
      </c>
      <c r="B738" s="24" t="s">
        <v>112</v>
      </c>
      <c r="C738" s="24" t="s">
        <v>113</v>
      </c>
      <c r="D738" s="25" t="s">
        <v>1951</v>
      </c>
      <c r="E738" s="25" t="s">
        <v>1952</v>
      </c>
      <c r="F738" s="25" t="s">
        <v>1953</v>
      </c>
      <c r="G738" s="25" t="s">
        <v>1954</v>
      </c>
      <c r="H738" s="37" t="s">
        <v>2848</v>
      </c>
      <c r="I738" s="26">
        <v>6132</v>
      </c>
      <c r="J738" s="27">
        <v>7322.345006485084</v>
      </c>
      <c r="K738" s="27">
        <f t="shared" si="394"/>
        <v>2259.0288000000005</v>
      </c>
      <c r="L738" s="24">
        <v>1075</v>
      </c>
      <c r="M738" s="24">
        <v>424</v>
      </c>
      <c r="N738" s="24">
        <v>203</v>
      </c>
      <c r="O738" s="24">
        <f t="shared" si="395"/>
        <v>627</v>
      </c>
      <c r="P738" s="28">
        <v>36.840000000000003</v>
      </c>
      <c r="Q738" s="28">
        <f t="shared" si="396"/>
        <v>0.4380107466245633</v>
      </c>
      <c r="R738" s="29">
        <v>0.52454502082648446</v>
      </c>
      <c r="S738" s="29">
        <v>9.4290203648909707E-2</v>
      </c>
      <c r="T738" s="29">
        <v>0.31511837502342399</v>
      </c>
      <c r="U738" s="28" t="s">
        <v>294</v>
      </c>
      <c r="V738" s="28" t="s">
        <v>295</v>
      </c>
      <c r="W738" s="28">
        <v>0.45145657466471673</v>
      </c>
      <c r="X738" s="27">
        <v>3305.7207951410492</v>
      </c>
      <c r="Y738" s="30">
        <f t="shared" si="397"/>
        <v>2.6473131192912016E-4</v>
      </c>
      <c r="Z738" s="27">
        <f t="shared" si="398"/>
        <v>3305.7207951410492</v>
      </c>
      <c r="AA738" s="27">
        <v>0</v>
      </c>
      <c r="AB738" s="27">
        <v>0</v>
      </c>
      <c r="AC738" s="27">
        <v>211</v>
      </c>
      <c r="AD738" s="27">
        <v>0</v>
      </c>
      <c r="AE738" s="27">
        <v>2907</v>
      </c>
      <c r="AF738" s="27">
        <f t="shared" si="399"/>
        <v>2907</v>
      </c>
      <c r="AG738" s="27">
        <f t="shared" si="400"/>
        <v>2</v>
      </c>
      <c r="AH738" s="27">
        <v>0</v>
      </c>
      <c r="AI738" s="27">
        <v>0</v>
      </c>
      <c r="AJ738" s="27">
        <v>211</v>
      </c>
      <c r="AK738" s="27">
        <v>0</v>
      </c>
      <c r="AL738" s="27">
        <v>2907</v>
      </c>
      <c r="AM738" s="27">
        <v>2907</v>
      </c>
      <c r="AN738" s="27">
        <f t="shared" si="401"/>
        <v>2</v>
      </c>
      <c r="AO738" s="27">
        <v>0</v>
      </c>
      <c r="AP738" s="30">
        <f t="shared" si="402"/>
        <v>0</v>
      </c>
      <c r="AQ738" s="30">
        <f t="shared" si="403"/>
        <v>0</v>
      </c>
      <c r="AR738" s="31">
        <f t="shared" si="404"/>
        <v>0</v>
      </c>
      <c r="AS738" s="31">
        <f t="shared" si="421"/>
        <v>0</v>
      </c>
      <c r="AT738" s="32">
        <f t="shared" si="405"/>
        <v>0</v>
      </c>
      <c r="AU738" s="24">
        <v>958.44230801319361</v>
      </c>
      <c r="AV738" s="28">
        <f t="shared" si="406"/>
        <v>2.6616464706106732E-2</v>
      </c>
      <c r="AW738" s="30">
        <f t="shared" si="407"/>
        <v>3.418416497480607E-4</v>
      </c>
      <c r="AX738" s="33">
        <f t="shared" si="408"/>
        <v>2.6616464706106732E-2</v>
      </c>
      <c r="AY738" s="30">
        <f t="shared" si="409"/>
        <v>3.418416497480607E-4</v>
      </c>
      <c r="AZ738" s="31">
        <f t="shared" si="410"/>
        <v>0.8974495242064211</v>
      </c>
      <c r="BA738" s="31">
        <f t="shared" si="422"/>
        <v>958.44230801319361</v>
      </c>
      <c r="BB738" s="33">
        <f t="shared" si="411"/>
        <v>0</v>
      </c>
      <c r="BC738" s="31">
        <f t="shared" si="412"/>
        <v>0.48287033657967077</v>
      </c>
      <c r="BD738" s="30">
        <f t="shared" si="413"/>
        <v>2.6473131192912016E-4</v>
      </c>
      <c r="BE738" s="31">
        <f t="shared" si="414"/>
        <v>0.94308523530678623</v>
      </c>
      <c r="BF738" s="31">
        <f t="shared" si="415"/>
        <v>0.464935513761144</v>
      </c>
      <c r="BG738" s="31">
        <f t="shared" si="416"/>
        <v>0.70561524107870632</v>
      </c>
      <c r="BH738" s="24">
        <v>57.58</v>
      </c>
      <c r="BI738" s="24">
        <v>1529.04686386</v>
      </c>
      <c r="BJ738" s="24">
        <f t="shared" si="424"/>
        <v>4.7888296817797995</v>
      </c>
      <c r="BK738" s="28">
        <f t="shared" si="425"/>
        <v>2.3944148408898999E-3</v>
      </c>
      <c r="BL738" s="28" t="str">
        <f t="shared" si="417"/>
        <v>FALSEFALSE</v>
      </c>
      <c r="BM738" s="24" t="str">
        <f t="shared" si="418"/>
        <v>TRUETRUE</v>
      </c>
      <c r="BN738" s="28">
        <v>0.45090000000000002</v>
      </c>
      <c r="BO738" s="28">
        <f t="shared" si="419"/>
        <v>0.40080000000000005</v>
      </c>
      <c r="BP738" s="24">
        <v>11.28</v>
      </c>
      <c r="BQ738" s="24">
        <f t="shared" si="420"/>
        <v>75.821428571428569</v>
      </c>
      <c r="BR738" s="24">
        <v>28</v>
      </c>
      <c r="BS738" s="28">
        <v>29.18</v>
      </c>
      <c r="BT738" s="28">
        <v>1789.3176000000001</v>
      </c>
      <c r="BU738" s="24">
        <v>4.5</v>
      </c>
      <c r="BV738" s="28">
        <v>31.54</v>
      </c>
      <c r="BW738" s="28">
        <v>1934.0328</v>
      </c>
      <c r="BX738" s="24">
        <v>1799</v>
      </c>
      <c r="BY738" s="24">
        <v>3990</v>
      </c>
      <c r="BZ738" s="24">
        <v>343</v>
      </c>
      <c r="CA738" s="24">
        <v>1401</v>
      </c>
      <c r="CB738" s="24">
        <v>805</v>
      </c>
      <c r="CC738" s="24">
        <v>3926</v>
      </c>
      <c r="CD738" s="24">
        <v>53.68</v>
      </c>
      <c r="CE738" s="24">
        <v>28.4</v>
      </c>
      <c r="CF738" s="24">
        <v>114.71</v>
      </c>
      <c r="CG738" s="24">
        <v>3531</v>
      </c>
      <c r="CH738" s="24">
        <v>2601</v>
      </c>
      <c r="CI738" s="24">
        <v>42.42</v>
      </c>
      <c r="CJ738" s="24" t="s">
        <v>98</v>
      </c>
      <c r="CK738" s="24">
        <v>1753</v>
      </c>
      <c r="CL738" s="28">
        <v>1.01</v>
      </c>
      <c r="CM738" s="28">
        <v>3.53</v>
      </c>
      <c r="CN738" s="24">
        <v>550</v>
      </c>
      <c r="CO738" s="24">
        <v>31.39</v>
      </c>
      <c r="CP738" s="24">
        <v>184</v>
      </c>
      <c r="CQ738" s="24">
        <v>1396</v>
      </c>
      <c r="CR738" s="24">
        <v>543</v>
      </c>
      <c r="CS738" s="24">
        <v>2123</v>
      </c>
      <c r="CT738" s="24">
        <v>248</v>
      </c>
      <c r="CU738" s="24">
        <v>685</v>
      </c>
      <c r="CV738" s="24">
        <v>532</v>
      </c>
      <c r="CW738" s="24">
        <v>284</v>
      </c>
      <c r="CX738" s="24">
        <v>55.86</v>
      </c>
      <c r="CY738" s="24">
        <v>95.4</v>
      </c>
      <c r="CZ738" s="24">
        <v>78.010000000000005</v>
      </c>
      <c r="DA738" s="24">
        <v>35.68</v>
      </c>
      <c r="DB738" s="24">
        <v>562</v>
      </c>
      <c r="DC738" s="24">
        <v>6.31</v>
      </c>
      <c r="DD738" s="24">
        <v>10.050000000000001</v>
      </c>
      <c r="DE738" s="24">
        <v>430</v>
      </c>
      <c r="DF738" s="24">
        <v>24.54</v>
      </c>
      <c r="DG738" s="24">
        <v>7.19</v>
      </c>
      <c r="DH738" s="24">
        <v>8.99</v>
      </c>
    </row>
    <row r="739" spans="1:112" ht="12.3" customHeight="1">
      <c r="A739" s="24">
        <v>750</v>
      </c>
      <c r="B739" s="24" t="s">
        <v>112</v>
      </c>
      <c r="C739" s="24" t="s">
        <v>113</v>
      </c>
      <c r="D739" s="25" t="s">
        <v>1951</v>
      </c>
      <c r="E739" s="25" t="s">
        <v>1952</v>
      </c>
      <c r="F739" s="25" t="s">
        <v>2129</v>
      </c>
      <c r="G739" s="25" t="s">
        <v>2130</v>
      </c>
      <c r="H739" s="37" t="s">
        <v>2848</v>
      </c>
      <c r="I739" s="26">
        <v>10059</v>
      </c>
      <c r="J739" s="27">
        <v>12011.654993514916</v>
      </c>
      <c r="K739" s="27">
        <f t="shared" si="394"/>
        <v>4671.3996000000006</v>
      </c>
      <c r="L739" s="24">
        <v>1338</v>
      </c>
      <c r="M739" s="24">
        <v>806</v>
      </c>
      <c r="N739" s="24">
        <v>354</v>
      </c>
      <c r="O739" s="24">
        <f t="shared" si="395"/>
        <v>1160</v>
      </c>
      <c r="P739" s="28">
        <v>46.440000000000005</v>
      </c>
      <c r="Q739" s="28">
        <f t="shared" si="396"/>
        <v>0.48247638723096847</v>
      </c>
      <c r="R739" s="29">
        <v>0.52454502082648446</v>
      </c>
      <c r="S739" s="29">
        <v>9.4290203648909707E-2</v>
      </c>
      <c r="T739" s="29">
        <v>0.31511837502342399</v>
      </c>
      <c r="U739" s="28" t="s">
        <v>294</v>
      </c>
      <c r="V739" s="28" t="s">
        <v>295</v>
      </c>
      <c r="W739" s="28">
        <v>0.56909998174347032</v>
      </c>
      <c r="X739" s="27">
        <v>6835.8326375182023</v>
      </c>
      <c r="Y739" s="30">
        <f t="shared" si="397"/>
        <v>5.4743248277895672E-4</v>
      </c>
      <c r="Z739" s="27">
        <f t="shared" si="398"/>
        <v>6835.8326375182023</v>
      </c>
      <c r="AA739" s="27">
        <v>0</v>
      </c>
      <c r="AB739" s="27">
        <v>0</v>
      </c>
      <c r="AC739" s="27">
        <v>0</v>
      </c>
      <c r="AD739" s="27">
        <v>0</v>
      </c>
      <c r="AE739" s="27">
        <v>0</v>
      </c>
      <c r="AF739" s="27">
        <f t="shared" si="399"/>
        <v>0</v>
      </c>
      <c r="AG739" s="27">
        <f t="shared" si="400"/>
        <v>0</v>
      </c>
      <c r="AH739" s="27">
        <v>0</v>
      </c>
      <c r="AI739" s="27">
        <v>0</v>
      </c>
      <c r="AJ739" s="27">
        <v>0</v>
      </c>
      <c r="AK739" s="27">
        <v>0</v>
      </c>
      <c r="AL739" s="27">
        <v>0</v>
      </c>
      <c r="AM739" s="27">
        <v>0</v>
      </c>
      <c r="AN739" s="27">
        <f t="shared" si="401"/>
        <v>0</v>
      </c>
      <c r="AO739" s="27">
        <v>0</v>
      </c>
      <c r="AP739" s="30">
        <f t="shared" si="402"/>
        <v>0</v>
      </c>
      <c r="AQ739" s="30">
        <f t="shared" si="403"/>
        <v>0</v>
      </c>
      <c r="AR739" s="31">
        <f t="shared" si="404"/>
        <v>0</v>
      </c>
      <c r="AS739" s="31">
        <f t="shared" si="421"/>
        <v>0</v>
      </c>
      <c r="AT739" s="32">
        <f t="shared" si="405"/>
        <v>0</v>
      </c>
      <c r="AU739" s="24">
        <v>1405.6769549063717</v>
      </c>
      <c r="AV739" s="28">
        <f t="shared" si="406"/>
        <v>3.9036414341944922E-2</v>
      </c>
      <c r="AW739" s="30">
        <f t="shared" si="407"/>
        <v>5.0135404631095407E-4</v>
      </c>
      <c r="AX739" s="33">
        <f t="shared" si="408"/>
        <v>3.9036414341944922E-2</v>
      </c>
      <c r="AY739" s="30">
        <f t="shared" si="409"/>
        <v>5.0135404631095407E-4</v>
      </c>
      <c r="AZ739" s="31">
        <f t="shared" si="410"/>
        <v>0.89875802357825696</v>
      </c>
      <c r="BA739" s="31">
        <f t="shared" si="422"/>
        <v>1405.6769549063717</v>
      </c>
      <c r="BB739" s="33">
        <f t="shared" si="411"/>
        <v>0</v>
      </c>
      <c r="BC739" s="31">
        <f t="shared" si="412"/>
        <v>0.48744648624889547</v>
      </c>
      <c r="BD739" s="30">
        <f t="shared" si="413"/>
        <v>5.4743248277895672E-4</v>
      </c>
      <c r="BE739" s="31">
        <f t="shared" si="414"/>
        <v>0.94417993984589532</v>
      </c>
      <c r="BF739" s="31">
        <f t="shared" si="415"/>
        <v>0.50460911802404818</v>
      </c>
      <c r="BG739" s="31">
        <f t="shared" si="416"/>
        <v>0.76582638651254842</v>
      </c>
      <c r="BH739" s="24">
        <v>0</v>
      </c>
      <c r="BI739" s="24">
        <v>993.99653454400004</v>
      </c>
      <c r="BJ739" s="24">
        <f t="shared" si="424"/>
        <v>12.084202083285241</v>
      </c>
      <c r="BK739" s="28">
        <f t="shared" si="425"/>
        <v>6.042101041642621E-3</v>
      </c>
      <c r="BL739" s="28" t="str">
        <f t="shared" si="417"/>
        <v>TRUEFALSE</v>
      </c>
      <c r="BM739" s="24" t="str">
        <f t="shared" si="418"/>
        <v>TRUEFALSE</v>
      </c>
      <c r="BN739" s="28">
        <v>0.55390000000000006</v>
      </c>
      <c r="BO739" s="28">
        <f t="shared" si="419"/>
        <v>0.4923555555555556</v>
      </c>
      <c r="BP739" s="24">
        <v>13.87</v>
      </c>
      <c r="BQ739" s="24">
        <f t="shared" ref="BQ739:BQ770" si="426">CS739/BR739</f>
        <v>79.677419354838705</v>
      </c>
      <c r="BR739" s="24">
        <v>31</v>
      </c>
      <c r="BS739" s="28">
        <v>47.08</v>
      </c>
      <c r="BT739" s="28">
        <v>4735.7771999999995</v>
      </c>
      <c r="BU739" s="24">
        <v>3.51</v>
      </c>
      <c r="BV739" s="28">
        <v>41.23</v>
      </c>
      <c r="BW739" s="28">
        <v>4147.3256999999994</v>
      </c>
      <c r="BX739" s="24">
        <v>3422</v>
      </c>
      <c r="BY739" s="24">
        <v>6178</v>
      </c>
      <c r="BZ739" s="24">
        <v>459</v>
      </c>
      <c r="CA739" s="24">
        <v>2722</v>
      </c>
      <c r="CB739" s="24">
        <v>1423</v>
      </c>
      <c r="CC739" s="24">
        <v>5914</v>
      </c>
      <c r="CD739" s="24">
        <v>62.82</v>
      </c>
      <c r="CE739" s="24">
        <v>26.19</v>
      </c>
      <c r="CF739" s="24">
        <v>118.2</v>
      </c>
      <c r="CG739" s="24">
        <v>0</v>
      </c>
      <c r="CH739" s="24">
        <v>10059</v>
      </c>
      <c r="CI739" s="24">
        <v>100</v>
      </c>
      <c r="CJ739" s="24" t="s">
        <v>1980</v>
      </c>
      <c r="CK739" s="24">
        <v>2611</v>
      </c>
      <c r="CL739" s="28">
        <v>1.01</v>
      </c>
      <c r="CM739" s="28">
        <v>3.88</v>
      </c>
      <c r="CN739" s="24">
        <v>550</v>
      </c>
      <c r="CO739" s="24">
        <v>21.09</v>
      </c>
      <c r="CP739" s="24">
        <v>118</v>
      </c>
      <c r="CQ739" s="24">
        <v>1750</v>
      </c>
      <c r="CR739" s="24">
        <v>602</v>
      </c>
      <c r="CS739" s="24">
        <v>2470</v>
      </c>
      <c r="CT739" s="24">
        <v>413</v>
      </c>
      <c r="CU739" s="24">
        <v>1325</v>
      </c>
      <c r="CV739" s="24">
        <v>817</v>
      </c>
      <c r="CW739" s="24">
        <v>350</v>
      </c>
      <c r="CX739" s="24">
        <v>46.83</v>
      </c>
      <c r="CY739" s="24">
        <v>91.82</v>
      </c>
      <c r="CZ739" s="24">
        <v>67.63</v>
      </c>
      <c r="DA739" s="24">
        <v>25.07</v>
      </c>
      <c r="DB739" s="24">
        <v>1091</v>
      </c>
      <c r="DC739" s="24">
        <v>10.14</v>
      </c>
      <c r="DD739" s="24">
        <v>13.46</v>
      </c>
      <c r="DE739" s="24">
        <v>801</v>
      </c>
      <c r="DF739" s="24">
        <v>30.71</v>
      </c>
      <c r="DG739" s="24">
        <v>2.61</v>
      </c>
      <c r="DH739" s="24">
        <v>12.73</v>
      </c>
    </row>
    <row r="740" spans="1:112" ht="12.3" customHeight="1">
      <c r="A740" s="24">
        <v>751</v>
      </c>
      <c r="B740" s="24" t="s">
        <v>112</v>
      </c>
      <c r="C740" s="24" t="s">
        <v>113</v>
      </c>
      <c r="D740" s="25" t="s">
        <v>1389</v>
      </c>
      <c r="E740" s="25" t="s">
        <v>1390</v>
      </c>
      <c r="F740" s="25" t="s">
        <v>1896</v>
      </c>
      <c r="G740" s="25" t="s">
        <v>1897</v>
      </c>
      <c r="H740" s="37" t="s">
        <v>2848</v>
      </c>
      <c r="I740" s="26">
        <v>15546</v>
      </c>
      <c r="J740" s="27">
        <v>17736.849349665361</v>
      </c>
      <c r="K740" s="27">
        <f t="shared" si="394"/>
        <v>5495.5109999999986</v>
      </c>
      <c r="L740" s="24">
        <v>2534</v>
      </c>
      <c r="M740" s="24">
        <v>888</v>
      </c>
      <c r="N740" s="24">
        <v>498</v>
      </c>
      <c r="O740" s="24">
        <f t="shared" si="395"/>
        <v>1386</v>
      </c>
      <c r="P740" s="28">
        <v>35.349999999999994</v>
      </c>
      <c r="Q740" s="28">
        <f t="shared" si="396"/>
        <v>0.45947673513749276</v>
      </c>
      <c r="R740" s="29">
        <v>0.50721597561616905</v>
      </c>
      <c r="S740" s="29">
        <v>0.1050965779582301</v>
      </c>
      <c r="T740" s="29">
        <v>0.30152247565118329</v>
      </c>
      <c r="U740" s="28" t="s">
        <v>294</v>
      </c>
      <c r="V740" s="28" t="s">
        <v>295</v>
      </c>
      <c r="W740" s="28">
        <v>0.50474845924602529</v>
      </c>
      <c r="X740" s="27">
        <v>8952.6473811224569</v>
      </c>
      <c r="Y740" s="30">
        <f t="shared" si="397"/>
        <v>7.1695289267229977E-4</v>
      </c>
      <c r="Z740" s="27">
        <f t="shared" si="398"/>
        <v>8952.6473811224569</v>
      </c>
      <c r="AA740" s="27">
        <v>0</v>
      </c>
      <c r="AB740" s="27">
        <v>0</v>
      </c>
      <c r="AC740" s="27">
        <v>441</v>
      </c>
      <c r="AD740" s="27">
        <v>0</v>
      </c>
      <c r="AE740" s="27">
        <v>5429</v>
      </c>
      <c r="AF740" s="27">
        <f t="shared" si="399"/>
        <v>5429</v>
      </c>
      <c r="AG740" s="27">
        <f t="shared" si="400"/>
        <v>2</v>
      </c>
      <c r="AH740" s="27">
        <v>0</v>
      </c>
      <c r="AI740" s="27">
        <v>0</v>
      </c>
      <c r="AJ740" s="27">
        <v>441</v>
      </c>
      <c r="AK740" s="27">
        <v>0</v>
      </c>
      <c r="AL740" s="27">
        <v>5429</v>
      </c>
      <c r="AM740" s="27">
        <v>5429</v>
      </c>
      <c r="AN740" s="27">
        <f t="shared" si="401"/>
        <v>2</v>
      </c>
      <c r="AO740" s="27">
        <v>0</v>
      </c>
      <c r="AP740" s="30">
        <f t="shared" si="402"/>
        <v>0</v>
      </c>
      <c r="AQ740" s="30">
        <f t="shared" si="403"/>
        <v>0</v>
      </c>
      <c r="AR740" s="31">
        <f t="shared" si="404"/>
        <v>0</v>
      </c>
      <c r="AS740" s="31">
        <f t="shared" si="421"/>
        <v>0</v>
      </c>
      <c r="AT740" s="32">
        <f t="shared" si="405"/>
        <v>0</v>
      </c>
      <c r="AU740" s="24">
        <v>2376.3557461302871</v>
      </c>
      <c r="AV740" s="28">
        <f t="shared" si="406"/>
        <v>6.5992692848821977E-2</v>
      </c>
      <c r="AW740" s="30">
        <f t="shared" si="407"/>
        <v>8.4756000632880935E-4</v>
      </c>
      <c r="AX740" s="33">
        <f t="shared" si="408"/>
        <v>6.5992692848821977E-2</v>
      </c>
      <c r="AY740" s="30">
        <f t="shared" si="409"/>
        <v>8.4756000632880935E-4</v>
      </c>
      <c r="AZ740" s="31">
        <f t="shared" si="410"/>
        <v>0.90159799270272944</v>
      </c>
      <c r="BA740" s="31">
        <f t="shared" si="422"/>
        <v>2376.3557461302871</v>
      </c>
      <c r="BB740" s="33">
        <f t="shared" si="411"/>
        <v>0</v>
      </c>
      <c r="BC740" s="31">
        <f t="shared" si="412"/>
        <v>0.49160222038924023</v>
      </c>
      <c r="BD740" s="30">
        <f t="shared" si="413"/>
        <v>7.1695289267229977E-4</v>
      </c>
      <c r="BE740" s="31">
        <f t="shared" si="414"/>
        <v>0.94483637420597932</v>
      </c>
      <c r="BF740" s="31">
        <f t="shared" si="415"/>
        <v>0.483433928781559</v>
      </c>
      <c r="BG740" s="31">
        <f t="shared" si="416"/>
        <v>0.73368959373164178</v>
      </c>
      <c r="BH740" s="24">
        <v>54.48</v>
      </c>
      <c r="BI740" s="24">
        <v>830.86048464600003</v>
      </c>
      <c r="BJ740" s="24">
        <f t="shared" si="424"/>
        <v>21.347566381403251</v>
      </c>
      <c r="BK740" s="28">
        <f t="shared" si="425"/>
        <v>1.0673783190701626E-2</v>
      </c>
      <c r="BL740" s="28" t="str">
        <f t="shared" si="417"/>
        <v>TRUEFALSE</v>
      </c>
      <c r="BM740" s="24" t="str">
        <f t="shared" si="418"/>
        <v>TRUETRUE</v>
      </c>
      <c r="BN740" s="28">
        <v>0.54759999999999998</v>
      </c>
      <c r="BO740" s="28">
        <f t="shared" si="419"/>
        <v>0.48675555555555555</v>
      </c>
      <c r="BP740" s="24">
        <v>11.26</v>
      </c>
      <c r="BQ740" s="24">
        <f t="shared" si="426"/>
        <v>162.34482758620689</v>
      </c>
      <c r="BR740" s="24">
        <v>29</v>
      </c>
      <c r="BS740" s="28">
        <v>16.309999999999999</v>
      </c>
      <c r="BT740" s="28">
        <v>2535.5526</v>
      </c>
      <c r="BU740" s="24">
        <v>2</v>
      </c>
      <c r="BV740" s="28">
        <v>12.5</v>
      </c>
      <c r="BW740" s="28">
        <v>1943.25</v>
      </c>
      <c r="BX740" s="24">
        <v>5225</v>
      </c>
      <c r="BY740" s="24">
        <v>9542</v>
      </c>
      <c r="BZ740" s="24">
        <v>779</v>
      </c>
      <c r="CA740" s="24">
        <v>4110</v>
      </c>
      <c r="CB740" s="24">
        <v>2191</v>
      </c>
      <c r="CC740" s="24">
        <v>9245</v>
      </c>
      <c r="CD740" s="24">
        <v>62.92</v>
      </c>
      <c r="CE740" s="24">
        <v>26.67</v>
      </c>
      <c r="CF740" s="24">
        <v>104.8</v>
      </c>
      <c r="CG740" s="24">
        <v>8470</v>
      </c>
      <c r="CH740" s="24">
        <v>7076</v>
      </c>
      <c r="CI740" s="24">
        <v>45.52</v>
      </c>
      <c r="CJ740" s="24" t="s">
        <v>98</v>
      </c>
      <c r="CK740" s="24">
        <v>4042</v>
      </c>
      <c r="CL740" s="28">
        <v>1.01</v>
      </c>
      <c r="CM740" s="28">
        <v>3.88</v>
      </c>
      <c r="CN740" s="24">
        <v>1315</v>
      </c>
      <c r="CO740" s="24">
        <v>32.6</v>
      </c>
      <c r="CP740" s="24">
        <v>1017</v>
      </c>
      <c r="CQ740" s="24">
        <v>2130</v>
      </c>
      <c r="CR740" s="24">
        <v>1500</v>
      </c>
      <c r="CS740" s="24">
        <v>4708</v>
      </c>
      <c r="CT740" s="24">
        <v>738</v>
      </c>
      <c r="CU740" s="24">
        <v>2118</v>
      </c>
      <c r="CV740" s="24">
        <v>1395</v>
      </c>
      <c r="CW740" s="24">
        <v>828</v>
      </c>
      <c r="CX740" s="24">
        <v>53.87</v>
      </c>
      <c r="CY740" s="24">
        <v>95.84</v>
      </c>
      <c r="CZ740" s="24">
        <v>77.8</v>
      </c>
      <c r="DA740" s="24">
        <v>41.86</v>
      </c>
      <c r="DB740" s="24">
        <v>1371</v>
      </c>
      <c r="DC740" s="24">
        <v>5.75</v>
      </c>
      <c r="DD740" s="24">
        <v>12.96</v>
      </c>
      <c r="DE740" s="24">
        <v>675</v>
      </c>
      <c r="DF740" s="24">
        <v>16.73</v>
      </c>
      <c r="DG740" s="24">
        <v>9.25</v>
      </c>
      <c r="DH740" s="24">
        <v>10.84</v>
      </c>
    </row>
    <row r="741" spans="1:112" ht="12.3" customHeight="1">
      <c r="A741" s="24">
        <v>752</v>
      </c>
      <c r="B741" s="24" t="s">
        <v>112</v>
      </c>
      <c r="C741" s="24" t="s">
        <v>113</v>
      </c>
      <c r="D741" s="25" t="s">
        <v>1389</v>
      </c>
      <c r="E741" s="25" t="s">
        <v>1390</v>
      </c>
      <c r="F741" s="25" t="s">
        <v>1391</v>
      </c>
      <c r="G741" s="25" t="s">
        <v>1392</v>
      </c>
      <c r="H741" s="37" t="s">
        <v>2848</v>
      </c>
      <c r="I741" s="26">
        <v>8211</v>
      </c>
      <c r="J741" s="27">
        <v>9368.1506503346372</v>
      </c>
      <c r="K741" s="27">
        <f t="shared" si="394"/>
        <v>2943.6435000000001</v>
      </c>
      <c r="L741" s="24">
        <v>1340</v>
      </c>
      <c r="M741" s="24">
        <v>506</v>
      </c>
      <c r="N741" s="24">
        <v>243</v>
      </c>
      <c r="O741" s="24">
        <f t="shared" si="395"/>
        <v>749</v>
      </c>
      <c r="P741" s="28">
        <v>35.85</v>
      </c>
      <c r="Q741" s="28">
        <f t="shared" si="396"/>
        <v>0.46052413559111155</v>
      </c>
      <c r="R741" s="29">
        <v>0.50721597561616905</v>
      </c>
      <c r="S741" s="29">
        <v>0.1050965779582301</v>
      </c>
      <c r="T741" s="29">
        <v>0.30152247565118329</v>
      </c>
      <c r="U741" s="28" t="s">
        <v>294</v>
      </c>
      <c r="V741" s="28" t="s">
        <v>295</v>
      </c>
      <c r="W741" s="28">
        <v>0.5118877585281475</v>
      </c>
      <c r="X741" s="27">
        <v>4795.4416379538043</v>
      </c>
      <c r="Y741" s="30">
        <f t="shared" si="397"/>
        <v>3.8403229878368239E-4</v>
      </c>
      <c r="Z741" s="27">
        <f t="shared" si="398"/>
        <v>4795.4416379538043</v>
      </c>
      <c r="AA741" s="27">
        <v>0</v>
      </c>
      <c r="AB741" s="27">
        <v>0</v>
      </c>
      <c r="AC741" s="27">
        <v>0</v>
      </c>
      <c r="AD741" s="27">
        <v>0</v>
      </c>
      <c r="AE741" s="27">
        <v>0</v>
      </c>
      <c r="AF741" s="27">
        <f t="shared" si="399"/>
        <v>0</v>
      </c>
      <c r="AG741" s="27">
        <f t="shared" si="400"/>
        <v>0</v>
      </c>
      <c r="AH741" s="27">
        <v>0</v>
      </c>
      <c r="AI741" s="27">
        <v>0</v>
      </c>
      <c r="AJ741" s="27">
        <v>0</v>
      </c>
      <c r="AK741" s="27">
        <v>0</v>
      </c>
      <c r="AL741" s="27">
        <v>0</v>
      </c>
      <c r="AM741" s="27">
        <v>0</v>
      </c>
      <c r="AN741" s="27">
        <f t="shared" si="401"/>
        <v>0</v>
      </c>
      <c r="AO741" s="27">
        <v>0</v>
      </c>
      <c r="AP741" s="30">
        <f t="shared" si="402"/>
        <v>0</v>
      </c>
      <c r="AQ741" s="30">
        <f t="shared" si="403"/>
        <v>0</v>
      </c>
      <c r="AR741" s="31">
        <f t="shared" si="404"/>
        <v>0</v>
      </c>
      <c r="AS741" s="31">
        <f t="shared" si="421"/>
        <v>0</v>
      </c>
      <c r="AT741" s="32">
        <f t="shared" si="405"/>
        <v>0</v>
      </c>
      <c r="AU741" s="24">
        <v>1338.5864885511057</v>
      </c>
      <c r="AV741" s="28">
        <f t="shared" si="406"/>
        <v>3.7173275564648174E-2</v>
      </c>
      <c r="AW741" s="30">
        <f t="shared" si="407"/>
        <v>4.774253074505081E-4</v>
      </c>
      <c r="AX741" s="33">
        <f t="shared" si="408"/>
        <v>3.7173275564648174E-2</v>
      </c>
      <c r="AY741" s="30">
        <f t="shared" si="409"/>
        <v>4.774253074505081E-4</v>
      </c>
      <c r="AZ741" s="31">
        <f t="shared" si="410"/>
        <v>0.8985617332557343</v>
      </c>
      <c r="BA741" s="31">
        <f t="shared" si="422"/>
        <v>1338.5864885511057</v>
      </c>
      <c r="BB741" s="33">
        <f t="shared" si="411"/>
        <v>0</v>
      </c>
      <c r="BC741" s="31">
        <f t="shared" si="412"/>
        <v>0.48098366147885052</v>
      </c>
      <c r="BD741" s="30">
        <f t="shared" si="413"/>
        <v>3.8403229878368239E-4</v>
      </c>
      <c r="BE741" s="31">
        <f t="shared" si="414"/>
        <v>0.94354720485377208</v>
      </c>
      <c r="BF741" s="31">
        <f t="shared" si="415"/>
        <v>0.48527299856023443</v>
      </c>
      <c r="BG741" s="31">
        <f t="shared" si="416"/>
        <v>0.73648068115523513</v>
      </c>
      <c r="BH741" s="24">
        <v>74.8</v>
      </c>
      <c r="BI741" s="24">
        <v>377.47834219999999</v>
      </c>
      <c r="BJ741" s="24">
        <f t="shared" si="424"/>
        <v>24.817716946979424</v>
      </c>
      <c r="BK741" s="28">
        <f t="shared" si="425"/>
        <v>1.2408858473489711E-2</v>
      </c>
      <c r="BL741" s="28" t="str">
        <f t="shared" si="417"/>
        <v>TRUETRUE</v>
      </c>
      <c r="BM741" s="24" t="str">
        <f t="shared" si="418"/>
        <v>TRUETRUE</v>
      </c>
      <c r="BN741" s="28">
        <v>0.52380000000000004</v>
      </c>
      <c r="BO741" s="28">
        <f t="shared" si="419"/>
        <v>0.46560000000000001</v>
      </c>
      <c r="BP741" s="24">
        <v>10.64</v>
      </c>
      <c r="BQ741" s="24">
        <f t="shared" si="426"/>
        <v>153.8235294117647</v>
      </c>
      <c r="BR741" s="24">
        <v>17</v>
      </c>
      <c r="BS741" s="28">
        <v>26.61</v>
      </c>
      <c r="BT741" s="28">
        <v>2184.9470999999999</v>
      </c>
      <c r="BU741" s="24">
        <v>0.67</v>
      </c>
      <c r="BV741" s="28">
        <v>9.8899999999999988</v>
      </c>
      <c r="BW741" s="28">
        <v>812.0678999999999</v>
      </c>
      <c r="BX741" s="24">
        <v>2692</v>
      </c>
      <c r="BY741" s="24">
        <v>5139</v>
      </c>
      <c r="BZ741" s="24">
        <v>380</v>
      </c>
      <c r="CA741" s="24">
        <v>2115</v>
      </c>
      <c r="CB741" s="24">
        <v>1138</v>
      </c>
      <c r="CC741" s="24">
        <v>4958</v>
      </c>
      <c r="CD741" s="24">
        <v>59.78</v>
      </c>
      <c r="CE741" s="24">
        <v>26.82</v>
      </c>
      <c r="CF741" s="24">
        <v>106.62</v>
      </c>
      <c r="CG741" s="24">
        <v>6142</v>
      </c>
      <c r="CH741" s="24">
        <v>2069</v>
      </c>
      <c r="CI741" s="24">
        <v>25.2</v>
      </c>
      <c r="CJ741" s="24" t="s">
        <v>98</v>
      </c>
      <c r="CK741" s="24">
        <v>2126</v>
      </c>
      <c r="CL741" s="28">
        <v>1.01</v>
      </c>
      <c r="CM741" s="28">
        <v>3.9</v>
      </c>
      <c r="CN741" s="24">
        <v>658</v>
      </c>
      <c r="CO741" s="24">
        <v>31.02</v>
      </c>
      <c r="CP741" s="24">
        <v>427</v>
      </c>
      <c r="CQ741" s="24">
        <v>1131</v>
      </c>
      <c r="CR741" s="24">
        <v>1057</v>
      </c>
      <c r="CS741" s="24">
        <v>2615</v>
      </c>
      <c r="CT741" s="24">
        <v>400</v>
      </c>
      <c r="CU741" s="24">
        <v>1153</v>
      </c>
      <c r="CV741" s="24">
        <v>686</v>
      </c>
      <c r="CW741" s="24">
        <v>423</v>
      </c>
      <c r="CX741" s="24">
        <v>59.52</v>
      </c>
      <c r="CY741" s="24">
        <v>96.81</v>
      </c>
      <c r="CZ741" s="24">
        <v>73.13</v>
      </c>
      <c r="DA741" s="24">
        <v>38.630000000000003</v>
      </c>
      <c r="DB741" s="24">
        <v>691</v>
      </c>
      <c r="DC741" s="24">
        <v>4.45</v>
      </c>
      <c r="DD741" s="24">
        <v>9.19</v>
      </c>
      <c r="DE741" s="24">
        <v>330</v>
      </c>
      <c r="DF741" s="24">
        <v>15.56</v>
      </c>
      <c r="DG741" s="24">
        <v>14.52</v>
      </c>
      <c r="DH741" s="24">
        <v>10.24</v>
      </c>
    </row>
    <row r="742" spans="1:112" ht="12.3" customHeight="1">
      <c r="A742" s="24">
        <v>753</v>
      </c>
      <c r="B742" s="24" t="s">
        <v>112</v>
      </c>
      <c r="C742" s="24" t="s">
        <v>113</v>
      </c>
      <c r="D742" s="25" t="s">
        <v>1120</v>
      </c>
      <c r="E742" s="25" t="s">
        <v>1121</v>
      </c>
      <c r="F742" s="25" t="s">
        <v>1122</v>
      </c>
      <c r="G742" s="25" t="s">
        <v>1123</v>
      </c>
      <c r="H742" s="37" t="s">
        <v>2848</v>
      </c>
      <c r="I742" s="26">
        <v>14020</v>
      </c>
      <c r="J742" s="27">
        <v>17095.601202973387</v>
      </c>
      <c r="K742" s="27">
        <f t="shared" si="394"/>
        <v>4119.076</v>
      </c>
      <c r="L742" s="24">
        <v>2565</v>
      </c>
      <c r="M742" s="24">
        <v>673</v>
      </c>
      <c r="N742" s="24">
        <v>394</v>
      </c>
      <c r="O742" s="24">
        <f t="shared" si="395"/>
        <v>1067</v>
      </c>
      <c r="P742" s="28">
        <v>29.380000000000003</v>
      </c>
      <c r="Q742" s="28">
        <f t="shared" si="396"/>
        <v>0.44683189234855986</v>
      </c>
      <c r="R742" s="29">
        <v>0.45254966529499896</v>
      </c>
      <c r="S742" s="29">
        <v>4.0499035517049545E-2</v>
      </c>
      <c r="T742" s="29">
        <v>0.39572531266226391</v>
      </c>
      <c r="U742" s="28" t="s">
        <v>215</v>
      </c>
      <c r="V742" s="28" t="s">
        <v>129</v>
      </c>
      <c r="W742" s="28">
        <v>0.47286035776990087</v>
      </c>
      <c r="X742" s="27">
        <v>8083.8321011295429</v>
      </c>
      <c r="Y742" s="30">
        <f t="shared" si="397"/>
        <v>6.4737574954676358E-4</v>
      </c>
      <c r="Z742" s="27">
        <f t="shared" si="398"/>
        <v>8083.8321011295429</v>
      </c>
      <c r="AA742" s="27">
        <v>0</v>
      </c>
      <c r="AB742" s="27">
        <v>0</v>
      </c>
      <c r="AC742" s="27">
        <v>72</v>
      </c>
      <c r="AD742" s="27">
        <v>0</v>
      </c>
      <c r="AE742" s="27">
        <v>3446</v>
      </c>
      <c r="AF742" s="27">
        <f t="shared" si="399"/>
        <v>3446</v>
      </c>
      <c r="AG742" s="27">
        <f t="shared" si="400"/>
        <v>2</v>
      </c>
      <c r="AH742" s="27">
        <v>0</v>
      </c>
      <c r="AI742" s="27">
        <v>0</v>
      </c>
      <c r="AJ742" s="27">
        <v>72</v>
      </c>
      <c r="AK742" s="27">
        <v>0</v>
      </c>
      <c r="AL742" s="27">
        <v>3446</v>
      </c>
      <c r="AM742" s="27">
        <v>3446</v>
      </c>
      <c r="AN742" s="27">
        <f t="shared" si="401"/>
        <v>2</v>
      </c>
      <c r="AO742" s="27">
        <v>0</v>
      </c>
      <c r="AP742" s="30">
        <f t="shared" si="402"/>
        <v>0</v>
      </c>
      <c r="AQ742" s="30">
        <f t="shared" si="403"/>
        <v>0</v>
      </c>
      <c r="AR742" s="31">
        <f t="shared" si="404"/>
        <v>0</v>
      </c>
      <c r="AS742" s="31">
        <f t="shared" ref="AS742:AS773" si="427">AR742/1</f>
        <v>0</v>
      </c>
      <c r="AT742" s="32">
        <f t="shared" si="405"/>
        <v>0</v>
      </c>
      <c r="AU742" s="24">
        <v>2211.5678932898263</v>
      </c>
      <c r="AV742" s="28">
        <f t="shared" si="406"/>
        <v>6.1416444458644637E-2</v>
      </c>
      <c r="AW742" s="30">
        <f t="shared" si="407"/>
        <v>7.8878614899544931E-4</v>
      </c>
      <c r="AX742" s="33">
        <f t="shared" si="408"/>
        <v>6.1416444458644637E-2</v>
      </c>
      <c r="AY742" s="30">
        <f t="shared" si="409"/>
        <v>7.8878614899544931E-4</v>
      </c>
      <c r="AZ742" s="31">
        <f t="shared" si="410"/>
        <v>0.90111586368292784</v>
      </c>
      <c r="BA742" s="31">
        <f t="shared" si="422"/>
        <v>2211.5678932898263</v>
      </c>
      <c r="BB742" s="33">
        <f t="shared" si="411"/>
        <v>0</v>
      </c>
      <c r="BC742" s="31">
        <f t="shared" si="412"/>
        <v>0.47169399114552379</v>
      </c>
      <c r="BD742" s="30">
        <f t="shared" si="413"/>
        <v>6.4737574954676358E-4</v>
      </c>
      <c r="BE742" s="31">
        <f t="shared" si="414"/>
        <v>0.94456695043893668</v>
      </c>
      <c r="BF742" s="31">
        <f t="shared" si="415"/>
        <v>0.4726915613194615</v>
      </c>
      <c r="BG742" s="31">
        <f t="shared" si="416"/>
        <v>0.71738630438898665</v>
      </c>
      <c r="BH742" s="24">
        <v>90.26</v>
      </c>
      <c r="BI742" s="24">
        <v>128.305337541</v>
      </c>
      <c r="BJ742" s="24">
        <f t="shared" si="424"/>
        <v>133.24154341989461</v>
      </c>
      <c r="BK742" s="28">
        <f t="shared" si="425"/>
        <v>6.6620771709947305E-2</v>
      </c>
      <c r="BL742" s="28" t="str">
        <f t="shared" si="417"/>
        <v>FALSETRUE</v>
      </c>
      <c r="BM742" s="24" t="str">
        <f t="shared" si="418"/>
        <v>FALSETRUE</v>
      </c>
      <c r="BN742" s="28">
        <v>0.49049999999999999</v>
      </c>
      <c r="BO742" s="28">
        <f t="shared" si="419"/>
        <v>0.436</v>
      </c>
      <c r="BP742" s="24">
        <v>6.08</v>
      </c>
      <c r="BQ742" s="24">
        <f t="shared" si="426"/>
        <v>155.9</v>
      </c>
      <c r="BR742" s="24">
        <v>30</v>
      </c>
      <c r="BS742" s="28">
        <v>13.030000000000001</v>
      </c>
      <c r="BT742" s="28">
        <v>1826.806</v>
      </c>
      <c r="BU742" s="24">
        <v>0.54</v>
      </c>
      <c r="BV742" s="28">
        <v>9.7200000000000006</v>
      </c>
      <c r="BW742" s="28">
        <v>1362.7440000000001</v>
      </c>
      <c r="BX742" s="24">
        <v>4392</v>
      </c>
      <c r="BY742" s="24">
        <v>8954</v>
      </c>
      <c r="BZ742" s="24">
        <v>674</v>
      </c>
      <c r="CA742" s="24">
        <v>3549</v>
      </c>
      <c r="CB742" s="24">
        <v>1764</v>
      </c>
      <c r="CC742" s="24">
        <v>8707</v>
      </c>
      <c r="CD742" s="24">
        <v>56.58</v>
      </c>
      <c r="CE742" s="24">
        <v>27.27</v>
      </c>
      <c r="CF742" s="24">
        <v>104.19</v>
      </c>
      <c r="CG742" s="24">
        <v>12654</v>
      </c>
      <c r="CH742" s="24">
        <v>1366</v>
      </c>
      <c r="CI742" s="24">
        <v>9.74</v>
      </c>
      <c r="CJ742" s="24" t="s">
        <v>98</v>
      </c>
      <c r="CK742" s="24">
        <v>3678</v>
      </c>
      <c r="CL742" s="28">
        <v>1.04</v>
      </c>
      <c r="CM742" s="28">
        <v>3.95</v>
      </c>
      <c r="CN742" s="24">
        <v>1395</v>
      </c>
      <c r="CO742" s="24">
        <v>38.020000000000003</v>
      </c>
      <c r="CP742" s="24">
        <v>1456</v>
      </c>
      <c r="CQ742" s="24">
        <v>2051</v>
      </c>
      <c r="CR742" s="24">
        <v>1019</v>
      </c>
      <c r="CS742" s="24">
        <v>4677</v>
      </c>
      <c r="CT742" s="24">
        <v>684</v>
      </c>
      <c r="CU742" s="24">
        <v>1736</v>
      </c>
      <c r="CV742" s="24">
        <v>1135</v>
      </c>
      <c r="CW742" s="24">
        <v>716</v>
      </c>
      <c r="CX742" s="24">
        <v>57.62</v>
      </c>
      <c r="CY742" s="24">
        <v>98.52</v>
      </c>
      <c r="CZ742" s="24">
        <v>76.53</v>
      </c>
      <c r="DA742" s="24">
        <v>37.64</v>
      </c>
      <c r="DB742" s="24">
        <v>674</v>
      </c>
      <c r="DC742" s="24">
        <v>1.92</v>
      </c>
      <c r="DD742" s="24">
        <v>11.15</v>
      </c>
      <c r="DE742" s="24">
        <v>562</v>
      </c>
      <c r="DF742" s="24">
        <v>15.32</v>
      </c>
      <c r="DG742" s="24">
        <v>9.84</v>
      </c>
      <c r="DH742" s="24">
        <v>6.03</v>
      </c>
    </row>
    <row r="743" spans="1:112" ht="12.3" customHeight="1">
      <c r="A743" s="24">
        <v>754</v>
      </c>
      <c r="B743" s="24" t="s">
        <v>112</v>
      </c>
      <c r="C743" s="24" t="s">
        <v>113</v>
      </c>
      <c r="D743" s="25" t="s">
        <v>1120</v>
      </c>
      <c r="E743" s="25" t="s">
        <v>1121</v>
      </c>
      <c r="F743" s="25" t="s">
        <v>2021</v>
      </c>
      <c r="G743" s="25" t="s">
        <v>2691</v>
      </c>
      <c r="H743" s="37" t="s">
        <v>2848</v>
      </c>
      <c r="I743" s="26">
        <v>1745</v>
      </c>
      <c r="J743" s="27">
        <v>2127.8048572887701</v>
      </c>
      <c r="K743" s="27">
        <f t="shared" si="394"/>
        <v>400.65200000000004</v>
      </c>
      <c r="L743" s="24">
        <v>349</v>
      </c>
      <c r="M743" s="24">
        <v>82</v>
      </c>
      <c r="N743" s="24">
        <v>22</v>
      </c>
      <c r="O743" s="24">
        <f t="shared" si="395"/>
        <v>104</v>
      </c>
      <c r="P743" s="28">
        <v>22.96</v>
      </c>
      <c r="Q743" s="28">
        <f t="shared" si="396"/>
        <v>0.4090935437804743</v>
      </c>
      <c r="R743" s="29">
        <v>0.45254966529499896</v>
      </c>
      <c r="S743" s="29">
        <v>4.0499035517049545E-2</v>
      </c>
      <c r="T743" s="29">
        <v>0.39572531266226391</v>
      </c>
      <c r="U743" s="28" t="s">
        <v>215</v>
      </c>
      <c r="V743" s="28" t="s">
        <v>129</v>
      </c>
      <c r="W743" s="28">
        <v>0.36953280511902403</v>
      </c>
      <c r="X743" s="27">
        <v>786.2936976598038</v>
      </c>
      <c r="Y743" s="30">
        <f t="shared" si="397"/>
        <v>6.2968585383569022E-5</v>
      </c>
      <c r="Z743" s="27">
        <f t="shared" si="398"/>
        <v>786.2936976598038</v>
      </c>
      <c r="AA743" s="27">
        <v>0</v>
      </c>
      <c r="AB743" s="27">
        <v>0</v>
      </c>
      <c r="AC743" s="27">
        <v>0</v>
      </c>
      <c r="AD743" s="27">
        <v>0</v>
      </c>
      <c r="AE743" s="27">
        <v>0</v>
      </c>
      <c r="AF743" s="27">
        <f t="shared" si="399"/>
        <v>0</v>
      </c>
      <c r="AG743" s="27">
        <f t="shared" si="400"/>
        <v>0</v>
      </c>
      <c r="AH743" s="27">
        <v>0</v>
      </c>
      <c r="AI743" s="27">
        <v>0</v>
      </c>
      <c r="AJ743" s="27">
        <v>0</v>
      </c>
      <c r="AK743" s="27">
        <v>0</v>
      </c>
      <c r="AL743" s="27">
        <v>0</v>
      </c>
      <c r="AM743" s="27">
        <v>0</v>
      </c>
      <c r="AN743" s="27">
        <f t="shared" si="401"/>
        <v>0</v>
      </c>
      <c r="AO743" s="27">
        <v>0</v>
      </c>
      <c r="AP743" s="30">
        <f t="shared" si="402"/>
        <v>0</v>
      </c>
      <c r="AQ743" s="30">
        <f t="shared" si="403"/>
        <v>0</v>
      </c>
      <c r="AR743" s="31">
        <f t="shared" si="404"/>
        <v>0</v>
      </c>
      <c r="AS743" s="31">
        <f t="shared" si="427"/>
        <v>0</v>
      </c>
      <c r="AT743" s="32">
        <f t="shared" si="405"/>
        <v>0</v>
      </c>
      <c r="AU743" s="24">
        <v>110.12077592546916</v>
      </c>
      <c r="AV743" s="28">
        <f t="shared" si="406"/>
        <v>3.0581139014044757E-3</v>
      </c>
      <c r="AW743" s="30">
        <f t="shared" si="407"/>
        <v>3.9276091423732003E-5</v>
      </c>
      <c r="AX743" s="33">
        <f t="shared" si="408"/>
        <v>3.0581139014044757E-3</v>
      </c>
      <c r="AY743" s="30">
        <f t="shared" si="409"/>
        <v>3.9276091423732003E-5</v>
      </c>
      <c r="AZ743" s="31">
        <f t="shared" si="410"/>
        <v>0.89496754254519972</v>
      </c>
      <c r="BA743" s="31">
        <f t="shared" si="422"/>
        <v>110.12077592546916</v>
      </c>
      <c r="BB743" s="33">
        <f t="shared" si="411"/>
        <v>0</v>
      </c>
      <c r="BC743" s="31">
        <f t="shared" si="412"/>
        <v>0.45019177391386772</v>
      </c>
      <c r="BD743" s="30">
        <f t="shared" si="413"/>
        <v>6.2968585383569022E-5</v>
      </c>
      <c r="BE743" s="31">
        <f t="shared" si="414"/>
        <v>0.94230394893323344</v>
      </c>
      <c r="BF743" s="31">
        <f t="shared" si="415"/>
        <v>0.43729990754588033</v>
      </c>
      <c r="BG743" s="31">
        <f t="shared" si="416"/>
        <v>0.66367371507181705</v>
      </c>
      <c r="BH743" s="24">
        <v>0</v>
      </c>
      <c r="BI743" s="24">
        <v>49.724409899500003</v>
      </c>
      <c r="BJ743" s="24">
        <f t="shared" si="424"/>
        <v>42.791957945591747</v>
      </c>
      <c r="BK743" s="28">
        <f t="shared" si="425"/>
        <v>2.1395978972795875E-2</v>
      </c>
      <c r="BL743" s="28" t="str">
        <f t="shared" si="417"/>
        <v>FALSEFALSE</v>
      </c>
      <c r="BM743" s="24" t="str">
        <f t="shared" si="418"/>
        <v>FALSEFALSE</v>
      </c>
      <c r="BN743" s="28">
        <v>0.4607</v>
      </c>
      <c r="BO743" s="28">
        <f t="shared" si="419"/>
        <v>0.4095111111111111</v>
      </c>
      <c r="BP743" s="24">
        <v>7.37</v>
      </c>
      <c r="BQ743" s="24">
        <f t="shared" si="426"/>
        <v>149</v>
      </c>
      <c r="BR743" s="24">
        <v>2</v>
      </c>
      <c r="BS743" s="28">
        <v>8.74</v>
      </c>
      <c r="BT743" s="28">
        <v>152.51300000000001</v>
      </c>
      <c r="BU743" s="24"/>
      <c r="BV743" s="28">
        <v>29.82</v>
      </c>
      <c r="BW743" s="28">
        <v>520.35900000000004</v>
      </c>
      <c r="BX743" s="24">
        <v>510</v>
      </c>
      <c r="BY743" s="24">
        <v>1107</v>
      </c>
      <c r="BZ743" s="24">
        <v>128</v>
      </c>
      <c r="CA743" s="24">
        <v>402</v>
      </c>
      <c r="CB743" s="24">
        <v>228</v>
      </c>
      <c r="CC743" s="24">
        <v>1115</v>
      </c>
      <c r="CD743" s="24">
        <v>57.63</v>
      </c>
      <c r="CE743" s="24">
        <v>28.53</v>
      </c>
      <c r="CF743" s="24">
        <v>117.85</v>
      </c>
      <c r="CG743" s="24">
        <v>0</v>
      </c>
      <c r="CH743" s="24">
        <v>1745</v>
      </c>
      <c r="CI743" s="24">
        <v>100</v>
      </c>
      <c r="CJ743" s="24" t="s">
        <v>1980</v>
      </c>
      <c r="CK743" s="24">
        <v>458</v>
      </c>
      <c r="CL743" s="28">
        <v>1.02</v>
      </c>
      <c r="CM743" s="28">
        <v>3.9</v>
      </c>
      <c r="CN743" s="24">
        <v>132</v>
      </c>
      <c r="CO743" s="24">
        <v>28.95</v>
      </c>
      <c r="CP743" s="24">
        <v>119</v>
      </c>
      <c r="CQ743" s="24">
        <v>179</v>
      </c>
      <c r="CR743" s="24">
        <v>0</v>
      </c>
      <c r="CS743" s="24">
        <v>298</v>
      </c>
      <c r="CT743" s="24">
        <v>89</v>
      </c>
      <c r="CU743" s="24">
        <v>196</v>
      </c>
      <c r="CV743" s="24">
        <v>133</v>
      </c>
      <c r="CW743" s="24">
        <v>58</v>
      </c>
      <c r="CX743" s="24">
        <v>70.63</v>
      </c>
      <c r="CY743" s="24">
        <v>98</v>
      </c>
      <c r="CZ743" s="24">
        <v>70</v>
      </c>
      <c r="DA743" s="24">
        <v>23.87</v>
      </c>
      <c r="DB743" s="24">
        <v>104</v>
      </c>
      <c r="DC743" s="24">
        <v>2.86</v>
      </c>
      <c r="DD743" s="24">
        <v>6.58</v>
      </c>
      <c r="DE743" s="24">
        <v>39</v>
      </c>
      <c r="DF743" s="24">
        <v>8.5500000000000007</v>
      </c>
      <c r="DG743" s="24">
        <v>3.95</v>
      </c>
      <c r="DH743" s="24">
        <v>8.83</v>
      </c>
    </row>
    <row r="744" spans="1:112" ht="12.3" customHeight="1">
      <c r="A744" s="24">
        <v>755</v>
      </c>
      <c r="B744" s="24" t="s">
        <v>112</v>
      </c>
      <c r="C744" s="24" t="s">
        <v>113</v>
      </c>
      <c r="D744" s="25" t="s">
        <v>1120</v>
      </c>
      <c r="E744" s="25" t="s">
        <v>1121</v>
      </c>
      <c r="F744" s="25" t="s">
        <v>2641</v>
      </c>
      <c r="G744" s="25" t="s">
        <v>2642</v>
      </c>
      <c r="H744" s="37" t="s">
        <v>2848</v>
      </c>
      <c r="I744" s="26">
        <v>1858</v>
      </c>
      <c r="J744" s="27">
        <v>2265.5939397378429</v>
      </c>
      <c r="K744" s="27">
        <f t="shared" si="394"/>
        <v>435.51520000000005</v>
      </c>
      <c r="L744" s="24">
        <v>343</v>
      </c>
      <c r="M744" s="24">
        <v>77</v>
      </c>
      <c r="N744" s="24">
        <v>28</v>
      </c>
      <c r="O744" s="24">
        <f t="shared" si="395"/>
        <v>105</v>
      </c>
      <c r="P744" s="28">
        <v>23.44</v>
      </c>
      <c r="Q744" s="28">
        <f t="shared" si="396"/>
        <v>0.41220498389458982</v>
      </c>
      <c r="R744" s="29">
        <v>0.45254966529499896</v>
      </c>
      <c r="S744" s="29">
        <v>4.0499035517049545E-2</v>
      </c>
      <c r="T744" s="29">
        <v>0.39572531266226391</v>
      </c>
      <c r="U744" s="28" t="s">
        <v>215</v>
      </c>
      <c r="V744" s="28" t="s">
        <v>129</v>
      </c>
      <c r="W744" s="28">
        <v>0.37725822961628586</v>
      </c>
      <c r="X744" s="27">
        <v>854.71395873488484</v>
      </c>
      <c r="Y744" s="30">
        <f t="shared" si="397"/>
        <v>6.8447870114319033E-5</v>
      </c>
      <c r="Z744" s="27">
        <f t="shared" si="398"/>
        <v>854.71395873488484</v>
      </c>
      <c r="AA744" s="27">
        <v>0</v>
      </c>
      <c r="AB744" s="27">
        <v>0</v>
      </c>
      <c r="AC744" s="27">
        <v>0</v>
      </c>
      <c r="AD744" s="27">
        <v>0</v>
      </c>
      <c r="AE744" s="27">
        <v>0</v>
      </c>
      <c r="AF744" s="27">
        <f t="shared" si="399"/>
        <v>0</v>
      </c>
      <c r="AG744" s="27">
        <f t="shared" si="400"/>
        <v>0</v>
      </c>
      <c r="AH744" s="27">
        <v>0</v>
      </c>
      <c r="AI744" s="27">
        <v>0</v>
      </c>
      <c r="AJ744" s="27">
        <v>0</v>
      </c>
      <c r="AK744" s="27">
        <v>0</v>
      </c>
      <c r="AL744" s="27">
        <v>0</v>
      </c>
      <c r="AM744" s="27">
        <v>0</v>
      </c>
      <c r="AN744" s="27">
        <f t="shared" si="401"/>
        <v>0</v>
      </c>
      <c r="AO744" s="27">
        <v>0</v>
      </c>
      <c r="AP744" s="30">
        <f t="shared" si="402"/>
        <v>0</v>
      </c>
      <c r="AQ744" s="30">
        <f t="shared" si="403"/>
        <v>0</v>
      </c>
      <c r="AR744" s="31">
        <f t="shared" si="404"/>
        <v>0</v>
      </c>
      <c r="AS744" s="31">
        <f t="shared" si="427"/>
        <v>0</v>
      </c>
      <c r="AT744" s="32">
        <f t="shared" si="405"/>
        <v>0</v>
      </c>
      <c r="AU744" s="24">
        <v>187.87459834891035</v>
      </c>
      <c r="AV744" s="28">
        <f t="shared" si="406"/>
        <v>5.2173798822525621E-3</v>
      </c>
      <c r="AW744" s="30">
        <f t="shared" si="407"/>
        <v>6.7008063091953692E-5</v>
      </c>
      <c r="AX744" s="33">
        <f t="shared" si="408"/>
        <v>5.2173798822525621E-3</v>
      </c>
      <c r="AY744" s="30">
        <f t="shared" si="409"/>
        <v>6.7008063091953692E-5</v>
      </c>
      <c r="AZ744" s="31">
        <f t="shared" si="410"/>
        <v>0.8951950312438185</v>
      </c>
      <c r="BA744" s="31">
        <f t="shared" si="422"/>
        <v>187.87459834891035</v>
      </c>
      <c r="BB744" s="33">
        <f t="shared" si="411"/>
        <v>0</v>
      </c>
      <c r="BC744" s="31">
        <f t="shared" si="412"/>
        <v>0.4509873588070234</v>
      </c>
      <c r="BD744" s="30">
        <f t="shared" si="413"/>
        <v>6.8447870114319033E-5</v>
      </c>
      <c r="BE744" s="31">
        <f t="shared" si="414"/>
        <v>0.94232516638290931</v>
      </c>
      <c r="BF744" s="31">
        <f t="shared" si="415"/>
        <v>0.43988394795643648</v>
      </c>
      <c r="BG744" s="31">
        <f t="shared" si="416"/>
        <v>0.66759541656220567</v>
      </c>
      <c r="BH744" s="24">
        <v>0</v>
      </c>
      <c r="BI744" s="24">
        <v>41.692669222100001</v>
      </c>
      <c r="BJ744" s="24">
        <f t="shared" si="424"/>
        <v>54.340342847056704</v>
      </c>
      <c r="BK744" s="28">
        <f t="shared" si="425"/>
        <v>2.7170171423528351E-2</v>
      </c>
      <c r="BL744" s="28" t="str">
        <f t="shared" si="417"/>
        <v>FALSEFALSE</v>
      </c>
      <c r="BM744" s="24" t="str">
        <f t="shared" si="418"/>
        <v>FALSEFALSE</v>
      </c>
      <c r="BN744" s="28">
        <v>0.50549999999999995</v>
      </c>
      <c r="BO744" s="28">
        <f t="shared" si="419"/>
        <v>0.44933333333333331</v>
      </c>
      <c r="BP744" s="24">
        <v>7.11</v>
      </c>
      <c r="BQ744" s="24">
        <f t="shared" si="426"/>
        <v>166</v>
      </c>
      <c r="BR744" s="24">
        <v>3</v>
      </c>
      <c r="BS744" s="28">
        <v>7.1000000000000005</v>
      </c>
      <c r="BT744" s="28">
        <v>131.91800000000001</v>
      </c>
      <c r="BU744" s="24">
        <v>0.44</v>
      </c>
      <c r="BV744" s="28">
        <v>14.89</v>
      </c>
      <c r="BW744" s="28">
        <v>276.65620000000001</v>
      </c>
      <c r="BX744" s="24">
        <v>593</v>
      </c>
      <c r="BY744" s="24">
        <v>1173</v>
      </c>
      <c r="BZ744" s="24">
        <v>92</v>
      </c>
      <c r="CA744" s="24">
        <v>463</v>
      </c>
      <c r="CB744" s="24">
        <v>264</v>
      </c>
      <c r="CC744" s="24">
        <v>1131</v>
      </c>
      <c r="CD744" s="24">
        <v>58.4</v>
      </c>
      <c r="CE744" s="24">
        <v>27.01</v>
      </c>
      <c r="CF744" s="24">
        <v>113.32</v>
      </c>
      <c r="CG744" s="24">
        <v>0</v>
      </c>
      <c r="CH744" s="24">
        <v>1858</v>
      </c>
      <c r="CI744" s="24">
        <v>100</v>
      </c>
      <c r="CJ744" s="24" t="s">
        <v>1980</v>
      </c>
      <c r="CK744" s="24">
        <v>452</v>
      </c>
      <c r="CL744" s="28">
        <v>1</v>
      </c>
      <c r="CM744" s="28">
        <v>4.1100000000000003</v>
      </c>
      <c r="CN744" s="24">
        <v>165</v>
      </c>
      <c r="CO744" s="24">
        <v>36.67</v>
      </c>
      <c r="CP744" s="24">
        <v>135</v>
      </c>
      <c r="CQ744" s="24">
        <v>185</v>
      </c>
      <c r="CR744" s="24">
        <v>178</v>
      </c>
      <c r="CS744" s="24">
        <v>498</v>
      </c>
      <c r="CT744" s="24">
        <v>110</v>
      </c>
      <c r="CU744" s="24">
        <v>232</v>
      </c>
      <c r="CV744" s="24">
        <v>176</v>
      </c>
      <c r="CW744" s="24">
        <v>103</v>
      </c>
      <c r="CX744" s="24">
        <v>70.510000000000005</v>
      </c>
      <c r="CY744" s="24">
        <v>96.67</v>
      </c>
      <c r="CZ744" s="24">
        <v>80.73</v>
      </c>
      <c r="DA744" s="24">
        <v>40.08</v>
      </c>
      <c r="DB744" s="24">
        <v>105</v>
      </c>
      <c r="DC744" s="24">
        <v>3.68</v>
      </c>
      <c r="DD744" s="24">
        <v>10.44</v>
      </c>
      <c r="DE744" s="24">
        <v>55</v>
      </c>
      <c r="DF744" s="24">
        <v>12.22</v>
      </c>
      <c r="DG744" s="24">
        <v>0.89</v>
      </c>
      <c r="DH744" s="24">
        <v>6.25</v>
      </c>
    </row>
    <row r="745" spans="1:112" ht="12.3" customHeight="1">
      <c r="A745" s="24">
        <v>756</v>
      </c>
      <c r="B745" s="24" t="s">
        <v>112</v>
      </c>
      <c r="C745" s="24" t="s">
        <v>113</v>
      </c>
      <c r="D745" s="25" t="s">
        <v>1182</v>
      </c>
      <c r="E745" s="25" t="s">
        <v>2103</v>
      </c>
      <c r="F745" s="25" t="s">
        <v>2104</v>
      </c>
      <c r="G745" s="25" t="s">
        <v>2105</v>
      </c>
      <c r="H745" s="37" t="s">
        <v>2848</v>
      </c>
      <c r="I745" s="26">
        <v>13651</v>
      </c>
      <c r="J745" s="27">
        <v>15767.560365888303</v>
      </c>
      <c r="K745" s="27">
        <f t="shared" si="394"/>
        <v>3637.9915000000001</v>
      </c>
      <c r="L745" s="24">
        <v>2411</v>
      </c>
      <c r="M745" s="24">
        <v>639</v>
      </c>
      <c r="N745" s="24">
        <v>237</v>
      </c>
      <c r="O745" s="24">
        <f t="shared" si="395"/>
        <v>876</v>
      </c>
      <c r="P745" s="28">
        <v>26.650000000000002</v>
      </c>
      <c r="Q745" s="28">
        <f t="shared" si="396"/>
        <v>0.42515377843485375</v>
      </c>
      <c r="R745" s="29">
        <v>0.49295424704599777</v>
      </c>
      <c r="S745" s="29">
        <v>7.0219862174731862E-2</v>
      </c>
      <c r="T745" s="29">
        <v>0.27005356797418412</v>
      </c>
      <c r="U745" s="28" t="s">
        <v>294</v>
      </c>
      <c r="V745" s="28" t="s">
        <v>295</v>
      </c>
      <c r="W745" s="28">
        <v>0.4118072605867526</v>
      </c>
      <c r="X745" s="27">
        <v>6493.1958404127163</v>
      </c>
      <c r="Y745" s="30">
        <f t="shared" si="397"/>
        <v>5.1999317545867326E-4</v>
      </c>
      <c r="Z745" s="27">
        <f t="shared" si="398"/>
        <v>6493.1958404127163</v>
      </c>
      <c r="AA745" s="27">
        <v>0</v>
      </c>
      <c r="AB745" s="27">
        <v>0</v>
      </c>
      <c r="AC745" s="27">
        <v>0</v>
      </c>
      <c r="AD745" s="27">
        <v>0</v>
      </c>
      <c r="AE745" s="27">
        <v>3105</v>
      </c>
      <c r="AF745" s="27">
        <f t="shared" si="399"/>
        <v>3105</v>
      </c>
      <c r="AG745" s="27">
        <f t="shared" si="400"/>
        <v>1</v>
      </c>
      <c r="AH745" s="27">
        <v>0</v>
      </c>
      <c r="AI745" s="27">
        <v>0</v>
      </c>
      <c r="AJ745" s="27">
        <v>0</v>
      </c>
      <c r="AK745" s="27">
        <v>0</v>
      </c>
      <c r="AL745" s="27">
        <v>3105</v>
      </c>
      <c r="AM745" s="27">
        <v>3105</v>
      </c>
      <c r="AN745" s="27">
        <f t="shared" si="401"/>
        <v>1</v>
      </c>
      <c r="AO745" s="27">
        <v>0</v>
      </c>
      <c r="AP745" s="30">
        <f t="shared" si="402"/>
        <v>0</v>
      </c>
      <c r="AQ745" s="30">
        <f t="shared" si="403"/>
        <v>0</v>
      </c>
      <c r="AR745" s="31">
        <f t="shared" si="404"/>
        <v>0</v>
      </c>
      <c r="AS745" s="31">
        <f t="shared" si="427"/>
        <v>0</v>
      </c>
      <c r="AT745" s="32">
        <f t="shared" si="405"/>
        <v>0</v>
      </c>
      <c r="AU745" s="24">
        <v>1768.3003769595157</v>
      </c>
      <c r="AV745" s="28">
        <f t="shared" si="406"/>
        <v>4.9106664198394594E-2</v>
      </c>
      <c r="AW745" s="30">
        <f t="shared" si="407"/>
        <v>6.3068868418696448E-4</v>
      </c>
      <c r="AX745" s="33">
        <f t="shared" si="408"/>
        <v>4.9106664198394594E-2</v>
      </c>
      <c r="AY745" s="30">
        <f t="shared" si="409"/>
        <v>6.3068868418696448E-4</v>
      </c>
      <c r="AZ745" s="31">
        <f t="shared" si="410"/>
        <v>0.89981897116643184</v>
      </c>
      <c r="BA745" s="31">
        <f t="shared" si="422"/>
        <v>1768.3003769595157</v>
      </c>
      <c r="BB745" s="33">
        <f t="shared" si="411"/>
        <v>0</v>
      </c>
      <c r="BC745" s="31">
        <f t="shared" si="412"/>
        <v>0.48062662747027468</v>
      </c>
      <c r="BD745" s="30">
        <f t="shared" si="413"/>
        <v>5.1999317545867326E-4</v>
      </c>
      <c r="BE745" s="31">
        <f t="shared" si="414"/>
        <v>0.94407368653897328</v>
      </c>
      <c r="BF745" s="31">
        <f t="shared" si="415"/>
        <v>0.45213364676706153</v>
      </c>
      <c r="BG745" s="31">
        <f t="shared" si="416"/>
        <v>0.68618632631972809</v>
      </c>
      <c r="BH745" s="24">
        <v>37.49</v>
      </c>
      <c r="BI745" s="24">
        <v>411.35563534099998</v>
      </c>
      <c r="BJ745" s="24">
        <f t="shared" si="424"/>
        <v>38.330726532572058</v>
      </c>
      <c r="BK745" s="28">
        <f t="shared" si="425"/>
        <v>1.9165363266286029E-2</v>
      </c>
      <c r="BL745" s="28" t="str">
        <f t="shared" si="417"/>
        <v>FALSEFALSE</v>
      </c>
      <c r="BM745" s="24" t="str">
        <f t="shared" si="418"/>
        <v>TRUEFALSE</v>
      </c>
      <c r="BN745" s="28">
        <v>0.47210000000000002</v>
      </c>
      <c r="BO745" s="28">
        <f t="shared" si="419"/>
        <v>0.41964444444444449</v>
      </c>
      <c r="BP745" s="24">
        <v>8.5399999999999991</v>
      </c>
      <c r="BQ745" s="24">
        <f t="shared" si="426"/>
        <v>138.51612903225808</v>
      </c>
      <c r="BR745" s="24">
        <v>31</v>
      </c>
      <c r="BS745" s="28">
        <v>25.59</v>
      </c>
      <c r="BT745" s="28">
        <v>3493.2909000000004</v>
      </c>
      <c r="BU745" s="24">
        <v>0.33</v>
      </c>
      <c r="BV745" s="28">
        <v>5.07</v>
      </c>
      <c r="BW745" s="28">
        <v>692.10570000000007</v>
      </c>
      <c r="BX745" s="24">
        <v>4157</v>
      </c>
      <c r="BY745" s="24">
        <v>8806</v>
      </c>
      <c r="BZ745" s="24">
        <v>688</v>
      </c>
      <c r="CA745" s="24">
        <v>3270</v>
      </c>
      <c r="CB745" s="24">
        <v>1874</v>
      </c>
      <c r="CC745" s="24">
        <v>8507</v>
      </c>
      <c r="CD745" s="24">
        <v>55.02</v>
      </c>
      <c r="CE745" s="24">
        <v>27.71</v>
      </c>
      <c r="CF745" s="24">
        <v>110.89</v>
      </c>
      <c r="CG745" s="24">
        <v>5118</v>
      </c>
      <c r="CH745" s="24">
        <v>8533</v>
      </c>
      <c r="CI745" s="24">
        <v>62.51</v>
      </c>
      <c r="CJ745" s="24" t="s">
        <v>1980</v>
      </c>
      <c r="CK745" s="24">
        <v>3356</v>
      </c>
      <c r="CL745" s="28">
        <v>1.01</v>
      </c>
      <c r="CM745" s="28">
        <v>4.13</v>
      </c>
      <c r="CN745" s="24">
        <v>942</v>
      </c>
      <c r="CO745" s="24">
        <v>28.11</v>
      </c>
      <c r="CP745" s="24">
        <v>1261</v>
      </c>
      <c r="CQ745" s="24">
        <v>1961</v>
      </c>
      <c r="CR745" s="24">
        <v>975</v>
      </c>
      <c r="CS745" s="24">
        <v>4294</v>
      </c>
      <c r="CT745" s="24">
        <v>625</v>
      </c>
      <c r="CU745" s="24">
        <v>1676</v>
      </c>
      <c r="CV745" s="24">
        <v>1150</v>
      </c>
      <c r="CW745" s="24">
        <v>747</v>
      </c>
      <c r="CX745" s="24">
        <v>58.19</v>
      </c>
      <c r="CY745" s="24">
        <v>96.49</v>
      </c>
      <c r="CZ745" s="24">
        <v>71.739999999999995</v>
      </c>
      <c r="DA745" s="24">
        <v>40.36</v>
      </c>
      <c r="DB745" s="24">
        <v>943</v>
      </c>
      <c r="DC745" s="24">
        <v>4.7</v>
      </c>
      <c r="DD745" s="24">
        <v>7.85</v>
      </c>
      <c r="DE745" s="24">
        <v>460</v>
      </c>
      <c r="DF745" s="24">
        <v>13.73</v>
      </c>
      <c r="DG745" s="24">
        <v>3.55</v>
      </c>
      <c r="DH745" s="24">
        <v>9.4</v>
      </c>
    </row>
    <row r="746" spans="1:112" ht="12.3" customHeight="1">
      <c r="A746" s="24">
        <v>757</v>
      </c>
      <c r="B746" s="24" t="s">
        <v>112</v>
      </c>
      <c r="C746" s="24" t="s">
        <v>113</v>
      </c>
      <c r="D746" s="25" t="s">
        <v>1182</v>
      </c>
      <c r="E746" s="25" t="s">
        <v>2103</v>
      </c>
      <c r="F746" s="25" t="s">
        <v>2265</v>
      </c>
      <c r="G746" s="25" t="s">
        <v>2266</v>
      </c>
      <c r="H746" s="37" t="s">
        <v>2848</v>
      </c>
      <c r="I746" s="26">
        <v>3950</v>
      </c>
      <c r="J746" s="27">
        <v>4562.4396341116981</v>
      </c>
      <c r="K746" s="27">
        <f t="shared" si="394"/>
        <v>1976.9749999999999</v>
      </c>
      <c r="L746" s="24">
        <v>510</v>
      </c>
      <c r="M746" s="24">
        <v>248</v>
      </c>
      <c r="N746" s="24">
        <v>263</v>
      </c>
      <c r="O746" s="24">
        <f t="shared" si="395"/>
        <v>511</v>
      </c>
      <c r="P746" s="28">
        <v>50.05</v>
      </c>
      <c r="Q746" s="28">
        <f t="shared" si="396"/>
        <v>0.59176937228768556</v>
      </c>
      <c r="R746" s="29">
        <v>0.49295424704599777</v>
      </c>
      <c r="S746" s="29">
        <v>7.0219862174731862E-2</v>
      </c>
      <c r="T746" s="29">
        <v>0.27005356797418412</v>
      </c>
      <c r="U746" s="28" t="s">
        <v>294</v>
      </c>
      <c r="V746" s="28" t="s">
        <v>295</v>
      </c>
      <c r="W746" s="28">
        <v>0.77339412354097414</v>
      </c>
      <c r="X746" s="27">
        <v>3528.5640020324195</v>
      </c>
      <c r="Y746" s="30">
        <f t="shared" si="397"/>
        <v>2.8257721549168277E-4</v>
      </c>
      <c r="Z746" s="27">
        <f t="shared" si="398"/>
        <v>3528.5640020324195</v>
      </c>
      <c r="AA746" s="27">
        <v>0</v>
      </c>
      <c r="AB746" s="27">
        <v>0</v>
      </c>
      <c r="AC746" s="27">
        <v>0</v>
      </c>
      <c r="AD746" s="27">
        <v>0</v>
      </c>
      <c r="AE746" s="27">
        <v>0</v>
      </c>
      <c r="AF746" s="27">
        <f t="shared" si="399"/>
        <v>0</v>
      </c>
      <c r="AG746" s="27">
        <f t="shared" si="400"/>
        <v>0</v>
      </c>
      <c r="AH746" s="27">
        <v>0</v>
      </c>
      <c r="AI746" s="27">
        <v>0</v>
      </c>
      <c r="AJ746" s="27">
        <v>0</v>
      </c>
      <c r="AK746" s="27">
        <v>0</v>
      </c>
      <c r="AL746" s="27">
        <v>0</v>
      </c>
      <c r="AM746" s="27">
        <v>0</v>
      </c>
      <c r="AN746" s="27">
        <f t="shared" si="401"/>
        <v>0</v>
      </c>
      <c r="AO746" s="27">
        <v>0</v>
      </c>
      <c r="AP746" s="30">
        <f t="shared" si="402"/>
        <v>0</v>
      </c>
      <c r="AQ746" s="30">
        <f t="shared" si="403"/>
        <v>0</v>
      </c>
      <c r="AR746" s="31">
        <f t="shared" si="404"/>
        <v>0</v>
      </c>
      <c r="AS746" s="31">
        <f t="shared" si="427"/>
        <v>0</v>
      </c>
      <c r="AT746" s="32">
        <f t="shared" si="405"/>
        <v>0</v>
      </c>
      <c r="AU746" s="24">
        <v>738.59138798163031</v>
      </c>
      <c r="AV746" s="28">
        <f t="shared" si="406"/>
        <v>2.0511084961596697E-2</v>
      </c>
      <c r="AW746" s="30">
        <f t="shared" si="407"/>
        <v>2.6342879111913631E-4</v>
      </c>
      <c r="AX746" s="33">
        <f t="shared" si="408"/>
        <v>2.0511084961596697E-2</v>
      </c>
      <c r="AY746" s="30">
        <f t="shared" si="409"/>
        <v>2.6342879111913631E-4</v>
      </c>
      <c r="AZ746" s="31">
        <f t="shared" si="410"/>
        <v>0.89680629409722179</v>
      </c>
      <c r="BA746" s="31">
        <f t="shared" si="422"/>
        <v>738.59138798163031</v>
      </c>
      <c r="BB746" s="33">
        <f t="shared" si="411"/>
        <v>0</v>
      </c>
      <c r="BC746" s="31">
        <f t="shared" si="412"/>
        <v>0.47009054203493877</v>
      </c>
      <c r="BD746" s="30">
        <f t="shared" si="413"/>
        <v>2.8257721549168277E-4</v>
      </c>
      <c r="BE746" s="31">
        <f t="shared" si="414"/>
        <v>0.94315434004935139</v>
      </c>
      <c r="BF746" s="31">
        <f t="shared" si="415"/>
        <v>0.57227701360193906</v>
      </c>
      <c r="BG746" s="31">
        <f t="shared" si="416"/>
        <v>0.86852342091463974</v>
      </c>
      <c r="BH746" s="24">
        <v>0</v>
      </c>
      <c r="BI746" s="24">
        <v>783.41299022700002</v>
      </c>
      <c r="BJ746" s="24">
        <f t="shared" si="424"/>
        <v>5.8237988021997129</v>
      </c>
      <c r="BK746" s="28">
        <f t="shared" si="425"/>
        <v>2.9118994010998564E-3</v>
      </c>
      <c r="BL746" s="28" t="str">
        <f t="shared" si="417"/>
        <v>TRUEFALSE</v>
      </c>
      <c r="BM746" s="24" t="str">
        <f t="shared" si="418"/>
        <v>FALSEFALSE</v>
      </c>
      <c r="BN746" s="28">
        <v>0.54159999999999997</v>
      </c>
      <c r="BO746" s="28">
        <f t="shared" si="419"/>
        <v>0.4814222222222222</v>
      </c>
      <c r="BP746" s="24">
        <v>13.77</v>
      </c>
      <c r="BQ746" s="24">
        <f t="shared" si="426"/>
        <v>159.16666666666666</v>
      </c>
      <c r="BR746" s="24">
        <v>6</v>
      </c>
      <c r="BS746" s="28">
        <v>63.190000000000005</v>
      </c>
      <c r="BT746" s="28">
        <v>2496.0050000000001</v>
      </c>
      <c r="BU746" s="24">
        <v>9.76</v>
      </c>
      <c r="BV746" s="28">
        <v>38.739999999999995</v>
      </c>
      <c r="BW746" s="28">
        <v>1530.2299999999998</v>
      </c>
      <c r="BX746" s="24">
        <v>1316</v>
      </c>
      <c r="BY746" s="24">
        <v>2430</v>
      </c>
      <c r="BZ746" s="24">
        <v>204</v>
      </c>
      <c r="CA746" s="24">
        <v>1051</v>
      </c>
      <c r="CB746" s="24">
        <v>519</v>
      </c>
      <c r="CC746" s="24">
        <v>2380</v>
      </c>
      <c r="CD746" s="24">
        <v>62.55</v>
      </c>
      <c r="CE746" s="24">
        <v>27.01</v>
      </c>
      <c r="CF746" s="24">
        <v>120.67</v>
      </c>
      <c r="CG746" s="24">
        <v>0</v>
      </c>
      <c r="CH746" s="24">
        <v>3950</v>
      </c>
      <c r="CI746" s="24">
        <v>100</v>
      </c>
      <c r="CJ746" s="24" t="s">
        <v>1980</v>
      </c>
      <c r="CK746" s="24">
        <v>1046</v>
      </c>
      <c r="CL746" s="28">
        <v>1.01</v>
      </c>
      <c r="CM746" s="28">
        <v>3.8</v>
      </c>
      <c r="CN746" s="24">
        <v>223</v>
      </c>
      <c r="CO746" s="24">
        <v>21.42</v>
      </c>
      <c r="CP746" s="24">
        <v>116</v>
      </c>
      <c r="CQ746" s="24">
        <v>472</v>
      </c>
      <c r="CR746" s="24">
        <v>367</v>
      </c>
      <c r="CS746" s="24">
        <v>955</v>
      </c>
      <c r="CT746" s="24">
        <v>160</v>
      </c>
      <c r="CU746" s="24">
        <v>519</v>
      </c>
      <c r="CV746" s="24">
        <v>269</v>
      </c>
      <c r="CW746" s="24">
        <v>130</v>
      </c>
      <c r="CX746" s="24">
        <v>46.78</v>
      </c>
      <c r="CY746" s="24">
        <v>90.42</v>
      </c>
      <c r="CZ746" s="24">
        <v>63.59</v>
      </c>
      <c r="DA746" s="24">
        <v>25.24</v>
      </c>
      <c r="DB746" s="24">
        <v>427</v>
      </c>
      <c r="DC746" s="24">
        <v>12.84</v>
      </c>
      <c r="DD746" s="24">
        <v>12.68</v>
      </c>
      <c r="DE746" s="24">
        <v>373</v>
      </c>
      <c r="DF746" s="24">
        <v>35.83</v>
      </c>
      <c r="DG746" s="24">
        <v>20.37</v>
      </c>
      <c r="DH746" s="24">
        <v>13.71</v>
      </c>
    </row>
    <row r="747" spans="1:112" ht="12.3" customHeight="1">
      <c r="A747" s="24">
        <v>758</v>
      </c>
      <c r="B747" s="24" t="s">
        <v>112</v>
      </c>
      <c r="C747" s="24" t="s">
        <v>113</v>
      </c>
      <c r="D747" s="25" t="s">
        <v>169</v>
      </c>
      <c r="E747" s="25" t="s">
        <v>992</v>
      </c>
      <c r="F747" s="25" t="s">
        <v>425</v>
      </c>
      <c r="G747" s="25" t="s">
        <v>993</v>
      </c>
      <c r="H747" s="37" t="s">
        <v>2848</v>
      </c>
      <c r="I747" s="26">
        <v>21312</v>
      </c>
      <c r="J747" s="27">
        <v>25050.182030850207</v>
      </c>
      <c r="K747" s="27">
        <f t="shared" si="394"/>
        <v>4322.0736000000006</v>
      </c>
      <c r="L747" s="24">
        <v>4780</v>
      </c>
      <c r="M747" s="24">
        <v>947</v>
      </c>
      <c r="N747" s="24">
        <v>269</v>
      </c>
      <c r="O747" s="24">
        <f t="shared" si="395"/>
        <v>1216</v>
      </c>
      <c r="P747" s="28">
        <v>20.28</v>
      </c>
      <c r="Q747" s="28">
        <f t="shared" si="396"/>
        <v>0.38668045362179915</v>
      </c>
      <c r="R747" s="29">
        <v>0.49414554426152424</v>
      </c>
      <c r="S747" s="29">
        <v>9.6559850002525108E-2</v>
      </c>
      <c r="T747" s="29">
        <v>0.22668131472263534</v>
      </c>
      <c r="U747" s="28" t="s">
        <v>215</v>
      </c>
      <c r="V747" s="28" t="s">
        <v>129</v>
      </c>
      <c r="W747" s="28">
        <v>0.29966238539805234</v>
      </c>
      <c r="X747" s="27">
        <v>7506.5973020199999</v>
      </c>
      <c r="Y747" s="30">
        <f t="shared" si="397"/>
        <v>6.0114918199029473E-4</v>
      </c>
      <c r="Z747" s="27">
        <f t="shared" si="398"/>
        <v>7506.5973020199999</v>
      </c>
      <c r="AA747" s="27">
        <v>0</v>
      </c>
      <c r="AB747" s="27">
        <v>0</v>
      </c>
      <c r="AC747" s="27">
        <v>0</v>
      </c>
      <c r="AD747" s="27">
        <v>0</v>
      </c>
      <c r="AE747" s="27">
        <v>7157</v>
      </c>
      <c r="AF747" s="27">
        <f t="shared" si="399"/>
        <v>7157</v>
      </c>
      <c r="AG747" s="27">
        <f t="shared" si="400"/>
        <v>1</v>
      </c>
      <c r="AH747" s="27">
        <v>0</v>
      </c>
      <c r="AI747" s="27">
        <v>0</v>
      </c>
      <c r="AJ747" s="27">
        <v>0</v>
      </c>
      <c r="AK747" s="27">
        <v>0</v>
      </c>
      <c r="AL747" s="27">
        <v>7157</v>
      </c>
      <c r="AM747" s="27">
        <v>7157</v>
      </c>
      <c r="AN747" s="27">
        <f t="shared" si="401"/>
        <v>1</v>
      </c>
      <c r="AO747" s="27">
        <v>0</v>
      </c>
      <c r="AP747" s="30">
        <f t="shared" si="402"/>
        <v>0</v>
      </c>
      <c r="AQ747" s="30">
        <f t="shared" si="403"/>
        <v>0</v>
      </c>
      <c r="AR747" s="31">
        <f t="shared" si="404"/>
        <v>0</v>
      </c>
      <c r="AS747" s="31">
        <f t="shared" si="427"/>
        <v>0</v>
      </c>
      <c r="AT747" s="32">
        <f t="shared" si="405"/>
        <v>0</v>
      </c>
      <c r="AU747" s="24">
        <v>2667.5945548134619</v>
      </c>
      <c r="AV747" s="28">
        <f t="shared" si="406"/>
        <v>7.4080553127479021E-2</v>
      </c>
      <c r="AW747" s="30">
        <f t="shared" si="407"/>
        <v>9.5143433866843078E-4</v>
      </c>
      <c r="AX747" s="33">
        <f t="shared" si="408"/>
        <v>7.4080553127479021E-2</v>
      </c>
      <c r="AY747" s="30">
        <f t="shared" si="409"/>
        <v>9.5143433866843078E-4</v>
      </c>
      <c r="AZ747" s="31">
        <f t="shared" si="410"/>
        <v>0.9024500863427537</v>
      </c>
      <c r="BA747" s="31">
        <f t="shared" si="422"/>
        <v>2667.5945548134619</v>
      </c>
      <c r="BB747" s="33">
        <f t="shared" si="411"/>
        <v>0</v>
      </c>
      <c r="BC747" s="31">
        <f t="shared" si="412"/>
        <v>0.49022539457725234</v>
      </c>
      <c r="BD747" s="30">
        <f t="shared" si="413"/>
        <v>6.0114918199029473E-4</v>
      </c>
      <c r="BE747" s="31">
        <f t="shared" si="414"/>
        <v>0.94438794717135432</v>
      </c>
      <c r="BF747" s="31">
        <f t="shared" si="415"/>
        <v>0.41488382725046563</v>
      </c>
      <c r="BG747" s="31">
        <f t="shared" si="416"/>
        <v>0.62965366834805869</v>
      </c>
      <c r="BH747" s="24">
        <v>78.63</v>
      </c>
      <c r="BI747" s="24">
        <v>87.230563784300003</v>
      </c>
      <c r="BJ747" s="24">
        <f t="shared" si="424"/>
        <v>287.1720752922476</v>
      </c>
      <c r="BK747" s="28">
        <f t="shared" si="425"/>
        <v>0.14358603764612379</v>
      </c>
      <c r="BL747" s="28" t="str">
        <f t="shared" si="417"/>
        <v>FALSETRUE</v>
      </c>
      <c r="BM747" s="24" t="str">
        <f t="shared" si="418"/>
        <v>TRUETRUE</v>
      </c>
      <c r="BN747" s="28">
        <v>0.39729999999999999</v>
      </c>
      <c r="BO747" s="28">
        <f t="shared" si="419"/>
        <v>0.35315555555555556</v>
      </c>
      <c r="BP747" s="24">
        <v>7.84</v>
      </c>
      <c r="BQ747" s="24">
        <f t="shared" si="426"/>
        <v>185.45833333333334</v>
      </c>
      <c r="BR747" s="24">
        <v>48</v>
      </c>
      <c r="BS747" s="28">
        <v>10.370000000000001</v>
      </c>
      <c r="BT747" s="28">
        <v>2210.0544000000004</v>
      </c>
      <c r="BU747" s="24">
        <v>0.43</v>
      </c>
      <c r="BV747" s="28">
        <v>8.9799999999999986</v>
      </c>
      <c r="BW747" s="28">
        <v>1913.8175999999999</v>
      </c>
      <c r="BX747" s="24">
        <v>5663</v>
      </c>
      <c r="BY747" s="24">
        <v>14255</v>
      </c>
      <c r="BZ747" s="24">
        <v>1394</v>
      </c>
      <c r="CA747" s="24">
        <v>4384</v>
      </c>
      <c r="CB747" s="24">
        <v>2602</v>
      </c>
      <c r="CC747" s="24">
        <v>14326</v>
      </c>
      <c r="CD747" s="24">
        <v>49.51</v>
      </c>
      <c r="CE747" s="24">
        <v>29.82</v>
      </c>
      <c r="CF747" s="24">
        <v>96.97</v>
      </c>
      <c r="CG747" s="24">
        <v>16758</v>
      </c>
      <c r="CH747" s="24">
        <v>4554</v>
      </c>
      <c r="CI747" s="24">
        <v>21.37</v>
      </c>
      <c r="CJ747" s="24" t="s">
        <v>98</v>
      </c>
      <c r="CK747" s="24">
        <v>6065</v>
      </c>
      <c r="CL747" s="28">
        <v>1.01</v>
      </c>
      <c r="CM747" s="28">
        <v>3.54</v>
      </c>
      <c r="CN747" s="24">
        <v>2176</v>
      </c>
      <c r="CO747" s="24">
        <v>35.9</v>
      </c>
      <c r="CP747" s="24">
        <v>3255</v>
      </c>
      <c r="CQ747" s="24">
        <v>2949</v>
      </c>
      <c r="CR747" s="24">
        <v>2426</v>
      </c>
      <c r="CS747" s="24">
        <v>8902</v>
      </c>
      <c r="CT747" s="24">
        <v>898</v>
      </c>
      <c r="CU747" s="24">
        <v>2221</v>
      </c>
      <c r="CV747" s="24">
        <v>1802</v>
      </c>
      <c r="CW747" s="24">
        <v>1560</v>
      </c>
      <c r="CX747" s="24">
        <v>62.19</v>
      </c>
      <c r="CY747" s="24">
        <v>95.32</v>
      </c>
      <c r="CZ747" s="24">
        <v>83.46</v>
      </c>
      <c r="DA747" s="24">
        <v>53.41</v>
      </c>
      <c r="DB747" s="24">
        <v>1392</v>
      </c>
      <c r="DC747" s="24">
        <v>5.54</v>
      </c>
      <c r="DD747" s="24">
        <v>6.06</v>
      </c>
      <c r="DE747" s="24">
        <v>288</v>
      </c>
      <c r="DF747" s="24">
        <v>4.75</v>
      </c>
      <c r="DG747" s="24">
        <v>6.32</v>
      </c>
      <c r="DH747" s="24">
        <v>7.27</v>
      </c>
    </row>
    <row r="748" spans="1:112" ht="12.3" customHeight="1">
      <c r="A748" s="24">
        <v>759</v>
      </c>
      <c r="B748" s="24" t="s">
        <v>112</v>
      </c>
      <c r="C748" s="24" t="s">
        <v>113</v>
      </c>
      <c r="D748" s="25" t="s">
        <v>169</v>
      </c>
      <c r="E748" s="25" t="s">
        <v>992</v>
      </c>
      <c r="F748" s="25" t="s">
        <v>344</v>
      </c>
      <c r="G748" s="25" t="s">
        <v>2271</v>
      </c>
      <c r="H748" s="37" t="s">
        <v>2848</v>
      </c>
      <c r="I748" s="26">
        <v>3194</v>
      </c>
      <c r="J748" s="27">
        <v>3754.2361771084634</v>
      </c>
      <c r="K748" s="27">
        <f t="shared" si="394"/>
        <v>1710.7064</v>
      </c>
      <c r="L748" s="24">
        <v>379</v>
      </c>
      <c r="M748" s="24">
        <v>242</v>
      </c>
      <c r="N748" s="24">
        <v>195</v>
      </c>
      <c r="O748" s="24">
        <f t="shared" si="395"/>
        <v>437</v>
      </c>
      <c r="P748" s="28">
        <v>53.56</v>
      </c>
      <c r="Q748" s="28">
        <f t="shared" si="396"/>
        <v>0.5999618500686914</v>
      </c>
      <c r="R748" s="29">
        <v>0.49414554426152424</v>
      </c>
      <c r="S748" s="29">
        <v>9.6559850002525108E-2</v>
      </c>
      <c r="T748" s="29">
        <v>0.22668131472263534</v>
      </c>
      <c r="U748" s="28" t="s">
        <v>215</v>
      </c>
      <c r="V748" s="28" t="s">
        <v>129</v>
      </c>
      <c r="W748" s="28">
        <v>0.79141604348716399</v>
      </c>
      <c r="X748" s="27">
        <v>2971.1627416035558</v>
      </c>
      <c r="Y748" s="30">
        <f t="shared" si="397"/>
        <v>2.3793897285450259E-4</v>
      </c>
      <c r="Z748" s="27">
        <f t="shared" si="398"/>
        <v>2971.1627416035558</v>
      </c>
      <c r="AA748" s="27">
        <v>0</v>
      </c>
      <c r="AB748" s="27">
        <v>0</v>
      </c>
      <c r="AC748" s="27">
        <v>0</v>
      </c>
      <c r="AD748" s="27">
        <v>0</v>
      </c>
      <c r="AE748" s="27">
        <v>0</v>
      </c>
      <c r="AF748" s="27">
        <f t="shared" si="399"/>
        <v>0</v>
      </c>
      <c r="AG748" s="27">
        <f t="shared" si="400"/>
        <v>0</v>
      </c>
      <c r="AH748" s="27">
        <v>0</v>
      </c>
      <c r="AI748" s="27">
        <v>0</v>
      </c>
      <c r="AJ748" s="27">
        <v>1</v>
      </c>
      <c r="AK748" s="27">
        <v>0</v>
      </c>
      <c r="AL748" s="27">
        <v>0</v>
      </c>
      <c r="AM748" s="27">
        <v>1</v>
      </c>
      <c r="AN748" s="27">
        <f t="shared" si="401"/>
        <v>1</v>
      </c>
      <c r="AO748" s="27">
        <v>0</v>
      </c>
      <c r="AP748" s="30">
        <f t="shared" si="402"/>
        <v>0</v>
      </c>
      <c r="AQ748" s="30">
        <f t="shared" si="403"/>
        <v>0</v>
      </c>
      <c r="AR748" s="31">
        <f t="shared" si="404"/>
        <v>0</v>
      </c>
      <c r="AS748" s="31">
        <f t="shared" si="427"/>
        <v>0</v>
      </c>
      <c r="AT748" s="32">
        <f t="shared" si="405"/>
        <v>0</v>
      </c>
      <c r="AU748" s="24">
        <v>726.51992792121655</v>
      </c>
      <c r="AV748" s="28">
        <f t="shared" si="406"/>
        <v>2.0175853943555332E-2</v>
      </c>
      <c r="AW748" s="30">
        <f t="shared" si="407"/>
        <v>2.5912333862875762E-4</v>
      </c>
      <c r="AX748" s="33">
        <f t="shared" si="408"/>
        <v>2.0175853943555332E-2</v>
      </c>
      <c r="AY748" s="30">
        <f t="shared" si="409"/>
        <v>2.5912333862875762E-4</v>
      </c>
      <c r="AZ748" s="31">
        <f t="shared" si="410"/>
        <v>0.89677097595267297</v>
      </c>
      <c r="BA748" s="31">
        <f t="shared" si="422"/>
        <v>726.51992792121655</v>
      </c>
      <c r="BB748" s="33">
        <f t="shared" si="411"/>
        <v>0</v>
      </c>
      <c r="BC748" s="31">
        <f t="shared" si="412"/>
        <v>0.47036412471925088</v>
      </c>
      <c r="BD748" s="30">
        <f t="shared" si="413"/>
        <v>2.3793897285450259E-4</v>
      </c>
      <c r="BE748" s="31">
        <f t="shared" si="414"/>
        <v>0.94298148725682196</v>
      </c>
      <c r="BF748" s="31">
        <f t="shared" si="415"/>
        <v>0.57821182323894682</v>
      </c>
      <c r="BG748" s="31">
        <f t="shared" si="416"/>
        <v>0.87753045954435571</v>
      </c>
      <c r="BH748" s="24">
        <v>0</v>
      </c>
      <c r="BI748" s="24">
        <v>96.091412791500005</v>
      </c>
      <c r="BJ748" s="24">
        <f t="shared" si="424"/>
        <v>39.069424291371782</v>
      </c>
      <c r="BK748" s="28">
        <f t="shared" si="425"/>
        <v>1.953471214568589E-2</v>
      </c>
      <c r="BL748" s="28" t="str">
        <f t="shared" si="417"/>
        <v>TRUEFALSE</v>
      </c>
      <c r="BM748" s="24" t="str">
        <f t="shared" si="418"/>
        <v>FALSEFALSE</v>
      </c>
      <c r="BN748" s="28">
        <v>0.48149999999999998</v>
      </c>
      <c r="BO748" s="28">
        <f t="shared" si="419"/>
        <v>0.42799999999999999</v>
      </c>
      <c r="BP748" s="24">
        <v>18.71</v>
      </c>
      <c r="BQ748" s="24">
        <f t="shared" si="426"/>
        <v>57.375</v>
      </c>
      <c r="BR748" s="24">
        <v>16</v>
      </c>
      <c r="BS748" s="28">
        <v>66.78</v>
      </c>
      <c r="BT748" s="28">
        <v>2132.9532000000004</v>
      </c>
      <c r="BU748" s="24">
        <v>0.48</v>
      </c>
      <c r="BV748" s="28">
        <v>42.629999999999995</v>
      </c>
      <c r="BW748" s="28">
        <v>1361.6021999999998</v>
      </c>
      <c r="BX748" s="24">
        <v>977</v>
      </c>
      <c r="BY748" s="24">
        <v>2029</v>
      </c>
      <c r="BZ748" s="24">
        <v>188</v>
      </c>
      <c r="CA748" s="24">
        <v>738</v>
      </c>
      <c r="CB748" s="24">
        <v>492</v>
      </c>
      <c r="CC748" s="24">
        <v>1964</v>
      </c>
      <c r="CD748" s="24">
        <v>57.42</v>
      </c>
      <c r="CE748" s="24">
        <v>28.27</v>
      </c>
      <c r="CF748" s="24">
        <v>123.51</v>
      </c>
      <c r="CG748" s="24">
        <v>0</v>
      </c>
      <c r="CH748" s="24">
        <v>3194</v>
      </c>
      <c r="CI748" s="24">
        <v>100</v>
      </c>
      <c r="CJ748" s="24" t="s">
        <v>1980</v>
      </c>
      <c r="CK748" s="24">
        <v>831</v>
      </c>
      <c r="CL748" s="28">
        <v>1</v>
      </c>
      <c r="CM748" s="28">
        <v>3.85</v>
      </c>
      <c r="CN748" s="24">
        <v>140</v>
      </c>
      <c r="CO748" s="24">
        <v>16.89</v>
      </c>
      <c r="CP748" s="24">
        <v>164</v>
      </c>
      <c r="CQ748" s="24">
        <v>511</v>
      </c>
      <c r="CR748" s="24">
        <v>243</v>
      </c>
      <c r="CS748" s="24">
        <v>918</v>
      </c>
      <c r="CT748" s="24">
        <v>124</v>
      </c>
      <c r="CU748" s="24">
        <v>373</v>
      </c>
      <c r="CV748" s="24">
        <v>337</v>
      </c>
      <c r="CW748" s="24">
        <v>160</v>
      </c>
      <c r="CX748" s="24">
        <v>48.44</v>
      </c>
      <c r="CY748" s="24">
        <v>93.02</v>
      </c>
      <c r="CZ748" s="24">
        <v>80.430000000000007</v>
      </c>
      <c r="DA748" s="24">
        <v>38</v>
      </c>
      <c r="DB748" s="24">
        <v>484</v>
      </c>
      <c r="DC748" s="24">
        <v>9.77</v>
      </c>
      <c r="DD748" s="24">
        <v>13.39</v>
      </c>
      <c r="DE748" s="24">
        <v>261</v>
      </c>
      <c r="DF748" s="24">
        <v>31.48</v>
      </c>
      <c r="DG748" s="24">
        <v>20.63</v>
      </c>
      <c r="DH748" s="24">
        <v>15.56</v>
      </c>
    </row>
    <row r="749" spans="1:112" ht="12.3" customHeight="1">
      <c r="A749" s="24">
        <v>760</v>
      </c>
      <c r="B749" s="24" t="s">
        <v>112</v>
      </c>
      <c r="C749" s="24" t="s">
        <v>113</v>
      </c>
      <c r="D749" s="25" t="s">
        <v>169</v>
      </c>
      <c r="E749" s="25" t="s">
        <v>992</v>
      </c>
      <c r="F749" s="25" t="s">
        <v>2454</v>
      </c>
      <c r="G749" s="25" t="s">
        <v>2455</v>
      </c>
      <c r="H749" s="37" t="s">
        <v>2848</v>
      </c>
      <c r="I749" s="26">
        <v>2641</v>
      </c>
      <c r="J749" s="27">
        <v>3104.2384920925019</v>
      </c>
      <c r="K749" s="27">
        <f t="shared" si="394"/>
        <v>1090.7329999999999</v>
      </c>
      <c r="L749" s="24">
        <v>462</v>
      </c>
      <c r="M749" s="24">
        <v>245</v>
      </c>
      <c r="N749" s="24">
        <v>80</v>
      </c>
      <c r="O749" s="24">
        <f t="shared" si="395"/>
        <v>325</v>
      </c>
      <c r="P749" s="28">
        <v>41.3</v>
      </c>
      <c r="Q749" s="28">
        <f t="shared" si="396"/>
        <v>0.49959718150157845</v>
      </c>
      <c r="R749" s="29">
        <v>0.49414554426152424</v>
      </c>
      <c r="S749" s="29">
        <v>9.6559850002525108E-2</v>
      </c>
      <c r="T749" s="29">
        <v>0.22668131472263534</v>
      </c>
      <c r="U749" s="28" t="s">
        <v>215</v>
      </c>
      <c r="V749" s="28" t="s">
        <v>129</v>
      </c>
      <c r="W749" s="28">
        <v>0.61025919708774945</v>
      </c>
      <c r="X749" s="27">
        <v>1894.3900897532565</v>
      </c>
      <c r="Y749" s="30">
        <f t="shared" si="397"/>
        <v>1.5170802522192591E-4</v>
      </c>
      <c r="Z749" s="27">
        <f t="shared" si="398"/>
        <v>1894.3900897532565</v>
      </c>
      <c r="AA749" s="27">
        <v>0</v>
      </c>
      <c r="AB749" s="27">
        <v>0</v>
      </c>
      <c r="AC749" s="27">
        <v>0</v>
      </c>
      <c r="AD749" s="27">
        <v>0</v>
      </c>
      <c r="AE749" s="27">
        <v>0</v>
      </c>
      <c r="AF749" s="27">
        <f t="shared" si="399"/>
        <v>0</v>
      </c>
      <c r="AG749" s="27">
        <f t="shared" si="400"/>
        <v>0</v>
      </c>
      <c r="AH749" s="27">
        <v>0</v>
      </c>
      <c r="AI749" s="27">
        <v>0</v>
      </c>
      <c r="AJ749" s="27">
        <v>0</v>
      </c>
      <c r="AK749" s="27">
        <v>0</v>
      </c>
      <c r="AL749" s="27">
        <v>0</v>
      </c>
      <c r="AM749" s="27">
        <v>0</v>
      </c>
      <c r="AN749" s="27">
        <f t="shared" si="401"/>
        <v>0</v>
      </c>
      <c r="AO749" s="27">
        <v>0</v>
      </c>
      <c r="AP749" s="30">
        <f t="shared" si="402"/>
        <v>0</v>
      </c>
      <c r="AQ749" s="30">
        <f t="shared" si="403"/>
        <v>0</v>
      </c>
      <c r="AR749" s="31">
        <f t="shared" si="404"/>
        <v>0</v>
      </c>
      <c r="AS749" s="31">
        <f t="shared" si="427"/>
        <v>0</v>
      </c>
      <c r="AT749" s="32">
        <f t="shared" si="405"/>
        <v>0</v>
      </c>
      <c r="AU749" s="24">
        <v>386.90433095363318</v>
      </c>
      <c r="AV749" s="28">
        <f t="shared" si="406"/>
        <v>1.0744543916069965E-2</v>
      </c>
      <c r="AW749" s="30">
        <f t="shared" si="407"/>
        <v>1.3799475845554908E-4</v>
      </c>
      <c r="AX749" s="33">
        <f t="shared" si="408"/>
        <v>1.0744543916069965E-2</v>
      </c>
      <c r="AY749" s="30">
        <f t="shared" si="409"/>
        <v>1.3799475845554908E-4</v>
      </c>
      <c r="AZ749" s="31">
        <f t="shared" si="410"/>
        <v>0.89577734364268802</v>
      </c>
      <c r="BA749" s="31">
        <f t="shared" si="422"/>
        <v>386.90433095363318</v>
      </c>
      <c r="BB749" s="33">
        <f t="shared" si="411"/>
        <v>0</v>
      </c>
      <c r="BC749" s="31">
        <f t="shared" si="412"/>
        <v>0.46688914394009401</v>
      </c>
      <c r="BD749" s="30">
        <f t="shared" si="413"/>
        <v>1.5170802522192591E-4</v>
      </c>
      <c r="BE749" s="31">
        <f t="shared" si="414"/>
        <v>0.94264757491574003</v>
      </c>
      <c r="BF749" s="31">
        <f t="shared" si="415"/>
        <v>0.51768616000957046</v>
      </c>
      <c r="BG749" s="31">
        <f t="shared" si="416"/>
        <v>0.78567292406474565</v>
      </c>
      <c r="BH749" s="24">
        <v>0</v>
      </c>
      <c r="BI749" s="24">
        <v>73.360512619299996</v>
      </c>
      <c r="BJ749" s="24">
        <f t="shared" si="424"/>
        <v>42.314841885058279</v>
      </c>
      <c r="BK749" s="28">
        <f t="shared" si="425"/>
        <v>2.1157420942529138E-2</v>
      </c>
      <c r="BL749" s="28" t="str">
        <f t="shared" si="417"/>
        <v>TRUEFALSE</v>
      </c>
      <c r="BM749" s="24" t="str">
        <f t="shared" si="418"/>
        <v>FALSEFALSE</v>
      </c>
      <c r="BN749" s="28">
        <v>0.41659999999999997</v>
      </c>
      <c r="BO749" s="28">
        <f t="shared" si="419"/>
        <v>0.37031111111111109</v>
      </c>
      <c r="BP749" s="24">
        <v>18.25</v>
      </c>
      <c r="BQ749" s="24">
        <f t="shared" si="426"/>
        <v>52.833333333333336</v>
      </c>
      <c r="BR749" s="24">
        <v>12</v>
      </c>
      <c r="BS749" s="28">
        <v>43.29</v>
      </c>
      <c r="BT749" s="28">
        <v>1143.2889</v>
      </c>
      <c r="BU749" s="24">
        <v>1.27</v>
      </c>
      <c r="BV749" s="28">
        <v>24.180000000000003</v>
      </c>
      <c r="BW749" s="28">
        <v>638.5938000000001</v>
      </c>
      <c r="BX749" s="24">
        <v>714</v>
      </c>
      <c r="BY749" s="24">
        <v>1714</v>
      </c>
      <c r="BZ749" s="24">
        <v>213</v>
      </c>
      <c r="CA749" s="24">
        <v>557</v>
      </c>
      <c r="CB749" s="24">
        <v>330</v>
      </c>
      <c r="CC749" s="24">
        <v>1754</v>
      </c>
      <c r="CD749" s="24">
        <v>54.08</v>
      </c>
      <c r="CE749" s="24">
        <v>30.79</v>
      </c>
      <c r="CF749" s="24">
        <v>115.77</v>
      </c>
      <c r="CG749" s="24">
        <v>0</v>
      </c>
      <c r="CH749" s="24">
        <v>2641</v>
      </c>
      <c r="CI749" s="24">
        <v>100</v>
      </c>
      <c r="CJ749" s="24" t="s">
        <v>1980</v>
      </c>
      <c r="CK749" s="24">
        <v>795</v>
      </c>
      <c r="CL749" s="28">
        <v>1.01</v>
      </c>
      <c r="CM749" s="28">
        <v>3.34</v>
      </c>
      <c r="CN749" s="24">
        <v>174</v>
      </c>
      <c r="CO749" s="24">
        <v>21.89</v>
      </c>
      <c r="CP749" s="24">
        <v>104</v>
      </c>
      <c r="CQ749" s="24">
        <v>367</v>
      </c>
      <c r="CR749" s="24">
        <v>163</v>
      </c>
      <c r="CS749" s="24">
        <v>634</v>
      </c>
      <c r="CT749" s="24">
        <v>88</v>
      </c>
      <c r="CU749" s="24">
        <v>280</v>
      </c>
      <c r="CV749" s="24">
        <v>180</v>
      </c>
      <c r="CW749" s="24">
        <v>113</v>
      </c>
      <c r="CX749" s="24">
        <v>47.06</v>
      </c>
      <c r="CY749" s="24">
        <v>93.65</v>
      </c>
      <c r="CZ749" s="24">
        <v>66.91</v>
      </c>
      <c r="DA749" s="24">
        <v>35.090000000000003</v>
      </c>
      <c r="DB749" s="24">
        <v>397</v>
      </c>
      <c r="DC749" s="24">
        <v>8.6</v>
      </c>
      <c r="DD749" s="24">
        <v>7.42</v>
      </c>
      <c r="DE749" s="24">
        <v>183</v>
      </c>
      <c r="DF749" s="24">
        <v>23.02</v>
      </c>
      <c r="DG749" s="24">
        <v>9.43</v>
      </c>
      <c r="DH749" s="24">
        <v>11.18</v>
      </c>
    </row>
    <row r="750" spans="1:112" ht="12.3" customHeight="1">
      <c r="A750" s="24">
        <v>761</v>
      </c>
      <c r="B750" s="24" t="s">
        <v>112</v>
      </c>
      <c r="C750" s="24" t="s">
        <v>113</v>
      </c>
      <c r="D750" s="25" t="s">
        <v>169</v>
      </c>
      <c r="E750" s="25" t="s">
        <v>992</v>
      </c>
      <c r="F750" s="25" t="s">
        <v>1931</v>
      </c>
      <c r="G750" s="25" t="s">
        <v>1932</v>
      </c>
      <c r="H750" s="37" t="s">
        <v>2848</v>
      </c>
      <c r="I750" s="26">
        <v>5971</v>
      </c>
      <c r="J750" s="27">
        <v>7018.3294344128471</v>
      </c>
      <c r="K750" s="27">
        <f t="shared" si="394"/>
        <v>2566.3358000000003</v>
      </c>
      <c r="L750" s="24">
        <v>974</v>
      </c>
      <c r="M750" s="24">
        <v>435</v>
      </c>
      <c r="N750" s="24">
        <v>299</v>
      </c>
      <c r="O750" s="24">
        <f t="shared" si="395"/>
        <v>734</v>
      </c>
      <c r="P750" s="28">
        <v>42.980000000000004</v>
      </c>
      <c r="Q750" s="28">
        <f t="shared" si="396"/>
        <v>0.5107516567907463</v>
      </c>
      <c r="R750" s="29">
        <v>0.49414554426152424</v>
      </c>
      <c r="S750" s="29">
        <v>9.6559850002525108E-2</v>
      </c>
      <c r="T750" s="29">
        <v>0.22668131472263534</v>
      </c>
      <c r="U750" s="28" t="s">
        <v>215</v>
      </c>
      <c r="V750" s="28" t="s">
        <v>129</v>
      </c>
      <c r="W750" s="28">
        <v>0.63508330002013269</v>
      </c>
      <c r="X750" s="27">
        <v>4457.2238178353427</v>
      </c>
      <c r="Y750" s="30">
        <f t="shared" si="397"/>
        <v>3.5694687542627901E-4</v>
      </c>
      <c r="Z750" s="27">
        <f t="shared" si="398"/>
        <v>4457.2238178353427</v>
      </c>
      <c r="AA750" s="27">
        <v>0</v>
      </c>
      <c r="AB750" s="27">
        <v>0</v>
      </c>
      <c r="AC750" s="27">
        <v>0</v>
      </c>
      <c r="AD750" s="27">
        <v>0</v>
      </c>
      <c r="AE750" s="27">
        <v>0</v>
      </c>
      <c r="AF750" s="27">
        <f t="shared" si="399"/>
        <v>0</v>
      </c>
      <c r="AG750" s="27">
        <f t="shared" si="400"/>
        <v>0</v>
      </c>
      <c r="AH750" s="27">
        <v>0</v>
      </c>
      <c r="AI750" s="27">
        <v>0</v>
      </c>
      <c r="AJ750" s="27">
        <v>0</v>
      </c>
      <c r="AK750" s="27">
        <v>0</v>
      </c>
      <c r="AL750" s="27">
        <v>0</v>
      </c>
      <c r="AM750" s="27">
        <v>0</v>
      </c>
      <c r="AN750" s="27">
        <f t="shared" si="401"/>
        <v>0</v>
      </c>
      <c r="AO750" s="27">
        <v>0</v>
      </c>
      <c r="AP750" s="30">
        <f t="shared" si="402"/>
        <v>0</v>
      </c>
      <c r="AQ750" s="30">
        <f t="shared" si="403"/>
        <v>0</v>
      </c>
      <c r="AR750" s="31">
        <f t="shared" si="404"/>
        <v>0</v>
      </c>
      <c r="AS750" s="31">
        <f t="shared" si="427"/>
        <v>0</v>
      </c>
      <c r="AT750" s="32">
        <f t="shared" si="405"/>
        <v>0</v>
      </c>
      <c r="AU750" s="24">
        <v>1441.0040077456811</v>
      </c>
      <c r="AV750" s="28">
        <f t="shared" si="406"/>
        <v>4.0017465832688698E-2</v>
      </c>
      <c r="AW750" s="30">
        <f t="shared" si="407"/>
        <v>5.1395392626445906E-4</v>
      </c>
      <c r="AX750" s="33">
        <f t="shared" si="408"/>
        <v>4.0017465832688698E-2</v>
      </c>
      <c r="AY750" s="30">
        <f t="shared" si="409"/>
        <v>5.1395392626445906E-4</v>
      </c>
      <c r="AZ750" s="31">
        <f t="shared" si="410"/>
        <v>0.89886138190876697</v>
      </c>
      <c r="BA750" s="31">
        <f t="shared" si="422"/>
        <v>1441.0040077456811</v>
      </c>
      <c r="BB750" s="33">
        <f t="shared" si="411"/>
        <v>0</v>
      </c>
      <c r="BC750" s="31">
        <f t="shared" si="412"/>
        <v>0.47767479733432666</v>
      </c>
      <c r="BD750" s="30">
        <f t="shared" si="413"/>
        <v>3.5694687542627901E-4</v>
      </c>
      <c r="BE750" s="31">
        <f t="shared" si="414"/>
        <v>0.94344232189271504</v>
      </c>
      <c r="BF750" s="31">
        <f t="shared" si="415"/>
        <v>0.52629418959609131</v>
      </c>
      <c r="BG750" s="31">
        <f t="shared" si="416"/>
        <v>0.79873700863589325</v>
      </c>
      <c r="BH750" s="24">
        <v>56.51</v>
      </c>
      <c r="BI750" s="24">
        <v>104.463121978</v>
      </c>
      <c r="BJ750" s="24">
        <f t="shared" si="424"/>
        <v>67.184756701900142</v>
      </c>
      <c r="BK750" s="28">
        <f t="shared" si="425"/>
        <v>3.3592378350950074E-2</v>
      </c>
      <c r="BL750" s="28" t="str">
        <f t="shared" si="417"/>
        <v>TRUEFALSE</v>
      </c>
      <c r="BM750" s="24" t="str">
        <f t="shared" si="418"/>
        <v>FALSETRUE</v>
      </c>
      <c r="BN750" s="28">
        <v>0.50880000000000003</v>
      </c>
      <c r="BO750" s="28">
        <f t="shared" si="419"/>
        <v>0.45226666666666671</v>
      </c>
      <c r="BP750" s="24">
        <v>14.56</v>
      </c>
      <c r="BQ750" s="24">
        <f t="shared" si="426"/>
        <v>70.90625</v>
      </c>
      <c r="BR750" s="24">
        <v>32</v>
      </c>
      <c r="BS750" s="28">
        <v>37.78</v>
      </c>
      <c r="BT750" s="28">
        <v>2255.8438000000001</v>
      </c>
      <c r="BU750" s="24">
        <v>1.58</v>
      </c>
      <c r="BV750" s="28">
        <v>27.509999999999998</v>
      </c>
      <c r="BW750" s="28">
        <v>1642.6220999999998</v>
      </c>
      <c r="BX750" s="24">
        <v>1878</v>
      </c>
      <c r="BY750" s="24">
        <v>3691</v>
      </c>
      <c r="BZ750" s="24">
        <v>402</v>
      </c>
      <c r="CA750" s="24">
        <v>1475</v>
      </c>
      <c r="CB750" s="24">
        <v>839</v>
      </c>
      <c r="CC750" s="24">
        <v>3657</v>
      </c>
      <c r="CD750" s="24">
        <v>61.77</v>
      </c>
      <c r="CE750" s="24">
        <v>28.4</v>
      </c>
      <c r="CF750" s="24">
        <v>105.61</v>
      </c>
      <c r="CG750" s="24">
        <v>3374</v>
      </c>
      <c r="CH750" s="24">
        <v>2597</v>
      </c>
      <c r="CI750" s="24">
        <v>43.49</v>
      </c>
      <c r="CJ750" s="24" t="s">
        <v>98</v>
      </c>
      <c r="CK750" s="24">
        <v>1728</v>
      </c>
      <c r="CL750" s="28">
        <v>1.01</v>
      </c>
      <c r="CM750" s="28">
        <v>3.48</v>
      </c>
      <c r="CN750" s="24">
        <v>454</v>
      </c>
      <c r="CO750" s="24">
        <v>26.29</v>
      </c>
      <c r="CP750" s="24">
        <v>300</v>
      </c>
      <c r="CQ750" s="24">
        <v>1227</v>
      </c>
      <c r="CR750" s="24">
        <v>742</v>
      </c>
      <c r="CS750" s="24">
        <v>2269</v>
      </c>
      <c r="CT750" s="24">
        <v>230</v>
      </c>
      <c r="CU750" s="24">
        <v>746</v>
      </c>
      <c r="CV750" s="24">
        <v>540</v>
      </c>
      <c r="CW750" s="24">
        <v>302</v>
      </c>
      <c r="CX750" s="24">
        <v>46.46</v>
      </c>
      <c r="CY750" s="24">
        <v>92.67</v>
      </c>
      <c r="CZ750" s="24">
        <v>77.92</v>
      </c>
      <c r="DA750" s="24">
        <v>40.65</v>
      </c>
      <c r="DB750" s="24">
        <v>696</v>
      </c>
      <c r="DC750" s="24">
        <v>9.02</v>
      </c>
      <c r="DD750" s="24">
        <v>10.08</v>
      </c>
      <c r="DE750" s="24">
        <v>330</v>
      </c>
      <c r="DF750" s="24">
        <v>19.11</v>
      </c>
      <c r="DG750" s="24">
        <v>21.13</v>
      </c>
      <c r="DH750" s="24">
        <v>13.23</v>
      </c>
    </row>
    <row r="751" spans="1:112" ht="12.3" customHeight="1">
      <c r="A751" s="24">
        <v>762</v>
      </c>
      <c r="B751" s="24" t="s">
        <v>112</v>
      </c>
      <c r="C751" s="24" t="s">
        <v>113</v>
      </c>
      <c r="D751" s="25" t="s">
        <v>169</v>
      </c>
      <c r="E751" s="25" t="s">
        <v>992</v>
      </c>
      <c r="F751" s="25" t="s">
        <v>2234</v>
      </c>
      <c r="G751" s="25" t="s">
        <v>2235</v>
      </c>
      <c r="H751" s="37" t="s">
        <v>2848</v>
      </c>
      <c r="I751" s="26">
        <v>2246</v>
      </c>
      <c r="J751" s="27">
        <v>2639.9544313668152</v>
      </c>
      <c r="K751" s="27">
        <f t="shared" si="394"/>
        <v>1156.9146000000001</v>
      </c>
      <c r="L751" s="24">
        <v>241</v>
      </c>
      <c r="M751" s="24">
        <v>135</v>
      </c>
      <c r="N751" s="24">
        <v>121</v>
      </c>
      <c r="O751" s="24">
        <f t="shared" si="395"/>
        <v>256</v>
      </c>
      <c r="P751" s="28">
        <v>51.510000000000005</v>
      </c>
      <c r="Q751" s="28">
        <f t="shared" si="396"/>
        <v>0.58449082394512331</v>
      </c>
      <c r="R751" s="29">
        <v>0.49414554426152424</v>
      </c>
      <c r="S751" s="29">
        <v>9.6559850002525108E-2</v>
      </c>
      <c r="T751" s="29">
        <v>0.22668131472263534</v>
      </c>
      <c r="U751" s="28" t="s">
        <v>215</v>
      </c>
      <c r="V751" s="28" t="s">
        <v>129</v>
      </c>
      <c r="W751" s="28">
        <v>0.76112472740895853</v>
      </c>
      <c r="X751" s="27">
        <v>2009.3345969461393</v>
      </c>
      <c r="Y751" s="30">
        <f t="shared" si="397"/>
        <v>1.6091310092975492E-4</v>
      </c>
      <c r="Z751" s="27">
        <f t="shared" si="398"/>
        <v>2009.3345969461393</v>
      </c>
      <c r="AA751" s="27">
        <v>0</v>
      </c>
      <c r="AB751" s="27">
        <v>0</v>
      </c>
      <c r="AC751" s="27">
        <v>0</v>
      </c>
      <c r="AD751" s="27">
        <v>0</v>
      </c>
      <c r="AE751" s="27">
        <v>0</v>
      </c>
      <c r="AF751" s="27">
        <f t="shared" si="399"/>
        <v>0</v>
      </c>
      <c r="AG751" s="27">
        <f t="shared" si="400"/>
        <v>0</v>
      </c>
      <c r="AH751" s="27">
        <v>0</v>
      </c>
      <c r="AI751" s="27">
        <v>0</v>
      </c>
      <c r="AJ751" s="27">
        <v>0</v>
      </c>
      <c r="AK751" s="27">
        <v>0</v>
      </c>
      <c r="AL751" s="27">
        <v>0</v>
      </c>
      <c r="AM751" s="27">
        <v>0</v>
      </c>
      <c r="AN751" s="27">
        <f t="shared" si="401"/>
        <v>0</v>
      </c>
      <c r="AO751" s="27">
        <v>0</v>
      </c>
      <c r="AP751" s="30">
        <f t="shared" si="402"/>
        <v>0</v>
      </c>
      <c r="AQ751" s="30">
        <f t="shared" si="403"/>
        <v>0</v>
      </c>
      <c r="AR751" s="31">
        <f t="shared" si="404"/>
        <v>0</v>
      </c>
      <c r="AS751" s="31">
        <f t="shared" si="427"/>
        <v>0</v>
      </c>
      <c r="AT751" s="32">
        <f t="shared" si="405"/>
        <v>0</v>
      </c>
      <c r="AU751" s="24">
        <v>832.67045178540059</v>
      </c>
      <c r="AV751" s="28">
        <f t="shared" si="406"/>
        <v>2.3123711783661134E-2</v>
      </c>
      <c r="AW751" s="30">
        <f t="shared" si="407"/>
        <v>2.9698338497267804E-4</v>
      </c>
      <c r="AX751" s="33">
        <f t="shared" si="408"/>
        <v>2.3123711783661134E-2</v>
      </c>
      <c r="AY751" s="30">
        <f t="shared" si="409"/>
        <v>2.9698338497267804E-4</v>
      </c>
      <c r="AZ751" s="31">
        <f t="shared" si="410"/>
        <v>0.89708154646585037</v>
      </c>
      <c r="BA751" s="31">
        <f t="shared" si="422"/>
        <v>832.67045178540059</v>
      </c>
      <c r="BB751" s="33">
        <f t="shared" si="411"/>
        <v>0</v>
      </c>
      <c r="BC751" s="31">
        <f t="shared" si="412"/>
        <v>0.47145026750367852</v>
      </c>
      <c r="BD751" s="30">
        <f t="shared" si="413"/>
        <v>1.6091310092975492E-4</v>
      </c>
      <c r="BE751" s="31">
        <f t="shared" si="414"/>
        <v>0.94268321975629699</v>
      </c>
      <c r="BF751" s="31">
        <f t="shared" si="415"/>
        <v>0.56798962008872844</v>
      </c>
      <c r="BG751" s="31">
        <f t="shared" si="416"/>
        <v>0.86201660412417702</v>
      </c>
      <c r="BH751" s="24">
        <v>0</v>
      </c>
      <c r="BI751" s="24">
        <v>28.579712641</v>
      </c>
      <c r="BJ751" s="24">
        <f t="shared" si="424"/>
        <v>92.371622644644049</v>
      </c>
      <c r="BK751" s="28">
        <f t="shared" si="425"/>
        <v>4.6185811322322023E-2</v>
      </c>
      <c r="BL751" s="28" t="str">
        <f t="shared" si="417"/>
        <v>TRUEFALSE</v>
      </c>
      <c r="BM751" s="24" t="str">
        <f t="shared" si="418"/>
        <v>FALSEFALSE</v>
      </c>
      <c r="BN751" s="28">
        <v>0.55640000000000001</v>
      </c>
      <c r="BO751" s="28">
        <f t="shared" si="419"/>
        <v>0.49457777777777778</v>
      </c>
      <c r="BP751" s="24">
        <v>16.22</v>
      </c>
      <c r="BQ751" s="24">
        <f t="shared" si="426"/>
        <v>68.375</v>
      </c>
      <c r="BR751" s="24">
        <v>16</v>
      </c>
      <c r="BS751" s="28">
        <v>51.32</v>
      </c>
      <c r="BT751" s="28">
        <v>1152.6471999999999</v>
      </c>
      <c r="BU751" s="24">
        <v>1.23</v>
      </c>
      <c r="BV751" s="28">
        <v>38.49</v>
      </c>
      <c r="BW751" s="28">
        <v>864.48540000000003</v>
      </c>
      <c r="BX751" s="24">
        <v>740</v>
      </c>
      <c r="BY751" s="24">
        <v>1330</v>
      </c>
      <c r="BZ751" s="24">
        <v>176</v>
      </c>
      <c r="CA751" s="24">
        <v>574</v>
      </c>
      <c r="CB751" s="24">
        <v>320</v>
      </c>
      <c r="CC751" s="24">
        <v>1352</v>
      </c>
      <c r="CD751" s="24">
        <v>68.87</v>
      </c>
      <c r="CE751" s="24">
        <v>28.51</v>
      </c>
      <c r="CF751" s="24">
        <v>113.3</v>
      </c>
      <c r="CG751" s="24">
        <v>0</v>
      </c>
      <c r="CH751" s="24">
        <v>2246</v>
      </c>
      <c r="CI751" s="24">
        <v>100</v>
      </c>
      <c r="CJ751" s="24" t="s">
        <v>1980</v>
      </c>
      <c r="CK751" s="24">
        <v>569</v>
      </c>
      <c r="CL751" s="28">
        <v>1</v>
      </c>
      <c r="CM751" s="28">
        <v>3.95</v>
      </c>
      <c r="CN751" s="24">
        <v>119</v>
      </c>
      <c r="CO751" s="24">
        <v>20.91</v>
      </c>
      <c r="CP751" s="24">
        <v>269</v>
      </c>
      <c r="CQ751" s="24">
        <v>658</v>
      </c>
      <c r="CR751" s="24">
        <v>167</v>
      </c>
      <c r="CS751" s="24">
        <v>1094</v>
      </c>
      <c r="CT751" s="24">
        <v>144</v>
      </c>
      <c r="CU751" s="24">
        <v>301</v>
      </c>
      <c r="CV751" s="24">
        <v>181</v>
      </c>
      <c r="CW751" s="24">
        <v>97</v>
      </c>
      <c r="CX751" s="24">
        <v>71.64</v>
      </c>
      <c r="CY751" s="24">
        <v>97.73</v>
      </c>
      <c r="CZ751" s="24">
        <v>69.349999999999994</v>
      </c>
      <c r="DA751" s="24">
        <v>33.799999999999997</v>
      </c>
      <c r="DB751" s="24">
        <v>289</v>
      </c>
      <c r="DC751" s="24">
        <v>2.96</v>
      </c>
      <c r="DD751" s="24">
        <v>15.29</v>
      </c>
      <c r="DE751" s="24">
        <v>226</v>
      </c>
      <c r="DF751" s="24">
        <v>39.72</v>
      </c>
      <c r="DG751" s="24">
        <v>23.2</v>
      </c>
      <c r="DH751" s="24">
        <v>7.85</v>
      </c>
    </row>
    <row r="752" spans="1:112" ht="12.3" customHeight="1">
      <c r="A752" s="24">
        <v>763</v>
      </c>
      <c r="B752" s="24" t="s">
        <v>112</v>
      </c>
      <c r="C752" s="24" t="s">
        <v>113</v>
      </c>
      <c r="D752" s="25" t="s">
        <v>169</v>
      </c>
      <c r="E752" s="25" t="s">
        <v>992</v>
      </c>
      <c r="F752" s="25" t="s">
        <v>1547</v>
      </c>
      <c r="G752" s="25" t="s">
        <v>1548</v>
      </c>
      <c r="H752" s="37" t="s">
        <v>2848</v>
      </c>
      <c r="I752" s="26">
        <v>5673</v>
      </c>
      <c r="J752" s="27">
        <v>6668.0594341691649</v>
      </c>
      <c r="K752" s="27">
        <f t="shared" si="394"/>
        <v>2876.7782999999999</v>
      </c>
      <c r="L752" s="24">
        <v>727</v>
      </c>
      <c r="M752" s="24">
        <v>457</v>
      </c>
      <c r="N752" s="24">
        <v>291</v>
      </c>
      <c r="O752" s="24">
        <f t="shared" si="395"/>
        <v>748</v>
      </c>
      <c r="P752" s="28">
        <v>50.71</v>
      </c>
      <c r="Q752" s="28">
        <f t="shared" si="396"/>
        <v>0.57422488686715834</v>
      </c>
      <c r="R752" s="29">
        <v>0.49414554426152424</v>
      </c>
      <c r="S752" s="29">
        <v>9.6559850002525108E-2</v>
      </c>
      <c r="T752" s="29">
        <v>0.22668131472263534</v>
      </c>
      <c r="U752" s="28" t="s">
        <v>215</v>
      </c>
      <c r="V752" s="28" t="s">
        <v>129</v>
      </c>
      <c r="W752" s="28">
        <v>0.74930372601258532</v>
      </c>
      <c r="X752" s="27">
        <v>4996.4017792963268</v>
      </c>
      <c r="Y752" s="30">
        <f t="shared" si="397"/>
        <v>4.0012574561720343E-4</v>
      </c>
      <c r="Z752" s="27">
        <f t="shared" si="398"/>
        <v>4996.4017792963268</v>
      </c>
      <c r="AA752" s="27">
        <v>0</v>
      </c>
      <c r="AB752" s="27">
        <v>0</v>
      </c>
      <c r="AC752" s="27">
        <v>0</v>
      </c>
      <c r="AD752" s="27">
        <v>0</v>
      </c>
      <c r="AE752" s="27">
        <v>0</v>
      </c>
      <c r="AF752" s="27">
        <f t="shared" si="399"/>
        <v>0</v>
      </c>
      <c r="AG752" s="27">
        <f t="shared" si="400"/>
        <v>0</v>
      </c>
      <c r="AH752" s="27">
        <v>0</v>
      </c>
      <c r="AI752" s="27">
        <v>0</v>
      </c>
      <c r="AJ752" s="27">
        <v>0</v>
      </c>
      <c r="AK752" s="27">
        <v>0</v>
      </c>
      <c r="AL752" s="27">
        <v>0</v>
      </c>
      <c r="AM752" s="27">
        <v>0</v>
      </c>
      <c r="AN752" s="27">
        <f t="shared" si="401"/>
        <v>0</v>
      </c>
      <c r="AO752" s="27">
        <v>0</v>
      </c>
      <c r="AP752" s="30">
        <f t="shared" si="402"/>
        <v>0</v>
      </c>
      <c r="AQ752" s="30">
        <f t="shared" si="403"/>
        <v>0</v>
      </c>
      <c r="AR752" s="31">
        <f t="shared" si="404"/>
        <v>0</v>
      </c>
      <c r="AS752" s="31">
        <f t="shared" si="427"/>
        <v>0</v>
      </c>
      <c r="AT752" s="32">
        <f t="shared" si="405"/>
        <v>0</v>
      </c>
      <c r="AU752" s="24">
        <v>1002.5683854048392</v>
      </c>
      <c r="AV752" s="28">
        <f t="shared" si="406"/>
        <v>2.7841869899193742E-2</v>
      </c>
      <c r="AW752" s="30">
        <f t="shared" si="407"/>
        <v>3.5757982299683915E-4</v>
      </c>
      <c r="AX752" s="33">
        <f t="shared" si="408"/>
        <v>2.7841869899193742E-2</v>
      </c>
      <c r="AY752" s="30">
        <f t="shared" si="409"/>
        <v>3.5757982299683915E-4</v>
      </c>
      <c r="AZ752" s="31">
        <f t="shared" si="410"/>
        <v>0.89757862633424068</v>
      </c>
      <c r="BA752" s="31">
        <f t="shared" si="422"/>
        <v>1002.5683854048392</v>
      </c>
      <c r="BB752" s="33">
        <f t="shared" si="411"/>
        <v>0</v>
      </c>
      <c r="BC752" s="31">
        <f t="shared" si="412"/>
        <v>0.47318868016498622</v>
      </c>
      <c r="BD752" s="30">
        <f t="shared" si="413"/>
        <v>4.0012574561720343E-4</v>
      </c>
      <c r="BE752" s="31">
        <f t="shared" si="414"/>
        <v>0.94360952355321581</v>
      </c>
      <c r="BF752" s="31">
        <f t="shared" si="415"/>
        <v>0.56443779177047271</v>
      </c>
      <c r="BG752" s="31">
        <f t="shared" si="416"/>
        <v>0.85662612712064201</v>
      </c>
      <c r="BH752" s="24">
        <v>72.430000000000007</v>
      </c>
      <c r="BI752" s="24">
        <v>66.195317481199993</v>
      </c>
      <c r="BJ752" s="24">
        <f t="shared" si="424"/>
        <v>100.73309847124682</v>
      </c>
      <c r="BK752" s="28">
        <f t="shared" si="425"/>
        <v>5.0366549235623406E-2</v>
      </c>
      <c r="BL752" s="28" t="str">
        <f t="shared" si="417"/>
        <v>TRUETRUE</v>
      </c>
      <c r="BM752" s="24" t="str">
        <f t="shared" si="418"/>
        <v>FALSETRUE</v>
      </c>
      <c r="BN752" s="28">
        <v>0.46110000000000001</v>
      </c>
      <c r="BO752" s="28">
        <f t="shared" si="419"/>
        <v>0.40986666666666666</v>
      </c>
      <c r="BP752" s="24">
        <v>15.04</v>
      </c>
      <c r="BQ752" s="24">
        <f t="shared" si="426"/>
        <v>55.75</v>
      </c>
      <c r="BR752" s="24">
        <v>24</v>
      </c>
      <c r="BS752" s="28">
        <v>37.54</v>
      </c>
      <c r="BT752" s="28">
        <v>2129.6442000000002</v>
      </c>
      <c r="BU752" s="24">
        <v>0.66</v>
      </c>
      <c r="BV752" s="28">
        <v>35.879999999999995</v>
      </c>
      <c r="BW752" s="28">
        <v>2035.4723999999997</v>
      </c>
      <c r="BX752" s="24">
        <v>1679</v>
      </c>
      <c r="BY752" s="24">
        <v>3641</v>
      </c>
      <c r="BZ752" s="24">
        <v>353</v>
      </c>
      <c r="CA752" s="24">
        <v>1317</v>
      </c>
      <c r="CB752" s="24">
        <v>746</v>
      </c>
      <c r="CC752" s="24">
        <v>3610</v>
      </c>
      <c r="CD752" s="24">
        <v>55.81</v>
      </c>
      <c r="CE752" s="24">
        <v>28.48</v>
      </c>
      <c r="CF752" s="24">
        <v>108.87</v>
      </c>
      <c r="CG752" s="24">
        <v>4109</v>
      </c>
      <c r="CH752" s="24">
        <v>1564</v>
      </c>
      <c r="CI752" s="24">
        <v>27.57</v>
      </c>
      <c r="CJ752" s="24" t="s">
        <v>98</v>
      </c>
      <c r="CK752" s="24">
        <v>1522</v>
      </c>
      <c r="CL752" s="28">
        <v>1.01</v>
      </c>
      <c r="CM752" s="28">
        <v>3.77</v>
      </c>
      <c r="CN752" s="24">
        <v>299</v>
      </c>
      <c r="CO752" s="24">
        <v>19.66</v>
      </c>
      <c r="CP752" s="24">
        <v>251</v>
      </c>
      <c r="CQ752" s="24">
        <v>679</v>
      </c>
      <c r="CR752" s="24">
        <v>408</v>
      </c>
      <c r="CS752" s="24">
        <v>1338</v>
      </c>
      <c r="CT752" s="24">
        <v>215</v>
      </c>
      <c r="CU752" s="24">
        <v>616</v>
      </c>
      <c r="CV752" s="24">
        <v>446</v>
      </c>
      <c r="CW752" s="24">
        <v>322</v>
      </c>
      <c r="CX752" s="24">
        <v>46.24</v>
      </c>
      <c r="CY752" s="24">
        <v>90.19</v>
      </c>
      <c r="CZ752" s="24">
        <v>72.64</v>
      </c>
      <c r="DA752" s="24">
        <v>39.61</v>
      </c>
      <c r="DB752" s="24">
        <v>689</v>
      </c>
      <c r="DC752" s="24">
        <v>11.48</v>
      </c>
      <c r="DD752" s="24">
        <v>9.1999999999999993</v>
      </c>
      <c r="DE752" s="24">
        <v>263</v>
      </c>
      <c r="DF752" s="24">
        <v>17.29</v>
      </c>
      <c r="DG752" s="24">
        <v>34.06</v>
      </c>
      <c r="DH752" s="24">
        <v>12.95</v>
      </c>
    </row>
    <row r="753" spans="1:112" ht="12.3" customHeight="1">
      <c r="A753" s="24">
        <v>764</v>
      </c>
      <c r="B753" s="24" t="s">
        <v>112</v>
      </c>
      <c r="C753" s="24" t="s">
        <v>113</v>
      </c>
      <c r="D753" s="25" t="s">
        <v>505</v>
      </c>
      <c r="E753" s="25" t="s">
        <v>506</v>
      </c>
      <c r="F753" s="25" t="s">
        <v>507</v>
      </c>
      <c r="G753" s="25" t="s">
        <v>508</v>
      </c>
      <c r="H753" s="37" t="s">
        <v>2848</v>
      </c>
      <c r="I753" s="26">
        <v>45114</v>
      </c>
      <c r="J753" s="27">
        <v>53741.612626495305</v>
      </c>
      <c r="K753" s="27">
        <f t="shared" si="394"/>
        <v>11039.3958</v>
      </c>
      <c r="L753" s="24">
        <v>8622</v>
      </c>
      <c r="M753" s="24">
        <v>1960</v>
      </c>
      <c r="N753" s="24">
        <v>833</v>
      </c>
      <c r="O753" s="24">
        <f t="shared" si="395"/>
        <v>2793</v>
      </c>
      <c r="P753" s="28">
        <v>24.470000000000002</v>
      </c>
      <c r="Q753" s="28">
        <f t="shared" si="396"/>
        <v>0.42087240578204999</v>
      </c>
      <c r="R753" s="29">
        <v>0.44357761483721159</v>
      </c>
      <c r="S753" s="29">
        <v>5.7540617460297365E-2</v>
      </c>
      <c r="T753" s="29">
        <v>0.39354403208153715</v>
      </c>
      <c r="U753" s="28" t="s">
        <v>215</v>
      </c>
      <c r="V753" s="28" t="s">
        <v>129</v>
      </c>
      <c r="W753" s="28">
        <v>0.40026106195405736</v>
      </c>
      <c r="X753" s="27">
        <v>21510.674941004589</v>
      </c>
      <c r="Y753" s="30">
        <f t="shared" si="397"/>
        <v>1.7226346538350098E-3</v>
      </c>
      <c r="Z753" s="27">
        <f t="shared" si="398"/>
        <v>21492.674941004589</v>
      </c>
      <c r="AA753" s="27">
        <v>0</v>
      </c>
      <c r="AB753" s="27">
        <v>0</v>
      </c>
      <c r="AC753" s="27">
        <v>489</v>
      </c>
      <c r="AD753" s="27">
        <v>18</v>
      </c>
      <c r="AE753" s="27">
        <v>8768</v>
      </c>
      <c r="AF753" s="27">
        <f t="shared" si="399"/>
        <v>8768</v>
      </c>
      <c r="AG753" s="27">
        <f t="shared" si="400"/>
        <v>3</v>
      </c>
      <c r="AH753" s="27">
        <v>0</v>
      </c>
      <c r="AI753" s="27">
        <v>0</v>
      </c>
      <c r="AJ753" s="27">
        <v>0</v>
      </c>
      <c r="AK753" s="27">
        <v>18</v>
      </c>
      <c r="AL753" s="27">
        <v>8768</v>
      </c>
      <c r="AM753" s="27">
        <v>8786</v>
      </c>
      <c r="AN753" s="27">
        <f t="shared" si="401"/>
        <v>2</v>
      </c>
      <c r="AO753" s="27">
        <v>18</v>
      </c>
      <c r="AP753" s="30">
        <f t="shared" si="402"/>
        <v>1.0409581163562163E-5</v>
      </c>
      <c r="AQ753" s="30">
        <f t="shared" si="403"/>
        <v>0</v>
      </c>
      <c r="AR753" s="31">
        <f t="shared" si="404"/>
        <v>8.3679382675657537E-4</v>
      </c>
      <c r="AS753" s="31">
        <f t="shared" si="427"/>
        <v>8.3679382675657537E-4</v>
      </c>
      <c r="AT753" s="32">
        <f t="shared" si="405"/>
        <v>3.3493598573418635E-4</v>
      </c>
      <c r="AU753" s="24">
        <v>5862.6237744410782</v>
      </c>
      <c r="AV753" s="28">
        <f t="shared" si="406"/>
        <v>0.16280825405241309</v>
      </c>
      <c r="AW753" s="30">
        <f t="shared" si="407"/>
        <v>2.0909855148835447E-3</v>
      </c>
      <c r="AX753" s="33">
        <f t="shared" si="408"/>
        <v>0.16280825405241309</v>
      </c>
      <c r="AY753" s="30">
        <f t="shared" si="409"/>
        <v>2.0909855148835447E-3</v>
      </c>
      <c r="AZ753" s="31">
        <f t="shared" si="410"/>
        <v>0.91179796168273985</v>
      </c>
      <c r="BA753" s="31">
        <f t="shared" si="422"/>
        <v>5862.6237744410782</v>
      </c>
      <c r="BB753" s="33">
        <f t="shared" si="411"/>
        <v>0</v>
      </c>
      <c r="BC753" s="31">
        <f t="shared" si="412"/>
        <v>0.50606127685745494</v>
      </c>
      <c r="BD753" s="30">
        <f t="shared" si="413"/>
        <v>1.7122250726714476E-3</v>
      </c>
      <c r="BE753" s="31">
        <f t="shared" si="414"/>
        <v>0.94869036946825103</v>
      </c>
      <c r="BF753" s="31">
        <f t="shared" si="415"/>
        <v>0.45022468869204779</v>
      </c>
      <c r="BG753" s="31">
        <f t="shared" si="416"/>
        <v>0.68328917204253947</v>
      </c>
      <c r="BH753" s="24">
        <v>79.680000000000007</v>
      </c>
      <c r="BI753" s="24">
        <v>896.94609737099995</v>
      </c>
      <c r="BJ753" s="24">
        <f t="shared" si="424"/>
        <v>59.916212115772652</v>
      </c>
      <c r="BK753" s="28">
        <f t="shared" si="425"/>
        <v>2.9958106057886326E-2</v>
      </c>
      <c r="BL753" s="28" t="str">
        <f t="shared" si="417"/>
        <v>FALSETRUE</v>
      </c>
      <c r="BM753" s="24" t="str">
        <f t="shared" si="418"/>
        <v>TRUETRUE</v>
      </c>
      <c r="BN753" s="28">
        <v>0.44060000000000005</v>
      </c>
      <c r="BO753" s="28">
        <f t="shared" si="419"/>
        <v>0.39164444444444446</v>
      </c>
      <c r="BP753" s="24">
        <v>7.73</v>
      </c>
      <c r="BQ753" s="24">
        <f t="shared" si="426"/>
        <v>248.25423728813558</v>
      </c>
      <c r="BR753" s="24">
        <v>59</v>
      </c>
      <c r="BS753" s="28">
        <v>12.59</v>
      </c>
      <c r="BT753" s="28">
        <v>5679.8526000000002</v>
      </c>
      <c r="BU753" s="24">
        <v>1.05</v>
      </c>
      <c r="BV753" s="28">
        <v>4.92</v>
      </c>
      <c r="BW753" s="28">
        <v>2219.6088</v>
      </c>
      <c r="BX753" s="24">
        <v>13060</v>
      </c>
      <c r="BY753" s="24">
        <v>29643</v>
      </c>
      <c r="BZ753" s="24">
        <v>2411</v>
      </c>
      <c r="CA753" s="24">
        <v>10371</v>
      </c>
      <c r="CB753" s="24">
        <v>5605</v>
      </c>
      <c r="CC753" s="24">
        <v>29138</v>
      </c>
      <c r="CD753" s="24">
        <v>52.19</v>
      </c>
      <c r="CE753" s="24">
        <v>28.68</v>
      </c>
      <c r="CF753" s="24">
        <v>102.86</v>
      </c>
      <c r="CG753" s="24">
        <v>35946</v>
      </c>
      <c r="CH753" s="24">
        <v>9168</v>
      </c>
      <c r="CI753" s="24">
        <v>20.32</v>
      </c>
      <c r="CJ753" s="24" t="s">
        <v>98</v>
      </c>
      <c r="CK753" s="24">
        <v>11799</v>
      </c>
      <c r="CL753" s="28">
        <v>1.02</v>
      </c>
      <c r="CM753" s="28">
        <v>3.88</v>
      </c>
      <c r="CN753" s="24">
        <v>4223</v>
      </c>
      <c r="CO753" s="24">
        <v>35.92</v>
      </c>
      <c r="CP753" s="24">
        <v>2387</v>
      </c>
      <c r="CQ753" s="24">
        <v>5607</v>
      </c>
      <c r="CR753" s="24">
        <v>3781</v>
      </c>
      <c r="CS753" s="24">
        <v>14647</v>
      </c>
      <c r="CT753" s="24">
        <v>2154</v>
      </c>
      <c r="CU753" s="24">
        <v>5250</v>
      </c>
      <c r="CV753" s="24">
        <v>3724</v>
      </c>
      <c r="CW753" s="24">
        <v>2519</v>
      </c>
      <c r="CX753" s="24">
        <v>63.6</v>
      </c>
      <c r="CY753" s="24">
        <v>96.76</v>
      </c>
      <c r="CZ753" s="24">
        <v>79.42</v>
      </c>
      <c r="DA753" s="24">
        <v>43.14</v>
      </c>
      <c r="DB753" s="24">
        <v>2838</v>
      </c>
      <c r="DC753" s="24">
        <v>3.95</v>
      </c>
      <c r="DD753" s="24">
        <v>11.31</v>
      </c>
      <c r="DE753" s="24">
        <v>1202</v>
      </c>
      <c r="DF753" s="24">
        <v>10.220000000000001</v>
      </c>
      <c r="DG753" s="24">
        <v>5</v>
      </c>
      <c r="DH753" s="24">
        <v>5.48</v>
      </c>
    </row>
    <row r="754" spans="1:112" ht="12.3" customHeight="1">
      <c r="A754" s="24">
        <v>765</v>
      </c>
      <c r="B754" s="24" t="s">
        <v>112</v>
      </c>
      <c r="C754" s="24" t="s">
        <v>113</v>
      </c>
      <c r="D754" s="25" t="s">
        <v>505</v>
      </c>
      <c r="E754" s="25" t="s">
        <v>506</v>
      </c>
      <c r="F754" s="25" t="s">
        <v>1577</v>
      </c>
      <c r="G754" s="25" t="s">
        <v>1578</v>
      </c>
      <c r="H754" s="37" t="s">
        <v>2848</v>
      </c>
      <c r="I754" s="26">
        <v>7548</v>
      </c>
      <c r="J754" s="27">
        <v>8991.4814049915003</v>
      </c>
      <c r="K754" s="27">
        <f t="shared" si="394"/>
        <v>1793.4048</v>
      </c>
      <c r="L754" s="24">
        <v>1402</v>
      </c>
      <c r="M754" s="24">
        <v>309</v>
      </c>
      <c r="N754" s="24">
        <v>128</v>
      </c>
      <c r="O754" s="24">
        <f t="shared" si="395"/>
        <v>437</v>
      </c>
      <c r="P754" s="28">
        <v>23.76</v>
      </c>
      <c r="Q754" s="28">
        <f t="shared" si="396"/>
        <v>0.41629640581162175</v>
      </c>
      <c r="R754" s="29">
        <v>0.44357761483721159</v>
      </c>
      <c r="S754" s="29">
        <v>5.7540617460297365E-2</v>
      </c>
      <c r="T754" s="29">
        <v>0.39354403208153715</v>
      </c>
      <c r="U754" s="28" t="s">
        <v>215</v>
      </c>
      <c r="V754" s="28" t="s">
        <v>129</v>
      </c>
      <c r="W754" s="28">
        <v>0.3886474389876749</v>
      </c>
      <c r="X754" s="27">
        <v>3494.5162207552476</v>
      </c>
      <c r="Y754" s="30">
        <f t="shared" si="397"/>
        <v>2.7985057450644583E-4</v>
      </c>
      <c r="Z754" s="27">
        <f t="shared" si="398"/>
        <v>3494.5162207552476</v>
      </c>
      <c r="AA754" s="27">
        <v>0</v>
      </c>
      <c r="AB754" s="27">
        <v>0</v>
      </c>
      <c r="AC754" s="27">
        <v>0</v>
      </c>
      <c r="AD754" s="27">
        <v>0</v>
      </c>
      <c r="AE754" s="27">
        <v>0</v>
      </c>
      <c r="AF754" s="27">
        <f t="shared" si="399"/>
        <v>0</v>
      </c>
      <c r="AG754" s="27">
        <f t="shared" si="400"/>
        <v>0</v>
      </c>
      <c r="AH754" s="27">
        <v>0</v>
      </c>
      <c r="AI754" s="27">
        <v>0</v>
      </c>
      <c r="AJ754" s="27">
        <v>0</v>
      </c>
      <c r="AK754" s="27">
        <v>0</v>
      </c>
      <c r="AL754" s="27">
        <v>0</v>
      </c>
      <c r="AM754" s="27">
        <v>0</v>
      </c>
      <c r="AN754" s="27">
        <f t="shared" si="401"/>
        <v>0</v>
      </c>
      <c r="AO754" s="27">
        <v>0</v>
      </c>
      <c r="AP754" s="30">
        <f t="shared" si="402"/>
        <v>0</v>
      </c>
      <c r="AQ754" s="30">
        <f t="shared" si="403"/>
        <v>0</v>
      </c>
      <c r="AR754" s="31">
        <f t="shared" si="404"/>
        <v>0</v>
      </c>
      <c r="AS754" s="31">
        <f t="shared" si="427"/>
        <v>0</v>
      </c>
      <c r="AT754" s="32">
        <f t="shared" si="405"/>
        <v>0</v>
      </c>
      <c r="AU754" s="24">
        <v>926.14684710762924</v>
      </c>
      <c r="AV754" s="28">
        <f t="shared" si="406"/>
        <v>2.5719602173877434E-2</v>
      </c>
      <c r="AW754" s="30">
        <f t="shared" si="407"/>
        <v>3.3032302881174432E-4</v>
      </c>
      <c r="AX754" s="33">
        <f t="shared" si="408"/>
        <v>2.5719602173877434E-2</v>
      </c>
      <c r="AY754" s="30">
        <f t="shared" si="409"/>
        <v>3.3032302881174432E-4</v>
      </c>
      <c r="AZ754" s="31">
        <f t="shared" si="410"/>
        <v>0.89735503557366048</v>
      </c>
      <c r="BA754" s="31">
        <f t="shared" si="422"/>
        <v>926.14684710762924</v>
      </c>
      <c r="BB754" s="33">
        <f t="shared" si="411"/>
        <v>0</v>
      </c>
      <c r="BC754" s="31">
        <f t="shared" si="412"/>
        <v>0.4555507508615832</v>
      </c>
      <c r="BD754" s="30">
        <f t="shared" si="413"/>
        <v>2.7985057450644583E-4</v>
      </c>
      <c r="BE754" s="31">
        <f t="shared" si="414"/>
        <v>0.94314378166979429</v>
      </c>
      <c r="BF754" s="31">
        <f t="shared" si="415"/>
        <v>0.44402369041065853</v>
      </c>
      <c r="BG754" s="31">
        <f t="shared" si="416"/>
        <v>0.6738781488624539</v>
      </c>
      <c r="BH754" s="24">
        <v>62.33</v>
      </c>
      <c r="BI754" s="24">
        <v>143.861914783</v>
      </c>
      <c r="BJ754" s="24">
        <f t="shared" si="424"/>
        <v>62.500776654851066</v>
      </c>
      <c r="BK754" s="28">
        <f t="shared" si="425"/>
        <v>3.1250388327425535E-2</v>
      </c>
      <c r="BL754" s="28" t="str">
        <f t="shared" si="417"/>
        <v>FALSETRUE</v>
      </c>
      <c r="BM754" s="24" t="str">
        <f t="shared" si="418"/>
        <v>FALSETRUE</v>
      </c>
      <c r="BN754" s="28">
        <v>0.43540000000000001</v>
      </c>
      <c r="BO754" s="28">
        <f t="shared" si="419"/>
        <v>0.38702222222222221</v>
      </c>
      <c r="BP754" s="24">
        <v>9.57</v>
      </c>
      <c r="BQ754" s="24">
        <f t="shared" si="426"/>
        <v>170.21428571428572</v>
      </c>
      <c r="BR754" s="24">
        <v>14</v>
      </c>
      <c r="BS754" s="28">
        <v>14.68</v>
      </c>
      <c r="BT754" s="28">
        <v>1108.0463999999999</v>
      </c>
      <c r="BU754" s="24">
        <v>0.84</v>
      </c>
      <c r="BV754" s="28">
        <v>5.49</v>
      </c>
      <c r="BW754" s="28">
        <v>414.38520000000005</v>
      </c>
      <c r="BX754" s="24">
        <v>2176</v>
      </c>
      <c r="BY754" s="24">
        <v>4998</v>
      </c>
      <c r="BZ754" s="24">
        <v>374</v>
      </c>
      <c r="CA754" s="24">
        <v>1699</v>
      </c>
      <c r="CB754" s="24">
        <v>976</v>
      </c>
      <c r="CC754" s="24">
        <v>4873</v>
      </c>
      <c r="CD754" s="24">
        <v>51.02</v>
      </c>
      <c r="CE754" s="24">
        <v>28.29</v>
      </c>
      <c r="CF754" s="24">
        <v>108.28</v>
      </c>
      <c r="CG754" s="24">
        <v>4705</v>
      </c>
      <c r="CH754" s="24">
        <v>2843</v>
      </c>
      <c r="CI754" s="24">
        <v>37.67</v>
      </c>
      <c r="CJ754" s="24" t="s">
        <v>98</v>
      </c>
      <c r="CK754" s="24">
        <v>1976</v>
      </c>
      <c r="CL754" s="28">
        <v>1.03</v>
      </c>
      <c r="CM754" s="28">
        <v>3.91</v>
      </c>
      <c r="CN754" s="24">
        <v>535</v>
      </c>
      <c r="CO754" s="24">
        <v>27.24</v>
      </c>
      <c r="CP754" s="24">
        <v>522</v>
      </c>
      <c r="CQ754" s="24">
        <v>1216</v>
      </c>
      <c r="CR754" s="24">
        <v>645</v>
      </c>
      <c r="CS754" s="24">
        <v>2383</v>
      </c>
      <c r="CT754" s="24">
        <v>297</v>
      </c>
      <c r="CU754" s="24">
        <v>869</v>
      </c>
      <c r="CV754" s="24">
        <v>605</v>
      </c>
      <c r="CW754" s="24">
        <v>420</v>
      </c>
      <c r="CX754" s="24">
        <v>50.94</v>
      </c>
      <c r="CY754" s="24">
        <v>95.29</v>
      </c>
      <c r="CZ754" s="24">
        <v>75.16</v>
      </c>
      <c r="DA754" s="24">
        <v>40.74</v>
      </c>
      <c r="DB754" s="24">
        <v>592</v>
      </c>
      <c r="DC754" s="24">
        <v>5.96</v>
      </c>
      <c r="DD754" s="24">
        <v>9.73</v>
      </c>
      <c r="DE754" s="24">
        <v>165</v>
      </c>
      <c r="DF754" s="24">
        <v>8.4</v>
      </c>
      <c r="DG754" s="24">
        <v>5.3</v>
      </c>
      <c r="DH754" s="24">
        <v>6.69</v>
      </c>
    </row>
    <row r="755" spans="1:112" ht="12.3" customHeight="1">
      <c r="A755" s="24">
        <v>766</v>
      </c>
      <c r="B755" s="24" t="s">
        <v>112</v>
      </c>
      <c r="C755" s="24" t="s">
        <v>113</v>
      </c>
      <c r="D755" s="25" t="s">
        <v>505</v>
      </c>
      <c r="E755" s="25" t="s">
        <v>506</v>
      </c>
      <c r="F755" s="25" t="s">
        <v>742</v>
      </c>
      <c r="G755" s="25" t="s">
        <v>1934</v>
      </c>
      <c r="H755" s="37" t="s">
        <v>2848</v>
      </c>
      <c r="I755" s="26">
        <v>5853</v>
      </c>
      <c r="J755" s="27">
        <v>6972.3291816925348</v>
      </c>
      <c r="K755" s="27">
        <f t="shared" si="394"/>
        <v>3256.0238999999997</v>
      </c>
      <c r="L755" s="24">
        <v>560</v>
      </c>
      <c r="M755" s="24">
        <v>369</v>
      </c>
      <c r="N755" s="24">
        <v>333</v>
      </c>
      <c r="O755" s="24">
        <f t="shared" si="395"/>
        <v>702</v>
      </c>
      <c r="P755" s="28">
        <v>55.629999999999995</v>
      </c>
      <c r="Q755" s="28">
        <f t="shared" si="396"/>
        <v>0.73243091554319617</v>
      </c>
      <c r="R755" s="29">
        <v>0.44357761483721159</v>
      </c>
      <c r="S755" s="29">
        <v>5.7540617460297365E-2</v>
      </c>
      <c r="T755" s="29">
        <v>0.39354403208153715</v>
      </c>
      <c r="U755" s="28" t="s">
        <v>215</v>
      </c>
      <c r="V755" s="28" t="s">
        <v>129</v>
      </c>
      <c r="W755" s="28">
        <v>0.90995189523924036</v>
      </c>
      <c r="X755" s="27">
        <v>6344.4841531129841</v>
      </c>
      <c r="Y755" s="30">
        <f t="shared" si="397"/>
        <v>5.0808393008746169E-4</v>
      </c>
      <c r="Z755" s="27">
        <f t="shared" si="398"/>
        <v>6344.4841531129841</v>
      </c>
      <c r="AA755" s="27">
        <v>0</v>
      </c>
      <c r="AB755" s="27">
        <v>0</v>
      </c>
      <c r="AC755" s="27">
        <v>0</v>
      </c>
      <c r="AD755" s="27">
        <v>0</v>
      </c>
      <c r="AE755" s="27">
        <v>0</v>
      </c>
      <c r="AF755" s="27">
        <f t="shared" si="399"/>
        <v>0</v>
      </c>
      <c r="AG755" s="27">
        <f t="shared" si="400"/>
        <v>0</v>
      </c>
      <c r="AH755" s="27">
        <v>0</v>
      </c>
      <c r="AI755" s="27">
        <v>0</v>
      </c>
      <c r="AJ755" s="27">
        <v>0</v>
      </c>
      <c r="AK755" s="27">
        <v>0</v>
      </c>
      <c r="AL755" s="27">
        <v>0</v>
      </c>
      <c r="AM755" s="27">
        <v>0</v>
      </c>
      <c r="AN755" s="27">
        <f t="shared" si="401"/>
        <v>0</v>
      </c>
      <c r="AO755" s="27">
        <v>0</v>
      </c>
      <c r="AP755" s="30">
        <f t="shared" si="402"/>
        <v>0</v>
      </c>
      <c r="AQ755" s="30">
        <f t="shared" si="403"/>
        <v>0</v>
      </c>
      <c r="AR755" s="31">
        <f t="shared" si="404"/>
        <v>0</v>
      </c>
      <c r="AS755" s="31">
        <f t="shared" si="427"/>
        <v>0</v>
      </c>
      <c r="AT755" s="32">
        <f t="shared" si="405"/>
        <v>0</v>
      </c>
      <c r="AU755" s="24">
        <v>1355.8283239064681</v>
      </c>
      <c r="AV755" s="28">
        <f t="shared" si="406"/>
        <v>3.7652090719579943E-2</v>
      </c>
      <c r="AW755" s="30">
        <f t="shared" si="407"/>
        <v>4.835748455012432E-4</v>
      </c>
      <c r="AX755" s="33">
        <f t="shared" si="408"/>
        <v>3.7652090719579943E-2</v>
      </c>
      <c r="AY755" s="30">
        <f t="shared" si="409"/>
        <v>4.835748455012432E-4</v>
      </c>
      <c r="AZ755" s="31">
        <f t="shared" si="410"/>
        <v>0.89861217865590282</v>
      </c>
      <c r="BA755" s="31">
        <f t="shared" si="422"/>
        <v>1355.8283239064681</v>
      </c>
      <c r="BB755" s="33">
        <f t="shared" si="411"/>
        <v>0</v>
      </c>
      <c r="BC755" s="31">
        <f t="shared" si="412"/>
        <v>0.45994729473756485</v>
      </c>
      <c r="BD755" s="30">
        <f t="shared" si="413"/>
        <v>5.0808393008746169E-4</v>
      </c>
      <c r="BE755" s="31">
        <f t="shared" si="414"/>
        <v>0.94402757033462215</v>
      </c>
      <c r="BF755" s="31">
        <f t="shared" si="415"/>
        <v>0.61816251650131671</v>
      </c>
      <c r="BG755" s="31">
        <f t="shared" si="416"/>
        <v>0.93816213258981551</v>
      </c>
      <c r="BH755" s="24">
        <v>53.1</v>
      </c>
      <c r="BI755" s="24">
        <v>360.36408962199999</v>
      </c>
      <c r="BJ755" s="24">
        <f t="shared" si="424"/>
        <v>19.348013252391723</v>
      </c>
      <c r="BK755" s="28">
        <f t="shared" si="425"/>
        <v>9.6740066261958614E-3</v>
      </c>
      <c r="BL755" s="28" t="str">
        <f t="shared" si="417"/>
        <v>TRUEFALSE</v>
      </c>
      <c r="BM755" s="24" t="str">
        <f t="shared" si="418"/>
        <v>FALSETRUE</v>
      </c>
      <c r="BN755" s="28">
        <v>0.54949999999999999</v>
      </c>
      <c r="BO755" s="28">
        <f t="shared" si="419"/>
        <v>0.48844444444444446</v>
      </c>
      <c r="BP755" s="24">
        <v>14.76</v>
      </c>
      <c r="BQ755" s="24">
        <f t="shared" si="426"/>
        <v>149</v>
      </c>
      <c r="BR755" s="24">
        <v>10</v>
      </c>
      <c r="BS755" s="28">
        <v>45.67</v>
      </c>
      <c r="BT755" s="28">
        <v>2673.0650999999998</v>
      </c>
      <c r="BU755" s="24">
        <v>2.08</v>
      </c>
      <c r="BV755" s="28">
        <v>6.51</v>
      </c>
      <c r="BW755" s="28">
        <v>381.03030000000001</v>
      </c>
      <c r="BX755" s="24">
        <v>2002</v>
      </c>
      <c r="BY755" s="24">
        <v>3643</v>
      </c>
      <c r="BZ755" s="24">
        <v>208</v>
      </c>
      <c r="CA755" s="24">
        <v>1588</v>
      </c>
      <c r="CB755" s="24">
        <v>877</v>
      </c>
      <c r="CC755" s="24">
        <v>3388</v>
      </c>
      <c r="CD755" s="24">
        <v>60.66</v>
      </c>
      <c r="CE755" s="24">
        <v>25.09</v>
      </c>
      <c r="CF755" s="24">
        <v>113.22</v>
      </c>
      <c r="CG755" s="24">
        <v>3108</v>
      </c>
      <c r="CH755" s="24">
        <v>2745</v>
      </c>
      <c r="CI755" s="24">
        <v>46.9</v>
      </c>
      <c r="CJ755" s="24" t="s">
        <v>98</v>
      </c>
      <c r="CK755" s="24">
        <v>1365</v>
      </c>
      <c r="CL755" s="28">
        <v>1.01</v>
      </c>
      <c r="CM755" s="28">
        <v>4.33</v>
      </c>
      <c r="CN755" s="24">
        <v>291</v>
      </c>
      <c r="CO755" s="24">
        <v>21.33</v>
      </c>
      <c r="CP755" s="24">
        <v>246</v>
      </c>
      <c r="CQ755" s="24">
        <v>868</v>
      </c>
      <c r="CR755" s="24">
        <v>376</v>
      </c>
      <c r="CS755" s="24">
        <v>1490</v>
      </c>
      <c r="CT755" s="24">
        <v>233</v>
      </c>
      <c r="CU755" s="24">
        <v>756</v>
      </c>
      <c r="CV755" s="24">
        <v>488</v>
      </c>
      <c r="CW755" s="24">
        <v>231</v>
      </c>
      <c r="CX755" s="24">
        <v>43.23</v>
      </c>
      <c r="CY755" s="24">
        <v>92.99</v>
      </c>
      <c r="CZ755" s="24">
        <v>65.77</v>
      </c>
      <c r="DA755" s="24">
        <v>27.97</v>
      </c>
      <c r="DB755" s="24">
        <v>668</v>
      </c>
      <c r="DC755" s="24">
        <v>8.9</v>
      </c>
      <c r="DD755" s="24">
        <v>17.82</v>
      </c>
      <c r="DE755" s="24">
        <v>475</v>
      </c>
      <c r="DF755" s="24">
        <v>34.82</v>
      </c>
      <c r="DG755" s="24">
        <v>18.399999999999999</v>
      </c>
      <c r="DH755" s="24">
        <v>15.53</v>
      </c>
    </row>
    <row r="756" spans="1:112" ht="12.3" customHeight="1">
      <c r="A756" s="24">
        <v>767</v>
      </c>
      <c r="B756" s="24" t="s">
        <v>112</v>
      </c>
      <c r="C756" s="24" t="s">
        <v>113</v>
      </c>
      <c r="D756" s="25" t="s">
        <v>505</v>
      </c>
      <c r="E756" s="25" t="s">
        <v>506</v>
      </c>
      <c r="F756" s="25" t="s">
        <v>2423</v>
      </c>
      <c r="G756" s="25" t="s">
        <v>2424</v>
      </c>
      <c r="H756" s="37" t="s">
        <v>2848</v>
      </c>
      <c r="I756" s="26">
        <v>4432</v>
      </c>
      <c r="J756" s="27">
        <v>5279.5767868206585</v>
      </c>
      <c r="K756" s="27">
        <f t="shared" si="394"/>
        <v>981.24479999999994</v>
      </c>
      <c r="L756" s="24">
        <v>795</v>
      </c>
      <c r="M756" s="24">
        <v>180</v>
      </c>
      <c r="N756" s="24">
        <v>46</v>
      </c>
      <c r="O756" s="24">
        <f t="shared" si="395"/>
        <v>226</v>
      </c>
      <c r="P756" s="28">
        <v>22.14</v>
      </c>
      <c r="Q756" s="28">
        <f t="shared" si="396"/>
        <v>0.40677563713076431</v>
      </c>
      <c r="R756" s="29">
        <v>0.44357761483721159</v>
      </c>
      <c r="S756" s="29">
        <v>5.7540617460297365E-2</v>
      </c>
      <c r="T756" s="29">
        <v>0.39354403208153715</v>
      </c>
      <c r="U756" s="28" t="s">
        <v>215</v>
      </c>
      <c r="V756" s="28" t="s">
        <v>129</v>
      </c>
      <c r="W756" s="28">
        <v>0.36214874996578789</v>
      </c>
      <c r="X756" s="27">
        <v>1911.9921336954926</v>
      </c>
      <c r="Y756" s="30">
        <f t="shared" si="397"/>
        <v>1.5311764583849811E-4</v>
      </c>
      <c r="Z756" s="27">
        <f t="shared" si="398"/>
        <v>1911.9921336954926</v>
      </c>
      <c r="AA756" s="27">
        <v>0</v>
      </c>
      <c r="AB756" s="27">
        <v>0</v>
      </c>
      <c r="AC756" s="27">
        <v>0</v>
      </c>
      <c r="AD756" s="27">
        <v>0</v>
      </c>
      <c r="AE756" s="27">
        <v>0</v>
      </c>
      <c r="AF756" s="27">
        <f t="shared" si="399"/>
        <v>0</v>
      </c>
      <c r="AG756" s="27">
        <f t="shared" si="400"/>
        <v>0</v>
      </c>
      <c r="AH756" s="27">
        <v>0</v>
      </c>
      <c r="AI756" s="27">
        <v>0</v>
      </c>
      <c r="AJ756" s="27">
        <v>0</v>
      </c>
      <c r="AK756" s="27">
        <v>0</v>
      </c>
      <c r="AL756" s="27">
        <v>0</v>
      </c>
      <c r="AM756" s="27">
        <v>0</v>
      </c>
      <c r="AN756" s="27">
        <f t="shared" si="401"/>
        <v>0</v>
      </c>
      <c r="AO756" s="27">
        <v>0</v>
      </c>
      <c r="AP756" s="30">
        <f t="shared" si="402"/>
        <v>0</v>
      </c>
      <c r="AQ756" s="30">
        <f t="shared" si="403"/>
        <v>0</v>
      </c>
      <c r="AR756" s="31">
        <f t="shared" si="404"/>
        <v>0</v>
      </c>
      <c r="AS756" s="31">
        <f t="shared" si="427"/>
        <v>0</v>
      </c>
      <c r="AT756" s="32">
        <f t="shared" si="405"/>
        <v>0</v>
      </c>
      <c r="AU756" s="24">
        <v>445.80511120788486</v>
      </c>
      <c r="AV756" s="28">
        <f t="shared" si="406"/>
        <v>1.2380250651563802E-2</v>
      </c>
      <c r="AW756" s="30">
        <f t="shared" si="407"/>
        <v>1.5900253297178446E-4</v>
      </c>
      <c r="AX756" s="33">
        <f t="shared" si="408"/>
        <v>1.2380250651563802E-2</v>
      </c>
      <c r="AY756" s="30">
        <f t="shared" si="409"/>
        <v>1.5900253297178446E-4</v>
      </c>
      <c r="AZ756" s="31">
        <f t="shared" si="410"/>
        <v>0.89594967294342243</v>
      </c>
      <c r="BA756" s="31">
        <f t="shared" si="422"/>
        <v>445.80511120788486</v>
      </c>
      <c r="BB756" s="33">
        <f t="shared" si="411"/>
        <v>0</v>
      </c>
      <c r="BC756" s="31">
        <f t="shared" si="412"/>
        <v>0.45063584614406588</v>
      </c>
      <c r="BD756" s="30">
        <f t="shared" si="413"/>
        <v>1.5311764583849811E-4</v>
      </c>
      <c r="BE756" s="31">
        <f t="shared" si="414"/>
        <v>0.94265303339361883</v>
      </c>
      <c r="BF756" s="31">
        <f t="shared" si="415"/>
        <v>0.43498496700174843</v>
      </c>
      <c r="BG756" s="31">
        <f t="shared" si="416"/>
        <v>0.66016041638461531</v>
      </c>
      <c r="BH756" s="24">
        <v>0</v>
      </c>
      <c r="BI756" s="24">
        <v>122.322552282</v>
      </c>
      <c r="BJ756" s="24">
        <f t="shared" si="424"/>
        <v>43.161107157486597</v>
      </c>
      <c r="BK756" s="28">
        <f t="shared" si="425"/>
        <v>2.1580553578743299E-2</v>
      </c>
      <c r="BL756" s="28" t="str">
        <f t="shared" si="417"/>
        <v>FALSEFALSE</v>
      </c>
      <c r="BM756" s="24" t="str">
        <f t="shared" si="418"/>
        <v>FALSEFALSE</v>
      </c>
      <c r="BN756" s="28">
        <v>0.41670000000000001</v>
      </c>
      <c r="BO756" s="28">
        <f t="shared" si="419"/>
        <v>0.37040000000000001</v>
      </c>
      <c r="BP756" s="24">
        <v>9.8699999999999992</v>
      </c>
      <c r="BQ756" s="24">
        <f t="shared" si="426"/>
        <v>136.77777777777777</v>
      </c>
      <c r="BR756" s="24">
        <v>9</v>
      </c>
      <c r="BS756" s="28">
        <v>21.68</v>
      </c>
      <c r="BT756" s="28">
        <v>960.85759999999993</v>
      </c>
      <c r="BU756" s="24">
        <v>0.87</v>
      </c>
      <c r="BV756" s="28">
        <v>4.55</v>
      </c>
      <c r="BW756" s="28">
        <v>201.65599999999998</v>
      </c>
      <c r="BX756" s="24">
        <v>1218</v>
      </c>
      <c r="BY756" s="24">
        <v>2923</v>
      </c>
      <c r="BZ756" s="24">
        <v>291</v>
      </c>
      <c r="CA756" s="24">
        <v>940</v>
      </c>
      <c r="CB756" s="24">
        <v>566</v>
      </c>
      <c r="CC756" s="24">
        <v>2926</v>
      </c>
      <c r="CD756" s="24">
        <v>51.63</v>
      </c>
      <c r="CE756" s="24">
        <v>29.58</v>
      </c>
      <c r="CF756" s="24">
        <v>106.91</v>
      </c>
      <c r="CG756" s="24">
        <v>0</v>
      </c>
      <c r="CH756" s="24">
        <v>4432</v>
      </c>
      <c r="CI756" s="24">
        <v>100</v>
      </c>
      <c r="CJ756" s="24" t="s">
        <v>1980</v>
      </c>
      <c r="CK756" s="24">
        <v>1054</v>
      </c>
      <c r="CL756" s="28">
        <v>1.02</v>
      </c>
      <c r="CM756" s="28">
        <v>4.28</v>
      </c>
      <c r="CN756" s="24">
        <v>359</v>
      </c>
      <c r="CO756" s="24">
        <v>34.130000000000003</v>
      </c>
      <c r="CP756" s="24">
        <v>276</v>
      </c>
      <c r="CQ756" s="24">
        <v>579</v>
      </c>
      <c r="CR756" s="24">
        <v>376</v>
      </c>
      <c r="CS756" s="24">
        <v>1231</v>
      </c>
      <c r="CT756" s="24">
        <v>189</v>
      </c>
      <c r="CU756" s="24">
        <v>489</v>
      </c>
      <c r="CV756" s="24">
        <v>363</v>
      </c>
      <c r="CW756" s="24">
        <v>261</v>
      </c>
      <c r="CX756" s="24">
        <v>55.43</v>
      </c>
      <c r="CY756" s="24">
        <v>96.64</v>
      </c>
      <c r="CZ756" s="24">
        <v>78.91</v>
      </c>
      <c r="DA756" s="24">
        <v>43.79</v>
      </c>
      <c r="DB756" s="24">
        <v>364</v>
      </c>
      <c r="DC756" s="24">
        <v>4.29</v>
      </c>
      <c r="DD756" s="24">
        <v>9.6999999999999993</v>
      </c>
      <c r="DE756" s="24">
        <v>87</v>
      </c>
      <c r="DF756" s="24">
        <v>8.27</v>
      </c>
      <c r="DG756" s="24">
        <v>0.48</v>
      </c>
      <c r="DH756" s="24">
        <v>7.84</v>
      </c>
    </row>
    <row r="757" spans="1:112" ht="12.3" customHeight="1">
      <c r="A757" s="24">
        <v>768</v>
      </c>
      <c r="B757" s="24" t="s">
        <v>169</v>
      </c>
      <c r="C757" s="24" t="s">
        <v>170</v>
      </c>
      <c r="D757" s="25" t="s">
        <v>643</v>
      </c>
      <c r="E757" s="25" t="s">
        <v>1070</v>
      </c>
      <c r="F757" s="25" t="s">
        <v>306</v>
      </c>
      <c r="G757" s="25" t="s">
        <v>1071</v>
      </c>
      <c r="H757" s="25" t="s">
        <v>323</v>
      </c>
      <c r="I757" s="26">
        <v>16309</v>
      </c>
      <c r="J757" s="27">
        <v>19926.581864961798</v>
      </c>
      <c r="K757" s="27">
        <f t="shared" si="394"/>
        <v>4758.9661999999998</v>
      </c>
      <c r="L757" s="24">
        <v>2979</v>
      </c>
      <c r="M757" s="24">
        <v>797</v>
      </c>
      <c r="N757" s="24">
        <v>431</v>
      </c>
      <c r="O757" s="24">
        <f t="shared" si="395"/>
        <v>1228</v>
      </c>
      <c r="P757" s="28">
        <v>29.18</v>
      </c>
      <c r="Q757" s="28">
        <f t="shared" si="396"/>
        <v>0.43061629344556013</v>
      </c>
      <c r="R757" s="29">
        <v>0.48798204914393384</v>
      </c>
      <c r="S757" s="29">
        <v>7.0130834884347917E-2</v>
      </c>
      <c r="T757" s="29">
        <v>0.35159748180749428</v>
      </c>
      <c r="U757" s="28" t="s">
        <v>128</v>
      </c>
      <c r="V757" s="28" t="s">
        <v>129</v>
      </c>
      <c r="W757" s="28">
        <v>0.43301485388302507</v>
      </c>
      <c r="X757" s="27">
        <v>8628.5059346445705</v>
      </c>
      <c r="Y757" s="30">
        <f t="shared" si="397"/>
        <v>6.9099474445154772E-4</v>
      </c>
      <c r="Z757" s="27">
        <f t="shared" si="398"/>
        <v>8628.5059346445705</v>
      </c>
      <c r="AA757" s="27">
        <v>0</v>
      </c>
      <c r="AB757" s="27">
        <v>0</v>
      </c>
      <c r="AC757" s="27">
        <v>0</v>
      </c>
      <c r="AD757" s="27">
        <v>0</v>
      </c>
      <c r="AE757" s="27">
        <v>6758</v>
      </c>
      <c r="AF757" s="27">
        <f t="shared" si="399"/>
        <v>6758</v>
      </c>
      <c r="AG757" s="27">
        <f t="shared" si="400"/>
        <v>1</v>
      </c>
      <c r="AH757" s="27">
        <v>0</v>
      </c>
      <c r="AI757" s="27">
        <v>0</v>
      </c>
      <c r="AJ757" s="27">
        <v>0</v>
      </c>
      <c r="AK757" s="27">
        <v>0</v>
      </c>
      <c r="AL757" s="27">
        <v>6758</v>
      </c>
      <c r="AM757" s="27">
        <v>6758</v>
      </c>
      <c r="AN757" s="27">
        <f t="shared" si="401"/>
        <v>1</v>
      </c>
      <c r="AO757" s="27">
        <v>0</v>
      </c>
      <c r="AP757" s="30">
        <f t="shared" si="402"/>
        <v>0</v>
      </c>
      <c r="AQ757" s="30">
        <f t="shared" si="403"/>
        <v>0</v>
      </c>
      <c r="AR757" s="31">
        <f t="shared" si="404"/>
        <v>0</v>
      </c>
      <c r="AS757" s="31">
        <f t="shared" si="427"/>
        <v>0</v>
      </c>
      <c r="AT757" s="32">
        <f t="shared" si="405"/>
        <v>0</v>
      </c>
      <c r="AU757" s="24">
        <v>2329.619913890675</v>
      </c>
      <c r="AV757" s="28">
        <f t="shared" si="406"/>
        <v>6.4694813342756771E-2</v>
      </c>
      <c r="AW757" s="30">
        <f t="shared" si="407"/>
        <v>8.3089102806943387E-4</v>
      </c>
      <c r="AX757" s="33">
        <f t="shared" si="408"/>
        <v>6.4694813342756771E-2</v>
      </c>
      <c r="AY757" s="30">
        <f t="shared" si="409"/>
        <v>8.3089102806943387E-4</v>
      </c>
      <c r="AZ757" s="31">
        <f t="shared" si="410"/>
        <v>0.90146125506947006</v>
      </c>
      <c r="BA757" s="31">
        <f t="shared" si="422"/>
        <v>2329.619913890675</v>
      </c>
      <c r="BB757" s="33">
        <f t="shared" si="411"/>
        <v>0</v>
      </c>
      <c r="BC757" s="31">
        <f t="shared" si="412"/>
        <v>0.48471270585205356</v>
      </c>
      <c r="BD757" s="30">
        <f t="shared" si="413"/>
        <v>6.9099474445154772E-4</v>
      </c>
      <c r="BE757" s="31">
        <f t="shared" si="414"/>
        <v>0.94473585639560498</v>
      </c>
      <c r="BF757" s="31">
        <f t="shared" si="415"/>
        <v>0.45948056834102724</v>
      </c>
      <c r="BG757" s="31">
        <f t="shared" si="416"/>
        <v>0.69733647442448965</v>
      </c>
      <c r="BH757" s="24">
        <v>73.19</v>
      </c>
      <c r="BI757" s="24">
        <v>154.82230714400001</v>
      </c>
      <c r="BJ757" s="24">
        <f t="shared" si="424"/>
        <v>128.70614210927701</v>
      </c>
      <c r="BK757" s="28">
        <f t="shared" si="425"/>
        <v>6.43530710546385E-2</v>
      </c>
      <c r="BL757" s="28" t="str">
        <f t="shared" si="417"/>
        <v>FALSETRUE</v>
      </c>
      <c r="BM757" s="24" t="str">
        <f t="shared" si="418"/>
        <v>TRUETRUE</v>
      </c>
      <c r="BN757" s="28">
        <v>0.46579999999999999</v>
      </c>
      <c r="BO757" s="28">
        <f t="shared" si="419"/>
        <v>0.41404444444444444</v>
      </c>
      <c r="BP757" s="24">
        <v>7.16</v>
      </c>
      <c r="BQ757" s="24">
        <f t="shared" si="426"/>
        <v>206.92307692307693</v>
      </c>
      <c r="BR757" s="24">
        <v>26</v>
      </c>
      <c r="BS757" s="28">
        <v>8.61</v>
      </c>
      <c r="BT757" s="28">
        <v>1404.2049</v>
      </c>
      <c r="BU757" s="24">
        <v>0.46</v>
      </c>
      <c r="BV757" s="28">
        <v>15.350000000000001</v>
      </c>
      <c r="BW757" s="28">
        <v>2503.4315000000001</v>
      </c>
      <c r="BX757" s="24">
        <v>4787</v>
      </c>
      <c r="BY757" s="24">
        <v>10277</v>
      </c>
      <c r="BZ757" s="24">
        <v>1245</v>
      </c>
      <c r="CA757" s="24">
        <v>3780</v>
      </c>
      <c r="CB757" s="24">
        <v>2070</v>
      </c>
      <c r="CC757" s="24">
        <v>10459</v>
      </c>
      <c r="CD757" s="24">
        <v>58.69</v>
      </c>
      <c r="CE757" s="24">
        <v>29.63</v>
      </c>
      <c r="CF757" s="24">
        <v>100.16</v>
      </c>
      <c r="CG757" s="24">
        <v>11937</v>
      </c>
      <c r="CH757" s="24">
        <v>4372</v>
      </c>
      <c r="CI757" s="24">
        <v>26.81</v>
      </c>
      <c r="CJ757" s="24" t="s">
        <v>98</v>
      </c>
      <c r="CK757" s="24">
        <v>4253</v>
      </c>
      <c r="CL757" s="28">
        <v>1.02</v>
      </c>
      <c r="CM757" s="28">
        <v>3.91</v>
      </c>
      <c r="CN757" s="24">
        <v>1614</v>
      </c>
      <c r="CO757" s="24">
        <v>37.96</v>
      </c>
      <c r="CP757" s="24">
        <v>1437</v>
      </c>
      <c r="CQ757" s="24">
        <v>2172</v>
      </c>
      <c r="CR757" s="24">
        <v>1626</v>
      </c>
      <c r="CS757" s="24">
        <v>5380</v>
      </c>
      <c r="CT757" s="24">
        <v>796</v>
      </c>
      <c r="CU757" s="24">
        <v>1952</v>
      </c>
      <c r="CV757" s="24">
        <v>1376</v>
      </c>
      <c r="CW757" s="24">
        <v>976</v>
      </c>
      <c r="CX757" s="24">
        <v>63.07</v>
      </c>
      <c r="CY757" s="24">
        <v>97.55</v>
      </c>
      <c r="CZ757" s="24">
        <v>80.989999999999995</v>
      </c>
      <c r="DA757" s="24">
        <v>48.13</v>
      </c>
      <c r="DB757" s="24">
        <v>948</v>
      </c>
      <c r="DC757" s="24">
        <v>3.45</v>
      </c>
      <c r="DD757" s="24">
        <v>8.9600000000000009</v>
      </c>
      <c r="DE757" s="24">
        <v>662</v>
      </c>
      <c r="DF757" s="24">
        <v>15.57</v>
      </c>
      <c r="DG757" s="24">
        <v>8.65</v>
      </c>
      <c r="DH757" s="24">
        <v>7.44</v>
      </c>
    </row>
    <row r="758" spans="1:112" ht="12.3" customHeight="1">
      <c r="A758" s="24">
        <v>769</v>
      </c>
      <c r="B758" s="24" t="s">
        <v>169</v>
      </c>
      <c r="C758" s="24" t="s">
        <v>170</v>
      </c>
      <c r="D758" s="25" t="s">
        <v>643</v>
      </c>
      <c r="E758" s="25" t="s">
        <v>1070</v>
      </c>
      <c r="F758" s="25" t="s">
        <v>788</v>
      </c>
      <c r="G758" s="25" t="s">
        <v>1270</v>
      </c>
      <c r="H758" s="25" t="s">
        <v>323</v>
      </c>
      <c r="I758" s="26">
        <v>9343</v>
      </c>
      <c r="J758" s="27">
        <v>11415.418135038204</v>
      </c>
      <c r="K758" s="27">
        <f t="shared" si="394"/>
        <v>3676.4704999999999</v>
      </c>
      <c r="L758" s="24">
        <v>1327</v>
      </c>
      <c r="M758" s="24">
        <v>543</v>
      </c>
      <c r="N758" s="24">
        <v>318</v>
      </c>
      <c r="O758" s="24">
        <f t="shared" si="395"/>
        <v>861</v>
      </c>
      <c r="P758" s="28">
        <v>39.35</v>
      </c>
      <c r="Q758" s="28">
        <f t="shared" si="396"/>
        <v>0.48898700179318089</v>
      </c>
      <c r="R758" s="29">
        <v>0.48798204914393384</v>
      </c>
      <c r="S758" s="29">
        <v>7.0130834884347917E-2</v>
      </c>
      <c r="T758" s="29">
        <v>0.35159748180749428</v>
      </c>
      <c r="U758" s="28" t="s">
        <v>128</v>
      </c>
      <c r="V758" s="28" t="s">
        <v>129</v>
      </c>
      <c r="W758" s="28">
        <v>0.58393195682991905</v>
      </c>
      <c r="X758" s="27">
        <v>6665.827449624604</v>
      </c>
      <c r="Y758" s="30">
        <f t="shared" si="397"/>
        <v>5.3381799467942304E-4</v>
      </c>
      <c r="Z758" s="27">
        <f t="shared" si="398"/>
        <v>6665.827449624604</v>
      </c>
      <c r="AA758" s="27">
        <v>0</v>
      </c>
      <c r="AB758" s="27">
        <v>0</v>
      </c>
      <c r="AC758" s="27">
        <v>0</v>
      </c>
      <c r="AD758" s="27">
        <v>0</v>
      </c>
      <c r="AE758" s="27">
        <v>0</v>
      </c>
      <c r="AF758" s="27">
        <f t="shared" si="399"/>
        <v>0</v>
      </c>
      <c r="AG758" s="27">
        <f t="shared" si="400"/>
        <v>0</v>
      </c>
      <c r="AH758" s="27">
        <v>0</v>
      </c>
      <c r="AI758" s="27">
        <v>0</v>
      </c>
      <c r="AJ758" s="27">
        <v>0</v>
      </c>
      <c r="AK758" s="27">
        <v>0</v>
      </c>
      <c r="AL758" s="27">
        <v>0</v>
      </c>
      <c r="AM758" s="27">
        <v>0</v>
      </c>
      <c r="AN758" s="27">
        <f t="shared" si="401"/>
        <v>0</v>
      </c>
      <c r="AO758" s="27">
        <v>0</v>
      </c>
      <c r="AP758" s="30">
        <f t="shared" si="402"/>
        <v>0</v>
      </c>
      <c r="AQ758" s="30">
        <f t="shared" si="403"/>
        <v>0</v>
      </c>
      <c r="AR758" s="31">
        <f t="shared" si="404"/>
        <v>0</v>
      </c>
      <c r="AS758" s="31">
        <f t="shared" si="427"/>
        <v>0</v>
      </c>
      <c r="AT758" s="32">
        <f t="shared" si="405"/>
        <v>0</v>
      </c>
      <c r="AU758" s="24">
        <v>1717.343885036792</v>
      </c>
      <c r="AV758" s="28">
        <f t="shared" si="406"/>
        <v>4.7691574675041121E-2</v>
      </c>
      <c r="AW758" s="30">
        <f t="shared" si="407"/>
        <v>6.1251434952059691E-4</v>
      </c>
      <c r="AX758" s="33">
        <f t="shared" si="408"/>
        <v>4.7691574675041121E-2</v>
      </c>
      <c r="AY758" s="30">
        <f t="shared" si="409"/>
        <v>6.1251434952059691E-4</v>
      </c>
      <c r="AZ758" s="31">
        <f t="shared" si="410"/>
        <v>0.89966988491353306</v>
      </c>
      <c r="BA758" s="31">
        <f t="shared" si="422"/>
        <v>1717.343885036792</v>
      </c>
      <c r="BB758" s="33">
        <f t="shared" si="411"/>
        <v>0</v>
      </c>
      <c r="BC758" s="31">
        <f t="shared" si="412"/>
        <v>0.47844783624416937</v>
      </c>
      <c r="BD758" s="30">
        <f t="shared" si="413"/>
        <v>5.3381799467942304E-4</v>
      </c>
      <c r="BE758" s="31">
        <f t="shared" si="414"/>
        <v>0.94412722042533037</v>
      </c>
      <c r="BF758" s="31">
        <f t="shared" si="415"/>
        <v>0.50953099841664296</v>
      </c>
      <c r="BG758" s="31">
        <f t="shared" si="416"/>
        <v>0.77329614031063221</v>
      </c>
      <c r="BH758" s="24">
        <v>93.04</v>
      </c>
      <c r="BI758" s="24">
        <v>490.55888225899997</v>
      </c>
      <c r="BJ758" s="24">
        <f t="shared" si="424"/>
        <v>23.270230237134335</v>
      </c>
      <c r="BK758" s="28">
        <f t="shared" si="425"/>
        <v>1.1635115118567168E-2</v>
      </c>
      <c r="BL758" s="28" t="str">
        <f t="shared" si="417"/>
        <v>TRUETRUE</v>
      </c>
      <c r="BM758" s="24" t="str">
        <f t="shared" si="418"/>
        <v>FALSETRUE</v>
      </c>
      <c r="BN758" s="28">
        <v>0.54559999999999997</v>
      </c>
      <c r="BO758" s="28">
        <f t="shared" si="419"/>
        <v>0.48497777777777773</v>
      </c>
      <c r="BP758" s="24">
        <v>13.78</v>
      </c>
      <c r="BQ758" s="24">
        <f t="shared" si="426"/>
        <v>173</v>
      </c>
      <c r="BR758" s="24">
        <v>17</v>
      </c>
      <c r="BS758" s="28">
        <v>22.509999999999998</v>
      </c>
      <c r="BT758" s="28">
        <v>2103.1092999999996</v>
      </c>
      <c r="BU758" s="24">
        <v>1.94</v>
      </c>
      <c r="BV758" s="28">
        <v>8.77</v>
      </c>
      <c r="BW758" s="28">
        <v>819.38110000000006</v>
      </c>
      <c r="BX758" s="24">
        <v>3041</v>
      </c>
      <c r="BY758" s="24">
        <v>5574</v>
      </c>
      <c r="BZ758" s="24">
        <v>728</v>
      </c>
      <c r="CA758" s="24">
        <v>2403</v>
      </c>
      <c r="CB758" s="24">
        <v>1312</v>
      </c>
      <c r="CC758" s="24">
        <v>5628</v>
      </c>
      <c r="CD758" s="24">
        <v>67.62</v>
      </c>
      <c r="CE758" s="24">
        <v>28.33</v>
      </c>
      <c r="CF758" s="24">
        <v>113.46</v>
      </c>
      <c r="CG758" s="24">
        <v>8693</v>
      </c>
      <c r="CH758" s="24">
        <v>650</v>
      </c>
      <c r="CI758" s="24">
        <v>6.96</v>
      </c>
      <c r="CJ758" s="24" t="s">
        <v>98</v>
      </c>
      <c r="CK758" s="24">
        <v>2229</v>
      </c>
      <c r="CL758" s="28">
        <v>1.01</v>
      </c>
      <c r="CM758" s="28">
        <v>4.22</v>
      </c>
      <c r="CN758" s="24">
        <v>653</v>
      </c>
      <c r="CO758" s="24">
        <v>29.52</v>
      </c>
      <c r="CP758" s="24">
        <v>612</v>
      </c>
      <c r="CQ758" s="24">
        <v>1269</v>
      </c>
      <c r="CR758" s="24">
        <v>1060</v>
      </c>
      <c r="CS758" s="24">
        <v>2941</v>
      </c>
      <c r="CT758" s="24">
        <v>379</v>
      </c>
      <c r="CU758" s="24">
        <v>1173</v>
      </c>
      <c r="CV758" s="24">
        <v>769</v>
      </c>
      <c r="CW758" s="24">
        <v>377</v>
      </c>
      <c r="CX758" s="24">
        <v>49.35</v>
      </c>
      <c r="CY758" s="24">
        <v>93.39</v>
      </c>
      <c r="CZ758" s="24">
        <v>69.72</v>
      </c>
      <c r="DA758" s="24">
        <v>31.34</v>
      </c>
      <c r="DB758" s="24">
        <v>1014</v>
      </c>
      <c r="DC758" s="24">
        <v>8.2799999999999994</v>
      </c>
      <c r="DD758" s="24">
        <v>11.03</v>
      </c>
      <c r="DE758" s="24">
        <v>305</v>
      </c>
      <c r="DF758" s="24">
        <v>13.79</v>
      </c>
      <c r="DG758" s="24">
        <v>15.96</v>
      </c>
      <c r="DH758" s="24">
        <v>15.36</v>
      </c>
    </row>
    <row r="759" spans="1:112" ht="12.3" customHeight="1">
      <c r="A759" s="24">
        <v>770</v>
      </c>
      <c r="B759" s="24" t="s">
        <v>169</v>
      </c>
      <c r="C759" s="24" t="s">
        <v>170</v>
      </c>
      <c r="D759" s="25" t="s">
        <v>1200</v>
      </c>
      <c r="E759" s="25" t="s">
        <v>1201</v>
      </c>
      <c r="F759" s="25" t="s">
        <v>2159</v>
      </c>
      <c r="G759" s="25" t="s">
        <v>2160</v>
      </c>
      <c r="H759" s="25" t="s">
        <v>323</v>
      </c>
      <c r="I759" s="26">
        <v>11162</v>
      </c>
      <c r="J759" s="27">
        <v>13048.746674637572</v>
      </c>
      <c r="K759" s="27">
        <f t="shared" si="394"/>
        <v>3511.5652</v>
      </c>
      <c r="L759" s="24">
        <v>1979</v>
      </c>
      <c r="M759" s="24">
        <v>661</v>
      </c>
      <c r="N759" s="24">
        <v>247</v>
      </c>
      <c r="O759" s="24">
        <f t="shared" si="395"/>
        <v>908</v>
      </c>
      <c r="P759" s="28">
        <v>31.46</v>
      </c>
      <c r="Q759" s="28">
        <f t="shared" si="396"/>
        <v>0.42890463504811305</v>
      </c>
      <c r="R759" s="29">
        <v>0.52537703792939194</v>
      </c>
      <c r="S759" s="29">
        <v>0.1045151528148584</v>
      </c>
      <c r="T759" s="29">
        <v>0.26658600647368874</v>
      </c>
      <c r="U759" s="28" t="s">
        <v>294</v>
      </c>
      <c r="V759" s="28" t="s">
        <v>295</v>
      </c>
      <c r="W759" s="28">
        <v>0.42464845906794713</v>
      </c>
      <c r="X759" s="27">
        <v>5541.1301681528439</v>
      </c>
      <c r="Y759" s="30">
        <f t="shared" si="397"/>
        <v>4.4374910946541032E-4</v>
      </c>
      <c r="Z759" s="27">
        <f t="shared" si="398"/>
        <v>5541.1301681528439</v>
      </c>
      <c r="AA759" s="27">
        <v>0</v>
      </c>
      <c r="AB759" s="27">
        <v>0</v>
      </c>
      <c r="AC759" s="27">
        <v>0</v>
      </c>
      <c r="AD759" s="27">
        <v>0</v>
      </c>
      <c r="AE759" s="27">
        <v>3547</v>
      </c>
      <c r="AF759" s="27">
        <f t="shared" si="399"/>
        <v>3547</v>
      </c>
      <c r="AG759" s="27">
        <f t="shared" si="400"/>
        <v>1</v>
      </c>
      <c r="AH759" s="27">
        <v>0</v>
      </c>
      <c r="AI759" s="27">
        <v>0</v>
      </c>
      <c r="AJ759" s="27">
        <v>0</v>
      </c>
      <c r="AK759" s="27">
        <v>0</v>
      </c>
      <c r="AL759" s="27">
        <v>3547</v>
      </c>
      <c r="AM759" s="27">
        <v>3547</v>
      </c>
      <c r="AN759" s="27">
        <f t="shared" si="401"/>
        <v>1</v>
      </c>
      <c r="AO759" s="27">
        <v>0</v>
      </c>
      <c r="AP759" s="30">
        <f t="shared" si="402"/>
        <v>0</v>
      </c>
      <c r="AQ759" s="30">
        <f t="shared" si="403"/>
        <v>0</v>
      </c>
      <c r="AR759" s="31">
        <f t="shared" si="404"/>
        <v>0</v>
      </c>
      <c r="AS759" s="31">
        <f t="shared" si="427"/>
        <v>0</v>
      </c>
      <c r="AT759" s="32">
        <f t="shared" si="405"/>
        <v>0</v>
      </c>
      <c r="AU759" s="24">
        <v>1114.2775565942932</v>
      </c>
      <c r="AV759" s="28">
        <f t="shared" si="406"/>
        <v>3.0944094401862094E-2</v>
      </c>
      <c r="AW759" s="30">
        <f t="shared" si="407"/>
        <v>3.9742243746838831E-4</v>
      </c>
      <c r="AX759" s="33">
        <f t="shared" si="408"/>
        <v>3.0944094401862094E-2</v>
      </c>
      <c r="AY759" s="30">
        <f t="shared" si="409"/>
        <v>3.9742243746838831E-4</v>
      </c>
      <c r="AZ759" s="31">
        <f t="shared" si="410"/>
        <v>0.89790546009219108</v>
      </c>
      <c r="BA759" s="31">
        <f t="shared" si="422"/>
        <v>1114.2775565942932</v>
      </c>
      <c r="BB759" s="33">
        <f t="shared" si="411"/>
        <v>0</v>
      </c>
      <c r="BC759" s="31">
        <f t="shared" si="412"/>
        <v>0.48474219747448172</v>
      </c>
      <c r="BD759" s="30">
        <f t="shared" si="413"/>
        <v>4.4374910946541032E-4</v>
      </c>
      <c r="BE759" s="31">
        <f t="shared" si="414"/>
        <v>0.94377844642775599</v>
      </c>
      <c r="BF759" s="31">
        <f t="shared" si="415"/>
        <v>0.45629021820172283</v>
      </c>
      <c r="BG759" s="31">
        <f t="shared" si="416"/>
        <v>0.69249459933420077</v>
      </c>
      <c r="BH759" s="24">
        <v>40.75</v>
      </c>
      <c r="BI759" s="24">
        <v>202.74890710899999</v>
      </c>
      <c r="BJ759" s="24">
        <f t="shared" si="424"/>
        <v>64.359146792453117</v>
      </c>
      <c r="BK759" s="28">
        <f t="shared" si="425"/>
        <v>3.2179573396226561E-2</v>
      </c>
      <c r="BL759" s="28" t="str">
        <f t="shared" si="417"/>
        <v>FALSEFALSE</v>
      </c>
      <c r="BM759" s="24" t="str">
        <f t="shared" si="418"/>
        <v>TRUEFALSE</v>
      </c>
      <c r="BN759" s="28">
        <v>0.41389999999999999</v>
      </c>
      <c r="BO759" s="28">
        <f t="shared" si="419"/>
        <v>0.36791111111111108</v>
      </c>
      <c r="BP759" s="24">
        <v>7.69</v>
      </c>
      <c r="BQ759" s="24">
        <f t="shared" si="426"/>
        <v>77.17647058823529</v>
      </c>
      <c r="BR759" s="24">
        <v>34</v>
      </c>
      <c r="BS759" s="28">
        <v>17.78</v>
      </c>
      <c r="BT759" s="28">
        <v>1984.6036000000001</v>
      </c>
      <c r="BU759" s="24">
        <v>0.41</v>
      </c>
      <c r="BV759" s="28">
        <v>20.059999999999999</v>
      </c>
      <c r="BW759" s="28">
        <v>2239.0971999999997</v>
      </c>
      <c r="BX759" s="24">
        <v>2987</v>
      </c>
      <c r="BY759" s="24">
        <v>7217</v>
      </c>
      <c r="BZ759" s="24">
        <v>958</v>
      </c>
      <c r="CA759" s="24">
        <v>2369</v>
      </c>
      <c r="CB759" s="24">
        <v>1312</v>
      </c>
      <c r="CC759" s="24">
        <v>7481</v>
      </c>
      <c r="CD759" s="24">
        <v>54.66</v>
      </c>
      <c r="CE759" s="24">
        <v>30.36</v>
      </c>
      <c r="CF759" s="24">
        <v>111.64</v>
      </c>
      <c r="CG759" s="24">
        <v>4548</v>
      </c>
      <c r="CH759" s="24">
        <v>6614</v>
      </c>
      <c r="CI759" s="24">
        <v>59.25</v>
      </c>
      <c r="CJ759" s="24" t="s">
        <v>1980</v>
      </c>
      <c r="CK759" s="24">
        <v>2941</v>
      </c>
      <c r="CL759" s="28">
        <v>1.01</v>
      </c>
      <c r="CM759" s="28">
        <v>3.78</v>
      </c>
      <c r="CN759" s="24">
        <v>992</v>
      </c>
      <c r="CO759" s="24">
        <v>33.76</v>
      </c>
      <c r="CP759" s="24">
        <v>685</v>
      </c>
      <c r="CQ759" s="24">
        <v>1257</v>
      </c>
      <c r="CR759" s="24">
        <v>648</v>
      </c>
      <c r="CS759" s="24">
        <v>2624</v>
      </c>
      <c r="CT759" s="24">
        <v>642</v>
      </c>
      <c r="CU759" s="24">
        <v>1167</v>
      </c>
      <c r="CV759" s="24">
        <v>914</v>
      </c>
      <c r="CW759" s="24">
        <v>601</v>
      </c>
      <c r="CX759" s="24">
        <v>78.2</v>
      </c>
      <c r="CY759" s="24">
        <v>98.48</v>
      </c>
      <c r="CZ759" s="24">
        <v>83.09</v>
      </c>
      <c r="DA759" s="24">
        <v>39.380000000000003</v>
      </c>
      <c r="DB759" s="24">
        <v>707</v>
      </c>
      <c r="DC759" s="24">
        <v>1.99</v>
      </c>
      <c r="DD759" s="24">
        <v>9.4600000000000009</v>
      </c>
      <c r="DE759" s="24">
        <v>533</v>
      </c>
      <c r="DF759" s="24">
        <v>18.14</v>
      </c>
      <c r="DG759" s="24">
        <v>5.21</v>
      </c>
      <c r="DH759" s="24">
        <v>7.55</v>
      </c>
    </row>
    <row r="760" spans="1:112" ht="12.3" customHeight="1">
      <c r="A760" s="24">
        <v>771</v>
      </c>
      <c r="B760" s="24" t="s">
        <v>169</v>
      </c>
      <c r="C760" s="24" t="s">
        <v>170</v>
      </c>
      <c r="D760" s="25" t="s">
        <v>1200</v>
      </c>
      <c r="E760" s="25" t="s">
        <v>1201</v>
      </c>
      <c r="F760" s="25" t="s">
        <v>1202</v>
      </c>
      <c r="G760" s="25" t="s">
        <v>1203</v>
      </c>
      <c r="H760" s="25" t="s">
        <v>323</v>
      </c>
      <c r="I760" s="26">
        <v>8911</v>
      </c>
      <c r="J760" s="27">
        <v>10417.253325362426</v>
      </c>
      <c r="K760" s="27">
        <f t="shared" si="394"/>
        <v>4301.3396999999995</v>
      </c>
      <c r="L760" s="24">
        <v>1290</v>
      </c>
      <c r="M760" s="24">
        <v>755</v>
      </c>
      <c r="N760" s="24">
        <v>449</v>
      </c>
      <c r="O760" s="24">
        <f t="shared" si="395"/>
        <v>1204</v>
      </c>
      <c r="P760" s="28">
        <v>48.269999999999996</v>
      </c>
      <c r="Q760" s="28">
        <f t="shared" si="396"/>
        <v>0.51635665519115215</v>
      </c>
      <c r="R760" s="29">
        <v>0.52537703792939194</v>
      </c>
      <c r="S760" s="29">
        <v>0.1045151528148584</v>
      </c>
      <c r="T760" s="29">
        <v>0.26658600647368874</v>
      </c>
      <c r="U760" s="28" t="s">
        <v>294</v>
      </c>
      <c r="V760" s="28" t="s">
        <v>295</v>
      </c>
      <c r="W760" s="28">
        <v>0.65155057594436772</v>
      </c>
      <c r="X760" s="27">
        <v>6787.367403898269</v>
      </c>
      <c r="Y760" s="30">
        <f t="shared" si="397"/>
        <v>5.435512521263212E-4</v>
      </c>
      <c r="Z760" s="27">
        <f t="shared" si="398"/>
        <v>6787.367403898269</v>
      </c>
      <c r="AA760" s="27">
        <v>0</v>
      </c>
      <c r="AB760" s="27">
        <v>0</v>
      </c>
      <c r="AC760" s="27">
        <v>0</v>
      </c>
      <c r="AD760" s="27">
        <v>0</v>
      </c>
      <c r="AE760" s="27">
        <v>0</v>
      </c>
      <c r="AF760" s="27">
        <f t="shared" si="399"/>
        <v>0</v>
      </c>
      <c r="AG760" s="27">
        <f t="shared" si="400"/>
        <v>0</v>
      </c>
      <c r="AH760" s="27">
        <v>0</v>
      </c>
      <c r="AI760" s="27">
        <v>0</v>
      </c>
      <c r="AJ760" s="27">
        <v>0</v>
      </c>
      <c r="AK760" s="27">
        <v>0</v>
      </c>
      <c r="AL760" s="27">
        <v>0</v>
      </c>
      <c r="AM760" s="27">
        <v>0</v>
      </c>
      <c r="AN760" s="27">
        <f t="shared" si="401"/>
        <v>0</v>
      </c>
      <c r="AO760" s="27">
        <v>0</v>
      </c>
      <c r="AP760" s="30">
        <f t="shared" si="402"/>
        <v>0</v>
      </c>
      <c r="AQ760" s="30">
        <f t="shared" si="403"/>
        <v>0</v>
      </c>
      <c r="AR760" s="31">
        <f t="shared" si="404"/>
        <v>0</v>
      </c>
      <c r="AS760" s="31">
        <f t="shared" si="427"/>
        <v>0</v>
      </c>
      <c r="AT760" s="32">
        <f t="shared" si="405"/>
        <v>0</v>
      </c>
      <c r="AU760" s="24">
        <v>1922.0741990358847</v>
      </c>
      <c r="AV760" s="28">
        <f t="shared" si="406"/>
        <v>5.3377046957794307E-2</v>
      </c>
      <c r="AW760" s="30">
        <f t="shared" si="407"/>
        <v>6.855342357524189E-4</v>
      </c>
      <c r="AX760" s="33">
        <f t="shared" si="408"/>
        <v>5.3377046957794307E-2</v>
      </c>
      <c r="AY760" s="30">
        <f t="shared" si="409"/>
        <v>6.855342357524189E-4</v>
      </c>
      <c r="AZ760" s="31">
        <f t="shared" si="410"/>
        <v>0.90026887582160453</v>
      </c>
      <c r="BA760" s="31">
        <f t="shared" si="422"/>
        <v>1922.0741990358847</v>
      </c>
      <c r="BB760" s="33">
        <f t="shared" si="411"/>
        <v>0</v>
      </c>
      <c r="BC760" s="31">
        <f t="shared" si="412"/>
        <v>0.49300765356959692</v>
      </c>
      <c r="BD760" s="30">
        <f t="shared" si="413"/>
        <v>5.435512521263212E-4</v>
      </c>
      <c r="BE760" s="31">
        <f t="shared" si="414"/>
        <v>0.94416491054552132</v>
      </c>
      <c r="BF760" s="31">
        <f t="shared" si="415"/>
        <v>0.53208634591400517</v>
      </c>
      <c r="BG760" s="31">
        <f t="shared" si="416"/>
        <v>0.80752754765832213</v>
      </c>
      <c r="BH760" s="24">
        <v>63.16</v>
      </c>
      <c r="BI760" s="24">
        <v>215.122701291</v>
      </c>
      <c r="BJ760" s="24">
        <f t="shared" si="424"/>
        <v>48.424704890958196</v>
      </c>
      <c r="BK760" s="28">
        <f t="shared" si="425"/>
        <v>2.4212352445479098E-2</v>
      </c>
      <c r="BL760" s="28" t="str">
        <f t="shared" si="417"/>
        <v>TRUETRUE</v>
      </c>
      <c r="BM760" s="24" t="str">
        <f t="shared" si="418"/>
        <v>TRUETRUE</v>
      </c>
      <c r="BN760" s="28">
        <v>0.49659999999999999</v>
      </c>
      <c r="BO760" s="28">
        <f t="shared" si="419"/>
        <v>0.44142222222222222</v>
      </c>
      <c r="BP760" s="24">
        <v>15.29</v>
      </c>
      <c r="BQ760" s="24">
        <f t="shared" si="426"/>
        <v>105.35714285714286</v>
      </c>
      <c r="BR760" s="24">
        <v>28</v>
      </c>
      <c r="BS760" s="28">
        <v>23.07</v>
      </c>
      <c r="BT760" s="28">
        <v>2055.7677000000003</v>
      </c>
      <c r="BU760" s="24">
        <v>0.32</v>
      </c>
      <c r="BV760" s="28">
        <v>40.319999999999993</v>
      </c>
      <c r="BW760" s="28">
        <v>3592.9151999999995</v>
      </c>
      <c r="BX760" s="24">
        <v>2642</v>
      </c>
      <c r="BY760" s="24">
        <v>5320</v>
      </c>
      <c r="BZ760" s="24">
        <v>949</v>
      </c>
      <c r="CA760" s="24">
        <v>2025</v>
      </c>
      <c r="CB760" s="24">
        <v>1259</v>
      </c>
      <c r="CC760" s="24">
        <v>5627</v>
      </c>
      <c r="CD760" s="24">
        <v>67.5</v>
      </c>
      <c r="CE760" s="24">
        <v>31.13</v>
      </c>
      <c r="CF760" s="24">
        <v>112.07</v>
      </c>
      <c r="CG760" s="24">
        <v>5628</v>
      </c>
      <c r="CH760" s="24">
        <v>3283</v>
      </c>
      <c r="CI760" s="24">
        <v>36.840000000000003</v>
      </c>
      <c r="CJ760" s="24" t="s">
        <v>98</v>
      </c>
      <c r="CK760" s="24">
        <v>2505</v>
      </c>
      <c r="CL760" s="28">
        <v>1.01</v>
      </c>
      <c r="CM760" s="28">
        <v>3.58</v>
      </c>
      <c r="CN760" s="24">
        <v>734</v>
      </c>
      <c r="CO760" s="24">
        <v>29.35</v>
      </c>
      <c r="CP760" s="24">
        <v>584</v>
      </c>
      <c r="CQ760" s="24">
        <v>1505</v>
      </c>
      <c r="CR760" s="24">
        <v>861</v>
      </c>
      <c r="CS760" s="24">
        <v>2950</v>
      </c>
      <c r="CT760" s="24">
        <v>484</v>
      </c>
      <c r="CU760" s="24">
        <v>1067</v>
      </c>
      <c r="CV760" s="24">
        <v>815</v>
      </c>
      <c r="CW760" s="24">
        <v>417</v>
      </c>
      <c r="CX760" s="24">
        <v>70.86</v>
      </c>
      <c r="CY760" s="24">
        <v>96.13</v>
      </c>
      <c r="CZ760" s="24">
        <v>78.209999999999994</v>
      </c>
      <c r="DA760" s="24">
        <v>41.49</v>
      </c>
      <c r="DB760" s="24">
        <v>1113</v>
      </c>
      <c r="DC760" s="24">
        <v>5.19</v>
      </c>
      <c r="DD760" s="24">
        <v>7.36</v>
      </c>
      <c r="DE760" s="24">
        <v>490</v>
      </c>
      <c r="DF760" s="24">
        <v>19.59</v>
      </c>
      <c r="DG760" s="24">
        <v>27.15</v>
      </c>
      <c r="DH760" s="24">
        <v>16.16</v>
      </c>
    </row>
    <row r="761" spans="1:112" ht="12.3" customHeight="1">
      <c r="A761" s="24">
        <v>772</v>
      </c>
      <c r="B761" s="24" t="s">
        <v>169</v>
      </c>
      <c r="C761" s="24" t="s">
        <v>170</v>
      </c>
      <c r="D761" s="25" t="s">
        <v>620</v>
      </c>
      <c r="E761" s="25" t="s">
        <v>879</v>
      </c>
      <c r="F761" s="25" t="s">
        <v>880</v>
      </c>
      <c r="G761" s="25" t="s">
        <v>881</v>
      </c>
      <c r="H761" s="25" t="s">
        <v>323</v>
      </c>
      <c r="I761" s="26">
        <v>25749</v>
      </c>
      <c r="J761" s="27">
        <v>30532.749597457623</v>
      </c>
      <c r="K761" s="27">
        <f t="shared" si="394"/>
        <v>7575.3558000000012</v>
      </c>
      <c r="L761" s="24">
        <v>4740</v>
      </c>
      <c r="M761" s="24">
        <v>1462</v>
      </c>
      <c r="N761" s="24">
        <v>514</v>
      </c>
      <c r="O761" s="24">
        <f t="shared" si="395"/>
        <v>1976</v>
      </c>
      <c r="P761" s="28">
        <v>29.42</v>
      </c>
      <c r="Q761" s="28">
        <f t="shared" si="396"/>
        <v>0.43350627668507086</v>
      </c>
      <c r="R761" s="29">
        <v>0.47422689558019782</v>
      </c>
      <c r="S761" s="29">
        <v>8.56259798205561E-2</v>
      </c>
      <c r="T761" s="29">
        <v>0.36045003289284894</v>
      </c>
      <c r="U761" s="28" t="s">
        <v>128</v>
      </c>
      <c r="V761" s="28" t="s">
        <v>129</v>
      </c>
      <c r="W761" s="28">
        <v>0.43939137195142558</v>
      </c>
      <c r="X761" s="27">
        <v>13415.826735076242</v>
      </c>
      <c r="Y761" s="30">
        <f t="shared" si="397"/>
        <v>1.0743767039886859E-3</v>
      </c>
      <c r="Z761" s="27">
        <f t="shared" si="398"/>
        <v>13415.826735076242</v>
      </c>
      <c r="AA761" s="27">
        <v>0</v>
      </c>
      <c r="AB761" s="27">
        <v>0</v>
      </c>
      <c r="AC761" s="27">
        <v>0</v>
      </c>
      <c r="AD761" s="27">
        <v>0</v>
      </c>
      <c r="AE761" s="27">
        <v>9607</v>
      </c>
      <c r="AF761" s="27">
        <f t="shared" si="399"/>
        <v>9607</v>
      </c>
      <c r="AG761" s="27">
        <f t="shared" si="400"/>
        <v>1</v>
      </c>
      <c r="AH761" s="27">
        <v>0</v>
      </c>
      <c r="AI761" s="27">
        <v>0</v>
      </c>
      <c r="AJ761" s="27">
        <v>0</v>
      </c>
      <c r="AK761" s="27">
        <v>0</v>
      </c>
      <c r="AL761" s="27">
        <v>9607</v>
      </c>
      <c r="AM761" s="27">
        <v>9607</v>
      </c>
      <c r="AN761" s="27">
        <f t="shared" si="401"/>
        <v>1</v>
      </c>
      <c r="AO761" s="27">
        <v>0</v>
      </c>
      <c r="AP761" s="30">
        <f t="shared" si="402"/>
        <v>0</v>
      </c>
      <c r="AQ761" s="30">
        <f t="shared" si="403"/>
        <v>0</v>
      </c>
      <c r="AR761" s="31">
        <f t="shared" si="404"/>
        <v>0</v>
      </c>
      <c r="AS761" s="31">
        <f t="shared" si="427"/>
        <v>0</v>
      </c>
      <c r="AT761" s="32">
        <f t="shared" si="405"/>
        <v>0</v>
      </c>
      <c r="AU761" s="24">
        <v>3138.5725698490328</v>
      </c>
      <c r="AV761" s="28">
        <f t="shared" si="406"/>
        <v>8.7159869023427469E-2</v>
      </c>
      <c r="AW761" s="30">
        <f t="shared" si="407"/>
        <v>1.1194151344959562E-3</v>
      </c>
      <c r="AX761" s="33">
        <f t="shared" si="408"/>
        <v>8.7159869023427469E-2</v>
      </c>
      <c r="AY761" s="30">
        <f t="shared" si="409"/>
        <v>1.1194151344959562E-3</v>
      </c>
      <c r="AZ761" s="31">
        <f t="shared" si="410"/>
        <v>0.90382805301216018</v>
      </c>
      <c r="BA761" s="31">
        <f t="shared" si="422"/>
        <v>3138.5725698490328</v>
      </c>
      <c r="BB761" s="33">
        <f t="shared" si="411"/>
        <v>0</v>
      </c>
      <c r="BC761" s="31">
        <f t="shared" si="412"/>
        <v>0.48840493920526179</v>
      </c>
      <c r="BD761" s="30">
        <f t="shared" si="413"/>
        <v>1.0743767039886859E-3</v>
      </c>
      <c r="BE761" s="31">
        <f t="shared" si="414"/>
        <v>0.9462204274359588</v>
      </c>
      <c r="BF761" s="31">
        <f t="shared" si="415"/>
        <v>0.46222872536379106</v>
      </c>
      <c r="BG761" s="31">
        <f t="shared" si="416"/>
        <v>0.7015072495594169</v>
      </c>
      <c r="BH761" s="24">
        <v>72.47</v>
      </c>
      <c r="BI761" s="24">
        <v>261.176256255</v>
      </c>
      <c r="BJ761" s="24">
        <f t="shared" si="424"/>
        <v>116.90476781950235</v>
      </c>
      <c r="BK761" s="28">
        <f t="shared" si="425"/>
        <v>5.8452383909751174E-2</v>
      </c>
      <c r="BL761" s="28" t="str">
        <f t="shared" si="417"/>
        <v>FALSETRUE</v>
      </c>
      <c r="BM761" s="24" t="str">
        <f t="shared" si="418"/>
        <v>TRUETRUE</v>
      </c>
      <c r="BN761" s="28">
        <v>0.42320000000000002</v>
      </c>
      <c r="BO761" s="28">
        <f t="shared" si="419"/>
        <v>0.37617777777777778</v>
      </c>
      <c r="BP761" s="24">
        <v>9.64</v>
      </c>
      <c r="BQ761" s="24">
        <f t="shared" si="426"/>
        <v>151.97872340425531</v>
      </c>
      <c r="BR761" s="24">
        <v>47</v>
      </c>
      <c r="BS761" s="28">
        <v>11.6</v>
      </c>
      <c r="BT761" s="28">
        <v>2986.884</v>
      </c>
      <c r="BU761" s="24">
        <v>0.32</v>
      </c>
      <c r="BV761" s="28">
        <v>12.62</v>
      </c>
      <c r="BW761" s="28">
        <v>3249.5237999999999</v>
      </c>
      <c r="BX761" s="24">
        <v>6879</v>
      </c>
      <c r="BY761" s="24">
        <v>16255</v>
      </c>
      <c r="BZ761" s="24">
        <v>2615</v>
      </c>
      <c r="CA761" s="24">
        <v>5350</v>
      </c>
      <c r="CB761" s="24">
        <v>3179</v>
      </c>
      <c r="CC761" s="24">
        <v>17220</v>
      </c>
      <c r="CD761" s="24">
        <v>58.41</v>
      </c>
      <c r="CE761" s="24">
        <v>31.76</v>
      </c>
      <c r="CF761" s="24">
        <v>102.45</v>
      </c>
      <c r="CG761" s="24">
        <v>18661</v>
      </c>
      <c r="CH761" s="24">
        <v>7088</v>
      </c>
      <c r="CI761" s="24">
        <v>27.53</v>
      </c>
      <c r="CJ761" s="24" t="s">
        <v>98</v>
      </c>
      <c r="CK761" s="24">
        <v>7065</v>
      </c>
      <c r="CL761" s="28">
        <v>1.02</v>
      </c>
      <c r="CM761" s="28">
        <v>3.73</v>
      </c>
      <c r="CN761" s="24">
        <v>2782</v>
      </c>
      <c r="CO761" s="24">
        <v>39.409999999999997</v>
      </c>
      <c r="CP761" s="24">
        <v>2057</v>
      </c>
      <c r="CQ761" s="24">
        <v>2833</v>
      </c>
      <c r="CR761" s="24">
        <v>2189</v>
      </c>
      <c r="CS761" s="24">
        <v>7143</v>
      </c>
      <c r="CT761" s="24">
        <v>1277</v>
      </c>
      <c r="CU761" s="24">
        <v>2757</v>
      </c>
      <c r="CV761" s="24">
        <v>2169</v>
      </c>
      <c r="CW761" s="24">
        <v>1389</v>
      </c>
      <c r="CX761" s="24">
        <v>71.540000000000006</v>
      </c>
      <c r="CY761" s="24">
        <v>97.49</v>
      </c>
      <c r="CZ761" s="24">
        <v>81.45</v>
      </c>
      <c r="DA761" s="24">
        <v>44.92</v>
      </c>
      <c r="DB761" s="24">
        <v>2063</v>
      </c>
      <c r="DC761" s="24">
        <v>3.44</v>
      </c>
      <c r="DD761" s="24">
        <v>6.88</v>
      </c>
      <c r="DE761" s="24">
        <v>889</v>
      </c>
      <c r="DF761" s="24">
        <v>12.59</v>
      </c>
      <c r="DG761" s="24">
        <v>9.92</v>
      </c>
      <c r="DH761" s="24">
        <v>8.5299999999999994</v>
      </c>
    </row>
    <row r="762" spans="1:112" ht="12.3" customHeight="1">
      <c r="A762" s="24">
        <v>773</v>
      </c>
      <c r="B762" s="24" t="s">
        <v>169</v>
      </c>
      <c r="C762" s="24" t="s">
        <v>170</v>
      </c>
      <c r="D762" s="25" t="s">
        <v>620</v>
      </c>
      <c r="E762" s="25" t="s">
        <v>879</v>
      </c>
      <c r="F762" s="25" t="s">
        <v>2330</v>
      </c>
      <c r="G762" s="25" t="s">
        <v>2331</v>
      </c>
      <c r="H762" s="25" t="s">
        <v>323</v>
      </c>
      <c r="I762" s="26">
        <v>2858</v>
      </c>
      <c r="J762" s="27">
        <v>3388.9703813559322</v>
      </c>
      <c r="K762" s="27">
        <f t="shared" si="394"/>
        <v>1288.9580000000001</v>
      </c>
      <c r="L762" s="24">
        <v>448</v>
      </c>
      <c r="M762" s="24">
        <v>247</v>
      </c>
      <c r="N762" s="24">
        <v>121</v>
      </c>
      <c r="O762" s="24">
        <f t="shared" si="395"/>
        <v>368</v>
      </c>
      <c r="P762" s="28">
        <v>45.1</v>
      </c>
      <c r="Q762" s="28">
        <f t="shared" si="396"/>
        <v>0.52998706385369609</v>
      </c>
      <c r="R762" s="29">
        <v>0.47422689558019782</v>
      </c>
      <c r="S762" s="29">
        <v>8.56259798205561E-2</v>
      </c>
      <c r="T762" s="29">
        <v>0.36045003289284894</v>
      </c>
      <c r="U762" s="28" t="s">
        <v>128</v>
      </c>
      <c r="V762" s="28" t="s">
        <v>129</v>
      </c>
      <c r="W762" s="28">
        <v>0.67357412899419755</v>
      </c>
      <c r="X762" s="27">
        <v>2282.7227728089556</v>
      </c>
      <c r="Y762" s="30">
        <f t="shared" si="397"/>
        <v>1.8280678613403857E-4</v>
      </c>
      <c r="Z762" s="27">
        <f t="shared" si="398"/>
        <v>2282.7227728089556</v>
      </c>
      <c r="AA762" s="27">
        <v>0</v>
      </c>
      <c r="AB762" s="27">
        <v>0</v>
      </c>
      <c r="AC762" s="27">
        <v>0</v>
      </c>
      <c r="AD762" s="27">
        <v>0</v>
      </c>
      <c r="AE762" s="27">
        <v>0</v>
      </c>
      <c r="AF762" s="27">
        <f t="shared" si="399"/>
        <v>0</v>
      </c>
      <c r="AG762" s="27">
        <f t="shared" si="400"/>
        <v>0</v>
      </c>
      <c r="AH762" s="27">
        <v>0</v>
      </c>
      <c r="AI762" s="27">
        <v>0</v>
      </c>
      <c r="AJ762" s="27">
        <v>0</v>
      </c>
      <c r="AK762" s="27">
        <v>0</v>
      </c>
      <c r="AL762" s="27">
        <v>0</v>
      </c>
      <c r="AM762" s="27">
        <v>0</v>
      </c>
      <c r="AN762" s="27">
        <f t="shared" si="401"/>
        <v>0</v>
      </c>
      <c r="AO762" s="27">
        <v>0</v>
      </c>
      <c r="AP762" s="30">
        <f t="shared" si="402"/>
        <v>0</v>
      </c>
      <c r="AQ762" s="30">
        <f t="shared" si="403"/>
        <v>0</v>
      </c>
      <c r="AR762" s="31">
        <f t="shared" si="404"/>
        <v>0</v>
      </c>
      <c r="AS762" s="31">
        <f t="shared" si="427"/>
        <v>0</v>
      </c>
      <c r="AT762" s="32">
        <f t="shared" si="405"/>
        <v>0</v>
      </c>
      <c r="AU762" s="24">
        <v>611.60530912673141</v>
      </c>
      <c r="AV762" s="28">
        <f t="shared" si="406"/>
        <v>1.6984612415727223E-2</v>
      </c>
      <c r="AW762" s="30">
        <f t="shared" si="407"/>
        <v>2.1813745712034708E-4</v>
      </c>
      <c r="AX762" s="33">
        <f t="shared" si="408"/>
        <v>1.6984612415727223E-2</v>
      </c>
      <c r="AY762" s="30">
        <f t="shared" si="409"/>
        <v>2.1813745712034708E-4</v>
      </c>
      <c r="AZ762" s="31">
        <f t="shared" si="410"/>
        <v>0.8964347638377308</v>
      </c>
      <c r="BA762" s="31">
        <f t="shared" si="422"/>
        <v>611.60530912673141</v>
      </c>
      <c r="BB762" s="33">
        <f t="shared" si="411"/>
        <v>0</v>
      </c>
      <c r="BC762" s="31">
        <f t="shared" si="412"/>
        <v>0.46254875727788525</v>
      </c>
      <c r="BD762" s="30">
        <f t="shared" si="413"/>
        <v>1.8280678613403857E-4</v>
      </c>
      <c r="BE762" s="31">
        <f t="shared" si="414"/>
        <v>0.94276799873509953</v>
      </c>
      <c r="BF762" s="31">
        <f t="shared" si="415"/>
        <v>0.53884164483847707</v>
      </c>
      <c r="BG762" s="31">
        <f t="shared" si="416"/>
        <v>0.8177798121940848</v>
      </c>
      <c r="BH762" s="24">
        <v>0</v>
      </c>
      <c r="BI762" s="24">
        <v>311.87338842000003</v>
      </c>
      <c r="BJ762" s="24">
        <f t="shared" si="424"/>
        <v>10.86649424795425</v>
      </c>
      <c r="BK762" s="28">
        <f t="shared" si="425"/>
        <v>5.433247123977125E-3</v>
      </c>
      <c r="BL762" s="28" t="str">
        <f t="shared" si="417"/>
        <v>TRUEFALSE</v>
      </c>
      <c r="BM762" s="24" t="str">
        <f t="shared" si="418"/>
        <v>FALSEFALSE</v>
      </c>
      <c r="BN762" s="28">
        <v>0.59189999999999998</v>
      </c>
      <c r="BO762" s="28">
        <f t="shared" si="419"/>
        <v>0.52613333333333334</v>
      </c>
      <c r="BP762" s="24">
        <v>16.55</v>
      </c>
      <c r="BQ762" s="24">
        <f t="shared" si="426"/>
        <v>64.857142857142861</v>
      </c>
      <c r="BR762" s="24">
        <v>14</v>
      </c>
      <c r="BS762" s="28">
        <v>46.44</v>
      </c>
      <c r="BT762" s="28">
        <v>1327.2551999999998</v>
      </c>
      <c r="BU762" s="24">
        <v>15.72</v>
      </c>
      <c r="BV762" s="28">
        <v>34.1</v>
      </c>
      <c r="BW762" s="28">
        <v>974.57799999999997</v>
      </c>
      <c r="BX762" s="24">
        <v>995</v>
      </c>
      <c r="BY762" s="24">
        <v>1681</v>
      </c>
      <c r="BZ762" s="24">
        <v>182</v>
      </c>
      <c r="CA762" s="24">
        <v>815</v>
      </c>
      <c r="CB762" s="24">
        <v>345</v>
      </c>
      <c r="CC762" s="24">
        <v>1698</v>
      </c>
      <c r="CD762" s="24">
        <v>70.02</v>
      </c>
      <c r="CE762" s="24">
        <v>27.05</v>
      </c>
      <c r="CF762" s="24">
        <v>116.52</v>
      </c>
      <c r="CG762" s="24">
        <v>0</v>
      </c>
      <c r="CH762" s="24">
        <v>2858</v>
      </c>
      <c r="CI762" s="24">
        <v>100</v>
      </c>
      <c r="CJ762" s="24" t="s">
        <v>1980</v>
      </c>
      <c r="CK762" s="24">
        <v>840</v>
      </c>
      <c r="CL762" s="28">
        <v>1.02</v>
      </c>
      <c r="CM762" s="28">
        <v>3.46</v>
      </c>
      <c r="CN762" s="24">
        <v>230</v>
      </c>
      <c r="CO762" s="24">
        <v>27.38</v>
      </c>
      <c r="CP762" s="24">
        <v>185</v>
      </c>
      <c r="CQ762" s="24">
        <v>497</v>
      </c>
      <c r="CR762" s="24">
        <v>226</v>
      </c>
      <c r="CS762" s="24">
        <v>908</v>
      </c>
      <c r="CT762" s="24">
        <v>167</v>
      </c>
      <c r="CU762" s="24">
        <v>371</v>
      </c>
      <c r="CV762" s="24">
        <v>194</v>
      </c>
      <c r="CW762" s="24">
        <v>76</v>
      </c>
      <c r="CX762" s="24">
        <v>55.67</v>
      </c>
      <c r="CY762" s="24">
        <v>94.4</v>
      </c>
      <c r="CZ762" s="24">
        <v>69.78</v>
      </c>
      <c r="DA762" s="24">
        <v>20.49</v>
      </c>
      <c r="DB762" s="24">
        <v>361</v>
      </c>
      <c r="DC762" s="24">
        <v>6.56</v>
      </c>
      <c r="DD762" s="24">
        <v>7.38</v>
      </c>
      <c r="DE762" s="24">
        <v>104</v>
      </c>
      <c r="DF762" s="24">
        <v>12.38</v>
      </c>
      <c r="DG762" s="24">
        <v>26.55</v>
      </c>
      <c r="DH762" s="24">
        <v>14.09</v>
      </c>
    </row>
    <row r="763" spans="1:112" ht="12.3" customHeight="1">
      <c r="A763" s="24">
        <v>774</v>
      </c>
      <c r="B763" s="24" t="s">
        <v>169</v>
      </c>
      <c r="C763" s="24" t="s">
        <v>170</v>
      </c>
      <c r="D763" s="25" t="s">
        <v>620</v>
      </c>
      <c r="E763" s="25" t="s">
        <v>879</v>
      </c>
      <c r="F763" s="25" t="s">
        <v>1516</v>
      </c>
      <c r="G763" s="25" t="s">
        <v>1517</v>
      </c>
      <c r="H763" s="25" t="s">
        <v>323</v>
      </c>
      <c r="I763" s="26">
        <v>8268</v>
      </c>
      <c r="J763" s="27">
        <v>9804.0612711864396</v>
      </c>
      <c r="K763" s="27">
        <f t="shared" si="394"/>
        <v>2620.1291999999999</v>
      </c>
      <c r="L763" s="24">
        <v>1082</v>
      </c>
      <c r="M763" s="24">
        <v>316</v>
      </c>
      <c r="N763" s="24">
        <v>186</v>
      </c>
      <c r="O763" s="24">
        <f t="shared" si="395"/>
        <v>502</v>
      </c>
      <c r="P763" s="28">
        <v>31.689999999999998</v>
      </c>
      <c r="Q763" s="28">
        <f t="shared" si="396"/>
        <v>0.44689667652631565</v>
      </c>
      <c r="R763" s="29">
        <v>0.47422689558019782</v>
      </c>
      <c r="S763" s="29">
        <v>8.56259798205561E-2</v>
      </c>
      <c r="T763" s="29">
        <v>0.36045003289284894</v>
      </c>
      <c r="U763" s="28" t="s">
        <v>128</v>
      </c>
      <c r="V763" s="28" t="s">
        <v>129</v>
      </c>
      <c r="W763" s="28">
        <v>0.47329410527330629</v>
      </c>
      <c r="X763" s="27">
        <v>4640.2044073908601</v>
      </c>
      <c r="Y763" s="30">
        <f t="shared" si="397"/>
        <v>3.7160046976546126E-4</v>
      </c>
      <c r="Z763" s="27">
        <f t="shared" si="398"/>
        <v>4640.2044073908601</v>
      </c>
      <c r="AA763" s="27">
        <v>0</v>
      </c>
      <c r="AB763" s="27">
        <v>0</v>
      </c>
      <c r="AC763" s="27">
        <v>0</v>
      </c>
      <c r="AD763" s="27">
        <v>0</v>
      </c>
      <c r="AE763" s="27">
        <v>0</v>
      </c>
      <c r="AF763" s="27">
        <f t="shared" si="399"/>
        <v>0</v>
      </c>
      <c r="AG763" s="27">
        <f t="shared" si="400"/>
        <v>0</v>
      </c>
      <c r="AH763" s="27">
        <v>0</v>
      </c>
      <c r="AI763" s="27">
        <v>0</v>
      </c>
      <c r="AJ763" s="27">
        <v>0</v>
      </c>
      <c r="AK763" s="27">
        <v>0</v>
      </c>
      <c r="AL763" s="27">
        <v>0</v>
      </c>
      <c r="AM763" s="27">
        <v>0</v>
      </c>
      <c r="AN763" s="27">
        <f t="shared" si="401"/>
        <v>0</v>
      </c>
      <c r="AO763" s="27">
        <v>0</v>
      </c>
      <c r="AP763" s="30">
        <f t="shared" si="402"/>
        <v>0</v>
      </c>
      <c r="AQ763" s="30">
        <f t="shared" si="403"/>
        <v>0</v>
      </c>
      <c r="AR763" s="31">
        <f t="shared" si="404"/>
        <v>0</v>
      </c>
      <c r="AS763" s="31">
        <f t="shared" si="427"/>
        <v>0</v>
      </c>
      <c r="AT763" s="32">
        <f t="shared" si="405"/>
        <v>0</v>
      </c>
      <c r="AU763" s="24">
        <v>1070.1179720229454</v>
      </c>
      <c r="AV763" s="28">
        <f t="shared" si="406"/>
        <v>2.9717758696152164E-2</v>
      </c>
      <c r="AW763" s="30">
        <f t="shared" si="407"/>
        <v>3.816723134224758E-4</v>
      </c>
      <c r="AX763" s="33">
        <f t="shared" si="408"/>
        <v>2.9717758696152164E-2</v>
      </c>
      <c r="AY763" s="30">
        <f t="shared" si="409"/>
        <v>3.816723134224758E-4</v>
      </c>
      <c r="AZ763" s="31">
        <f t="shared" si="410"/>
        <v>0.89777625993054544</v>
      </c>
      <c r="BA763" s="31">
        <f t="shared" si="422"/>
        <v>1070.1179720229454</v>
      </c>
      <c r="BB763" s="33">
        <f t="shared" si="411"/>
        <v>0</v>
      </c>
      <c r="BC763" s="31">
        <f t="shared" si="412"/>
        <v>0.46724030473563177</v>
      </c>
      <c r="BD763" s="30">
        <f t="shared" si="413"/>
        <v>3.7160046976546126E-4</v>
      </c>
      <c r="BE763" s="31">
        <f t="shared" si="414"/>
        <v>0.94349906504729464</v>
      </c>
      <c r="BF763" s="31">
        <f t="shared" si="415"/>
        <v>0.4723882569301221</v>
      </c>
      <c r="BG763" s="31">
        <f t="shared" si="416"/>
        <v>0.71692599066058882</v>
      </c>
      <c r="BH763" s="24">
        <v>100</v>
      </c>
      <c r="BI763" s="24">
        <v>3.3207090664300001</v>
      </c>
      <c r="BJ763" s="24">
        <f t="shared" si="424"/>
        <v>2952.3999468362063</v>
      </c>
      <c r="BK763" s="28">
        <v>1</v>
      </c>
      <c r="BL763" s="28" t="str">
        <f t="shared" si="417"/>
        <v>FALSETRUE</v>
      </c>
      <c r="BM763" s="24" t="str">
        <f t="shared" si="418"/>
        <v>FALSETRUE</v>
      </c>
      <c r="BN763" s="28">
        <v>0.44369999999999998</v>
      </c>
      <c r="BO763" s="28">
        <f t="shared" si="419"/>
        <v>0.39439999999999997</v>
      </c>
      <c r="BP763" s="24">
        <v>7.83</v>
      </c>
      <c r="BQ763" s="24">
        <f t="shared" si="426"/>
        <v>565.25</v>
      </c>
      <c r="BR763" s="24">
        <v>4</v>
      </c>
      <c r="BS763" s="28">
        <v>8.4600000000000009</v>
      </c>
      <c r="BT763" s="28">
        <v>699.47280000000012</v>
      </c>
      <c r="BU763" s="24">
        <v>0.06</v>
      </c>
      <c r="BV763" s="28">
        <v>7.26</v>
      </c>
      <c r="BW763" s="28">
        <v>600.2568</v>
      </c>
      <c r="BX763" s="24">
        <v>2418</v>
      </c>
      <c r="BY763" s="24">
        <v>5450</v>
      </c>
      <c r="BZ763" s="24">
        <v>400</v>
      </c>
      <c r="CA763" s="24">
        <v>1884</v>
      </c>
      <c r="CB763" s="24">
        <v>1133</v>
      </c>
      <c r="CC763" s="24">
        <v>5251</v>
      </c>
      <c r="CD763" s="24">
        <v>51.71</v>
      </c>
      <c r="CE763" s="24">
        <v>27.45</v>
      </c>
      <c r="CF763" s="24">
        <v>110.81</v>
      </c>
      <c r="CG763" s="24">
        <v>8268</v>
      </c>
      <c r="CH763" s="24">
        <v>0</v>
      </c>
      <c r="CI763" s="24">
        <v>0</v>
      </c>
      <c r="CJ763" s="24" t="s">
        <v>98</v>
      </c>
      <c r="CK763" s="24">
        <v>1701</v>
      </c>
      <c r="CL763" s="28">
        <v>1.02</v>
      </c>
      <c r="CM763" s="28">
        <v>4.9400000000000004</v>
      </c>
      <c r="CN763" s="24">
        <v>849</v>
      </c>
      <c r="CO763" s="24">
        <v>49.94</v>
      </c>
      <c r="CP763" s="24">
        <v>465</v>
      </c>
      <c r="CQ763" s="24">
        <v>900</v>
      </c>
      <c r="CR763" s="24">
        <v>896</v>
      </c>
      <c r="CS763" s="24">
        <v>2261</v>
      </c>
      <c r="CT763" s="24">
        <v>331</v>
      </c>
      <c r="CU763" s="24">
        <v>897</v>
      </c>
      <c r="CV763" s="24">
        <v>728</v>
      </c>
      <c r="CW763" s="24">
        <v>465</v>
      </c>
      <c r="CX763" s="24">
        <v>50.46</v>
      </c>
      <c r="CY763" s="24">
        <v>96.97</v>
      </c>
      <c r="CZ763" s="24">
        <v>75.44</v>
      </c>
      <c r="DA763" s="24">
        <v>37.409999999999997</v>
      </c>
      <c r="DB763" s="24">
        <v>525</v>
      </c>
      <c r="DC763" s="24">
        <v>4.26</v>
      </c>
      <c r="DD763" s="24">
        <v>14.18</v>
      </c>
      <c r="DE763" s="24">
        <v>254</v>
      </c>
      <c r="DF763" s="24">
        <v>14.94</v>
      </c>
      <c r="DG763" s="24">
        <v>11.12</v>
      </c>
      <c r="DH763" s="24">
        <v>5.24</v>
      </c>
    </row>
    <row r="764" spans="1:112" ht="12.3" customHeight="1">
      <c r="A764" s="24">
        <v>775</v>
      </c>
      <c r="B764" s="24" t="s">
        <v>169</v>
      </c>
      <c r="C764" s="24" t="s">
        <v>170</v>
      </c>
      <c r="D764" s="25" t="s">
        <v>620</v>
      </c>
      <c r="E764" s="25" t="s">
        <v>879</v>
      </c>
      <c r="F764" s="25" t="s">
        <v>1641</v>
      </c>
      <c r="G764" s="25" t="s">
        <v>1642</v>
      </c>
      <c r="H764" s="25" t="s">
        <v>323</v>
      </c>
      <c r="I764" s="26">
        <v>6239</v>
      </c>
      <c r="J764" s="27">
        <v>7398.1057415254236</v>
      </c>
      <c r="K764" s="27">
        <f t="shared" si="394"/>
        <v>2015.8209000000002</v>
      </c>
      <c r="L764" s="24">
        <v>1058</v>
      </c>
      <c r="M764" s="24">
        <v>320</v>
      </c>
      <c r="N764" s="24">
        <v>185</v>
      </c>
      <c r="O764" s="24">
        <f t="shared" si="395"/>
        <v>505</v>
      </c>
      <c r="P764" s="28">
        <v>32.31</v>
      </c>
      <c r="Q764" s="28">
        <f t="shared" si="396"/>
        <v>0.44925729605778403</v>
      </c>
      <c r="R764" s="29">
        <v>0.47422689558019782</v>
      </c>
      <c r="S764" s="29">
        <v>8.56259798205561E-2</v>
      </c>
      <c r="T764" s="29">
        <v>0.36045003289284894</v>
      </c>
      <c r="U764" s="28" t="s">
        <v>128</v>
      </c>
      <c r="V764" s="28" t="s">
        <v>129</v>
      </c>
      <c r="W764" s="28">
        <v>0.48255388265637533</v>
      </c>
      <c r="X764" s="27">
        <v>3569.984649875516</v>
      </c>
      <c r="Y764" s="30">
        <f t="shared" si="397"/>
        <v>2.8589429612976158E-4</v>
      </c>
      <c r="Z764" s="27">
        <f t="shared" si="398"/>
        <v>3569.984649875516</v>
      </c>
      <c r="AA764" s="27">
        <v>0</v>
      </c>
      <c r="AB764" s="27">
        <v>0</v>
      </c>
      <c r="AC764" s="27">
        <v>0</v>
      </c>
      <c r="AD764" s="27">
        <v>0</v>
      </c>
      <c r="AE764" s="27">
        <v>0</v>
      </c>
      <c r="AF764" s="27">
        <f t="shared" si="399"/>
        <v>0</v>
      </c>
      <c r="AG764" s="27">
        <f t="shared" si="400"/>
        <v>0</v>
      </c>
      <c r="AH764" s="27">
        <v>0</v>
      </c>
      <c r="AI764" s="27">
        <v>0</v>
      </c>
      <c r="AJ764" s="27">
        <v>0</v>
      </c>
      <c r="AK764" s="27">
        <v>0</v>
      </c>
      <c r="AL764" s="27">
        <v>0</v>
      </c>
      <c r="AM764" s="27">
        <v>0</v>
      </c>
      <c r="AN764" s="27">
        <f t="shared" si="401"/>
        <v>0</v>
      </c>
      <c r="AO764" s="27">
        <v>0</v>
      </c>
      <c r="AP764" s="30">
        <f t="shared" si="402"/>
        <v>0</v>
      </c>
      <c r="AQ764" s="30">
        <f t="shared" si="403"/>
        <v>0</v>
      </c>
      <c r="AR764" s="31">
        <f t="shared" si="404"/>
        <v>0</v>
      </c>
      <c r="AS764" s="31">
        <f t="shared" si="427"/>
        <v>0</v>
      </c>
      <c r="AT764" s="32">
        <f t="shared" si="405"/>
        <v>0</v>
      </c>
      <c r="AU764" s="24">
        <v>776.91175107676429</v>
      </c>
      <c r="AV764" s="28">
        <f t="shared" si="406"/>
        <v>2.1575262307817089E-2</v>
      </c>
      <c r="AW764" s="30">
        <f t="shared" si="407"/>
        <v>2.7709627640214716E-4</v>
      </c>
      <c r="AX764" s="33">
        <f t="shared" si="408"/>
        <v>2.1575262307817089E-2</v>
      </c>
      <c r="AY764" s="30">
        <f t="shared" si="409"/>
        <v>2.7709627640214716E-4</v>
      </c>
      <c r="AZ764" s="31">
        <f t="shared" si="410"/>
        <v>0.89691841012263884</v>
      </c>
      <c r="BA764" s="31">
        <f t="shared" si="422"/>
        <v>776.91175107676429</v>
      </c>
      <c r="BB764" s="33">
        <f t="shared" si="411"/>
        <v>0</v>
      </c>
      <c r="BC764" s="31">
        <f t="shared" si="412"/>
        <v>0.4642401893368846</v>
      </c>
      <c r="BD764" s="30">
        <f t="shared" si="413"/>
        <v>2.8589429612976158E-4</v>
      </c>
      <c r="BE764" s="31">
        <f t="shared" si="414"/>
        <v>0.94316718479003714</v>
      </c>
      <c r="BF764" s="31">
        <f t="shared" si="415"/>
        <v>0.4753356539141807</v>
      </c>
      <c r="BG764" s="31">
        <f t="shared" si="416"/>
        <v>0.72139914483338363</v>
      </c>
      <c r="BH764" s="24">
        <v>99.2</v>
      </c>
      <c r="BI764" s="24">
        <v>58.356780670699997</v>
      </c>
      <c r="BJ764" s="24">
        <f t="shared" si="424"/>
        <v>126.77371260885701</v>
      </c>
      <c r="BK764" s="28">
        <f t="shared" ref="BK764:BK802" si="428">BJ764/(2000)</f>
        <v>6.3386856304428502E-2</v>
      </c>
      <c r="BL764" s="28" t="str">
        <f t="shared" si="417"/>
        <v>TRUETRUE</v>
      </c>
      <c r="BM764" s="24" t="str">
        <f t="shared" si="418"/>
        <v>FALSETRUE</v>
      </c>
      <c r="BN764" s="28">
        <v>0.41220000000000001</v>
      </c>
      <c r="BO764" s="28">
        <f t="shared" si="419"/>
        <v>0.3664</v>
      </c>
      <c r="BP764" s="24">
        <v>10.34</v>
      </c>
      <c r="BQ764" s="24">
        <f t="shared" si="426"/>
        <v>161</v>
      </c>
      <c r="BR764" s="24">
        <v>10</v>
      </c>
      <c r="BS764" s="28">
        <v>14.59</v>
      </c>
      <c r="BT764" s="28">
        <v>910.27009999999996</v>
      </c>
      <c r="BU764" s="24">
        <v>0.06</v>
      </c>
      <c r="BV764" s="28">
        <v>4.5000000000000009</v>
      </c>
      <c r="BW764" s="28">
        <v>280.75500000000005</v>
      </c>
      <c r="BX764" s="24">
        <v>1633</v>
      </c>
      <c r="BY764" s="24">
        <v>3962</v>
      </c>
      <c r="BZ764" s="24">
        <v>644</v>
      </c>
      <c r="CA764" s="24">
        <v>1272</v>
      </c>
      <c r="CB764" s="24">
        <v>735</v>
      </c>
      <c r="CC764" s="24">
        <v>4232</v>
      </c>
      <c r="CD764" s="24">
        <v>57.47</v>
      </c>
      <c r="CE764" s="24">
        <v>31.96</v>
      </c>
      <c r="CF764" s="24">
        <v>99.33</v>
      </c>
      <c r="CG764" s="24">
        <v>6189</v>
      </c>
      <c r="CH764" s="24">
        <v>50</v>
      </c>
      <c r="CI764" s="24">
        <v>0.8</v>
      </c>
      <c r="CJ764" s="24" t="s">
        <v>98</v>
      </c>
      <c r="CK764" s="24">
        <v>1672</v>
      </c>
      <c r="CL764" s="28">
        <v>1</v>
      </c>
      <c r="CM764" s="28">
        <v>3.75</v>
      </c>
      <c r="CN764" s="24">
        <v>621</v>
      </c>
      <c r="CO764" s="24">
        <v>37.14</v>
      </c>
      <c r="CP764" s="24">
        <v>457</v>
      </c>
      <c r="CQ764" s="24">
        <v>836</v>
      </c>
      <c r="CR764" s="24">
        <v>317</v>
      </c>
      <c r="CS764" s="24">
        <v>1610</v>
      </c>
      <c r="CT764" s="24">
        <v>297</v>
      </c>
      <c r="CU764" s="24">
        <v>676</v>
      </c>
      <c r="CV764" s="24">
        <v>507</v>
      </c>
      <c r="CW764" s="24">
        <v>332</v>
      </c>
      <c r="CX764" s="24">
        <v>67.19</v>
      </c>
      <c r="CY764" s="24">
        <v>98.83</v>
      </c>
      <c r="CZ764" s="24">
        <v>83.39</v>
      </c>
      <c r="DA764" s="24">
        <v>43.46</v>
      </c>
      <c r="DB764" s="24">
        <v>537</v>
      </c>
      <c r="DC764" s="24">
        <v>1.63</v>
      </c>
      <c r="DD764" s="24">
        <v>6.34</v>
      </c>
      <c r="DE764" s="24">
        <v>242</v>
      </c>
      <c r="DF764" s="24">
        <v>14.47</v>
      </c>
      <c r="DG764" s="24">
        <v>15.49</v>
      </c>
      <c r="DH764" s="24">
        <v>11.52</v>
      </c>
    </row>
    <row r="765" spans="1:112" ht="12.3" customHeight="1">
      <c r="A765" s="24">
        <v>776</v>
      </c>
      <c r="B765" s="24" t="s">
        <v>169</v>
      </c>
      <c r="C765" s="24" t="s">
        <v>170</v>
      </c>
      <c r="D765" s="25" t="s">
        <v>620</v>
      </c>
      <c r="E765" s="25" t="s">
        <v>879</v>
      </c>
      <c r="F765" s="25" t="s">
        <v>2217</v>
      </c>
      <c r="G765" s="25" t="s">
        <v>2218</v>
      </c>
      <c r="H765" s="25" t="s">
        <v>323</v>
      </c>
      <c r="I765" s="26">
        <v>4086</v>
      </c>
      <c r="J765" s="27">
        <v>4845.1130084745764</v>
      </c>
      <c r="K765" s="27">
        <f t="shared" si="394"/>
        <v>1486.8954000000001</v>
      </c>
      <c r="L765" s="24">
        <v>666</v>
      </c>
      <c r="M765" s="24">
        <v>278</v>
      </c>
      <c r="N765" s="24">
        <v>103</v>
      </c>
      <c r="O765" s="24">
        <f t="shared" si="395"/>
        <v>381</v>
      </c>
      <c r="P765" s="28">
        <v>36.39</v>
      </c>
      <c r="Q765" s="28">
        <f t="shared" si="396"/>
        <v>0.47137923130369336</v>
      </c>
      <c r="R765" s="29">
        <v>0.47422689558019782</v>
      </c>
      <c r="S765" s="29">
        <v>8.56259798205561E-2</v>
      </c>
      <c r="T765" s="29">
        <v>0.36045003289284894</v>
      </c>
      <c r="U765" s="28" t="s">
        <v>128</v>
      </c>
      <c r="V765" s="28" t="s">
        <v>129</v>
      </c>
      <c r="W765" s="28">
        <v>0.54348919188689238</v>
      </c>
      <c r="X765" s="27">
        <v>2633.2665535765177</v>
      </c>
      <c r="Y765" s="30">
        <f t="shared" si="397"/>
        <v>2.1087930668919062E-4</v>
      </c>
      <c r="Z765" s="27">
        <f t="shared" si="398"/>
        <v>2633.2665535765177</v>
      </c>
      <c r="AA765" s="27">
        <v>0</v>
      </c>
      <c r="AB765" s="27">
        <v>0</v>
      </c>
      <c r="AC765" s="27">
        <v>0</v>
      </c>
      <c r="AD765" s="27">
        <v>0</v>
      </c>
      <c r="AE765" s="27">
        <v>0</v>
      </c>
      <c r="AF765" s="27">
        <f t="shared" si="399"/>
        <v>0</v>
      </c>
      <c r="AG765" s="27">
        <f t="shared" si="400"/>
        <v>0</v>
      </c>
      <c r="AH765" s="27">
        <v>0</v>
      </c>
      <c r="AI765" s="27">
        <v>0</v>
      </c>
      <c r="AJ765" s="27">
        <v>0</v>
      </c>
      <c r="AK765" s="27">
        <v>0</v>
      </c>
      <c r="AL765" s="27">
        <v>0</v>
      </c>
      <c r="AM765" s="27">
        <v>0</v>
      </c>
      <c r="AN765" s="27">
        <f t="shared" si="401"/>
        <v>0</v>
      </c>
      <c r="AO765" s="27">
        <v>0</v>
      </c>
      <c r="AP765" s="30">
        <f t="shared" si="402"/>
        <v>0</v>
      </c>
      <c r="AQ765" s="30">
        <f t="shared" si="403"/>
        <v>0</v>
      </c>
      <c r="AR765" s="31">
        <f t="shared" si="404"/>
        <v>0</v>
      </c>
      <c r="AS765" s="31">
        <f t="shared" si="427"/>
        <v>0</v>
      </c>
      <c r="AT765" s="32">
        <f t="shared" si="405"/>
        <v>0</v>
      </c>
      <c r="AU765" s="24">
        <v>905.9964828754496</v>
      </c>
      <c r="AV765" s="28">
        <f t="shared" si="406"/>
        <v>2.5160015588522291E-2</v>
      </c>
      <c r="AW765" s="30">
        <f t="shared" si="407"/>
        <v>3.2313612387801745E-4</v>
      </c>
      <c r="AX765" s="33">
        <f t="shared" si="408"/>
        <v>2.5160015588522291E-2</v>
      </c>
      <c r="AY765" s="30">
        <f t="shared" si="409"/>
        <v>3.2313612387801745E-4</v>
      </c>
      <c r="AZ765" s="31">
        <f t="shared" si="410"/>
        <v>0.89729608052819787</v>
      </c>
      <c r="BA765" s="31">
        <f t="shared" si="422"/>
        <v>905.9964828754496</v>
      </c>
      <c r="BB765" s="33">
        <f t="shared" si="411"/>
        <v>0</v>
      </c>
      <c r="BC765" s="31">
        <f t="shared" si="412"/>
        <v>0.46556099723230604</v>
      </c>
      <c r="BD765" s="30">
        <f t="shared" si="413"/>
        <v>2.1087930668919062E-4</v>
      </c>
      <c r="BE765" s="31">
        <f t="shared" si="414"/>
        <v>0.94287670403541224</v>
      </c>
      <c r="BF765" s="31">
        <f t="shared" si="415"/>
        <v>0.49552559174299793</v>
      </c>
      <c r="BG765" s="31">
        <f t="shared" si="416"/>
        <v>0.75204065839124845</v>
      </c>
      <c r="BH765" s="24">
        <v>0</v>
      </c>
      <c r="BI765" s="24">
        <v>57.7116067762</v>
      </c>
      <c r="BJ765" s="24">
        <f t="shared" si="424"/>
        <v>83.953874777104261</v>
      </c>
      <c r="BK765" s="28">
        <f t="shared" si="428"/>
        <v>4.1976937388552134E-2</v>
      </c>
      <c r="BL765" s="28" t="str">
        <f t="shared" si="417"/>
        <v>TRUEFALSE</v>
      </c>
      <c r="BM765" s="24" t="str">
        <f t="shared" si="418"/>
        <v>FALSEFALSE</v>
      </c>
      <c r="BN765" s="28">
        <v>0.56359999999999999</v>
      </c>
      <c r="BO765" s="28">
        <f t="shared" si="419"/>
        <v>0.50097777777777774</v>
      </c>
      <c r="BP765" s="24">
        <v>11.04</v>
      </c>
      <c r="BQ765" s="24">
        <f t="shared" si="426"/>
        <v>98.058823529411768</v>
      </c>
      <c r="BR765" s="24">
        <v>17</v>
      </c>
      <c r="BS765" s="28">
        <v>25.07</v>
      </c>
      <c r="BT765" s="28">
        <v>1024.3601999999998</v>
      </c>
      <c r="BU765" s="24">
        <v>1.99</v>
      </c>
      <c r="BV765" s="28">
        <v>12.76</v>
      </c>
      <c r="BW765" s="28">
        <v>521.37360000000001</v>
      </c>
      <c r="BX765" s="24">
        <v>1369</v>
      </c>
      <c r="BY765" s="24">
        <v>2429</v>
      </c>
      <c r="BZ765" s="24">
        <v>288</v>
      </c>
      <c r="CA765" s="24">
        <v>1095</v>
      </c>
      <c r="CB765" s="24">
        <v>562</v>
      </c>
      <c r="CC765" s="24">
        <v>2429</v>
      </c>
      <c r="CD765" s="24">
        <v>68.22</v>
      </c>
      <c r="CE765" s="24">
        <v>27.79</v>
      </c>
      <c r="CF765" s="24">
        <v>108.79</v>
      </c>
      <c r="CG765" s="24">
        <v>0</v>
      </c>
      <c r="CH765" s="24">
        <v>4086</v>
      </c>
      <c r="CI765" s="24">
        <v>100</v>
      </c>
      <c r="CJ765" s="24" t="s">
        <v>1980</v>
      </c>
      <c r="CK765" s="24">
        <v>1066</v>
      </c>
      <c r="CL765" s="28">
        <v>1.01</v>
      </c>
      <c r="CM765" s="28">
        <v>3.85</v>
      </c>
      <c r="CN765" s="24">
        <v>304</v>
      </c>
      <c r="CO765" s="24">
        <v>28.6</v>
      </c>
      <c r="CP765" s="24">
        <v>315</v>
      </c>
      <c r="CQ765" s="24">
        <v>689</v>
      </c>
      <c r="CR765" s="24">
        <v>387</v>
      </c>
      <c r="CS765" s="24">
        <v>1667</v>
      </c>
      <c r="CT765" s="24">
        <v>288</v>
      </c>
      <c r="CU765" s="24">
        <v>528</v>
      </c>
      <c r="CV765" s="24">
        <v>351</v>
      </c>
      <c r="CW765" s="24">
        <v>170</v>
      </c>
      <c r="CX765" s="24">
        <v>74.040000000000006</v>
      </c>
      <c r="CY765" s="24">
        <v>95.14</v>
      </c>
      <c r="CZ765" s="24">
        <v>75.48</v>
      </c>
      <c r="DA765" s="24">
        <v>35.71</v>
      </c>
      <c r="DB765" s="24">
        <v>352</v>
      </c>
      <c r="DC765" s="24">
        <v>5.77</v>
      </c>
      <c r="DD765" s="24">
        <v>10.25</v>
      </c>
      <c r="DE765" s="24">
        <v>145</v>
      </c>
      <c r="DF765" s="24">
        <v>13.64</v>
      </c>
      <c r="DG765" s="24">
        <v>6.68</v>
      </c>
      <c r="DH765" s="24">
        <v>15.19</v>
      </c>
    </row>
    <row r="766" spans="1:112" ht="12.3" customHeight="1">
      <c r="A766" s="24">
        <v>777</v>
      </c>
      <c r="B766" s="24" t="s">
        <v>169</v>
      </c>
      <c r="C766" s="24" t="s">
        <v>170</v>
      </c>
      <c r="D766" s="25" t="s">
        <v>1753</v>
      </c>
      <c r="E766" s="25" t="s">
        <v>1754</v>
      </c>
      <c r="F766" s="25" t="s">
        <v>2006</v>
      </c>
      <c r="G766" s="25" t="s">
        <v>2007</v>
      </c>
      <c r="H766" s="25" t="s">
        <v>323</v>
      </c>
      <c r="I766" s="26">
        <v>17086</v>
      </c>
      <c r="J766" s="27">
        <v>20354.258365208447</v>
      </c>
      <c r="K766" s="27">
        <f t="shared" si="394"/>
        <v>6967.6708000000008</v>
      </c>
      <c r="L766" s="24">
        <v>2468</v>
      </c>
      <c r="M766" s="24">
        <v>952</v>
      </c>
      <c r="N766" s="24">
        <v>747</v>
      </c>
      <c r="O766" s="24">
        <f t="shared" si="395"/>
        <v>1699</v>
      </c>
      <c r="P766" s="28">
        <v>40.78</v>
      </c>
      <c r="Q766" s="28">
        <f t="shared" si="396"/>
        <v>0.46865308136275885</v>
      </c>
      <c r="R766" s="29">
        <v>0.52709680533827241</v>
      </c>
      <c r="S766" s="29">
        <v>7.5598869077682831E-2</v>
      </c>
      <c r="T766" s="29">
        <v>0.25579953652294757</v>
      </c>
      <c r="U766" s="28" t="s">
        <v>294</v>
      </c>
      <c r="V766" s="28" t="s">
        <v>295</v>
      </c>
      <c r="W766" s="28">
        <v>0.53762859702615728</v>
      </c>
      <c r="X766" s="27">
        <v>10943.031368394943</v>
      </c>
      <c r="Y766" s="30">
        <f t="shared" si="397"/>
        <v>8.7634837609239171E-4</v>
      </c>
      <c r="Z766" s="27">
        <f t="shared" si="398"/>
        <v>10943.031368394943</v>
      </c>
      <c r="AA766" s="27">
        <v>0</v>
      </c>
      <c r="AB766" s="27">
        <v>0</v>
      </c>
      <c r="AC766" s="27">
        <v>0</v>
      </c>
      <c r="AD766" s="27">
        <v>0</v>
      </c>
      <c r="AE766" s="27">
        <v>7043</v>
      </c>
      <c r="AF766" s="27">
        <f t="shared" si="399"/>
        <v>7043</v>
      </c>
      <c r="AG766" s="27">
        <f t="shared" si="400"/>
        <v>1</v>
      </c>
      <c r="AH766" s="27">
        <v>0</v>
      </c>
      <c r="AI766" s="27">
        <v>0</v>
      </c>
      <c r="AJ766" s="27">
        <v>0</v>
      </c>
      <c r="AK766" s="27">
        <v>0</v>
      </c>
      <c r="AL766" s="27">
        <v>7043</v>
      </c>
      <c r="AM766" s="27">
        <v>7043</v>
      </c>
      <c r="AN766" s="27">
        <f t="shared" si="401"/>
        <v>1</v>
      </c>
      <c r="AO766" s="27">
        <v>0</v>
      </c>
      <c r="AP766" s="30">
        <f t="shared" si="402"/>
        <v>0</v>
      </c>
      <c r="AQ766" s="30">
        <f t="shared" si="403"/>
        <v>0</v>
      </c>
      <c r="AR766" s="31">
        <f t="shared" si="404"/>
        <v>0</v>
      </c>
      <c r="AS766" s="31">
        <f t="shared" si="427"/>
        <v>0</v>
      </c>
      <c r="AT766" s="32">
        <f t="shared" si="405"/>
        <v>0</v>
      </c>
      <c r="AU766" s="24">
        <v>3020.9350866899777</v>
      </c>
      <c r="AV766" s="28">
        <f t="shared" si="406"/>
        <v>8.3893012069763948E-2</v>
      </c>
      <c r="AW766" s="30">
        <f t="shared" si="407"/>
        <v>1.0774581059099981E-3</v>
      </c>
      <c r="AX766" s="33">
        <f t="shared" si="408"/>
        <v>8.3893012069763948E-2</v>
      </c>
      <c r="AY766" s="30">
        <f t="shared" si="409"/>
        <v>1.0774581059099981E-3</v>
      </c>
      <c r="AZ766" s="31">
        <f t="shared" si="410"/>
        <v>0.90348387446095157</v>
      </c>
      <c r="BA766" s="31">
        <f t="shared" si="422"/>
        <v>3020.9350866899777</v>
      </c>
      <c r="BB766" s="33">
        <f t="shared" si="411"/>
        <v>0</v>
      </c>
      <c r="BC766" s="31">
        <f t="shared" si="412"/>
        <v>0.50482456395632935</v>
      </c>
      <c r="BD766" s="30">
        <f t="shared" si="413"/>
        <v>8.7634837609239171E-4</v>
      </c>
      <c r="BE766" s="31">
        <f t="shared" si="414"/>
        <v>0.94545360178480009</v>
      </c>
      <c r="BF766" s="31">
        <f t="shared" si="415"/>
        <v>0.49465284906234991</v>
      </c>
      <c r="BG766" s="31">
        <f t="shared" si="416"/>
        <v>0.75071612946459498</v>
      </c>
      <c r="BH766" s="24">
        <v>43.64</v>
      </c>
      <c r="BI766" s="24">
        <v>695.39925257599998</v>
      </c>
      <c r="BJ766" s="24">
        <f t="shared" si="424"/>
        <v>29.269888182665159</v>
      </c>
      <c r="BK766" s="28">
        <f t="shared" si="428"/>
        <v>1.4634944091332579E-2</v>
      </c>
      <c r="BL766" s="28" t="str">
        <f t="shared" si="417"/>
        <v>TRUEFALSE</v>
      </c>
      <c r="BM766" s="24" t="str">
        <f t="shared" si="418"/>
        <v>TRUEFALSE</v>
      </c>
      <c r="BN766" s="28">
        <v>0.53700000000000003</v>
      </c>
      <c r="BO766" s="28">
        <f t="shared" si="419"/>
        <v>0.47733333333333339</v>
      </c>
      <c r="BP766" s="24">
        <v>11.39</v>
      </c>
      <c r="BQ766" s="24">
        <f t="shared" si="426"/>
        <v>114.67346938775511</v>
      </c>
      <c r="BR766" s="24">
        <v>49</v>
      </c>
      <c r="BS766" s="28">
        <v>30.68</v>
      </c>
      <c r="BT766" s="28">
        <v>5241.9848000000002</v>
      </c>
      <c r="BU766" s="24">
        <v>2.86</v>
      </c>
      <c r="BV766" s="28">
        <v>28.809999999999995</v>
      </c>
      <c r="BW766" s="28">
        <v>4922.4765999999991</v>
      </c>
      <c r="BX766" s="24">
        <v>5506</v>
      </c>
      <c r="BY766" s="24">
        <v>10254</v>
      </c>
      <c r="BZ766" s="24">
        <v>1326</v>
      </c>
      <c r="CA766" s="24">
        <v>4367</v>
      </c>
      <c r="CB766" s="24">
        <v>2364</v>
      </c>
      <c r="CC766" s="24">
        <v>10355</v>
      </c>
      <c r="CD766" s="24">
        <v>66.63</v>
      </c>
      <c r="CE766" s="24">
        <v>28.65</v>
      </c>
      <c r="CF766" s="24">
        <v>109.11</v>
      </c>
      <c r="CG766" s="24">
        <v>7457</v>
      </c>
      <c r="CH766" s="24">
        <v>9629</v>
      </c>
      <c r="CI766" s="24">
        <v>56.36</v>
      </c>
      <c r="CJ766" s="24" t="s">
        <v>1980</v>
      </c>
      <c r="CK766" s="24">
        <v>4321</v>
      </c>
      <c r="CL766" s="28">
        <v>1.02</v>
      </c>
      <c r="CM766" s="28">
        <v>4.04</v>
      </c>
      <c r="CN766" s="24">
        <v>1428</v>
      </c>
      <c r="CO766" s="24">
        <v>33.06</v>
      </c>
      <c r="CP766" s="24">
        <v>1350</v>
      </c>
      <c r="CQ766" s="24">
        <v>2687</v>
      </c>
      <c r="CR766" s="24">
        <v>1582</v>
      </c>
      <c r="CS766" s="24">
        <v>5619</v>
      </c>
      <c r="CT766" s="24">
        <v>990</v>
      </c>
      <c r="CU766" s="24">
        <v>2217</v>
      </c>
      <c r="CV766" s="24">
        <v>1544</v>
      </c>
      <c r="CW766" s="24">
        <v>851</v>
      </c>
      <c r="CX766" s="24">
        <v>65.69</v>
      </c>
      <c r="CY766" s="24">
        <v>96.27</v>
      </c>
      <c r="CZ766" s="24">
        <v>77.900000000000006</v>
      </c>
      <c r="DA766" s="24">
        <v>40.78</v>
      </c>
      <c r="DB766" s="24">
        <v>1542</v>
      </c>
      <c r="DC766" s="24">
        <v>5.25</v>
      </c>
      <c r="DD766" s="24">
        <v>11.25</v>
      </c>
      <c r="DE766" s="24">
        <v>927</v>
      </c>
      <c r="DF766" s="24">
        <v>21.46</v>
      </c>
      <c r="DG766" s="24">
        <v>19.059999999999999</v>
      </c>
      <c r="DH766" s="24">
        <v>11.54</v>
      </c>
    </row>
    <row r="767" spans="1:112" ht="12.3" customHeight="1">
      <c r="A767" s="24">
        <v>778</v>
      </c>
      <c r="B767" s="24" t="s">
        <v>169</v>
      </c>
      <c r="C767" s="24" t="s">
        <v>170</v>
      </c>
      <c r="D767" s="25" t="s">
        <v>1753</v>
      </c>
      <c r="E767" s="25" t="s">
        <v>1754</v>
      </c>
      <c r="F767" s="25" t="s">
        <v>1755</v>
      </c>
      <c r="G767" s="25" t="s">
        <v>1756</v>
      </c>
      <c r="H767" s="25" t="s">
        <v>323</v>
      </c>
      <c r="I767" s="26">
        <v>3901</v>
      </c>
      <c r="J767" s="27">
        <v>4647.194304265372</v>
      </c>
      <c r="K767" s="27">
        <f t="shared" si="394"/>
        <v>1432.0571</v>
      </c>
      <c r="L767" s="24">
        <v>581</v>
      </c>
      <c r="M767" s="24">
        <v>216</v>
      </c>
      <c r="N767" s="24">
        <v>121</v>
      </c>
      <c r="O767" s="24">
        <f t="shared" si="395"/>
        <v>337</v>
      </c>
      <c r="P767" s="28">
        <v>36.71</v>
      </c>
      <c r="Q767" s="28">
        <f t="shared" si="396"/>
        <v>0.44962017870497217</v>
      </c>
      <c r="R767" s="29">
        <v>0.52709680533827241</v>
      </c>
      <c r="S767" s="29">
        <v>7.5598869077682831E-2</v>
      </c>
      <c r="T767" s="29">
        <v>0.25579953652294757</v>
      </c>
      <c r="U767" s="28" t="s">
        <v>294</v>
      </c>
      <c r="V767" s="28" t="s">
        <v>295</v>
      </c>
      <c r="W767" s="28">
        <v>0.48397120639603319</v>
      </c>
      <c r="X767" s="27">
        <v>2249.1082337920861</v>
      </c>
      <c r="Y767" s="30">
        <f t="shared" si="397"/>
        <v>1.8011484039351855E-4</v>
      </c>
      <c r="Z767" s="27">
        <f t="shared" si="398"/>
        <v>2249.1082337920861</v>
      </c>
      <c r="AA767" s="27">
        <v>0</v>
      </c>
      <c r="AB767" s="27">
        <v>0</v>
      </c>
      <c r="AC767" s="27">
        <v>0</v>
      </c>
      <c r="AD767" s="27">
        <v>0</v>
      </c>
      <c r="AE767" s="27">
        <v>0</v>
      </c>
      <c r="AF767" s="27">
        <f t="shared" si="399"/>
        <v>0</v>
      </c>
      <c r="AG767" s="27">
        <f t="shared" si="400"/>
        <v>0</v>
      </c>
      <c r="AH767" s="27">
        <v>0</v>
      </c>
      <c r="AI767" s="27">
        <v>0</v>
      </c>
      <c r="AJ767" s="27">
        <v>0</v>
      </c>
      <c r="AK767" s="27">
        <v>0</v>
      </c>
      <c r="AL767" s="27">
        <v>0</v>
      </c>
      <c r="AM767" s="27">
        <v>0</v>
      </c>
      <c r="AN767" s="27">
        <f t="shared" si="401"/>
        <v>0</v>
      </c>
      <c r="AO767" s="27">
        <v>0</v>
      </c>
      <c r="AP767" s="30">
        <f t="shared" si="402"/>
        <v>0</v>
      </c>
      <c r="AQ767" s="30">
        <f t="shared" si="403"/>
        <v>0</v>
      </c>
      <c r="AR767" s="31">
        <f t="shared" si="404"/>
        <v>0</v>
      </c>
      <c r="AS767" s="31">
        <f t="shared" si="427"/>
        <v>0</v>
      </c>
      <c r="AT767" s="32">
        <f t="shared" si="405"/>
        <v>0</v>
      </c>
      <c r="AU767" s="24">
        <v>535.75612548040874</v>
      </c>
      <c r="AV767" s="28">
        <f t="shared" si="406"/>
        <v>1.4878239290677775E-2</v>
      </c>
      <c r="AW767" s="30">
        <f t="shared" si="407"/>
        <v>1.9108480110451346E-4</v>
      </c>
      <c r="AX767" s="33">
        <f t="shared" si="408"/>
        <v>1.4878239290677775E-2</v>
      </c>
      <c r="AY767" s="30">
        <f t="shared" si="409"/>
        <v>1.9108480110451346E-4</v>
      </c>
      <c r="AZ767" s="31">
        <f t="shared" si="410"/>
        <v>0.89621284764710263</v>
      </c>
      <c r="BA767" s="31">
        <f t="shared" si="422"/>
        <v>535.75612548040874</v>
      </c>
      <c r="BB767" s="33">
        <f t="shared" si="411"/>
        <v>0</v>
      </c>
      <c r="BC767" s="31">
        <f t="shared" si="412"/>
        <v>0.47939596409201757</v>
      </c>
      <c r="BD767" s="30">
        <f t="shared" si="413"/>
        <v>1.8011484039351855E-4</v>
      </c>
      <c r="BE767" s="31">
        <f t="shared" si="414"/>
        <v>0.94275757470603616</v>
      </c>
      <c r="BF767" s="31">
        <f t="shared" si="415"/>
        <v>0.47563629864748763</v>
      </c>
      <c r="BG767" s="31">
        <f t="shared" si="416"/>
        <v>0.72185542210128961</v>
      </c>
      <c r="BH767" s="24">
        <v>87.18</v>
      </c>
      <c r="BI767" s="24">
        <v>30.607503963100001</v>
      </c>
      <c r="BJ767" s="24">
        <f t="shared" si="424"/>
        <v>151.8318615548647</v>
      </c>
      <c r="BK767" s="28">
        <f t="shared" si="428"/>
        <v>7.5915930777432347E-2</v>
      </c>
      <c r="BL767" s="28" t="str">
        <f t="shared" si="417"/>
        <v>TRUETRUE</v>
      </c>
      <c r="BM767" s="24" t="str">
        <f t="shared" si="418"/>
        <v>FALSETRUE</v>
      </c>
      <c r="BN767" s="28">
        <v>0.47369999999999995</v>
      </c>
      <c r="BO767" s="28">
        <f t="shared" si="419"/>
        <v>0.42106666666666664</v>
      </c>
      <c r="BP767" s="24">
        <v>10.98</v>
      </c>
      <c r="BQ767" s="24">
        <f t="shared" si="426"/>
        <v>158.14285714285714</v>
      </c>
      <c r="BR767" s="24">
        <v>7</v>
      </c>
      <c r="BS767" s="28">
        <v>16.619999999999997</v>
      </c>
      <c r="BT767" s="28">
        <v>648.34619999999995</v>
      </c>
      <c r="BU767" s="24">
        <v>0.22</v>
      </c>
      <c r="BV767" s="28">
        <v>12.03</v>
      </c>
      <c r="BW767" s="28">
        <v>469.2903</v>
      </c>
      <c r="BX767" s="24">
        <v>1151</v>
      </c>
      <c r="BY767" s="24">
        <v>2430</v>
      </c>
      <c r="BZ767" s="24">
        <v>320</v>
      </c>
      <c r="CA767" s="24">
        <v>900</v>
      </c>
      <c r="CB767" s="24">
        <v>501</v>
      </c>
      <c r="CC767" s="24">
        <v>2500</v>
      </c>
      <c r="CD767" s="24">
        <v>60.53</v>
      </c>
      <c r="CE767" s="24">
        <v>29.54</v>
      </c>
      <c r="CF767" s="24">
        <v>103.18</v>
      </c>
      <c r="CG767" s="24">
        <v>3401</v>
      </c>
      <c r="CH767" s="24">
        <v>500</v>
      </c>
      <c r="CI767" s="24">
        <v>12.82</v>
      </c>
      <c r="CJ767" s="24" t="s">
        <v>98</v>
      </c>
      <c r="CK767" s="24">
        <v>945</v>
      </c>
      <c r="CL767" s="28">
        <v>1.03</v>
      </c>
      <c r="CM767" s="28">
        <v>4.25</v>
      </c>
      <c r="CN767" s="24">
        <v>376</v>
      </c>
      <c r="CO767" s="24">
        <v>39.92</v>
      </c>
      <c r="CP767" s="24">
        <v>265</v>
      </c>
      <c r="CQ767" s="24">
        <v>422</v>
      </c>
      <c r="CR767" s="24">
        <v>420</v>
      </c>
      <c r="CS767" s="24">
        <v>1107</v>
      </c>
      <c r="CT767" s="24">
        <v>220</v>
      </c>
      <c r="CU767" s="24">
        <v>463</v>
      </c>
      <c r="CV767" s="24">
        <v>343</v>
      </c>
      <c r="CW767" s="24">
        <v>270</v>
      </c>
      <c r="CX767" s="24">
        <v>68.75</v>
      </c>
      <c r="CY767" s="24">
        <v>96.86</v>
      </c>
      <c r="CZ767" s="24">
        <v>84.07</v>
      </c>
      <c r="DA767" s="24">
        <v>49.18</v>
      </c>
      <c r="DB767" s="24">
        <v>346</v>
      </c>
      <c r="DC767" s="24">
        <v>4.0199999999999996</v>
      </c>
      <c r="DD767" s="24">
        <v>11.15</v>
      </c>
      <c r="DE767" s="24">
        <v>157</v>
      </c>
      <c r="DF767" s="24">
        <v>16.670000000000002</v>
      </c>
      <c r="DG767" s="24">
        <v>15.07</v>
      </c>
      <c r="DH767" s="24">
        <v>10.24</v>
      </c>
    </row>
    <row r="768" spans="1:112" ht="12.3" customHeight="1">
      <c r="A768" s="24">
        <v>779</v>
      </c>
      <c r="B768" s="24" t="s">
        <v>169</v>
      </c>
      <c r="C768" s="24" t="s">
        <v>170</v>
      </c>
      <c r="D768" s="25" t="s">
        <v>1753</v>
      </c>
      <c r="E768" s="25" t="s">
        <v>1754</v>
      </c>
      <c r="F768" s="25" t="s">
        <v>2446</v>
      </c>
      <c r="G768" s="25" t="s">
        <v>2447</v>
      </c>
      <c r="H768" s="25" t="s">
        <v>323</v>
      </c>
      <c r="I768" s="26">
        <v>2279</v>
      </c>
      <c r="J768" s="27">
        <v>2714.9335604770017</v>
      </c>
      <c r="K768" s="27">
        <f t="shared" si="394"/>
        <v>583.42399999999998</v>
      </c>
      <c r="L768" s="24">
        <v>433</v>
      </c>
      <c r="M768" s="24">
        <v>114</v>
      </c>
      <c r="N768" s="24">
        <v>35</v>
      </c>
      <c r="O768" s="24">
        <f t="shared" si="395"/>
        <v>149</v>
      </c>
      <c r="P768" s="28">
        <v>25.6</v>
      </c>
      <c r="Q768" s="28">
        <f t="shared" si="396"/>
        <v>0.39816221988231809</v>
      </c>
      <c r="R768" s="29">
        <v>0.52709680533827241</v>
      </c>
      <c r="S768" s="29">
        <v>7.5598869077682831E-2</v>
      </c>
      <c r="T768" s="29">
        <v>0.25579953652294757</v>
      </c>
      <c r="U768" s="28" t="s">
        <v>294</v>
      </c>
      <c r="V768" s="28" t="s">
        <v>295</v>
      </c>
      <c r="W768" s="28">
        <v>0.33750103197326203</v>
      </c>
      <c r="X768" s="27">
        <v>916.29287839983067</v>
      </c>
      <c r="Y768" s="30">
        <f t="shared" si="397"/>
        <v>7.3379281204463269E-5</v>
      </c>
      <c r="Z768" s="27">
        <f t="shared" si="398"/>
        <v>916.29287839983067</v>
      </c>
      <c r="AA768" s="27">
        <v>0</v>
      </c>
      <c r="AB768" s="27">
        <v>0</v>
      </c>
      <c r="AC768" s="27">
        <v>0</v>
      </c>
      <c r="AD768" s="27">
        <v>0</v>
      </c>
      <c r="AE768" s="27">
        <v>0</v>
      </c>
      <c r="AF768" s="27">
        <f t="shared" si="399"/>
        <v>0</v>
      </c>
      <c r="AG768" s="27">
        <f t="shared" si="400"/>
        <v>0</v>
      </c>
      <c r="AH768" s="27">
        <v>0</v>
      </c>
      <c r="AI768" s="27">
        <v>0</v>
      </c>
      <c r="AJ768" s="27">
        <v>0</v>
      </c>
      <c r="AK768" s="27">
        <v>0</v>
      </c>
      <c r="AL768" s="27">
        <v>0</v>
      </c>
      <c r="AM768" s="27">
        <v>0</v>
      </c>
      <c r="AN768" s="27">
        <f t="shared" si="401"/>
        <v>0</v>
      </c>
      <c r="AO768" s="27">
        <v>0</v>
      </c>
      <c r="AP768" s="30">
        <f t="shared" si="402"/>
        <v>0</v>
      </c>
      <c r="AQ768" s="30">
        <f t="shared" si="403"/>
        <v>0</v>
      </c>
      <c r="AR768" s="31">
        <f t="shared" si="404"/>
        <v>0</v>
      </c>
      <c r="AS768" s="31">
        <f t="shared" si="427"/>
        <v>0</v>
      </c>
      <c r="AT768" s="32">
        <f t="shared" si="405"/>
        <v>0</v>
      </c>
      <c r="AU768" s="24">
        <v>397.57621566450268</v>
      </c>
      <c r="AV768" s="28">
        <f t="shared" si="406"/>
        <v>1.1040907964672241E-2</v>
      </c>
      <c r="AW768" s="30">
        <f t="shared" si="407"/>
        <v>1.418010331212064E-4</v>
      </c>
      <c r="AX768" s="33">
        <f t="shared" si="408"/>
        <v>1.1040907964672241E-2</v>
      </c>
      <c r="AY768" s="30">
        <f t="shared" si="409"/>
        <v>1.418010331212064E-4</v>
      </c>
      <c r="AZ768" s="31">
        <f t="shared" si="410"/>
        <v>0.8958085669715099</v>
      </c>
      <c r="BA768" s="31">
        <f t="shared" si="422"/>
        <v>397.57621566450268</v>
      </c>
      <c r="BB768" s="33">
        <f t="shared" si="411"/>
        <v>0</v>
      </c>
      <c r="BC768" s="31">
        <f t="shared" si="412"/>
        <v>0.47798209342481818</v>
      </c>
      <c r="BD768" s="30">
        <f t="shared" si="413"/>
        <v>7.3379281204463269E-5</v>
      </c>
      <c r="BE768" s="31">
        <f t="shared" si="414"/>
        <v>0.94234426229994561</v>
      </c>
      <c r="BF768" s="31">
        <f t="shared" si="415"/>
        <v>0.42663955785147073</v>
      </c>
      <c r="BG768" s="31">
        <f t="shared" si="416"/>
        <v>0.64749490102779339</v>
      </c>
      <c r="BH768" s="24">
        <v>0</v>
      </c>
      <c r="BI768" s="24">
        <v>5.5377466677499996</v>
      </c>
      <c r="BJ768" s="24">
        <f t="shared" si="424"/>
        <v>490.25961701857449</v>
      </c>
      <c r="BK768" s="28">
        <f t="shared" si="428"/>
        <v>0.24512980850928726</v>
      </c>
      <c r="BL768" s="28" t="str">
        <f t="shared" si="417"/>
        <v>FALSEFALSE</v>
      </c>
      <c r="BM768" s="24" t="str">
        <f t="shared" si="418"/>
        <v>FALSEFALSE</v>
      </c>
      <c r="BN768" s="28">
        <v>0.42200000000000004</v>
      </c>
      <c r="BO768" s="28">
        <f t="shared" si="419"/>
        <v>0.37511111111111117</v>
      </c>
      <c r="BP768" s="24">
        <v>9.01</v>
      </c>
      <c r="BQ768" s="24">
        <f t="shared" si="426"/>
        <v>392.66666666666669</v>
      </c>
      <c r="BR768" s="24">
        <v>3</v>
      </c>
      <c r="BS768" s="28">
        <v>5.9399999999999995</v>
      </c>
      <c r="BT768" s="28">
        <v>135.37259999999998</v>
      </c>
      <c r="BU768" s="24">
        <v>0.18</v>
      </c>
      <c r="BV768" s="28">
        <v>3.5999999999999996</v>
      </c>
      <c r="BW768" s="28">
        <v>82.043999999999997</v>
      </c>
      <c r="BX768" s="24">
        <v>617</v>
      </c>
      <c r="BY768" s="24">
        <v>1462</v>
      </c>
      <c r="BZ768" s="24">
        <v>200</v>
      </c>
      <c r="CA768" s="24">
        <v>496</v>
      </c>
      <c r="CB768" s="24">
        <v>279</v>
      </c>
      <c r="CC768" s="24">
        <v>1504</v>
      </c>
      <c r="CD768" s="24">
        <v>55.88</v>
      </c>
      <c r="CE768" s="24">
        <v>30.34</v>
      </c>
      <c r="CF768" s="24">
        <v>104.95</v>
      </c>
      <c r="CG768" s="24">
        <v>0</v>
      </c>
      <c r="CH768" s="24">
        <v>2279</v>
      </c>
      <c r="CI768" s="24">
        <v>100</v>
      </c>
      <c r="CJ768" s="24" t="s">
        <v>1980</v>
      </c>
      <c r="CK768" s="24">
        <v>591</v>
      </c>
      <c r="CL768" s="28">
        <v>1.06</v>
      </c>
      <c r="CM768" s="28">
        <v>4.0999999999999996</v>
      </c>
      <c r="CN768" s="24">
        <v>235</v>
      </c>
      <c r="CO768" s="24">
        <v>39.76</v>
      </c>
      <c r="CP768" s="24">
        <v>131</v>
      </c>
      <c r="CQ768" s="24">
        <v>206</v>
      </c>
      <c r="CR768" s="24">
        <v>841</v>
      </c>
      <c r="CS768" s="24">
        <v>1178</v>
      </c>
      <c r="CT768" s="24">
        <v>132</v>
      </c>
      <c r="CU768" s="24">
        <v>241</v>
      </c>
      <c r="CV768" s="24">
        <v>207</v>
      </c>
      <c r="CW768" s="24">
        <v>176</v>
      </c>
      <c r="CX768" s="24">
        <v>80.98</v>
      </c>
      <c r="CY768" s="24">
        <v>97.18</v>
      </c>
      <c r="CZ768" s="24">
        <v>84.84</v>
      </c>
      <c r="DA768" s="24">
        <v>56.77</v>
      </c>
      <c r="DB768" s="24">
        <v>168</v>
      </c>
      <c r="DC768" s="24">
        <v>3.91</v>
      </c>
      <c r="DD768" s="24">
        <v>8.2899999999999991</v>
      </c>
      <c r="DE768" s="24">
        <v>80</v>
      </c>
      <c r="DF768" s="24">
        <v>13.54</v>
      </c>
      <c r="DG768" s="24">
        <v>0.68</v>
      </c>
      <c r="DH768" s="24">
        <v>7.56</v>
      </c>
    </row>
    <row r="769" spans="1:112" ht="12.3" customHeight="1">
      <c r="A769" s="24">
        <v>780</v>
      </c>
      <c r="B769" s="24" t="s">
        <v>169</v>
      </c>
      <c r="C769" s="24" t="s">
        <v>170</v>
      </c>
      <c r="D769" s="25" t="s">
        <v>1753</v>
      </c>
      <c r="E769" s="25" t="s">
        <v>1754</v>
      </c>
      <c r="F769" s="25" t="s">
        <v>2702</v>
      </c>
      <c r="G769" s="25" t="s">
        <v>2703</v>
      </c>
      <c r="H769" s="25" t="s">
        <v>323</v>
      </c>
      <c r="I769" s="26">
        <v>2102</v>
      </c>
      <c r="J769" s="27">
        <v>2504.0765002732151</v>
      </c>
      <c r="K769" s="27">
        <f t="shared" si="394"/>
        <v>467.90520000000004</v>
      </c>
      <c r="L769" s="24">
        <v>412</v>
      </c>
      <c r="M769" s="24">
        <v>91</v>
      </c>
      <c r="N769" s="24">
        <v>27</v>
      </c>
      <c r="O769" s="24">
        <f t="shared" si="395"/>
        <v>118</v>
      </c>
      <c r="P769" s="28">
        <v>22.26</v>
      </c>
      <c r="Q769" s="28">
        <f t="shared" si="396"/>
        <v>0.38207549335086138</v>
      </c>
      <c r="R769" s="29">
        <v>0.52709680533827241</v>
      </c>
      <c r="S769" s="29">
        <v>7.5598869077682831E-2</v>
      </c>
      <c r="T769" s="29">
        <v>0.25579953652294757</v>
      </c>
      <c r="U769" s="28" t="s">
        <v>294</v>
      </c>
      <c r="V769" s="28" t="s">
        <v>295</v>
      </c>
      <c r="W769" s="28">
        <v>0.29346769420800051</v>
      </c>
      <c r="X769" s="27">
        <v>734.86555665561991</v>
      </c>
      <c r="Y769" s="30">
        <f t="shared" si="397"/>
        <v>5.8850076870047546E-5</v>
      </c>
      <c r="Z769" s="27">
        <f t="shared" si="398"/>
        <v>734.86555665561991</v>
      </c>
      <c r="AA769" s="27">
        <v>0</v>
      </c>
      <c r="AB769" s="27">
        <v>0</v>
      </c>
      <c r="AC769" s="27">
        <v>0</v>
      </c>
      <c r="AD769" s="27">
        <v>0</v>
      </c>
      <c r="AE769" s="27">
        <v>0</v>
      </c>
      <c r="AF769" s="27">
        <f t="shared" si="399"/>
        <v>0</v>
      </c>
      <c r="AG769" s="27">
        <f t="shared" si="400"/>
        <v>0</v>
      </c>
      <c r="AH769" s="27">
        <v>0</v>
      </c>
      <c r="AI769" s="27">
        <v>0</v>
      </c>
      <c r="AJ769" s="27">
        <v>0</v>
      </c>
      <c r="AK769" s="27">
        <v>0</v>
      </c>
      <c r="AL769" s="27">
        <v>0</v>
      </c>
      <c r="AM769" s="27">
        <v>0</v>
      </c>
      <c r="AN769" s="27">
        <f t="shared" si="401"/>
        <v>0</v>
      </c>
      <c r="AO769" s="27">
        <v>0</v>
      </c>
      <c r="AP769" s="30">
        <f t="shared" si="402"/>
        <v>0</v>
      </c>
      <c r="AQ769" s="30">
        <f t="shared" si="403"/>
        <v>0</v>
      </c>
      <c r="AR769" s="31">
        <f t="shared" si="404"/>
        <v>0</v>
      </c>
      <c r="AS769" s="31">
        <f t="shared" si="427"/>
        <v>0</v>
      </c>
      <c r="AT769" s="32">
        <f t="shared" si="405"/>
        <v>0</v>
      </c>
      <c r="AU769" s="24">
        <v>99.192080642304177</v>
      </c>
      <c r="AV769" s="28">
        <f t="shared" si="406"/>
        <v>2.7546180833920766E-3</v>
      </c>
      <c r="AW769" s="30">
        <f t="shared" si="407"/>
        <v>3.5378221730421742E-5</v>
      </c>
      <c r="AX769" s="33">
        <f t="shared" si="408"/>
        <v>2.7546180833920766E-3</v>
      </c>
      <c r="AY769" s="30">
        <f t="shared" si="409"/>
        <v>3.5378221730421742E-5</v>
      </c>
      <c r="AZ769" s="31">
        <f t="shared" si="410"/>
        <v>0.89493556785135098</v>
      </c>
      <c r="BA769" s="31">
        <f t="shared" si="422"/>
        <v>99.192080642304177</v>
      </c>
      <c r="BB769" s="33">
        <f t="shared" si="411"/>
        <v>0</v>
      </c>
      <c r="BC769" s="31">
        <f t="shared" si="412"/>
        <v>0.47492899709100511</v>
      </c>
      <c r="BD769" s="30">
        <f t="shared" si="413"/>
        <v>5.8850076870047546E-5</v>
      </c>
      <c r="BE769" s="31">
        <f t="shared" si="414"/>
        <v>0.94228800082113129</v>
      </c>
      <c r="BF769" s="31">
        <f t="shared" si="415"/>
        <v>0.41193818170200064</v>
      </c>
      <c r="BG769" s="31">
        <f t="shared" si="416"/>
        <v>0.62518317226356224</v>
      </c>
      <c r="BH769" s="24">
        <v>0</v>
      </c>
      <c r="BI769" s="24">
        <v>79.137121512500002</v>
      </c>
      <c r="BJ769" s="24">
        <f t="shared" si="424"/>
        <v>31.64224895237928</v>
      </c>
      <c r="BK769" s="28">
        <f t="shared" si="428"/>
        <v>1.5821124476189639E-2</v>
      </c>
      <c r="BL769" s="28" t="str">
        <f t="shared" si="417"/>
        <v>FALSEFALSE</v>
      </c>
      <c r="BM769" s="24" t="str">
        <f t="shared" si="418"/>
        <v>FALSEFALSE</v>
      </c>
      <c r="BN769" s="28">
        <v>0.45619999999999999</v>
      </c>
      <c r="BO769" s="28">
        <f t="shared" si="419"/>
        <v>0.4055111111111111</v>
      </c>
      <c r="BP769" s="24">
        <v>5.59</v>
      </c>
      <c r="BQ769" s="24">
        <f t="shared" si="426"/>
        <v>338</v>
      </c>
      <c r="BR769" s="24">
        <v>1</v>
      </c>
      <c r="BS769" s="28">
        <v>8.7100000000000009</v>
      </c>
      <c r="BT769" s="28">
        <v>183.08420000000001</v>
      </c>
      <c r="BU769" s="24">
        <v>0.19</v>
      </c>
      <c r="BV769" s="28">
        <v>2.2300000000000004</v>
      </c>
      <c r="BW769" s="28">
        <v>46.874600000000008</v>
      </c>
      <c r="BX769" s="24">
        <v>615</v>
      </c>
      <c r="BY769" s="24">
        <v>1348</v>
      </c>
      <c r="BZ769" s="24">
        <v>139</v>
      </c>
      <c r="CA769" s="24">
        <v>471</v>
      </c>
      <c r="CB769" s="24">
        <v>274</v>
      </c>
      <c r="CC769" s="24">
        <v>1357</v>
      </c>
      <c r="CD769" s="24">
        <v>55.93</v>
      </c>
      <c r="CE769" s="24">
        <v>29.36</v>
      </c>
      <c r="CF769" s="24">
        <v>104.08</v>
      </c>
      <c r="CG769" s="24">
        <v>0</v>
      </c>
      <c r="CH769" s="24">
        <v>2102</v>
      </c>
      <c r="CI769" s="24">
        <v>100</v>
      </c>
      <c r="CJ769" s="24" t="s">
        <v>1980</v>
      </c>
      <c r="CK769" s="24">
        <v>551</v>
      </c>
      <c r="CL769" s="28">
        <v>1.02</v>
      </c>
      <c r="CM769" s="28">
        <v>3.89</v>
      </c>
      <c r="CN769" s="24">
        <v>223</v>
      </c>
      <c r="CO769" s="24">
        <v>40.47</v>
      </c>
      <c r="CP769" s="24">
        <v>97</v>
      </c>
      <c r="CQ769" s="24">
        <v>241</v>
      </c>
      <c r="CR769" s="24">
        <v>0</v>
      </c>
      <c r="CS769" s="24">
        <v>338</v>
      </c>
      <c r="CT769" s="24">
        <v>141</v>
      </c>
      <c r="CU769" s="24">
        <v>259</v>
      </c>
      <c r="CV769" s="24">
        <v>181</v>
      </c>
      <c r="CW769" s="24">
        <v>156</v>
      </c>
      <c r="CX769" s="24">
        <v>78.33</v>
      </c>
      <c r="CY769" s="24">
        <v>99.23</v>
      </c>
      <c r="CZ769" s="24">
        <v>84.58</v>
      </c>
      <c r="DA769" s="24">
        <v>54.36</v>
      </c>
      <c r="DB769" s="24">
        <v>96</v>
      </c>
      <c r="DC769" s="24">
        <v>1.1200000000000001</v>
      </c>
      <c r="DD769" s="24">
        <v>7.8</v>
      </c>
      <c r="DE769" s="24">
        <v>77</v>
      </c>
      <c r="DF769" s="24">
        <v>13.97</v>
      </c>
      <c r="DG769" s="24">
        <v>0.73</v>
      </c>
      <c r="DH769" s="24">
        <v>5.28</v>
      </c>
    </row>
    <row r="770" spans="1:112" ht="12.3" customHeight="1">
      <c r="A770" s="24">
        <v>781</v>
      </c>
      <c r="B770" s="24" t="s">
        <v>169</v>
      </c>
      <c r="C770" s="24" t="s">
        <v>170</v>
      </c>
      <c r="D770" s="25" t="s">
        <v>1753</v>
      </c>
      <c r="E770" s="25" t="s">
        <v>1754</v>
      </c>
      <c r="F770" s="25" t="s">
        <v>2608</v>
      </c>
      <c r="G770" s="25" t="s">
        <v>2609</v>
      </c>
      <c r="H770" s="25" t="s">
        <v>323</v>
      </c>
      <c r="I770" s="26">
        <v>2117</v>
      </c>
      <c r="J770" s="27">
        <v>2521.9457426633667</v>
      </c>
      <c r="K770" s="27">
        <f t="shared" ref="K770:K833" si="429">P770*I770/100</f>
        <v>646.53179999999998</v>
      </c>
      <c r="L770" s="24">
        <v>382</v>
      </c>
      <c r="M770" s="24">
        <v>138</v>
      </c>
      <c r="N770" s="24">
        <v>30</v>
      </c>
      <c r="O770" s="24">
        <f t="shared" ref="O770:O833" si="430">M770+N770</f>
        <v>168</v>
      </c>
      <c r="P770" s="28">
        <v>30.54</v>
      </c>
      <c r="Q770" s="28">
        <f t="shared" ref="Q770:Q833" si="431">_xlfn.PERCENTILE.EXC(W:W,W770)</f>
        <v>0.42125711048662307</v>
      </c>
      <c r="R770" s="29">
        <v>0.52709680533827241</v>
      </c>
      <c r="S770" s="29">
        <v>7.5598869077682831E-2</v>
      </c>
      <c r="T770" s="29">
        <v>0.25579953652294757</v>
      </c>
      <c r="U770" s="28" t="s">
        <v>294</v>
      </c>
      <c r="V770" s="28" t="s">
        <v>295</v>
      </c>
      <c r="W770" s="28">
        <v>0.40262818423685237</v>
      </c>
      <c r="X770" s="27">
        <v>1015.4064351124115</v>
      </c>
      <c r="Y770" s="30">
        <f t="shared" ref="Y770:Y833" si="432">X770/(SUM(X:X))</f>
        <v>8.1316570384193658E-5</v>
      </c>
      <c r="Z770" s="27">
        <f t="shared" ref="Z770:Z833" si="433">X770-AO770</f>
        <v>1015.4064351124115</v>
      </c>
      <c r="AA770" s="27">
        <v>0</v>
      </c>
      <c r="AB770" s="27">
        <v>0</v>
      </c>
      <c r="AC770" s="27">
        <v>0</v>
      </c>
      <c r="AD770" s="27">
        <v>0</v>
      </c>
      <c r="AE770" s="27">
        <v>0</v>
      </c>
      <c r="AF770" s="27">
        <f t="shared" ref="AF770:AF833" si="434">MAX(AA770:AE770)</f>
        <v>0</v>
      </c>
      <c r="AG770" s="27">
        <f t="shared" ref="AG770:AG833" si="435">COUNTIF(AA770:AE770,"&gt;0")</f>
        <v>0</v>
      </c>
      <c r="AH770" s="27">
        <v>0</v>
      </c>
      <c r="AI770" s="27">
        <v>0</v>
      </c>
      <c r="AJ770" s="27">
        <v>0</v>
      </c>
      <c r="AK770" s="27">
        <v>0</v>
      </c>
      <c r="AL770" s="27">
        <v>0</v>
      </c>
      <c r="AM770" s="27">
        <v>0</v>
      </c>
      <c r="AN770" s="27">
        <f t="shared" ref="AN770:AN833" si="436">COUNTIF(AH770:AL770,"&gt;0")</f>
        <v>0</v>
      </c>
      <c r="AO770" s="27">
        <v>0</v>
      </c>
      <c r="AP770" s="30">
        <f t="shared" ref="AP770:AP833" si="437">AO770/(SUM(AO:AO))</f>
        <v>0</v>
      </c>
      <c r="AQ770" s="30">
        <f t="shared" ref="AQ770:AQ833" si="438">AI770/(SUM(AI:AI))</f>
        <v>0</v>
      </c>
      <c r="AR770" s="31">
        <f t="shared" ref="AR770:AR833" si="439">AO770/X770</f>
        <v>0</v>
      </c>
      <c r="AS770" s="31">
        <f t="shared" si="427"/>
        <v>0</v>
      </c>
      <c r="AT770" s="32">
        <f t="shared" ref="AT770:AT833" si="440">AO770/J770</f>
        <v>0</v>
      </c>
      <c r="AU770" s="24">
        <v>215.00345038247917</v>
      </c>
      <c r="AV770" s="28">
        <f t="shared" ref="AV770:AV833" si="441">AU770/(MAX(AU:AU))</f>
        <v>5.9707628732074405E-3</v>
      </c>
      <c r="AW770" s="30">
        <f t="shared" ref="AW770:AW833" si="442">AU770/(SUM(AU:AU))</f>
        <v>7.6683941814534602E-5</v>
      </c>
      <c r="AX770" s="33">
        <f t="shared" ref="AX770:AX833" si="443">AU770/(MAX(AU:AU))</f>
        <v>5.9707628732074405E-3</v>
      </c>
      <c r="AY770" s="30">
        <f t="shared" ref="AY770:AY833" si="444">AW770-AQ770</f>
        <v>7.6683941814534602E-5</v>
      </c>
      <c r="AZ770" s="31">
        <f t="shared" ref="AZ770:AZ833" si="445">(AY770-MIN($AY:$AY))/(MAX($AY:$AY)-MIN($AY:$AY))</f>
        <v>0.89527440364059307</v>
      </c>
      <c r="BA770" s="31">
        <f t="shared" si="422"/>
        <v>215.00345038247917</v>
      </c>
      <c r="BB770" s="33">
        <f t="shared" ref="BB770:BB833" si="446">AI770/AU770</f>
        <v>0</v>
      </c>
      <c r="BC770" s="31">
        <f t="shared" ref="BC770:BC833" si="447">AVERAGE(AZ770,AX770,R770)</f>
        <v>0.47611399061735765</v>
      </c>
      <c r="BD770" s="30">
        <f t="shared" ref="BD770:BD833" si="448">Y770-AP770</f>
        <v>8.1316570384193658E-5</v>
      </c>
      <c r="BE770" s="31">
        <f t="shared" ref="BE770:BE833" si="449">(BD770-MIN($BD:$BD))/(MAX($BD:$BD)-MIN($BD:$BD))</f>
        <v>0.9423749978871635</v>
      </c>
      <c r="BF770" s="31">
        <f t="shared" ref="BF770:BF833" si="450">AVERAGE(BE770,Y770,W770)</f>
        <v>0.44836149956480004</v>
      </c>
      <c r="BG770" s="31">
        <f t="shared" ref="BG770:BG833" si="451">BF770/(MAX(BF:BF))</f>
        <v>0.68046147958565917</v>
      </c>
      <c r="BH770" s="24">
        <v>0</v>
      </c>
      <c r="BI770" s="24">
        <v>32.370160004699997</v>
      </c>
      <c r="BJ770" s="24">
        <f t="shared" si="424"/>
        <v>77.909585318614177</v>
      </c>
      <c r="BK770" s="28">
        <f t="shared" si="428"/>
        <v>3.895479265930709E-2</v>
      </c>
      <c r="BL770" s="28" t="str">
        <f t="shared" ref="BL770:BL833" si="452">(BG770&gt;0.7191)&amp;(BH770&gt;59)</f>
        <v>FALSEFALSE</v>
      </c>
      <c r="BM770" s="24" t="str">
        <f t="shared" ref="BM770:BM833" si="453">(BC770&gt;0.48)&amp;(BH770&gt;50)</f>
        <v>FALSEFALSE</v>
      </c>
      <c r="BN770" s="28">
        <v>0.42109999999999997</v>
      </c>
      <c r="BO770" s="28">
        <f t="shared" ref="BO770:BO833" si="454">BN770/(MAX(BN:BN))</f>
        <v>0.37431111111111109</v>
      </c>
      <c r="BP770" s="24">
        <v>10.11</v>
      </c>
      <c r="BQ770" s="24">
        <f t="shared" si="426"/>
        <v>66.75</v>
      </c>
      <c r="BR770" s="24">
        <v>8</v>
      </c>
      <c r="BS770" s="28">
        <v>13.38</v>
      </c>
      <c r="BT770" s="28">
        <v>283.25459999999998</v>
      </c>
      <c r="BU770" s="24"/>
      <c r="BV770" s="28">
        <v>7.78</v>
      </c>
      <c r="BW770" s="28">
        <v>164.70260000000002</v>
      </c>
      <c r="BX770" s="24">
        <v>566</v>
      </c>
      <c r="BY770" s="24">
        <v>1344</v>
      </c>
      <c r="BZ770" s="24">
        <v>207</v>
      </c>
      <c r="CA770" s="24">
        <v>421</v>
      </c>
      <c r="CB770" s="24">
        <v>297</v>
      </c>
      <c r="CC770" s="24">
        <v>1399</v>
      </c>
      <c r="CD770" s="24">
        <v>57.51</v>
      </c>
      <c r="CE770" s="24">
        <v>31.78</v>
      </c>
      <c r="CF770" s="24">
        <v>110.65</v>
      </c>
      <c r="CG770" s="24">
        <v>0</v>
      </c>
      <c r="CH770" s="24">
        <v>2117</v>
      </c>
      <c r="CI770" s="24">
        <v>100</v>
      </c>
      <c r="CJ770" s="24" t="s">
        <v>1980</v>
      </c>
      <c r="CK770" s="24">
        <v>561</v>
      </c>
      <c r="CL770" s="28">
        <v>1.01</v>
      </c>
      <c r="CM770" s="28">
        <v>3.83</v>
      </c>
      <c r="CN770" s="24">
        <v>180</v>
      </c>
      <c r="CO770" s="24">
        <v>32.090000000000003</v>
      </c>
      <c r="CP770" s="24">
        <v>141</v>
      </c>
      <c r="CQ770" s="24">
        <v>301</v>
      </c>
      <c r="CR770" s="24">
        <v>92</v>
      </c>
      <c r="CS770" s="24">
        <v>534</v>
      </c>
      <c r="CT770" s="24">
        <v>125</v>
      </c>
      <c r="CU770" s="24">
        <v>225</v>
      </c>
      <c r="CV770" s="24">
        <v>210</v>
      </c>
      <c r="CW770" s="24">
        <v>127</v>
      </c>
      <c r="CX770" s="24">
        <v>81.7</v>
      </c>
      <c r="CY770" s="24">
        <v>98.25</v>
      </c>
      <c r="CZ770" s="24">
        <v>84.68</v>
      </c>
      <c r="DA770" s="24">
        <v>47.21</v>
      </c>
      <c r="DB770" s="24">
        <v>178</v>
      </c>
      <c r="DC770" s="24">
        <v>2.65</v>
      </c>
      <c r="DD770" s="24">
        <v>7.31</v>
      </c>
      <c r="DE770" s="24">
        <v>65</v>
      </c>
      <c r="DF770" s="24">
        <v>11.59</v>
      </c>
      <c r="DG770" s="24">
        <v>2.85</v>
      </c>
      <c r="DH770" s="24">
        <v>14.36</v>
      </c>
    </row>
    <row r="771" spans="1:112" ht="12.3" customHeight="1">
      <c r="A771" s="24">
        <v>782</v>
      </c>
      <c r="B771" s="24" t="s">
        <v>169</v>
      </c>
      <c r="C771" s="24" t="s">
        <v>170</v>
      </c>
      <c r="D771" s="25" t="s">
        <v>1753</v>
      </c>
      <c r="E771" s="25" t="s">
        <v>1754</v>
      </c>
      <c r="F771" s="25" t="s">
        <v>184</v>
      </c>
      <c r="G771" s="25" t="s">
        <v>2158</v>
      </c>
      <c r="H771" s="25" t="s">
        <v>323</v>
      </c>
      <c r="I771" s="26">
        <v>3626</v>
      </c>
      <c r="J771" s="27">
        <v>4319.5915271125969</v>
      </c>
      <c r="K771" s="27">
        <f t="shared" si="429"/>
        <v>2340.9456</v>
      </c>
      <c r="L771" s="24">
        <v>286</v>
      </c>
      <c r="M771" s="24">
        <v>240</v>
      </c>
      <c r="N771" s="24">
        <v>281</v>
      </c>
      <c r="O771" s="24">
        <f t="shared" si="430"/>
        <v>521</v>
      </c>
      <c r="P771" s="28">
        <v>64.56</v>
      </c>
      <c r="Q771" s="28">
        <f t="shared" si="431"/>
        <v>0.66106316868910275</v>
      </c>
      <c r="R771" s="29">
        <v>0.52709680533827241</v>
      </c>
      <c r="S771" s="29">
        <v>7.5598869077682831E-2</v>
      </c>
      <c r="T771" s="29">
        <v>0.25579953652294757</v>
      </c>
      <c r="U771" s="28" t="s">
        <v>294</v>
      </c>
      <c r="V771" s="28" t="s">
        <v>295</v>
      </c>
      <c r="W771" s="28">
        <v>0.85113541500757017</v>
      </c>
      <c r="X771" s="27">
        <v>3676.5573270921641</v>
      </c>
      <c r="Y771" s="30">
        <f t="shared" si="432"/>
        <v>2.9442893241750595E-4</v>
      </c>
      <c r="Z771" s="27">
        <f t="shared" si="433"/>
        <v>3676.5573270921641</v>
      </c>
      <c r="AA771" s="27">
        <v>0</v>
      </c>
      <c r="AB771" s="27">
        <v>0</v>
      </c>
      <c r="AC771" s="27">
        <v>0</v>
      </c>
      <c r="AD771" s="27">
        <v>0</v>
      </c>
      <c r="AE771" s="27">
        <v>0</v>
      </c>
      <c r="AF771" s="27">
        <f t="shared" si="434"/>
        <v>0</v>
      </c>
      <c r="AG771" s="27">
        <f t="shared" si="435"/>
        <v>0</v>
      </c>
      <c r="AH771" s="27">
        <v>0</v>
      </c>
      <c r="AI771" s="27">
        <v>0</v>
      </c>
      <c r="AJ771" s="27">
        <v>28</v>
      </c>
      <c r="AK771" s="27">
        <v>0</v>
      </c>
      <c r="AL771" s="27">
        <v>0</v>
      </c>
      <c r="AM771" s="27">
        <v>28</v>
      </c>
      <c r="AN771" s="27">
        <f t="shared" si="436"/>
        <v>1</v>
      </c>
      <c r="AO771" s="27">
        <v>0</v>
      </c>
      <c r="AP771" s="30">
        <f t="shared" si="437"/>
        <v>0</v>
      </c>
      <c r="AQ771" s="30">
        <f t="shared" si="438"/>
        <v>0</v>
      </c>
      <c r="AR771" s="31">
        <f t="shared" si="439"/>
        <v>0</v>
      </c>
      <c r="AS771" s="31">
        <f t="shared" si="427"/>
        <v>0</v>
      </c>
      <c r="AT771" s="32">
        <f t="shared" si="440"/>
        <v>0</v>
      </c>
      <c r="AU771" s="24">
        <v>1119.2430707349547</v>
      </c>
      <c r="AV771" s="28">
        <f t="shared" si="441"/>
        <v>3.1081989432963718E-2</v>
      </c>
      <c r="AW771" s="30">
        <f t="shared" si="442"/>
        <v>3.9919345647652222E-4</v>
      </c>
      <c r="AX771" s="33">
        <f t="shared" si="443"/>
        <v>3.1081989432963718E-2</v>
      </c>
      <c r="AY771" s="30">
        <f t="shared" si="444"/>
        <v>3.9919345647652222E-4</v>
      </c>
      <c r="AZ771" s="31">
        <f t="shared" si="445"/>
        <v>0.89791998797409611</v>
      </c>
      <c r="BA771" s="31">
        <f t="shared" si="422"/>
        <v>1119.2430707349547</v>
      </c>
      <c r="BB771" s="33">
        <f t="shared" si="446"/>
        <v>0</v>
      </c>
      <c r="BC771" s="31">
        <f t="shared" si="447"/>
        <v>0.48536626091511076</v>
      </c>
      <c r="BD771" s="30">
        <f t="shared" si="448"/>
        <v>2.9442893241750595E-4</v>
      </c>
      <c r="BE771" s="31">
        <f t="shared" si="449"/>
        <v>0.94320023348614179</v>
      </c>
      <c r="BF771" s="31">
        <f t="shared" si="450"/>
        <v>0.59821002580870986</v>
      </c>
      <c r="BG771" s="31">
        <f t="shared" si="451"/>
        <v>0.9078809836702747</v>
      </c>
      <c r="BH771" s="24">
        <v>0</v>
      </c>
      <c r="BI771" s="24">
        <v>1965.9528967399999</v>
      </c>
      <c r="BJ771" s="24">
        <f t="shared" si="424"/>
        <v>2.1971999096598238</v>
      </c>
      <c r="BK771" s="28">
        <f t="shared" si="428"/>
        <v>1.098599954829912E-3</v>
      </c>
      <c r="BL771" s="28" t="str">
        <f t="shared" si="452"/>
        <v>TRUEFALSE</v>
      </c>
      <c r="BM771" s="24" t="str">
        <f t="shared" si="453"/>
        <v>TRUEFALSE</v>
      </c>
      <c r="BN771" s="28">
        <v>0.6875</v>
      </c>
      <c r="BO771" s="28">
        <f t="shared" si="454"/>
        <v>0.61111111111111116</v>
      </c>
      <c r="BP771" s="24">
        <v>22.37</v>
      </c>
      <c r="BQ771" s="24">
        <f t="shared" ref="BQ771:BQ775" si="455">CS771/BR771</f>
        <v>69.21052631578948</v>
      </c>
      <c r="BR771" s="24">
        <v>19</v>
      </c>
      <c r="BS771" s="28">
        <v>75.449999999999989</v>
      </c>
      <c r="BT771" s="28">
        <v>2735.8169999999996</v>
      </c>
      <c r="BU771" s="24">
        <v>14.37</v>
      </c>
      <c r="BV771" s="28">
        <v>45.629999999999995</v>
      </c>
      <c r="BW771" s="28">
        <v>1654.5437999999997</v>
      </c>
      <c r="BX771" s="24">
        <v>1386</v>
      </c>
      <c r="BY771" s="24">
        <v>2016</v>
      </c>
      <c r="BZ771" s="24">
        <v>224</v>
      </c>
      <c r="CA771" s="24">
        <v>1104</v>
      </c>
      <c r="CB771" s="24">
        <v>547</v>
      </c>
      <c r="CC771" s="24">
        <v>1975</v>
      </c>
      <c r="CD771" s="24">
        <v>79.86</v>
      </c>
      <c r="CE771" s="24">
        <v>25.81</v>
      </c>
      <c r="CF771" s="24">
        <v>125.22</v>
      </c>
      <c r="CG771" s="24">
        <v>0</v>
      </c>
      <c r="CH771" s="24">
        <v>3626</v>
      </c>
      <c r="CI771" s="24">
        <v>100</v>
      </c>
      <c r="CJ771" s="24" t="s">
        <v>1980</v>
      </c>
      <c r="CK771" s="24">
        <v>852</v>
      </c>
      <c r="CL771" s="28">
        <v>1.02</v>
      </c>
      <c r="CM771" s="28">
        <v>4.34</v>
      </c>
      <c r="CN771" s="24">
        <v>146</v>
      </c>
      <c r="CO771" s="24">
        <v>17.96</v>
      </c>
      <c r="CP771" s="24">
        <v>247</v>
      </c>
      <c r="CQ771" s="24">
        <v>637</v>
      </c>
      <c r="CR771" s="24">
        <v>291</v>
      </c>
      <c r="CS771" s="24">
        <v>1315</v>
      </c>
      <c r="CT771" s="24">
        <v>236</v>
      </c>
      <c r="CU771" s="24">
        <v>560</v>
      </c>
      <c r="CV771" s="24">
        <v>306</v>
      </c>
      <c r="CW771" s="24">
        <v>112</v>
      </c>
      <c r="CX771" s="24">
        <v>63.61</v>
      </c>
      <c r="CY771" s="24">
        <v>92.26</v>
      </c>
      <c r="CZ771" s="24">
        <v>69.7</v>
      </c>
      <c r="DA771" s="24">
        <v>25.51</v>
      </c>
      <c r="DB771" s="24">
        <v>605</v>
      </c>
      <c r="DC771" s="24">
        <v>7.55</v>
      </c>
      <c r="DD771" s="24">
        <v>18.2</v>
      </c>
      <c r="DE771" s="24">
        <v>399</v>
      </c>
      <c r="DF771" s="24">
        <v>49.08</v>
      </c>
      <c r="DG771" s="24">
        <v>24.35</v>
      </c>
      <c r="DH771" s="24">
        <v>18.46</v>
      </c>
    </row>
    <row r="772" spans="1:112" ht="12.3" customHeight="1">
      <c r="A772" s="24">
        <v>783</v>
      </c>
      <c r="B772" s="24" t="s">
        <v>169</v>
      </c>
      <c r="C772" s="24" t="s">
        <v>170</v>
      </c>
      <c r="D772" s="25" t="s">
        <v>310</v>
      </c>
      <c r="E772" s="25" t="s">
        <v>311</v>
      </c>
      <c r="F772" s="25" t="s">
        <v>323</v>
      </c>
      <c r="G772" s="25" t="s">
        <v>796</v>
      </c>
      <c r="H772" s="25" t="s">
        <v>323</v>
      </c>
      <c r="I772" s="26">
        <v>35988</v>
      </c>
      <c r="J772" s="27">
        <v>42239.319759650716</v>
      </c>
      <c r="K772" s="27">
        <f t="shared" si="429"/>
        <v>10317.759599999999</v>
      </c>
      <c r="L772" s="24">
        <v>6466</v>
      </c>
      <c r="M772" s="24">
        <v>1712</v>
      </c>
      <c r="N772" s="24">
        <v>888</v>
      </c>
      <c r="O772" s="24">
        <f t="shared" si="430"/>
        <v>2600</v>
      </c>
      <c r="P772" s="28">
        <v>28.669999999999998</v>
      </c>
      <c r="Q772" s="28">
        <f t="shared" si="431"/>
        <v>0.4230348880919183</v>
      </c>
      <c r="R772" s="29">
        <v>0.41569210382481603</v>
      </c>
      <c r="S772" s="29">
        <v>0.28623194261434565</v>
      </c>
      <c r="T772" s="29">
        <v>0.36458771976762944</v>
      </c>
      <c r="U772" s="28" t="s">
        <v>168</v>
      </c>
      <c r="V772" s="28" t="s">
        <v>119</v>
      </c>
      <c r="W772" s="28">
        <v>0.4072535279581444</v>
      </c>
      <c r="X772" s="27">
        <v>17202.111990669913</v>
      </c>
      <c r="Y772" s="30">
        <f t="shared" si="432"/>
        <v>1.3775929539891426E-3</v>
      </c>
      <c r="Z772" s="27">
        <f t="shared" si="433"/>
        <v>17168.111990669913</v>
      </c>
      <c r="AA772" s="27">
        <v>0</v>
      </c>
      <c r="AB772" s="27">
        <v>0</v>
      </c>
      <c r="AC772" s="27">
        <v>9</v>
      </c>
      <c r="AD772" s="27">
        <v>0</v>
      </c>
      <c r="AE772" s="27">
        <v>26095</v>
      </c>
      <c r="AF772" s="27">
        <f t="shared" si="434"/>
        <v>26095</v>
      </c>
      <c r="AG772" s="27">
        <f t="shared" si="435"/>
        <v>2</v>
      </c>
      <c r="AH772" s="27">
        <v>0</v>
      </c>
      <c r="AI772" s="27">
        <v>0</v>
      </c>
      <c r="AJ772" s="27">
        <v>34</v>
      </c>
      <c r="AK772" s="27">
        <v>0</v>
      </c>
      <c r="AL772" s="27">
        <v>26095</v>
      </c>
      <c r="AM772" s="27">
        <v>26129</v>
      </c>
      <c r="AN772" s="27">
        <f t="shared" si="436"/>
        <v>2</v>
      </c>
      <c r="AO772" s="27">
        <v>34</v>
      </c>
      <c r="AP772" s="30">
        <f t="shared" si="437"/>
        <v>1.9662542197839641E-5</v>
      </c>
      <c r="AQ772" s="30">
        <f t="shared" si="438"/>
        <v>0</v>
      </c>
      <c r="AR772" s="31">
        <f t="shared" si="439"/>
        <v>1.9765014911216094E-3</v>
      </c>
      <c r="AS772" s="31">
        <f t="shared" si="427"/>
        <v>1.9765014911216094E-3</v>
      </c>
      <c r="AT772" s="32">
        <f t="shared" si="440"/>
        <v>8.049372052738084E-4</v>
      </c>
      <c r="AU772" s="24">
        <v>3491.7917487131299</v>
      </c>
      <c r="AV772" s="28">
        <f t="shared" si="441"/>
        <v>9.6968957926488311E-2</v>
      </c>
      <c r="AW772" s="30">
        <f t="shared" si="442"/>
        <v>1.2453956195142533E-3</v>
      </c>
      <c r="AX772" s="33">
        <f t="shared" si="443"/>
        <v>9.6968957926488311E-2</v>
      </c>
      <c r="AY772" s="30">
        <f t="shared" si="444"/>
        <v>1.2453956195142533E-3</v>
      </c>
      <c r="AZ772" s="31">
        <f t="shared" si="445"/>
        <v>0.90486148608107553</v>
      </c>
      <c r="BA772" s="31">
        <f t="shared" si="422"/>
        <v>3491.7917487131299</v>
      </c>
      <c r="BB772" s="33">
        <f t="shared" si="446"/>
        <v>0</v>
      </c>
      <c r="BC772" s="31">
        <f t="shared" si="447"/>
        <v>0.4725075159441266</v>
      </c>
      <c r="BD772" s="30">
        <f t="shared" si="448"/>
        <v>1.3579304117913029E-3</v>
      </c>
      <c r="BE772" s="31">
        <f t="shared" si="449"/>
        <v>0.94731843325630816</v>
      </c>
      <c r="BF772" s="31">
        <f t="shared" si="450"/>
        <v>0.4519831847228139</v>
      </c>
      <c r="BG772" s="31">
        <f t="shared" si="451"/>
        <v>0.6859579757023142</v>
      </c>
      <c r="BH772" s="24">
        <v>99.86</v>
      </c>
      <c r="BI772" s="24">
        <v>64.241678763199999</v>
      </c>
      <c r="BJ772" s="24">
        <f t="shared" si="424"/>
        <v>657.50647512416742</v>
      </c>
      <c r="BK772" s="28">
        <f t="shared" si="428"/>
        <v>0.32875323756208369</v>
      </c>
      <c r="BL772" s="28" t="str">
        <f t="shared" si="452"/>
        <v>FALSETRUE</v>
      </c>
      <c r="BM772" s="24" t="str">
        <f t="shared" si="453"/>
        <v>FALSETRUE</v>
      </c>
      <c r="BN772" s="28">
        <v>0.435</v>
      </c>
      <c r="BO772" s="28">
        <f t="shared" si="454"/>
        <v>0.38666666666666666</v>
      </c>
      <c r="BP772" s="24">
        <v>5.18</v>
      </c>
      <c r="BQ772" s="24">
        <f t="shared" si="455"/>
        <v>342.96</v>
      </c>
      <c r="BR772" s="24">
        <v>25</v>
      </c>
      <c r="BS772" s="28">
        <v>7.3699999999999992</v>
      </c>
      <c r="BT772" s="28">
        <v>2652.3155999999994</v>
      </c>
      <c r="BU772" s="24">
        <v>0.23</v>
      </c>
      <c r="BV772" s="28">
        <v>6.02</v>
      </c>
      <c r="BW772" s="28">
        <v>2166.4775999999997</v>
      </c>
      <c r="BX772" s="24">
        <v>10340</v>
      </c>
      <c r="BY772" s="24">
        <v>23769</v>
      </c>
      <c r="BZ772" s="24">
        <v>1879</v>
      </c>
      <c r="CA772" s="24">
        <v>8232</v>
      </c>
      <c r="CB772" s="24">
        <v>4412</v>
      </c>
      <c r="CC772" s="24">
        <v>23344</v>
      </c>
      <c r="CD772" s="24">
        <v>51.41</v>
      </c>
      <c r="CE772" s="24">
        <v>28.43</v>
      </c>
      <c r="CF772" s="24">
        <v>99.67</v>
      </c>
      <c r="CG772" s="24">
        <v>35937</v>
      </c>
      <c r="CH772" s="24">
        <v>51</v>
      </c>
      <c r="CI772" s="24">
        <v>0.14000000000000001</v>
      </c>
      <c r="CJ772" s="24" t="s">
        <v>98</v>
      </c>
      <c r="CK772" s="24">
        <v>9325</v>
      </c>
      <c r="CL772" s="28">
        <v>1.03</v>
      </c>
      <c r="CM772" s="28">
        <v>3.96</v>
      </c>
      <c r="CN772" s="24">
        <v>3421</v>
      </c>
      <c r="CO772" s="24">
        <v>36.729999999999997</v>
      </c>
      <c r="CP772" s="24">
        <v>1383</v>
      </c>
      <c r="CQ772" s="24">
        <v>3948</v>
      </c>
      <c r="CR772" s="24">
        <v>3179</v>
      </c>
      <c r="CS772" s="24">
        <v>8574</v>
      </c>
      <c r="CT772" s="24">
        <v>1840</v>
      </c>
      <c r="CU772" s="24">
        <v>4197</v>
      </c>
      <c r="CV772" s="24">
        <v>3035</v>
      </c>
      <c r="CW772" s="24">
        <v>2308</v>
      </c>
      <c r="CX772" s="24">
        <v>66.28</v>
      </c>
      <c r="CY772" s="24">
        <v>97.15</v>
      </c>
      <c r="CZ772" s="24">
        <v>83.11</v>
      </c>
      <c r="DA772" s="24">
        <v>46.97</v>
      </c>
      <c r="DB772" s="24">
        <v>1512</v>
      </c>
      <c r="DC772" s="24">
        <v>3.78</v>
      </c>
      <c r="DD772" s="24">
        <v>9.85</v>
      </c>
      <c r="DE772" s="24">
        <v>1376</v>
      </c>
      <c r="DF772" s="24">
        <v>14.78</v>
      </c>
      <c r="DG772" s="24">
        <v>9.25</v>
      </c>
      <c r="DH772" s="24">
        <v>5.48</v>
      </c>
    </row>
    <row r="773" spans="1:112" ht="12.3" customHeight="1">
      <c r="A773" s="24">
        <v>784</v>
      </c>
      <c r="B773" s="24" t="s">
        <v>169</v>
      </c>
      <c r="C773" s="24" t="s">
        <v>170</v>
      </c>
      <c r="D773" s="25" t="s">
        <v>310</v>
      </c>
      <c r="E773" s="25" t="s">
        <v>311</v>
      </c>
      <c r="F773" s="25" t="s">
        <v>1793</v>
      </c>
      <c r="G773" s="25" t="s">
        <v>1794</v>
      </c>
      <c r="H773" s="25" t="s">
        <v>323</v>
      </c>
      <c r="I773" s="26">
        <v>5504</v>
      </c>
      <c r="J773" s="27">
        <v>6460.076024150203</v>
      </c>
      <c r="K773" s="27">
        <f t="shared" si="429"/>
        <v>1129.4208000000001</v>
      </c>
      <c r="L773" s="24">
        <v>1077</v>
      </c>
      <c r="M773" s="24">
        <v>202</v>
      </c>
      <c r="N773" s="24">
        <v>76</v>
      </c>
      <c r="O773" s="24">
        <f t="shared" si="430"/>
        <v>278</v>
      </c>
      <c r="P773" s="28">
        <v>20.52</v>
      </c>
      <c r="Q773" s="28">
        <f t="shared" si="431"/>
        <v>0.38116664746336942</v>
      </c>
      <c r="R773" s="29">
        <v>0.41569210382481603</v>
      </c>
      <c r="S773" s="29">
        <v>0.28623194261434565</v>
      </c>
      <c r="T773" s="29">
        <v>0.36458771976762944</v>
      </c>
      <c r="U773" s="28" t="s">
        <v>168</v>
      </c>
      <c r="V773" s="28" t="s">
        <v>119</v>
      </c>
      <c r="W773" s="28">
        <v>0.29148386444719648</v>
      </c>
      <c r="X773" s="27">
        <v>1883.0079241419819</v>
      </c>
      <c r="Y773" s="30">
        <f t="shared" si="432"/>
        <v>1.5079650975477086E-4</v>
      </c>
      <c r="Z773" s="27">
        <f t="shared" si="433"/>
        <v>1883.0079241419819</v>
      </c>
      <c r="AA773" s="27">
        <v>0</v>
      </c>
      <c r="AB773" s="27">
        <v>0</v>
      </c>
      <c r="AC773" s="27">
        <v>0</v>
      </c>
      <c r="AD773" s="27">
        <v>0</v>
      </c>
      <c r="AE773" s="27">
        <v>0</v>
      </c>
      <c r="AF773" s="27">
        <f t="shared" si="434"/>
        <v>0</v>
      </c>
      <c r="AG773" s="27">
        <f t="shared" si="435"/>
        <v>0</v>
      </c>
      <c r="AH773" s="27">
        <v>0</v>
      </c>
      <c r="AI773" s="27">
        <v>0</v>
      </c>
      <c r="AJ773" s="27">
        <v>0</v>
      </c>
      <c r="AK773" s="27">
        <v>0</v>
      </c>
      <c r="AL773" s="27">
        <v>0</v>
      </c>
      <c r="AM773" s="27">
        <v>0</v>
      </c>
      <c r="AN773" s="27">
        <f t="shared" si="436"/>
        <v>0</v>
      </c>
      <c r="AO773" s="27">
        <v>0</v>
      </c>
      <c r="AP773" s="30">
        <f t="shared" si="437"/>
        <v>0</v>
      </c>
      <c r="AQ773" s="30">
        <f t="shared" si="438"/>
        <v>0</v>
      </c>
      <c r="AR773" s="31">
        <f t="shared" si="439"/>
        <v>0</v>
      </c>
      <c r="AS773" s="31">
        <f t="shared" si="427"/>
        <v>0</v>
      </c>
      <c r="AT773" s="32">
        <f t="shared" si="440"/>
        <v>0</v>
      </c>
      <c r="AU773" s="24">
        <v>445.38734487531622</v>
      </c>
      <c r="AV773" s="28">
        <f t="shared" si="441"/>
        <v>1.236864905306043E-2</v>
      </c>
      <c r="AW773" s="30">
        <f t="shared" si="442"/>
        <v>1.5885353085539155E-4</v>
      </c>
      <c r="AX773" s="33">
        <f t="shared" si="443"/>
        <v>1.236864905306043E-2</v>
      </c>
      <c r="AY773" s="30">
        <f t="shared" si="444"/>
        <v>1.5885353085539155E-4</v>
      </c>
      <c r="AZ773" s="31">
        <f t="shared" si="445"/>
        <v>0.89594845066114281</v>
      </c>
      <c r="BA773" s="31">
        <f t="shared" si="422"/>
        <v>445.38734487531622</v>
      </c>
      <c r="BB773" s="33">
        <f t="shared" si="446"/>
        <v>0</v>
      </c>
      <c r="BC773" s="31">
        <f t="shared" si="447"/>
        <v>0.44133640117967304</v>
      </c>
      <c r="BD773" s="30">
        <f t="shared" si="448"/>
        <v>1.5079650975477086E-4</v>
      </c>
      <c r="BE773" s="31">
        <f t="shared" si="449"/>
        <v>0.94264404525183254</v>
      </c>
      <c r="BF773" s="31">
        <f t="shared" si="450"/>
        <v>0.41142623540292794</v>
      </c>
      <c r="BG773" s="31">
        <f t="shared" si="451"/>
        <v>0.62440621051177592</v>
      </c>
      <c r="BH773" s="24">
        <v>95.28</v>
      </c>
      <c r="BI773" s="24">
        <v>11.0782043446</v>
      </c>
      <c r="BJ773" s="24">
        <f t="shared" si="424"/>
        <v>583.13385664339421</v>
      </c>
      <c r="BK773" s="28">
        <f t="shared" si="428"/>
        <v>0.29156692832169712</v>
      </c>
      <c r="BL773" s="28" t="str">
        <f t="shared" si="452"/>
        <v>FALSETRUE</v>
      </c>
      <c r="BM773" s="24" t="str">
        <f t="shared" si="453"/>
        <v>FALSETRUE</v>
      </c>
      <c r="BN773" s="28">
        <v>0.38140000000000002</v>
      </c>
      <c r="BO773" s="28">
        <f t="shared" si="454"/>
        <v>0.33902222222222222</v>
      </c>
      <c r="BP773" s="24">
        <v>4.12</v>
      </c>
      <c r="BQ773" s="24">
        <f t="shared" si="455"/>
        <v>305.60000000000002</v>
      </c>
      <c r="BR773" s="24">
        <v>5</v>
      </c>
      <c r="BS773" s="28">
        <v>5.09</v>
      </c>
      <c r="BT773" s="28">
        <v>280.15359999999998</v>
      </c>
      <c r="BU773" s="24">
        <v>0.15</v>
      </c>
      <c r="BV773" s="28">
        <v>6.24</v>
      </c>
      <c r="BW773" s="28">
        <v>343.44959999999998</v>
      </c>
      <c r="BX773" s="24">
        <v>1406</v>
      </c>
      <c r="BY773" s="24">
        <v>3686</v>
      </c>
      <c r="BZ773" s="24">
        <v>412</v>
      </c>
      <c r="CA773" s="24">
        <v>1121</v>
      </c>
      <c r="CB773" s="24">
        <v>608</v>
      </c>
      <c r="CC773" s="24">
        <v>3775</v>
      </c>
      <c r="CD773" s="24">
        <v>49.32</v>
      </c>
      <c r="CE773" s="24">
        <v>30.97</v>
      </c>
      <c r="CF773" s="24">
        <v>103.4</v>
      </c>
      <c r="CG773" s="24">
        <v>5244</v>
      </c>
      <c r="CH773" s="24">
        <v>260</v>
      </c>
      <c r="CI773" s="24">
        <v>4.72</v>
      </c>
      <c r="CJ773" s="24" t="s">
        <v>98</v>
      </c>
      <c r="CK773" s="24">
        <v>1403</v>
      </c>
      <c r="CL773" s="28">
        <v>1.02</v>
      </c>
      <c r="CM773" s="28">
        <v>3.99</v>
      </c>
      <c r="CN773" s="24">
        <v>521</v>
      </c>
      <c r="CO773" s="24">
        <v>37.159999999999997</v>
      </c>
      <c r="CP773" s="24">
        <v>579</v>
      </c>
      <c r="CQ773" s="24">
        <v>451</v>
      </c>
      <c r="CR773" s="24">
        <v>498</v>
      </c>
      <c r="CS773" s="24">
        <v>1528</v>
      </c>
      <c r="CT773" s="24">
        <v>312</v>
      </c>
      <c r="CU773" s="24">
        <v>559</v>
      </c>
      <c r="CV773" s="24">
        <v>437</v>
      </c>
      <c r="CW773" s="24">
        <v>433</v>
      </c>
      <c r="CX773" s="24">
        <v>81.459999999999994</v>
      </c>
      <c r="CY773" s="24">
        <v>98.07</v>
      </c>
      <c r="CZ773" s="24">
        <v>85.19</v>
      </c>
      <c r="DA773" s="24">
        <v>60.14</v>
      </c>
      <c r="DB773" s="24">
        <v>189</v>
      </c>
      <c r="DC773" s="24">
        <v>2.6</v>
      </c>
      <c r="DD773" s="24">
        <v>6.7</v>
      </c>
      <c r="DE773" s="24">
        <v>187</v>
      </c>
      <c r="DF773" s="24">
        <v>13.34</v>
      </c>
      <c r="DG773" s="24">
        <v>3.35</v>
      </c>
      <c r="DH773" s="24">
        <v>4.5</v>
      </c>
    </row>
    <row r="774" spans="1:112" ht="12.3" customHeight="1">
      <c r="A774" s="24">
        <v>785</v>
      </c>
      <c r="B774" s="24" t="s">
        <v>169</v>
      </c>
      <c r="C774" s="24" t="s">
        <v>170</v>
      </c>
      <c r="D774" s="25" t="s">
        <v>310</v>
      </c>
      <c r="E774" s="25" t="s">
        <v>311</v>
      </c>
      <c r="F774" s="25" t="s">
        <v>312</v>
      </c>
      <c r="G774" s="25" t="s">
        <v>313</v>
      </c>
      <c r="H774" s="25" t="s">
        <v>323</v>
      </c>
      <c r="I774" s="26">
        <v>62612</v>
      </c>
      <c r="J774" s="27">
        <v>73488.059597400541</v>
      </c>
      <c r="K774" s="27">
        <f t="shared" si="429"/>
        <v>19628.862000000001</v>
      </c>
      <c r="L774" s="24">
        <v>10790</v>
      </c>
      <c r="M774" s="24">
        <v>3506</v>
      </c>
      <c r="N774" s="24">
        <v>1421</v>
      </c>
      <c r="O774" s="24">
        <f t="shared" si="430"/>
        <v>4927</v>
      </c>
      <c r="P774" s="28">
        <v>31.349999999999998</v>
      </c>
      <c r="Q774" s="28">
        <f t="shared" si="431"/>
        <v>0.43734446540348987</v>
      </c>
      <c r="R774" s="29">
        <v>0.41569210382481603</v>
      </c>
      <c r="S774" s="29">
        <v>0.28623194261434565</v>
      </c>
      <c r="T774" s="29">
        <v>0.36458771976762944</v>
      </c>
      <c r="U774" s="28" t="s">
        <v>168</v>
      </c>
      <c r="V774" s="28" t="s">
        <v>119</v>
      </c>
      <c r="W774" s="28">
        <v>0.44532257068321679</v>
      </c>
      <c r="X774" s="27">
        <v>32725.891614435852</v>
      </c>
      <c r="Y774" s="30">
        <f t="shared" si="432"/>
        <v>2.6207803858916455E-3</v>
      </c>
      <c r="Z774" s="27">
        <f t="shared" si="433"/>
        <v>32597.891614435852</v>
      </c>
      <c r="AA774" s="27">
        <v>0</v>
      </c>
      <c r="AB774" s="27">
        <v>0</v>
      </c>
      <c r="AC774" s="27">
        <v>116</v>
      </c>
      <c r="AD774" s="27">
        <v>0</v>
      </c>
      <c r="AE774" s="27">
        <v>0</v>
      </c>
      <c r="AF774" s="27">
        <f t="shared" si="434"/>
        <v>116</v>
      </c>
      <c r="AG774" s="27">
        <f t="shared" si="435"/>
        <v>1</v>
      </c>
      <c r="AH774" s="27">
        <v>0</v>
      </c>
      <c r="AI774" s="27">
        <v>0</v>
      </c>
      <c r="AJ774" s="27">
        <v>116</v>
      </c>
      <c r="AK774" s="27">
        <v>0</v>
      </c>
      <c r="AL774" s="27">
        <v>0</v>
      </c>
      <c r="AM774" s="27">
        <v>116</v>
      </c>
      <c r="AN774" s="27">
        <f t="shared" si="436"/>
        <v>1</v>
      </c>
      <c r="AO774" s="27">
        <v>128</v>
      </c>
      <c r="AP774" s="30">
        <f t="shared" si="437"/>
        <v>7.4023688274219823E-5</v>
      </c>
      <c r="AQ774" s="30">
        <f t="shared" si="438"/>
        <v>0</v>
      </c>
      <c r="AR774" s="31">
        <f t="shared" si="439"/>
        <v>3.9112761695860839E-3</v>
      </c>
      <c r="AS774" s="31">
        <f t="shared" ref="AS774:AS805" si="456">AR774/1</f>
        <v>3.9112761695860839E-3</v>
      </c>
      <c r="AT774" s="32">
        <f t="shared" si="440"/>
        <v>1.7417795584920802E-3</v>
      </c>
      <c r="AU774" s="24">
        <v>9542.8173671706518</v>
      </c>
      <c r="AV774" s="28">
        <f t="shared" si="441"/>
        <v>0.26500923376039404</v>
      </c>
      <c r="AW774" s="30">
        <f t="shared" si="442"/>
        <v>3.4035772469188153E-3</v>
      </c>
      <c r="AX774" s="33">
        <f t="shared" si="443"/>
        <v>0.26500923376039404</v>
      </c>
      <c r="AY774" s="30">
        <f t="shared" si="444"/>
        <v>3.4035772469188153E-3</v>
      </c>
      <c r="AZ774" s="31">
        <f t="shared" si="445"/>
        <v>0.92256530951183469</v>
      </c>
      <c r="BA774" s="31">
        <f t="shared" ref="BA774:BA837" si="457">AU774-AI774</f>
        <v>9542.8173671706518</v>
      </c>
      <c r="BB774" s="33">
        <f t="shared" si="446"/>
        <v>0</v>
      </c>
      <c r="BC774" s="31">
        <f t="shared" si="447"/>
        <v>0.53442221569901494</v>
      </c>
      <c r="BD774" s="30">
        <f t="shared" si="448"/>
        <v>2.5467566976174259E-3</v>
      </c>
      <c r="BE774" s="31">
        <f t="shared" si="449"/>
        <v>0.95192192862703362</v>
      </c>
      <c r="BF774" s="31">
        <f t="shared" si="450"/>
        <v>0.46662175989871396</v>
      </c>
      <c r="BG774" s="31">
        <f t="shared" si="451"/>
        <v>0.70817439377765623</v>
      </c>
      <c r="BH774" s="24">
        <v>95.9</v>
      </c>
      <c r="BI774" s="24">
        <v>69.3768735158</v>
      </c>
      <c r="BJ774" s="24">
        <f t="shared" si="424"/>
        <v>1059.25873959518</v>
      </c>
      <c r="BK774" s="28">
        <f t="shared" si="428"/>
        <v>0.52962936979759001</v>
      </c>
      <c r="BL774" s="28" t="str">
        <f t="shared" si="452"/>
        <v>FALSETRUE</v>
      </c>
      <c r="BM774" s="24" t="str">
        <f t="shared" si="453"/>
        <v>TRUETRUE</v>
      </c>
      <c r="BN774" s="28">
        <v>0.38030000000000003</v>
      </c>
      <c r="BO774" s="28">
        <f t="shared" si="454"/>
        <v>0.33804444444444448</v>
      </c>
      <c r="BP774" s="24">
        <v>4.3899999999999997</v>
      </c>
      <c r="BQ774" s="24">
        <f t="shared" si="455"/>
        <v>255.10714285714286</v>
      </c>
      <c r="BR774" s="24">
        <v>84</v>
      </c>
      <c r="BS774" s="28">
        <v>5.45</v>
      </c>
      <c r="BT774" s="28">
        <v>3412.3539999999998</v>
      </c>
      <c r="BU774" s="24">
        <v>0.17</v>
      </c>
      <c r="BV774" s="28">
        <v>19.009999999999998</v>
      </c>
      <c r="BW774" s="28">
        <v>11902.5412</v>
      </c>
      <c r="BX774" s="24">
        <v>15948</v>
      </c>
      <c r="BY774" s="24">
        <v>41930</v>
      </c>
      <c r="BZ774" s="24">
        <v>4734</v>
      </c>
      <c r="CA774" s="24">
        <v>12652</v>
      </c>
      <c r="CB774" s="24">
        <v>6981</v>
      </c>
      <c r="CC774" s="24">
        <v>42979</v>
      </c>
      <c r="CD774" s="24">
        <v>49.33</v>
      </c>
      <c r="CE774" s="24">
        <v>30.89</v>
      </c>
      <c r="CF774" s="24">
        <v>96.25</v>
      </c>
      <c r="CG774" s="24">
        <v>60043</v>
      </c>
      <c r="CH774" s="24">
        <v>2569</v>
      </c>
      <c r="CI774" s="24">
        <v>4.0999999999999996</v>
      </c>
      <c r="CJ774" s="24" t="s">
        <v>98</v>
      </c>
      <c r="CK774" s="24">
        <v>16174</v>
      </c>
      <c r="CL774" s="28">
        <v>1.03</v>
      </c>
      <c r="CM774" s="28">
        <v>3.99</v>
      </c>
      <c r="CN774" s="24">
        <v>6518</v>
      </c>
      <c r="CO774" s="24">
        <v>40.369999999999997</v>
      </c>
      <c r="CP774" s="24">
        <v>4802</v>
      </c>
      <c r="CQ774" s="24">
        <v>8738</v>
      </c>
      <c r="CR774" s="24">
        <v>6085</v>
      </c>
      <c r="CS774" s="24">
        <v>21429</v>
      </c>
      <c r="CT774" s="24">
        <v>3042</v>
      </c>
      <c r="CU774" s="24">
        <v>6319</v>
      </c>
      <c r="CV774" s="24">
        <v>4984</v>
      </c>
      <c r="CW774" s="24">
        <v>4569</v>
      </c>
      <c r="CX774" s="24">
        <v>71.58</v>
      </c>
      <c r="CY774" s="24">
        <v>96.72</v>
      </c>
      <c r="CZ774" s="24">
        <v>84.92</v>
      </c>
      <c r="DA774" s="24">
        <v>55.35</v>
      </c>
      <c r="DB774" s="24">
        <v>2291</v>
      </c>
      <c r="DC774" s="24">
        <v>4.0999999999999996</v>
      </c>
      <c r="DD774" s="24">
        <v>8.24</v>
      </c>
      <c r="DE774" s="24">
        <v>2036</v>
      </c>
      <c r="DF774" s="24">
        <v>12.61</v>
      </c>
      <c r="DG774" s="24">
        <v>15.61</v>
      </c>
      <c r="DH774" s="24">
        <v>4.45</v>
      </c>
    </row>
    <row r="775" spans="1:112" ht="12.3" customHeight="1">
      <c r="A775" s="24">
        <v>786</v>
      </c>
      <c r="B775" s="24" t="s">
        <v>169</v>
      </c>
      <c r="C775" s="24" t="s">
        <v>170</v>
      </c>
      <c r="D775" s="25" t="s">
        <v>310</v>
      </c>
      <c r="E775" s="25" t="s">
        <v>311</v>
      </c>
      <c r="F775" s="25" t="s">
        <v>715</v>
      </c>
      <c r="G775" s="25" t="s">
        <v>910</v>
      </c>
      <c r="H775" s="25" t="s">
        <v>323</v>
      </c>
      <c r="I775" s="26">
        <v>28942</v>
      </c>
      <c r="J775" s="27">
        <v>33969.38958774622</v>
      </c>
      <c r="K775" s="27">
        <f t="shared" si="429"/>
        <v>8398.9683999999997</v>
      </c>
      <c r="L775" s="24">
        <v>5099</v>
      </c>
      <c r="M775" s="24">
        <v>1510</v>
      </c>
      <c r="N775" s="24">
        <v>575</v>
      </c>
      <c r="O775" s="24">
        <f t="shared" si="430"/>
        <v>2085</v>
      </c>
      <c r="P775" s="28">
        <v>29.02</v>
      </c>
      <c r="Q775" s="28">
        <f t="shared" si="431"/>
        <v>0.42515792711252681</v>
      </c>
      <c r="R775" s="29">
        <v>0.41569210382481603</v>
      </c>
      <c r="S775" s="29">
        <v>0.28623194261434565</v>
      </c>
      <c r="T775" s="29">
        <v>0.36458771976762944</v>
      </c>
      <c r="U775" s="28" t="s">
        <v>168</v>
      </c>
      <c r="V775" s="28" t="s">
        <v>119</v>
      </c>
      <c r="W775" s="28">
        <v>0.41222523129910538</v>
      </c>
      <c r="X775" s="27">
        <v>14003.039479898107</v>
      </c>
      <c r="Y775" s="30">
        <f t="shared" si="432"/>
        <v>1.1214023331787516E-3</v>
      </c>
      <c r="Z775" s="27">
        <f t="shared" si="433"/>
        <v>14003.039479898107</v>
      </c>
      <c r="AA775" s="27">
        <v>0</v>
      </c>
      <c r="AB775" s="27">
        <v>0</v>
      </c>
      <c r="AC775" s="27">
        <v>0</v>
      </c>
      <c r="AD775" s="27">
        <v>0</v>
      </c>
      <c r="AE775" s="27">
        <v>0</v>
      </c>
      <c r="AF775" s="27">
        <f t="shared" si="434"/>
        <v>0</v>
      </c>
      <c r="AG775" s="27">
        <f t="shared" si="435"/>
        <v>0</v>
      </c>
      <c r="AH775" s="27">
        <v>0</v>
      </c>
      <c r="AI775" s="27">
        <v>0</v>
      </c>
      <c r="AJ775" s="27">
        <v>0</v>
      </c>
      <c r="AK775" s="27">
        <v>0</v>
      </c>
      <c r="AL775" s="27">
        <v>0</v>
      </c>
      <c r="AM775" s="27">
        <v>0</v>
      </c>
      <c r="AN775" s="27">
        <f t="shared" si="436"/>
        <v>0</v>
      </c>
      <c r="AO775" s="27">
        <v>0</v>
      </c>
      <c r="AP775" s="30">
        <f t="shared" si="437"/>
        <v>0</v>
      </c>
      <c r="AQ775" s="30">
        <f t="shared" si="438"/>
        <v>0</v>
      </c>
      <c r="AR775" s="31">
        <f t="shared" si="439"/>
        <v>0</v>
      </c>
      <c r="AS775" s="31">
        <f t="shared" si="456"/>
        <v>0</v>
      </c>
      <c r="AT775" s="32">
        <f t="shared" si="440"/>
        <v>0</v>
      </c>
      <c r="AU775" s="24">
        <v>2964.3116382718667</v>
      </c>
      <c r="AV775" s="28">
        <f t="shared" si="441"/>
        <v>8.2320548079226133E-2</v>
      </c>
      <c r="AW775" s="30">
        <f t="shared" si="442"/>
        <v>1.0572625731587407E-3</v>
      </c>
      <c r="AX775" s="33">
        <f t="shared" si="443"/>
        <v>8.2320548079226133E-2</v>
      </c>
      <c r="AY775" s="30">
        <f t="shared" si="444"/>
        <v>1.0572625731587407E-3</v>
      </c>
      <c r="AZ775" s="31">
        <f t="shared" si="445"/>
        <v>0.90331820807709484</v>
      </c>
      <c r="BA775" s="31">
        <f t="shared" si="457"/>
        <v>2964.3116382718667</v>
      </c>
      <c r="BB775" s="33">
        <f t="shared" si="446"/>
        <v>0</v>
      </c>
      <c r="BC775" s="31">
        <f t="shared" si="447"/>
        <v>0.46711028666037907</v>
      </c>
      <c r="BD775" s="30">
        <f t="shared" si="448"/>
        <v>1.1214023331787516E-3</v>
      </c>
      <c r="BE775" s="31">
        <f t="shared" si="449"/>
        <v>0.94640252491215271</v>
      </c>
      <c r="BF775" s="31">
        <f t="shared" si="450"/>
        <v>0.45324971951481224</v>
      </c>
      <c r="BG775" s="31">
        <f t="shared" si="451"/>
        <v>0.68788014818890475</v>
      </c>
      <c r="BH775" s="24">
        <v>93.29</v>
      </c>
      <c r="BI775" s="24">
        <v>25.195351552000002</v>
      </c>
      <c r="BJ775" s="24">
        <f t="shared" si="424"/>
        <v>1348.2403497183884</v>
      </c>
      <c r="BK775" s="28">
        <f t="shared" si="428"/>
        <v>0.67412017485919418</v>
      </c>
      <c r="BL775" s="28" t="str">
        <f t="shared" si="452"/>
        <v>FALSETRUE</v>
      </c>
      <c r="BM775" s="24" t="str">
        <f t="shared" si="453"/>
        <v>FALSETRUE</v>
      </c>
      <c r="BN775" s="28">
        <v>0.37920000000000004</v>
      </c>
      <c r="BO775" s="28">
        <f t="shared" si="454"/>
        <v>0.33706666666666668</v>
      </c>
      <c r="BP775" s="24">
        <v>4.46</v>
      </c>
      <c r="BQ775" s="24">
        <f t="shared" si="455"/>
        <v>231.96774193548387</v>
      </c>
      <c r="BR775" s="24">
        <v>31</v>
      </c>
      <c r="BS775" s="28">
        <v>6.3000000000000007</v>
      </c>
      <c r="BT775" s="28">
        <v>1823.346</v>
      </c>
      <c r="BU775" s="24">
        <v>0.06</v>
      </c>
      <c r="BV775" s="28">
        <v>13.16</v>
      </c>
      <c r="BW775" s="28">
        <v>3808.7672000000002</v>
      </c>
      <c r="BX775" s="24">
        <v>7290</v>
      </c>
      <c r="BY775" s="24">
        <v>19225</v>
      </c>
      <c r="BZ775" s="24">
        <v>2427</v>
      </c>
      <c r="CA775" s="24">
        <v>5698</v>
      </c>
      <c r="CB775" s="24">
        <v>3319</v>
      </c>
      <c r="CC775" s="24">
        <v>19925</v>
      </c>
      <c r="CD775" s="24">
        <v>50.54</v>
      </c>
      <c r="CE775" s="24">
        <v>31.36</v>
      </c>
      <c r="CF775" s="24">
        <v>98.87</v>
      </c>
      <c r="CG775" s="24">
        <v>26999</v>
      </c>
      <c r="CH775" s="24">
        <v>1943</v>
      </c>
      <c r="CI775" s="24">
        <v>6.71</v>
      </c>
      <c r="CJ775" s="24" t="s">
        <v>98</v>
      </c>
      <c r="CK775" s="24">
        <v>7369</v>
      </c>
      <c r="CL775" s="28">
        <v>1.03</v>
      </c>
      <c r="CM775" s="28">
        <v>3.98</v>
      </c>
      <c r="CN775" s="24">
        <v>3062</v>
      </c>
      <c r="CO775" s="24">
        <v>41.58</v>
      </c>
      <c r="CP775" s="24">
        <v>1343</v>
      </c>
      <c r="CQ775" s="24">
        <v>2863</v>
      </c>
      <c r="CR775" s="24">
        <v>2985</v>
      </c>
      <c r="CS775" s="24">
        <v>7191</v>
      </c>
      <c r="CT775" s="24">
        <v>1389</v>
      </c>
      <c r="CU775" s="24">
        <v>2887</v>
      </c>
      <c r="CV775" s="24">
        <v>2374</v>
      </c>
      <c r="CW775" s="24">
        <v>2010</v>
      </c>
      <c r="CX775" s="24">
        <v>72.72</v>
      </c>
      <c r="CY775" s="24">
        <v>97.5</v>
      </c>
      <c r="CZ775" s="24">
        <v>85.33</v>
      </c>
      <c r="DA775" s="24">
        <v>52.65</v>
      </c>
      <c r="DB775" s="24">
        <v>1081</v>
      </c>
      <c r="DC775" s="24">
        <v>3.06</v>
      </c>
      <c r="DD775" s="24">
        <v>8.93</v>
      </c>
      <c r="DE775" s="24">
        <v>734</v>
      </c>
      <c r="DF775" s="24">
        <v>9.9700000000000006</v>
      </c>
      <c r="DG775" s="24">
        <v>12.82</v>
      </c>
      <c r="DH775" s="24">
        <v>5.76</v>
      </c>
    </row>
    <row r="776" spans="1:112" ht="12.3" customHeight="1">
      <c r="A776" s="24">
        <v>787</v>
      </c>
      <c r="B776" s="24" t="s">
        <v>169</v>
      </c>
      <c r="C776" s="24" t="s">
        <v>170</v>
      </c>
      <c r="D776" s="25" t="s">
        <v>310</v>
      </c>
      <c r="E776" s="25" t="s">
        <v>311</v>
      </c>
      <c r="F776" s="25" t="s">
        <v>1771</v>
      </c>
      <c r="G776" s="25" t="s">
        <v>1830</v>
      </c>
      <c r="H776" s="25" t="s">
        <v>323</v>
      </c>
      <c r="I776" s="26">
        <v>5752</v>
      </c>
      <c r="J776" s="27">
        <v>6751.1550310523198</v>
      </c>
      <c r="K776" s="27">
        <f t="shared" si="429"/>
        <v>1142.9224000000002</v>
      </c>
      <c r="L776" s="24">
        <v>1214</v>
      </c>
      <c r="M776" s="24">
        <v>221</v>
      </c>
      <c r="N776" s="24">
        <v>80</v>
      </c>
      <c r="O776" s="24">
        <f t="shared" si="430"/>
        <v>301</v>
      </c>
      <c r="P776" s="28">
        <v>19.87</v>
      </c>
      <c r="Q776" s="28">
        <f t="shared" si="431"/>
        <v>0.37900617940948017</v>
      </c>
      <c r="R776" s="29">
        <v>0.41569210382481603</v>
      </c>
      <c r="S776" s="29">
        <v>0.28623194261434565</v>
      </c>
      <c r="T776" s="29">
        <v>0.36458771976762944</v>
      </c>
      <c r="U776" s="28" t="s">
        <v>168</v>
      </c>
      <c r="V776" s="28" t="s">
        <v>119</v>
      </c>
      <c r="W776" s="28">
        <v>0.28225070109969758</v>
      </c>
      <c r="X776" s="27">
        <v>1905.5182407472678</v>
      </c>
      <c r="Y776" s="30">
        <f t="shared" si="432"/>
        <v>1.5259919849231225E-4</v>
      </c>
      <c r="Z776" s="27">
        <f t="shared" si="433"/>
        <v>1905.5182407472678</v>
      </c>
      <c r="AA776" s="27">
        <v>0</v>
      </c>
      <c r="AB776" s="27">
        <v>0</v>
      </c>
      <c r="AC776" s="27">
        <v>0</v>
      </c>
      <c r="AD776" s="27">
        <v>0</v>
      </c>
      <c r="AE776" s="27">
        <v>0</v>
      </c>
      <c r="AF776" s="27">
        <f t="shared" si="434"/>
        <v>0</v>
      </c>
      <c r="AG776" s="27">
        <f t="shared" si="435"/>
        <v>0</v>
      </c>
      <c r="AH776" s="27">
        <v>0</v>
      </c>
      <c r="AI776" s="27">
        <v>0</v>
      </c>
      <c r="AJ776" s="27">
        <v>0</v>
      </c>
      <c r="AK776" s="27">
        <v>0</v>
      </c>
      <c r="AL776" s="27">
        <v>0</v>
      </c>
      <c r="AM776" s="27">
        <v>0</v>
      </c>
      <c r="AN776" s="27">
        <f t="shared" si="436"/>
        <v>0</v>
      </c>
      <c r="AO776" s="27">
        <v>0</v>
      </c>
      <c r="AP776" s="30">
        <f t="shared" si="437"/>
        <v>0</v>
      </c>
      <c r="AQ776" s="30">
        <f t="shared" si="438"/>
        <v>0</v>
      </c>
      <c r="AR776" s="31">
        <f t="shared" si="439"/>
        <v>0</v>
      </c>
      <c r="AS776" s="31">
        <f t="shared" si="456"/>
        <v>0</v>
      </c>
      <c r="AT776" s="32">
        <f t="shared" si="440"/>
        <v>0</v>
      </c>
      <c r="AU776" s="24">
        <f>W776*CS776</f>
        <v>347.16836235262804</v>
      </c>
      <c r="AV776" s="28">
        <f t="shared" si="441"/>
        <v>9.6410544342418539E-3</v>
      </c>
      <c r="AW776" s="30">
        <f t="shared" si="442"/>
        <v>1.2382237797178004E-4</v>
      </c>
      <c r="AX776" s="33">
        <f t="shared" si="443"/>
        <v>9.6410544342418539E-3</v>
      </c>
      <c r="AY776" s="30">
        <f t="shared" si="444"/>
        <v>1.2382237797178004E-4</v>
      </c>
      <c r="AZ776" s="31">
        <f t="shared" si="445"/>
        <v>0.89566108590122073</v>
      </c>
      <c r="BA776" s="31">
        <f t="shared" si="457"/>
        <v>347.16836235262804</v>
      </c>
      <c r="BB776" s="33">
        <f t="shared" si="446"/>
        <v>0</v>
      </c>
      <c r="BC776" s="31">
        <f t="shared" si="447"/>
        <v>0.44033141472009291</v>
      </c>
      <c r="BD776" s="30">
        <f t="shared" si="448"/>
        <v>1.5259919849231225E-4</v>
      </c>
      <c r="BE776" s="31">
        <f t="shared" si="449"/>
        <v>0.9426510258085018</v>
      </c>
      <c r="BF776" s="31">
        <f t="shared" si="450"/>
        <v>0.40835144203556389</v>
      </c>
      <c r="BG776" s="31">
        <f t="shared" si="451"/>
        <v>0.61973971161254493</v>
      </c>
      <c r="BH776" s="24">
        <v>99.91</v>
      </c>
      <c r="BI776" s="24">
        <v>10.9903073223</v>
      </c>
      <c r="BJ776" s="24">
        <f t="shared" si="424"/>
        <v>614.28264315719514</v>
      </c>
      <c r="BK776" s="28">
        <f t="shared" si="428"/>
        <v>0.30714132157859758</v>
      </c>
      <c r="BL776" s="28" t="str">
        <f t="shared" si="452"/>
        <v>FALSETRUE</v>
      </c>
      <c r="BM776" s="24" t="str">
        <f t="shared" si="453"/>
        <v>FALSETRUE</v>
      </c>
      <c r="BN776" s="28">
        <v>0.34119999999999995</v>
      </c>
      <c r="BO776" s="28">
        <f t="shared" si="454"/>
        <v>0.30328888888888883</v>
      </c>
      <c r="BP776" s="24">
        <v>2.35</v>
      </c>
      <c r="BQ776" s="24"/>
      <c r="BS776" s="28">
        <v>4.17</v>
      </c>
      <c r="BT776" s="28">
        <v>239.85840000000002</v>
      </c>
      <c r="BU776" s="24">
        <v>0.14000000000000001</v>
      </c>
      <c r="BV776" s="28">
        <v>13.810000000000002</v>
      </c>
      <c r="BW776" s="28">
        <v>794.35120000000006</v>
      </c>
      <c r="BX776" s="24">
        <v>1326</v>
      </c>
      <c r="BY776" s="24">
        <v>3886</v>
      </c>
      <c r="BZ776" s="24">
        <v>540</v>
      </c>
      <c r="CA776" s="24">
        <v>1060</v>
      </c>
      <c r="CB776" s="24">
        <v>573</v>
      </c>
      <c r="CC776" s="24">
        <v>4119</v>
      </c>
      <c r="CD776" s="24">
        <v>48.02</v>
      </c>
      <c r="CE776" s="24">
        <v>33.11</v>
      </c>
      <c r="CF776" s="24">
        <v>96.99</v>
      </c>
      <c r="CG776" s="24">
        <v>5747</v>
      </c>
      <c r="CH776" s="24">
        <v>5</v>
      </c>
      <c r="CI776" s="24">
        <v>0.09</v>
      </c>
      <c r="CJ776" s="24" t="s">
        <v>98</v>
      </c>
      <c r="CK776" s="24">
        <v>1550</v>
      </c>
      <c r="CL776" s="28">
        <v>1.07</v>
      </c>
      <c r="CM776" s="28">
        <v>3.95</v>
      </c>
      <c r="CN776" s="24">
        <v>637</v>
      </c>
      <c r="CO776" s="24">
        <v>41.12</v>
      </c>
      <c r="CP776" s="24"/>
      <c r="CQ776" s="24"/>
      <c r="CR776" s="24"/>
      <c r="CS776" s="40">
        <v>1230</v>
      </c>
      <c r="CT776" s="24">
        <v>283</v>
      </c>
      <c r="CU776" s="24">
        <v>525</v>
      </c>
      <c r="CV776" s="24">
        <v>422</v>
      </c>
      <c r="CW776" s="24">
        <v>432</v>
      </c>
      <c r="CX776" s="24">
        <v>75.67</v>
      </c>
      <c r="CY776" s="24">
        <v>96.33</v>
      </c>
      <c r="CZ776" s="24">
        <v>87.73</v>
      </c>
      <c r="DA776" s="24">
        <v>60.67</v>
      </c>
      <c r="DB776" s="24">
        <v>115</v>
      </c>
      <c r="DC776" s="24">
        <v>4.51</v>
      </c>
      <c r="DD776" s="24">
        <v>6.71</v>
      </c>
      <c r="DE776" s="24">
        <v>135</v>
      </c>
      <c r="DF776" s="24">
        <v>8.7200000000000006</v>
      </c>
      <c r="DG776" s="24">
        <v>8.9700000000000006</v>
      </c>
      <c r="DH776" s="24">
        <v>1.58</v>
      </c>
    </row>
    <row r="777" spans="1:112" ht="12.3" customHeight="1">
      <c r="A777" s="24">
        <v>788</v>
      </c>
      <c r="B777" s="24" t="s">
        <v>169</v>
      </c>
      <c r="C777" s="24" t="s">
        <v>170</v>
      </c>
      <c r="D777" s="25" t="s">
        <v>323</v>
      </c>
      <c r="E777" s="25" t="s">
        <v>852</v>
      </c>
      <c r="F777" t="s">
        <v>853</v>
      </c>
      <c r="G777" s="38" t="s">
        <v>2809</v>
      </c>
      <c r="H777" s="25" t="s">
        <v>323</v>
      </c>
      <c r="I777" s="26">
        <v>21871</v>
      </c>
      <c r="J777" s="27">
        <v>26131</v>
      </c>
      <c r="K777" s="27">
        <f t="shared" si="429"/>
        <v>6141.3767999999991</v>
      </c>
      <c r="L777" s="24">
        <v>3581</v>
      </c>
      <c r="M777" s="24">
        <v>1036</v>
      </c>
      <c r="N777" s="24">
        <v>362</v>
      </c>
      <c r="O777" s="24">
        <f t="shared" si="430"/>
        <v>1398</v>
      </c>
      <c r="P777" s="28">
        <v>28.08</v>
      </c>
      <c r="Q777" s="28">
        <f t="shared" si="431"/>
        <v>0.43799995795075497</v>
      </c>
      <c r="R777" s="29">
        <v>0.45136334425831759</v>
      </c>
      <c r="S777" s="29">
        <v>7.6452871603958472E-2</v>
      </c>
      <c r="T777" s="29">
        <v>0.30189726612897139</v>
      </c>
      <c r="U777" s="28" t="s">
        <v>128</v>
      </c>
      <c r="V777" s="28" t="s">
        <v>129</v>
      </c>
      <c r="W777" s="28">
        <v>0.45136334425831759</v>
      </c>
      <c r="X777" s="27">
        <v>11794.575548814097</v>
      </c>
      <c r="Y777" s="30">
        <f t="shared" si="432"/>
        <v>9.4454240154648371E-4</v>
      </c>
      <c r="Z777" s="27">
        <f t="shared" si="433"/>
        <v>11794.575548814097</v>
      </c>
      <c r="AA777" s="27">
        <v>0</v>
      </c>
      <c r="AB777" s="27">
        <v>0</v>
      </c>
      <c r="AC777" s="27">
        <v>0</v>
      </c>
      <c r="AD777" s="27">
        <v>0</v>
      </c>
      <c r="AE777" s="27">
        <v>4751</v>
      </c>
      <c r="AF777" s="27">
        <f t="shared" si="434"/>
        <v>4751</v>
      </c>
      <c r="AG777" s="27">
        <f t="shared" si="435"/>
        <v>1</v>
      </c>
      <c r="AH777" s="27">
        <v>0</v>
      </c>
      <c r="AI777" s="27">
        <v>0</v>
      </c>
      <c r="AJ777" s="27">
        <v>0</v>
      </c>
      <c r="AK777" s="27">
        <v>0</v>
      </c>
      <c r="AL777" s="27">
        <v>4751</v>
      </c>
      <c r="AM777" s="27">
        <v>4751</v>
      </c>
      <c r="AN777" s="27">
        <f t="shared" si="436"/>
        <v>1</v>
      </c>
      <c r="AO777" s="27">
        <v>0</v>
      </c>
      <c r="AP777" s="30">
        <f t="shared" si="437"/>
        <v>0</v>
      </c>
      <c r="AQ777" s="30">
        <f t="shared" si="438"/>
        <v>0</v>
      </c>
      <c r="AR777" s="31">
        <f t="shared" si="439"/>
        <v>0</v>
      </c>
      <c r="AS777" s="31">
        <f t="shared" si="456"/>
        <v>0</v>
      </c>
      <c r="AT777" s="32">
        <f t="shared" si="440"/>
        <v>0</v>
      </c>
      <c r="AU777" s="24">
        <v>3225.4424580699374</v>
      </c>
      <c r="AV777" s="28">
        <f t="shared" si="441"/>
        <v>8.9572293114605336E-2</v>
      </c>
      <c r="AW777" s="30">
        <f t="shared" si="442"/>
        <v>1.1503984765861249E-3</v>
      </c>
      <c r="AX777" s="33">
        <f t="shared" si="443"/>
        <v>8.9572293114605336E-2</v>
      </c>
      <c r="AY777" s="30">
        <f t="shared" si="444"/>
        <v>1.1503984765861249E-3</v>
      </c>
      <c r="AZ777" s="31">
        <f t="shared" si="445"/>
        <v>0.90408221309335735</v>
      </c>
      <c r="BA777" s="31">
        <f t="shared" si="457"/>
        <v>3225.4424580699374</v>
      </c>
      <c r="BB777" s="33">
        <f t="shared" si="446"/>
        <v>0</v>
      </c>
      <c r="BC777" s="31">
        <f t="shared" si="447"/>
        <v>0.48167261682209345</v>
      </c>
      <c r="BD777" s="30">
        <f t="shared" si="448"/>
        <v>9.4454240154648371E-4</v>
      </c>
      <c r="BE777" s="31">
        <f t="shared" si="449"/>
        <v>0.94571766970139315</v>
      </c>
      <c r="BF777" s="31">
        <f t="shared" si="450"/>
        <v>0.46600851878708571</v>
      </c>
      <c r="BG777" s="31">
        <f t="shared" si="451"/>
        <v>0.70724370067718623</v>
      </c>
      <c r="BH777" s="24">
        <v>76.510000000000005</v>
      </c>
      <c r="BI777" s="24">
        <v>194.78588563700001</v>
      </c>
      <c r="BJ777" s="24">
        <f t="shared" si="424"/>
        <v>134.15243057547471</v>
      </c>
      <c r="BK777" s="28">
        <f t="shared" si="428"/>
        <v>6.7076215287737356E-2</v>
      </c>
      <c r="BL777" s="28" t="str">
        <f t="shared" si="452"/>
        <v>FALSETRUE</v>
      </c>
      <c r="BM777" s="24" t="str">
        <f t="shared" si="453"/>
        <v>TRUETRUE</v>
      </c>
      <c r="BN777" s="28">
        <v>0.433</v>
      </c>
      <c r="BO777" s="28">
        <f t="shared" si="454"/>
        <v>0.38488888888888889</v>
      </c>
      <c r="BP777" s="24">
        <v>7.91</v>
      </c>
      <c r="BQ777" s="24">
        <f t="shared" ref="BQ777:BQ808" si="458">CS777/BR777</f>
        <v>198.5</v>
      </c>
      <c r="BR777" s="24">
        <v>36</v>
      </c>
      <c r="BS777" s="28">
        <v>10.58</v>
      </c>
      <c r="BT777" s="28">
        <v>2313.9518000000003</v>
      </c>
      <c r="BU777" s="24">
        <v>0.94</v>
      </c>
      <c r="BV777" s="28">
        <v>5.3199999999999994</v>
      </c>
      <c r="BW777" s="28">
        <v>1163.5371999999998</v>
      </c>
      <c r="BX777" s="24">
        <v>6189</v>
      </c>
      <c r="BY777" s="24">
        <v>14293</v>
      </c>
      <c r="BZ777" s="24">
        <v>1389</v>
      </c>
      <c r="CA777" s="24">
        <v>4875</v>
      </c>
      <c r="CB777" s="24">
        <v>2676</v>
      </c>
      <c r="CC777" s="24">
        <v>14320</v>
      </c>
      <c r="CD777" s="24">
        <v>53.02</v>
      </c>
      <c r="CE777" s="24">
        <v>29</v>
      </c>
      <c r="CF777" s="24">
        <v>100.91</v>
      </c>
      <c r="CG777" s="24">
        <v>16733</v>
      </c>
      <c r="CH777" s="24">
        <v>5138</v>
      </c>
      <c r="CI777" s="24">
        <v>23.49</v>
      </c>
      <c r="CJ777" s="24" t="s">
        <v>98</v>
      </c>
      <c r="CK777" s="24">
        <v>5085</v>
      </c>
      <c r="CL777" s="28">
        <v>1.02</v>
      </c>
      <c r="CM777" s="28">
        <v>4.37</v>
      </c>
      <c r="CN777" s="24">
        <v>2115</v>
      </c>
      <c r="CO777" s="24">
        <v>41.64</v>
      </c>
      <c r="CP777" s="24">
        <v>1734</v>
      </c>
      <c r="CQ777" s="24">
        <v>2686</v>
      </c>
      <c r="CR777" s="24">
        <v>2311</v>
      </c>
      <c r="CS777" s="24">
        <v>7146</v>
      </c>
      <c r="CT777" s="24">
        <v>1044</v>
      </c>
      <c r="CU777" s="24">
        <v>2492</v>
      </c>
      <c r="CV777" s="24">
        <v>1856</v>
      </c>
      <c r="CW777" s="24">
        <v>1259</v>
      </c>
      <c r="CX777" s="24">
        <v>66.12</v>
      </c>
      <c r="CY777" s="24">
        <v>97.38</v>
      </c>
      <c r="CZ777" s="24">
        <v>83.91</v>
      </c>
      <c r="DA777" s="24">
        <v>42.95</v>
      </c>
      <c r="DB777" s="24">
        <v>1417</v>
      </c>
      <c r="DC777" s="24">
        <v>3.52</v>
      </c>
      <c r="DD777" s="24">
        <v>9.1</v>
      </c>
      <c r="DE777" s="24">
        <v>360</v>
      </c>
      <c r="DF777" s="24">
        <v>7.09</v>
      </c>
      <c r="DG777" s="24">
        <v>7.28</v>
      </c>
      <c r="DH777" s="24">
        <v>12.13</v>
      </c>
    </row>
    <row r="778" spans="1:112" ht="12.3" customHeight="1">
      <c r="A778" s="24">
        <v>789</v>
      </c>
      <c r="B778" s="24" t="s">
        <v>169</v>
      </c>
      <c r="C778" s="24" t="s">
        <v>170</v>
      </c>
      <c r="D778" s="25" t="s">
        <v>1111</v>
      </c>
      <c r="E778" s="25" t="s">
        <v>1112</v>
      </c>
      <c r="F778" s="25" t="s">
        <v>1113</v>
      </c>
      <c r="G778" s="25" t="s">
        <v>1114</v>
      </c>
      <c r="H778" s="25" t="s">
        <v>323</v>
      </c>
      <c r="I778" s="26">
        <v>11030</v>
      </c>
      <c r="J778" s="27">
        <v>13237.582118097058</v>
      </c>
      <c r="K778" s="27">
        <f t="shared" si="429"/>
        <v>3058.6190000000001</v>
      </c>
      <c r="L778" s="24">
        <v>2022</v>
      </c>
      <c r="M778" s="24">
        <v>535</v>
      </c>
      <c r="N778" s="24">
        <v>241</v>
      </c>
      <c r="O778" s="24">
        <f t="shared" si="430"/>
        <v>776</v>
      </c>
      <c r="P778" s="28">
        <v>27.73</v>
      </c>
      <c r="Q778" s="28">
        <f t="shared" si="431"/>
        <v>0.43269886232586358</v>
      </c>
      <c r="R778" s="29">
        <v>0.49942527001621778</v>
      </c>
      <c r="S778" s="29">
        <v>6.5514605012587782E-2</v>
      </c>
      <c r="T778" s="29">
        <v>0.3412817486968549</v>
      </c>
      <c r="U778" s="28" t="s">
        <v>294</v>
      </c>
      <c r="V778" s="28" t="s">
        <v>295</v>
      </c>
      <c r="W778" s="28">
        <v>0.43753093899365741</v>
      </c>
      <c r="X778" s="27">
        <v>5791.8517341366542</v>
      </c>
      <c r="Y778" s="30">
        <f t="shared" si="432"/>
        <v>4.6382758953226224E-4</v>
      </c>
      <c r="Z778" s="27">
        <f t="shared" si="433"/>
        <v>5088.8517341366542</v>
      </c>
      <c r="AA778" s="27">
        <v>152</v>
      </c>
      <c r="AB778" s="27">
        <v>0</v>
      </c>
      <c r="AC778" s="27">
        <v>355</v>
      </c>
      <c r="AD778" s="27">
        <v>0</v>
      </c>
      <c r="AE778" s="27">
        <v>4863</v>
      </c>
      <c r="AF778" s="27">
        <f t="shared" si="434"/>
        <v>4863</v>
      </c>
      <c r="AG778" s="27">
        <f t="shared" si="435"/>
        <v>3</v>
      </c>
      <c r="AH778" s="27">
        <v>152</v>
      </c>
      <c r="AI778" s="27">
        <v>0</v>
      </c>
      <c r="AJ778" s="27">
        <v>582</v>
      </c>
      <c r="AK778" s="27">
        <v>0</v>
      </c>
      <c r="AL778" s="27">
        <v>4863</v>
      </c>
      <c r="AM778" s="27">
        <v>5528</v>
      </c>
      <c r="AN778" s="27">
        <f t="shared" si="436"/>
        <v>3</v>
      </c>
      <c r="AO778" s="27">
        <v>703</v>
      </c>
      <c r="AP778" s="30">
        <f t="shared" si="437"/>
        <v>4.0655197544356674E-4</v>
      </c>
      <c r="AQ778" s="30">
        <f t="shared" si="438"/>
        <v>0</v>
      </c>
      <c r="AR778" s="31">
        <f t="shared" si="439"/>
        <v>0.12137741645846718</v>
      </c>
      <c r="AS778" s="31">
        <f t="shared" si="456"/>
        <v>0.12137741645846718</v>
      </c>
      <c r="AT778" s="32">
        <f t="shared" si="440"/>
        <v>5.3106374995697356E-2</v>
      </c>
      <c r="AU778" s="24">
        <v>2235.7830982575892</v>
      </c>
      <c r="AV778" s="28">
        <f t="shared" si="441"/>
        <v>6.2088913884281394E-2</v>
      </c>
      <c r="AW778" s="30">
        <f t="shared" si="442"/>
        <v>7.9742283536244295E-4</v>
      </c>
      <c r="AX778" s="33">
        <f t="shared" si="443"/>
        <v>6.2088913884281394E-2</v>
      </c>
      <c r="AY778" s="30">
        <f t="shared" si="444"/>
        <v>7.9742283536244295E-4</v>
      </c>
      <c r="AZ778" s="31">
        <f t="shared" si="445"/>
        <v>0.90118671145983709</v>
      </c>
      <c r="BA778" s="31">
        <f t="shared" si="457"/>
        <v>2235.7830982575892</v>
      </c>
      <c r="BB778" s="33">
        <f t="shared" si="446"/>
        <v>0</v>
      </c>
      <c r="BC778" s="31">
        <f t="shared" si="447"/>
        <v>0.48756696512011205</v>
      </c>
      <c r="BD778" s="30">
        <f t="shared" si="448"/>
        <v>5.7275614088695499E-5</v>
      </c>
      <c r="BE778" s="31">
        <f t="shared" si="449"/>
        <v>0.9422819040244742</v>
      </c>
      <c r="BF778" s="31">
        <f t="shared" si="450"/>
        <v>0.46009222353588797</v>
      </c>
      <c r="BG778" s="31">
        <f t="shared" si="451"/>
        <v>0.69826476063839327</v>
      </c>
      <c r="BH778" s="24">
        <v>93.83</v>
      </c>
      <c r="BI778" s="24">
        <v>107.46385949899999</v>
      </c>
      <c r="BJ778" s="24">
        <f t="shared" si="424"/>
        <v>123.18171131961104</v>
      </c>
      <c r="BK778" s="28">
        <f t="shared" si="428"/>
        <v>6.1590855659805523E-2</v>
      </c>
      <c r="BL778" s="28" t="str">
        <f t="shared" si="452"/>
        <v>FALSETRUE</v>
      </c>
      <c r="BM778" s="24" t="str">
        <f t="shared" si="453"/>
        <v>TRUETRUE</v>
      </c>
      <c r="BN778" s="28">
        <v>0.52190000000000003</v>
      </c>
      <c r="BO778" s="28">
        <f t="shared" si="454"/>
        <v>0.46391111111111116</v>
      </c>
      <c r="BP778" s="24">
        <v>10.71</v>
      </c>
      <c r="BQ778" s="24">
        <f t="shared" si="458"/>
        <v>196.53846153846155</v>
      </c>
      <c r="BR778" s="24">
        <v>26</v>
      </c>
      <c r="BS778" s="28">
        <v>9.74</v>
      </c>
      <c r="BT778" s="28">
        <v>1074.3220000000001</v>
      </c>
      <c r="BU778" s="24">
        <v>0.5</v>
      </c>
      <c r="BV778" s="28">
        <v>4.0199999999999996</v>
      </c>
      <c r="BW778" s="28">
        <v>443.40600000000001</v>
      </c>
      <c r="BX778" s="24">
        <v>3497</v>
      </c>
      <c r="BY778" s="24">
        <v>6701</v>
      </c>
      <c r="BZ778" s="24">
        <v>832</v>
      </c>
      <c r="CA778" s="24">
        <v>2769</v>
      </c>
      <c r="CB778" s="24">
        <v>1491</v>
      </c>
      <c r="CC778" s="24">
        <v>6770</v>
      </c>
      <c r="CD778" s="24">
        <v>64.599999999999994</v>
      </c>
      <c r="CE778" s="24">
        <v>28.5</v>
      </c>
      <c r="CF778" s="24">
        <v>99.6</v>
      </c>
      <c r="CG778" s="24">
        <v>10350</v>
      </c>
      <c r="CH778" s="24">
        <v>680</v>
      </c>
      <c r="CI778" s="24">
        <v>6.17</v>
      </c>
      <c r="CJ778" s="24" t="s">
        <v>98</v>
      </c>
      <c r="CK778" s="24">
        <v>2855</v>
      </c>
      <c r="CL778" s="28">
        <v>1.01</v>
      </c>
      <c r="CM778" s="28">
        <v>3.92</v>
      </c>
      <c r="CN778" s="24">
        <v>1159</v>
      </c>
      <c r="CO778" s="24">
        <v>40.61</v>
      </c>
      <c r="CP778" s="24">
        <v>1049</v>
      </c>
      <c r="CQ778" s="24">
        <v>2117</v>
      </c>
      <c r="CR778" s="24">
        <v>1724</v>
      </c>
      <c r="CS778" s="24">
        <v>5110</v>
      </c>
      <c r="CT778" s="24">
        <v>623</v>
      </c>
      <c r="CU778" s="24">
        <v>1367</v>
      </c>
      <c r="CV778" s="24">
        <v>993</v>
      </c>
      <c r="CW778" s="24">
        <v>728</v>
      </c>
      <c r="CX778" s="24">
        <v>63.7</v>
      </c>
      <c r="CY778" s="24">
        <v>97.09</v>
      </c>
      <c r="CZ778" s="24">
        <v>80.73</v>
      </c>
      <c r="DA778" s="24">
        <v>49.76</v>
      </c>
      <c r="DB778" s="24">
        <v>938</v>
      </c>
      <c r="DC778" s="24">
        <v>3.7</v>
      </c>
      <c r="DD778" s="24">
        <v>7.88</v>
      </c>
      <c r="DE778" s="24">
        <v>295</v>
      </c>
      <c r="DF778" s="24">
        <v>10.34</v>
      </c>
      <c r="DG778" s="24">
        <v>7.5</v>
      </c>
      <c r="DH778" s="24">
        <v>12.01</v>
      </c>
    </row>
    <row r="779" spans="1:112" ht="12.3" customHeight="1">
      <c r="A779" s="24">
        <v>790</v>
      </c>
      <c r="B779" s="24" t="s">
        <v>169</v>
      </c>
      <c r="C779" s="24" t="s">
        <v>170</v>
      </c>
      <c r="D779" s="25" t="s">
        <v>1111</v>
      </c>
      <c r="E779" s="25" t="s">
        <v>1112</v>
      </c>
      <c r="F779" s="25" t="s">
        <v>2403</v>
      </c>
      <c r="G779" s="25" t="s">
        <v>2404</v>
      </c>
      <c r="H779" s="25" t="s">
        <v>323</v>
      </c>
      <c r="I779" s="26">
        <v>3972</v>
      </c>
      <c r="J779" s="27">
        <v>4766.9697346402108</v>
      </c>
      <c r="K779" s="27">
        <f t="shared" si="429"/>
        <v>1247.2079999999999</v>
      </c>
      <c r="L779" s="24">
        <v>710</v>
      </c>
      <c r="M779" s="24">
        <v>227</v>
      </c>
      <c r="N779" s="24">
        <v>98</v>
      </c>
      <c r="O779" s="24">
        <f t="shared" si="430"/>
        <v>325</v>
      </c>
      <c r="P779" s="28">
        <v>31.4</v>
      </c>
      <c r="Q779" s="28">
        <f t="shared" si="431"/>
        <v>0.45397706376441649</v>
      </c>
      <c r="R779" s="29">
        <v>0.49942527001621778</v>
      </c>
      <c r="S779" s="29">
        <v>6.5514605012587782E-2</v>
      </c>
      <c r="T779" s="29">
        <v>0.3412817486968549</v>
      </c>
      <c r="U779" s="28" t="s">
        <v>294</v>
      </c>
      <c r="V779" s="28" t="s">
        <v>295</v>
      </c>
      <c r="W779" s="28">
        <v>0.49543712529393596</v>
      </c>
      <c r="X779" s="27">
        <v>2361.7337816933427</v>
      </c>
      <c r="Y779" s="30">
        <f t="shared" si="432"/>
        <v>1.8913420739404089E-4</v>
      </c>
      <c r="Z779" s="27">
        <f t="shared" si="433"/>
        <v>2361.7337816933427</v>
      </c>
      <c r="AA779" s="27">
        <v>0</v>
      </c>
      <c r="AB779" s="27">
        <v>0</v>
      </c>
      <c r="AC779" s="27">
        <v>0</v>
      </c>
      <c r="AD779" s="27">
        <v>0</v>
      </c>
      <c r="AE779" s="27">
        <v>0</v>
      </c>
      <c r="AF779" s="27">
        <f t="shared" si="434"/>
        <v>0</v>
      </c>
      <c r="AG779" s="27">
        <f t="shared" si="435"/>
        <v>0</v>
      </c>
      <c r="AH779" s="27">
        <v>0</v>
      </c>
      <c r="AI779" s="27">
        <v>0</v>
      </c>
      <c r="AJ779" s="27">
        <v>0</v>
      </c>
      <c r="AK779" s="27">
        <v>0</v>
      </c>
      <c r="AL779" s="27">
        <v>0</v>
      </c>
      <c r="AM779" s="27">
        <v>0</v>
      </c>
      <c r="AN779" s="27">
        <f t="shared" si="436"/>
        <v>0</v>
      </c>
      <c r="AO779" s="27">
        <v>0</v>
      </c>
      <c r="AP779" s="30">
        <f t="shared" si="437"/>
        <v>0</v>
      </c>
      <c r="AQ779" s="30">
        <f t="shared" si="438"/>
        <v>0</v>
      </c>
      <c r="AR779" s="31">
        <f t="shared" si="439"/>
        <v>0</v>
      </c>
      <c r="AS779" s="31">
        <f t="shared" si="456"/>
        <v>0</v>
      </c>
      <c r="AT779" s="32">
        <f t="shared" si="440"/>
        <v>0</v>
      </c>
      <c r="AU779" s="24">
        <v>478.59226303394212</v>
      </c>
      <c r="AV779" s="28">
        <f t="shared" si="441"/>
        <v>1.3290767708350491E-2</v>
      </c>
      <c r="AW779" s="30">
        <f t="shared" si="442"/>
        <v>1.7069652224693785E-4</v>
      </c>
      <c r="AX779" s="33">
        <f t="shared" si="443"/>
        <v>1.3290767708350491E-2</v>
      </c>
      <c r="AY779" s="30">
        <f t="shared" si="444"/>
        <v>1.7069652224693785E-4</v>
      </c>
      <c r="AZ779" s="31">
        <f t="shared" si="445"/>
        <v>0.89604560014375623</v>
      </c>
      <c r="BA779" s="31">
        <f t="shared" si="457"/>
        <v>478.59226303394212</v>
      </c>
      <c r="BB779" s="33">
        <f t="shared" si="446"/>
        <v>0</v>
      </c>
      <c r="BC779" s="31">
        <f t="shared" si="447"/>
        <v>0.46958721262277486</v>
      </c>
      <c r="BD779" s="30">
        <f t="shared" si="448"/>
        <v>1.8913420739404089E-4</v>
      </c>
      <c r="BE779" s="31">
        <f t="shared" si="449"/>
        <v>0.94279250042624352</v>
      </c>
      <c r="BF779" s="31">
        <f t="shared" si="450"/>
        <v>0.47947291997585784</v>
      </c>
      <c r="BG779" s="31">
        <f t="shared" si="451"/>
        <v>0.72767811880528122</v>
      </c>
      <c r="BH779" s="24">
        <v>0</v>
      </c>
      <c r="BI779" s="24">
        <v>89.651283566700002</v>
      </c>
      <c r="BJ779" s="24">
        <f t="shared" si="424"/>
        <v>53.172353423067442</v>
      </c>
      <c r="BK779" s="28">
        <f t="shared" si="428"/>
        <v>2.658617671153372E-2</v>
      </c>
      <c r="BL779" s="28" t="str">
        <f t="shared" si="452"/>
        <v>TRUEFALSE</v>
      </c>
      <c r="BM779" s="24" t="str">
        <f t="shared" si="453"/>
        <v>FALSEFALSE</v>
      </c>
      <c r="BN779" s="28">
        <v>0.59250000000000003</v>
      </c>
      <c r="BO779" s="28">
        <f t="shared" si="454"/>
        <v>0.52666666666666673</v>
      </c>
      <c r="BP779" s="24">
        <v>11</v>
      </c>
      <c r="BQ779" s="24">
        <f t="shared" si="458"/>
        <v>161</v>
      </c>
      <c r="BR779" s="24">
        <v>6</v>
      </c>
      <c r="BS779" s="28">
        <v>16.670000000000002</v>
      </c>
      <c r="BT779" s="28">
        <v>662.13240000000008</v>
      </c>
      <c r="BU779" s="24">
        <v>0.1</v>
      </c>
      <c r="BV779" s="28">
        <v>12.620000000000001</v>
      </c>
      <c r="BW779" s="28">
        <v>501.26640000000009</v>
      </c>
      <c r="BX779" s="24">
        <v>1367</v>
      </c>
      <c r="BY779" s="24">
        <v>2307</v>
      </c>
      <c r="BZ779" s="24">
        <v>298</v>
      </c>
      <c r="CA779" s="24">
        <v>1078</v>
      </c>
      <c r="CB779" s="24">
        <v>578</v>
      </c>
      <c r="CC779" s="24">
        <v>2316</v>
      </c>
      <c r="CD779" s="24">
        <v>72.17</v>
      </c>
      <c r="CE779" s="24">
        <v>27.46</v>
      </c>
      <c r="CF779" s="24">
        <v>109.83</v>
      </c>
      <c r="CG779" s="24">
        <v>0</v>
      </c>
      <c r="CH779" s="24">
        <v>3972</v>
      </c>
      <c r="CI779" s="24">
        <v>100</v>
      </c>
      <c r="CJ779" s="24" t="s">
        <v>1980</v>
      </c>
      <c r="CK779" s="24">
        <v>1048</v>
      </c>
      <c r="CL779" s="28">
        <v>1.01</v>
      </c>
      <c r="CM779" s="28">
        <v>3.83</v>
      </c>
      <c r="CN779" s="24">
        <v>388</v>
      </c>
      <c r="CO779" s="24">
        <v>37.020000000000003</v>
      </c>
      <c r="CP779" s="24">
        <v>360</v>
      </c>
      <c r="CQ779" s="24">
        <v>528</v>
      </c>
      <c r="CR779" s="24">
        <v>78</v>
      </c>
      <c r="CS779" s="24">
        <v>966</v>
      </c>
      <c r="CT779" s="24">
        <v>266</v>
      </c>
      <c r="CU779" s="24">
        <v>562</v>
      </c>
      <c r="CV779" s="24">
        <v>390</v>
      </c>
      <c r="CW779" s="24">
        <v>250</v>
      </c>
      <c r="CX779" s="24">
        <v>71.7</v>
      </c>
      <c r="CY779" s="24">
        <v>98.42</v>
      </c>
      <c r="CZ779" s="24">
        <v>82.8</v>
      </c>
      <c r="DA779" s="24">
        <v>49.5</v>
      </c>
      <c r="DB779" s="24">
        <v>341</v>
      </c>
      <c r="DC779" s="24">
        <v>2.4300000000000002</v>
      </c>
      <c r="DD779" s="24">
        <v>6.3</v>
      </c>
      <c r="DE779" s="24">
        <v>142</v>
      </c>
      <c r="DF779" s="24">
        <v>13.55</v>
      </c>
      <c r="DG779" s="24">
        <v>8.59</v>
      </c>
      <c r="DH779" s="24">
        <v>12.27</v>
      </c>
    </row>
    <row r="780" spans="1:112" ht="12.3" customHeight="1">
      <c r="A780" s="24">
        <v>791</v>
      </c>
      <c r="B780" s="24" t="s">
        <v>169</v>
      </c>
      <c r="C780" s="24" t="s">
        <v>170</v>
      </c>
      <c r="D780" s="25" t="s">
        <v>1111</v>
      </c>
      <c r="E780" s="25" t="s">
        <v>1112</v>
      </c>
      <c r="F780" s="25" t="s">
        <v>265</v>
      </c>
      <c r="G780" s="25" t="s">
        <v>1603</v>
      </c>
      <c r="H780" s="25" t="s">
        <v>323</v>
      </c>
      <c r="I780" s="26">
        <v>5913</v>
      </c>
      <c r="J780" s="27">
        <v>7096.4481472627294</v>
      </c>
      <c r="K780" s="27">
        <f t="shared" si="429"/>
        <v>2314.3481999999999</v>
      </c>
      <c r="L780" s="24">
        <v>941</v>
      </c>
      <c r="M780" s="24">
        <v>347</v>
      </c>
      <c r="N780" s="24">
        <v>258</v>
      </c>
      <c r="O780" s="24">
        <f t="shared" si="430"/>
        <v>605</v>
      </c>
      <c r="P780" s="28">
        <v>39.14</v>
      </c>
      <c r="Q780" s="28">
        <f t="shared" si="431"/>
        <v>0.50273014786810666</v>
      </c>
      <c r="R780" s="29">
        <v>0.49942527001621778</v>
      </c>
      <c r="S780" s="29">
        <v>6.5514605012587782E-2</v>
      </c>
      <c r="T780" s="29">
        <v>0.3412817486968549</v>
      </c>
      <c r="U780" s="28" t="s">
        <v>294</v>
      </c>
      <c r="V780" s="28" t="s">
        <v>295</v>
      </c>
      <c r="W780" s="28">
        <v>0.61756079885365145</v>
      </c>
      <c r="X780" s="27">
        <v>4382.4881868470857</v>
      </c>
      <c r="Y780" s="30">
        <f t="shared" si="432"/>
        <v>3.5096183831471989E-4</v>
      </c>
      <c r="Z780" s="27">
        <f t="shared" si="433"/>
        <v>4382.4881868470857</v>
      </c>
      <c r="AA780" s="27">
        <v>0</v>
      </c>
      <c r="AB780" s="27">
        <v>0</v>
      </c>
      <c r="AC780" s="27">
        <v>0</v>
      </c>
      <c r="AD780" s="27">
        <v>0</v>
      </c>
      <c r="AE780" s="27">
        <v>0</v>
      </c>
      <c r="AF780" s="27">
        <f t="shared" si="434"/>
        <v>0</v>
      </c>
      <c r="AG780" s="27">
        <f t="shared" si="435"/>
        <v>0</v>
      </c>
      <c r="AH780" s="27">
        <v>0</v>
      </c>
      <c r="AI780" s="27">
        <v>0</v>
      </c>
      <c r="AJ780" s="27">
        <v>0</v>
      </c>
      <c r="AK780" s="27">
        <v>0</v>
      </c>
      <c r="AL780" s="27">
        <v>0</v>
      </c>
      <c r="AM780" s="27">
        <v>0</v>
      </c>
      <c r="AN780" s="27">
        <f t="shared" si="436"/>
        <v>0</v>
      </c>
      <c r="AO780" s="27">
        <v>0</v>
      </c>
      <c r="AP780" s="30">
        <f t="shared" si="437"/>
        <v>0</v>
      </c>
      <c r="AQ780" s="30">
        <f t="shared" si="438"/>
        <v>0</v>
      </c>
      <c r="AR780" s="31">
        <f t="shared" si="439"/>
        <v>0</v>
      </c>
      <c r="AS780" s="31">
        <f t="shared" si="456"/>
        <v>0</v>
      </c>
      <c r="AT780" s="32">
        <f t="shared" si="440"/>
        <v>0</v>
      </c>
      <c r="AU780" s="24">
        <v>845.44073363064888</v>
      </c>
      <c r="AV780" s="28">
        <f t="shared" si="441"/>
        <v>2.3478349463132615E-2</v>
      </c>
      <c r="AW780" s="30">
        <f t="shared" si="442"/>
        <v>3.0153808187746798E-4</v>
      </c>
      <c r="AX780" s="33">
        <f t="shared" si="443"/>
        <v>2.3478349463132615E-2</v>
      </c>
      <c r="AY780" s="30">
        <f t="shared" si="444"/>
        <v>3.0153808187746798E-4</v>
      </c>
      <c r="AZ780" s="31">
        <f t="shared" si="445"/>
        <v>0.89711890919230453</v>
      </c>
      <c r="BA780" s="31">
        <f t="shared" si="457"/>
        <v>845.44073363064888</v>
      </c>
      <c r="BB780" s="33">
        <f t="shared" si="446"/>
        <v>0</v>
      </c>
      <c r="BC780" s="31">
        <f t="shared" si="447"/>
        <v>0.47334084289055167</v>
      </c>
      <c r="BD780" s="30">
        <f t="shared" si="448"/>
        <v>3.5096183831471989E-4</v>
      </c>
      <c r="BE780" s="31">
        <f t="shared" si="449"/>
        <v>0.94341914601667221</v>
      </c>
      <c r="BF780" s="31">
        <f t="shared" si="450"/>
        <v>0.52044363556954609</v>
      </c>
      <c r="BG780" s="31">
        <f t="shared" si="451"/>
        <v>0.78985784159509476</v>
      </c>
      <c r="BH780" s="24">
        <v>66.55</v>
      </c>
      <c r="BI780" s="24">
        <v>134.30181408999999</v>
      </c>
      <c r="BJ780" s="24">
        <f t="shared" si="424"/>
        <v>52.839555409930426</v>
      </c>
      <c r="BK780" s="28">
        <f t="shared" si="428"/>
        <v>2.6419777704965213E-2</v>
      </c>
      <c r="BL780" s="28" t="str">
        <f t="shared" si="452"/>
        <v>TRUETRUE</v>
      </c>
      <c r="BM780" s="24" t="str">
        <f t="shared" si="453"/>
        <v>FALSETRUE</v>
      </c>
      <c r="BN780" s="28">
        <v>0.56569999999999998</v>
      </c>
      <c r="BO780" s="28">
        <f t="shared" si="454"/>
        <v>0.50284444444444443</v>
      </c>
      <c r="BP780" s="24">
        <v>13.13</v>
      </c>
      <c r="BQ780" s="24">
        <f t="shared" si="458"/>
        <v>80.529411764705884</v>
      </c>
      <c r="BR780" s="24">
        <v>17</v>
      </c>
      <c r="BS780" s="28">
        <v>23.97</v>
      </c>
      <c r="BT780" s="28">
        <v>1417.3461</v>
      </c>
      <c r="BU780" s="24">
        <v>1.1599999999999999</v>
      </c>
      <c r="BV780" s="28">
        <v>26.359999999999996</v>
      </c>
      <c r="BW780" s="28">
        <v>1558.6667999999997</v>
      </c>
      <c r="BX780" s="24">
        <v>1981</v>
      </c>
      <c r="BY780" s="24">
        <v>3502</v>
      </c>
      <c r="BZ780" s="24">
        <v>430</v>
      </c>
      <c r="CA780" s="24">
        <v>1552</v>
      </c>
      <c r="CB780" s="24">
        <v>867</v>
      </c>
      <c r="CC780" s="24">
        <v>3494</v>
      </c>
      <c r="CD780" s="24">
        <v>68.849999999999994</v>
      </c>
      <c r="CE780" s="24">
        <v>27.53</v>
      </c>
      <c r="CF780" s="24">
        <v>108.72</v>
      </c>
      <c r="CG780" s="24">
        <v>3935</v>
      </c>
      <c r="CH780" s="24">
        <v>1978</v>
      </c>
      <c r="CI780" s="24">
        <v>33.450000000000003</v>
      </c>
      <c r="CJ780" s="24" t="s">
        <v>98</v>
      </c>
      <c r="CK780" s="24">
        <v>1561</v>
      </c>
      <c r="CL780" s="28">
        <v>1.01</v>
      </c>
      <c r="CM780" s="28">
        <v>3.81</v>
      </c>
      <c r="CN780" s="24">
        <v>622</v>
      </c>
      <c r="CO780" s="24">
        <v>39.9</v>
      </c>
      <c r="CP780" s="24">
        <v>299</v>
      </c>
      <c r="CQ780" s="24">
        <v>623</v>
      </c>
      <c r="CR780" s="24">
        <v>447</v>
      </c>
      <c r="CS780" s="24">
        <v>1369</v>
      </c>
      <c r="CT780" s="24">
        <v>396</v>
      </c>
      <c r="CU780" s="24">
        <v>745</v>
      </c>
      <c r="CV780" s="24">
        <v>579</v>
      </c>
      <c r="CW780" s="24">
        <v>340</v>
      </c>
      <c r="CX780" s="24">
        <v>68.16</v>
      </c>
      <c r="CY780" s="24">
        <v>97.51</v>
      </c>
      <c r="CZ780" s="24">
        <v>79.64</v>
      </c>
      <c r="DA780" s="24">
        <v>43.98</v>
      </c>
      <c r="DB780" s="24">
        <v>608</v>
      </c>
      <c r="DC780" s="24">
        <v>3.46</v>
      </c>
      <c r="DD780" s="24">
        <v>6.03</v>
      </c>
      <c r="DE780" s="24">
        <v>325</v>
      </c>
      <c r="DF780" s="24">
        <v>20.85</v>
      </c>
      <c r="DG780" s="24">
        <v>19.559999999999999</v>
      </c>
      <c r="DH780" s="24">
        <v>13.2</v>
      </c>
    </row>
    <row r="781" spans="1:112" ht="12.3" customHeight="1">
      <c r="A781" s="24">
        <v>792</v>
      </c>
      <c r="B781" s="24" t="s">
        <v>169</v>
      </c>
      <c r="C781" s="24" t="s">
        <v>170</v>
      </c>
      <c r="D781" s="25" t="s">
        <v>1017</v>
      </c>
      <c r="E781" s="25" t="s">
        <v>1018</v>
      </c>
      <c r="F781" s="25" t="s">
        <v>1019</v>
      </c>
      <c r="G781" s="25" t="s">
        <v>1020</v>
      </c>
      <c r="H781" s="25" t="s">
        <v>323</v>
      </c>
      <c r="I781" s="26">
        <v>19768</v>
      </c>
      <c r="J781" s="27">
        <v>23680.180902221204</v>
      </c>
      <c r="K781" s="27">
        <f t="shared" si="429"/>
        <v>4969.6752000000006</v>
      </c>
      <c r="L781" s="24">
        <v>3222</v>
      </c>
      <c r="M781" s="24">
        <v>835</v>
      </c>
      <c r="N781" s="24">
        <v>247</v>
      </c>
      <c r="O781" s="24">
        <f t="shared" si="430"/>
        <v>1082</v>
      </c>
      <c r="P781" s="28">
        <v>25.14</v>
      </c>
      <c r="Q781" s="28">
        <f t="shared" si="431"/>
        <v>0.42951042636913583</v>
      </c>
      <c r="R781" s="29">
        <v>0.45218839471084188</v>
      </c>
      <c r="S781" s="29">
        <v>5.7224075983376671E-2</v>
      </c>
      <c r="T781" s="29">
        <v>0.31426235357215598</v>
      </c>
      <c r="U781" s="28" t="s">
        <v>294</v>
      </c>
      <c r="V781" s="28" t="s">
        <v>295</v>
      </c>
      <c r="W781" s="28">
        <v>0.42646175296528616</v>
      </c>
      <c r="X781" s="27">
        <v>10098.691458096346</v>
      </c>
      <c r="Y781" s="30">
        <f t="shared" si="432"/>
        <v>8.0873128861906022E-4</v>
      </c>
      <c r="Z781" s="27">
        <f t="shared" si="433"/>
        <v>10098.691458096346</v>
      </c>
      <c r="AA781" s="27">
        <v>0</v>
      </c>
      <c r="AB781" s="27">
        <v>0</v>
      </c>
      <c r="AC781" s="27">
        <v>0</v>
      </c>
      <c r="AD781" s="27">
        <v>0</v>
      </c>
      <c r="AE781" s="27">
        <v>6127</v>
      </c>
      <c r="AF781" s="27">
        <f t="shared" si="434"/>
        <v>6127</v>
      </c>
      <c r="AG781" s="27">
        <f t="shared" si="435"/>
        <v>1</v>
      </c>
      <c r="AH781" s="27">
        <v>0</v>
      </c>
      <c r="AI781" s="27">
        <v>0</v>
      </c>
      <c r="AJ781" s="27">
        <v>0</v>
      </c>
      <c r="AK781" s="27">
        <v>0</v>
      </c>
      <c r="AL781" s="27">
        <v>6127</v>
      </c>
      <c r="AM781" s="27">
        <v>6127</v>
      </c>
      <c r="AN781" s="27">
        <f t="shared" si="436"/>
        <v>1</v>
      </c>
      <c r="AO781" s="27">
        <v>0</v>
      </c>
      <c r="AP781" s="30">
        <f t="shared" si="437"/>
        <v>0</v>
      </c>
      <c r="AQ781" s="30">
        <f t="shared" si="438"/>
        <v>0</v>
      </c>
      <c r="AR781" s="31">
        <f t="shared" si="439"/>
        <v>0</v>
      </c>
      <c r="AS781" s="31">
        <f t="shared" si="456"/>
        <v>0</v>
      </c>
      <c r="AT781" s="32">
        <f t="shared" si="440"/>
        <v>0</v>
      </c>
      <c r="AU781" s="24">
        <v>2507.5951074358827</v>
      </c>
      <c r="AV781" s="28">
        <f t="shared" si="441"/>
        <v>6.9637281363996634E-2</v>
      </c>
      <c r="AW781" s="30">
        <f t="shared" si="442"/>
        <v>8.9436833209396223E-4</v>
      </c>
      <c r="AX781" s="33">
        <f t="shared" si="443"/>
        <v>6.9637281363996634E-2</v>
      </c>
      <c r="AY781" s="30">
        <f t="shared" si="444"/>
        <v>8.9436833209396223E-4</v>
      </c>
      <c r="AZ781" s="31">
        <f t="shared" si="445"/>
        <v>0.90198196702811195</v>
      </c>
      <c r="BA781" s="31">
        <f t="shared" si="457"/>
        <v>2507.5951074358827</v>
      </c>
      <c r="BB781" s="33">
        <f t="shared" si="446"/>
        <v>0</v>
      </c>
      <c r="BC781" s="31">
        <f t="shared" si="447"/>
        <v>0.47460254770098348</v>
      </c>
      <c r="BD781" s="30">
        <f t="shared" si="448"/>
        <v>8.0873128861906022E-4</v>
      </c>
      <c r="BE781" s="31">
        <f t="shared" si="449"/>
        <v>0.94519176794677295</v>
      </c>
      <c r="BF781" s="31">
        <f t="shared" si="450"/>
        <v>0.45748741740022608</v>
      </c>
      <c r="BG781" s="31">
        <f t="shared" si="451"/>
        <v>0.69431154378363047</v>
      </c>
      <c r="BH781" s="24">
        <v>84.53</v>
      </c>
      <c r="BI781" s="24">
        <v>154.022880472</v>
      </c>
      <c r="BJ781" s="24">
        <f t="shared" si="424"/>
        <v>153.74456593496868</v>
      </c>
      <c r="BK781" s="28">
        <f t="shared" si="428"/>
        <v>7.6872282967484343E-2</v>
      </c>
      <c r="BL781" s="28" t="str">
        <f t="shared" si="452"/>
        <v>FALSETRUE</v>
      </c>
      <c r="BM781" s="24" t="str">
        <f t="shared" si="453"/>
        <v>FALSETRUE</v>
      </c>
      <c r="BN781" s="28">
        <v>0.46560000000000001</v>
      </c>
      <c r="BO781" s="28">
        <f t="shared" si="454"/>
        <v>0.41386666666666666</v>
      </c>
      <c r="BP781" s="24">
        <v>9.0399999999999991</v>
      </c>
      <c r="BQ781" s="24">
        <f t="shared" si="458"/>
        <v>534.5454545454545</v>
      </c>
      <c r="BR781" s="24">
        <v>11</v>
      </c>
      <c r="BS781" s="28">
        <v>8.120000000000001</v>
      </c>
      <c r="BT781" s="28">
        <v>1605.1616000000001</v>
      </c>
      <c r="BU781" s="24">
        <v>0.52</v>
      </c>
      <c r="BV781" s="28">
        <v>2.96</v>
      </c>
      <c r="BW781" s="28">
        <v>585.13279999999997</v>
      </c>
      <c r="BX781" s="24">
        <v>5911</v>
      </c>
      <c r="BY781" s="24">
        <v>12695</v>
      </c>
      <c r="BZ781" s="24">
        <v>1162</v>
      </c>
      <c r="CA781" s="24">
        <v>4680</v>
      </c>
      <c r="CB781" s="24">
        <v>2501</v>
      </c>
      <c r="CC781" s="24">
        <v>12587</v>
      </c>
      <c r="CD781" s="24">
        <v>55.71</v>
      </c>
      <c r="CE781" s="24">
        <v>28.57</v>
      </c>
      <c r="CF781" s="24">
        <v>108.22</v>
      </c>
      <c r="CG781" s="24">
        <v>16710</v>
      </c>
      <c r="CH781" s="24">
        <v>3058</v>
      </c>
      <c r="CI781" s="24">
        <v>15.47</v>
      </c>
      <c r="CJ781" s="24" t="s">
        <v>98</v>
      </c>
      <c r="CK781" s="24">
        <v>4481</v>
      </c>
      <c r="CL781" s="28">
        <v>1.1200000000000001</v>
      </c>
      <c r="CM781" s="28">
        <v>4.92</v>
      </c>
      <c r="CN781" s="24">
        <v>1970</v>
      </c>
      <c r="CO781" s="24">
        <v>43.96</v>
      </c>
      <c r="CP781" s="24">
        <v>1610</v>
      </c>
      <c r="CQ781" s="24">
        <v>2371</v>
      </c>
      <c r="CR781" s="24">
        <v>1806</v>
      </c>
      <c r="CS781" s="24">
        <v>5880</v>
      </c>
      <c r="CT781" s="24">
        <v>824</v>
      </c>
      <c r="CU781" s="24">
        <v>2297</v>
      </c>
      <c r="CV781" s="24">
        <v>1591</v>
      </c>
      <c r="CW781" s="24">
        <v>906</v>
      </c>
      <c r="CX781" s="24">
        <v>51.63</v>
      </c>
      <c r="CY781" s="24">
        <v>94.8</v>
      </c>
      <c r="CZ781" s="24">
        <v>76.64</v>
      </c>
      <c r="DA781" s="24">
        <v>37.270000000000003</v>
      </c>
      <c r="DB781" s="24">
        <v>1438</v>
      </c>
      <c r="DC781" s="24">
        <v>6.73</v>
      </c>
      <c r="DD781" s="24">
        <v>15.38</v>
      </c>
      <c r="DE781" s="24">
        <v>98</v>
      </c>
      <c r="DF781" s="24">
        <v>2.19</v>
      </c>
      <c r="DG781" s="24">
        <v>6.36</v>
      </c>
      <c r="DH781" s="24">
        <v>5.44</v>
      </c>
    </row>
    <row r="782" spans="1:112" ht="12.3" customHeight="1">
      <c r="A782" s="24">
        <v>793</v>
      </c>
      <c r="B782" s="24" t="s">
        <v>169</v>
      </c>
      <c r="C782" s="24" t="s">
        <v>170</v>
      </c>
      <c r="D782" s="25" t="s">
        <v>1017</v>
      </c>
      <c r="E782" s="25" t="s">
        <v>1018</v>
      </c>
      <c r="F782" s="25" t="s">
        <v>1297</v>
      </c>
      <c r="G782" s="25" t="s">
        <v>1298</v>
      </c>
      <c r="H782" s="25" t="s">
        <v>323</v>
      </c>
      <c r="I782" s="26">
        <v>8214</v>
      </c>
      <c r="J782" s="27">
        <v>9839.5895351499876</v>
      </c>
      <c r="K782" s="27">
        <f t="shared" si="429"/>
        <v>2889.6852000000003</v>
      </c>
      <c r="L782" s="24">
        <v>1126</v>
      </c>
      <c r="M782" s="24">
        <v>475</v>
      </c>
      <c r="N782" s="24">
        <v>136</v>
      </c>
      <c r="O782" s="24">
        <f t="shared" si="430"/>
        <v>611</v>
      </c>
      <c r="P782" s="28">
        <v>35.18</v>
      </c>
      <c r="Q782" s="28">
        <f t="shared" si="431"/>
        <v>0.49451691065253439</v>
      </c>
      <c r="R782" s="29">
        <v>0.45218839471084188</v>
      </c>
      <c r="S782" s="29">
        <v>5.7224075983376671E-2</v>
      </c>
      <c r="T782" s="29">
        <v>0.31426235357215598</v>
      </c>
      <c r="U782" s="28" t="s">
        <v>294</v>
      </c>
      <c r="V782" s="28" t="s">
        <v>295</v>
      </c>
      <c r="W782" s="28">
        <v>0.59677503855683234</v>
      </c>
      <c r="X782" s="27">
        <v>5872.0214242225375</v>
      </c>
      <c r="Y782" s="30">
        <f t="shared" si="432"/>
        <v>4.7024780120427716E-4</v>
      </c>
      <c r="Z782" s="27">
        <f t="shared" si="433"/>
        <v>5872.0214242225375</v>
      </c>
      <c r="AA782" s="27">
        <v>0</v>
      </c>
      <c r="AB782" s="27">
        <v>0</v>
      </c>
      <c r="AC782" s="27">
        <v>0</v>
      </c>
      <c r="AD782" s="27">
        <v>0</v>
      </c>
      <c r="AE782" s="27">
        <v>0</v>
      </c>
      <c r="AF782" s="27">
        <f t="shared" si="434"/>
        <v>0</v>
      </c>
      <c r="AG782" s="27">
        <f t="shared" si="435"/>
        <v>0</v>
      </c>
      <c r="AH782" s="27">
        <v>0</v>
      </c>
      <c r="AI782" s="27">
        <v>0</v>
      </c>
      <c r="AJ782" s="27">
        <v>0</v>
      </c>
      <c r="AK782" s="27">
        <v>0</v>
      </c>
      <c r="AL782" s="27">
        <v>0</v>
      </c>
      <c r="AM782" s="27">
        <v>0</v>
      </c>
      <c r="AN782" s="27">
        <f t="shared" si="436"/>
        <v>0</v>
      </c>
      <c r="AO782" s="27">
        <v>0</v>
      </c>
      <c r="AP782" s="30">
        <f t="shared" si="437"/>
        <v>0</v>
      </c>
      <c r="AQ782" s="30">
        <f t="shared" si="438"/>
        <v>0</v>
      </c>
      <c r="AR782" s="31">
        <f t="shared" si="439"/>
        <v>0</v>
      </c>
      <c r="AS782" s="31">
        <f t="shared" si="456"/>
        <v>0</v>
      </c>
      <c r="AT782" s="32">
        <f t="shared" si="440"/>
        <v>0</v>
      </c>
      <c r="AU782" s="24">
        <v>1587.421602561174</v>
      </c>
      <c r="AV782" s="28">
        <f t="shared" si="441"/>
        <v>4.4083562156042942E-2</v>
      </c>
      <c r="AW782" s="30">
        <f t="shared" si="442"/>
        <v>5.6617577806023997E-4</v>
      </c>
      <c r="AX782" s="33">
        <f t="shared" si="443"/>
        <v>4.4083562156042942E-2</v>
      </c>
      <c r="AY782" s="30">
        <f t="shared" si="444"/>
        <v>5.6617577806023997E-4</v>
      </c>
      <c r="AZ782" s="31">
        <f t="shared" si="445"/>
        <v>0.89928976403920502</v>
      </c>
      <c r="BA782" s="31">
        <f t="shared" si="457"/>
        <v>1587.421602561174</v>
      </c>
      <c r="BB782" s="33">
        <f t="shared" si="446"/>
        <v>0</v>
      </c>
      <c r="BC782" s="31">
        <f t="shared" si="447"/>
        <v>0.4651872403020299</v>
      </c>
      <c r="BD782" s="30">
        <f t="shared" si="448"/>
        <v>4.7024780120427716E-4</v>
      </c>
      <c r="BE782" s="31">
        <f t="shared" si="449"/>
        <v>0.94388105738631622</v>
      </c>
      <c r="BF782" s="31">
        <f t="shared" si="450"/>
        <v>0.51370878124811759</v>
      </c>
      <c r="BG782" s="31">
        <f t="shared" si="451"/>
        <v>0.77963660506876187</v>
      </c>
      <c r="BH782" s="24">
        <v>75.91</v>
      </c>
      <c r="BI782" s="24">
        <v>286.94817983000002</v>
      </c>
      <c r="BJ782" s="24">
        <f t="shared" si="424"/>
        <v>34.290475517145175</v>
      </c>
      <c r="BK782" s="28">
        <f t="shared" si="428"/>
        <v>1.7145237758572587E-2</v>
      </c>
      <c r="BL782" s="28" t="str">
        <f t="shared" si="452"/>
        <v>TRUETRUE</v>
      </c>
      <c r="BM782" s="24" t="str">
        <f t="shared" si="453"/>
        <v>FALSETRUE</v>
      </c>
      <c r="BN782" s="28">
        <v>0.5081</v>
      </c>
      <c r="BO782" s="28">
        <f t="shared" si="454"/>
        <v>0.45164444444444446</v>
      </c>
      <c r="BP782" s="24">
        <v>11.85</v>
      </c>
      <c r="BQ782" s="24">
        <f t="shared" si="458"/>
        <v>380</v>
      </c>
      <c r="BR782" s="24">
        <v>7</v>
      </c>
      <c r="BS782" s="28">
        <v>15.059999999999999</v>
      </c>
      <c r="BT782" s="28">
        <v>1237.0283999999999</v>
      </c>
      <c r="BU782" s="24">
        <v>0.67</v>
      </c>
      <c r="BV782" s="28">
        <v>4.17</v>
      </c>
      <c r="BW782" s="28">
        <v>342.52379999999999</v>
      </c>
      <c r="BX782" s="24">
        <v>2619</v>
      </c>
      <c r="BY782" s="24">
        <v>5155</v>
      </c>
      <c r="BZ782" s="24">
        <v>440</v>
      </c>
      <c r="CA782" s="24">
        <v>2086</v>
      </c>
      <c r="CB782" s="24">
        <v>1037</v>
      </c>
      <c r="CC782" s="24">
        <v>5091</v>
      </c>
      <c r="CD782" s="24">
        <v>59.34</v>
      </c>
      <c r="CE782" s="24">
        <v>27.4</v>
      </c>
      <c r="CF782" s="24">
        <v>113.07</v>
      </c>
      <c r="CG782" s="24">
        <v>6235</v>
      </c>
      <c r="CH782" s="24">
        <v>1979</v>
      </c>
      <c r="CI782" s="24">
        <v>24.09</v>
      </c>
      <c r="CJ782" s="24" t="s">
        <v>98</v>
      </c>
      <c r="CK782" s="24">
        <v>1771</v>
      </c>
      <c r="CL782" s="28">
        <v>1.07</v>
      </c>
      <c r="CM782" s="28">
        <v>4.97</v>
      </c>
      <c r="CN782" s="24">
        <v>819</v>
      </c>
      <c r="CO782" s="24">
        <v>46.25</v>
      </c>
      <c r="CP782" s="24">
        <v>679</v>
      </c>
      <c r="CQ782" s="24">
        <v>1261</v>
      </c>
      <c r="CR782" s="24">
        <v>720</v>
      </c>
      <c r="CS782" s="24">
        <v>2660</v>
      </c>
      <c r="CT782" s="24">
        <v>377</v>
      </c>
      <c r="CU782" s="24">
        <v>1001</v>
      </c>
      <c r="CV782" s="24">
        <v>627</v>
      </c>
      <c r="CW782" s="24">
        <v>292</v>
      </c>
      <c r="CX782" s="24">
        <v>51.93</v>
      </c>
      <c r="CY782" s="24">
        <v>97.37</v>
      </c>
      <c r="CZ782" s="24">
        <v>73.510000000000005</v>
      </c>
      <c r="DA782" s="24">
        <v>27.24</v>
      </c>
      <c r="DB782" s="24">
        <v>764</v>
      </c>
      <c r="DC782" s="24">
        <v>3.55</v>
      </c>
      <c r="DD782" s="24">
        <v>17.670000000000002</v>
      </c>
      <c r="DE782" s="24">
        <v>48</v>
      </c>
      <c r="DF782" s="24">
        <v>2.71</v>
      </c>
      <c r="DG782" s="24">
        <v>11.91</v>
      </c>
      <c r="DH782" s="24">
        <v>10.71</v>
      </c>
    </row>
    <row r="783" spans="1:112" ht="12.3" customHeight="1">
      <c r="A783" s="24">
        <v>794</v>
      </c>
      <c r="B783" s="24" t="s">
        <v>169</v>
      </c>
      <c r="C783" s="24" t="s">
        <v>170</v>
      </c>
      <c r="D783" s="25" t="s">
        <v>1017</v>
      </c>
      <c r="E783" s="25" t="s">
        <v>1018</v>
      </c>
      <c r="F783" s="25" t="s">
        <v>2226</v>
      </c>
      <c r="G783" s="25" t="s">
        <v>2227</v>
      </c>
      <c r="H783" s="25" t="s">
        <v>323</v>
      </c>
      <c r="I783" s="26">
        <v>6954</v>
      </c>
      <c r="J783" s="27">
        <v>8330.2295626288069</v>
      </c>
      <c r="K783" s="27">
        <f t="shared" si="429"/>
        <v>1453.3859999999997</v>
      </c>
      <c r="L783" s="24">
        <v>1283</v>
      </c>
      <c r="M783" s="24">
        <v>289</v>
      </c>
      <c r="N783" s="24">
        <v>50</v>
      </c>
      <c r="O783" s="24">
        <f t="shared" si="430"/>
        <v>339</v>
      </c>
      <c r="P783" s="28">
        <v>20.9</v>
      </c>
      <c r="Q783" s="28">
        <f t="shared" si="431"/>
        <v>0.40283553879434419</v>
      </c>
      <c r="R783" s="29">
        <v>0.45218839471084188</v>
      </c>
      <c r="S783" s="29">
        <v>5.7224075983376671E-2</v>
      </c>
      <c r="T783" s="29">
        <v>0.31426235357215598</v>
      </c>
      <c r="U783" s="28" t="s">
        <v>294</v>
      </c>
      <c r="V783" s="28" t="s">
        <v>295</v>
      </c>
      <c r="W783" s="28">
        <v>0.35453662040471284</v>
      </c>
      <c r="X783" s="27">
        <v>2953.3714363298463</v>
      </c>
      <c r="Y783" s="30">
        <f t="shared" si="432"/>
        <v>2.3651419566431657E-4</v>
      </c>
      <c r="Z783" s="27">
        <f t="shared" si="433"/>
        <v>2953.3714363298463</v>
      </c>
      <c r="AA783" s="27">
        <v>0</v>
      </c>
      <c r="AB783" s="27">
        <v>0</v>
      </c>
      <c r="AC783" s="27">
        <v>0</v>
      </c>
      <c r="AD783" s="27">
        <v>0</v>
      </c>
      <c r="AE783" s="27">
        <v>0</v>
      </c>
      <c r="AF783" s="27">
        <f t="shared" si="434"/>
        <v>0</v>
      </c>
      <c r="AG783" s="27">
        <f t="shared" si="435"/>
        <v>0</v>
      </c>
      <c r="AH783" s="27">
        <v>0</v>
      </c>
      <c r="AI783" s="27">
        <v>0</v>
      </c>
      <c r="AJ783" s="27">
        <v>0</v>
      </c>
      <c r="AK783" s="27">
        <v>0</v>
      </c>
      <c r="AL783" s="27">
        <v>0</v>
      </c>
      <c r="AM783" s="27">
        <v>0</v>
      </c>
      <c r="AN783" s="27">
        <f t="shared" si="436"/>
        <v>0</v>
      </c>
      <c r="AO783" s="27">
        <v>0</v>
      </c>
      <c r="AP783" s="30">
        <f t="shared" si="437"/>
        <v>0</v>
      </c>
      <c r="AQ783" s="30">
        <f t="shared" si="438"/>
        <v>0</v>
      </c>
      <c r="AR783" s="31">
        <f t="shared" si="439"/>
        <v>0</v>
      </c>
      <c r="AS783" s="31">
        <f t="shared" si="456"/>
        <v>0</v>
      </c>
      <c r="AT783" s="32">
        <f t="shared" si="440"/>
        <v>0</v>
      </c>
      <c r="AU783" s="24">
        <v>857.26954813859561</v>
      </c>
      <c r="AV783" s="28">
        <f t="shared" si="441"/>
        <v>2.3806842082076469E-2</v>
      </c>
      <c r="AW783" s="30">
        <f t="shared" si="442"/>
        <v>3.0575699148960983E-4</v>
      </c>
      <c r="AX783" s="33">
        <f t="shared" si="443"/>
        <v>2.3806842082076469E-2</v>
      </c>
      <c r="AY783" s="30">
        <f t="shared" si="444"/>
        <v>3.0575699148960983E-4</v>
      </c>
      <c r="AZ783" s="31">
        <f t="shared" si="445"/>
        <v>0.89715351741521543</v>
      </c>
      <c r="BA783" s="31">
        <f t="shared" si="457"/>
        <v>857.26954813859561</v>
      </c>
      <c r="BB783" s="33">
        <f t="shared" si="446"/>
        <v>0</v>
      </c>
      <c r="BC783" s="31">
        <f t="shared" si="447"/>
        <v>0.45771625140271127</v>
      </c>
      <c r="BD783" s="30">
        <f t="shared" si="448"/>
        <v>2.3651419566431657E-4</v>
      </c>
      <c r="BE783" s="31">
        <f t="shared" si="449"/>
        <v>0.94297597008810041</v>
      </c>
      <c r="BF783" s="31">
        <f t="shared" si="450"/>
        <v>0.43258303489615918</v>
      </c>
      <c r="BG783" s="31">
        <f t="shared" si="451"/>
        <v>0.65651509385799334</v>
      </c>
      <c r="BH783" s="24">
        <v>47.48</v>
      </c>
      <c r="BI783" s="24">
        <v>110.561903935</v>
      </c>
      <c r="BJ783" s="24">
        <f t="shared" si="424"/>
        <v>75.344483643536009</v>
      </c>
      <c r="BK783" s="28">
        <f t="shared" si="428"/>
        <v>3.7672241821768003E-2</v>
      </c>
      <c r="BL783" s="28" t="str">
        <f t="shared" si="452"/>
        <v>FALSEFALSE</v>
      </c>
      <c r="BM783" s="24" t="str">
        <f t="shared" si="453"/>
        <v>FALSEFALSE</v>
      </c>
      <c r="BN783" s="28">
        <v>0.40720000000000001</v>
      </c>
      <c r="BO783" s="28">
        <f t="shared" si="454"/>
        <v>0.36195555555555559</v>
      </c>
      <c r="BP783" s="24">
        <v>8.11</v>
      </c>
      <c r="BQ783" s="24">
        <f t="shared" si="458"/>
        <v>201.5</v>
      </c>
      <c r="BR783" s="24">
        <v>12</v>
      </c>
      <c r="BS783" s="28">
        <v>6.3900000000000006</v>
      </c>
      <c r="BT783" s="28">
        <v>444.36060000000009</v>
      </c>
      <c r="BU783" s="24">
        <v>0.6</v>
      </c>
      <c r="BV783" s="28">
        <v>2.6199999999999997</v>
      </c>
      <c r="BW783" s="28">
        <v>182.19479999999996</v>
      </c>
      <c r="BX783" s="24">
        <v>1866</v>
      </c>
      <c r="BY783" s="24">
        <v>4583</v>
      </c>
      <c r="BZ783" s="24">
        <v>505</v>
      </c>
      <c r="CA783" s="24">
        <v>1465</v>
      </c>
      <c r="CB783" s="24">
        <v>826</v>
      </c>
      <c r="CC783" s="24">
        <v>4663</v>
      </c>
      <c r="CD783" s="24">
        <v>51.73</v>
      </c>
      <c r="CE783" s="24">
        <v>30.75</v>
      </c>
      <c r="CF783" s="24">
        <v>107.83</v>
      </c>
      <c r="CG783" s="24">
        <v>3302</v>
      </c>
      <c r="CH783" s="24">
        <v>3652</v>
      </c>
      <c r="CI783" s="24">
        <v>52.52</v>
      </c>
      <c r="CJ783" s="24" t="s">
        <v>1980</v>
      </c>
      <c r="CK783" s="24">
        <v>1702</v>
      </c>
      <c r="CL783" s="28">
        <v>1.1399999999999999</v>
      </c>
      <c r="CM783" s="28">
        <v>4.67</v>
      </c>
      <c r="CN783" s="24">
        <v>596</v>
      </c>
      <c r="CO783" s="24">
        <v>35.020000000000003</v>
      </c>
      <c r="CP783" s="24">
        <v>631</v>
      </c>
      <c r="CQ783" s="24">
        <v>945</v>
      </c>
      <c r="CR783" s="24">
        <v>691</v>
      </c>
      <c r="CS783" s="24">
        <v>2418</v>
      </c>
      <c r="CT783" s="24">
        <v>302</v>
      </c>
      <c r="CU783" s="24">
        <v>723</v>
      </c>
      <c r="CV783" s="24">
        <v>578</v>
      </c>
      <c r="CW783" s="24">
        <v>369</v>
      </c>
      <c r="CX783" s="24">
        <v>62.4</v>
      </c>
      <c r="CY783" s="24">
        <v>96.02</v>
      </c>
      <c r="CZ783" s="24">
        <v>83.05</v>
      </c>
      <c r="DA783" s="24">
        <v>45.9</v>
      </c>
      <c r="DB783" s="24">
        <v>467</v>
      </c>
      <c r="DC783" s="24">
        <v>4.66</v>
      </c>
      <c r="DD783" s="24">
        <v>11.22</v>
      </c>
      <c r="DE783" s="24">
        <v>48</v>
      </c>
      <c r="DF783" s="24">
        <v>2.82</v>
      </c>
      <c r="DG783" s="24">
        <v>2.12</v>
      </c>
      <c r="DH783" s="24">
        <v>6.91</v>
      </c>
    </row>
    <row r="784" spans="1:112" ht="12.3" customHeight="1">
      <c r="A784" s="24">
        <v>795</v>
      </c>
      <c r="B784" s="24" t="s">
        <v>169</v>
      </c>
      <c r="C784" s="24" t="s">
        <v>170</v>
      </c>
      <c r="D784" s="25" t="s">
        <v>201</v>
      </c>
      <c r="E784" s="25" t="s">
        <v>1382</v>
      </c>
      <c r="F784" s="25" t="s">
        <v>1383</v>
      </c>
      <c r="G784" s="25" t="s">
        <v>1384</v>
      </c>
      <c r="H784" s="25" t="s">
        <v>323</v>
      </c>
      <c r="I784" s="26">
        <v>8230</v>
      </c>
      <c r="J784" s="27">
        <v>9763.3590653035681</v>
      </c>
      <c r="K784" s="27">
        <f t="shared" si="429"/>
        <v>2184.2419999999997</v>
      </c>
      <c r="L784" s="24">
        <v>1475</v>
      </c>
      <c r="M784" s="24">
        <v>403</v>
      </c>
      <c r="N784" s="24">
        <v>130</v>
      </c>
      <c r="O784" s="24">
        <f t="shared" si="430"/>
        <v>533</v>
      </c>
      <c r="P784" s="28">
        <v>26.54</v>
      </c>
      <c r="Q784" s="28">
        <f t="shared" si="431"/>
        <v>0.43593984463114704</v>
      </c>
      <c r="R784" s="29">
        <v>0.45175347667977656</v>
      </c>
      <c r="S784" s="29">
        <v>5.7247157132735475E-2</v>
      </c>
      <c r="T784" s="29">
        <v>0.19159492935402558</v>
      </c>
      <c r="U784" s="28" t="s">
        <v>294</v>
      </c>
      <c r="V784" s="28" t="s">
        <v>295</v>
      </c>
      <c r="W784" s="28">
        <v>0.44380555897736262</v>
      </c>
      <c r="X784" s="27">
        <v>4333.0330274737507</v>
      </c>
      <c r="Y784" s="30">
        <f t="shared" si="432"/>
        <v>3.470013316555336E-4</v>
      </c>
      <c r="Z784" s="27">
        <f t="shared" si="433"/>
        <v>4333.0330274737507</v>
      </c>
      <c r="AA784" s="27">
        <v>0</v>
      </c>
      <c r="AB784" s="27">
        <v>0</v>
      </c>
      <c r="AC784" s="27">
        <v>0</v>
      </c>
      <c r="AD784" s="27">
        <v>0</v>
      </c>
      <c r="AE784" s="27">
        <v>1752</v>
      </c>
      <c r="AF784" s="27">
        <f t="shared" si="434"/>
        <v>1752</v>
      </c>
      <c r="AG784" s="27">
        <f t="shared" si="435"/>
        <v>1</v>
      </c>
      <c r="AH784" s="27">
        <v>0</v>
      </c>
      <c r="AI784" s="27">
        <v>0</v>
      </c>
      <c r="AJ784" s="27">
        <v>0</v>
      </c>
      <c r="AK784" s="27">
        <v>0</v>
      </c>
      <c r="AL784" s="27">
        <v>1752</v>
      </c>
      <c r="AM784" s="27">
        <v>1752</v>
      </c>
      <c r="AN784" s="27">
        <f t="shared" si="436"/>
        <v>1</v>
      </c>
      <c r="AO784" s="27">
        <v>0</v>
      </c>
      <c r="AP784" s="30">
        <f t="shared" si="437"/>
        <v>0</v>
      </c>
      <c r="AQ784" s="30">
        <f t="shared" si="438"/>
        <v>0</v>
      </c>
      <c r="AR784" s="31">
        <f t="shared" si="439"/>
        <v>0</v>
      </c>
      <c r="AS784" s="31">
        <f t="shared" si="456"/>
        <v>0</v>
      </c>
      <c r="AT784" s="32">
        <f t="shared" si="440"/>
        <v>0</v>
      </c>
      <c r="AU784" s="24">
        <v>1346.9498714962956</v>
      </c>
      <c r="AV784" s="28">
        <f t="shared" si="441"/>
        <v>3.7405531262381039E-2</v>
      </c>
      <c r="AW784" s="30">
        <f t="shared" si="442"/>
        <v>4.8040822316651498E-4</v>
      </c>
      <c r="AX784" s="33">
        <f t="shared" si="443"/>
        <v>3.7405531262381039E-2</v>
      </c>
      <c r="AY784" s="30">
        <f t="shared" si="444"/>
        <v>4.8040822316651498E-4</v>
      </c>
      <c r="AZ784" s="31">
        <f t="shared" si="445"/>
        <v>0.89858620247207566</v>
      </c>
      <c r="BA784" s="31">
        <f t="shared" si="457"/>
        <v>1346.9498714962956</v>
      </c>
      <c r="BB784" s="33">
        <f t="shared" si="446"/>
        <v>0</v>
      </c>
      <c r="BC784" s="31">
        <f t="shared" si="447"/>
        <v>0.4625817368047444</v>
      </c>
      <c r="BD784" s="30">
        <f t="shared" si="448"/>
        <v>3.470013316555336E-4</v>
      </c>
      <c r="BE784" s="31">
        <f t="shared" si="449"/>
        <v>0.94340380973559512</v>
      </c>
      <c r="BF784" s="31">
        <f t="shared" si="450"/>
        <v>0.46251879001487106</v>
      </c>
      <c r="BG784" s="31">
        <f t="shared" si="451"/>
        <v>0.70194746983221246</v>
      </c>
      <c r="BH784" s="24">
        <v>69.83</v>
      </c>
      <c r="BI784" s="24">
        <v>132.89044963000001</v>
      </c>
      <c r="BJ784" s="24">
        <f t="shared" si="424"/>
        <v>73.469230426168195</v>
      </c>
      <c r="BK784" s="28">
        <f t="shared" si="428"/>
        <v>3.6734615213084097E-2</v>
      </c>
      <c r="BL784" s="28" t="str">
        <f t="shared" si="452"/>
        <v>FALSETRUE</v>
      </c>
      <c r="BM784" s="24" t="str">
        <f t="shared" si="453"/>
        <v>FALSETRUE</v>
      </c>
      <c r="BN784" s="28">
        <v>0.45740000000000003</v>
      </c>
      <c r="BO784" s="28">
        <f t="shared" si="454"/>
        <v>0.40657777777777782</v>
      </c>
      <c r="BP784" s="24">
        <v>8.36</v>
      </c>
      <c r="BQ784" s="24">
        <f t="shared" si="458"/>
        <v>159.73684210526315</v>
      </c>
      <c r="BR784" s="24">
        <v>19</v>
      </c>
      <c r="BS784" s="28">
        <v>11.7</v>
      </c>
      <c r="BT784" s="28">
        <v>962.91</v>
      </c>
      <c r="BU784" s="24">
        <v>0.15</v>
      </c>
      <c r="BV784" s="28">
        <v>7.2099999999999991</v>
      </c>
      <c r="BW784" s="28">
        <v>593.38299999999992</v>
      </c>
      <c r="BX784" s="24">
        <v>2370</v>
      </c>
      <c r="BY784" s="24">
        <v>5181</v>
      </c>
      <c r="BZ784" s="24">
        <v>679</v>
      </c>
      <c r="CA784" s="24">
        <v>1825</v>
      </c>
      <c r="CB784" s="24">
        <v>1116</v>
      </c>
      <c r="CC784" s="24">
        <v>5289</v>
      </c>
      <c r="CD784" s="24">
        <v>58.85</v>
      </c>
      <c r="CE784" s="24">
        <v>30.04</v>
      </c>
      <c r="CF784" s="24">
        <v>103.76</v>
      </c>
      <c r="CG784" s="24">
        <v>5747</v>
      </c>
      <c r="CH784" s="24">
        <v>2483</v>
      </c>
      <c r="CI784" s="24">
        <v>30.17</v>
      </c>
      <c r="CJ784" s="24" t="s">
        <v>98</v>
      </c>
      <c r="CK784" s="24">
        <v>2053</v>
      </c>
      <c r="CL784" s="28">
        <v>1.02</v>
      </c>
      <c r="CM784" s="28">
        <v>4.09</v>
      </c>
      <c r="CN784" s="24">
        <v>773</v>
      </c>
      <c r="CO784" s="24">
        <v>37.729999999999997</v>
      </c>
      <c r="CP784" s="24">
        <v>723</v>
      </c>
      <c r="CQ784" s="24">
        <v>1104</v>
      </c>
      <c r="CR784" s="24">
        <v>1065</v>
      </c>
      <c r="CS784" s="24">
        <v>3035</v>
      </c>
      <c r="CT784" s="24">
        <v>400</v>
      </c>
      <c r="CU784" s="24">
        <v>974</v>
      </c>
      <c r="CV784" s="24">
        <v>781</v>
      </c>
      <c r="CW784" s="24">
        <v>623</v>
      </c>
      <c r="CX784" s="24">
        <v>68.849999999999994</v>
      </c>
      <c r="CY784" s="24">
        <v>96.72</v>
      </c>
      <c r="CZ784" s="24">
        <v>85.08</v>
      </c>
      <c r="DA784" s="24">
        <v>57.9</v>
      </c>
      <c r="DB784" s="24">
        <v>564</v>
      </c>
      <c r="DC784" s="24">
        <v>4.13</v>
      </c>
      <c r="DD784" s="24">
        <v>8.83</v>
      </c>
      <c r="DE784" s="24">
        <v>204</v>
      </c>
      <c r="DF784" s="24">
        <v>9.9600000000000009</v>
      </c>
      <c r="DG784" s="24">
        <v>5.81</v>
      </c>
      <c r="DH784" s="24">
        <v>8.76</v>
      </c>
    </row>
    <row r="785" spans="1:112" ht="12.3" customHeight="1">
      <c r="A785" s="24">
        <v>796</v>
      </c>
      <c r="B785" s="24" t="s">
        <v>169</v>
      </c>
      <c r="C785" s="24" t="s">
        <v>170</v>
      </c>
      <c r="D785" s="25" t="s">
        <v>201</v>
      </c>
      <c r="E785" s="25" t="s">
        <v>1382</v>
      </c>
      <c r="F785" s="25" t="s">
        <v>736</v>
      </c>
      <c r="G785" s="25" t="s">
        <v>2568</v>
      </c>
      <c r="H785" s="25" t="s">
        <v>323</v>
      </c>
      <c r="I785" s="26">
        <v>1356</v>
      </c>
      <c r="J785" s="27">
        <v>1608.6409346964324</v>
      </c>
      <c r="K785" s="27">
        <f t="shared" si="429"/>
        <v>405.44400000000002</v>
      </c>
      <c r="L785" s="24">
        <v>211</v>
      </c>
      <c r="M785" s="24">
        <v>63</v>
      </c>
      <c r="N785" s="24">
        <v>27</v>
      </c>
      <c r="O785" s="24">
        <f t="shared" si="430"/>
        <v>90</v>
      </c>
      <c r="P785" s="28">
        <v>29.9</v>
      </c>
      <c r="Q785" s="28">
        <f t="shared" si="431"/>
        <v>0.4574397166554357</v>
      </c>
      <c r="R785" s="29">
        <v>0.45175347667977656</v>
      </c>
      <c r="S785" s="29">
        <v>5.7247157132735475E-2</v>
      </c>
      <c r="T785" s="29">
        <v>0.19159492935402558</v>
      </c>
      <c r="U785" s="28" t="s">
        <v>294</v>
      </c>
      <c r="V785" s="28" t="s">
        <v>295</v>
      </c>
      <c r="W785" s="28">
        <v>0.4999919447408871</v>
      </c>
      <c r="X785" s="27">
        <v>804.30750932866761</v>
      </c>
      <c r="Y785" s="30">
        <f t="shared" si="432"/>
        <v>6.4411181504497295E-5</v>
      </c>
      <c r="Z785" s="27">
        <f t="shared" si="433"/>
        <v>804.30750932866761</v>
      </c>
      <c r="AA785" s="27">
        <v>0</v>
      </c>
      <c r="AB785" s="27">
        <v>0</v>
      </c>
      <c r="AC785" s="27">
        <v>0</v>
      </c>
      <c r="AD785" s="27">
        <v>0</v>
      </c>
      <c r="AE785" s="27">
        <v>0</v>
      </c>
      <c r="AF785" s="27">
        <f t="shared" si="434"/>
        <v>0</v>
      </c>
      <c r="AG785" s="27">
        <f t="shared" si="435"/>
        <v>0</v>
      </c>
      <c r="AH785" s="27">
        <v>0</v>
      </c>
      <c r="AI785" s="27">
        <v>0</v>
      </c>
      <c r="AJ785" s="27">
        <v>0</v>
      </c>
      <c r="AK785" s="27">
        <v>0</v>
      </c>
      <c r="AL785" s="27">
        <v>0</v>
      </c>
      <c r="AM785" s="27">
        <v>0</v>
      </c>
      <c r="AN785" s="27">
        <f t="shared" si="436"/>
        <v>0</v>
      </c>
      <c r="AO785" s="27">
        <v>0</v>
      </c>
      <c r="AP785" s="30">
        <f t="shared" si="437"/>
        <v>0</v>
      </c>
      <c r="AQ785" s="30">
        <f t="shared" si="438"/>
        <v>0</v>
      </c>
      <c r="AR785" s="31">
        <f t="shared" si="439"/>
        <v>0</v>
      </c>
      <c r="AS785" s="31">
        <f t="shared" si="456"/>
        <v>0</v>
      </c>
      <c r="AT785" s="32">
        <f t="shared" si="440"/>
        <v>0</v>
      </c>
      <c r="AU785" s="24">
        <v>255.49588376259331</v>
      </c>
      <c r="AV785" s="28">
        <f t="shared" si="441"/>
        <v>7.0952597937997122E-3</v>
      </c>
      <c r="AW785" s="30">
        <f t="shared" si="442"/>
        <v>9.1126125880537989E-5</v>
      </c>
      <c r="AX785" s="33">
        <f t="shared" si="443"/>
        <v>7.0952597937997122E-3</v>
      </c>
      <c r="AY785" s="30">
        <f t="shared" si="444"/>
        <v>9.1126125880537989E-5</v>
      </c>
      <c r="AZ785" s="31">
        <f t="shared" si="445"/>
        <v>0.89539287461329176</v>
      </c>
      <c r="BA785" s="31">
        <f t="shared" si="457"/>
        <v>255.49588376259331</v>
      </c>
      <c r="BB785" s="33">
        <f t="shared" si="446"/>
        <v>0</v>
      </c>
      <c r="BC785" s="31">
        <f t="shared" si="447"/>
        <v>0.45141387036228936</v>
      </c>
      <c r="BD785" s="30">
        <f t="shared" si="448"/>
        <v>6.4411181504497295E-5</v>
      </c>
      <c r="BE785" s="31">
        <f t="shared" si="449"/>
        <v>0.94230953510225046</v>
      </c>
      <c r="BF785" s="31">
        <f t="shared" si="450"/>
        <v>0.48078863034154734</v>
      </c>
      <c r="BG785" s="31">
        <f t="shared" si="451"/>
        <v>0.72967492322094196</v>
      </c>
      <c r="BH785" s="24">
        <v>0</v>
      </c>
      <c r="BI785" s="24">
        <v>83.033448434899995</v>
      </c>
      <c r="BJ785" s="24">
        <f t="shared" si="424"/>
        <v>19.373408728864746</v>
      </c>
      <c r="BK785" s="28">
        <f t="shared" si="428"/>
        <v>9.6867043644323723E-3</v>
      </c>
      <c r="BL785" s="28" t="str">
        <f t="shared" si="452"/>
        <v>TRUEFALSE</v>
      </c>
      <c r="BM785" s="24" t="str">
        <f t="shared" si="453"/>
        <v>FALSEFALSE</v>
      </c>
      <c r="BN785" s="28">
        <v>0.53490000000000004</v>
      </c>
      <c r="BO785" s="28">
        <f t="shared" si="454"/>
        <v>0.4754666666666667</v>
      </c>
      <c r="BP785" s="24">
        <v>14.3</v>
      </c>
      <c r="BQ785" s="24">
        <f t="shared" si="458"/>
        <v>127.75</v>
      </c>
      <c r="BR785" s="24">
        <v>4</v>
      </c>
      <c r="BS785" s="28">
        <v>19.28</v>
      </c>
      <c r="BT785" s="28">
        <v>261.43680000000001</v>
      </c>
      <c r="BU785" s="24"/>
      <c r="BV785" s="28">
        <v>7.5200000000000014</v>
      </c>
      <c r="BW785" s="28">
        <v>101.97120000000002</v>
      </c>
      <c r="BX785" s="24">
        <v>445</v>
      </c>
      <c r="BY785" s="24">
        <v>832</v>
      </c>
      <c r="BZ785" s="24">
        <v>79</v>
      </c>
      <c r="CA785" s="24">
        <v>326</v>
      </c>
      <c r="CB785" s="24">
        <v>221</v>
      </c>
      <c r="CC785" s="24">
        <v>809</v>
      </c>
      <c r="CD785" s="24">
        <v>62.98</v>
      </c>
      <c r="CE785" s="24">
        <v>27.82</v>
      </c>
      <c r="CF785" s="24">
        <v>100.59</v>
      </c>
      <c r="CG785" s="24">
        <v>0</v>
      </c>
      <c r="CH785" s="24">
        <v>1356</v>
      </c>
      <c r="CI785" s="24">
        <v>100</v>
      </c>
      <c r="CJ785" s="24" t="s">
        <v>1980</v>
      </c>
      <c r="CK785" s="24">
        <v>314</v>
      </c>
      <c r="CL785" s="28">
        <v>1.03</v>
      </c>
      <c r="CM785" s="28">
        <v>4.42</v>
      </c>
      <c r="CN785" s="24">
        <v>127</v>
      </c>
      <c r="CO785" s="24">
        <v>40.450000000000003</v>
      </c>
      <c r="CP785" s="24">
        <v>140</v>
      </c>
      <c r="CQ785" s="24">
        <v>212</v>
      </c>
      <c r="CR785" s="24">
        <v>159</v>
      </c>
      <c r="CS785" s="24">
        <v>511</v>
      </c>
      <c r="CT785" s="24">
        <v>83</v>
      </c>
      <c r="CU785" s="24">
        <v>181</v>
      </c>
      <c r="CV785" s="24">
        <v>146</v>
      </c>
      <c r="CW785" s="24">
        <v>83</v>
      </c>
      <c r="CX785" s="24">
        <v>76.849999999999994</v>
      </c>
      <c r="CY785" s="24">
        <v>96.28</v>
      </c>
      <c r="CZ785" s="24">
        <v>82.02</v>
      </c>
      <c r="DA785" s="24">
        <v>45.6</v>
      </c>
      <c r="DB785" s="24">
        <v>157</v>
      </c>
      <c r="DC785" s="24">
        <v>3.88</v>
      </c>
      <c r="DD785" s="24">
        <v>12.42</v>
      </c>
      <c r="DE785" s="24">
        <v>42</v>
      </c>
      <c r="DF785" s="24">
        <v>13.38</v>
      </c>
      <c r="DG785" s="24">
        <v>0.96</v>
      </c>
      <c r="DH785" s="24">
        <v>13.62</v>
      </c>
    </row>
    <row r="786" spans="1:112" ht="12.3" customHeight="1">
      <c r="A786" s="24">
        <v>797</v>
      </c>
      <c r="B786" s="24" t="s">
        <v>169</v>
      </c>
      <c r="C786" s="24" t="s">
        <v>170</v>
      </c>
      <c r="D786" s="25" t="s">
        <v>306</v>
      </c>
      <c r="E786" s="25" t="s">
        <v>1618</v>
      </c>
      <c r="F786" s="25" t="s">
        <v>1909</v>
      </c>
      <c r="G786" s="25" t="s">
        <v>1910</v>
      </c>
      <c r="H786" s="25" t="s">
        <v>323</v>
      </c>
      <c r="I786" s="26">
        <v>11405</v>
      </c>
      <c r="J786" s="27">
        <v>14596.030978601486</v>
      </c>
      <c r="K786" s="27">
        <f t="shared" si="429"/>
        <v>3296.0450000000001</v>
      </c>
      <c r="L786" s="24">
        <v>1892</v>
      </c>
      <c r="M786" s="24">
        <v>559</v>
      </c>
      <c r="N786" s="24">
        <v>210</v>
      </c>
      <c r="O786" s="24">
        <f t="shared" si="430"/>
        <v>769</v>
      </c>
      <c r="P786" s="28">
        <v>28.900000000000002</v>
      </c>
      <c r="Q786" s="28">
        <f t="shared" si="431"/>
        <v>0.43996017074336569</v>
      </c>
      <c r="R786" s="29">
        <v>0.46962890632728849</v>
      </c>
      <c r="S786" s="29">
        <v>6.720832173458359E-2</v>
      </c>
      <c r="T786" s="29">
        <v>0.43451162962759765</v>
      </c>
      <c r="U786" s="28" t="s">
        <v>294</v>
      </c>
      <c r="V786" s="28" t="s">
        <v>295</v>
      </c>
      <c r="W786" s="28">
        <v>0.4574516465855975</v>
      </c>
      <c r="X786" s="27">
        <v>6676.9784047756402</v>
      </c>
      <c r="Y786" s="30">
        <f t="shared" si="432"/>
        <v>5.3471099417010462E-4</v>
      </c>
      <c r="Z786" s="27">
        <f t="shared" si="433"/>
        <v>6676.9784047756402</v>
      </c>
      <c r="AA786" s="27">
        <v>0</v>
      </c>
      <c r="AB786" s="27">
        <v>0</v>
      </c>
      <c r="AC786" s="27">
        <v>0</v>
      </c>
      <c r="AD786" s="27">
        <v>0</v>
      </c>
      <c r="AE786" s="27">
        <v>5074</v>
      </c>
      <c r="AF786" s="27">
        <f t="shared" si="434"/>
        <v>5074</v>
      </c>
      <c r="AG786" s="27">
        <f t="shared" si="435"/>
        <v>1</v>
      </c>
      <c r="AH786" s="27">
        <v>0</v>
      </c>
      <c r="AI786" s="27">
        <v>0</v>
      </c>
      <c r="AJ786" s="27">
        <v>0</v>
      </c>
      <c r="AK786" s="27">
        <v>0</v>
      </c>
      <c r="AL786" s="27">
        <v>5074</v>
      </c>
      <c r="AM786" s="27">
        <v>5074</v>
      </c>
      <c r="AN786" s="27">
        <f t="shared" si="436"/>
        <v>1</v>
      </c>
      <c r="AO786" s="27">
        <v>0</v>
      </c>
      <c r="AP786" s="30">
        <f t="shared" si="437"/>
        <v>0</v>
      </c>
      <c r="AQ786" s="30">
        <f t="shared" si="438"/>
        <v>0</v>
      </c>
      <c r="AR786" s="31">
        <f t="shared" si="439"/>
        <v>0</v>
      </c>
      <c r="AS786" s="31">
        <f t="shared" si="456"/>
        <v>0</v>
      </c>
      <c r="AT786" s="32">
        <f t="shared" si="440"/>
        <v>0</v>
      </c>
      <c r="AU786" s="24">
        <v>1880.1262674668058</v>
      </c>
      <c r="AV786" s="28">
        <f t="shared" si="441"/>
        <v>5.2212130060065705E-2</v>
      </c>
      <c r="AW786" s="30">
        <f t="shared" si="442"/>
        <v>6.7057292821079135E-4</v>
      </c>
      <c r="AX786" s="33">
        <f t="shared" si="443"/>
        <v>5.2212130060065705E-2</v>
      </c>
      <c r="AY786" s="30">
        <f t="shared" si="444"/>
        <v>6.7057292821079135E-4</v>
      </c>
      <c r="AZ786" s="31">
        <f t="shared" si="445"/>
        <v>0.90014614641660595</v>
      </c>
      <c r="BA786" s="31">
        <f t="shared" si="457"/>
        <v>1880.1262674668058</v>
      </c>
      <c r="BB786" s="33">
        <f t="shared" si="446"/>
        <v>0</v>
      </c>
      <c r="BC786" s="31">
        <f t="shared" si="447"/>
        <v>0.47399572760132003</v>
      </c>
      <c r="BD786" s="30">
        <f t="shared" si="448"/>
        <v>5.3471099417010462E-4</v>
      </c>
      <c r="BE786" s="31">
        <f t="shared" si="449"/>
        <v>0.94413067838977016</v>
      </c>
      <c r="BF786" s="31">
        <f t="shared" si="450"/>
        <v>0.46737234532317928</v>
      </c>
      <c r="BG786" s="31">
        <f t="shared" si="451"/>
        <v>0.70931352920516921</v>
      </c>
      <c r="BH786" s="24">
        <v>58.86</v>
      </c>
      <c r="BI786" s="24">
        <v>181.489953912</v>
      </c>
      <c r="BJ786" s="24">
        <f t="shared" si="424"/>
        <v>80.423354923979659</v>
      </c>
      <c r="BK786" s="28">
        <f t="shared" si="428"/>
        <v>4.021167746198983E-2</v>
      </c>
      <c r="BL786" s="28" t="str">
        <f t="shared" si="452"/>
        <v>FALSEFALSE</v>
      </c>
      <c r="BM786" s="24" t="str">
        <f t="shared" si="453"/>
        <v>FALSETRUE</v>
      </c>
      <c r="BN786" s="28">
        <v>0.54059999999999997</v>
      </c>
      <c r="BO786" s="28">
        <f t="shared" si="454"/>
        <v>0.48053333333333331</v>
      </c>
      <c r="BP786" s="24">
        <v>9.76</v>
      </c>
      <c r="BQ786" s="24">
        <f t="shared" si="458"/>
        <v>186.81818181818181</v>
      </c>
      <c r="BR786" s="24">
        <v>22</v>
      </c>
      <c r="BS786" s="28">
        <v>16.05</v>
      </c>
      <c r="BT786" s="28">
        <v>1830.5025000000001</v>
      </c>
      <c r="BU786" s="24">
        <v>1.1399999999999999</v>
      </c>
      <c r="BV786" s="28">
        <v>3.87</v>
      </c>
      <c r="BW786" s="28">
        <v>441.37349999999998</v>
      </c>
      <c r="BX786" s="24">
        <v>3707</v>
      </c>
      <c r="BY786" s="24">
        <v>6857</v>
      </c>
      <c r="BZ786" s="24">
        <v>841</v>
      </c>
      <c r="CA786" s="24">
        <v>2956</v>
      </c>
      <c r="CB786" s="24">
        <v>1484</v>
      </c>
      <c r="CC786" s="24">
        <v>6965</v>
      </c>
      <c r="CD786" s="24">
        <v>66.33</v>
      </c>
      <c r="CE786" s="24">
        <v>28.44</v>
      </c>
      <c r="CF786" s="24">
        <v>103.81</v>
      </c>
      <c r="CG786" s="24">
        <v>6713</v>
      </c>
      <c r="CH786" s="24">
        <v>4692</v>
      </c>
      <c r="CI786" s="24">
        <v>41.14</v>
      </c>
      <c r="CJ786" s="24" t="s">
        <v>98</v>
      </c>
      <c r="CK786" s="24">
        <v>2851</v>
      </c>
      <c r="CL786" s="28">
        <v>1.01</v>
      </c>
      <c r="CM786" s="28">
        <v>4.04</v>
      </c>
      <c r="CN786" s="24">
        <v>1298</v>
      </c>
      <c r="CO786" s="24">
        <v>45.56</v>
      </c>
      <c r="CP786" s="24">
        <v>822</v>
      </c>
      <c r="CQ786" s="24">
        <v>1956</v>
      </c>
      <c r="CR786" s="24">
        <v>1332</v>
      </c>
      <c r="CS786" s="24">
        <v>4110</v>
      </c>
      <c r="CT786" s="24">
        <v>601</v>
      </c>
      <c r="CU786" s="24">
        <v>1445</v>
      </c>
      <c r="CV786" s="24">
        <v>979</v>
      </c>
      <c r="CW786" s="24">
        <v>571</v>
      </c>
      <c r="CX786" s="24">
        <v>58.12</v>
      </c>
      <c r="CY786" s="24">
        <v>95</v>
      </c>
      <c r="CZ786" s="24">
        <v>79.92</v>
      </c>
      <c r="DA786" s="24">
        <v>39</v>
      </c>
      <c r="DB786" s="24">
        <v>877</v>
      </c>
      <c r="DC786" s="24">
        <v>6.46</v>
      </c>
      <c r="DD786" s="24">
        <v>9.7200000000000006</v>
      </c>
      <c r="DE786" s="24">
        <v>394</v>
      </c>
      <c r="DF786" s="24">
        <v>13.83</v>
      </c>
      <c r="DG786" s="24">
        <v>6.14</v>
      </c>
      <c r="DH786" s="24">
        <v>7.14</v>
      </c>
    </row>
    <row r="787" spans="1:112" ht="12.3" customHeight="1">
      <c r="A787" s="24">
        <v>798</v>
      </c>
      <c r="B787" s="24" t="s">
        <v>169</v>
      </c>
      <c r="C787" s="24" t="s">
        <v>170</v>
      </c>
      <c r="D787" s="25" t="s">
        <v>306</v>
      </c>
      <c r="E787" s="25" t="s">
        <v>1618</v>
      </c>
      <c r="F787" s="25" t="s">
        <v>1619</v>
      </c>
      <c r="G787" s="25" t="s">
        <v>1620</v>
      </c>
      <c r="H787" s="25" t="s">
        <v>323</v>
      </c>
      <c r="I787" s="26">
        <v>4237</v>
      </c>
      <c r="J787" s="27">
        <v>5422.4798997224461</v>
      </c>
      <c r="K787" s="27">
        <f t="shared" si="429"/>
        <v>1328.2995000000001</v>
      </c>
      <c r="L787" s="24">
        <v>725</v>
      </c>
      <c r="M787" s="24">
        <v>208</v>
      </c>
      <c r="N787" s="24">
        <v>123</v>
      </c>
      <c r="O787" s="24">
        <f t="shared" si="430"/>
        <v>331</v>
      </c>
      <c r="P787" s="28">
        <v>31.35</v>
      </c>
      <c r="Q787" s="28">
        <f t="shared" si="431"/>
        <v>0.45407841813552152</v>
      </c>
      <c r="R787" s="29">
        <v>0.46962890632728849</v>
      </c>
      <c r="S787" s="29">
        <v>6.720832173458359E-2</v>
      </c>
      <c r="T787" s="29">
        <v>0.43451162962759765</v>
      </c>
      <c r="U787" s="28" t="s">
        <v>294</v>
      </c>
      <c r="V787" s="28" t="s">
        <v>295</v>
      </c>
      <c r="W787" s="28">
        <v>0.4962321494968332</v>
      </c>
      <c r="X787" s="27">
        <v>2690.8088562426419</v>
      </c>
      <c r="Y787" s="30">
        <f t="shared" si="432"/>
        <v>2.1548745426735764E-4</v>
      </c>
      <c r="Z787" s="27">
        <f t="shared" si="433"/>
        <v>2690.8088562426419</v>
      </c>
      <c r="AA787" s="27">
        <v>0</v>
      </c>
      <c r="AB787" s="27">
        <v>0</v>
      </c>
      <c r="AC787" s="27">
        <v>0</v>
      </c>
      <c r="AD787" s="27">
        <v>0</v>
      </c>
      <c r="AE787" s="27">
        <v>0</v>
      </c>
      <c r="AF787" s="27">
        <f t="shared" si="434"/>
        <v>0</v>
      </c>
      <c r="AG787" s="27">
        <f t="shared" si="435"/>
        <v>0</v>
      </c>
      <c r="AH787" s="27">
        <v>0</v>
      </c>
      <c r="AI787" s="27">
        <v>0</v>
      </c>
      <c r="AJ787" s="27">
        <v>0</v>
      </c>
      <c r="AK787" s="27">
        <v>0</v>
      </c>
      <c r="AL787" s="27">
        <v>0</v>
      </c>
      <c r="AM787" s="27">
        <v>0</v>
      </c>
      <c r="AN787" s="27">
        <f t="shared" si="436"/>
        <v>0</v>
      </c>
      <c r="AO787" s="27">
        <v>0</v>
      </c>
      <c r="AP787" s="30">
        <f t="shared" si="437"/>
        <v>0</v>
      </c>
      <c r="AQ787" s="30">
        <f t="shared" si="438"/>
        <v>0</v>
      </c>
      <c r="AR787" s="31">
        <f t="shared" si="439"/>
        <v>0</v>
      </c>
      <c r="AS787" s="31">
        <f t="shared" si="456"/>
        <v>0</v>
      </c>
      <c r="AT787" s="32">
        <f t="shared" si="440"/>
        <v>0</v>
      </c>
      <c r="AU787" s="24">
        <v>809.85086797883173</v>
      </c>
      <c r="AV787" s="28">
        <f t="shared" si="441"/>
        <v>2.2489999517500171E-2</v>
      </c>
      <c r="AW787" s="30">
        <f t="shared" si="442"/>
        <v>2.8884446611466972E-4</v>
      </c>
      <c r="AX787" s="33">
        <f t="shared" si="443"/>
        <v>2.2489999517500171E-2</v>
      </c>
      <c r="AY787" s="30">
        <f t="shared" si="444"/>
        <v>2.8884446611466972E-4</v>
      </c>
      <c r="AZ787" s="31">
        <f t="shared" si="445"/>
        <v>0.89701478193567841</v>
      </c>
      <c r="BA787" s="31">
        <f t="shared" si="457"/>
        <v>809.85086797883173</v>
      </c>
      <c r="BB787" s="33">
        <f t="shared" si="446"/>
        <v>0</v>
      </c>
      <c r="BC787" s="31">
        <f t="shared" si="447"/>
        <v>0.46304456259348897</v>
      </c>
      <c r="BD787" s="30">
        <f t="shared" si="448"/>
        <v>2.1548745426735764E-4</v>
      </c>
      <c r="BE787" s="31">
        <f t="shared" si="449"/>
        <v>0.9428945481782417</v>
      </c>
      <c r="BF787" s="31">
        <f t="shared" si="450"/>
        <v>0.47978072837644742</v>
      </c>
      <c r="BG787" s="31">
        <f t="shared" si="451"/>
        <v>0.72814526810310765</v>
      </c>
      <c r="BH787" s="24">
        <v>77.739999999999995</v>
      </c>
      <c r="BI787" s="24">
        <v>31.595770051100001</v>
      </c>
      <c r="BJ787" s="24">
        <f t="shared" si="424"/>
        <v>171.62043814575944</v>
      </c>
      <c r="BK787" s="28">
        <f t="shared" si="428"/>
        <v>8.5810219072879723E-2</v>
      </c>
      <c r="BL787" s="28" t="str">
        <f t="shared" si="452"/>
        <v>TRUETRUE</v>
      </c>
      <c r="BM787" s="24" t="str">
        <f t="shared" si="453"/>
        <v>FALSETRUE</v>
      </c>
      <c r="BN787" s="28">
        <v>0.53479999999999994</v>
      </c>
      <c r="BO787" s="28">
        <f t="shared" si="454"/>
        <v>0.47537777777777773</v>
      </c>
      <c r="BP787" s="24">
        <v>9.2100000000000009</v>
      </c>
      <c r="BQ787" s="24">
        <f t="shared" si="458"/>
        <v>181.33333333333334</v>
      </c>
      <c r="BR787" s="24">
        <v>9</v>
      </c>
      <c r="BS787" s="28">
        <v>18.02</v>
      </c>
      <c r="BT787" s="28">
        <v>763.50739999999996</v>
      </c>
      <c r="BU787" s="24">
        <v>0.86</v>
      </c>
      <c r="BV787" s="28">
        <v>5.25</v>
      </c>
      <c r="BW787" s="28">
        <v>222.4425</v>
      </c>
      <c r="BX787" s="24">
        <v>1361</v>
      </c>
      <c r="BY787" s="24">
        <v>2545</v>
      </c>
      <c r="BZ787" s="24">
        <v>331</v>
      </c>
      <c r="CA787" s="24">
        <v>1106</v>
      </c>
      <c r="CB787" s="24">
        <v>554</v>
      </c>
      <c r="CC787" s="24">
        <v>2577</v>
      </c>
      <c r="CD787" s="24">
        <v>66.48</v>
      </c>
      <c r="CE787" s="24">
        <v>28.76</v>
      </c>
      <c r="CF787" s="24">
        <v>104.98</v>
      </c>
      <c r="CG787" s="24">
        <v>3294</v>
      </c>
      <c r="CH787" s="24">
        <v>943</v>
      </c>
      <c r="CI787" s="24">
        <v>22.26</v>
      </c>
      <c r="CJ787" s="24" t="s">
        <v>98</v>
      </c>
      <c r="CK787" s="24">
        <v>1075</v>
      </c>
      <c r="CL787" s="28">
        <v>1.02</v>
      </c>
      <c r="CM787" s="28">
        <v>4.04</v>
      </c>
      <c r="CN787" s="24">
        <v>482</v>
      </c>
      <c r="CO787" s="24">
        <v>44.84</v>
      </c>
      <c r="CP787" s="24">
        <v>483</v>
      </c>
      <c r="CQ787" s="24">
        <v>613</v>
      </c>
      <c r="CR787" s="24">
        <v>536</v>
      </c>
      <c r="CS787" s="24">
        <v>1632</v>
      </c>
      <c r="CT787" s="24">
        <v>230</v>
      </c>
      <c r="CU787" s="24">
        <v>548</v>
      </c>
      <c r="CV787" s="24">
        <v>357</v>
      </c>
      <c r="CW787" s="24">
        <v>228</v>
      </c>
      <c r="CX787" s="24">
        <v>58.82</v>
      </c>
      <c r="CY787" s="24">
        <v>95.64</v>
      </c>
      <c r="CZ787" s="24">
        <v>77.61</v>
      </c>
      <c r="DA787" s="24">
        <v>43.51</v>
      </c>
      <c r="DB787" s="24">
        <v>306</v>
      </c>
      <c r="DC787" s="24">
        <v>5.93</v>
      </c>
      <c r="DD787" s="24">
        <v>12.28</v>
      </c>
      <c r="DE787" s="24">
        <v>109</v>
      </c>
      <c r="DF787" s="24">
        <v>10.14</v>
      </c>
      <c r="DG787" s="24">
        <v>11.72</v>
      </c>
      <c r="DH787" s="24">
        <v>10.23</v>
      </c>
    </row>
    <row r="788" spans="1:112" ht="12.3" customHeight="1">
      <c r="A788" s="24">
        <v>799</v>
      </c>
      <c r="B788" s="24" t="s">
        <v>169</v>
      </c>
      <c r="C788" s="24" t="s">
        <v>170</v>
      </c>
      <c r="D788" s="25" t="s">
        <v>306</v>
      </c>
      <c r="E788" s="25" t="s">
        <v>1618</v>
      </c>
      <c r="F788" s="25" t="s">
        <v>2541</v>
      </c>
      <c r="G788" s="25" t="s">
        <v>2542</v>
      </c>
      <c r="H788" s="25" t="s">
        <v>323</v>
      </c>
      <c r="I788" s="26">
        <v>2221</v>
      </c>
      <c r="J788" s="27">
        <v>2842.4186587877161</v>
      </c>
      <c r="K788" s="27">
        <f t="shared" si="429"/>
        <v>650.30880000000002</v>
      </c>
      <c r="L788" s="24">
        <v>425</v>
      </c>
      <c r="M788" s="24">
        <v>130</v>
      </c>
      <c r="N788" s="24">
        <v>46</v>
      </c>
      <c r="O788" s="24">
        <f t="shared" si="430"/>
        <v>176</v>
      </c>
      <c r="P788" s="28">
        <v>29.28</v>
      </c>
      <c r="Q788" s="28">
        <f t="shared" si="431"/>
        <v>0.44326951481115345</v>
      </c>
      <c r="R788" s="29">
        <v>0.46962890632728849</v>
      </c>
      <c r="S788" s="29">
        <v>6.720832173458359E-2</v>
      </c>
      <c r="T788" s="29">
        <v>0.43451162962759765</v>
      </c>
      <c r="U788" s="28" t="s">
        <v>294</v>
      </c>
      <c r="V788" s="28" t="s">
        <v>295</v>
      </c>
      <c r="W788" s="28">
        <v>0.46346658173101363</v>
      </c>
      <c r="X788" s="27">
        <v>1317.3660596367952</v>
      </c>
      <c r="Y788" s="30">
        <f t="shared" si="432"/>
        <v>1.0549833663240876E-4</v>
      </c>
      <c r="Z788" s="27">
        <f t="shared" si="433"/>
        <v>1317.3660596367952</v>
      </c>
      <c r="AA788" s="27">
        <v>0</v>
      </c>
      <c r="AB788" s="27">
        <v>0</v>
      </c>
      <c r="AC788" s="27">
        <v>0</v>
      </c>
      <c r="AD788" s="27">
        <v>0</v>
      </c>
      <c r="AE788" s="27">
        <v>0</v>
      </c>
      <c r="AF788" s="27">
        <f t="shared" si="434"/>
        <v>0</v>
      </c>
      <c r="AG788" s="27">
        <f t="shared" si="435"/>
        <v>0</v>
      </c>
      <c r="AH788" s="27">
        <v>0</v>
      </c>
      <c r="AI788" s="27">
        <v>0</v>
      </c>
      <c r="AJ788" s="27">
        <v>0</v>
      </c>
      <c r="AK788" s="27">
        <v>0</v>
      </c>
      <c r="AL788" s="27">
        <v>0</v>
      </c>
      <c r="AM788" s="27">
        <v>0</v>
      </c>
      <c r="AN788" s="27">
        <f t="shared" si="436"/>
        <v>0</v>
      </c>
      <c r="AO788" s="27">
        <v>0</v>
      </c>
      <c r="AP788" s="30">
        <f t="shared" si="437"/>
        <v>0</v>
      </c>
      <c r="AQ788" s="30">
        <f t="shared" si="438"/>
        <v>0</v>
      </c>
      <c r="AR788" s="31">
        <f t="shared" si="439"/>
        <v>0</v>
      </c>
      <c r="AS788" s="31">
        <f t="shared" si="456"/>
        <v>0</v>
      </c>
      <c r="AT788" s="32">
        <f t="shared" si="440"/>
        <v>0</v>
      </c>
      <c r="AU788" s="24">
        <v>291.52047990880754</v>
      </c>
      <c r="AV788" s="28">
        <f t="shared" si="441"/>
        <v>8.0956824419454367E-3</v>
      </c>
      <c r="AW788" s="30">
        <f t="shared" si="442"/>
        <v>1.0397479426169212E-4</v>
      </c>
      <c r="AX788" s="33">
        <f t="shared" si="443"/>
        <v>8.0956824419454367E-3</v>
      </c>
      <c r="AY788" s="30">
        <f t="shared" si="444"/>
        <v>1.0397479426169212E-4</v>
      </c>
      <c r="AZ788" s="31">
        <f t="shared" si="445"/>
        <v>0.89549827378519264</v>
      </c>
      <c r="BA788" s="31">
        <f t="shared" si="457"/>
        <v>291.52047990880754</v>
      </c>
      <c r="BB788" s="33">
        <f t="shared" si="446"/>
        <v>0</v>
      </c>
      <c r="BC788" s="31">
        <f t="shared" si="447"/>
        <v>0.45774095418480892</v>
      </c>
      <c r="BD788" s="30">
        <f t="shared" si="448"/>
        <v>1.0549833663240876E-4</v>
      </c>
      <c r="BE788" s="31">
        <f t="shared" si="449"/>
        <v>0.94246863700862882</v>
      </c>
      <c r="BF788" s="31">
        <f t="shared" si="450"/>
        <v>0.46868023902542494</v>
      </c>
      <c r="BG788" s="31">
        <f t="shared" si="451"/>
        <v>0.71129847056305717</v>
      </c>
      <c r="BH788" s="24">
        <v>0</v>
      </c>
      <c r="BI788" s="24">
        <v>62.764242702600001</v>
      </c>
      <c r="BJ788" s="24">
        <f t="shared" si="424"/>
        <v>45.287229422270549</v>
      </c>
      <c r="BK788" s="28">
        <f t="shared" si="428"/>
        <v>2.2643614711135275E-2</v>
      </c>
      <c r="BL788" s="28" t="str">
        <f t="shared" si="452"/>
        <v>FALSEFALSE</v>
      </c>
      <c r="BM788" s="24" t="str">
        <f t="shared" si="453"/>
        <v>FALSEFALSE</v>
      </c>
      <c r="BN788" s="28">
        <v>0.41799999999999998</v>
      </c>
      <c r="BO788" s="28">
        <f t="shared" si="454"/>
        <v>0.37155555555555553</v>
      </c>
      <c r="BP788" s="24">
        <v>12.03</v>
      </c>
      <c r="BQ788" s="24">
        <f t="shared" si="458"/>
        <v>125.8</v>
      </c>
      <c r="BR788" s="24">
        <v>5</v>
      </c>
      <c r="BS788" s="28">
        <v>11.91</v>
      </c>
      <c r="BT788" s="28">
        <v>264.52109999999999</v>
      </c>
      <c r="BU788" s="24">
        <v>4.7300000000000004</v>
      </c>
      <c r="BV788" s="28">
        <v>6.6899999999999995</v>
      </c>
      <c r="BW788" s="28">
        <v>148.5849</v>
      </c>
      <c r="BX788" s="24">
        <v>594</v>
      </c>
      <c r="BY788" s="24">
        <v>1421</v>
      </c>
      <c r="BZ788" s="24">
        <v>206</v>
      </c>
      <c r="CA788" s="24">
        <v>456</v>
      </c>
      <c r="CB788" s="24">
        <v>300</v>
      </c>
      <c r="CC788" s="24">
        <v>1465</v>
      </c>
      <c r="CD788" s="24">
        <v>56.3</v>
      </c>
      <c r="CE788" s="24">
        <v>31.25</v>
      </c>
      <c r="CF788" s="24">
        <v>108.54</v>
      </c>
      <c r="CG788" s="24">
        <v>0</v>
      </c>
      <c r="CH788" s="24">
        <v>2221</v>
      </c>
      <c r="CI788" s="24">
        <v>100</v>
      </c>
      <c r="CJ788" s="24" t="s">
        <v>1980</v>
      </c>
      <c r="CK788" s="24">
        <v>621</v>
      </c>
      <c r="CL788" s="28">
        <v>1.01</v>
      </c>
      <c r="CM788" s="28">
        <v>3.62</v>
      </c>
      <c r="CN788" s="24">
        <v>233</v>
      </c>
      <c r="CO788" s="24">
        <v>37.58</v>
      </c>
      <c r="CP788" s="24">
        <v>175</v>
      </c>
      <c r="CQ788" s="24">
        <v>279</v>
      </c>
      <c r="CR788" s="24">
        <v>175</v>
      </c>
      <c r="CS788" s="24">
        <v>629</v>
      </c>
      <c r="CT788" s="24">
        <v>80</v>
      </c>
      <c r="CU788" s="24">
        <v>224</v>
      </c>
      <c r="CV788" s="24">
        <v>194</v>
      </c>
      <c r="CW788" s="24">
        <v>106</v>
      </c>
      <c r="CX788" s="24">
        <v>49.08</v>
      </c>
      <c r="CY788" s="24">
        <v>94.51</v>
      </c>
      <c r="CZ788" s="24">
        <v>77.599999999999994</v>
      </c>
      <c r="DA788" s="24">
        <v>37.32</v>
      </c>
      <c r="DB788" s="24">
        <v>223</v>
      </c>
      <c r="DC788" s="24">
        <v>6.7</v>
      </c>
      <c r="DD788" s="24">
        <v>7.74</v>
      </c>
      <c r="DE788" s="24">
        <v>48</v>
      </c>
      <c r="DF788" s="24">
        <v>7.74</v>
      </c>
      <c r="DG788" s="24">
        <v>5.48</v>
      </c>
      <c r="DH788" s="24">
        <v>15.31</v>
      </c>
    </row>
    <row r="789" spans="1:112" ht="12.3" customHeight="1">
      <c r="A789" s="24">
        <v>800</v>
      </c>
      <c r="B789" s="24" t="s">
        <v>169</v>
      </c>
      <c r="C789" s="24" t="s">
        <v>170</v>
      </c>
      <c r="D789" s="25" t="s">
        <v>306</v>
      </c>
      <c r="E789" s="25" t="s">
        <v>1618</v>
      </c>
      <c r="F789" s="25" t="s">
        <v>2462</v>
      </c>
      <c r="G789" s="25" t="s">
        <v>2463</v>
      </c>
      <c r="H789" s="25" t="s">
        <v>323</v>
      </c>
      <c r="I789" s="26">
        <v>2300</v>
      </c>
      <c r="J789" s="27">
        <v>2943.5222490822812</v>
      </c>
      <c r="K789" s="27">
        <f t="shared" si="429"/>
        <v>748.88</v>
      </c>
      <c r="L789" s="24">
        <v>377</v>
      </c>
      <c r="M789" s="24">
        <v>137</v>
      </c>
      <c r="N789" s="24">
        <v>45</v>
      </c>
      <c r="O789" s="24">
        <f t="shared" si="430"/>
        <v>182</v>
      </c>
      <c r="P789" s="28">
        <v>32.56</v>
      </c>
      <c r="Q789" s="28">
        <f t="shared" si="431"/>
        <v>0.46115946896137794</v>
      </c>
      <c r="R789" s="29">
        <v>0.46962890632728849</v>
      </c>
      <c r="S789" s="29">
        <v>6.720832173458359E-2</v>
      </c>
      <c r="T789" s="29">
        <v>0.43451162962759765</v>
      </c>
      <c r="U789" s="28" t="s">
        <v>294</v>
      </c>
      <c r="V789" s="28" t="s">
        <v>295</v>
      </c>
      <c r="W789" s="28">
        <v>0.51538496930197419</v>
      </c>
      <c r="X789" s="27">
        <v>1517.0471239829496</v>
      </c>
      <c r="Y789" s="30">
        <f t="shared" si="432"/>
        <v>1.2148935142393624E-4</v>
      </c>
      <c r="Z789" s="27">
        <f t="shared" si="433"/>
        <v>1517.0471239829496</v>
      </c>
      <c r="AA789" s="27">
        <v>0</v>
      </c>
      <c r="AB789" s="27">
        <v>0</v>
      </c>
      <c r="AC789" s="27">
        <v>0</v>
      </c>
      <c r="AD789" s="27">
        <v>0</v>
      </c>
      <c r="AE789" s="27">
        <v>0</v>
      </c>
      <c r="AF789" s="27">
        <f t="shared" si="434"/>
        <v>0</v>
      </c>
      <c r="AG789" s="27">
        <f t="shared" si="435"/>
        <v>0</v>
      </c>
      <c r="AH789" s="27">
        <v>0</v>
      </c>
      <c r="AI789" s="27">
        <v>0</v>
      </c>
      <c r="AJ789" s="27">
        <v>0</v>
      </c>
      <c r="AK789" s="27">
        <v>0</v>
      </c>
      <c r="AL789" s="27">
        <v>0</v>
      </c>
      <c r="AM789" s="27">
        <v>0</v>
      </c>
      <c r="AN789" s="27">
        <f t="shared" si="436"/>
        <v>0</v>
      </c>
      <c r="AO789" s="27">
        <v>0</v>
      </c>
      <c r="AP789" s="30">
        <f t="shared" si="437"/>
        <v>0</v>
      </c>
      <c r="AQ789" s="30">
        <f t="shared" si="438"/>
        <v>0</v>
      </c>
      <c r="AR789" s="31">
        <f t="shared" si="439"/>
        <v>0</v>
      </c>
      <c r="AS789" s="31">
        <f t="shared" si="456"/>
        <v>0</v>
      </c>
      <c r="AT789" s="32">
        <f t="shared" si="440"/>
        <v>0</v>
      </c>
      <c r="AU789" s="24">
        <v>370.56179292811947</v>
      </c>
      <c r="AV789" s="28">
        <f t="shared" si="441"/>
        <v>1.0290702737599884E-2</v>
      </c>
      <c r="AW789" s="30">
        <f t="shared" si="442"/>
        <v>1.3216596718349777E-4</v>
      </c>
      <c r="AX789" s="33">
        <f t="shared" si="443"/>
        <v>1.0290702737599884E-2</v>
      </c>
      <c r="AY789" s="30">
        <f t="shared" si="444"/>
        <v>1.3216596718349777E-4</v>
      </c>
      <c r="AZ789" s="31">
        <f t="shared" si="445"/>
        <v>0.89572952936691774</v>
      </c>
      <c r="BA789" s="31">
        <f t="shared" si="457"/>
        <v>370.56179292811947</v>
      </c>
      <c r="BB789" s="33">
        <f t="shared" si="446"/>
        <v>0</v>
      </c>
      <c r="BC789" s="31">
        <f t="shared" si="447"/>
        <v>0.45854971281060203</v>
      </c>
      <c r="BD789" s="30">
        <f t="shared" si="448"/>
        <v>1.2148935142393624E-4</v>
      </c>
      <c r="BE789" s="31">
        <f t="shared" si="449"/>
        <v>0.94253055906018823</v>
      </c>
      <c r="BF789" s="31">
        <f t="shared" si="450"/>
        <v>0.48601233923786213</v>
      </c>
      <c r="BG789" s="31">
        <f t="shared" si="451"/>
        <v>0.73760275085101579</v>
      </c>
      <c r="BH789" s="24">
        <v>0</v>
      </c>
      <c r="BI789" s="24">
        <v>81.252381290499997</v>
      </c>
      <c r="BJ789" s="24">
        <f t="shared" si="424"/>
        <v>36.226904397526091</v>
      </c>
      <c r="BK789" s="28">
        <f t="shared" si="428"/>
        <v>1.8113452198763046E-2</v>
      </c>
      <c r="BL789" s="28" t="str">
        <f t="shared" si="452"/>
        <v>TRUEFALSE</v>
      </c>
      <c r="BM789" s="24" t="str">
        <f t="shared" si="453"/>
        <v>FALSEFALSE</v>
      </c>
      <c r="BN789" s="28">
        <v>0.5494</v>
      </c>
      <c r="BO789" s="28">
        <f t="shared" si="454"/>
        <v>0.48835555555555554</v>
      </c>
      <c r="BP789" s="24">
        <v>12.76</v>
      </c>
      <c r="BQ789" s="24">
        <f t="shared" si="458"/>
        <v>143.80000000000001</v>
      </c>
      <c r="BR789" s="24">
        <v>5</v>
      </c>
      <c r="BS789" s="28">
        <v>16.64</v>
      </c>
      <c r="BT789" s="28">
        <v>382.71999999999997</v>
      </c>
      <c r="BU789" s="24">
        <v>0.35</v>
      </c>
      <c r="BV789" s="28">
        <v>16.989999999999998</v>
      </c>
      <c r="BW789" s="28">
        <v>390.77</v>
      </c>
      <c r="BX789" s="24">
        <v>740</v>
      </c>
      <c r="BY789" s="24">
        <v>1347</v>
      </c>
      <c r="BZ789" s="24">
        <v>213</v>
      </c>
      <c r="CA789" s="24">
        <v>586</v>
      </c>
      <c r="CB789" s="24">
        <v>320</v>
      </c>
      <c r="CC789" s="24">
        <v>1394</v>
      </c>
      <c r="CD789" s="24">
        <v>70.75</v>
      </c>
      <c r="CE789" s="24">
        <v>29.31</v>
      </c>
      <c r="CF789" s="24">
        <v>101.22</v>
      </c>
      <c r="CG789" s="24">
        <v>0</v>
      </c>
      <c r="CH789" s="24">
        <v>2300</v>
      </c>
      <c r="CI789" s="24">
        <v>100</v>
      </c>
      <c r="CJ789" s="24" t="s">
        <v>1980</v>
      </c>
      <c r="CK789" s="24">
        <v>577</v>
      </c>
      <c r="CL789" s="28">
        <v>1.02</v>
      </c>
      <c r="CM789" s="28">
        <v>4.07</v>
      </c>
      <c r="CN789" s="24">
        <v>304</v>
      </c>
      <c r="CO789" s="24">
        <v>52.69</v>
      </c>
      <c r="CP789" s="24">
        <v>119</v>
      </c>
      <c r="CQ789" s="24">
        <v>378</v>
      </c>
      <c r="CR789" s="24">
        <v>222</v>
      </c>
      <c r="CS789" s="24">
        <v>719</v>
      </c>
      <c r="CT789" s="24">
        <v>120</v>
      </c>
      <c r="CU789" s="24">
        <v>289</v>
      </c>
      <c r="CV789" s="24">
        <v>232</v>
      </c>
      <c r="CW789" s="24">
        <v>124</v>
      </c>
      <c r="CX789" s="24">
        <v>64.86</v>
      </c>
      <c r="CY789" s="24">
        <v>96.01</v>
      </c>
      <c r="CZ789" s="24">
        <v>84.98</v>
      </c>
      <c r="DA789" s="24">
        <v>43.36</v>
      </c>
      <c r="DB789" s="24">
        <v>233</v>
      </c>
      <c r="DC789" s="24">
        <v>5.94</v>
      </c>
      <c r="DD789" s="24">
        <v>11.79</v>
      </c>
      <c r="DE789" s="24">
        <v>45</v>
      </c>
      <c r="DF789" s="24">
        <v>7.8</v>
      </c>
      <c r="DG789" s="24">
        <v>5.89</v>
      </c>
      <c r="DH789" s="24">
        <v>14.49</v>
      </c>
    </row>
    <row r="790" spans="1:112" ht="12.3" customHeight="1">
      <c r="A790" s="24">
        <v>801</v>
      </c>
      <c r="B790" s="24" t="s">
        <v>169</v>
      </c>
      <c r="C790" s="24" t="s">
        <v>170</v>
      </c>
      <c r="D790" s="25" t="s">
        <v>306</v>
      </c>
      <c r="E790" s="25" t="s">
        <v>1618</v>
      </c>
      <c r="F790" s="25" t="s">
        <v>2519</v>
      </c>
      <c r="G790" s="25" t="s">
        <v>2520</v>
      </c>
      <c r="H790" s="25" t="s">
        <v>323</v>
      </c>
      <c r="I790" s="26">
        <v>2175</v>
      </c>
      <c r="J790" s="27">
        <v>2783.5482138060706</v>
      </c>
      <c r="K790" s="27">
        <f t="shared" si="429"/>
        <v>603.99749999999995</v>
      </c>
      <c r="L790" s="24">
        <v>385</v>
      </c>
      <c r="M790" s="24">
        <v>105</v>
      </c>
      <c r="N790" s="24">
        <v>43</v>
      </c>
      <c r="O790" s="24">
        <f t="shared" si="430"/>
        <v>148</v>
      </c>
      <c r="P790" s="28">
        <v>27.77</v>
      </c>
      <c r="Q790" s="28">
        <f t="shared" si="431"/>
        <v>0.43358010361352445</v>
      </c>
      <c r="R790" s="29">
        <v>0.46962890632728849</v>
      </c>
      <c r="S790" s="29">
        <v>6.720832173458359E-2</v>
      </c>
      <c r="T790" s="29">
        <v>0.43451162962759765</v>
      </c>
      <c r="U790" s="28" t="s">
        <v>294</v>
      </c>
      <c r="V790" s="28" t="s">
        <v>295</v>
      </c>
      <c r="W790" s="28">
        <v>0.4395651289163337</v>
      </c>
      <c r="X790" s="27">
        <v>1223.5507294464958</v>
      </c>
      <c r="Y790" s="30">
        <f t="shared" si="432"/>
        <v>9.798534416285512E-5</v>
      </c>
      <c r="Z790" s="27">
        <f t="shared" si="433"/>
        <v>1223.5507294464958</v>
      </c>
      <c r="AA790" s="27">
        <v>0</v>
      </c>
      <c r="AB790" s="27">
        <v>0</v>
      </c>
      <c r="AC790" s="27">
        <v>0</v>
      </c>
      <c r="AD790" s="27">
        <v>0</v>
      </c>
      <c r="AE790" s="27">
        <v>0</v>
      </c>
      <c r="AF790" s="27">
        <f t="shared" si="434"/>
        <v>0</v>
      </c>
      <c r="AG790" s="27">
        <f t="shared" si="435"/>
        <v>0</v>
      </c>
      <c r="AH790" s="27">
        <v>0</v>
      </c>
      <c r="AI790" s="27">
        <v>0</v>
      </c>
      <c r="AJ790" s="27">
        <v>0</v>
      </c>
      <c r="AK790" s="27">
        <v>0</v>
      </c>
      <c r="AL790" s="27">
        <v>0</v>
      </c>
      <c r="AM790" s="27">
        <v>0</v>
      </c>
      <c r="AN790" s="27">
        <f t="shared" si="436"/>
        <v>0</v>
      </c>
      <c r="AO790" s="27">
        <v>0</v>
      </c>
      <c r="AP790" s="30">
        <f t="shared" si="437"/>
        <v>0</v>
      </c>
      <c r="AQ790" s="30">
        <f t="shared" si="438"/>
        <v>0</v>
      </c>
      <c r="AR790" s="31">
        <f t="shared" si="439"/>
        <v>0</v>
      </c>
      <c r="AS790" s="31">
        <f t="shared" si="456"/>
        <v>0</v>
      </c>
      <c r="AT790" s="32">
        <f t="shared" si="440"/>
        <v>0</v>
      </c>
      <c r="AU790" s="24">
        <v>313.40993691734593</v>
      </c>
      <c r="AV790" s="28">
        <f t="shared" si="441"/>
        <v>8.703564580528558E-3</v>
      </c>
      <c r="AW790" s="30">
        <f t="shared" si="442"/>
        <v>1.1178197058657635E-4</v>
      </c>
      <c r="AX790" s="33">
        <f t="shared" si="443"/>
        <v>8.703564580528558E-3</v>
      </c>
      <c r="AY790" s="30">
        <f t="shared" si="444"/>
        <v>1.1178197058657635E-4</v>
      </c>
      <c r="AZ790" s="31">
        <f t="shared" si="445"/>
        <v>0.89556231699147038</v>
      </c>
      <c r="BA790" s="31">
        <f t="shared" si="457"/>
        <v>313.40993691734593</v>
      </c>
      <c r="BB790" s="33">
        <f t="shared" si="446"/>
        <v>0</v>
      </c>
      <c r="BC790" s="31">
        <f t="shared" si="447"/>
        <v>0.45796492929976251</v>
      </c>
      <c r="BD790" s="30">
        <f t="shared" si="448"/>
        <v>9.798534416285512E-5</v>
      </c>
      <c r="BE790" s="31">
        <f t="shared" si="449"/>
        <v>0.94243954442675526</v>
      </c>
      <c r="BF790" s="31">
        <f t="shared" si="450"/>
        <v>0.46070088622908395</v>
      </c>
      <c r="BG790" s="31">
        <f t="shared" si="451"/>
        <v>0.69918850524443721</v>
      </c>
      <c r="BH790" s="24">
        <v>0</v>
      </c>
      <c r="BI790" s="24">
        <v>51.281791274</v>
      </c>
      <c r="BJ790" s="24">
        <f t="shared" si="424"/>
        <v>54.279465374629702</v>
      </c>
      <c r="BK790" s="28">
        <f t="shared" si="428"/>
        <v>2.7139732687314851E-2</v>
      </c>
      <c r="BL790" s="28" t="str">
        <f t="shared" si="452"/>
        <v>FALSEFALSE</v>
      </c>
      <c r="BM790" s="24" t="str">
        <f t="shared" si="453"/>
        <v>FALSEFALSE</v>
      </c>
      <c r="BN790" s="28">
        <v>0.54200000000000004</v>
      </c>
      <c r="BO790" s="28">
        <f t="shared" si="454"/>
        <v>0.4817777777777778</v>
      </c>
      <c r="BP790" s="24">
        <v>12.25</v>
      </c>
      <c r="BQ790" s="24">
        <f t="shared" si="458"/>
        <v>101.85714285714286</v>
      </c>
      <c r="BR790" s="24">
        <v>7</v>
      </c>
      <c r="BS790" s="28">
        <v>17.82</v>
      </c>
      <c r="BT790" s="28">
        <v>387.58499999999998</v>
      </c>
      <c r="BU790" s="24">
        <v>0.19</v>
      </c>
      <c r="BV790" s="28">
        <v>3.3899999999999997</v>
      </c>
      <c r="BW790" s="28">
        <v>73.732499999999987</v>
      </c>
      <c r="BX790" s="24">
        <v>709</v>
      </c>
      <c r="BY790" s="24">
        <v>1308</v>
      </c>
      <c r="BZ790" s="24">
        <v>158</v>
      </c>
      <c r="CA790" s="24">
        <v>541</v>
      </c>
      <c r="CB790" s="24">
        <v>309</v>
      </c>
      <c r="CC790" s="24">
        <v>1325</v>
      </c>
      <c r="CD790" s="24">
        <v>66.28</v>
      </c>
      <c r="CE790" s="24">
        <v>28.42</v>
      </c>
      <c r="CF790" s="24">
        <v>96.65</v>
      </c>
      <c r="CG790" s="24">
        <v>0</v>
      </c>
      <c r="CH790" s="24">
        <v>2175</v>
      </c>
      <c r="CI790" s="24">
        <v>100</v>
      </c>
      <c r="CJ790" s="24" t="s">
        <v>1980</v>
      </c>
      <c r="CK790" s="24">
        <v>546</v>
      </c>
      <c r="CL790" s="28">
        <v>1.02</v>
      </c>
      <c r="CM790" s="28">
        <v>4.07</v>
      </c>
      <c r="CN790" s="24">
        <v>248</v>
      </c>
      <c r="CO790" s="24">
        <v>45.5</v>
      </c>
      <c r="CP790" s="24">
        <v>164</v>
      </c>
      <c r="CQ790" s="24">
        <v>303</v>
      </c>
      <c r="CR790" s="24">
        <v>200</v>
      </c>
      <c r="CS790" s="24">
        <v>713</v>
      </c>
      <c r="CT790" s="24">
        <v>109</v>
      </c>
      <c r="CU790" s="24">
        <v>248</v>
      </c>
      <c r="CV790" s="24">
        <v>200</v>
      </c>
      <c r="CW790" s="24">
        <v>108</v>
      </c>
      <c r="CX790" s="24">
        <v>56.48</v>
      </c>
      <c r="CY790" s="24">
        <v>92.54</v>
      </c>
      <c r="CZ790" s="24">
        <v>77.22</v>
      </c>
      <c r="DA790" s="24">
        <v>35.880000000000003</v>
      </c>
      <c r="DB790" s="24">
        <v>212</v>
      </c>
      <c r="DC790" s="24">
        <v>10.61</v>
      </c>
      <c r="DD790" s="24">
        <v>11.56</v>
      </c>
      <c r="DE790" s="24">
        <v>46</v>
      </c>
      <c r="DF790" s="24">
        <v>8.44</v>
      </c>
      <c r="DG790" s="24">
        <v>2.02</v>
      </c>
      <c r="DH790" s="24">
        <v>12.95</v>
      </c>
    </row>
    <row r="791" spans="1:112" ht="12.3" customHeight="1">
      <c r="A791" s="24">
        <v>802</v>
      </c>
      <c r="B791" s="24" t="s">
        <v>169</v>
      </c>
      <c r="C791" s="24" t="s">
        <v>170</v>
      </c>
      <c r="D791" s="25" t="s">
        <v>2087</v>
      </c>
      <c r="E791" s="25" t="s">
        <v>2088</v>
      </c>
      <c r="F791" s="41" t="s">
        <v>2089</v>
      </c>
      <c r="G791" s="37" t="s">
        <v>2810</v>
      </c>
      <c r="H791" s="25" t="s">
        <v>323</v>
      </c>
      <c r="I791" s="26">
        <v>14300</v>
      </c>
      <c r="J791" s="27">
        <v>16708</v>
      </c>
      <c r="K791" s="27">
        <f t="shared" si="429"/>
        <v>4500.21</v>
      </c>
      <c r="L791" s="24">
        <v>2348</v>
      </c>
      <c r="M791" s="24">
        <v>765</v>
      </c>
      <c r="N791" s="24">
        <v>313</v>
      </c>
      <c r="O791" s="24">
        <f t="shared" si="430"/>
        <v>1078</v>
      </c>
      <c r="P791" s="28">
        <v>31.47</v>
      </c>
      <c r="Q791" s="28">
        <f t="shared" si="431"/>
        <v>0.44858056870540619</v>
      </c>
      <c r="R791" s="29">
        <v>0.47905677476729075</v>
      </c>
      <c r="S791" s="29">
        <v>8.0548126961619962E-2</v>
      </c>
      <c r="T791" s="29">
        <v>0.3151093800519571</v>
      </c>
      <c r="U791" s="28" t="s">
        <v>294</v>
      </c>
      <c r="V791" s="28" t="s">
        <v>295</v>
      </c>
      <c r="W791" s="28">
        <v>0.47905677476729075</v>
      </c>
      <c r="X791" s="27">
        <v>8004.0805928118934</v>
      </c>
      <c r="Y791" s="30">
        <f t="shared" si="432"/>
        <v>6.409890270333891E-4</v>
      </c>
      <c r="Z791" s="27">
        <f t="shared" si="433"/>
        <v>8004.0805928118934</v>
      </c>
      <c r="AA791" s="27">
        <v>0</v>
      </c>
      <c r="AB791" s="27">
        <v>0</v>
      </c>
      <c r="AC791" s="27">
        <v>0</v>
      </c>
      <c r="AD791" s="27">
        <v>0</v>
      </c>
      <c r="AE791" s="27">
        <v>3751</v>
      </c>
      <c r="AF791" s="27">
        <f t="shared" si="434"/>
        <v>3751</v>
      </c>
      <c r="AG791" s="27">
        <f t="shared" si="435"/>
        <v>1</v>
      </c>
      <c r="AH791" s="27">
        <v>0</v>
      </c>
      <c r="AI791" s="27">
        <v>0</v>
      </c>
      <c r="AJ791" s="27">
        <v>0</v>
      </c>
      <c r="AK791" s="27">
        <v>0</v>
      </c>
      <c r="AL791" s="27">
        <v>3751</v>
      </c>
      <c r="AM791" s="27">
        <v>3751</v>
      </c>
      <c r="AN791" s="27">
        <f t="shared" si="436"/>
        <v>1</v>
      </c>
      <c r="AO791" s="27">
        <v>0</v>
      </c>
      <c r="AP791" s="30">
        <f t="shared" si="437"/>
        <v>0</v>
      </c>
      <c r="AQ791" s="30">
        <f t="shared" si="438"/>
        <v>0</v>
      </c>
      <c r="AR791" s="31">
        <f t="shared" si="439"/>
        <v>0</v>
      </c>
      <c r="AS791" s="31">
        <f t="shared" si="456"/>
        <v>0</v>
      </c>
      <c r="AT791" s="32">
        <f t="shared" si="440"/>
        <v>0</v>
      </c>
      <c r="AU791" s="24">
        <v>1805.5649840979188</v>
      </c>
      <c r="AV791" s="28">
        <f t="shared" si="441"/>
        <v>5.0141522626902725E-2</v>
      </c>
      <c r="AW791" s="30">
        <f t="shared" si="442"/>
        <v>6.4397961956711445E-4</v>
      </c>
      <c r="AX791" s="33">
        <f t="shared" si="443"/>
        <v>5.0141522626902725E-2</v>
      </c>
      <c r="AY791" s="30">
        <f t="shared" si="444"/>
        <v>6.4397961956711445E-4</v>
      </c>
      <c r="AZ791" s="31">
        <f t="shared" si="445"/>
        <v>0.8999279983077122</v>
      </c>
      <c r="BA791" s="31">
        <f t="shared" si="457"/>
        <v>1805.5649840979188</v>
      </c>
      <c r="BB791" s="33">
        <f t="shared" si="446"/>
        <v>0</v>
      </c>
      <c r="BC791" s="31">
        <f t="shared" si="447"/>
        <v>0.47637543190063525</v>
      </c>
      <c r="BD791" s="30">
        <f t="shared" si="448"/>
        <v>6.409890270333891E-4</v>
      </c>
      <c r="BE791" s="31">
        <f t="shared" si="449"/>
        <v>0.9445422191153825</v>
      </c>
      <c r="BF791" s="31">
        <f t="shared" si="450"/>
        <v>0.4747466609699022</v>
      </c>
      <c r="BG791" s="31">
        <f t="shared" si="451"/>
        <v>0.72050525226964146</v>
      </c>
      <c r="BH791" s="24">
        <v>40.9</v>
      </c>
      <c r="BI791" s="24">
        <v>274.28992055200001</v>
      </c>
      <c r="BJ791" s="24">
        <f t="shared" si="424"/>
        <v>60.913649201456856</v>
      </c>
      <c r="BK791" s="28">
        <f t="shared" si="428"/>
        <v>3.0456824600728429E-2</v>
      </c>
      <c r="BL791" s="28" t="str">
        <f t="shared" si="452"/>
        <v>TRUEFALSE</v>
      </c>
      <c r="BM791" s="24" t="str">
        <f t="shared" si="453"/>
        <v>FALSEFALSE</v>
      </c>
      <c r="BN791" s="28">
        <v>0.41619999999999996</v>
      </c>
      <c r="BO791" s="28">
        <f t="shared" si="454"/>
        <v>0.36995555555555554</v>
      </c>
      <c r="BP791" s="24">
        <v>12.34</v>
      </c>
      <c r="BQ791" s="24">
        <f t="shared" si="458"/>
        <v>114.21212121212122</v>
      </c>
      <c r="BR791" s="24">
        <v>33</v>
      </c>
      <c r="BS791" s="28">
        <v>15.82</v>
      </c>
      <c r="BT791" s="28">
        <v>2262.2600000000002</v>
      </c>
      <c r="BU791" s="24">
        <v>0.97</v>
      </c>
      <c r="BV791" s="28">
        <v>16.79</v>
      </c>
      <c r="BW791" s="28">
        <v>2400.9699999999998</v>
      </c>
      <c r="BX791" s="24">
        <v>3864</v>
      </c>
      <c r="BY791" s="24">
        <v>9284</v>
      </c>
      <c r="BZ791" s="24">
        <v>1152</v>
      </c>
      <c r="CA791" s="24">
        <v>3076</v>
      </c>
      <c r="CB791" s="24">
        <v>1697</v>
      </c>
      <c r="CC791" s="24">
        <v>9527</v>
      </c>
      <c r="CD791" s="24">
        <v>54.03</v>
      </c>
      <c r="CE791" s="24">
        <v>30.24</v>
      </c>
      <c r="CF791" s="24">
        <v>107.4</v>
      </c>
      <c r="CG791" s="24">
        <v>5848</v>
      </c>
      <c r="CH791" s="24">
        <v>8452</v>
      </c>
      <c r="CI791" s="24">
        <v>59.1</v>
      </c>
      <c r="CJ791" s="24" t="s">
        <v>1980</v>
      </c>
      <c r="CK791" s="24">
        <v>3491</v>
      </c>
      <c r="CL791" s="28">
        <v>1.03</v>
      </c>
      <c r="CM791" s="28">
        <v>4.2</v>
      </c>
      <c r="CN791" s="24">
        <v>1228</v>
      </c>
      <c r="CO791" s="24">
        <v>35.200000000000003</v>
      </c>
      <c r="CP791" s="24">
        <v>894</v>
      </c>
      <c r="CQ791" s="24">
        <v>1471</v>
      </c>
      <c r="CR791" s="24">
        <v>1228</v>
      </c>
      <c r="CS791" s="24">
        <v>3769</v>
      </c>
      <c r="CT791" s="24">
        <v>634</v>
      </c>
      <c r="CU791" s="24">
        <v>1601</v>
      </c>
      <c r="CV791" s="24">
        <v>1140</v>
      </c>
      <c r="CW791" s="24">
        <v>767</v>
      </c>
      <c r="CX791" s="24">
        <v>64.3</v>
      </c>
      <c r="CY791" s="24">
        <v>97.86</v>
      </c>
      <c r="CZ791" s="24">
        <v>80.849999999999994</v>
      </c>
      <c r="DA791" s="24">
        <v>38.76</v>
      </c>
      <c r="DB791" s="24">
        <v>1455</v>
      </c>
      <c r="DC791" s="24">
        <v>2.91</v>
      </c>
      <c r="DD791" s="24">
        <v>8.17</v>
      </c>
      <c r="DE791" s="24">
        <v>366</v>
      </c>
      <c r="DF791" s="24">
        <v>10.49</v>
      </c>
      <c r="DG791" s="24">
        <v>9.0299999999999994</v>
      </c>
      <c r="DH791" s="24">
        <v>14.24</v>
      </c>
    </row>
    <row r="792" spans="1:112" ht="12.3" customHeight="1">
      <c r="A792" s="24">
        <v>803</v>
      </c>
      <c r="B792" s="24" t="s">
        <v>169</v>
      </c>
      <c r="C792" s="24" t="s">
        <v>170</v>
      </c>
      <c r="D792" s="25" t="s">
        <v>1035</v>
      </c>
      <c r="E792" s="25" t="s">
        <v>1036</v>
      </c>
      <c r="F792" s="25" t="s">
        <v>1037</v>
      </c>
      <c r="G792" s="25" t="s">
        <v>1038</v>
      </c>
      <c r="H792" s="25" t="s">
        <v>323</v>
      </c>
      <c r="I792" s="26">
        <v>21439</v>
      </c>
      <c r="J792" s="27">
        <v>25231.175546029805</v>
      </c>
      <c r="K792" s="27">
        <f t="shared" si="429"/>
        <v>5571.9961000000003</v>
      </c>
      <c r="L792" s="24">
        <v>3619</v>
      </c>
      <c r="M792" s="24">
        <v>830</v>
      </c>
      <c r="N792" s="24">
        <v>441</v>
      </c>
      <c r="O792" s="24">
        <f t="shared" si="430"/>
        <v>1271</v>
      </c>
      <c r="P792" s="28">
        <v>25.99</v>
      </c>
      <c r="Q792" s="28">
        <f t="shared" si="431"/>
        <v>0.41329393403843878</v>
      </c>
      <c r="R792" s="29">
        <v>0.49422914406612262</v>
      </c>
      <c r="S792" s="29">
        <v>7.128818965933921E-2</v>
      </c>
      <c r="T792" s="29">
        <v>0.37892720344780173</v>
      </c>
      <c r="U792" s="28" t="s">
        <v>128</v>
      </c>
      <c r="V792" s="28" t="s">
        <v>129</v>
      </c>
      <c r="W792" s="28">
        <v>0.38150410244029043</v>
      </c>
      <c r="X792" s="27">
        <v>9625.796980201505</v>
      </c>
      <c r="Y792" s="30">
        <f t="shared" si="432"/>
        <v>7.7086058407524352E-4</v>
      </c>
      <c r="Z792" s="27">
        <f t="shared" si="433"/>
        <v>9625.796980201505</v>
      </c>
      <c r="AA792" s="27">
        <v>0</v>
      </c>
      <c r="AB792" s="27">
        <v>0</v>
      </c>
      <c r="AC792" s="27">
        <v>0</v>
      </c>
      <c r="AD792" s="27">
        <v>0</v>
      </c>
      <c r="AE792" s="27">
        <v>10719</v>
      </c>
      <c r="AF792" s="27">
        <f t="shared" si="434"/>
        <v>10719</v>
      </c>
      <c r="AG792" s="27">
        <f t="shared" si="435"/>
        <v>1</v>
      </c>
      <c r="AH792" s="27">
        <v>0</v>
      </c>
      <c r="AI792" s="27">
        <v>0</v>
      </c>
      <c r="AJ792" s="27">
        <v>0</v>
      </c>
      <c r="AK792" s="27">
        <v>0</v>
      </c>
      <c r="AL792" s="27">
        <v>10719</v>
      </c>
      <c r="AM792" s="27">
        <v>10719</v>
      </c>
      <c r="AN792" s="27">
        <f t="shared" si="436"/>
        <v>1</v>
      </c>
      <c r="AO792" s="27">
        <v>0</v>
      </c>
      <c r="AP792" s="30">
        <f t="shared" si="437"/>
        <v>0</v>
      </c>
      <c r="AQ792" s="30">
        <f t="shared" si="438"/>
        <v>0</v>
      </c>
      <c r="AR792" s="31">
        <f t="shared" si="439"/>
        <v>0</v>
      </c>
      <c r="AS792" s="31">
        <f t="shared" si="456"/>
        <v>0</v>
      </c>
      <c r="AT792" s="32">
        <f t="shared" si="440"/>
        <v>0</v>
      </c>
      <c r="AU792" s="24">
        <v>2451.5453622813061</v>
      </c>
      <c r="AV792" s="28">
        <f t="shared" si="441"/>
        <v>6.8080749425433115E-2</v>
      </c>
      <c r="AW792" s="30">
        <f t="shared" si="442"/>
        <v>8.7437741851324096E-4</v>
      </c>
      <c r="AX792" s="33">
        <f t="shared" si="443"/>
        <v>6.8080749425433115E-2</v>
      </c>
      <c r="AY792" s="30">
        <f t="shared" si="444"/>
        <v>8.7437741851324096E-4</v>
      </c>
      <c r="AZ792" s="31">
        <f t="shared" si="445"/>
        <v>0.90181797915991846</v>
      </c>
      <c r="BA792" s="31">
        <f t="shared" si="457"/>
        <v>2451.5453622813061</v>
      </c>
      <c r="BB792" s="33">
        <f t="shared" si="446"/>
        <v>0</v>
      </c>
      <c r="BC792" s="31">
        <f t="shared" si="447"/>
        <v>0.48804262421715805</v>
      </c>
      <c r="BD792" s="30">
        <f t="shared" si="448"/>
        <v>7.7086058407524352E-4</v>
      </c>
      <c r="BE792" s="31">
        <f t="shared" si="449"/>
        <v>0.94504512111103922</v>
      </c>
      <c r="BF792" s="31">
        <f t="shared" si="450"/>
        <v>0.44244002804513499</v>
      </c>
      <c r="BG792" s="31">
        <f t="shared" si="451"/>
        <v>0.67147468371780106</v>
      </c>
      <c r="BH792" s="24">
        <v>85.5</v>
      </c>
      <c r="BI792" s="24">
        <v>197.36226136600001</v>
      </c>
      <c r="BJ792" s="24">
        <f t="shared" si="424"/>
        <v>127.84194592926583</v>
      </c>
      <c r="BK792" s="28">
        <f t="shared" si="428"/>
        <v>6.3920972964632922E-2</v>
      </c>
      <c r="BL792" s="28" t="str">
        <f t="shared" si="452"/>
        <v>FALSETRUE</v>
      </c>
      <c r="BM792" s="24" t="str">
        <f t="shared" si="453"/>
        <v>TRUETRUE</v>
      </c>
      <c r="BN792" s="28">
        <v>0.40700000000000003</v>
      </c>
      <c r="BO792" s="28">
        <f t="shared" si="454"/>
        <v>0.36177777777777781</v>
      </c>
      <c r="BP792" s="24">
        <v>8.36</v>
      </c>
      <c r="BQ792" s="24">
        <f t="shared" si="458"/>
        <v>401.625</v>
      </c>
      <c r="BR792" s="24">
        <v>16</v>
      </c>
      <c r="BS792" s="28">
        <v>11.6</v>
      </c>
      <c r="BT792" s="28">
        <v>2486.924</v>
      </c>
      <c r="BU792" s="24">
        <v>2.48</v>
      </c>
      <c r="BV792" s="28">
        <v>8.75</v>
      </c>
      <c r="BW792" s="28">
        <v>1875.9124999999999</v>
      </c>
      <c r="BX792" s="24">
        <v>5787</v>
      </c>
      <c r="BY792" s="24">
        <v>14219</v>
      </c>
      <c r="BZ792" s="24">
        <v>1433</v>
      </c>
      <c r="CA792" s="24">
        <v>4475</v>
      </c>
      <c r="CB792" s="24">
        <v>2774</v>
      </c>
      <c r="CC792" s="24">
        <v>14190</v>
      </c>
      <c r="CD792" s="24">
        <v>50.78</v>
      </c>
      <c r="CE792" s="24">
        <v>29.78</v>
      </c>
      <c r="CF792" s="24">
        <v>99.95</v>
      </c>
      <c r="CG792" s="24">
        <v>18331</v>
      </c>
      <c r="CH792" s="24">
        <v>3108</v>
      </c>
      <c r="CI792" s="24">
        <v>14.5</v>
      </c>
      <c r="CJ792" s="24" t="s">
        <v>98</v>
      </c>
      <c r="CK792" s="24">
        <v>4994</v>
      </c>
      <c r="CL792" s="28">
        <v>1.02</v>
      </c>
      <c r="CM792" s="28">
        <v>4.3899999999999997</v>
      </c>
      <c r="CN792" s="24">
        <v>2293</v>
      </c>
      <c r="CO792" s="24">
        <v>45.98</v>
      </c>
      <c r="CP792" s="24">
        <v>1527</v>
      </c>
      <c r="CQ792" s="24">
        <v>2474</v>
      </c>
      <c r="CR792" s="24">
        <v>2360</v>
      </c>
      <c r="CS792" s="24">
        <v>6426</v>
      </c>
      <c r="CT792" s="24">
        <v>865</v>
      </c>
      <c r="CU792" s="24">
        <v>2259</v>
      </c>
      <c r="CV792" s="24">
        <v>1912</v>
      </c>
      <c r="CW792" s="24">
        <v>1461</v>
      </c>
      <c r="CX792" s="24">
        <v>58.29</v>
      </c>
      <c r="CY792" s="24">
        <v>96.79</v>
      </c>
      <c r="CZ792" s="24">
        <v>81.709999999999994</v>
      </c>
      <c r="DA792" s="24">
        <v>52.48</v>
      </c>
      <c r="DB792" s="24">
        <v>1487</v>
      </c>
      <c r="DC792" s="24">
        <v>3.53</v>
      </c>
      <c r="DD792" s="24">
        <v>8.6999999999999993</v>
      </c>
      <c r="DE792" s="24">
        <v>500</v>
      </c>
      <c r="DF792" s="24">
        <v>10.029999999999999</v>
      </c>
      <c r="DG792" s="24">
        <v>10.67</v>
      </c>
      <c r="DH792" s="24">
        <v>7.85</v>
      </c>
    </row>
    <row r="793" spans="1:112" ht="12.3" customHeight="1">
      <c r="A793" s="24">
        <v>804</v>
      </c>
      <c r="B793" s="24" t="s">
        <v>169</v>
      </c>
      <c r="C793" s="24" t="s">
        <v>170</v>
      </c>
      <c r="D793" s="25" t="s">
        <v>1035</v>
      </c>
      <c r="E793" s="25" t="s">
        <v>1036</v>
      </c>
      <c r="F793" s="25" t="s">
        <v>1696</v>
      </c>
      <c r="G793" s="25" t="s">
        <v>1697</v>
      </c>
      <c r="H793" s="25" t="s">
        <v>323</v>
      </c>
      <c r="I793" s="26">
        <v>5488</v>
      </c>
      <c r="J793" s="27">
        <v>6458.7290170535734</v>
      </c>
      <c r="K793" s="27">
        <f t="shared" si="429"/>
        <v>1497.6751999999999</v>
      </c>
      <c r="L793" s="24">
        <v>919</v>
      </c>
      <c r="M793" s="24">
        <v>233</v>
      </c>
      <c r="N793" s="24">
        <v>112</v>
      </c>
      <c r="O793" s="24">
        <f t="shared" si="430"/>
        <v>345</v>
      </c>
      <c r="P793" s="28">
        <v>27.29</v>
      </c>
      <c r="Q793" s="28">
        <f t="shared" si="431"/>
        <v>0.42092609636466688</v>
      </c>
      <c r="R793" s="29">
        <v>0.49422914406612262</v>
      </c>
      <c r="S793" s="29">
        <v>7.128818965933921E-2</v>
      </c>
      <c r="T793" s="29">
        <v>0.37892720344780173</v>
      </c>
      <c r="U793" s="28" t="s">
        <v>128</v>
      </c>
      <c r="V793" s="28" t="s">
        <v>129</v>
      </c>
      <c r="W793" s="28">
        <v>0.40058664700252128</v>
      </c>
      <c r="X793" s="27">
        <v>2587.2806008393809</v>
      </c>
      <c r="Y793" s="30">
        <f t="shared" si="432"/>
        <v>2.0719662374261305E-4</v>
      </c>
      <c r="Z793" s="27">
        <f t="shared" si="433"/>
        <v>2587.2806008393809</v>
      </c>
      <c r="AA793" s="27">
        <v>0</v>
      </c>
      <c r="AB793" s="27">
        <v>0</v>
      </c>
      <c r="AC793" s="27">
        <v>40</v>
      </c>
      <c r="AD793" s="27">
        <v>0</v>
      </c>
      <c r="AE793" s="27">
        <v>0</v>
      </c>
      <c r="AF793" s="27">
        <f t="shared" si="434"/>
        <v>40</v>
      </c>
      <c r="AG793" s="27">
        <f t="shared" si="435"/>
        <v>1</v>
      </c>
      <c r="AH793" s="27">
        <v>0</v>
      </c>
      <c r="AI793" s="27">
        <v>0</v>
      </c>
      <c r="AJ793" s="27">
        <v>0</v>
      </c>
      <c r="AK793" s="27">
        <v>0</v>
      </c>
      <c r="AL793" s="27">
        <v>0</v>
      </c>
      <c r="AM793" s="27">
        <v>0</v>
      </c>
      <c r="AN793" s="27">
        <f t="shared" si="436"/>
        <v>0</v>
      </c>
      <c r="AO793" s="27">
        <v>0</v>
      </c>
      <c r="AP793" s="30">
        <f t="shared" si="437"/>
        <v>0</v>
      </c>
      <c r="AQ793" s="30">
        <f t="shared" si="438"/>
        <v>0</v>
      </c>
      <c r="AR793" s="31">
        <f t="shared" si="439"/>
        <v>0</v>
      </c>
      <c r="AS793" s="31">
        <f t="shared" si="456"/>
        <v>0</v>
      </c>
      <c r="AT793" s="32">
        <f t="shared" si="440"/>
        <v>0</v>
      </c>
      <c r="AU793" s="24">
        <v>667.77794055320294</v>
      </c>
      <c r="AV793" s="28">
        <f t="shared" si="441"/>
        <v>1.8544556972965236E-2</v>
      </c>
      <c r="AW793" s="30">
        <f t="shared" si="442"/>
        <v>2.3817219978244838E-4</v>
      </c>
      <c r="AX793" s="33">
        <f t="shared" si="443"/>
        <v>1.8544556972965236E-2</v>
      </c>
      <c r="AY793" s="30">
        <f t="shared" si="444"/>
        <v>2.3817219978244838E-4</v>
      </c>
      <c r="AZ793" s="31">
        <f t="shared" si="445"/>
        <v>0.89659911124114988</v>
      </c>
      <c r="BA793" s="31">
        <f t="shared" si="457"/>
        <v>667.77794055320294</v>
      </c>
      <c r="BB793" s="33">
        <f t="shared" si="446"/>
        <v>0</v>
      </c>
      <c r="BC793" s="31">
        <f t="shared" si="447"/>
        <v>0.46979093742674588</v>
      </c>
      <c r="BD793" s="30">
        <f t="shared" si="448"/>
        <v>2.0719662374261305E-4</v>
      </c>
      <c r="BE793" s="31">
        <f t="shared" si="449"/>
        <v>0.94286244357187887</v>
      </c>
      <c r="BF793" s="31">
        <f t="shared" si="450"/>
        <v>0.44788542906604761</v>
      </c>
      <c r="BG793" s="31">
        <f t="shared" si="451"/>
        <v>0.67973896519429733</v>
      </c>
      <c r="BH793" s="24">
        <v>96.39</v>
      </c>
      <c r="BI793" s="24">
        <v>63.761389829099997</v>
      </c>
      <c r="BJ793" s="24">
        <f t="shared" si="424"/>
        <v>101.29529852415294</v>
      </c>
      <c r="BK793" s="28">
        <f t="shared" si="428"/>
        <v>5.0647649262076468E-2</v>
      </c>
      <c r="BL793" s="28" t="str">
        <f t="shared" si="452"/>
        <v>FALSETRUE</v>
      </c>
      <c r="BM793" s="24" t="str">
        <f t="shared" si="453"/>
        <v>FALSETRUE</v>
      </c>
      <c r="BN793" s="28">
        <v>0.39200000000000002</v>
      </c>
      <c r="BO793" s="28">
        <f t="shared" si="454"/>
        <v>0.34844444444444445</v>
      </c>
      <c r="BP793" s="24">
        <v>8.4700000000000006</v>
      </c>
      <c r="BQ793" s="24">
        <f t="shared" si="458"/>
        <v>208.375</v>
      </c>
      <c r="BR793" s="24">
        <v>8</v>
      </c>
      <c r="BS793" s="28">
        <v>8.76</v>
      </c>
      <c r="BT793" s="28">
        <v>480.74879999999996</v>
      </c>
      <c r="BU793" s="24">
        <v>0.49</v>
      </c>
      <c r="BV793" s="28">
        <v>5.16</v>
      </c>
      <c r="BW793" s="28">
        <v>283.18080000000003</v>
      </c>
      <c r="BX793" s="24">
        <v>1395</v>
      </c>
      <c r="BY793" s="24">
        <v>3559</v>
      </c>
      <c r="BZ793" s="24">
        <v>534</v>
      </c>
      <c r="CA793" s="24">
        <v>1075</v>
      </c>
      <c r="CB793" s="24">
        <v>636</v>
      </c>
      <c r="CC793" s="24">
        <v>3777</v>
      </c>
      <c r="CD793" s="24">
        <v>54.2</v>
      </c>
      <c r="CE793" s="24">
        <v>32.409999999999997</v>
      </c>
      <c r="CF793" s="24">
        <v>100.15</v>
      </c>
      <c r="CG793" s="24">
        <v>5290</v>
      </c>
      <c r="CH793" s="24">
        <v>198</v>
      </c>
      <c r="CI793" s="24">
        <v>3.61</v>
      </c>
      <c r="CJ793" s="24" t="s">
        <v>98</v>
      </c>
      <c r="CK793" s="24">
        <v>1307</v>
      </c>
      <c r="CL793" s="28">
        <v>1.07</v>
      </c>
      <c r="CM793" s="28">
        <v>4.4800000000000004</v>
      </c>
      <c r="CN793" s="24">
        <v>559</v>
      </c>
      <c r="CO793" s="24">
        <v>42.8</v>
      </c>
      <c r="CP793" s="24">
        <v>428</v>
      </c>
      <c r="CQ793" s="24">
        <v>619</v>
      </c>
      <c r="CR793" s="24">
        <v>620</v>
      </c>
      <c r="CS793" s="24">
        <v>1667</v>
      </c>
      <c r="CT793" s="24">
        <v>176</v>
      </c>
      <c r="CU793" s="24">
        <v>515</v>
      </c>
      <c r="CV793" s="24">
        <v>407</v>
      </c>
      <c r="CW793" s="24">
        <v>295</v>
      </c>
      <c r="CX793" s="24">
        <v>54.49</v>
      </c>
      <c r="CY793" s="24">
        <v>85.26</v>
      </c>
      <c r="CZ793" s="24">
        <v>76.069999999999993</v>
      </c>
      <c r="DA793" s="24">
        <v>50.26</v>
      </c>
      <c r="DB793" s="24">
        <v>393</v>
      </c>
      <c r="DC793" s="24">
        <v>15.06</v>
      </c>
      <c r="DD793" s="24">
        <v>7.43</v>
      </c>
      <c r="DE793" s="24">
        <v>127</v>
      </c>
      <c r="DF793" s="24">
        <v>9.7200000000000006</v>
      </c>
      <c r="DG793" s="24">
        <v>8.42</v>
      </c>
      <c r="DH793" s="24">
        <v>10.130000000000001</v>
      </c>
    </row>
    <row r="794" spans="1:112" ht="12.3" customHeight="1">
      <c r="A794" s="24">
        <v>805</v>
      </c>
      <c r="B794" s="24" t="s">
        <v>169</v>
      </c>
      <c r="C794" s="24" t="s">
        <v>170</v>
      </c>
      <c r="D794" s="25" t="s">
        <v>1035</v>
      </c>
      <c r="E794" s="25" t="s">
        <v>1036</v>
      </c>
      <c r="F794" s="25" t="s">
        <v>2190</v>
      </c>
      <c r="G794" s="25" t="s">
        <v>2191</v>
      </c>
      <c r="H794" s="25" t="s">
        <v>323</v>
      </c>
      <c r="I794" s="26">
        <v>7310</v>
      </c>
      <c r="J794" s="27">
        <v>8603.0082206016068</v>
      </c>
      <c r="K794" s="27">
        <f t="shared" si="429"/>
        <v>2568.7339999999999</v>
      </c>
      <c r="L794" s="24">
        <v>1052</v>
      </c>
      <c r="M794" s="24">
        <v>377</v>
      </c>
      <c r="N794" s="24">
        <v>193</v>
      </c>
      <c r="O794" s="24">
        <f t="shared" si="430"/>
        <v>570</v>
      </c>
      <c r="P794" s="28">
        <v>35.14</v>
      </c>
      <c r="Q794" s="28">
        <f t="shared" si="431"/>
        <v>0.46116015975775099</v>
      </c>
      <c r="R794" s="29">
        <v>0.49422914406612262</v>
      </c>
      <c r="S794" s="29">
        <v>7.128818965933921E-2</v>
      </c>
      <c r="T794" s="29">
        <v>0.37892720344780173</v>
      </c>
      <c r="U794" s="28" t="s">
        <v>128</v>
      </c>
      <c r="V794" s="28" t="s">
        <v>129</v>
      </c>
      <c r="W794" s="28">
        <v>0.51581585839753008</v>
      </c>
      <c r="X794" s="27">
        <v>4437.5680701106257</v>
      </c>
      <c r="Y794" s="30">
        <f t="shared" si="432"/>
        <v>3.5537278850104306E-4</v>
      </c>
      <c r="Z794" s="27">
        <f t="shared" si="433"/>
        <v>4437.5680701106257</v>
      </c>
      <c r="AA794" s="27">
        <v>0</v>
      </c>
      <c r="AB794" s="27">
        <v>0</v>
      </c>
      <c r="AC794" s="27">
        <v>0</v>
      </c>
      <c r="AD794" s="27">
        <v>0</v>
      </c>
      <c r="AE794" s="27">
        <v>0</v>
      </c>
      <c r="AF794" s="27">
        <f t="shared" si="434"/>
        <v>0</v>
      </c>
      <c r="AG794" s="27">
        <f t="shared" si="435"/>
        <v>0</v>
      </c>
      <c r="AH794" s="27">
        <v>0</v>
      </c>
      <c r="AI794" s="27">
        <v>0</v>
      </c>
      <c r="AJ794" s="27">
        <v>0</v>
      </c>
      <c r="AK794" s="27">
        <v>0</v>
      </c>
      <c r="AL794" s="27">
        <v>0</v>
      </c>
      <c r="AM794" s="27">
        <v>0</v>
      </c>
      <c r="AN794" s="27">
        <f t="shared" si="436"/>
        <v>0</v>
      </c>
      <c r="AO794" s="27">
        <v>0</v>
      </c>
      <c r="AP794" s="30">
        <f t="shared" si="437"/>
        <v>0</v>
      </c>
      <c r="AQ794" s="30">
        <f t="shared" si="438"/>
        <v>0</v>
      </c>
      <c r="AR794" s="31">
        <f t="shared" si="439"/>
        <v>0</v>
      </c>
      <c r="AS794" s="31">
        <f t="shared" si="456"/>
        <v>0</v>
      </c>
      <c r="AT794" s="32">
        <f t="shared" si="440"/>
        <v>0</v>
      </c>
      <c r="AU794" s="24">
        <v>1006.8725555919788</v>
      </c>
      <c r="AV794" s="28">
        <f t="shared" si="441"/>
        <v>2.7961399048645166E-2</v>
      </c>
      <c r="AW794" s="30">
        <f t="shared" si="442"/>
        <v>3.5911496457528033E-4</v>
      </c>
      <c r="AX794" s="33">
        <f t="shared" si="443"/>
        <v>2.7961399048645166E-2</v>
      </c>
      <c r="AY794" s="30">
        <f t="shared" si="444"/>
        <v>3.5911496457528033E-4</v>
      </c>
      <c r="AZ794" s="31">
        <f t="shared" si="445"/>
        <v>0.89759121928522345</v>
      </c>
      <c r="BA794" s="31">
        <f t="shared" si="457"/>
        <v>1006.8725555919788</v>
      </c>
      <c r="BB794" s="33">
        <f t="shared" si="446"/>
        <v>0</v>
      </c>
      <c r="BC794" s="31">
        <f t="shared" si="447"/>
        <v>0.47326058746666372</v>
      </c>
      <c r="BD794" s="30">
        <f t="shared" si="448"/>
        <v>3.5537278850104306E-4</v>
      </c>
      <c r="BE794" s="31">
        <f t="shared" si="449"/>
        <v>0.94343622655148662</v>
      </c>
      <c r="BF794" s="31">
        <f t="shared" si="450"/>
        <v>0.48653581924583927</v>
      </c>
      <c r="BG794" s="31">
        <f t="shared" si="451"/>
        <v>0.73839721688145632</v>
      </c>
      <c r="BH794" s="24">
        <v>0</v>
      </c>
      <c r="BI794" s="24">
        <v>181.75750945600001</v>
      </c>
      <c r="BJ794" s="24">
        <f t="shared" si="424"/>
        <v>47.332339920096835</v>
      </c>
      <c r="BK794" s="28">
        <f t="shared" si="428"/>
        <v>2.3666169960048417E-2</v>
      </c>
      <c r="BL794" s="28" t="str">
        <f t="shared" si="452"/>
        <v>TRUEFALSE</v>
      </c>
      <c r="BM794" s="24" t="str">
        <f t="shared" si="453"/>
        <v>FALSEFALSE</v>
      </c>
      <c r="BN794" s="28">
        <v>0.45630000000000004</v>
      </c>
      <c r="BO794" s="28">
        <f t="shared" si="454"/>
        <v>0.40560000000000002</v>
      </c>
      <c r="BP794" s="24">
        <v>11.3</v>
      </c>
      <c r="BQ794" s="24">
        <f t="shared" si="458"/>
        <v>102.73684210526316</v>
      </c>
      <c r="BR794" s="24">
        <v>19</v>
      </c>
      <c r="BS794" s="28">
        <v>26.02</v>
      </c>
      <c r="BT794" s="28">
        <v>1902.0619999999999</v>
      </c>
      <c r="BU794" s="24">
        <v>6.12</v>
      </c>
      <c r="BV794" s="28">
        <v>17.86</v>
      </c>
      <c r="BW794" s="28">
        <v>1305.5659999999998</v>
      </c>
      <c r="BX794" s="24">
        <v>2133</v>
      </c>
      <c r="BY794" s="24">
        <v>4675</v>
      </c>
      <c r="BZ794" s="24">
        <v>502</v>
      </c>
      <c r="CA794" s="24">
        <v>1650</v>
      </c>
      <c r="CB794" s="24">
        <v>1042</v>
      </c>
      <c r="CC794" s="24">
        <v>4618</v>
      </c>
      <c r="CD794" s="24">
        <v>56.36</v>
      </c>
      <c r="CE794" s="24">
        <v>28.87</v>
      </c>
      <c r="CF794" s="24">
        <v>104.36</v>
      </c>
      <c r="CG794" s="24">
        <v>0</v>
      </c>
      <c r="CH794" s="24">
        <v>7310</v>
      </c>
      <c r="CI794" s="24">
        <v>100</v>
      </c>
      <c r="CJ794" s="24" t="s">
        <v>1980</v>
      </c>
      <c r="CK794" s="24">
        <v>1642</v>
      </c>
      <c r="CL794" s="28">
        <v>1.01</v>
      </c>
      <c r="CM794" s="28">
        <v>4.5199999999999996</v>
      </c>
      <c r="CN794" s="24">
        <v>740</v>
      </c>
      <c r="CO794" s="24">
        <v>45.07</v>
      </c>
      <c r="CP794" s="24">
        <v>522</v>
      </c>
      <c r="CQ794" s="24">
        <v>882</v>
      </c>
      <c r="CR794" s="24">
        <v>548</v>
      </c>
      <c r="CS794" s="24">
        <v>1952</v>
      </c>
      <c r="CT794" s="24">
        <v>365</v>
      </c>
      <c r="CU794" s="24">
        <v>814</v>
      </c>
      <c r="CV794" s="24">
        <v>737</v>
      </c>
      <c r="CW794" s="24">
        <v>524</v>
      </c>
      <c r="CX794" s="24">
        <v>63.04</v>
      </c>
      <c r="CY794" s="24">
        <v>97.14</v>
      </c>
      <c r="CZ794" s="24">
        <v>82.81</v>
      </c>
      <c r="DA794" s="24">
        <v>52.35</v>
      </c>
      <c r="DB794" s="24">
        <v>676</v>
      </c>
      <c r="DC794" s="24">
        <v>3.72</v>
      </c>
      <c r="DD794" s="24">
        <v>10.66</v>
      </c>
      <c r="DE794" s="24">
        <v>258</v>
      </c>
      <c r="DF794" s="24">
        <v>15.71</v>
      </c>
      <c r="DG794" s="24">
        <v>11.63</v>
      </c>
      <c r="DH794" s="24">
        <v>11.71</v>
      </c>
    </row>
    <row r="795" spans="1:112" ht="12.3" customHeight="1">
      <c r="A795" s="24">
        <v>806</v>
      </c>
      <c r="B795" s="24" t="s">
        <v>169</v>
      </c>
      <c r="C795" s="24" t="s">
        <v>170</v>
      </c>
      <c r="D795" s="25" t="s">
        <v>1035</v>
      </c>
      <c r="E795" s="25" t="s">
        <v>1036</v>
      </c>
      <c r="F795" s="25" t="s">
        <v>1463</v>
      </c>
      <c r="G795" s="25" t="s">
        <v>1464</v>
      </c>
      <c r="H795" s="25" t="s">
        <v>323</v>
      </c>
      <c r="I795" s="26">
        <v>6379</v>
      </c>
      <c r="J795" s="27">
        <v>7507.3309766371613</v>
      </c>
      <c r="K795" s="27">
        <f t="shared" si="429"/>
        <v>2640.9059999999999</v>
      </c>
      <c r="L795" s="24">
        <v>811</v>
      </c>
      <c r="M795" s="24">
        <v>379</v>
      </c>
      <c r="N795" s="24">
        <v>194</v>
      </c>
      <c r="O795" s="24">
        <f t="shared" si="430"/>
        <v>573</v>
      </c>
      <c r="P795" s="28">
        <v>41.4</v>
      </c>
      <c r="Q795" s="28">
        <f t="shared" si="431"/>
        <v>0.49877450743925955</v>
      </c>
      <c r="R795" s="29">
        <v>0.49422914406612262</v>
      </c>
      <c r="S795" s="29">
        <v>7.128818965933921E-2</v>
      </c>
      <c r="T795" s="29">
        <v>0.37892720344780173</v>
      </c>
      <c r="U795" s="28" t="s">
        <v>128</v>
      </c>
      <c r="V795" s="28" t="s">
        <v>129</v>
      </c>
      <c r="W795" s="28">
        <v>0.60770564990488751</v>
      </c>
      <c r="X795" s="27">
        <v>4562.2474502083796</v>
      </c>
      <c r="Y795" s="30">
        <f t="shared" si="432"/>
        <v>3.6535745989625066E-4</v>
      </c>
      <c r="Z795" s="27">
        <f t="shared" si="433"/>
        <v>4562.2474502083796</v>
      </c>
      <c r="AA795" s="27">
        <v>0</v>
      </c>
      <c r="AB795" s="27">
        <v>0</v>
      </c>
      <c r="AC795" s="27">
        <v>0</v>
      </c>
      <c r="AD795" s="27">
        <v>0</v>
      </c>
      <c r="AE795" s="27">
        <v>0</v>
      </c>
      <c r="AF795" s="27">
        <f t="shared" si="434"/>
        <v>0</v>
      </c>
      <c r="AG795" s="27">
        <f t="shared" si="435"/>
        <v>0</v>
      </c>
      <c r="AH795" s="27">
        <v>0</v>
      </c>
      <c r="AI795" s="27">
        <v>0</v>
      </c>
      <c r="AJ795" s="27">
        <v>0</v>
      </c>
      <c r="AK795" s="27">
        <v>0</v>
      </c>
      <c r="AL795" s="27">
        <v>0</v>
      </c>
      <c r="AM795" s="27">
        <v>0</v>
      </c>
      <c r="AN795" s="27">
        <f t="shared" si="436"/>
        <v>0</v>
      </c>
      <c r="AO795" s="27">
        <v>0</v>
      </c>
      <c r="AP795" s="30">
        <f t="shared" si="437"/>
        <v>0</v>
      </c>
      <c r="AQ795" s="30">
        <f t="shared" si="438"/>
        <v>0</v>
      </c>
      <c r="AR795" s="31">
        <f t="shared" si="439"/>
        <v>0</v>
      </c>
      <c r="AS795" s="31">
        <f t="shared" si="456"/>
        <v>0</v>
      </c>
      <c r="AT795" s="32">
        <f t="shared" si="440"/>
        <v>0</v>
      </c>
      <c r="AU795" s="24">
        <v>1139.448093571664</v>
      </c>
      <c r="AV795" s="28">
        <f t="shared" si="441"/>
        <v>3.164309391752488E-2</v>
      </c>
      <c r="AW795" s="30">
        <f t="shared" si="442"/>
        <v>4.0639985615436582E-4</v>
      </c>
      <c r="AX795" s="33">
        <f t="shared" si="443"/>
        <v>3.164309391752488E-2</v>
      </c>
      <c r="AY795" s="30">
        <f t="shared" si="444"/>
        <v>4.0639985615436582E-4</v>
      </c>
      <c r="AZ795" s="31">
        <f t="shared" si="445"/>
        <v>0.89797910293728922</v>
      </c>
      <c r="BA795" s="31">
        <f t="shared" si="457"/>
        <v>1139.448093571664</v>
      </c>
      <c r="BB795" s="33">
        <f t="shared" si="446"/>
        <v>0</v>
      </c>
      <c r="BC795" s="31">
        <f t="shared" si="447"/>
        <v>0.47461711364031228</v>
      </c>
      <c r="BD795" s="30">
        <f t="shared" si="448"/>
        <v>3.6535745989625066E-4</v>
      </c>
      <c r="BE795" s="31">
        <f t="shared" si="449"/>
        <v>0.94347489022261677</v>
      </c>
      <c r="BF795" s="31">
        <f t="shared" si="450"/>
        <v>0.5171819658624669</v>
      </c>
      <c r="BG795" s="31">
        <f t="shared" si="451"/>
        <v>0.78490772746407966</v>
      </c>
      <c r="BH795" s="24">
        <v>74.209999999999994</v>
      </c>
      <c r="BI795" s="24">
        <v>131.869055226</v>
      </c>
      <c r="BJ795" s="24">
        <f t="shared" ref="BJ795:BJ858" si="459">J795/BI795</f>
        <v>56.930194606846442</v>
      </c>
      <c r="BK795" s="28">
        <f t="shared" si="428"/>
        <v>2.8465097303423222E-2</v>
      </c>
      <c r="BL795" s="28" t="str">
        <f t="shared" si="452"/>
        <v>TRUETRUE</v>
      </c>
      <c r="BM795" s="24" t="str">
        <f t="shared" si="453"/>
        <v>FALSETRUE</v>
      </c>
      <c r="BN795" s="28">
        <v>0.45409999999999995</v>
      </c>
      <c r="BO795" s="28">
        <f t="shared" si="454"/>
        <v>0.40364444444444442</v>
      </c>
      <c r="BP795" s="24">
        <v>12.87</v>
      </c>
      <c r="BQ795" s="24">
        <f t="shared" si="458"/>
        <v>144.23076923076923</v>
      </c>
      <c r="BR795" s="24">
        <v>13</v>
      </c>
      <c r="BS795" s="28">
        <v>22.44</v>
      </c>
      <c r="BT795" s="28">
        <v>1431.4476000000002</v>
      </c>
      <c r="BU795" s="24">
        <v>4.04</v>
      </c>
      <c r="BV795" s="28">
        <v>17.82</v>
      </c>
      <c r="BW795" s="28">
        <v>1136.7377999999999</v>
      </c>
      <c r="BX795" s="24">
        <v>1859</v>
      </c>
      <c r="BY795" s="24">
        <v>4094</v>
      </c>
      <c r="BZ795" s="24">
        <v>426</v>
      </c>
      <c r="CA795" s="24">
        <v>1383</v>
      </c>
      <c r="CB795" s="24">
        <v>952</v>
      </c>
      <c r="CC795" s="24">
        <v>4044</v>
      </c>
      <c r="CD795" s="24">
        <v>55.81</v>
      </c>
      <c r="CE795" s="24">
        <v>28.31</v>
      </c>
      <c r="CF795" s="24">
        <v>121.88</v>
      </c>
      <c r="CG795" s="24">
        <v>4734</v>
      </c>
      <c r="CH795" s="24">
        <v>1645</v>
      </c>
      <c r="CI795" s="24">
        <v>25.79</v>
      </c>
      <c r="CJ795" s="24" t="s">
        <v>98</v>
      </c>
      <c r="CK795" s="24">
        <v>1390</v>
      </c>
      <c r="CL795" s="28">
        <v>1</v>
      </c>
      <c r="CM795" s="28">
        <v>4.37</v>
      </c>
      <c r="CN795" s="24">
        <v>405</v>
      </c>
      <c r="CO795" s="24">
        <v>29.14</v>
      </c>
      <c r="CP795" s="24">
        <v>409</v>
      </c>
      <c r="CQ795" s="24">
        <v>786</v>
      </c>
      <c r="CR795" s="24">
        <v>680</v>
      </c>
      <c r="CS795" s="24">
        <v>1875</v>
      </c>
      <c r="CT795" s="24">
        <v>263</v>
      </c>
      <c r="CU795" s="24">
        <v>750</v>
      </c>
      <c r="CV795" s="24">
        <v>631</v>
      </c>
      <c r="CW795" s="24">
        <v>383</v>
      </c>
      <c r="CX795" s="24">
        <v>55.14</v>
      </c>
      <c r="CY795" s="24">
        <v>96.28</v>
      </c>
      <c r="CZ795" s="24">
        <v>81.209999999999994</v>
      </c>
      <c r="DA795" s="24">
        <v>40.020000000000003</v>
      </c>
      <c r="DB795" s="24">
        <v>678</v>
      </c>
      <c r="DC795" s="24">
        <v>5.36</v>
      </c>
      <c r="DD795" s="24">
        <v>11.37</v>
      </c>
      <c r="DE795" s="24">
        <v>170</v>
      </c>
      <c r="DF795" s="24">
        <v>12.23</v>
      </c>
      <c r="DG795" s="24">
        <v>18.420000000000002</v>
      </c>
      <c r="DH795" s="24">
        <v>16.690000000000001</v>
      </c>
    </row>
    <row r="796" spans="1:112" ht="12.3" customHeight="1">
      <c r="A796" s="24">
        <v>807</v>
      </c>
      <c r="B796" s="24" t="s">
        <v>169</v>
      </c>
      <c r="C796" s="24" t="s">
        <v>170</v>
      </c>
      <c r="D796" s="25" t="s">
        <v>1035</v>
      </c>
      <c r="E796" s="25" t="s">
        <v>1036</v>
      </c>
      <c r="F796" s="25" t="s">
        <v>142</v>
      </c>
      <c r="G796" s="25" t="s">
        <v>1358</v>
      </c>
      <c r="H796" s="25" t="s">
        <v>323</v>
      </c>
      <c r="I796" s="26">
        <v>6283</v>
      </c>
      <c r="J796" s="27">
        <v>7394.3502941231045</v>
      </c>
      <c r="K796" s="27">
        <f t="shared" si="429"/>
        <v>3259.6203999999998</v>
      </c>
      <c r="L796" s="24">
        <v>629</v>
      </c>
      <c r="M796" s="24">
        <v>356</v>
      </c>
      <c r="N796" s="24">
        <v>322</v>
      </c>
      <c r="O796" s="24">
        <f t="shared" si="430"/>
        <v>678</v>
      </c>
      <c r="P796" s="28">
        <v>51.879999999999995</v>
      </c>
      <c r="Q796" s="28">
        <f t="shared" si="431"/>
        <v>0.5850241968124924</v>
      </c>
      <c r="R796" s="29">
        <v>0.49422914406612262</v>
      </c>
      <c r="S796" s="29">
        <v>7.128818965933921E-2</v>
      </c>
      <c r="T796" s="29">
        <v>0.37892720344780173</v>
      </c>
      <c r="U796" s="28" t="s">
        <v>128</v>
      </c>
      <c r="V796" s="28" t="s">
        <v>129</v>
      </c>
      <c r="W796" s="28">
        <v>0.76154031683733237</v>
      </c>
      <c r="X796" s="27">
        <v>5631.0958657927304</v>
      </c>
      <c r="Y796" s="30">
        <f t="shared" si="432"/>
        <v>4.5095381265747449E-4</v>
      </c>
      <c r="Z796" s="27">
        <f t="shared" si="433"/>
        <v>5631.0958657927304</v>
      </c>
      <c r="AA796" s="27">
        <v>0</v>
      </c>
      <c r="AB796" s="27">
        <v>0</v>
      </c>
      <c r="AC796" s="27">
        <v>0</v>
      </c>
      <c r="AD796" s="27">
        <v>0</v>
      </c>
      <c r="AE796" s="27">
        <v>0</v>
      </c>
      <c r="AF796" s="27">
        <f t="shared" si="434"/>
        <v>0</v>
      </c>
      <c r="AG796" s="27">
        <f t="shared" si="435"/>
        <v>0</v>
      </c>
      <c r="AH796" s="27">
        <v>0</v>
      </c>
      <c r="AI796" s="27">
        <v>0</v>
      </c>
      <c r="AJ796" s="27">
        <v>0</v>
      </c>
      <c r="AK796" s="27">
        <v>0</v>
      </c>
      <c r="AL796" s="27">
        <v>0</v>
      </c>
      <c r="AM796" s="27">
        <v>0</v>
      </c>
      <c r="AN796" s="27">
        <f t="shared" si="436"/>
        <v>0</v>
      </c>
      <c r="AO796" s="27">
        <v>0</v>
      </c>
      <c r="AP796" s="30">
        <f t="shared" si="437"/>
        <v>0</v>
      </c>
      <c r="AQ796" s="30">
        <f t="shared" si="438"/>
        <v>0</v>
      </c>
      <c r="AR796" s="31">
        <f t="shared" si="439"/>
        <v>0</v>
      </c>
      <c r="AS796" s="31">
        <f t="shared" si="456"/>
        <v>0</v>
      </c>
      <c r="AT796" s="32">
        <f t="shared" si="440"/>
        <v>0</v>
      </c>
      <c r="AU796" s="24">
        <v>1424.8419328026489</v>
      </c>
      <c r="AV796" s="28">
        <f t="shared" si="441"/>
        <v>3.9568636212270115E-2</v>
      </c>
      <c r="AW796" s="30">
        <f t="shared" si="442"/>
        <v>5.0818949963628702E-4</v>
      </c>
      <c r="AX796" s="33">
        <f t="shared" si="443"/>
        <v>3.9568636212270115E-2</v>
      </c>
      <c r="AY796" s="30">
        <f t="shared" si="444"/>
        <v>5.0818949963628702E-4</v>
      </c>
      <c r="AZ796" s="31">
        <f t="shared" si="445"/>
        <v>0.89881409562391079</v>
      </c>
      <c r="BA796" s="31">
        <f t="shared" si="457"/>
        <v>1424.8419328026489</v>
      </c>
      <c r="BB796" s="33">
        <f t="shared" si="446"/>
        <v>0</v>
      </c>
      <c r="BC796" s="31">
        <f t="shared" si="447"/>
        <v>0.47753729196743455</v>
      </c>
      <c r="BD796" s="30">
        <f t="shared" si="448"/>
        <v>4.5095381265747449E-4</v>
      </c>
      <c r="BE796" s="31">
        <f t="shared" si="449"/>
        <v>0.94380634522019313</v>
      </c>
      <c r="BF796" s="31">
        <f t="shared" si="450"/>
        <v>0.56859920529006092</v>
      </c>
      <c r="BG796" s="31">
        <f t="shared" si="451"/>
        <v>0.8629417487863188</v>
      </c>
      <c r="BH796" s="24">
        <v>65.81</v>
      </c>
      <c r="BI796" s="24">
        <v>251.43050509400001</v>
      </c>
      <c r="BJ796" s="24">
        <f t="shared" si="459"/>
        <v>29.409121583551077</v>
      </c>
      <c r="BK796" s="28">
        <f t="shared" si="428"/>
        <v>1.4704560791775538E-2</v>
      </c>
      <c r="BL796" s="28" t="str">
        <f t="shared" si="452"/>
        <v>TRUETRUE</v>
      </c>
      <c r="BM796" s="24" t="str">
        <f t="shared" si="453"/>
        <v>FALSETRUE</v>
      </c>
      <c r="BN796" s="28">
        <v>0.4763</v>
      </c>
      <c r="BO796" s="28">
        <f t="shared" si="454"/>
        <v>0.4233777777777778</v>
      </c>
      <c r="BP796" s="24">
        <v>16.5</v>
      </c>
      <c r="BQ796" s="24">
        <f t="shared" si="458"/>
        <v>110.05882352941177</v>
      </c>
      <c r="BR796" s="24">
        <v>17</v>
      </c>
      <c r="BS796" s="28">
        <v>37.43</v>
      </c>
      <c r="BT796" s="28">
        <v>2351.7269000000001</v>
      </c>
      <c r="BU796" s="24">
        <v>0.88</v>
      </c>
      <c r="BV796" s="28">
        <v>19.2</v>
      </c>
      <c r="BW796" s="28">
        <v>1206.336</v>
      </c>
      <c r="BX796" s="24">
        <v>1879</v>
      </c>
      <c r="BY796" s="24">
        <v>3945</v>
      </c>
      <c r="BZ796" s="24">
        <v>459</v>
      </c>
      <c r="CA796" s="24">
        <v>1452</v>
      </c>
      <c r="CB796" s="24">
        <v>893</v>
      </c>
      <c r="CC796" s="24">
        <v>3938</v>
      </c>
      <c r="CD796" s="24">
        <v>59.26</v>
      </c>
      <c r="CE796" s="24">
        <v>28.7</v>
      </c>
      <c r="CF796" s="24">
        <v>109.15</v>
      </c>
      <c r="CG796" s="24">
        <v>4135</v>
      </c>
      <c r="CH796" s="24">
        <v>2148</v>
      </c>
      <c r="CI796" s="24">
        <v>34.19</v>
      </c>
      <c r="CJ796" s="24" t="s">
        <v>98</v>
      </c>
      <c r="CK796" s="24">
        <v>1380</v>
      </c>
      <c r="CL796" s="28">
        <v>1.01</v>
      </c>
      <c r="CM796" s="28">
        <v>4.6100000000000003</v>
      </c>
      <c r="CN796" s="24">
        <v>528</v>
      </c>
      <c r="CO796" s="24">
        <v>38.32</v>
      </c>
      <c r="CP796" s="24">
        <v>413</v>
      </c>
      <c r="CQ796" s="24">
        <v>837</v>
      </c>
      <c r="CR796" s="24">
        <v>621</v>
      </c>
      <c r="CS796" s="24">
        <v>1871</v>
      </c>
      <c r="CT796" s="24">
        <v>252</v>
      </c>
      <c r="CU796" s="24">
        <v>634</v>
      </c>
      <c r="CV796" s="24">
        <v>527</v>
      </c>
      <c r="CW796" s="24">
        <v>286</v>
      </c>
      <c r="CX796" s="24">
        <v>50.1</v>
      </c>
      <c r="CY796" s="24">
        <v>87.09</v>
      </c>
      <c r="CZ796" s="24">
        <v>70.36</v>
      </c>
      <c r="DA796" s="24">
        <v>33.65</v>
      </c>
      <c r="DB796" s="24">
        <v>840</v>
      </c>
      <c r="DC796" s="24">
        <v>13.64</v>
      </c>
      <c r="DD796" s="24">
        <v>12.92</v>
      </c>
      <c r="DE796" s="24">
        <v>373</v>
      </c>
      <c r="DF796" s="24">
        <v>27.07</v>
      </c>
      <c r="DG796" s="24">
        <v>26.2</v>
      </c>
      <c r="DH796" s="24">
        <v>18.36</v>
      </c>
    </row>
    <row r="797" spans="1:112" ht="12.3" customHeight="1">
      <c r="A797" s="24">
        <v>808</v>
      </c>
      <c r="B797" s="24" t="s">
        <v>169</v>
      </c>
      <c r="C797" s="24" t="s">
        <v>170</v>
      </c>
      <c r="D797" s="25" t="s">
        <v>1035</v>
      </c>
      <c r="E797" s="25" t="s">
        <v>1036</v>
      </c>
      <c r="F797" s="25" t="s">
        <v>1415</v>
      </c>
      <c r="G797" s="25" t="s">
        <v>1416</v>
      </c>
      <c r="H797" s="25" t="s">
        <v>323</v>
      </c>
      <c r="I797" s="26">
        <v>6990</v>
      </c>
      <c r="J797" s="27">
        <v>8226.4059455547522</v>
      </c>
      <c r="K797" s="27">
        <f t="shared" si="429"/>
        <v>2605.1729999999998</v>
      </c>
      <c r="L797" s="24">
        <v>946</v>
      </c>
      <c r="M797" s="24">
        <v>339</v>
      </c>
      <c r="N797" s="24">
        <v>223</v>
      </c>
      <c r="O797" s="24">
        <f t="shared" si="430"/>
        <v>562</v>
      </c>
      <c r="P797" s="28">
        <v>37.269999999999996</v>
      </c>
      <c r="Q797" s="28">
        <f t="shared" si="431"/>
        <v>0.4733346163107881</v>
      </c>
      <c r="R797" s="29">
        <v>0.49422914406612262</v>
      </c>
      <c r="S797" s="29">
        <v>7.128818965933921E-2</v>
      </c>
      <c r="T797" s="29">
        <v>0.37892720344780173</v>
      </c>
      <c r="U797" s="28" t="s">
        <v>128</v>
      </c>
      <c r="V797" s="28" t="s">
        <v>129</v>
      </c>
      <c r="W797" s="28">
        <v>0.54708187371872352</v>
      </c>
      <c r="X797" s="27">
        <v>4500.5175786649415</v>
      </c>
      <c r="Y797" s="30">
        <f t="shared" si="432"/>
        <v>3.6041396015999629E-4</v>
      </c>
      <c r="Z797" s="27">
        <f t="shared" si="433"/>
        <v>4500.5175786649415</v>
      </c>
      <c r="AA797" s="27">
        <v>0</v>
      </c>
      <c r="AB797" s="27">
        <v>0</v>
      </c>
      <c r="AC797" s="27">
        <v>0</v>
      </c>
      <c r="AD797" s="27">
        <v>0</v>
      </c>
      <c r="AE797" s="27">
        <v>0</v>
      </c>
      <c r="AF797" s="27">
        <f t="shared" si="434"/>
        <v>0</v>
      </c>
      <c r="AG797" s="27">
        <f t="shared" si="435"/>
        <v>0</v>
      </c>
      <c r="AH797" s="27">
        <v>0</v>
      </c>
      <c r="AI797" s="27">
        <v>0</v>
      </c>
      <c r="AJ797" s="27">
        <v>0</v>
      </c>
      <c r="AK797" s="27">
        <v>0</v>
      </c>
      <c r="AL797" s="27">
        <v>0</v>
      </c>
      <c r="AM797" s="27">
        <v>0</v>
      </c>
      <c r="AN797" s="27">
        <f t="shared" si="436"/>
        <v>0</v>
      </c>
      <c r="AO797" s="27">
        <v>0</v>
      </c>
      <c r="AP797" s="30">
        <f t="shared" si="437"/>
        <v>0</v>
      </c>
      <c r="AQ797" s="30">
        <f t="shared" si="438"/>
        <v>0</v>
      </c>
      <c r="AR797" s="31">
        <f t="shared" si="439"/>
        <v>0</v>
      </c>
      <c r="AS797" s="31">
        <f t="shared" si="456"/>
        <v>0</v>
      </c>
      <c r="AT797" s="32">
        <f t="shared" si="440"/>
        <v>0</v>
      </c>
      <c r="AU797" s="24">
        <v>1227.6517246248156</v>
      </c>
      <c r="AV797" s="28">
        <f t="shared" si="441"/>
        <v>3.4092556773294758E-2</v>
      </c>
      <c r="AW797" s="30">
        <f t="shared" si="442"/>
        <v>4.3785889599525266E-4</v>
      </c>
      <c r="AX797" s="33">
        <f t="shared" si="443"/>
        <v>3.4092556773294758E-2</v>
      </c>
      <c r="AY797" s="30">
        <f t="shared" si="444"/>
        <v>4.3785889599525266E-4</v>
      </c>
      <c r="AZ797" s="31">
        <f t="shared" si="445"/>
        <v>0.89823716522434238</v>
      </c>
      <c r="BA797" s="31">
        <f t="shared" si="457"/>
        <v>1227.6517246248156</v>
      </c>
      <c r="BB797" s="33">
        <f t="shared" si="446"/>
        <v>0</v>
      </c>
      <c r="BC797" s="31">
        <f t="shared" si="447"/>
        <v>0.47551962202125325</v>
      </c>
      <c r="BD797" s="30">
        <f t="shared" si="448"/>
        <v>3.6041396015999629E-4</v>
      </c>
      <c r="BE797" s="31">
        <f t="shared" si="449"/>
        <v>0.9434557474946822</v>
      </c>
      <c r="BF797" s="31">
        <f t="shared" si="450"/>
        <v>0.49696601172452187</v>
      </c>
      <c r="BG797" s="31">
        <f t="shared" si="451"/>
        <v>0.75422672992683726</v>
      </c>
      <c r="BH797" s="24">
        <v>79.16</v>
      </c>
      <c r="BI797" s="24">
        <v>156.568946869</v>
      </c>
      <c r="BJ797" s="24">
        <f t="shared" si="459"/>
        <v>52.541746687724235</v>
      </c>
      <c r="BK797" s="28">
        <f t="shared" si="428"/>
        <v>2.6270873343862116E-2</v>
      </c>
      <c r="BL797" s="28" t="str">
        <f t="shared" si="452"/>
        <v>TRUETRUE</v>
      </c>
      <c r="BM797" s="24" t="str">
        <f t="shared" si="453"/>
        <v>FALSETRUE</v>
      </c>
      <c r="BN797" s="28">
        <v>0.49770000000000003</v>
      </c>
      <c r="BO797" s="28">
        <f t="shared" si="454"/>
        <v>0.44240000000000002</v>
      </c>
      <c r="BP797" s="24">
        <v>14.45</v>
      </c>
      <c r="BQ797" s="24">
        <f t="shared" si="458"/>
        <v>160.28571428571428</v>
      </c>
      <c r="BR797" s="24">
        <v>14</v>
      </c>
      <c r="BS797" s="28">
        <v>22.15</v>
      </c>
      <c r="BT797" s="28">
        <v>1548.2849999999999</v>
      </c>
      <c r="BU797" s="24">
        <v>5.54</v>
      </c>
      <c r="BV797" s="28">
        <v>16.810000000000002</v>
      </c>
      <c r="BW797" s="28">
        <v>1175.019</v>
      </c>
      <c r="BX797" s="24">
        <v>2190</v>
      </c>
      <c r="BY797" s="24">
        <v>4400</v>
      </c>
      <c r="BZ797" s="24">
        <v>400</v>
      </c>
      <c r="CA797" s="24">
        <v>1663</v>
      </c>
      <c r="CB797" s="24">
        <v>1057</v>
      </c>
      <c r="CC797" s="24">
        <v>4270</v>
      </c>
      <c r="CD797" s="24">
        <v>58.86</v>
      </c>
      <c r="CE797" s="24">
        <v>27.62</v>
      </c>
      <c r="CF797" s="24">
        <v>105.11</v>
      </c>
      <c r="CG797" s="24">
        <v>5533</v>
      </c>
      <c r="CH797" s="24">
        <v>1457</v>
      </c>
      <c r="CI797" s="24">
        <v>20.84</v>
      </c>
      <c r="CJ797" s="24" t="s">
        <v>98</v>
      </c>
      <c r="CK797" s="24">
        <v>1532</v>
      </c>
      <c r="CL797" s="28">
        <v>1.02</v>
      </c>
      <c r="CM797" s="28">
        <v>4.66</v>
      </c>
      <c r="CN797" s="24">
        <v>560</v>
      </c>
      <c r="CO797" s="24">
        <v>36.58</v>
      </c>
      <c r="CP797" s="24">
        <v>425</v>
      </c>
      <c r="CQ797" s="24">
        <v>830</v>
      </c>
      <c r="CR797" s="24">
        <v>658</v>
      </c>
      <c r="CS797" s="24">
        <v>2244</v>
      </c>
      <c r="CT797" s="24">
        <v>342</v>
      </c>
      <c r="CU797" s="24">
        <v>832</v>
      </c>
      <c r="CV797" s="24">
        <v>666</v>
      </c>
      <c r="CW797" s="24">
        <v>396</v>
      </c>
      <c r="CX797" s="24">
        <v>60.21</v>
      </c>
      <c r="CY797" s="24">
        <v>94.87</v>
      </c>
      <c r="CZ797" s="24">
        <v>74.66</v>
      </c>
      <c r="DA797" s="24">
        <v>43.47</v>
      </c>
      <c r="DB797" s="24">
        <v>815</v>
      </c>
      <c r="DC797" s="24">
        <v>5.73</v>
      </c>
      <c r="DD797" s="24">
        <v>12.28</v>
      </c>
      <c r="DE797" s="24">
        <v>187</v>
      </c>
      <c r="DF797" s="24">
        <v>12.21</v>
      </c>
      <c r="DG797" s="24">
        <v>17.440000000000001</v>
      </c>
      <c r="DH797" s="24">
        <v>12.73</v>
      </c>
    </row>
    <row r="798" spans="1:112" ht="12.3" customHeight="1">
      <c r="A798" s="24">
        <v>809</v>
      </c>
      <c r="B798" s="24" t="s">
        <v>169</v>
      </c>
      <c r="C798" s="24" t="s">
        <v>170</v>
      </c>
      <c r="D798" s="25" t="s">
        <v>700</v>
      </c>
      <c r="E798" s="25" t="s">
        <v>701</v>
      </c>
      <c r="F798" s="25" t="s">
        <v>702</v>
      </c>
      <c r="G798" s="25" t="s">
        <v>703</v>
      </c>
      <c r="H798" s="25" t="s">
        <v>323</v>
      </c>
      <c r="I798" s="26">
        <v>32351</v>
      </c>
      <c r="J798" s="27">
        <v>40046.815455732743</v>
      </c>
      <c r="K798" s="27">
        <f t="shared" si="429"/>
        <v>8945.0514999999996</v>
      </c>
      <c r="L798" s="24">
        <v>5780</v>
      </c>
      <c r="M798" s="24">
        <v>1593</v>
      </c>
      <c r="N798" s="24">
        <v>616</v>
      </c>
      <c r="O798" s="24">
        <f t="shared" si="430"/>
        <v>2209</v>
      </c>
      <c r="P798" s="28">
        <v>27.650000000000002</v>
      </c>
      <c r="Q798" s="28">
        <f t="shared" si="431"/>
        <v>0.41627343665466671</v>
      </c>
      <c r="R798" s="29">
        <v>0.52752674719049242</v>
      </c>
      <c r="S798" s="29">
        <v>9.7883169232429679E-2</v>
      </c>
      <c r="T798" s="29">
        <v>0.3612490861914931</v>
      </c>
      <c r="U798" s="28" t="s">
        <v>128</v>
      </c>
      <c r="V798" s="28" t="s">
        <v>129</v>
      </c>
      <c r="W798" s="28">
        <v>0.3884089980895814</v>
      </c>
      <c r="X798" s="27">
        <v>15554.543467839518</v>
      </c>
      <c r="Y798" s="30">
        <f t="shared" si="432"/>
        <v>1.2456510860663851E-3</v>
      </c>
      <c r="Z798" s="27">
        <f t="shared" si="433"/>
        <v>15554.543467839518</v>
      </c>
      <c r="AA798" s="27">
        <v>0</v>
      </c>
      <c r="AB798" s="27">
        <v>0</v>
      </c>
      <c r="AC798" s="27">
        <v>0</v>
      </c>
      <c r="AD798" s="27">
        <v>0</v>
      </c>
      <c r="AE798" s="27">
        <v>10759</v>
      </c>
      <c r="AF798" s="27">
        <f t="shared" si="434"/>
        <v>10759</v>
      </c>
      <c r="AG798" s="27">
        <f t="shared" si="435"/>
        <v>1</v>
      </c>
      <c r="AH798" s="27">
        <v>0</v>
      </c>
      <c r="AI798" s="27">
        <v>0</v>
      </c>
      <c r="AJ798" s="27">
        <v>0</v>
      </c>
      <c r="AK798" s="27">
        <v>0</v>
      </c>
      <c r="AL798" s="27">
        <v>10759</v>
      </c>
      <c r="AM798" s="27">
        <v>10759</v>
      </c>
      <c r="AN798" s="27">
        <f t="shared" si="436"/>
        <v>1</v>
      </c>
      <c r="AO798" s="27">
        <v>0</v>
      </c>
      <c r="AP798" s="30">
        <f t="shared" si="437"/>
        <v>0</v>
      </c>
      <c r="AQ798" s="30">
        <f t="shared" si="438"/>
        <v>0</v>
      </c>
      <c r="AR798" s="31">
        <f t="shared" si="439"/>
        <v>0</v>
      </c>
      <c r="AS798" s="31">
        <f t="shared" si="456"/>
        <v>0</v>
      </c>
      <c r="AT798" s="32">
        <f t="shared" si="440"/>
        <v>0</v>
      </c>
      <c r="AU798" s="24">
        <v>3952.4499645595802</v>
      </c>
      <c r="AV798" s="28">
        <f t="shared" si="441"/>
        <v>0.10976168738046224</v>
      </c>
      <c r="AW798" s="30">
        <f t="shared" si="442"/>
        <v>1.4096957168267157E-3</v>
      </c>
      <c r="AX798" s="33">
        <f t="shared" si="443"/>
        <v>0.10976168738046224</v>
      </c>
      <c r="AY798" s="30">
        <f t="shared" si="444"/>
        <v>1.4096957168267157E-3</v>
      </c>
      <c r="AZ798" s="31">
        <f t="shared" si="445"/>
        <v>0.90620925953792508</v>
      </c>
      <c r="BA798" s="31">
        <f t="shared" si="457"/>
        <v>3952.4499645595802</v>
      </c>
      <c r="BB798" s="33">
        <f t="shared" si="446"/>
        <v>0</v>
      </c>
      <c r="BC798" s="31">
        <f t="shared" si="447"/>
        <v>0.5144992313696265</v>
      </c>
      <c r="BD798" s="30">
        <f t="shared" si="448"/>
        <v>1.2456510860663851E-3</v>
      </c>
      <c r="BE798" s="31">
        <f t="shared" si="449"/>
        <v>0.9468836537074663</v>
      </c>
      <c r="BF798" s="31">
        <f t="shared" si="450"/>
        <v>0.4455127676277047</v>
      </c>
      <c r="BG798" s="31">
        <f t="shared" si="451"/>
        <v>0.67613806566465939</v>
      </c>
      <c r="BH798" s="24">
        <v>68.81</v>
      </c>
      <c r="BI798" s="24">
        <v>657.22796976100005</v>
      </c>
      <c r="BJ798" s="24">
        <f t="shared" si="459"/>
        <v>60.93291414590238</v>
      </c>
      <c r="BK798" s="28">
        <f t="shared" si="428"/>
        <v>3.0466457072951189E-2</v>
      </c>
      <c r="BL798" s="28" t="str">
        <f t="shared" si="452"/>
        <v>FALSETRUE</v>
      </c>
      <c r="BM798" s="24" t="str">
        <f t="shared" si="453"/>
        <v>TRUETRUE</v>
      </c>
      <c r="BN798" s="28">
        <v>0.46509999999999996</v>
      </c>
      <c r="BO798" s="28">
        <f t="shared" si="454"/>
        <v>0.41342222222222219</v>
      </c>
      <c r="BP798" s="24">
        <v>8.3000000000000007</v>
      </c>
      <c r="BQ798" s="24">
        <f t="shared" si="458"/>
        <v>221.21739130434781</v>
      </c>
      <c r="BR798" s="24">
        <v>46</v>
      </c>
      <c r="BS798" s="28">
        <v>9.84</v>
      </c>
      <c r="BT798" s="28">
        <v>3183.3384000000001</v>
      </c>
      <c r="BU798" s="24">
        <v>0.54</v>
      </c>
      <c r="BV798" s="28">
        <v>3.9399999999999995</v>
      </c>
      <c r="BW798" s="28">
        <v>1274.6293999999998</v>
      </c>
      <c r="BX798" s="24">
        <v>9525</v>
      </c>
      <c r="BY798" s="24">
        <v>20478</v>
      </c>
      <c r="BZ798" s="24">
        <v>2348</v>
      </c>
      <c r="CA798" s="24">
        <v>7478</v>
      </c>
      <c r="CB798" s="24">
        <v>4173</v>
      </c>
      <c r="CC798" s="24">
        <v>20700</v>
      </c>
      <c r="CD798" s="24">
        <v>57.98</v>
      </c>
      <c r="CE798" s="24">
        <v>29.44</v>
      </c>
      <c r="CF798" s="24">
        <v>100.83</v>
      </c>
      <c r="CG798" s="24">
        <v>22262</v>
      </c>
      <c r="CH798" s="24">
        <v>10089</v>
      </c>
      <c r="CI798" s="24">
        <v>31.19</v>
      </c>
      <c r="CJ798" s="24" t="s">
        <v>98</v>
      </c>
      <c r="CK798" s="24">
        <v>8203</v>
      </c>
      <c r="CL798" s="28">
        <v>1.04</v>
      </c>
      <c r="CM798" s="28">
        <v>4.08</v>
      </c>
      <c r="CN798" s="24">
        <v>3417</v>
      </c>
      <c r="CO798" s="24">
        <v>41.74</v>
      </c>
      <c r="CP798" s="24">
        <v>2282</v>
      </c>
      <c r="CQ798" s="24">
        <v>4396</v>
      </c>
      <c r="CR798" s="24">
        <v>3460</v>
      </c>
      <c r="CS798" s="24">
        <v>10176</v>
      </c>
      <c r="CT798" s="24">
        <v>1833</v>
      </c>
      <c r="CU798" s="24">
        <v>3729</v>
      </c>
      <c r="CV798" s="24">
        <v>2886</v>
      </c>
      <c r="CW798" s="24">
        <v>1964</v>
      </c>
      <c r="CX798" s="24">
        <v>72.739999999999995</v>
      </c>
      <c r="CY798" s="24">
        <v>97.34</v>
      </c>
      <c r="CZ798" s="24">
        <v>83.31</v>
      </c>
      <c r="DA798" s="24">
        <v>47.14</v>
      </c>
      <c r="DB798" s="24">
        <v>2183</v>
      </c>
      <c r="DC798" s="24">
        <v>3.54</v>
      </c>
      <c r="DD798" s="24">
        <v>9.0399999999999991</v>
      </c>
      <c r="DE798" s="24">
        <v>960</v>
      </c>
      <c r="DF798" s="24">
        <v>11.73</v>
      </c>
      <c r="DG798" s="24">
        <v>6</v>
      </c>
      <c r="DH798" s="24">
        <v>9.8000000000000007</v>
      </c>
    </row>
    <row r="799" spans="1:112" ht="12.3" customHeight="1">
      <c r="A799" s="24">
        <v>810</v>
      </c>
      <c r="B799" s="24" t="s">
        <v>169</v>
      </c>
      <c r="C799" s="24" t="s">
        <v>170</v>
      </c>
      <c r="D799" s="25" t="s">
        <v>700</v>
      </c>
      <c r="E799" s="25" t="s">
        <v>701</v>
      </c>
      <c r="F799" s="25" t="s">
        <v>925</v>
      </c>
      <c r="G799" s="25" t="s">
        <v>926</v>
      </c>
      <c r="H799" s="25" t="s">
        <v>323</v>
      </c>
      <c r="I799" s="26">
        <v>11232</v>
      </c>
      <c r="J799" s="27">
        <v>13903.923563376409</v>
      </c>
      <c r="K799" s="27">
        <f t="shared" si="429"/>
        <v>6442.6752000000006</v>
      </c>
      <c r="L799" s="24">
        <v>1155</v>
      </c>
      <c r="M799" s="24">
        <v>747</v>
      </c>
      <c r="N799" s="24">
        <v>807</v>
      </c>
      <c r="O799" s="24">
        <f t="shared" si="430"/>
        <v>1554</v>
      </c>
      <c r="P799" s="28">
        <v>57.36</v>
      </c>
      <c r="Q799" s="28">
        <f t="shared" si="431"/>
        <v>0.61371000168268974</v>
      </c>
      <c r="R799" s="29">
        <v>0.52752674719049242</v>
      </c>
      <c r="S799" s="29">
        <v>9.7883169232429679E-2</v>
      </c>
      <c r="T799" s="29">
        <v>0.3612490861914931</v>
      </c>
      <c r="U799" s="28" t="s">
        <v>128</v>
      </c>
      <c r="V799" s="28" t="s">
        <v>129</v>
      </c>
      <c r="W799" s="28">
        <v>0.80575552008746421</v>
      </c>
      <c r="X799" s="27">
        <v>11203.163162064708</v>
      </c>
      <c r="Y799" s="30">
        <f t="shared" si="432"/>
        <v>8.971804533549041E-4</v>
      </c>
      <c r="Z799" s="27">
        <f t="shared" si="433"/>
        <v>11203.163162064708</v>
      </c>
      <c r="AA799" s="27">
        <v>0</v>
      </c>
      <c r="AB799" s="27">
        <v>0</v>
      </c>
      <c r="AC799" s="27">
        <v>0</v>
      </c>
      <c r="AD799" s="27">
        <v>0</v>
      </c>
      <c r="AE799" s="27">
        <v>0</v>
      </c>
      <c r="AF799" s="27">
        <f t="shared" si="434"/>
        <v>0</v>
      </c>
      <c r="AG799" s="27">
        <f t="shared" si="435"/>
        <v>0</v>
      </c>
      <c r="AH799" s="27">
        <v>0</v>
      </c>
      <c r="AI799" s="27">
        <v>0</v>
      </c>
      <c r="AJ799" s="27">
        <v>0</v>
      </c>
      <c r="AK799" s="27">
        <v>0</v>
      </c>
      <c r="AL799" s="27">
        <v>0</v>
      </c>
      <c r="AM799" s="27">
        <v>0</v>
      </c>
      <c r="AN799" s="27">
        <f t="shared" si="436"/>
        <v>0</v>
      </c>
      <c r="AO799" s="27">
        <v>0</v>
      </c>
      <c r="AP799" s="30">
        <f t="shared" si="437"/>
        <v>0</v>
      </c>
      <c r="AQ799" s="30">
        <f t="shared" si="438"/>
        <v>0</v>
      </c>
      <c r="AR799" s="31">
        <f t="shared" si="439"/>
        <v>0</v>
      </c>
      <c r="AS799" s="31">
        <f t="shared" si="456"/>
        <v>0</v>
      </c>
      <c r="AT799" s="32">
        <f t="shared" si="440"/>
        <v>0</v>
      </c>
      <c r="AU799" s="24">
        <v>2907.9716719956582</v>
      </c>
      <c r="AV799" s="28">
        <f t="shared" si="441"/>
        <v>8.0755956542107432E-2</v>
      </c>
      <c r="AW799" s="30">
        <f t="shared" si="442"/>
        <v>1.0371681482177831E-3</v>
      </c>
      <c r="AX799" s="33">
        <f t="shared" si="443"/>
        <v>8.0755956542107432E-2</v>
      </c>
      <c r="AY799" s="30">
        <f t="shared" si="444"/>
        <v>1.0371681482177831E-3</v>
      </c>
      <c r="AZ799" s="31">
        <f t="shared" si="445"/>
        <v>0.90315337109276494</v>
      </c>
      <c r="BA799" s="31">
        <f t="shared" si="457"/>
        <v>2907.9716719956582</v>
      </c>
      <c r="BB799" s="33">
        <f t="shared" si="446"/>
        <v>0</v>
      </c>
      <c r="BC799" s="31">
        <f t="shared" si="447"/>
        <v>0.50381202494178823</v>
      </c>
      <c r="BD799" s="30">
        <f t="shared" si="448"/>
        <v>8.971804533549041E-4</v>
      </c>
      <c r="BE799" s="31">
        <f t="shared" si="449"/>
        <v>0.94553426989618361</v>
      </c>
      <c r="BF799" s="31">
        <f t="shared" si="450"/>
        <v>0.58406232347900089</v>
      </c>
      <c r="BG799" s="31">
        <f t="shared" si="451"/>
        <v>0.88640954495540825</v>
      </c>
      <c r="BH799" s="24">
        <v>70.41</v>
      </c>
      <c r="BI799" s="24">
        <v>230.347205648</v>
      </c>
      <c r="BJ799" s="24">
        <f t="shared" si="459"/>
        <v>60.360721651745948</v>
      </c>
      <c r="BK799" s="28">
        <f t="shared" si="428"/>
        <v>3.0180360825872974E-2</v>
      </c>
      <c r="BL799" s="28" t="str">
        <f t="shared" si="452"/>
        <v>TRUETRUE</v>
      </c>
      <c r="BM799" s="24" t="str">
        <f t="shared" si="453"/>
        <v>TRUETRUE</v>
      </c>
      <c r="BN799" s="28">
        <v>0.60899999999999999</v>
      </c>
      <c r="BO799" s="28">
        <f t="shared" si="454"/>
        <v>0.54133333333333333</v>
      </c>
      <c r="BP799" s="24">
        <v>17.11</v>
      </c>
      <c r="BQ799" s="24">
        <f t="shared" si="458"/>
        <v>150.375</v>
      </c>
      <c r="BR799" s="24">
        <v>24</v>
      </c>
      <c r="BS799" s="28">
        <v>36.33</v>
      </c>
      <c r="BT799" s="28">
        <v>4080.5855999999994</v>
      </c>
      <c r="BU799" s="24">
        <v>2.74</v>
      </c>
      <c r="BV799" s="28">
        <v>32.82</v>
      </c>
      <c r="BW799" s="28">
        <v>3686.3424</v>
      </c>
      <c r="BX799" s="24">
        <v>3917</v>
      </c>
      <c r="BY799" s="24">
        <v>6432</v>
      </c>
      <c r="BZ799" s="24">
        <v>883</v>
      </c>
      <c r="CA799" s="24">
        <v>3030</v>
      </c>
      <c r="CB799" s="24">
        <v>1803</v>
      </c>
      <c r="CC799" s="24">
        <v>6399</v>
      </c>
      <c r="CD799" s="24">
        <v>74.63</v>
      </c>
      <c r="CE799" s="24">
        <v>27.72</v>
      </c>
      <c r="CF799" s="24">
        <v>110.61</v>
      </c>
      <c r="CG799" s="24">
        <v>7908</v>
      </c>
      <c r="CH799" s="24">
        <v>3324</v>
      </c>
      <c r="CI799" s="24">
        <v>29.59</v>
      </c>
      <c r="CJ799" s="24" t="s">
        <v>98</v>
      </c>
      <c r="CK799" s="24">
        <v>2750</v>
      </c>
      <c r="CL799" s="28">
        <v>1.01</v>
      </c>
      <c r="CM799" s="28">
        <v>4.1100000000000003</v>
      </c>
      <c r="CN799" s="24">
        <v>874</v>
      </c>
      <c r="CO799" s="24">
        <v>31.8</v>
      </c>
      <c r="CP799" s="24">
        <v>802</v>
      </c>
      <c r="CQ799" s="24">
        <v>1622</v>
      </c>
      <c r="CR799" s="24">
        <v>1185</v>
      </c>
      <c r="CS799" s="24">
        <v>3609</v>
      </c>
      <c r="CT799" s="24">
        <v>563</v>
      </c>
      <c r="CU799" s="24">
        <v>1431</v>
      </c>
      <c r="CV799" s="24">
        <v>1069</v>
      </c>
      <c r="CW799" s="24">
        <v>433</v>
      </c>
      <c r="CX799" s="24">
        <v>53.88</v>
      </c>
      <c r="CY799" s="24">
        <v>89.44</v>
      </c>
      <c r="CZ799" s="24">
        <v>71.17</v>
      </c>
      <c r="DA799" s="24">
        <v>32.700000000000003</v>
      </c>
      <c r="DB799" s="24">
        <v>1497</v>
      </c>
      <c r="DC799" s="24">
        <v>12.87</v>
      </c>
      <c r="DD799" s="24">
        <v>11.32</v>
      </c>
      <c r="DE799" s="24">
        <v>852</v>
      </c>
      <c r="DF799" s="24">
        <v>31</v>
      </c>
      <c r="DG799" s="24">
        <v>32.06</v>
      </c>
      <c r="DH799" s="24">
        <v>18.010000000000002</v>
      </c>
    </row>
    <row r="800" spans="1:112" ht="12.3" customHeight="1">
      <c r="A800" s="24">
        <v>811</v>
      </c>
      <c r="B800" s="24" t="s">
        <v>169</v>
      </c>
      <c r="C800" s="24" t="s">
        <v>170</v>
      </c>
      <c r="D800" s="25" t="s">
        <v>700</v>
      </c>
      <c r="E800" s="25" t="s">
        <v>701</v>
      </c>
      <c r="F800" s="25" t="s">
        <v>1955</v>
      </c>
      <c r="G800" s="25" t="s">
        <v>1956</v>
      </c>
      <c r="H800" s="25" t="s">
        <v>323</v>
      </c>
      <c r="I800" s="26">
        <v>4998</v>
      </c>
      <c r="J800" s="27">
        <v>6186.9488933186694</v>
      </c>
      <c r="K800" s="27">
        <f t="shared" si="429"/>
        <v>1863.7541999999999</v>
      </c>
      <c r="L800" s="24">
        <v>836</v>
      </c>
      <c r="M800" s="24">
        <v>312</v>
      </c>
      <c r="N800" s="24">
        <v>185</v>
      </c>
      <c r="O800" s="24">
        <f t="shared" si="430"/>
        <v>497</v>
      </c>
      <c r="P800" s="28">
        <v>37.29</v>
      </c>
      <c r="Q800" s="28">
        <f t="shared" si="431"/>
        <v>0.46356507983122919</v>
      </c>
      <c r="R800" s="29">
        <v>0.52752674719049242</v>
      </c>
      <c r="S800" s="29">
        <v>9.7883169232429679E-2</v>
      </c>
      <c r="T800" s="29">
        <v>0.3612490861914931</v>
      </c>
      <c r="U800" s="28" t="s">
        <v>128</v>
      </c>
      <c r="V800" s="28" t="s">
        <v>129</v>
      </c>
      <c r="W800" s="28">
        <v>0.52382537210707014</v>
      </c>
      <c r="X800" s="27">
        <v>3240.8808062500775</v>
      </c>
      <c r="Y800" s="30">
        <f t="shared" si="432"/>
        <v>2.5953874534884305E-4</v>
      </c>
      <c r="Z800" s="27">
        <f t="shared" si="433"/>
        <v>3240.8808062500775</v>
      </c>
      <c r="AA800" s="27">
        <v>0</v>
      </c>
      <c r="AB800" s="27">
        <v>0</v>
      </c>
      <c r="AC800" s="27">
        <v>0</v>
      </c>
      <c r="AD800" s="27">
        <v>0</v>
      </c>
      <c r="AE800" s="27">
        <v>0</v>
      </c>
      <c r="AF800" s="27">
        <f t="shared" si="434"/>
        <v>0</v>
      </c>
      <c r="AG800" s="27">
        <f t="shared" si="435"/>
        <v>0</v>
      </c>
      <c r="AH800" s="27">
        <v>0</v>
      </c>
      <c r="AI800" s="27">
        <v>0</v>
      </c>
      <c r="AJ800" s="27">
        <v>0</v>
      </c>
      <c r="AK800" s="27">
        <v>0</v>
      </c>
      <c r="AL800" s="27">
        <v>0</v>
      </c>
      <c r="AM800" s="27">
        <v>0</v>
      </c>
      <c r="AN800" s="27">
        <f t="shared" si="436"/>
        <v>0</v>
      </c>
      <c r="AO800" s="27">
        <v>0</v>
      </c>
      <c r="AP800" s="30">
        <f t="shared" si="437"/>
        <v>0</v>
      </c>
      <c r="AQ800" s="30">
        <f t="shared" si="438"/>
        <v>0</v>
      </c>
      <c r="AR800" s="31">
        <f t="shared" si="439"/>
        <v>0</v>
      </c>
      <c r="AS800" s="31">
        <f t="shared" si="456"/>
        <v>0</v>
      </c>
      <c r="AT800" s="32">
        <f t="shared" si="440"/>
        <v>0</v>
      </c>
      <c r="AU800" s="24">
        <v>951.79070111854639</v>
      </c>
      <c r="AV800" s="28">
        <f t="shared" si="441"/>
        <v>2.6431745961253663E-2</v>
      </c>
      <c r="AW800" s="30">
        <f t="shared" si="442"/>
        <v>3.3946926253671645E-4</v>
      </c>
      <c r="AX800" s="33">
        <f t="shared" si="443"/>
        <v>2.6431745961253663E-2</v>
      </c>
      <c r="AY800" s="30">
        <f t="shared" si="444"/>
        <v>3.3946926253671645E-4</v>
      </c>
      <c r="AZ800" s="31">
        <f t="shared" si="445"/>
        <v>0.89743006322882501</v>
      </c>
      <c r="BA800" s="31">
        <f t="shared" si="457"/>
        <v>951.79070111854639</v>
      </c>
      <c r="BB800" s="33">
        <f t="shared" si="446"/>
        <v>0</v>
      </c>
      <c r="BC800" s="31">
        <f t="shared" si="447"/>
        <v>0.48379618546019038</v>
      </c>
      <c r="BD800" s="30">
        <f t="shared" si="448"/>
        <v>2.5953874534884305E-4</v>
      </c>
      <c r="BE800" s="31">
        <f t="shared" si="449"/>
        <v>0.94306512811661103</v>
      </c>
      <c r="BF800" s="31">
        <f t="shared" si="450"/>
        <v>0.48905001298967665</v>
      </c>
      <c r="BG800" s="31">
        <f t="shared" si="451"/>
        <v>0.74221291469796646</v>
      </c>
      <c r="BH800" s="24">
        <v>58.52</v>
      </c>
      <c r="BI800" s="24">
        <v>95.323689672300006</v>
      </c>
      <c r="BJ800" s="24">
        <f t="shared" si="459"/>
        <v>64.904630890683279</v>
      </c>
      <c r="BK800" s="28">
        <f t="shared" si="428"/>
        <v>3.2452315445341641E-2</v>
      </c>
      <c r="BL800" s="28" t="str">
        <f t="shared" si="452"/>
        <v>TRUEFALSE</v>
      </c>
      <c r="BM800" s="24" t="str">
        <f t="shared" si="453"/>
        <v>TRUETRUE</v>
      </c>
      <c r="BN800" s="28">
        <v>0.4924</v>
      </c>
      <c r="BO800" s="28">
        <f t="shared" si="454"/>
        <v>0.43768888888888891</v>
      </c>
      <c r="BP800" s="24">
        <v>13.04</v>
      </c>
      <c r="BQ800" s="24">
        <f t="shared" si="458"/>
        <v>121.13333333333334</v>
      </c>
      <c r="BR800" s="24">
        <v>15</v>
      </c>
      <c r="BS800" s="28">
        <v>19.810000000000002</v>
      </c>
      <c r="BT800" s="28">
        <v>990.10380000000009</v>
      </c>
      <c r="BU800" s="24">
        <v>0.6</v>
      </c>
      <c r="BV800" s="28">
        <v>8.64</v>
      </c>
      <c r="BW800" s="28">
        <v>431.8272</v>
      </c>
      <c r="BX800" s="24">
        <v>1516</v>
      </c>
      <c r="BY800" s="24">
        <v>3079</v>
      </c>
      <c r="BZ800" s="24">
        <v>403</v>
      </c>
      <c r="CA800" s="24">
        <v>1148</v>
      </c>
      <c r="CB800" s="24">
        <v>704</v>
      </c>
      <c r="CC800" s="24">
        <v>3146</v>
      </c>
      <c r="CD800" s="24">
        <v>62.33</v>
      </c>
      <c r="CE800" s="24">
        <v>29.77</v>
      </c>
      <c r="CF800" s="24">
        <v>107.04</v>
      </c>
      <c r="CG800" s="24">
        <v>2925</v>
      </c>
      <c r="CH800" s="24">
        <v>2073</v>
      </c>
      <c r="CI800" s="24">
        <v>41.48</v>
      </c>
      <c r="CJ800" s="24" t="s">
        <v>98</v>
      </c>
      <c r="CK800" s="24">
        <v>1363</v>
      </c>
      <c r="CL800" s="28">
        <v>1.02</v>
      </c>
      <c r="CM800" s="28">
        <v>3.75</v>
      </c>
      <c r="CN800" s="24">
        <v>574</v>
      </c>
      <c r="CO800" s="24">
        <v>42.14</v>
      </c>
      <c r="CP800" s="24">
        <v>407</v>
      </c>
      <c r="CQ800" s="24">
        <v>703</v>
      </c>
      <c r="CR800" s="24">
        <v>707</v>
      </c>
      <c r="CS800" s="24">
        <v>1817</v>
      </c>
      <c r="CT800" s="24">
        <v>312</v>
      </c>
      <c r="CU800" s="24">
        <v>624</v>
      </c>
      <c r="CV800" s="24">
        <v>479</v>
      </c>
      <c r="CW800" s="24">
        <v>275</v>
      </c>
      <c r="CX800" s="24">
        <v>78.39</v>
      </c>
      <c r="CY800" s="24">
        <v>98.11</v>
      </c>
      <c r="CZ800" s="24">
        <v>82.44</v>
      </c>
      <c r="DA800" s="24">
        <v>44.79</v>
      </c>
      <c r="DB800" s="24">
        <v>531</v>
      </c>
      <c r="DC800" s="24">
        <v>2.63</v>
      </c>
      <c r="DD800" s="24">
        <v>10.79</v>
      </c>
      <c r="DE800" s="24">
        <v>232</v>
      </c>
      <c r="DF800" s="24">
        <v>17.03</v>
      </c>
      <c r="DG800" s="24">
        <v>11.67</v>
      </c>
      <c r="DH800" s="24">
        <v>14.93</v>
      </c>
    </row>
    <row r="801" spans="1:112" ht="12.3" customHeight="1">
      <c r="A801" s="24">
        <v>812</v>
      </c>
      <c r="B801" s="24" t="s">
        <v>169</v>
      </c>
      <c r="C801" s="24" t="s">
        <v>170</v>
      </c>
      <c r="D801" s="25" t="s">
        <v>700</v>
      </c>
      <c r="E801" s="25" t="s">
        <v>701</v>
      </c>
      <c r="F801" s="25" t="s">
        <v>742</v>
      </c>
      <c r="G801" s="25" t="s">
        <v>2445</v>
      </c>
      <c r="H801" s="25" t="s">
        <v>323</v>
      </c>
      <c r="I801" s="26">
        <v>2448</v>
      </c>
      <c r="J801" s="27">
        <v>3030.3423150948583</v>
      </c>
      <c r="K801" s="27">
        <f t="shared" si="429"/>
        <v>1158.3936000000001</v>
      </c>
      <c r="L801" s="24">
        <v>324</v>
      </c>
      <c r="M801" s="24">
        <v>168</v>
      </c>
      <c r="N801" s="24">
        <v>123</v>
      </c>
      <c r="O801" s="24">
        <f t="shared" si="430"/>
        <v>291</v>
      </c>
      <c r="P801" s="28">
        <v>47.32</v>
      </c>
      <c r="Q801" s="28">
        <f t="shared" si="431"/>
        <v>0.52499493336543679</v>
      </c>
      <c r="R801" s="29">
        <v>0.52752674719049242</v>
      </c>
      <c r="S801" s="29">
        <v>9.7883169232429679E-2</v>
      </c>
      <c r="T801" s="29">
        <v>0.3612490861914931</v>
      </c>
      <c r="U801" s="28" t="s">
        <v>128</v>
      </c>
      <c r="V801" s="28" t="s">
        <v>129</v>
      </c>
      <c r="W801" s="28">
        <v>0.66472020938875187</v>
      </c>
      <c r="X801" s="27">
        <v>2014.3297782094494</v>
      </c>
      <c r="Y801" s="30">
        <f t="shared" si="432"/>
        <v>1.6131312893305865E-4</v>
      </c>
      <c r="Z801" s="27">
        <f t="shared" si="433"/>
        <v>2014.3297782094494</v>
      </c>
      <c r="AA801" s="27">
        <v>0</v>
      </c>
      <c r="AB801" s="27">
        <v>0</v>
      </c>
      <c r="AC801" s="27">
        <v>0</v>
      </c>
      <c r="AD801" s="27">
        <v>0</v>
      </c>
      <c r="AE801" s="27">
        <v>0</v>
      </c>
      <c r="AF801" s="27">
        <f t="shared" si="434"/>
        <v>0</v>
      </c>
      <c r="AG801" s="27">
        <f t="shared" si="435"/>
        <v>0</v>
      </c>
      <c r="AH801" s="27">
        <v>0</v>
      </c>
      <c r="AI801" s="27">
        <v>0</v>
      </c>
      <c r="AJ801" s="27">
        <v>0</v>
      </c>
      <c r="AK801" s="27">
        <v>0</v>
      </c>
      <c r="AL801" s="27">
        <v>0</v>
      </c>
      <c r="AM801" s="27">
        <v>0</v>
      </c>
      <c r="AN801" s="27">
        <f t="shared" si="436"/>
        <v>0</v>
      </c>
      <c r="AO801" s="27">
        <v>0</v>
      </c>
      <c r="AP801" s="30">
        <f t="shared" si="437"/>
        <v>0</v>
      </c>
      <c r="AQ801" s="30">
        <f t="shared" si="438"/>
        <v>0</v>
      </c>
      <c r="AR801" s="31">
        <f t="shared" si="439"/>
        <v>0</v>
      </c>
      <c r="AS801" s="31">
        <f t="shared" si="456"/>
        <v>0</v>
      </c>
      <c r="AT801" s="32">
        <f t="shared" si="440"/>
        <v>0</v>
      </c>
      <c r="AU801" s="24">
        <v>404.81460751774989</v>
      </c>
      <c r="AV801" s="28">
        <f t="shared" si="441"/>
        <v>1.1241922047293761E-2</v>
      </c>
      <c r="AW801" s="30">
        <f t="shared" si="442"/>
        <v>1.4438270526980575E-4</v>
      </c>
      <c r="AX801" s="33">
        <f t="shared" si="443"/>
        <v>1.1241922047293761E-2</v>
      </c>
      <c r="AY801" s="30">
        <f t="shared" si="444"/>
        <v>1.4438270526980575E-4</v>
      </c>
      <c r="AZ801" s="31">
        <f t="shared" si="445"/>
        <v>0.89582974473861454</v>
      </c>
      <c r="BA801" s="31">
        <f t="shared" si="457"/>
        <v>404.81460751774989</v>
      </c>
      <c r="BB801" s="33">
        <f t="shared" si="446"/>
        <v>0</v>
      </c>
      <c r="BC801" s="31">
        <f t="shared" si="447"/>
        <v>0.47819947132546692</v>
      </c>
      <c r="BD801" s="30">
        <f t="shared" si="448"/>
        <v>1.6131312893305865E-4</v>
      </c>
      <c r="BE801" s="31">
        <f t="shared" si="449"/>
        <v>0.94268476878585938</v>
      </c>
      <c r="BF801" s="31">
        <f t="shared" si="450"/>
        <v>0.53585543043451478</v>
      </c>
      <c r="BG801" s="31">
        <f t="shared" si="451"/>
        <v>0.81324774627483765</v>
      </c>
      <c r="BH801" s="24">
        <v>0</v>
      </c>
      <c r="BI801" s="24">
        <v>180.707505911</v>
      </c>
      <c r="BJ801" s="24">
        <f t="shared" si="459"/>
        <v>16.769321782280191</v>
      </c>
      <c r="BK801" s="28">
        <f t="shared" si="428"/>
        <v>8.3846608911400961E-3</v>
      </c>
      <c r="BL801" s="28" t="str">
        <f t="shared" si="452"/>
        <v>TRUEFALSE</v>
      </c>
      <c r="BM801" s="24" t="str">
        <f t="shared" si="453"/>
        <v>FALSEFALSE</v>
      </c>
      <c r="BN801" s="28">
        <v>0.66150000000000009</v>
      </c>
      <c r="BO801" s="28">
        <f t="shared" si="454"/>
        <v>0.58800000000000008</v>
      </c>
      <c r="BP801" s="24">
        <v>16.59</v>
      </c>
      <c r="BQ801" s="24">
        <f t="shared" si="458"/>
        <v>121.8</v>
      </c>
      <c r="BR801" s="24">
        <v>5</v>
      </c>
      <c r="BS801" s="28">
        <v>34.85</v>
      </c>
      <c r="BT801" s="28">
        <v>853.12800000000004</v>
      </c>
      <c r="BU801" s="24">
        <v>0.49</v>
      </c>
      <c r="BV801" s="28">
        <v>21.97</v>
      </c>
      <c r="BW801" s="28">
        <v>537.82560000000001</v>
      </c>
      <c r="BX801" s="24">
        <v>895</v>
      </c>
      <c r="BY801" s="24">
        <v>1353</v>
      </c>
      <c r="BZ801" s="24">
        <v>200</v>
      </c>
      <c r="CA801" s="24">
        <v>698</v>
      </c>
      <c r="CB801" s="24">
        <v>386</v>
      </c>
      <c r="CC801" s="24">
        <v>1364</v>
      </c>
      <c r="CD801" s="24">
        <v>80.930000000000007</v>
      </c>
      <c r="CE801" s="24">
        <v>27.77</v>
      </c>
      <c r="CF801" s="24">
        <v>102.48</v>
      </c>
      <c r="CG801" s="24">
        <v>0</v>
      </c>
      <c r="CH801" s="24">
        <v>2448</v>
      </c>
      <c r="CI801" s="24">
        <v>100</v>
      </c>
      <c r="CJ801" s="24" t="s">
        <v>1980</v>
      </c>
      <c r="CK801" s="24">
        <v>617</v>
      </c>
      <c r="CL801" s="28">
        <v>1</v>
      </c>
      <c r="CM801" s="28">
        <v>3.99</v>
      </c>
      <c r="CN801" s="24">
        <v>222</v>
      </c>
      <c r="CO801" s="24">
        <v>36.04</v>
      </c>
      <c r="CP801" s="24">
        <v>121</v>
      </c>
      <c r="CQ801" s="24">
        <v>266</v>
      </c>
      <c r="CR801" s="24">
        <v>222</v>
      </c>
      <c r="CS801" s="24">
        <v>609</v>
      </c>
      <c r="CT801" s="24">
        <v>157</v>
      </c>
      <c r="CU801" s="24">
        <v>345</v>
      </c>
      <c r="CV801" s="24">
        <v>274</v>
      </c>
      <c r="CW801" s="24">
        <v>87</v>
      </c>
      <c r="CX801" s="24">
        <v>63.56</v>
      </c>
      <c r="CY801" s="24">
        <v>98.29</v>
      </c>
      <c r="CZ801" s="24">
        <v>84.31</v>
      </c>
      <c r="DA801" s="24">
        <v>35.08</v>
      </c>
      <c r="DB801" s="24">
        <v>310</v>
      </c>
      <c r="DC801" s="24">
        <v>2.69</v>
      </c>
      <c r="DD801" s="24">
        <v>12.5</v>
      </c>
      <c r="DE801" s="24">
        <v>165</v>
      </c>
      <c r="DF801" s="24">
        <v>26.79</v>
      </c>
      <c r="DG801" s="24">
        <v>14.61</v>
      </c>
      <c r="DH801" s="24">
        <v>19.190000000000001</v>
      </c>
    </row>
    <row r="802" spans="1:112" ht="12.3" customHeight="1">
      <c r="A802" s="24">
        <v>813</v>
      </c>
      <c r="B802" s="24" t="s">
        <v>169</v>
      </c>
      <c r="C802" s="24" t="s">
        <v>170</v>
      </c>
      <c r="D802" s="25" t="s">
        <v>700</v>
      </c>
      <c r="E802" s="25" t="s">
        <v>701</v>
      </c>
      <c r="F802" s="25" t="s">
        <v>1186</v>
      </c>
      <c r="G802" s="25" t="s">
        <v>1187</v>
      </c>
      <c r="H802" s="25" t="s">
        <v>323</v>
      </c>
      <c r="I802" s="26">
        <v>7163</v>
      </c>
      <c r="J802" s="27">
        <v>8866.9697724773159</v>
      </c>
      <c r="K802" s="27">
        <f t="shared" si="429"/>
        <v>3443.2540999999997</v>
      </c>
      <c r="L802" s="24">
        <v>915</v>
      </c>
      <c r="M802" s="24">
        <v>551</v>
      </c>
      <c r="N802" s="24">
        <v>296</v>
      </c>
      <c r="O802" s="24">
        <f t="shared" si="430"/>
        <v>847</v>
      </c>
      <c r="P802" s="28">
        <v>48.07</v>
      </c>
      <c r="Q802" s="28">
        <f t="shared" si="431"/>
        <v>0.53115177471217911</v>
      </c>
      <c r="R802" s="29">
        <v>0.52752674719049242</v>
      </c>
      <c r="S802" s="29">
        <v>9.7883169232429679E-2</v>
      </c>
      <c r="T802" s="29">
        <v>0.3612490861914931</v>
      </c>
      <c r="U802" s="28" t="s">
        <v>128</v>
      </c>
      <c r="V802" s="28" t="s">
        <v>129</v>
      </c>
      <c r="W802" s="28">
        <v>0.67525571566604614</v>
      </c>
      <c r="X802" s="27">
        <v>5987.4720195033688</v>
      </c>
      <c r="Y802" s="30">
        <f t="shared" si="432"/>
        <v>4.7949340585322884E-4</v>
      </c>
      <c r="Z802" s="27">
        <f t="shared" si="433"/>
        <v>5987.4720195033688</v>
      </c>
      <c r="AA802" s="27">
        <v>0</v>
      </c>
      <c r="AB802" s="27">
        <v>0</v>
      </c>
      <c r="AC802" s="27">
        <v>0</v>
      </c>
      <c r="AD802" s="27">
        <v>0</v>
      </c>
      <c r="AE802" s="27">
        <v>0</v>
      </c>
      <c r="AF802" s="27">
        <f t="shared" si="434"/>
        <v>0</v>
      </c>
      <c r="AG802" s="27">
        <f t="shared" si="435"/>
        <v>0</v>
      </c>
      <c r="AH802" s="27">
        <v>0</v>
      </c>
      <c r="AI802" s="27">
        <v>0</v>
      </c>
      <c r="AJ802" s="27">
        <v>0</v>
      </c>
      <c r="AK802" s="27">
        <v>0</v>
      </c>
      <c r="AL802" s="27">
        <v>0</v>
      </c>
      <c r="AM802" s="27">
        <v>0</v>
      </c>
      <c r="AN802" s="27">
        <f t="shared" si="436"/>
        <v>0</v>
      </c>
      <c r="AO802" s="27">
        <v>0</v>
      </c>
      <c r="AP802" s="30">
        <f t="shared" si="437"/>
        <v>0</v>
      </c>
      <c r="AQ802" s="30">
        <f t="shared" si="438"/>
        <v>0</v>
      </c>
      <c r="AR802" s="31">
        <f t="shared" si="439"/>
        <v>0</v>
      </c>
      <c r="AS802" s="31">
        <f t="shared" si="456"/>
        <v>0</v>
      </c>
      <c r="AT802" s="32">
        <f t="shared" si="440"/>
        <v>0</v>
      </c>
      <c r="AU802" s="24">
        <v>1962.29310972553</v>
      </c>
      <c r="AV802" s="28">
        <f t="shared" si="441"/>
        <v>5.4493948004356065E-2</v>
      </c>
      <c r="AW802" s="30">
        <f t="shared" si="442"/>
        <v>6.9987886418364741E-4</v>
      </c>
      <c r="AX802" s="33">
        <f t="shared" si="443"/>
        <v>5.4493948004356065E-2</v>
      </c>
      <c r="AY802" s="30">
        <f t="shared" si="444"/>
        <v>6.9987886418364741E-4</v>
      </c>
      <c r="AZ802" s="31">
        <f t="shared" si="445"/>
        <v>0.90038654653369909</v>
      </c>
      <c r="BA802" s="31">
        <f t="shared" si="457"/>
        <v>1962.29310972553</v>
      </c>
      <c r="BB802" s="33">
        <f t="shared" si="446"/>
        <v>0</v>
      </c>
      <c r="BC802" s="31">
        <f t="shared" si="447"/>
        <v>0.4941357472428492</v>
      </c>
      <c r="BD802" s="30">
        <f t="shared" si="448"/>
        <v>4.7949340585322884E-4</v>
      </c>
      <c r="BE802" s="31">
        <f t="shared" si="449"/>
        <v>0.94391685916720591</v>
      </c>
      <c r="BF802" s="31">
        <f t="shared" si="450"/>
        <v>0.53988402274636849</v>
      </c>
      <c r="BG802" s="31">
        <f t="shared" si="451"/>
        <v>0.81936179016092558</v>
      </c>
      <c r="BH802" s="24">
        <v>67.709999999999994</v>
      </c>
      <c r="BI802" s="24">
        <v>194.63357052500001</v>
      </c>
      <c r="BJ802" s="24">
        <f t="shared" si="459"/>
        <v>45.557247645202011</v>
      </c>
      <c r="BK802" s="28">
        <f t="shared" si="428"/>
        <v>2.2778623822601006E-2</v>
      </c>
      <c r="BL802" s="28" t="str">
        <f t="shared" si="452"/>
        <v>TRUETRUE</v>
      </c>
      <c r="BM802" s="24" t="str">
        <f t="shared" si="453"/>
        <v>TRUETRUE</v>
      </c>
      <c r="BN802" s="28">
        <v>0.59840000000000004</v>
      </c>
      <c r="BO802" s="28">
        <f t="shared" si="454"/>
        <v>0.53191111111111111</v>
      </c>
      <c r="BP802" s="24">
        <v>16.47</v>
      </c>
      <c r="BQ802" s="24">
        <f t="shared" si="458"/>
        <v>107.62962962962963</v>
      </c>
      <c r="BR802" s="24">
        <v>27</v>
      </c>
      <c r="BS802" s="28">
        <v>26.36</v>
      </c>
      <c r="BT802" s="28">
        <v>1888.1668</v>
      </c>
      <c r="BU802" s="24">
        <v>4.93</v>
      </c>
      <c r="BV802" s="28">
        <v>17.12</v>
      </c>
      <c r="BW802" s="28">
        <v>1226.3056000000001</v>
      </c>
      <c r="BX802" s="24">
        <v>2475</v>
      </c>
      <c r="BY802" s="24">
        <v>4136</v>
      </c>
      <c r="BZ802" s="24">
        <v>552</v>
      </c>
      <c r="CA802" s="24">
        <v>1953</v>
      </c>
      <c r="CB802" s="24">
        <v>1060</v>
      </c>
      <c r="CC802" s="24">
        <v>4150</v>
      </c>
      <c r="CD802" s="24">
        <v>73.19</v>
      </c>
      <c r="CE802" s="24">
        <v>28.13</v>
      </c>
      <c r="CF802" s="24">
        <v>109.63</v>
      </c>
      <c r="CG802" s="24">
        <v>4850</v>
      </c>
      <c r="CH802" s="24">
        <v>2313</v>
      </c>
      <c r="CI802" s="24">
        <v>32.29</v>
      </c>
      <c r="CJ802" s="24" t="s">
        <v>98</v>
      </c>
      <c r="CK802" s="24">
        <v>1783</v>
      </c>
      <c r="CL802" s="28">
        <v>1.01</v>
      </c>
      <c r="CM802" s="28">
        <v>4.05</v>
      </c>
      <c r="CN802" s="24">
        <v>569</v>
      </c>
      <c r="CO802" s="24">
        <v>31.97</v>
      </c>
      <c r="CP802" s="24">
        <v>460</v>
      </c>
      <c r="CQ802" s="24">
        <v>1272</v>
      </c>
      <c r="CR802" s="24">
        <v>734</v>
      </c>
      <c r="CS802" s="24">
        <v>2906</v>
      </c>
      <c r="CT802" s="24">
        <v>417</v>
      </c>
      <c r="CU802" s="24">
        <v>1001</v>
      </c>
      <c r="CV802" s="24">
        <v>670</v>
      </c>
      <c r="CW802" s="24">
        <v>305</v>
      </c>
      <c r="CX802" s="24">
        <v>60.26</v>
      </c>
      <c r="CY802" s="24">
        <v>97.66</v>
      </c>
      <c r="CZ802" s="24">
        <v>76.48</v>
      </c>
      <c r="DA802" s="24">
        <v>37.94</v>
      </c>
      <c r="DB802" s="24">
        <v>915</v>
      </c>
      <c r="DC802" s="24">
        <v>3.45</v>
      </c>
      <c r="DD802" s="24">
        <v>10</v>
      </c>
      <c r="DE802" s="24">
        <v>313</v>
      </c>
      <c r="DF802" s="24">
        <v>17.579999999999998</v>
      </c>
      <c r="DG802" s="24">
        <v>21.57</v>
      </c>
      <c r="DH802" s="24">
        <v>19.07</v>
      </c>
    </row>
    <row r="803" spans="1:112" ht="12.3" customHeight="1">
      <c r="A803" s="24">
        <v>814</v>
      </c>
      <c r="B803" s="24" t="s">
        <v>169</v>
      </c>
      <c r="C803" s="24" t="s">
        <v>170</v>
      </c>
      <c r="D803" s="25" t="s">
        <v>169</v>
      </c>
      <c r="E803" s="25" t="s">
        <v>171</v>
      </c>
      <c r="F803" s="25" t="s">
        <v>172</v>
      </c>
      <c r="G803" s="25" t="s">
        <v>173</v>
      </c>
      <c r="H803" s="25" t="s">
        <v>323</v>
      </c>
      <c r="I803" s="26">
        <v>145438</v>
      </c>
      <c r="J803" s="27">
        <v>180117.59565250098</v>
      </c>
      <c r="K803" s="27">
        <f t="shared" si="429"/>
        <v>34148.842400000001</v>
      </c>
      <c r="L803" s="24">
        <v>25644</v>
      </c>
      <c r="M803" s="24">
        <v>5623</v>
      </c>
      <c r="N803" s="24">
        <v>2247</v>
      </c>
      <c r="O803" s="24">
        <f t="shared" si="430"/>
        <v>7870</v>
      </c>
      <c r="P803" s="28">
        <v>23.48</v>
      </c>
      <c r="Q803" s="28">
        <f t="shared" si="431"/>
        <v>0.41014800720774991</v>
      </c>
      <c r="R803" s="29">
        <v>0.40580642693106089</v>
      </c>
      <c r="S803" s="29">
        <v>0.21411873830099945</v>
      </c>
      <c r="T803" s="29">
        <v>0.53449073748234832</v>
      </c>
      <c r="U803" s="28" t="s">
        <v>168</v>
      </c>
      <c r="V803" s="28" t="s">
        <v>119</v>
      </c>
      <c r="W803" s="28">
        <v>0.37382080347619029</v>
      </c>
      <c r="X803" s="27">
        <v>67331.704327017476</v>
      </c>
      <c r="Y803" s="30">
        <f t="shared" si="432"/>
        <v>5.3921100799302086E-3</v>
      </c>
      <c r="Z803" s="27">
        <f t="shared" si="433"/>
        <v>60135.704327017476</v>
      </c>
      <c r="AA803" s="27">
        <v>0</v>
      </c>
      <c r="AB803" s="27">
        <v>0</v>
      </c>
      <c r="AC803" s="27">
        <v>306</v>
      </c>
      <c r="AD803" s="27">
        <v>6816</v>
      </c>
      <c r="AE803" s="27">
        <v>94298</v>
      </c>
      <c r="AF803" s="27">
        <f t="shared" si="434"/>
        <v>94298</v>
      </c>
      <c r="AG803" s="27">
        <f t="shared" si="435"/>
        <v>3</v>
      </c>
      <c r="AH803" s="27">
        <v>0</v>
      </c>
      <c r="AI803" s="27">
        <v>0</v>
      </c>
      <c r="AJ803" s="27">
        <v>370</v>
      </c>
      <c r="AK803" s="27">
        <v>6826</v>
      </c>
      <c r="AL803" s="27">
        <v>94298</v>
      </c>
      <c r="AM803" s="27">
        <v>94668</v>
      </c>
      <c r="AN803" s="27">
        <f t="shared" si="436"/>
        <v>3</v>
      </c>
      <c r="AO803" s="27">
        <v>7196</v>
      </c>
      <c r="AP803" s="30">
        <f t="shared" si="437"/>
        <v>4.161519225166296E-3</v>
      </c>
      <c r="AQ803" s="30">
        <f t="shared" si="438"/>
        <v>0</v>
      </c>
      <c r="AR803" s="31">
        <f t="shared" si="439"/>
        <v>0.10687387274574807</v>
      </c>
      <c r="AS803" s="31">
        <f t="shared" si="456"/>
        <v>0.10687387274574807</v>
      </c>
      <c r="AT803" s="32">
        <f t="shared" si="440"/>
        <v>3.9951676980427654E-2</v>
      </c>
      <c r="AU803" s="24">
        <v>14784.23895667985</v>
      </c>
      <c r="AV803" s="28">
        <f t="shared" si="441"/>
        <v>0.41056636493106541</v>
      </c>
      <c r="AW803" s="30">
        <f t="shared" si="442"/>
        <v>5.2730024467486439E-3</v>
      </c>
      <c r="AX803" s="33">
        <f t="shared" si="443"/>
        <v>0.41056636493106541</v>
      </c>
      <c r="AY803" s="30">
        <f t="shared" si="444"/>
        <v>5.2730024467486439E-3</v>
      </c>
      <c r="AZ803" s="31">
        <f t="shared" si="445"/>
        <v>0.93790042924158623</v>
      </c>
      <c r="BA803" s="31">
        <f t="shared" si="457"/>
        <v>14784.23895667985</v>
      </c>
      <c r="BB803" s="33">
        <f t="shared" si="446"/>
        <v>0</v>
      </c>
      <c r="BC803" s="31">
        <f t="shared" si="447"/>
        <v>0.58475774036790418</v>
      </c>
      <c r="BD803" s="30">
        <f t="shared" si="448"/>
        <v>1.2305908547639126E-3</v>
      </c>
      <c r="BE803" s="31">
        <f t="shared" si="449"/>
        <v>0.94682533593142981</v>
      </c>
      <c r="BF803" s="31">
        <f t="shared" si="450"/>
        <v>0.44201274982918343</v>
      </c>
      <c r="BG803" s="31">
        <f t="shared" si="451"/>
        <v>0.67082621954926003</v>
      </c>
      <c r="BH803" s="24">
        <v>100</v>
      </c>
      <c r="BI803" s="24">
        <v>40.752007095099998</v>
      </c>
      <c r="BJ803" s="24">
        <f t="shared" si="459"/>
        <v>4419.8460024845808</v>
      </c>
      <c r="BK803" s="28">
        <v>1</v>
      </c>
      <c r="BL803" s="28" t="str">
        <f t="shared" si="452"/>
        <v>FALSETRUE</v>
      </c>
      <c r="BM803" s="24" t="str">
        <f t="shared" si="453"/>
        <v>TRUETRUE</v>
      </c>
      <c r="BN803" s="28">
        <v>0.38569999999999999</v>
      </c>
      <c r="BO803" s="28">
        <f t="shared" si="454"/>
        <v>0.34284444444444445</v>
      </c>
      <c r="BP803" s="24">
        <v>3.32</v>
      </c>
      <c r="BQ803" s="24">
        <f t="shared" si="458"/>
        <v>403.5612244897959</v>
      </c>
      <c r="BR803" s="24">
        <v>98</v>
      </c>
      <c r="BS803" s="28">
        <v>5.34</v>
      </c>
      <c r="BT803" s="28">
        <v>7766.3891999999996</v>
      </c>
      <c r="BU803" s="24">
        <v>0.14000000000000001</v>
      </c>
      <c r="BV803" s="28">
        <v>1.94</v>
      </c>
      <c r="BW803" s="28">
        <v>2821.4971999999998</v>
      </c>
      <c r="BX803" s="24">
        <v>38242</v>
      </c>
      <c r="BY803" s="24">
        <v>99148</v>
      </c>
      <c r="BZ803" s="24">
        <v>8048</v>
      </c>
      <c r="CA803" s="24">
        <v>30323</v>
      </c>
      <c r="CB803" s="24">
        <v>16537</v>
      </c>
      <c r="CC803" s="24">
        <v>98578</v>
      </c>
      <c r="CD803" s="24">
        <v>46.69</v>
      </c>
      <c r="CE803" s="24">
        <v>29.68</v>
      </c>
      <c r="CF803" s="24">
        <v>94.13</v>
      </c>
      <c r="CG803" s="24">
        <v>145438</v>
      </c>
      <c r="CH803" s="24">
        <v>0</v>
      </c>
      <c r="CI803" s="24">
        <v>0</v>
      </c>
      <c r="CJ803" s="24" t="s">
        <v>98</v>
      </c>
      <c r="CK803" s="24">
        <v>34353</v>
      </c>
      <c r="CL803" s="28">
        <v>1.05</v>
      </c>
      <c r="CM803" s="28">
        <v>4.43</v>
      </c>
      <c r="CN803" s="24">
        <v>16757</v>
      </c>
      <c r="CO803" s="24">
        <v>48.84</v>
      </c>
      <c r="CP803" s="24">
        <v>10193</v>
      </c>
      <c r="CQ803" s="24">
        <v>16337</v>
      </c>
      <c r="CR803" s="24">
        <v>12663</v>
      </c>
      <c r="CS803" s="24">
        <v>39549</v>
      </c>
      <c r="CT803" s="24">
        <v>6615</v>
      </c>
      <c r="CU803" s="24">
        <v>15212</v>
      </c>
      <c r="CV803" s="24">
        <v>11973</v>
      </c>
      <c r="CW803" s="24">
        <v>9730</v>
      </c>
      <c r="CX803" s="24">
        <v>68.14</v>
      </c>
      <c r="CY803" s="24">
        <v>98.28</v>
      </c>
      <c r="CZ803" s="24">
        <v>86.22</v>
      </c>
      <c r="DA803" s="24">
        <v>50.42</v>
      </c>
      <c r="DB803" s="24">
        <v>3995</v>
      </c>
      <c r="DC803" s="24">
        <v>2.16</v>
      </c>
      <c r="DD803" s="24">
        <v>9.2100000000000009</v>
      </c>
      <c r="DE803" s="24">
        <v>4500</v>
      </c>
      <c r="DF803" s="24">
        <v>13.12</v>
      </c>
      <c r="DG803" s="24">
        <v>5.16</v>
      </c>
      <c r="DH803" s="24">
        <v>3.42</v>
      </c>
    </row>
    <row r="804" spans="1:112" ht="12.3" customHeight="1">
      <c r="A804" s="24">
        <v>815</v>
      </c>
      <c r="B804" s="24" t="s">
        <v>169</v>
      </c>
      <c r="C804" s="24" t="s">
        <v>170</v>
      </c>
      <c r="D804" s="25" t="s">
        <v>169</v>
      </c>
      <c r="E804" s="25" t="s">
        <v>171</v>
      </c>
      <c r="F804" s="25" t="s">
        <v>717</v>
      </c>
      <c r="G804" s="25" t="s">
        <v>890</v>
      </c>
      <c r="H804" s="25" t="s">
        <v>323</v>
      </c>
      <c r="I804" s="26">
        <v>38522</v>
      </c>
      <c r="J804" s="27">
        <v>47707.545618927943</v>
      </c>
      <c r="K804" s="27">
        <f t="shared" si="429"/>
        <v>9545.7515999999996</v>
      </c>
      <c r="L804" s="24">
        <v>6311</v>
      </c>
      <c r="M804" s="24">
        <v>1558</v>
      </c>
      <c r="N804" s="24">
        <v>521</v>
      </c>
      <c r="O804" s="24">
        <f t="shared" si="430"/>
        <v>2079</v>
      </c>
      <c r="P804" s="28">
        <v>24.78</v>
      </c>
      <c r="Q804" s="28">
        <f t="shared" si="431"/>
        <v>0.41779304653323418</v>
      </c>
      <c r="R804" s="29">
        <v>0.40580642693106089</v>
      </c>
      <c r="S804" s="29">
        <v>0.21411873830099945</v>
      </c>
      <c r="T804" s="29">
        <v>0.53449073748234832</v>
      </c>
      <c r="U804" s="28" t="s">
        <v>168</v>
      </c>
      <c r="V804" s="28" t="s">
        <v>119</v>
      </c>
      <c r="W804" s="28">
        <v>0.39451786670102196</v>
      </c>
      <c r="X804" s="27">
        <v>18821.479123121138</v>
      </c>
      <c r="Y804" s="30">
        <f t="shared" si="432"/>
        <v>1.507276376164069E-3</v>
      </c>
      <c r="Z804" s="27">
        <f t="shared" si="433"/>
        <v>18283.479123121138</v>
      </c>
      <c r="AA804" s="27">
        <v>0</v>
      </c>
      <c r="AB804" s="27">
        <v>0</v>
      </c>
      <c r="AC804" s="27">
        <v>20</v>
      </c>
      <c r="AD804" s="27">
        <v>538</v>
      </c>
      <c r="AE804" s="27">
        <v>0</v>
      </c>
      <c r="AF804" s="27">
        <f t="shared" si="434"/>
        <v>538</v>
      </c>
      <c r="AG804" s="27">
        <f t="shared" si="435"/>
        <v>2</v>
      </c>
      <c r="AH804" s="27">
        <v>0</v>
      </c>
      <c r="AI804" s="27">
        <v>0</v>
      </c>
      <c r="AJ804" s="27">
        <v>0</v>
      </c>
      <c r="AK804" s="27">
        <v>538</v>
      </c>
      <c r="AL804" s="27">
        <v>0</v>
      </c>
      <c r="AM804" s="27">
        <v>538</v>
      </c>
      <c r="AN804" s="27">
        <f t="shared" si="436"/>
        <v>1</v>
      </c>
      <c r="AO804" s="27">
        <v>538</v>
      </c>
      <c r="AP804" s="30">
        <f t="shared" si="437"/>
        <v>3.1113081477758021E-4</v>
      </c>
      <c r="AQ804" s="30">
        <f t="shared" si="438"/>
        <v>0</v>
      </c>
      <c r="AR804" s="31">
        <f t="shared" si="439"/>
        <v>2.8584363454150476E-2</v>
      </c>
      <c r="AS804" s="31">
        <f t="shared" si="456"/>
        <v>2.8584363454150476E-2</v>
      </c>
      <c r="AT804" s="32">
        <f t="shared" si="440"/>
        <v>1.12770420909381E-2</v>
      </c>
      <c r="AU804" s="24">
        <v>3071.7161101341571</v>
      </c>
      <c r="AV804" s="28">
        <f t="shared" si="441"/>
        <v>8.5303228737936498E-2</v>
      </c>
      <c r="AW804" s="30">
        <f t="shared" si="442"/>
        <v>1.0955698573267712E-3</v>
      </c>
      <c r="AX804" s="33">
        <f t="shared" si="443"/>
        <v>8.5303228737936498E-2</v>
      </c>
      <c r="AY804" s="30">
        <f t="shared" si="444"/>
        <v>1.0955698573267712E-3</v>
      </c>
      <c r="AZ804" s="31">
        <f t="shared" si="445"/>
        <v>0.90363244733592785</v>
      </c>
      <c r="BA804" s="31">
        <f t="shared" si="457"/>
        <v>3071.7161101341571</v>
      </c>
      <c r="BB804" s="33">
        <f t="shared" si="446"/>
        <v>0</v>
      </c>
      <c r="BC804" s="31">
        <f t="shared" si="447"/>
        <v>0.46491403433497508</v>
      </c>
      <c r="BD804" s="30">
        <f t="shared" si="448"/>
        <v>1.1961455613864887E-3</v>
      </c>
      <c r="BE804" s="31">
        <f t="shared" si="449"/>
        <v>0.94669195332499134</v>
      </c>
      <c r="BF804" s="31">
        <f t="shared" si="450"/>
        <v>0.44757236546739243</v>
      </c>
      <c r="BG804" s="31">
        <f t="shared" si="451"/>
        <v>0.67926384027890629</v>
      </c>
      <c r="BH804" s="24">
        <v>90.14</v>
      </c>
      <c r="BI804" s="24">
        <v>190.50957719799999</v>
      </c>
      <c r="BJ804" s="24">
        <f t="shared" si="459"/>
        <v>250.4207206829536</v>
      </c>
      <c r="BK804" s="28">
        <f t="shared" ref="BK804:BK822" si="460">BJ804/(2000)</f>
        <v>0.12521036034147681</v>
      </c>
      <c r="BL804" s="28" t="str">
        <f t="shared" si="452"/>
        <v>FALSETRUE</v>
      </c>
      <c r="BM804" s="24" t="str">
        <f t="shared" si="453"/>
        <v>FALSETRUE</v>
      </c>
      <c r="BN804" s="28">
        <v>0.38090000000000002</v>
      </c>
      <c r="BO804" s="28">
        <f t="shared" si="454"/>
        <v>0.33857777777777781</v>
      </c>
      <c r="BP804" s="24">
        <v>5.08</v>
      </c>
      <c r="BQ804" s="24">
        <f t="shared" si="458"/>
        <v>353.90909090909093</v>
      </c>
      <c r="BR804" s="24">
        <v>22</v>
      </c>
      <c r="BS804" s="28">
        <v>9.4499999999999993</v>
      </c>
      <c r="BT804" s="28">
        <v>3640.3289999999993</v>
      </c>
      <c r="BU804" s="24">
        <v>0.32</v>
      </c>
      <c r="BV804" s="28">
        <v>11.66</v>
      </c>
      <c r="BW804" s="28">
        <v>4491.6652000000004</v>
      </c>
      <c r="BX804" s="24">
        <v>9739</v>
      </c>
      <c r="BY804" s="24">
        <v>25571</v>
      </c>
      <c r="BZ804" s="24">
        <v>3212</v>
      </c>
      <c r="CA804" s="24">
        <v>7803</v>
      </c>
      <c r="CB804" s="24">
        <v>4237</v>
      </c>
      <c r="CC804" s="24">
        <v>26482</v>
      </c>
      <c r="CD804" s="24">
        <v>50.65</v>
      </c>
      <c r="CE804" s="24">
        <v>31.19</v>
      </c>
      <c r="CF804" s="24">
        <v>98.38</v>
      </c>
      <c r="CG804" s="24">
        <v>34725</v>
      </c>
      <c r="CH804" s="24">
        <v>3797</v>
      </c>
      <c r="CI804" s="24">
        <v>9.86</v>
      </c>
      <c r="CJ804" s="24" t="s">
        <v>98</v>
      </c>
      <c r="CK804" s="24">
        <v>8666</v>
      </c>
      <c r="CL804" s="28">
        <v>1.08</v>
      </c>
      <c r="CM804" s="28">
        <v>4.75</v>
      </c>
      <c r="CN804" s="24">
        <v>4179</v>
      </c>
      <c r="CO804" s="24">
        <v>48.31</v>
      </c>
      <c r="CP804" s="24">
        <v>1851</v>
      </c>
      <c r="CQ804" s="24">
        <v>3371</v>
      </c>
      <c r="CR804" s="24">
        <v>2055</v>
      </c>
      <c r="CS804" s="24">
        <v>7786</v>
      </c>
      <c r="CT804" s="24">
        <v>1782</v>
      </c>
      <c r="CU804" s="24">
        <v>3829</v>
      </c>
      <c r="CV804" s="24">
        <v>3002</v>
      </c>
      <c r="CW804" s="24">
        <v>2247</v>
      </c>
      <c r="CX804" s="24">
        <v>70.88</v>
      </c>
      <c r="CY804" s="24">
        <v>97.83</v>
      </c>
      <c r="CZ804" s="24">
        <v>82.91</v>
      </c>
      <c r="DA804" s="24">
        <v>44.92</v>
      </c>
      <c r="DB804" s="24">
        <v>1630</v>
      </c>
      <c r="DC804" s="24">
        <v>2.94</v>
      </c>
      <c r="DD804" s="24">
        <v>9.61</v>
      </c>
      <c r="DE804" s="24">
        <v>561</v>
      </c>
      <c r="DF804" s="24">
        <v>6.48</v>
      </c>
      <c r="DG804" s="24">
        <v>9.93</v>
      </c>
      <c r="DH804" s="24">
        <v>5.48</v>
      </c>
    </row>
    <row r="805" spans="1:112" ht="12.3" customHeight="1">
      <c r="A805" s="24">
        <v>816</v>
      </c>
      <c r="B805" s="24" t="s">
        <v>169</v>
      </c>
      <c r="C805" s="24" t="s">
        <v>170</v>
      </c>
      <c r="D805" s="25" t="s">
        <v>169</v>
      </c>
      <c r="E805" s="25" t="s">
        <v>171</v>
      </c>
      <c r="F805" s="25" t="s">
        <v>398</v>
      </c>
      <c r="G805" s="25" t="s">
        <v>399</v>
      </c>
      <c r="H805" s="25" t="s">
        <v>323</v>
      </c>
      <c r="I805" s="26">
        <v>69716</v>
      </c>
      <c r="J805" s="27">
        <v>86339.734447047944</v>
      </c>
      <c r="K805" s="27">
        <f t="shared" si="429"/>
        <v>16452.976000000002</v>
      </c>
      <c r="L805" s="24">
        <v>12260</v>
      </c>
      <c r="M805" s="24">
        <v>2817</v>
      </c>
      <c r="N805" s="24">
        <v>971</v>
      </c>
      <c r="O805" s="24">
        <f t="shared" si="430"/>
        <v>3788</v>
      </c>
      <c r="P805" s="28">
        <v>23.6</v>
      </c>
      <c r="Q805" s="28">
        <f t="shared" si="431"/>
        <v>0.41202723830207838</v>
      </c>
      <c r="R805" s="29">
        <v>0.40580642693106089</v>
      </c>
      <c r="S805" s="29">
        <v>0.21411873830099945</v>
      </c>
      <c r="T805" s="29">
        <v>0.53449073748234832</v>
      </c>
      <c r="U805" s="28" t="s">
        <v>168</v>
      </c>
      <c r="V805" s="28" t="s">
        <v>119</v>
      </c>
      <c r="W805" s="28">
        <v>0.37573130162002094</v>
      </c>
      <c r="X805" s="27">
        <v>32440.540805316283</v>
      </c>
      <c r="Y805" s="30">
        <f t="shared" si="432"/>
        <v>2.5979286997573248E-3</v>
      </c>
      <c r="Z805" s="27">
        <f t="shared" si="433"/>
        <v>32440.540805316283</v>
      </c>
      <c r="AA805" s="27">
        <v>0</v>
      </c>
      <c r="AB805" s="27">
        <v>0</v>
      </c>
      <c r="AC805" s="27">
        <v>0</v>
      </c>
      <c r="AD805" s="27">
        <v>0</v>
      </c>
      <c r="AE805" s="27">
        <v>0</v>
      </c>
      <c r="AF805" s="27">
        <f t="shared" si="434"/>
        <v>0</v>
      </c>
      <c r="AG805" s="27">
        <f t="shared" si="435"/>
        <v>0</v>
      </c>
      <c r="AH805" s="27">
        <v>0</v>
      </c>
      <c r="AI805" s="27">
        <v>0</v>
      </c>
      <c r="AJ805" s="27">
        <v>0</v>
      </c>
      <c r="AK805" s="27">
        <v>0</v>
      </c>
      <c r="AL805" s="27">
        <v>0</v>
      </c>
      <c r="AM805" s="27">
        <v>0</v>
      </c>
      <c r="AN805" s="27">
        <f t="shared" si="436"/>
        <v>0</v>
      </c>
      <c r="AO805" s="27">
        <v>0</v>
      </c>
      <c r="AP805" s="30">
        <f t="shared" si="437"/>
        <v>0</v>
      </c>
      <c r="AQ805" s="30">
        <f t="shared" si="438"/>
        <v>0</v>
      </c>
      <c r="AR805" s="31">
        <f t="shared" si="439"/>
        <v>0</v>
      </c>
      <c r="AS805" s="31">
        <f t="shared" si="456"/>
        <v>0</v>
      </c>
      <c r="AT805" s="32">
        <f t="shared" si="440"/>
        <v>0</v>
      </c>
      <c r="AU805" s="24">
        <v>7618.3278716475443</v>
      </c>
      <c r="AV805" s="28">
        <f t="shared" si="441"/>
        <v>0.21156511270416994</v>
      </c>
      <c r="AW805" s="30">
        <f t="shared" si="442"/>
        <v>2.7171815624084271E-3</v>
      </c>
      <c r="AX805" s="33">
        <f t="shared" si="443"/>
        <v>0.21156511270416994</v>
      </c>
      <c r="AY805" s="30">
        <f t="shared" si="444"/>
        <v>2.7171815624084271E-3</v>
      </c>
      <c r="AZ805" s="31">
        <f t="shared" si="445"/>
        <v>0.91693472316641167</v>
      </c>
      <c r="BA805" s="31">
        <f t="shared" si="457"/>
        <v>7618.3278716475443</v>
      </c>
      <c r="BB805" s="33">
        <f t="shared" si="446"/>
        <v>0</v>
      </c>
      <c r="BC805" s="31">
        <f t="shared" si="447"/>
        <v>0.51143542093388084</v>
      </c>
      <c r="BD805" s="30">
        <f t="shared" si="448"/>
        <v>2.5979286997573248E-3</v>
      </c>
      <c r="BE805" s="31">
        <f t="shared" si="449"/>
        <v>0.95212008211486476</v>
      </c>
      <c r="BF805" s="31">
        <f t="shared" si="450"/>
        <v>0.44348310414488101</v>
      </c>
      <c r="BG805" s="31">
        <f t="shared" si="451"/>
        <v>0.67305772130430785</v>
      </c>
      <c r="BH805" s="24">
        <v>96.07</v>
      </c>
      <c r="BI805" s="24">
        <v>84.516976327699993</v>
      </c>
      <c r="BJ805" s="24">
        <f t="shared" si="459"/>
        <v>1021.5667691693149</v>
      </c>
      <c r="BK805" s="28">
        <f t="shared" si="460"/>
        <v>0.51078338458465744</v>
      </c>
      <c r="BL805" s="28" t="str">
        <f t="shared" si="452"/>
        <v>FALSETRUE</v>
      </c>
      <c r="BM805" s="24" t="str">
        <f t="shared" si="453"/>
        <v>TRUETRUE</v>
      </c>
      <c r="BN805" s="28">
        <v>0.3836</v>
      </c>
      <c r="BO805" s="28">
        <f t="shared" si="454"/>
        <v>0.34097777777777777</v>
      </c>
      <c r="BP805" s="24">
        <v>3.73</v>
      </c>
      <c r="BQ805" s="24">
        <f t="shared" si="458"/>
        <v>440.78260869565219</v>
      </c>
      <c r="BR805" s="24">
        <v>46</v>
      </c>
      <c r="BS805" s="28">
        <v>4.95</v>
      </c>
      <c r="BT805" s="28">
        <v>3450.942</v>
      </c>
      <c r="BU805" s="24">
        <v>0.1</v>
      </c>
      <c r="BV805" s="28">
        <v>2.95</v>
      </c>
      <c r="BW805" s="28">
        <v>2056.6220000000003</v>
      </c>
      <c r="BX805" s="24">
        <v>18228</v>
      </c>
      <c r="BY805" s="24">
        <v>47522</v>
      </c>
      <c r="BZ805" s="24">
        <v>3966</v>
      </c>
      <c r="CA805" s="24">
        <v>14290</v>
      </c>
      <c r="CB805" s="24">
        <v>8007</v>
      </c>
      <c r="CC805" s="24">
        <v>47419</v>
      </c>
      <c r="CD805" s="24">
        <v>46.7</v>
      </c>
      <c r="CE805" s="24">
        <v>29.65</v>
      </c>
      <c r="CF805" s="24">
        <v>100.81</v>
      </c>
      <c r="CG805" s="24">
        <v>66977</v>
      </c>
      <c r="CH805" s="24">
        <v>2739</v>
      </c>
      <c r="CI805" s="24">
        <v>3.93</v>
      </c>
      <c r="CJ805" s="24" t="s">
        <v>98</v>
      </c>
      <c r="CK805" s="24">
        <v>16529</v>
      </c>
      <c r="CL805" s="28">
        <v>1.07</v>
      </c>
      <c r="CM805" s="28">
        <v>4.45</v>
      </c>
      <c r="CN805" s="24">
        <v>7229</v>
      </c>
      <c r="CO805" s="24">
        <v>43.79</v>
      </c>
      <c r="CP805" s="24">
        <v>4167</v>
      </c>
      <c r="CQ805" s="24">
        <v>8241</v>
      </c>
      <c r="CR805" s="24">
        <v>7868</v>
      </c>
      <c r="CS805" s="24">
        <v>20276</v>
      </c>
      <c r="CT805" s="24">
        <v>3158</v>
      </c>
      <c r="CU805" s="24">
        <v>7035</v>
      </c>
      <c r="CV805" s="24">
        <v>5715</v>
      </c>
      <c r="CW805" s="24">
        <v>4625</v>
      </c>
      <c r="CX805" s="24">
        <v>66.650000000000006</v>
      </c>
      <c r="CY805" s="24">
        <v>97.98</v>
      </c>
      <c r="CZ805" s="24">
        <v>85.29</v>
      </c>
      <c r="DA805" s="24">
        <v>48.09</v>
      </c>
      <c r="DB805" s="24">
        <v>2163</v>
      </c>
      <c r="DC805" s="24">
        <v>2.5</v>
      </c>
      <c r="DD805" s="24">
        <v>10.56</v>
      </c>
      <c r="DE805" s="24">
        <v>1933</v>
      </c>
      <c r="DF805" s="24">
        <v>11.71</v>
      </c>
      <c r="DG805" s="24">
        <v>4.42</v>
      </c>
      <c r="DH805" s="24">
        <v>3.34</v>
      </c>
    </row>
    <row r="806" spans="1:112" ht="12.3" customHeight="1">
      <c r="A806" s="24">
        <v>817</v>
      </c>
      <c r="B806" s="24" t="s">
        <v>169</v>
      </c>
      <c r="C806" s="24" t="s">
        <v>170</v>
      </c>
      <c r="D806" s="25" t="s">
        <v>169</v>
      </c>
      <c r="E806" s="25" t="s">
        <v>171</v>
      </c>
      <c r="F806" s="25" t="s">
        <v>522</v>
      </c>
      <c r="G806" s="25" t="s">
        <v>523</v>
      </c>
      <c r="H806" s="25" t="s">
        <v>323</v>
      </c>
      <c r="I806" s="26">
        <v>63623</v>
      </c>
      <c r="J806" s="27">
        <v>78793.862595738872</v>
      </c>
      <c r="K806" s="27">
        <f t="shared" si="429"/>
        <v>10675.939400000001</v>
      </c>
      <c r="L806" s="24">
        <v>12271</v>
      </c>
      <c r="M806" s="24">
        <v>1758</v>
      </c>
      <c r="N806" s="24">
        <v>717</v>
      </c>
      <c r="O806" s="24">
        <f t="shared" si="430"/>
        <v>2475</v>
      </c>
      <c r="P806" s="28">
        <v>16.78</v>
      </c>
      <c r="Q806" s="28">
        <f t="shared" si="431"/>
        <v>0.37513685257638008</v>
      </c>
      <c r="R806" s="29">
        <v>0.40580642693106089</v>
      </c>
      <c r="S806" s="29">
        <v>0.21411873830099945</v>
      </c>
      <c r="T806" s="29">
        <v>0.53449073748234832</v>
      </c>
      <c r="U806" s="28" t="s">
        <v>168</v>
      </c>
      <c r="V806" s="28" t="s">
        <v>119</v>
      </c>
      <c r="W806" s="28">
        <v>0.26715132377898099</v>
      </c>
      <c r="X806" s="27">
        <v>21049.884698110774</v>
      </c>
      <c r="Y806" s="30">
        <f t="shared" si="432"/>
        <v>1.6857332900825962E-3</v>
      </c>
      <c r="Z806" s="27">
        <f t="shared" si="433"/>
        <v>20982.884698110774</v>
      </c>
      <c r="AA806" s="27">
        <v>0</v>
      </c>
      <c r="AB806" s="27">
        <v>0</v>
      </c>
      <c r="AC806" s="27">
        <v>71</v>
      </c>
      <c r="AD806" s="27">
        <v>0</v>
      </c>
      <c r="AE806" s="27">
        <v>0</v>
      </c>
      <c r="AF806" s="27">
        <f t="shared" si="434"/>
        <v>71</v>
      </c>
      <c r="AG806" s="27">
        <f t="shared" si="435"/>
        <v>1</v>
      </c>
      <c r="AH806" s="27">
        <v>0</v>
      </c>
      <c r="AI806" s="27">
        <v>0</v>
      </c>
      <c r="AJ806" s="27">
        <v>67</v>
      </c>
      <c r="AK806" s="27">
        <v>0</v>
      </c>
      <c r="AL806" s="27">
        <v>0</v>
      </c>
      <c r="AM806" s="27">
        <v>67</v>
      </c>
      <c r="AN806" s="27">
        <f t="shared" si="436"/>
        <v>1</v>
      </c>
      <c r="AO806" s="27">
        <v>67</v>
      </c>
      <c r="AP806" s="30">
        <f t="shared" si="437"/>
        <v>3.8746774331036944E-5</v>
      </c>
      <c r="AQ806" s="30">
        <f t="shared" si="438"/>
        <v>0</v>
      </c>
      <c r="AR806" s="31">
        <f t="shared" si="439"/>
        <v>3.1829152967290716E-3</v>
      </c>
      <c r="AS806" s="31">
        <f t="shared" ref="AS806:AS813" si="461">AR806/1</f>
        <v>3.1829152967290716E-3</v>
      </c>
      <c r="AT806" s="32">
        <f t="shared" si="440"/>
        <v>8.5032003499753959E-4</v>
      </c>
      <c r="AU806" s="24">
        <v>5566.6321335826269</v>
      </c>
      <c r="AV806" s="28">
        <f t="shared" si="441"/>
        <v>0.15458840503662535</v>
      </c>
      <c r="AW806" s="30">
        <f t="shared" si="442"/>
        <v>1.9854160194880057E-3</v>
      </c>
      <c r="AX806" s="33">
        <f t="shared" si="443"/>
        <v>0.15458840503662535</v>
      </c>
      <c r="AY806" s="30">
        <f t="shared" si="444"/>
        <v>1.9854160194880057E-3</v>
      </c>
      <c r="AZ806" s="31">
        <f t="shared" si="445"/>
        <v>0.91093196241630903</v>
      </c>
      <c r="BA806" s="31">
        <f t="shared" si="457"/>
        <v>5566.6321335826269</v>
      </c>
      <c r="BB806" s="33">
        <f t="shared" si="446"/>
        <v>0</v>
      </c>
      <c r="BC806" s="31">
        <f t="shared" si="447"/>
        <v>0.49044226479466507</v>
      </c>
      <c r="BD806" s="30">
        <f t="shared" si="448"/>
        <v>1.6469865157515593E-3</v>
      </c>
      <c r="BE806" s="31">
        <f t="shared" si="449"/>
        <v>0.9484377460207768</v>
      </c>
      <c r="BF806" s="31">
        <f t="shared" si="450"/>
        <v>0.40575826769661344</v>
      </c>
      <c r="BG806" s="31">
        <f t="shared" si="451"/>
        <v>0.61580414790063265</v>
      </c>
      <c r="BH806" s="24">
        <v>100</v>
      </c>
      <c r="BI806" s="24">
        <v>56.692699988800001</v>
      </c>
      <c r="BJ806" s="24">
        <f t="shared" si="459"/>
        <v>1389.8414189358612</v>
      </c>
      <c r="BK806" s="28">
        <f t="shared" si="460"/>
        <v>0.69492070946793061</v>
      </c>
      <c r="BL806" s="28" t="str">
        <f t="shared" si="452"/>
        <v>FALSETRUE</v>
      </c>
      <c r="BM806" s="24" t="str">
        <f t="shared" si="453"/>
        <v>TRUETRUE</v>
      </c>
      <c r="BN806" s="28">
        <v>0.36869999999999997</v>
      </c>
      <c r="BO806" s="28">
        <f t="shared" si="454"/>
        <v>0.32773333333333332</v>
      </c>
      <c r="BP806" s="24">
        <v>3.28</v>
      </c>
      <c r="BQ806" s="24">
        <f t="shared" si="458"/>
        <v>315.71212121212119</v>
      </c>
      <c r="BR806" s="24">
        <v>66</v>
      </c>
      <c r="BS806" s="28">
        <v>4.13</v>
      </c>
      <c r="BT806" s="28">
        <v>2627.6298999999999</v>
      </c>
      <c r="BU806" s="24">
        <v>0.08</v>
      </c>
      <c r="BV806" s="28">
        <v>2.75</v>
      </c>
      <c r="BW806" s="28">
        <v>1749.6324999999999</v>
      </c>
      <c r="BX806" s="24">
        <v>16015</v>
      </c>
      <c r="BY806" s="24">
        <v>43432</v>
      </c>
      <c r="BZ806" s="24">
        <v>4176</v>
      </c>
      <c r="CA806" s="24">
        <v>12603</v>
      </c>
      <c r="CB806" s="24">
        <v>7008</v>
      </c>
      <c r="CC806" s="24">
        <v>44012</v>
      </c>
      <c r="CD806" s="24">
        <v>46.49</v>
      </c>
      <c r="CE806" s="24">
        <v>30.68</v>
      </c>
      <c r="CF806" s="24">
        <v>95.65</v>
      </c>
      <c r="CG806" s="24">
        <v>63623</v>
      </c>
      <c r="CH806" s="24">
        <v>0</v>
      </c>
      <c r="CI806" s="24">
        <v>0</v>
      </c>
      <c r="CJ806" s="24" t="s">
        <v>98</v>
      </c>
      <c r="CK806" s="24">
        <v>15170</v>
      </c>
      <c r="CL806" s="28">
        <v>1.06</v>
      </c>
      <c r="CM806" s="28">
        <v>4.45</v>
      </c>
      <c r="CN806" s="24">
        <v>6667</v>
      </c>
      <c r="CO806" s="24">
        <v>44.02</v>
      </c>
      <c r="CP806" s="24">
        <v>3995</v>
      </c>
      <c r="CQ806" s="24">
        <v>6293</v>
      </c>
      <c r="CR806" s="24">
        <v>6022</v>
      </c>
      <c r="CS806" s="24">
        <v>20837</v>
      </c>
      <c r="CT806" s="24">
        <v>2855</v>
      </c>
      <c r="CU806" s="24">
        <v>6286</v>
      </c>
      <c r="CV806" s="24">
        <v>5077</v>
      </c>
      <c r="CW806" s="24">
        <v>4494</v>
      </c>
      <c r="CX806" s="24">
        <v>70.08</v>
      </c>
      <c r="CY806" s="24">
        <v>97.38</v>
      </c>
      <c r="CZ806" s="24">
        <v>86.61</v>
      </c>
      <c r="DA806" s="24">
        <v>53.13</v>
      </c>
      <c r="DB806" s="24">
        <v>1751</v>
      </c>
      <c r="DC806" s="24">
        <v>3.25</v>
      </c>
      <c r="DD806" s="24">
        <v>8.08</v>
      </c>
      <c r="DE806" s="24">
        <v>1143</v>
      </c>
      <c r="DF806" s="24">
        <v>7.55</v>
      </c>
      <c r="DG806" s="24">
        <v>3.78</v>
      </c>
      <c r="DH806" s="24">
        <v>2.58</v>
      </c>
    </row>
    <row r="807" spans="1:112" ht="12.3" customHeight="1">
      <c r="A807" s="24">
        <v>818</v>
      </c>
      <c r="B807" s="24" t="s">
        <v>169</v>
      </c>
      <c r="C807" s="24" t="s">
        <v>170</v>
      </c>
      <c r="D807" s="25" t="s">
        <v>169</v>
      </c>
      <c r="E807" s="25" t="s">
        <v>171</v>
      </c>
      <c r="F807" s="25" t="s">
        <v>728</v>
      </c>
      <c r="G807" s="25" t="s">
        <v>729</v>
      </c>
      <c r="H807" s="25" t="s">
        <v>323</v>
      </c>
      <c r="I807" s="26">
        <v>15049</v>
      </c>
      <c r="J807" s="27">
        <v>18637.424173699361</v>
      </c>
      <c r="K807" s="27">
        <f t="shared" si="429"/>
        <v>7986.5043000000005</v>
      </c>
      <c r="L807" s="24">
        <v>1767</v>
      </c>
      <c r="M807" s="24">
        <v>975</v>
      </c>
      <c r="N807" s="24">
        <v>1023</v>
      </c>
      <c r="O807" s="24">
        <f t="shared" si="430"/>
        <v>1998</v>
      </c>
      <c r="P807" s="28">
        <v>53.07</v>
      </c>
      <c r="Q807" s="28">
        <f t="shared" si="431"/>
        <v>0.65131621654620586</v>
      </c>
      <c r="R807" s="29">
        <v>0.40580642693106089</v>
      </c>
      <c r="S807" s="29">
        <v>0.21411873830099945</v>
      </c>
      <c r="T807" s="29">
        <v>0.53449073748234832</v>
      </c>
      <c r="U807" s="28" t="s">
        <v>168</v>
      </c>
      <c r="V807" s="28" t="s">
        <v>119</v>
      </c>
      <c r="W807" s="28">
        <v>0.84491780410908945</v>
      </c>
      <c r="X807" s="27">
        <v>15747.091507091725</v>
      </c>
      <c r="Y807" s="30">
        <f t="shared" si="432"/>
        <v>1.2610708683769604E-3</v>
      </c>
      <c r="Z807" s="27">
        <f t="shared" si="433"/>
        <v>15747.091507091725</v>
      </c>
      <c r="AA807" s="27">
        <v>0</v>
      </c>
      <c r="AB807" s="27">
        <v>0</v>
      </c>
      <c r="AC807" s="27">
        <v>77</v>
      </c>
      <c r="AD807" s="27">
        <v>0</v>
      </c>
      <c r="AE807" s="27">
        <v>0</v>
      </c>
      <c r="AF807" s="27">
        <f t="shared" si="434"/>
        <v>77</v>
      </c>
      <c r="AG807" s="27">
        <f t="shared" si="435"/>
        <v>1</v>
      </c>
      <c r="AH807" s="27">
        <v>0</v>
      </c>
      <c r="AI807" s="27">
        <v>0</v>
      </c>
      <c r="AJ807" s="27">
        <v>77</v>
      </c>
      <c r="AK807" s="27">
        <v>0</v>
      </c>
      <c r="AL807" s="27">
        <v>0</v>
      </c>
      <c r="AM807" s="27">
        <v>77</v>
      </c>
      <c r="AN807" s="27">
        <f t="shared" si="436"/>
        <v>1</v>
      </c>
      <c r="AO807" s="27">
        <v>0</v>
      </c>
      <c r="AP807" s="30">
        <f t="shared" si="437"/>
        <v>0</v>
      </c>
      <c r="AQ807" s="30">
        <f t="shared" si="438"/>
        <v>0</v>
      </c>
      <c r="AR807" s="31">
        <f t="shared" si="439"/>
        <v>0</v>
      </c>
      <c r="AS807" s="31">
        <f t="shared" si="461"/>
        <v>0</v>
      </c>
      <c r="AT807" s="32">
        <f t="shared" si="440"/>
        <v>0</v>
      </c>
      <c r="AU807" s="24">
        <v>3818.1835567689754</v>
      </c>
      <c r="AV807" s="28">
        <f t="shared" si="441"/>
        <v>0.10603303613635923</v>
      </c>
      <c r="AW807" s="30">
        <f t="shared" si="442"/>
        <v>1.3618077532412702E-3</v>
      </c>
      <c r="AX807" s="33">
        <f t="shared" si="443"/>
        <v>0.10603303613635923</v>
      </c>
      <c r="AY807" s="30">
        <f t="shared" si="444"/>
        <v>1.3618077532412702E-3</v>
      </c>
      <c r="AZ807" s="31">
        <f t="shared" si="445"/>
        <v>0.90581642881366631</v>
      </c>
      <c r="BA807" s="31">
        <f t="shared" si="457"/>
        <v>3818.1835567689754</v>
      </c>
      <c r="BB807" s="33">
        <f t="shared" si="446"/>
        <v>0</v>
      </c>
      <c r="BC807" s="31">
        <f t="shared" si="447"/>
        <v>0.47255196396036214</v>
      </c>
      <c r="BD807" s="30">
        <f t="shared" si="448"/>
        <v>1.2610708683769604E-3</v>
      </c>
      <c r="BE807" s="31">
        <f t="shared" si="449"/>
        <v>0.94694336377388277</v>
      </c>
      <c r="BF807" s="31">
        <f t="shared" si="450"/>
        <v>0.59770741291711638</v>
      </c>
      <c r="BG807" s="31">
        <f t="shared" si="451"/>
        <v>0.90711818688195878</v>
      </c>
      <c r="BH807" s="24">
        <v>72.78</v>
      </c>
      <c r="BI807" s="24">
        <v>699.94428859100003</v>
      </c>
      <c r="BJ807" s="24">
        <f t="shared" si="459"/>
        <v>26.627010859988324</v>
      </c>
      <c r="BK807" s="28">
        <f t="shared" si="460"/>
        <v>1.3313505429994162E-2</v>
      </c>
      <c r="BL807" s="28" t="str">
        <f t="shared" si="452"/>
        <v>TRUETRUE</v>
      </c>
      <c r="BM807" s="24" t="str">
        <f t="shared" si="453"/>
        <v>FALSETRUE</v>
      </c>
      <c r="BN807" s="28">
        <v>0.47539999999999999</v>
      </c>
      <c r="BO807" s="28">
        <f t="shared" si="454"/>
        <v>0.42257777777777777</v>
      </c>
      <c r="BP807" s="24">
        <v>15.58</v>
      </c>
      <c r="BQ807" s="24">
        <f t="shared" si="458"/>
        <v>132.91176470588235</v>
      </c>
      <c r="BR807" s="24">
        <v>34</v>
      </c>
      <c r="BS807" s="28">
        <v>37.6</v>
      </c>
      <c r="BT807" s="28">
        <v>5658.424</v>
      </c>
      <c r="BU807" s="24">
        <v>7.5</v>
      </c>
      <c r="BV807" s="28">
        <v>25.509999999999998</v>
      </c>
      <c r="BW807" s="28">
        <v>3838.9998999999998</v>
      </c>
      <c r="BX807" s="24">
        <v>4586</v>
      </c>
      <c r="BY807" s="24">
        <v>9646</v>
      </c>
      <c r="BZ807" s="24">
        <v>817</v>
      </c>
      <c r="CA807" s="24">
        <v>3554</v>
      </c>
      <c r="CB807" s="24">
        <v>2059</v>
      </c>
      <c r="CC807" s="24">
        <v>9436</v>
      </c>
      <c r="CD807" s="24">
        <v>56.01</v>
      </c>
      <c r="CE807" s="24">
        <v>27.72</v>
      </c>
      <c r="CF807" s="24">
        <v>110.18</v>
      </c>
      <c r="CG807" s="24">
        <v>10952</v>
      </c>
      <c r="CH807" s="24">
        <v>4097</v>
      </c>
      <c r="CI807" s="24">
        <v>27.22</v>
      </c>
      <c r="CJ807" s="24" t="s">
        <v>98</v>
      </c>
      <c r="CK807" s="24">
        <v>3863</v>
      </c>
      <c r="CL807" s="28">
        <v>1.02</v>
      </c>
      <c r="CM807" s="28">
        <v>3.99</v>
      </c>
      <c r="CN807" s="24">
        <v>1563</v>
      </c>
      <c r="CO807" s="24">
        <v>40.479999999999997</v>
      </c>
      <c r="CP807" s="24">
        <v>800</v>
      </c>
      <c r="CQ807" s="24">
        <v>1996</v>
      </c>
      <c r="CR807" s="24">
        <v>1723</v>
      </c>
      <c r="CS807" s="24">
        <v>4519</v>
      </c>
      <c r="CT807" s="24">
        <v>688</v>
      </c>
      <c r="CU807" s="24">
        <v>1834</v>
      </c>
      <c r="CV807" s="24">
        <v>1371</v>
      </c>
      <c r="CW807" s="24">
        <v>727</v>
      </c>
      <c r="CX807" s="24">
        <v>59.52</v>
      </c>
      <c r="CY807" s="24">
        <v>94.44</v>
      </c>
      <c r="CZ807" s="24">
        <v>81.459999999999994</v>
      </c>
      <c r="DA807" s="24">
        <v>34.29</v>
      </c>
      <c r="DB807" s="24">
        <v>1900</v>
      </c>
      <c r="DC807" s="24">
        <v>6.2</v>
      </c>
      <c r="DD807" s="24">
        <v>10.93</v>
      </c>
      <c r="DE807" s="24">
        <v>1128</v>
      </c>
      <c r="DF807" s="24">
        <v>29.22</v>
      </c>
      <c r="DG807" s="24">
        <v>34.94</v>
      </c>
      <c r="DH807" s="24">
        <v>12.56</v>
      </c>
    </row>
    <row r="808" spans="1:112" ht="12.3" customHeight="1">
      <c r="A808" s="24">
        <v>819</v>
      </c>
      <c r="B808" s="24" t="s">
        <v>169</v>
      </c>
      <c r="C808" s="24" t="s">
        <v>170</v>
      </c>
      <c r="D808" s="25" t="s">
        <v>169</v>
      </c>
      <c r="E808" s="25" t="s">
        <v>171</v>
      </c>
      <c r="F808" s="25" t="s">
        <v>832</v>
      </c>
      <c r="G808" s="25" t="s">
        <v>833</v>
      </c>
      <c r="H808" s="25" t="s">
        <v>323</v>
      </c>
      <c r="I808" s="26">
        <v>16617</v>
      </c>
      <c r="J808" s="27">
        <v>20579.312744658266</v>
      </c>
      <c r="K808" s="27">
        <f t="shared" si="429"/>
        <v>7299.8480999999992</v>
      </c>
      <c r="L808" s="24">
        <v>2096</v>
      </c>
      <c r="M808" s="24">
        <v>1048</v>
      </c>
      <c r="N808" s="24">
        <v>594</v>
      </c>
      <c r="O808" s="24">
        <f t="shared" si="430"/>
        <v>1642</v>
      </c>
      <c r="P808" s="28">
        <v>43.93</v>
      </c>
      <c r="Q808" s="28">
        <f t="shared" si="431"/>
        <v>0.54704914024178231</v>
      </c>
      <c r="R808" s="29">
        <v>0.40580642693106089</v>
      </c>
      <c r="S808" s="29">
        <v>0.21411873830099945</v>
      </c>
      <c r="T808" s="29">
        <v>0.53449073748234832</v>
      </c>
      <c r="U808" s="28" t="s">
        <v>168</v>
      </c>
      <c r="V808" s="28" t="s">
        <v>119</v>
      </c>
      <c r="W808" s="28">
        <v>0.69940152882065765</v>
      </c>
      <c r="X808" s="27">
        <v>14393.202795692436</v>
      </c>
      <c r="Y808" s="30">
        <f t="shared" si="432"/>
        <v>1.1526476962501484E-3</v>
      </c>
      <c r="Z808" s="27">
        <f t="shared" si="433"/>
        <v>14393.202795692436</v>
      </c>
      <c r="AA808" s="27">
        <v>0</v>
      </c>
      <c r="AB808" s="27">
        <v>0</v>
      </c>
      <c r="AC808" s="27">
        <v>0</v>
      </c>
      <c r="AD808" s="27">
        <v>0</v>
      </c>
      <c r="AE808" s="27">
        <v>0</v>
      </c>
      <c r="AF808" s="27">
        <f t="shared" si="434"/>
        <v>0</v>
      </c>
      <c r="AG808" s="27">
        <f t="shared" si="435"/>
        <v>0</v>
      </c>
      <c r="AH808" s="27">
        <v>0</v>
      </c>
      <c r="AI808" s="27">
        <v>0</v>
      </c>
      <c r="AJ808" s="27">
        <v>0</v>
      </c>
      <c r="AK808" s="27">
        <v>0</v>
      </c>
      <c r="AL808" s="27">
        <v>0</v>
      </c>
      <c r="AM808" s="27">
        <v>0</v>
      </c>
      <c r="AN808" s="27">
        <f t="shared" si="436"/>
        <v>0</v>
      </c>
      <c r="AO808" s="27">
        <v>0</v>
      </c>
      <c r="AP808" s="30">
        <f t="shared" si="437"/>
        <v>0</v>
      </c>
      <c r="AQ808" s="30">
        <f t="shared" si="438"/>
        <v>0</v>
      </c>
      <c r="AR808" s="31">
        <f t="shared" si="439"/>
        <v>0</v>
      </c>
      <c r="AS808" s="31">
        <f t="shared" si="461"/>
        <v>0</v>
      </c>
      <c r="AT808" s="32">
        <f t="shared" si="440"/>
        <v>0</v>
      </c>
      <c r="AU808" s="24">
        <v>3306.0710267352488</v>
      </c>
      <c r="AV808" s="28">
        <f t="shared" si="441"/>
        <v>9.1811392363711747E-2</v>
      </c>
      <c r="AW808" s="30">
        <f t="shared" si="442"/>
        <v>1.1791557660952973E-3</v>
      </c>
      <c r="AX808" s="33">
        <f t="shared" si="443"/>
        <v>9.1811392363711747E-2</v>
      </c>
      <c r="AY808" s="30">
        <f t="shared" si="444"/>
        <v>1.1791557660952973E-3</v>
      </c>
      <c r="AZ808" s="31">
        <f t="shared" si="445"/>
        <v>0.90431811259752914</v>
      </c>
      <c r="BA808" s="31">
        <f t="shared" si="457"/>
        <v>3306.0710267352488</v>
      </c>
      <c r="BB808" s="33">
        <f t="shared" si="446"/>
        <v>0</v>
      </c>
      <c r="BC808" s="31">
        <f t="shared" si="447"/>
        <v>0.4673119772974339</v>
      </c>
      <c r="BD808" s="30">
        <f t="shared" si="448"/>
        <v>1.1526476962501484E-3</v>
      </c>
      <c r="BE808" s="31">
        <f t="shared" si="449"/>
        <v>0.94652351641946608</v>
      </c>
      <c r="BF808" s="31">
        <f t="shared" si="450"/>
        <v>0.54902589764545795</v>
      </c>
      <c r="BG808" s="31">
        <f t="shared" si="451"/>
        <v>0.83323607179763948</v>
      </c>
      <c r="BH808" s="24">
        <v>75.31</v>
      </c>
      <c r="BI808" s="24">
        <v>153.884435983</v>
      </c>
      <c r="BJ808" s="24">
        <f t="shared" si="459"/>
        <v>133.73225572293558</v>
      </c>
      <c r="BK808" s="28">
        <f t="shared" si="460"/>
        <v>6.6866127861467783E-2</v>
      </c>
      <c r="BL808" s="28" t="str">
        <f t="shared" si="452"/>
        <v>TRUETRUE</v>
      </c>
      <c r="BM808" s="24" t="str">
        <f t="shared" si="453"/>
        <v>FALSETRUE</v>
      </c>
      <c r="BN808" s="28">
        <v>0.55110000000000003</v>
      </c>
      <c r="BO808" s="28">
        <f t="shared" si="454"/>
        <v>0.48986666666666667</v>
      </c>
      <c r="BP808" s="24">
        <v>9.6199999999999992</v>
      </c>
      <c r="BQ808" s="24">
        <f t="shared" si="458"/>
        <v>262.61111111111109</v>
      </c>
      <c r="BR808" s="24">
        <v>18</v>
      </c>
      <c r="BS808" s="28">
        <v>23.05</v>
      </c>
      <c r="BT808" s="28">
        <v>3830.2184999999999</v>
      </c>
      <c r="BU808" s="24">
        <v>2.5099999999999998</v>
      </c>
      <c r="BV808" s="28">
        <v>29.449999999999996</v>
      </c>
      <c r="BW808" s="28">
        <v>4893.7064999999993</v>
      </c>
      <c r="BX808" s="24">
        <v>5606</v>
      </c>
      <c r="BY808" s="24">
        <v>10172</v>
      </c>
      <c r="BZ808" s="24">
        <v>839</v>
      </c>
      <c r="CA808" s="24">
        <v>4378</v>
      </c>
      <c r="CB808" s="24">
        <v>2455</v>
      </c>
      <c r="CC808" s="24">
        <v>9784</v>
      </c>
      <c r="CD808" s="24">
        <v>63.36</v>
      </c>
      <c r="CE808" s="24">
        <v>26.41</v>
      </c>
      <c r="CF808" s="24">
        <v>104.11</v>
      </c>
      <c r="CG808" s="24">
        <v>12515</v>
      </c>
      <c r="CH808" s="24">
        <v>4102</v>
      </c>
      <c r="CI808" s="24">
        <v>24.69</v>
      </c>
      <c r="CJ808" s="24" t="s">
        <v>98</v>
      </c>
      <c r="CK808" s="24">
        <v>4003</v>
      </c>
      <c r="CL808" s="28">
        <v>1.02</v>
      </c>
      <c r="CM808" s="28">
        <v>4.2300000000000004</v>
      </c>
      <c r="CN808" s="24">
        <v>1619</v>
      </c>
      <c r="CO808" s="24">
        <v>41.17</v>
      </c>
      <c r="CP808" s="24">
        <v>580</v>
      </c>
      <c r="CQ808" s="24">
        <v>2291</v>
      </c>
      <c r="CR808" s="24">
        <v>1856</v>
      </c>
      <c r="CS808" s="24">
        <v>4727</v>
      </c>
      <c r="CT808" s="24">
        <v>703</v>
      </c>
      <c r="CU808" s="24">
        <v>2260</v>
      </c>
      <c r="CV808" s="24">
        <v>1611</v>
      </c>
      <c r="CW808" s="24">
        <v>682</v>
      </c>
      <c r="CX808" s="24">
        <v>49.3</v>
      </c>
      <c r="CY808" s="24">
        <v>96.21</v>
      </c>
      <c r="CZ808" s="24">
        <v>79.790000000000006</v>
      </c>
      <c r="DA808" s="24">
        <v>31.81</v>
      </c>
      <c r="DB808" s="24">
        <v>1259</v>
      </c>
      <c r="DC808" s="24">
        <v>5.28</v>
      </c>
      <c r="DD808" s="24">
        <v>12.77</v>
      </c>
      <c r="DE808" s="24">
        <v>485</v>
      </c>
      <c r="DF808" s="24">
        <v>12.33</v>
      </c>
      <c r="DG808" s="24">
        <v>26.5</v>
      </c>
      <c r="DH808" s="24">
        <v>10.19</v>
      </c>
    </row>
    <row r="809" spans="1:112" ht="12.3" customHeight="1">
      <c r="A809" s="24">
        <v>820</v>
      </c>
      <c r="B809" s="24" t="s">
        <v>169</v>
      </c>
      <c r="C809" s="24" t="s">
        <v>170</v>
      </c>
      <c r="D809" s="25" t="s">
        <v>169</v>
      </c>
      <c r="E809" s="25" t="s">
        <v>171</v>
      </c>
      <c r="F809" s="25" t="s">
        <v>2021</v>
      </c>
      <c r="G809" s="25" t="s">
        <v>2022</v>
      </c>
      <c r="H809" s="25" t="s">
        <v>323</v>
      </c>
      <c r="I809" s="26">
        <v>9954</v>
      </c>
      <c r="J809" s="27">
        <v>12327.524767426634</v>
      </c>
      <c r="K809" s="27">
        <f t="shared" si="429"/>
        <v>5375.16</v>
      </c>
      <c r="L809" s="24">
        <v>1096</v>
      </c>
      <c r="M809" s="24">
        <v>776</v>
      </c>
      <c r="N809" s="24">
        <v>511</v>
      </c>
      <c r="O809" s="24">
        <f t="shared" si="430"/>
        <v>1287</v>
      </c>
      <c r="P809" s="28">
        <v>54</v>
      </c>
      <c r="Q809" s="28">
        <f t="shared" si="431"/>
        <v>0.67208123471309367</v>
      </c>
      <c r="R809" s="29">
        <v>0.40580642693106089</v>
      </c>
      <c r="S809" s="29">
        <v>0.21411873830099945</v>
      </c>
      <c r="T809" s="29">
        <v>0.53449073748234832</v>
      </c>
      <c r="U809" s="28" t="s">
        <v>168</v>
      </c>
      <c r="V809" s="28" t="s">
        <v>119</v>
      </c>
      <c r="W809" s="28">
        <v>0.85972416472377655</v>
      </c>
      <c r="X809" s="27">
        <v>10598.270933787531</v>
      </c>
      <c r="Y809" s="30">
        <f t="shared" si="432"/>
        <v>8.4873900197675973E-4</v>
      </c>
      <c r="Z809" s="27">
        <f t="shared" si="433"/>
        <v>10598.270933787531</v>
      </c>
      <c r="AA809" s="27">
        <v>0</v>
      </c>
      <c r="AB809" s="27">
        <v>0</v>
      </c>
      <c r="AC809" s="27">
        <v>0</v>
      </c>
      <c r="AD809" s="27">
        <v>0</v>
      </c>
      <c r="AE809" s="27">
        <v>0</v>
      </c>
      <c r="AF809" s="27">
        <f t="shared" si="434"/>
        <v>0</v>
      </c>
      <c r="AG809" s="27">
        <f t="shared" si="435"/>
        <v>0</v>
      </c>
      <c r="AH809" s="27">
        <v>0</v>
      </c>
      <c r="AI809" s="27">
        <v>0</v>
      </c>
      <c r="AJ809" s="27">
        <v>0</v>
      </c>
      <c r="AK809" s="27">
        <v>0</v>
      </c>
      <c r="AL809" s="27">
        <v>0</v>
      </c>
      <c r="AM809" s="27">
        <v>0</v>
      </c>
      <c r="AN809" s="27">
        <f t="shared" si="436"/>
        <v>0</v>
      </c>
      <c r="AO809" s="27">
        <v>0</v>
      </c>
      <c r="AP809" s="30">
        <f t="shared" si="437"/>
        <v>0</v>
      </c>
      <c r="AQ809" s="30">
        <f t="shared" si="438"/>
        <v>0</v>
      </c>
      <c r="AR809" s="31">
        <f t="shared" si="439"/>
        <v>0</v>
      </c>
      <c r="AS809" s="31">
        <f t="shared" si="461"/>
        <v>0</v>
      </c>
      <c r="AT809" s="32">
        <f t="shared" si="440"/>
        <v>0</v>
      </c>
      <c r="AU809" s="24">
        <f>W809*CS809</f>
        <v>2427.001317015221</v>
      </c>
      <c r="AV809" s="28">
        <f t="shared" si="441"/>
        <v>6.7399147925678735E-2</v>
      </c>
      <c r="AW809" s="30">
        <f t="shared" si="442"/>
        <v>8.6562344672474383E-4</v>
      </c>
      <c r="AX809" s="33">
        <f t="shared" si="443"/>
        <v>6.7399147925678735E-2</v>
      </c>
      <c r="AY809" s="30">
        <f t="shared" si="444"/>
        <v>8.6562344672474383E-4</v>
      </c>
      <c r="AZ809" s="31">
        <f t="shared" si="445"/>
        <v>0.9017461692765919</v>
      </c>
      <c r="BA809" s="31">
        <f t="shared" si="457"/>
        <v>2427.001317015221</v>
      </c>
      <c r="BB809" s="33">
        <f t="shared" si="446"/>
        <v>0</v>
      </c>
      <c r="BC809" s="31">
        <f t="shared" si="447"/>
        <v>0.45831724804444379</v>
      </c>
      <c r="BD809" s="30">
        <f t="shared" si="448"/>
        <v>8.4873900197675973E-4</v>
      </c>
      <c r="BE809" s="31">
        <f t="shared" si="449"/>
        <v>0.94534668992774817</v>
      </c>
      <c r="BF809" s="31">
        <f t="shared" si="450"/>
        <v>0.60197319788450054</v>
      </c>
      <c r="BG809" s="31">
        <f t="shared" si="451"/>
        <v>0.91359220919056017</v>
      </c>
      <c r="BH809" s="24">
        <v>43.75</v>
      </c>
      <c r="BI809" s="24">
        <v>260.61291854699999</v>
      </c>
      <c r="BJ809" s="24">
        <f t="shared" si="459"/>
        <v>47.302047942045661</v>
      </c>
      <c r="BK809" s="28">
        <f t="shared" si="460"/>
        <v>2.3651023971022832E-2</v>
      </c>
      <c r="BL809" s="28" t="str">
        <f t="shared" si="452"/>
        <v>TRUEFALSE</v>
      </c>
      <c r="BM809" s="24" t="str">
        <f t="shared" si="453"/>
        <v>FALSEFALSE</v>
      </c>
      <c r="BN809" s="28">
        <v>0.57150000000000001</v>
      </c>
      <c r="BO809" s="28">
        <f t="shared" si="454"/>
        <v>0.50800000000000001</v>
      </c>
      <c r="BP809" s="24">
        <v>12.06</v>
      </c>
      <c r="BQ809" s="24"/>
      <c r="BS809" s="28">
        <v>31.59</v>
      </c>
      <c r="BT809" s="28">
        <v>3144.4686000000002</v>
      </c>
      <c r="BU809" s="24">
        <v>4.07</v>
      </c>
      <c r="BV809" s="28">
        <v>40.429999999999993</v>
      </c>
      <c r="BW809" s="28">
        <v>4024.4021999999991</v>
      </c>
      <c r="BX809" s="24">
        <v>3457</v>
      </c>
      <c r="BY809" s="24">
        <v>6049</v>
      </c>
      <c r="BZ809" s="24">
        <v>448</v>
      </c>
      <c r="CA809" s="24">
        <v>2733</v>
      </c>
      <c r="CB809" s="24">
        <v>1421</v>
      </c>
      <c r="CC809" s="24">
        <v>5800</v>
      </c>
      <c r="CD809" s="24">
        <v>64.56</v>
      </c>
      <c r="CE809" s="24">
        <v>26.17</v>
      </c>
      <c r="CF809" s="24">
        <v>106.81</v>
      </c>
      <c r="CG809" s="24">
        <v>4355</v>
      </c>
      <c r="CH809" s="24">
        <v>5599</v>
      </c>
      <c r="CI809" s="24">
        <v>56.25</v>
      </c>
      <c r="CJ809" s="24" t="s">
        <v>1980</v>
      </c>
      <c r="CK809" s="24">
        <v>2456</v>
      </c>
      <c r="CL809" s="28">
        <v>1.02</v>
      </c>
      <c r="CM809" s="28">
        <v>4.12</v>
      </c>
      <c r="CN809" s="24">
        <v>864</v>
      </c>
      <c r="CO809" s="24">
        <v>35.270000000000003</v>
      </c>
      <c r="CP809" s="24"/>
      <c r="CQ809" s="24"/>
      <c r="CR809" s="24"/>
      <c r="CS809" s="40">
        <v>2823</v>
      </c>
      <c r="CT809" s="24">
        <v>547</v>
      </c>
      <c r="CU809" s="24">
        <v>1382</v>
      </c>
      <c r="CV809" s="24">
        <v>894</v>
      </c>
      <c r="CW809" s="24">
        <v>438</v>
      </c>
      <c r="CX809" s="24">
        <v>60.31</v>
      </c>
      <c r="CY809" s="24">
        <v>95.57</v>
      </c>
      <c r="CZ809" s="24">
        <v>77.14</v>
      </c>
      <c r="DA809" s="24">
        <v>34.090000000000003</v>
      </c>
      <c r="DB809" s="24">
        <v>934</v>
      </c>
      <c r="DC809" s="24">
        <v>5.2</v>
      </c>
      <c r="DD809" s="24">
        <v>12.73</v>
      </c>
      <c r="DE809" s="24">
        <v>529</v>
      </c>
      <c r="DF809" s="24">
        <v>21.59</v>
      </c>
      <c r="DG809" s="24">
        <v>33.14</v>
      </c>
      <c r="DH809" s="24">
        <v>14.6</v>
      </c>
    </row>
    <row r="810" spans="1:112" ht="12.3" customHeight="1">
      <c r="A810" s="24">
        <v>821</v>
      </c>
      <c r="B810" s="24" t="s">
        <v>169</v>
      </c>
      <c r="C810" s="24" t="s">
        <v>170</v>
      </c>
      <c r="D810" s="25" t="s">
        <v>848</v>
      </c>
      <c r="E810" s="25" t="s">
        <v>849</v>
      </c>
      <c r="F810" s="25" t="s">
        <v>850</v>
      </c>
      <c r="G810" s="25" t="s">
        <v>851</v>
      </c>
      <c r="H810" s="25" t="s">
        <v>323</v>
      </c>
      <c r="I810" s="26">
        <v>30934</v>
      </c>
      <c r="J810" s="27">
        <v>39135.192905922981</v>
      </c>
      <c r="K810" s="27">
        <f t="shared" si="429"/>
        <v>11615.716999999999</v>
      </c>
      <c r="L810" s="24">
        <v>5470</v>
      </c>
      <c r="M810" s="24">
        <v>2204</v>
      </c>
      <c r="N810" s="24">
        <v>1085</v>
      </c>
      <c r="O810" s="24">
        <f t="shared" si="430"/>
        <v>3289</v>
      </c>
      <c r="P810" s="28">
        <v>37.549999999999997</v>
      </c>
      <c r="Q810" s="28">
        <f t="shared" si="431"/>
        <v>0.45982857875630934</v>
      </c>
      <c r="R810" s="29">
        <v>0.49948100321928335</v>
      </c>
      <c r="S810" s="29">
        <v>0.10174871219885358</v>
      </c>
      <c r="T810" s="29">
        <v>0.67990494537839341</v>
      </c>
      <c r="U810" s="28" t="s">
        <v>128</v>
      </c>
      <c r="V810" s="28" t="s">
        <v>129</v>
      </c>
      <c r="W810" s="28">
        <v>0.50706893651666418</v>
      </c>
      <c r="X810" s="27">
        <v>19844.240647180868</v>
      </c>
      <c r="Y810" s="30">
        <f t="shared" si="432"/>
        <v>1.5891819625199809E-3</v>
      </c>
      <c r="Z810" s="27">
        <f t="shared" si="433"/>
        <v>16397.240647180868</v>
      </c>
      <c r="AA810" s="27">
        <v>0</v>
      </c>
      <c r="AB810" s="27">
        <v>0</v>
      </c>
      <c r="AC810" s="27">
        <v>0</v>
      </c>
      <c r="AD810" s="27">
        <v>0</v>
      </c>
      <c r="AE810" s="27">
        <v>7811</v>
      </c>
      <c r="AF810" s="27">
        <f t="shared" si="434"/>
        <v>7811</v>
      </c>
      <c r="AG810" s="27">
        <f t="shared" si="435"/>
        <v>1</v>
      </c>
      <c r="AH810" s="27">
        <v>0</v>
      </c>
      <c r="AI810" s="27">
        <v>3117</v>
      </c>
      <c r="AJ810" s="27">
        <v>0</v>
      </c>
      <c r="AK810" s="27">
        <v>0</v>
      </c>
      <c r="AL810" s="27">
        <v>7811</v>
      </c>
      <c r="AM810" s="27">
        <v>7811</v>
      </c>
      <c r="AN810" s="27">
        <f t="shared" si="436"/>
        <v>2</v>
      </c>
      <c r="AO810" s="27">
        <v>3447</v>
      </c>
      <c r="AP810" s="30">
        <f t="shared" si="437"/>
        <v>1.9934347928221544E-3</v>
      </c>
      <c r="AQ810" s="30">
        <f t="shared" si="438"/>
        <v>9.8290557862771629E-3</v>
      </c>
      <c r="AR810" s="31">
        <f t="shared" si="439"/>
        <v>0.17370279172106751</v>
      </c>
      <c r="AS810" s="31">
        <f t="shared" si="461"/>
        <v>0.17370279172106751</v>
      </c>
      <c r="AT810" s="32">
        <f t="shared" si="440"/>
        <v>8.807928986797732E-2</v>
      </c>
      <c r="AU810" s="24">
        <v>4987.530059577909</v>
      </c>
      <c r="AV810" s="28">
        <f t="shared" si="441"/>
        <v>0.13850642515623843</v>
      </c>
      <c r="AW810" s="30">
        <f t="shared" si="442"/>
        <v>1.7788712888399394E-3</v>
      </c>
      <c r="AX810" s="33">
        <f t="shared" si="443"/>
        <v>0.13850642515623843</v>
      </c>
      <c r="AY810" s="30">
        <f t="shared" si="444"/>
        <v>-8.0501844974372235E-3</v>
      </c>
      <c r="AZ810" s="31">
        <f t="shared" si="445"/>
        <v>0.82860872450285084</v>
      </c>
      <c r="BA810" s="31">
        <f t="shared" si="457"/>
        <v>1870.530059577909</v>
      </c>
      <c r="BB810" s="33">
        <f t="shared" si="446"/>
        <v>0.62495863939991758</v>
      </c>
      <c r="BC810" s="31">
        <f t="shared" si="447"/>
        <v>0.48886538429279086</v>
      </c>
      <c r="BD810" s="30">
        <f t="shared" si="448"/>
        <v>-4.042528303021735E-4</v>
      </c>
      <c r="BE810" s="31">
        <f t="shared" si="449"/>
        <v>0.94049472613099827</v>
      </c>
      <c r="BF810" s="31">
        <f t="shared" si="450"/>
        <v>0.48305094820339417</v>
      </c>
      <c r="BG810" s="31">
        <f t="shared" si="451"/>
        <v>0.73310835843127919</v>
      </c>
      <c r="BH810" s="24">
        <v>94.12</v>
      </c>
      <c r="BI810" s="24">
        <v>158.85160991800001</v>
      </c>
      <c r="BJ810" s="24">
        <f t="shared" si="459"/>
        <v>246.36321234720103</v>
      </c>
      <c r="BK810" s="28">
        <f t="shared" si="460"/>
        <v>0.12318160617360051</v>
      </c>
      <c r="BL810" s="28" t="str">
        <f t="shared" si="452"/>
        <v>TRUETRUE</v>
      </c>
      <c r="BM810" s="24" t="str">
        <f t="shared" si="453"/>
        <v>TRUETRUE</v>
      </c>
      <c r="BN810" s="28">
        <v>0.47249999999999998</v>
      </c>
      <c r="BO810" s="28">
        <f t="shared" si="454"/>
        <v>0.42</v>
      </c>
      <c r="BP810" s="24">
        <v>5.4</v>
      </c>
      <c r="BQ810" s="24">
        <f t="shared" ref="BQ810:BQ841" si="462">CS810/BR810</f>
        <v>364.2962962962963</v>
      </c>
      <c r="BR810" s="24">
        <v>27</v>
      </c>
      <c r="BS810" s="28">
        <v>13.45</v>
      </c>
      <c r="BT810" s="28">
        <v>4160.6229999999996</v>
      </c>
      <c r="BU810" s="24">
        <v>0.55000000000000004</v>
      </c>
      <c r="BV810" s="28">
        <v>16.93</v>
      </c>
      <c r="BW810" s="28">
        <v>5237.1261999999997</v>
      </c>
      <c r="BX810" s="24">
        <v>9287</v>
      </c>
      <c r="BY810" s="24">
        <v>19653</v>
      </c>
      <c r="BZ810" s="24">
        <v>1994</v>
      </c>
      <c r="CA810" s="24">
        <v>7438</v>
      </c>
      <c r="CB810" s="24">
        <v>3723</v>
      </c>
      <c r="CC810" s="24">
        <v>19773</v>
      </c>
      <c r="CD810" s="24">
        <v>57.4</v>
      </c>
      <c r="CE810" s="24">
        <v>28.61</v>
      </c>
      <c r="CF810" s="24">
        <v>103.96</v>
      </c>
      <c r="CG810" s="24">
        <v>29115</v>
      </c>
      <c r="CH810" s="24">
        <v>1819</v>
      </c>
      <c r="CI810" s="24">
        <v>5.88</v>
      </c>
      <c r="CJ810" s="24" t="s">
        <v>98</v>
      </c>
      <c r="CK810" s="24">
        <v>8995</v>
      </c>
      <c r="CL810" s="28">
        <v>1.04</v>
      </c>
      <c r="CM810" s="28">
        <v>3.56</v>
      </c>
      <c r="CN810" s="24">
        <v>3878</v>
      </c>
      <c r="CO810" s="24">
        <v>43.16</v>
      </c>
      <c r="CP810" s="24">
        <v>2071</v>
      </c>
      <c r="CQ810" s="24">
        <v>4718</v>
      </c>
      <c r="CR810" s="24">
        <v>3022</v>
      </c>
      <c r="CS810" s="24">
        <v>9836</v>
      </c>
      <c r="CT810" s="24">
        <v>1760</v>
      </c>
      <c r="CU810" s="24">
        <v>3476</v>
      </c>
      <c r="CV810" s="24">
        <v>2510</v>
      </c>
      <c r="CW810" s="24">
        <v>1584</v>
      </c>
      <c r="CX810" s="24">
        <v>67.430000000000007</v>
      </c>
      <c r="CY810" s="24">
        <v>94.46</v>
      </c>
      <c r="CZ810" s="24">
        <v>81.55</v>
      </c>
      <c r="DA810" s="24">
        <v>42.92</v>
      </c>
      <c r="DB810" s="24">
        <v>1338</v>
      </c>
      <c r="DC810" s="24">
        <v>6.65</v>
      </c>
      <c r="DD810" s="24">
        <v>7.1</v>
      </c>
      <c r="DE810" s="24">
        <v>1479</v>
      </c>
      <c r="DF810" s="24">
        <v>16.46</v>
      </c>
      <c r="DG810" s="24">
        <v>22.07</v>
      </c>
      <c r="DH810" s="24">
        <v>4.8899999999999997</v>
      </c>
    </row>
    <row r="811" spans="1:112" ht="12.3" customHeight="1">
      <c r="A811" s="24">
        <v>822</v>
      </c>
      <c r="B811" s="24" t="s">
        <v>169</v>
      </c>
      <c r="C811" s="24" t="s">
        <v>170</v>
      </c>
      <c r="D811" s="25" t="s">
        <v>848</v>
      </c>
      <c r="E811" s="25" t="s">
        <v>849</v>
      </c>
      <c r="F811" s="25" t="s">
        <v>2635</v>
      </c>
      <c r="G811" s="25" t="s">
        <v>2636</v>
      </c>
      <c r="H811" s="25" t="s">
        <v>323</v>
      </c>
      <c r="I811" s="26">
        <v>2217</v>
      </c>
      <c r="J811" s="27">
        <v>2804.7689491314172</v>
      </c>
      <c r="K811" s="27">
        <f t="shared" si="429"/>
        <v>953.53170000000011</v>
      </c>
      <c r="L811" s="24">
        <v>371</v>
      </c>
      <c r="M811" s="24">
        <v>189</v>
      </c>
      <c r="N811" s="24">
        <v>91</v>
      </c>
      <c r="O811" s="24">
        <f t="shared" si="430"/>
        <v>280</v>
      </c>
      <c r="P811" s="28">
        <v>43.010000000000005</v>
      </c>
      <c r="Q811" s="28">
        <f t="shared" si="431"/>
        <v>0.48765623747253234</v>
      </c>
      <c r="R811" s="29">
        <v>0.49948100321928335</v>
      </c>
      <c r="S811" s="29">
        <v>0.10174871219885358</v>
      </c>
      <c r="T811" s="29">
        <v>0.67990494537839341</v>
      </c>
      <c r="U811" s="28" t="s">
        <v>128</v>
      </c>
      <c r="V811" s="28" t="s">
        <v>129</v>
      </c>
      <c r="W811" s="28">
        <v>0.5807998657678225</v>
      </c>
      <c r="X811" s="27">
        <v>1629.0094291652836</v>
      </c>
      <c r="Y811" s="30">
        <f t="shared" si="432"/>
        <v>1.3045560410356193E-4</v>
      </c>
      <c r="Z811" s="27">
        <f t="shared" si="433"/>
        <v>1629.0094291652836</v>
      </c>
      <c r="AA811" s="27">
        <v>0</v>
      </c>
      <c r="AB811" s="27">
        <v>0</v>
      </c>
      <c r="AC811" s="27">
        <v>0</v>
      </c>
      <c r="AD811" s="27">
        <v>0</v>
      </c>
      <c r="AE811" s="27">
        <v>0</v>
      </c>
      <c r="AF811" s="27">
        <f t="shared" si="434"/>
        <v>0</v>
      </c>
      <c r="AG811" s="27">
        <f t="shared" si="435"/>
        <v>0</v>
      </c>
      <c r="AH811" s="27">
        <v>0</v>
      </c>
      <c r="AI811" s="27">
        <v>0</v>
      </c>
      <c r="AJ811" s="27">
        <v>0</v>
      </c>
      <c r="AK811" s="27">
        <v>0</v>
      </c>
      <c r="AL811" s="27">
        <v>0</v>
      </c>
      <c r="AM811" s="27">
        <v>0</v>
      </c>
      <c r="AN811" s="27">
        <f t="shared" si="436"/>
        <v>0</v>
      </c>
      <c r="AO811" s="27">
        <v>0</v>
      </c>
      <c r="AP811" s="30">
        <f t="shared" si="437"/>
        <v>0</v>
      </c>
      <c r="AQ811" s="30">
        <f t="shared" si="438"/>
        <v>0</v>
      </c>
      <c r="AR811" s="31">
        <f t="shared" si="439"/>
        <v>0</v>
      </c>
      <c r="AS811" s="31">
        <f t="shared" si="461"/>
        <v>0</v>
      </c>
      <c r="AT811" s="32">
        <f t="shared" si="440"/>
        <v>0</v>
      </c>
      <c r="AU811" s="24">
        <v>193.40635530068488</v>
      </c>
      <c r="AV811" s="28">
        <f t="shared" si="441"/>
        <v>5.3709997845029969E-3</v>
      </c>
      <c r="AW811" s="30">
        <f t="shared" si="442"/>
        <v>6.8981040397515081E-5</v>
      </c>
      <c r="AX811" s="33">
        <f t="shared" si="443"/>
        <v>5.3709997845029969E-3</v>
      </c>
      <c r="AY811" s="30">
        <f t="shared" si="444"/>
        <v>6.8981040397515081E-5</v>
      </c>
      <c r="AZ811" s="31">
        <f t="shared" si="445"/>
        <v>0.8952112158139246</v>
      </c>
      <c r="BA811" s="31">
        <f t="shared" si="457"/>
        <v>193.40635530068488</v>
      </c>
      <c r="BB811" s="33">
        <f t="shared" si="446"/>
        <v>0</v>
      </c>
      <c r="BC811" s="31">
        <f t="shared" si="447"/>
        <v>0.46668773960590365</v>
      </c>
      <c r="BD811" s="30">
        <f t="shared" si="448"/>
        <v>1.3045560410356193E-4</v>
      </c>
      <c r="BE811" s="31">
        <f t="shared" si="449"/>
        <v>0.94256527910566124</v>
      </c>
      <c r="BF811" s="31">
        <f t="shared" si="450"/>
        <v>0.50783186682586245</v>
      </c>
      <c r="BG811" s="31">
        <f t="shared" si="451"/>
        <v>0.77071743184124863</v>
      </c>
      <c r="BH811" s="24">
        <v>0</v>
      </c>
      <c r="BI811" s="24">
        <v>94.941651175900006</v>
      </c>
      <c r="BJ811" s="24">
        <f t="shared" si="459"/>
        <v>29.542028334170997</v>
      </c>
      <c r="BK811" s="28">
        <f t="shared" si="460"/>
        <v>1.4771014167085499E-2</v>
      </c>
      <c r="BL811" s="28" t="str">
        <f t="shared" si="452"/>
        <v>TRUEFALSE</v>
      </c>
      <c r="BM811" s="24" t="str">
        <f t="shared" si="453"/>
        <v>FALSEFALSE</v>
      </c>
      <c r="BN811" s="28">
        <v>0.53449999999999998</v>
      </c>
      <c r="BO811" s="28">
        <f t="shared" si="454"/>
        <v>0.4751111111111111</v>
      </c>
      <c r="BP811" s="24">
        <v>12.24</v>
      </c>
      <c r="BQ811" s="24">
        <f t="shared" si="462"/>
        <v>66.599999999999994</v>
      </c>
      <c r="BR811" s="24">
        <v>5</v>
      </c>
      <c r="BS811" s="28">
        <v>42.480000000000004</v>
      </c>
      <c r="BT811" s="28">
        <v>941.78160000000014</v>
      </c>
      <c r="BU811" s="24">
        <v>1.8</v>
      </c>
      <c r="BV811" s="28">
        <v>18.62</v>
      </c>
      <c r="BW811" s="28">
        <v>412.80540000000002</v>
      </c>
      <c r="BX811" s="24">
        <v>713</v>
      </c>
      <c r="BY811" s="24">
        <v>1334</v>
      </c>
      <c r="BZ811" s="24">
        <v>170</v>
      </c>
      <c r="CA811" s="24">
        <v>583</v>
      </c>
      <c r="CB811" s="24">
        <v>271</v>
      </c>
      <c r="CC811" s="24">
        <v>1363</v>
      </c>
      <c r="CD811" s="24">
        <v>66.19</v>
      </c>
      <c r="CE811" s="24">
        <v>28.7</v>
      </c>
      <c r="CF811" s="24">
        <v>110.54</v>
      </c>
      <c r="CG811" s="24">
        <v>0</v>
      </c>
      <c r="CH811" s="24">
        <v>2217</v>
      </c>
      <c r="CI811" s="24">
        <v>100</v>
      </c>
      <c r="CJ811" s="24" t="s">
        <v>1980</v>
      </c>
      <c r="CK811" s="24">
        <v>681</v>
      </c>
      <c r="CL811" s="28">
        <v>1.1000000000000001</v>
      </c>
      <c r="CM811" s="28">
        <v>3.59</v>
      </c>
      <c r="CN811" s="24">
        <v>273</v>
      </c>
      <c r="CO811" s="24">
        <v>40.380000000000003</v>
      </c>
      <c r="CP811" s="24">
        <v>19</v>
      </c>
      <c r="CQ811" s="24">
        <v>76</v>
      </c>
      <c r="CR811" s="24">
        <v>238</v>
      </c>
      <c r="CS811" s="24">
        <v>333</v>
      </c>
      <c r="CT811" s="24">
        <v>166</v>
      </c>
      <c r="CU811" s="24">
        <v>254</v>
      </c>
      <c r="CV811" s="24">
        <v>180</v>
      </c>
      <c r="CW811" s="24">
        <v>85</v>
      </c>
      <c r="CX811" s="24">
        <v>73.78</v>
      </c>
      <c r="CY811" s="24">
        <v>94.78</v>
      </c>
      <c r="CZ811" s="24">
        <v>79.650000000000006</v>
      </c>
      <c r="DA811" s="24">
        <v>32.69</v>
      </c>
      <c r="DB811" s="24">
        <v>212</v>
      </c>
      <c r="DC811" s="24">
        <v>7.18</v>
      </c>
      <c r="DD811" s="24">
        <v>10.5</v>
      </c>
      <c r="DE811" s="24">
        <v>195</v>
      </c>
      <c r="DF811" s="24">
        <v>28.85</v>
      </c>
      <c r="DG811" s="24">
        <v>11.09</v>
      </c>
      <c r="DH811" s="24">
        <v>8.91</v>
      </c>
    </row>
    <row r="812" spans="1:112" ht="12.3" customHeight="1">
      <c r="A812" s="24">
        <v>823</v>
      </c>
      <c r="B812" s="24" t="s">
        <v>169</v>
      </c>
      <c r="C812" s="24" t="s">
        <v>170</v>
      </c>
      <c r="D812" s="25" t="s">
        <v>848</v>
      </c>
      <c r="E812" s="25" t="s">
        <v>849</v>
      </c>
      <c r="F812" s="25" t="s">
        <v>2700</v>
      </c>
      <c r="G812" s="25" t="s">
        <v>2701</v>
      </c>
      <c r="H812" s="25" t="s">
        <v>323</v>
      </c>
      <c r="I812" s="26">
        <v>1292</v>
      </c>
      <c r="J812" s="27">
        <v>1634.533821505544</v>
      </c>
      <c r="K812" s="27">
        <f t="shared" si="429"/>
        <v>204.65279999999998</v>
      </c>
      <c r="L812" s="24">
        <v>308</v>
      </c>
      <c r="M812" s="24">
        <v>48</v>
      </c>
      <c r="N812" s="24">
        <v>10</v>
      </c>
      <c r="O812" s="24">
        <f t="shared" si="430"/>
        <v>58</v>
      </c>
      <c r="P812" s="28">
        <v>15.84</v>
      </c>
      <c r="Q812" s="28">
        <f t="shared" si="431"/>
        <v>0.35258047645562407</v>
      </c>
      <c r="R812" s="29">
        <v>0.49948100321928335</v>
      </c>
      <c r="S812" s="29">
        <v>0.10174871219885358</v>
      </c>
      <c r="T812" s="29">
        <v>0.67990494537839341</v>
      </c>
      <c r="U812" s="28" t="s">
        <v>128</v>
      </c>
      <c r="V812" s="28" t="s">
        <v>129</v>
      </c>
      <c r="W812" s="28">
        <v>0.21390071782753564</v>
      </c>
      <c r="X812" s="27">
        <v>349.62795773342089</v>
      </c>
      <c r="Y812" s="30">
        <f t="shared" si="432"/>
        <v>2.7999178900382065E-5</v>
      </c>
      <c r="Z812" s="27">
        <f t="shared" si="433"/>
        <v>349.62795773342089</v>
      </c>
      <c r="AA812" s="27">
        <v>0</v>
      </c>
      <c r="AB812" s="27">
        <v>0</v>
      </c>
      <c r="AC812" s="27">
        <v>0</v>
      </c>
      <c r="AD812" s="27">
        <v>0</v>
      </c>
      <c r="AE812" s="27">
        <v>0</v>
      </c>
      <c r="AF812" s="27">
        <f t="shared" si="434"/>
        <v>0</v>
      </c>
      <c r="AG812" s="27">
        <f t="shared" si="435"/>
        <v>0</v>
      </c>
      <c r="AH812" s="27">
        <v>0</v>
      </c>
      <c r="AI812" s="27">
        <v>0</v>
      </c>
      <c r="AJ812" s="27">
        <v>0</v>
      </c>
      <c r="AK812" s="27">
        <v>0</v>
      </c>
      <c r="AL812" s="27">
        <v>0</v>
      </c>
      <c r="AM812" s="27">
        <v>0</v>
      </c>
      <c r="AN812" s="27">
        <f t="shared" si="436"/>
        <v>0</v>
      </c>
      <c r="AO812" s="27">
        <v>0</v>
      </c>
      <c r="AP812" s="30">
        <f t="shared" si="437"/>
        <v>0</v>
      </c>
      <c r="AQ812" s="30">
        <f t="shared" si="438"/>
        <v>0</v>
      </c>
      <c r="AR812" s="31">
        <f t="shared" si="439"/>
        <v>0</v>
      </c>
      <c r="AS812" s="31">
        <f t="shared" si="461"/>
        <v>0</v>
      </c>
      <c r="AT812" s="32">
        <f t="shared" si="440"/>
        <v>0</v>
      </c>
      <c r="AU812" s="24">
        <v>99.249933071976542</v>
      </c>
      <c r="AV812" s="28">
        <f t="shared" si="441"/>
        <v>2.7562246768611494E-3</v>
      </c>
      <c r="AW812" s="30">
        <f t="shared" si="442"/>
        <v>3.5398855596264047E-5</v>
      </c>
      <c r="AX812" s="33">
        <f t="shared" si="443"/>
        <v>2.7562246768611494E-3</v>
      </c>
      <c r="AY812" s="30">
        <f t="shared" si="444"/>
        <v>3.5398855596264047E-5</v>
      </c>
      <c r="AZ812" s="31">
        <f t="shared" si="445"/>
        <v>0.89493573711343388</v>
      </c>
      <c r="BA812" s="31">
        <f t="shared" si="457"/>
        <v>99.249933071976542</v>
      </c>
      <c r="BB812" s="33">
        <f t="shared" si="446"/>
        <v>0</v>
      </c>
      <c r="BC812" s="31">
        <f t="shared" si="447"/>
        <v>0.46572432166985944</v>
      </c>
      <c r="BD812" s="30">
        <f t="shared" si="448"/>
        <v>2.7999178900382065E-5</v>
      </c>
      <c r="BE812" s="31">
        <f t="shared" si="449"/>
        <v>0.94216853680214108</v>
      </c>
      <c r="BF812" s="31">
        <f t="shared" si="450"/>
        <v>0.38536575126952571</v>
      </c>
      <c r="BG812" s="31">
        <f t="shared" si="451"/>
        <v>0.58485518838042416</v>
      </c>
      <c r="BH812" s="24">
        <v>0</v>
      </c>
      <c r="BI812" s="24">
        <v>162.35893906300001</v>
      </c>
      <c r="BJ812" s="24">
        <f t="shared" si="459"/>
        <v>10.067408859276281</v>
      </c>
      <c r="BK812" s="28">
        <f t="shared" si="460"/>
        <v>5.0337044296381401E-3</v>
      </c>
      <c r="BL812" s="28" t="str">
        <f t="shared" si="452"/>
        <v>FALSEFALSE</v>
      </c>
      <c r="BM812" s="24" t="str">
        <f t="shared" si="453"/>
        <v>FALSEFALSE</v>
      </c>
      <c r="BN812" s="28">
        <v>0.44770000000000004</v>
      </c>
      <c r="BO812" s="28">
        <f t="shared" si="454"/>
        <v>0.39795555555555562</v>
      </c>
      <c r="BP812" s="24">
        <v>7.29</v>
      </c>
      <c r="BQ812" s="24">
        <f t="shared" si="462"/>
        <v>154.66666666666666</v>
      </c>
      <c r="BR812" s="24">
        <v>3</v>
      </c>
      <c r="BS812" s="28">
        <v>10.969999999999999</v>
      </c>
      <c r="BT812" s="28">
        <v>141.73239999999998</v>
      </c>
      <c r="BU812" s="24">
        <v>0.55000000000000004</v>
      </c>
      <c r="BV812" s="28">
        <v>10.4</v>
      </c>
      <c r="BW812" s="28">
        <v>134.36800000000002</v>
      </c>
      <c r="BX812" s="24">
        <v>372</v>
      </c>
      <c r="BY812" s="24">
        <v>831</v>
      </c>
      <c r="BZ812" s="24">
        <v>89</v>
      </c>
      <c r="CA812" s="24">
        <v>300</v>
      </c>
      <c r="CB812" s="24">
        <v>164</v>
      </c>
      <c r="CC812" s="24">
        <v>828</v>
      </c>
      <c r="CD812" s="24">
        <v>55.48</v>
      </c>
      <c r="CE812" s="24">
        <v>29.32</v>
      </c>
      <c r="CF812" s="24">
        <v>107.38</v>
      </c>
      <c r="CG812" s="24">
        <v>0</v>
      </c>
      <c r="CH812" s="24">
        <v>1292</v>
      </c>
      <c r="CI812" s="24">
        <v>100</v>
      </c>
      <c r="CJ812" s="24" t="s">
        <v>1980</v>
      </c>
      <c r="CK812" s="24">
        <v>386</v>
      </c>
      <c r="CL812" s="28">
        <v>1.05</v>
      </c>
      <c r="CM812" s="28">
        <v>3.5</v>
      </c>
      <c r="CN812" s="24">
        <v>146</v>
      </c>
      <c r="CO812" s="24">
        <v>38.119999999999997</v>
      </c>
      <c r="CP812" s="24">
        <v>148</v>
      </c>
      <c r="CQ812" s="24">
        <v>190</v>
      </c>
      <c r="CR812" s="24">
        <v>126</v>
      </c>
      <c r="CS812" s="24">
        <v>464</v>
      </c>
      <c r="CT812" s="24">
        <v>84</v>
      </c>
      <c r="CU812" s="24">
        <v>156</v>
      </c>
      <c r="CV812" s="24">
        <v>97</v>
      </c>
      <c r="CW812" s="24">
        <v>49</v>
      </c>
      <c r="CX812" s="24">
        <v>79.25</v>
      </c>
      <c r="CY812" s="24">
        <v>96.3</v>
      </c>
      <c r="CZ812" s="24">
        <v>70.8</v>
      </c>
      <c r="DA812" s="24">
        <v>28.65</v>
      </c>
      <c r="DB812" s="24">
        <v>76</v>
      </c>
      <c r="DC812" s="24">
        <v>4.67</v>
      </c>
      <c r="DD812" s="24">
        <v>5.22</v>
      </c>
      <c r="DE812" s="24">
        <v>14</v>
      </c>
      <c r="DF812" s="24">
        <v>3.66</v>
      </c>
      <c r="DG812" s="24">
        <v>3.13</v>
      </c>
      <c r="DH812" s="24">
        <v>6.83</v>
      </c>
    </row>
    <row r="813" spans="1:112" ht="12.3" customHeight="1">
      <c r="A813" s="24">
        <v>824</v>
      </c>
      <c r="B813" s="24" t="s">
        <v>169</v>
      </c>
      <c r="C813" s="24" t="s">
        <v>170</v>
      </c>
      <c r="D813" s="25" t="s">
        <v>848</v>
      </c>
      <c r="E813" s="25" t="s">
        <v>849</v>
      </c>
      <c r="F813" s="25" t="s">
        <v>1634</v>
      </c>
      <c r="G813" s="25" t="s">
        <v>1635</v>
      </c>
      <c r="H813" s="25" t="s">
        <v>323</v>
      </c>
      <c r="I813" s="26">
        <v>4068</v>
      </c>
      <c r="J813" s="27">
        <v>5146.5043234400555</v>
      </c>
      <c r="K813" s="27">
        <f t="shared" si="429"/>
        <v>1470.5819999999999</v>
      </c>
      <c r="L813" s="24">
        <v>657</v>
      </c>
      <c r="M813" s="24">
        <v>222</v>
      </c>
      <c r="N813" s="24">
        <v>150</v>
      </c>
      <c r="O813" s="24">
        <f t="shared" si="430"/>
        <v>372</v>
      </c>
      <c r="P813" s="28">
        <v>36.15</v>
      </c>
      <c r="Q813" s="28">
        <f t="shared" si="431"/>
        <v>0.45108370007381132</v>
      </c>
      <c r="R813" s="29">
        <v>0.49948100321928335</v>
      </c>
      <c r="S813" s="29">
        <v>0.10174871219885358</v>
      </c>
      <c r="T813" s="29">
        <v>0.67990494537839341</v>
      </c>
      <c r="U813" s="28" t="s">
        <v>128</v>
      </c>
      <c r="V813" s="28" t="s">
        <v>129</v>
      </c>
      <c r="W813" s="28">
        <v>0.48816357004200839</v>
      </c>
      <c r="X813" s="27">
        <v>2512.3359237671284</v>
      </c>
      <c r="Y813" s="30">
        <f t="shared" si="432"/>
        <v>2.0119484563945202E-4</v>
      </c>
      <c r="Z813" s="27">
        <f t="shared" si="433"/>
        <v>2512.3359237671284</v>
      </c>
      <c r="AA813" s="27">
        <v>0</v>
      </c>
      <c r="AB813" s="27">
        <v>0</v>
      </c>
      <c r="AC813" s="27">
        <v>0</v>
      </c>
      <c r="AD813" s="27">
        <v>0</v>
      </c>
      <c r="AE813" s="27">
        <v>0</v>
      </c>
      <c r="AF813" s="27">
        <f t="shared" si="434"/>
        <v>0</v>
      </c>
      <c r="AG813" s="27">
        <f t="shared" si="435"/>
        <v>0</v>
      </c>
      <c r="AH813" s="27">
        <v>0</v>
      </c>
      <c r="AI813" s="27">
        <v>0</v>
      </c>
      <c r="AJ813" s="27">
        <v>0</v>
      </c>
      <c r="AK813" s="27">
        <v>0</v>
      </c>
      <c r="AL813" s="27">
        <v>0</v>
      </c>
      <c r="AM813" s="27">
        <v>0</v>
      </c>
      <c r="AN813" s="27">
        <f t="shared" si="436"/>
        <v>0</v>
      </c>
      <c r="AO813" s="27">
        <v>0</v>
      </c>
      <c r="AP813" s="30">
        <f t="shared" si="437"/>
        <v>0</v>
      </c>
      <c r="AQ813" s="30">
        <f t="shared" si="438"/>
        <v>0</v>
      </c>
      <c r="AR813" s="31">
        <f t="shared" si="439"/>
        <v>0</v>
      </c>
      <c r="AS813" s="31">
        <f t="shared" si="461"/>
        <v>0</v>
      </c>
      <c r="AT813" s="32">
        <f t="shared" si="440"/>
        <v>0</v>
      </c>
      <c r="AU813" s="24">
        <v>792.77763774822165</v>
      </c>
      <c r="AV813" s="28">
        <f t="shared" si="441"/>
        <v>2.2015866618677833E-2</v>
      </c>
      <c r="AW813" s="30">
        <f t="shared" si="442"/>
        <v>2.8275506340387046E-4</v>
      </c>
      <c r="AX813" s="33">
        <f t="shared" si="443"/>
        <v>2.2015866618677833E-2</v>
      </c>
      <c r="AY813" s="30">
        <f t="shared" si="444"/>
        <v>2.8275506340387046E-4</v>
      </c>
      <c r="AZ813" s="31">
        <f t="shared" si="445"/>
        <v>0.89696482983293513</v>
      </c>
      <c r="BA813" s="31">
        <f t="shared" si="457"/>
        <v>792.77763774822165</v>
      </c>
      <c r="BB813" s="33">
        <f t="shared" si="446"/>
        <v>0</v>
      </c>
      <c r="BC813" s="31">
        <f t="shared" si="447"/>
        <v>0.47282056655696542</v>
      </c>
      <c r="BD813" s="30">
        <f t="shared" si="448"/>
        <v>2.0119484563945202E-4</v>
      </c>
      <c r="BE813" s="31">
        <f t="shared" si="449"/>
        <v>0.94283920286964729</v>
      </c>
      <c r="BF813" s="31">
        <f t="shared" si="450"/>
        <v>0.47706798925243171</v>
      </c>
      <c r="BG813" s="31">
        <f t="shared" si="451"/>
        <v>0.72402824538851374</v>
      </c>
      <c r="BH813" s="24">
        <v>71.760000000000005</v>
      </c>
      <c r="BI813" s="24">
        <v>144.98617849600001</v>
      </c>
      <c r="BJ813" s="24">
        <f t="shared" si="459"/>
        <v>35.496516818546546</v>
      </c>
      <c r="BK813" s="28">
        <f t="shared" si="460"/>
        <v>1.7748258409273274E-2</v>
      </c>
      <c r="BL813" s="28" t="str">
        <f t="shared" si="452"/>
        <v>TRUETRUE</v>
      </c>
      <c r="BM813" s="24" t="str">
        <f t="shared" si="453"/>
        <v>FALSETRUE</v>
      </c>
      <c r="BN813" s="28">
        <v>0.55130000000000001</v>
      </c>
      <c r="BO813" s="28">
        <f t="shared" si="454"/>
        <v>0.49004444444444445</v>
      </c>
      <c r="BP813" s="24">
        <v>9.4700000000000006</v>
      </c>
      <c r="BQ813" s="24">
        <f t="shared" si="462"/>
        <v>162.4</v>
      </c>
      <c r="BR813" s="24">
        <v>10</v>
      </c>
      <c r="BS813" s="28">
        <v>18.279999999999998</v>
      </c>
      <c r="BT813" s="28">
        <v>743.6303999999999</v>
      </c>
      <c r="BU813" s="24">
        <v>1.96</v>
      </c>
      <c r="BV813" s="28">
        <v>18.86</v>
      </c>
      <c r="BW813" s="28">
        <v>767.22479999999996</v>
      </c>
      <c r="BX813" s="24">
        <v>1332</v>
      </c>
      <c r="BY813" s="24">
        <v>2416</v>
      </c>
      <c r="BZ813" s="24">
        <v>320</v>
      </c>
      <c r="CA813" s="24">
        <v>1038</v>
      </c>
      <c r="CB813" s="24">
        <v>580</v>
      </c>
      <c r="CC813" s="24">
        <v>2450</v>
      </c>
      <c r="CD813" s="24">
        <v>68.38</v>
      </c>
      <c r="CE813" s="24">
        <v>28.89</v>
      </c>
      <c r="CF813" s="24">
        <v>104.01</v>
      </c>
      <c r="CG813" s="24">
        <v>2919</v>
      </c>
      <c r="CH813" s="24">
        <v>1149</v>
      </c>
      <c r="CI813" s="24">
        <v>28.24</v>
      </c>
      <c r="CJ813" s="24" t="s">
        <v>98</v>
      </c>
      <c r="CK813" s="24">
        <v>1051</v>
      </c>
      <c r="CL813" s="28">
        <v>1.03</v>
      </c>
      <c r="CM813" s="28">
        <v>3.97</v>
      </c>
      <c r="CN813" s="24">
        <v>467</v>
      </c>
      <c r="CO813" s="24">
        <v>44.48</v>
      </c>
      <c r="CP813" s="24">
        <v>260</v>
      </c>
      <c r="CQ813" s="24">
        <v>774</v>
      </c>
      <c r="CR813" s="24">
        <v>441</v>
      </c>
      <c r="CS813" s="24">
        <v>1624</v>
      </c>
      <c r="CT813" s="24">
        <v>223</v>
      </c>
      <c r="CU813" s="24">
        <v>543</v>
      </c>
      <c r="CV813" s="24">
        <v>358</v>
      </c>
      <c r="CW813" s="24">
        <v>111</v>
      </c>
      <c r="CX813" s="24">
        <v>66.97</v>
      </c>
      <c r="CY813" s="24">
        <v>96.96</v>
      </c>
      <c r="CZ813" s="24">
        <v>74.739999999999995</v>
      </c>
      <c r="DA813" s="24">
        <v>23.57</v>
      </c>
      <c r="DB813" s="24">
        <v>307</v>
      </c>
      <c r="DC813" s="24">
        <v>3.91</v>
      </c>
      <c r="DD813" s="24">
        <v>8.2899999999999991</v>
      </c>
      <c r="DE813" s="24">
        <v>155</v>
      </c>
      <c r="DF813" s="24">
        <v>14.76</v>
      </c>
      <c r="DG813" s="24">
        <v>16.95</v>
      </c>
      <c r="DH813" s="24">
        <v>12.54</v>
      </c>
    </row>
    <row r="814" spans="1:112" ht="12.3" customHeight="1">
      <c r="A814" s="24">
        <v>825</v>
      </c>
      <c r="B814" s="24" t="s">
        <v>431</v>
      </c>
      <c r="C814" s="24" t="s">
        <v>432</v>
      </c>
      <c r="D814" s="25" t="s">
        <v>1046</v>
      </c>
      <c r="E814" s="25" t="s">
        <v>1137</v>
      </c>
      <c r="F814" s="25" t="s">
        <v>1138</v>
      </c>
      <c r="G814" s="37" t="s">
        <v>2811</v>
      </c>
      <c r="H814" s="37" t="s">
        <v>431</v>
      </c>
      <c r="I814" s="26">
        <v>20358</v>
      </c>
      <c r="J814" s="27">
        <v>21793</v>
      </c>
      <c r="K814" s="27">
        <f t="shared" si="429"/>
        <v>2312.6687999999999</v>
      </c>
      <c r="L814" s="24">
        <v>4775</v>
      </c>
      <c r="M814" s="24">
        <v>534</v>
      </c>
      <c r="N814" s="24">
        <v>78</v>
      </c>
      <c r="O814" s="24">
        <f t="shared" si="430"/>
        <v>612</v>
      </c>
      <c r="P814" s="28">
        <v>11.36</v>
      </c>
      <c r="Q814" s="28">
        <f t="shared" si="431"/>
        <v>0.40381913873509789</v>
      </c>
      <c r="R814" s="29">
        <v>0.35634619491767638</v>
      </c>
      <c r="S814" s="29">
        <v>2.7190005155824908E-2</v>
      </c>
      <c r="T814" s="29">
        <v>0.22964815614480583</v>
      </c>
      <c r="U814" s="28" t="s">
        <v>237</v>
      </c>
      <c r="V814" s="28" t="s">
        <v>129</v>
      </c>
      <c r="W814" s="28">
        <v>0.35634619491767638</v>
      </c>
      <c r="X814" s="27">
        <v>7765.8526258409211</v>
      </c>
      <c r="Y814" s="30">
        <f t="shared" si="432"/>
        <v>6.219110691105266E-4</v>
      </c>
      <c r="Z814" s="27">
        <f t="shared" si="433"/>
        <v>-1022.1473741590789</v>
      </c>
      <c r="AA814" s="27">
        <v>0</v>
      </c>
      <c r="AB814" s="27">
        <v>0</v>
      </c>
      <c r="AC814" s="27">
        <v>116</v>
      </c>
      <c r="AD814" s="27">
        <v>34</v>
      </c>
      <c r="AE814" s="27">
        <v>2083</v>
      </c>
      <c r="AF814" s="27">
        <f t="shared" si="434"/>
        <v>2083</v>
      </c>
      <c r="AG814" s="27">
        <f t="shared" si="435"/>
        <v>3</v>
      </c>
      <c r="AH814" s="27">
        <v>8266</v>
      </c>
      <c r="AI814" s="27">
        <v>207</v>
      </c>
      <c r="AJ814" s="27">
        <v>70</v>
      </c>
      <c r="AK814" s="27">
        <v>34</v>
      </c>
      <c r="AL814" s="27">
        <v>2083</v>
      </c>
      <c r="AM814" s="27">
        <v>10660</v>
      </c>
      <c r="AN814" s="27">
        <f t="shared" si="436"/>
        <v>5</v>
      </c>
      <c r="AO814" s="27">
        <v>8788</v>
      </c>
      <c r="AP814" s="30">
        <f t="shared" si="437"/>
        <v>5.0821888480769052E-3</v>
      </c>
      <c r="AQ814" s="30">
        <f t="shared" si="438"/>
        <v>6.527476893677807E-4</v>
      </c>
      <c r="AR814" s="31">
        <f t="shared" si="439"/>
        <v>1.1316207534969023</v>
      </c>
      <c r="AS814" s="31">
        <v>1</v>
      </c>
      <c r="AT814" s="32">
        <f t="shared" si="440"/>
        <v>0.40324874959849494</v>
      </c>
      <c r="AU814" s="24">
        <v>2244.9810279813614</v>
      </c>
      <c r="AV814" s="28">
        <f t="shared" si="441"/>
        <v>6.2344345400414614E-2</v>
      </c>
      <c r="AW814" s="30">
        <f t="shared" si="442"/>
        <v>8.007034036812173E-4</v>
      </c>
      <c r="AX814" s="33">
        <f t="shared" si="443"/>
        <v>6.2344345400414614E-2</v>
      </c>
      <c r="AY814" s="30">
        <f t="shared" si="444"/>
        <v>1.479557143134366E-4</v>
      </c>
      <c r="AZ814" s="31">
        <f t="shared" si="445"/>
        <v>0.89585905456148662</v>
      </c>
      <c r="BA814" s="31">
        <f t="shared" si="457"/>
        <v>2037.9810279813614</v>
      </c>
      <c r="BB814" s="33">
        <f t="shared" si="446"/>
        <v>9.2205678987911072E-2</v>
      </c>
      <c r="BC814" s="31">
        <f t="shared" si="447"/>
        <v>0.43818319829319252</v>
      </c>
      <c r="BD814" s="30">
        <f t="shared" si="448"/>
        <v>-4.4602777789663787E-3</v>
      </c>
      <c r="BE814" s="31">
        <f t="shared" si="449"/>
        <v>0.92478856931284936</v>
      </c>
      <c r="BF814" s="31">
        <f t="shared" si="450"/>
        <v>0.42725222509987876</v>
      </c>
      <c r="BG814" s="31">
        <f t="shared" si="451"/>
        <v>0.64842472319751598</v>
      </c>
      <c r="BH814" s="24">
        <v>86.81</v>
      </c>
      <c r="BI814" s="24">
        <v>90.1301936359</v>
      </c>
      <c r="BJ814" s="24">
        <f t="shared" si="459"/>
        <v>241.79466525987326</v>
      </c>
      <c r="BK814" s="28">
        <f t="shared" si="460"/>
        <v>0.12089733262993663</v>
      </c>
      <c r="BL814" s="28" t="str">
        <f t="shared" si="452"/>
        <v>FALSETRUE</v>
      </c>
      <c r="BM814" s="24" t="str">
        <f t="shared" si="453"/>
        <v>FALSETRUE</v>
      </c>
      <c r="BN814" s="28">
        <v>0.33590000000000003</v>
      </c>
      <c r="BO814" s="28">
        <f t="shared" si="454"/>
        <v>0.29857777777777783</v>
      </c>
      <c r="BP814" s="24">
        <v>5.08</v>
      </c>
      <c r="BQ814" s="24">
        <f t="shared" si="462"/>
        <v>233.33333333333334</v>
      </c>
      <c r="BR814" s="24">
        <v>27</v>
      </c>
      <c r="BS814" s="28">
        <v>1.64</v>
      </c>
      <c r="BT814" s="28">
        <v>333.87119999999993</v>
      </c>
      <c r="BU814" s="24">
        <v>0.11</v>
      </c>
      <c r="BV814" s="28">
        <v>2.2600000000000002</v>
      </c>
      <c r="BW814" s="28">
        <v>460.0908</v>
      </c>
      <c r="BX814" s="24">
        <v>4782</v>
      </c>
      <c r="BY814" s="24">
        <v>14236</v>
      </c>
      <c r="BZ814" s="24">
        <v>1340</v>
      </c>
      <c r="CA814" s="24">
        <v>3787</v>
      </c>
      <c r="CB814" s="24">
        <v>2148</v>
      </c>
      <c r="CC814" s="24">
        <v>14423</v>
      </c>
      <c r="CD814" s="24">
        <v>43</v>
      </c>
      <c r="CE814" s="24">
        <v>31.37</v>
      </c>
      <c r="CF814" s="24">
        <v>95.02</v>
      </c>
      <c r="CG814" s="24">
        <v>17672</v>
      </c>
      <c r="CH814" s="24">
        <v>2686</v>
      </c>
      <c r="CI814" s="24">
        <v>13.19</v>
      </c>
      <c r="CJ814" s="24" t="s">
        <v>98</v>
      </c>
      <c r="CK814" s="24">
        <v>5576</v>
      </c>
      <c r="CL814" s="28">
        <v>1.02</v>
      </c>
      <c r="CM814" s="28">
        <v>3.71</v>
      </c>
      <c r="CN814" s="24">
        <v>1755</v>
      </c>
      <c r="CO814" s="24">
        <v>31.52</v>
      </c>
      <c r="CP814" s="24">
        <v>1220</v>
      </c>
      <c r="CQ814" s="24">
        <v>2520</v>
      </c>
      <c r="CR814" s="24">
        <v>2302</v>
      </c>
      <c r="CS814" s="24">
        <v>6300</v>
      </c>
      <c r="CT814" s="24">
        <v>890</v>
      </c>
      <c r="CU814" s="24">
        <v>1778</v>
      </c>
      <c r="CV814" s="24">
        <v>1532</v>
      </c>
      <c r="CW814" s="24">
        <v>1315</v>
      </c>
      <c r="CX814" s="24">
        <v>70.02</v>
      </c>
      <c r="CY814" s="24">
        <v>95.54</v>
      </c>
      <c r="CZ814" s="24">
        <v>83.81</v>
      </c>
      <c r="DA814" s="24">
        <v>47.71</v>
      </c>
      <c r="DB814" s="24">
        <v>875</v>
      </c>
      <c r="DC814" s="24">
        <v>5.0199999999999996</v>
      </c>
      <c r="DD814" s="24">
        <v>4.08</v>
      </c>
      <c r="DE814" s="24">
        <v>78</v>
      </c>
      <c r="DF814" s="24">
        <v>1.4</v>
      </c>
      <c r="DG814" s="24">
        <v>1.71</v>
      </c>
      <c r="DH814" s="24">
        <v>4.59</v>
      </c>
    </row>
    <row r="815" spans="1:112" ht="12.3" customHeight="1">
      <c r="A815" s="24">
        <v>826</v>
      </c>
      <c r="B815" s="24" t="s">
        <v>431</v>
      </c>
      <c r="C815" s="24" t="s">
        <v>432</v>
      </c>
      <c r="D815" s="25" t="s">
        <v>1395</v>
      </c>
      <c r="E815" s="25" t="s">
        <v>1396</v>
      </c>
      <c r="F815" s="25" t="s">
        <v>1397</v>
      </c>
      <c r="G815" s="37" t="s">
        <v>2812</v>
      </c>
      <c r="H815" s="37" t="s">
        <v>431</v>
      </c>
      <c r="I815" s="26">
        <v>10061</v>
      </c>
      <c r="J815" s="27">
        <v>11211</v>
      </c>
      <c r="K815" s="27">
        <f t="shared" si="429"/>
        <v>2489.0914000000002</v>
      </c>
      <c r="L815" s="24">
        <v>1914</v>
      </c>
      <c r="M815" s="24">
        <v>507</v>
      </c>
      <c r="N815" s="24">
        <v>122</v>
      </c>
      <c r="O815" s="24">
        <f t="shared" si="430"/>
        <v>629</v>
      </c>
      <c r="P815" s="28">
        <v>24.740000000000002</v>
      </c>
      <c r="Q815" s="28">
        <f t="shared" si="431"/>
        <v>0.43284705921502598</v>
      </c>
      <c r="R815" s="29">
        <v>0.43767487149110651</v>
      </c>
      <c r="S815" s="29">
        <v>8.0707496802430723E-2</v>
      </c>
      <c r="T815" s="29">
        <v>0.31623824897105485</v>
      </c>
      <c r="U815" s="28" t="s">
        <v>294</v>
      </c>
      <c r="V815" s="28" t="s">
        <v>295</v>
      </c>
      <c r="W815" s="28">
        <v>0.43767487149110651</v>
      </c>
      <c r="X815" s="27">
        <v>4906.7729842867948</v>
      </c>
      <c r="Y815" s="30">
        <f t="shared" si="432"/>
        <v>3.9294802252444385E-4</v>
      </c>
      <c r="Z815" s="27">
        <f t="shared" si="433"/>
        <v>4729.7729842867948</v>
      </c>
      <c r="AA815" s="27">
        <v>0</v>
      </c>
      <c r="AB815" s="27">
        <v>0</v>
      </c>
      <c r="AC815" s="27">
        <v>305</v>
      </c>
      <c r="AD815" s="27">
        <v>18</v>
      </c>
      <c r="AE815" s="27">
        <v>1600</v>
      </c>
      <c r="AF815" s="27">
        <f t="shared" si="434"/>
        <v>1600</v>
      </c>
      <c r="AG815" s="27">
        <f t="shared" si="435"/>
        <v>3</v>
      </c>
      <c r="AH815" s="27">
        <v>0</v>
      </c>
      <c r="AI815" s="27">
        <v>0</v>
      </c>
      <c r="AJ815" s="27">
        <v>159</v>
      </c>
      <c r="AK815" s="27">
        <v>18</v>
      </c>
      <c r="AL815" s="27">
        <v>1600</v>
      </c>
      <c r="AM815" s="27">
        <v>1777</v>
      </c>
      <c r="AN815" s="27">
        <f t="shared" si="436"/>
        <v>3</v>
      </c>
      <c r="AO815" s="27">
        <v>177</v>
      </c>
      <c r="AP815" s="30">
        <f t="shared" si="437"/>
        <v>1.0236088144169461E-4</v>
      </c>
      <c r="AQ815" s="30">
        <f t="shared" si="438"/>
        <v>0</v>
      </c>
      <c r="AR815" s="31">
        <f t="shared" si="439"/>
        <v>3.6072587944625922E-2</v>
      </c>
      <c r="AS815" s="31">
        <f t="shared" ref="AS815:AS820" si="463">AR815/1</f>
        <v>3.6072587944625922E-2</v>
      </c>
      <c r="AT815" s="32">
        <f t="shared" si="440"/>
        <v>1.5788065293015789E-2</v>
      </c>
      <c r="AU815" s="24">
        <v>1335.3460329193661</v>
      </c>
      <c r="AV815" s="28">
        <f t="shared" si="441"/>
        <v>3.7083286347527014E-2</v>
      </c>
      <c r="AW815" s="30">
        <f t="shared" si="442"/>
        <v>4.7626955431875667E-4</v>
      </c>
      <c r="AX815" s="33">
        <f t="shared" si="443"/>
        <v>3.7083286347527014E-2</v>
      </c>
      <c r="AY815" s="30">
        <f t="shared" si="444"/>
        <v>4.7626955431875667E-4</v>
      </c>
      <c r="AZ815" s="31">
        <f t="shared" si="445"/>
        <v>0.89855225247380455</v>
      </c>
      <c r="BA815" s="31">
        <f t="shared" si="457"/>
        <v>1335.3460329193661</v>
      </c>
      <c r="BB815" s="33">
        <f t="shared" si="446"/>
        <v>0</v>
      </c>
      <c r="BC815" s="31">
        <f t="shared" si="447"/>
        <v>0.45777013677081269</v>
      </c>
      <c r="BD815" s="30">
        <f t="shared" si="448"/>
        <v>2.9058714108274924E-4</v>
      </c>
      <c r="BE815" s="31">
        <f t="shared" si="449"/>
        <v>0.94318535690674932</v>
      </c>
      <c r="BF815" s="31">
        <f t="shared" si="450"/>
        <v>0.46041772547346005</v>
      </c>
      <c r="BG815" s="31">
        <f t="shared" si="451"/>
        <v>0.69875876275557613</v>
      </c>
      <c r="BH815" s="24">
        <v>88.06</v>
      </c>
      <c r="BI815" s="24">
        <v>120.00179229</v>
      </c>
      <c r="BJ815" s="24">
        <f t="shared" si="459"/>
        <v>93.423604648396875</v>
      </c>
      <c r="BK815" s="28">
        <f t="shared" si="460"/>
        <v>4.6711802324198436E-2</v>
      </c>
      <c r="BL815" s="28" t="str">
        <f t="shared" si="452"/>
        <v>FALSETRUE</v>
      </c>
      <c r="BM815" s="24" t="str">
        <f t="shared" si="453"/>
        <v>FALSETRUE</v>
      </c>
      <c r="BN815" s="28">
        <v>0.50130000000000008</v>
      </c>
      <c r="BO815" s="28">
        <f t="shared" si="454"/>
        <v>0.44560000000000005</v>
      </c>
      <c r="BP815" s="24">
        <v>8.7200000000000006</v>
      </c>
      <c r="BQ815" s="24">
        <f t="shared" si="462"/>
        <v>145.28571428571428</v>
      </c>
      <c r="BR815" s="24">
        <v>21</v>
      </c>
      <c r="BS815" s="28">
        <v>8.2100000000000009</v>
      </c>
      <c r="BT815" s="28">
        <v>826.00810000000001</v>
      </c>
      <c r="BU815" s="24">
        <v>0.04</v>
      </c>
      <c r="BV815" s="28">
        <v>14.74</v>
      </c>
      <c r="BW815" s="28">
        <v>1482.9914000000001</v>
      </c>
      <c r="BX815" s="24">
        <v>3179</v>
      </c>
      <c r="BY815" s="24">
        <v>6342</v>
      </c>
      <c r="BZ815" s="24">
        <v>540</v>
      </c>
      <c r="CA815" s="24">
        <v>2482</v>
      </c>
      <c r="CB815" s="24">
        <v>1375</v>
      </c>
      <c r="CC815" s="24">
        <v>6204</v>
      </c>
      <c r="CD815" s="24">
        <v>58.64</v>
      </c>
      <c r="CE815" s="24">
        <v>27.63</v>
      </c>
      <c r="CF815" s="24">
        <v>101.26</v>
      </c>
      <c r="CG815" s="24">
        <v>8860</v>
      </c>
      <c r="CH815" s="24">
        <v>1201</v>
      </c>
      <c r="CI815" s="24">
        <v>11.94</v>
      </c>
      <c r="CJ815" s="24" t="s">
        <v>98</v>
      </c>
      <c r="CK815" s="24">
        <v>2611</v>
      </c>
      <c r="CL815" s="28">
        <v>1.04</v>
      </c>
      <c r="CM815" s="28">
        <v>4.0199999999999996</v>
      </c>
      <c r="CN815" s="24">
        <v>774</v>
      </c>
      <c r="CO815" s="24">
        <v>29.68</v>
      </c>
      <c r="CP815" s="24">
        <v>535</v>
      </c>
      <c r="CQ815" s="24">
        <v>1605</v>
      </c>
      <c r="CR815" s="24">
        <v>845</v>
      </c>
      <c r="CS815" s="24">
        <v>3051</v>
      </c>
      <c r="CT815" s="24">
        <v>531</v>
      </c>
      <c r="CU815" s="24">
        <v>1287</v>
      </c>
      <c r="CV815" s="24">
        <v>892</v>
      </c>
      <c r="CW815" s="24">
        <v>512</v>
      </c>
      <c r="CX815" s="24">
        <v>64.52</v>
      </c>
      <c r="CY815" s="24">
        <v>95.9</v>
      </c>
      <c r="CZ815" s="24">
        <v>77.900000000000006</v>
      </c>
      <c r="DA815" s="24">
        <v>39.32</v>
      </c>
      <c r="DB815" s="24">
        <v>701</v>
      </c>
      <c r="DC815" s="24">
        <v>5.01</v>
      </c>
      <c r="DD815" s="24">
        <v>7.06</v>
      </c>
      <c r="DE815" s="24">
        <v>83</v>
      </c>
      <c r="DF815" s="24">
        <v>3.18</v>
      </c>
      <c r="DG815" s="24">
        <v>8.59</v>
      </c>
      <c r="DH815" s="24">
        <v>9.56</v>
      </c>
    </row>
    <row r="816" spans="1:112" ht="12.3" customHeight="1">
      <c r="A816" s="24">
        <v>827</v>
      </c>
      <c r="B816" s="24" t="s">
        <v>431</v>
      </c>
      <c r="C816" s="24" t="s">
        <v>432</v>
      </c>
      <c r="D816" s="25" t="s">
        <v>717</v>
      </c>
      <c r="E816" s="25" t="s">
        <v>718</v>
      </c>
      <c r="F816" s="25" t="s">
        <v>717</v>
      </c>
      <c r="G816" s="25" t="s">
        <v>719</v>
      </c>
      <c r="H816" s="37" t="s">
        <v>431</v>
      </c>
      <c r="I816" s="26">
        <v>50573</v>
      </c>
      <c r="J816" s="27">
        <v>52977.422903851017</v>
      </c>
      <c r="K816" s="27">
        <f t="shared" si="429"/>
        <v>8663.1548999999995</v>
      </c>
      <c r="L816" s="24">
        <v>11194</v>
      </c>
      <c r="M816" s="24">
        <v>1589</v>
      </c>
      <c r="N816" s="24">
        <v>725</v>
      </c>
      <c r="O816" s="24">
        <f t="shared" si="430"/>
        <v>2314</v>
      </c>
      <c r="P816" s="28">
        <v>17.13</v>
      </c>
      <c r="Q816" s="28">
        <f t="shared" si="431"/>
        <v>0.40037702373990658</v>
      </c>
      <c r="R816" s="29">
        <v>0.3791291321422654</v>
      </c>
      <c r="S816" s="29">
        <v>5.7139445102394402E-2</v>
      </c>
      <c r="T816" s="29">
        <v>0.38354911961988442</v>
      </c>
      <c r="U816" s="28" t="s">
        <v>237</v>
      </c>
      <c r="V816" s="28" t="s">
        <v>129</v>
      </c>
      <c r="W816" s="28">
        <v>0.34420280435448319</v>
      </c>
      <c r="X816" s="27">
        <v>18234.977530978947</v>
      </c>
      <c r="Y816" s="30">
        <f t="shared" si="432"/>
        <v>1.4603076980577575E-3</v>
      </c>
      <c r="Z816" s="27">
        <f t="shared" si="433"/>
        <v>16606.977530978947</v>
      </c>
      <c r="AA816" s="27">
        <v>0</v>
      </c>
      <c r="AB816" s="27">
        <v>0</v>
      </c>
      <c r="AC816" s="27">
        <v>0</v>
      </c>
      <c r="AD816" s="27">
        <v>1056</v>
      </c>
      <c r="AE816" s="27">
        <v>5914</v>
      </c>
      <c r="AF816" s="27">
        <f t="shared" si="434"/>
        <v>5914</v>
      </c>
      <c r="AG816" s="27">
        <f t="shared" si="435"/>
        <v>2</v>
      </c>
      <c r="AH816" s="27">
        <v>0</v>
      </c>
      <c r="AI816" s="27">
        <v>408</v>
      </c>
      <c r="AJ816" s="27">
        <v>162</v>
      </c>
      <c r="AK816" s="27">
        <v>1058</v>
      </c>
      <c r="AL816" s="27">
        <v>5914</v>
      </c>
      <c r="AM816" s="27">
        <v>7538</v>
      </c>
      <c r="AN816" s="27">
        <f t="shared" si="436"/>
        <v>4</v>
      </c>
      <c r="AO816" s="27">
        <v>1628</v>
      </c>
      <c r="AP816" s="30">
        <f t="shared" si="437"/>
        <v>9.4148878523773343E-4</v>
      </c>
      <c r="AQ816" s="30">
        <f t="shared" si="438"/>
        <v>1.2865751558553359E-3</v>
      </c>
      <c r="AR816" s="31">
        <f t="shared" si="439"/>
        <v>8.927896934527238E-2</v>
      </c>
      <c r="AS816" s="31">
        <f t="shared" si="463"/>
        <v>8.927896934527238E-2</v>
      </c>
      <c r="AT816" s="32">
        <f t="shared" si="440"/>
        <v>3.0730071618520687E-2</v>
      </c>
      <c r="AU816" s="24">
        <v>4069.8539586874094</v>
      </c>
      <c r="AV816" s="28">
        <f t="shared" si="441"/>
        <v>0.11302206021660828</v>
      </c>
      <c r="AW816" s="30">
        <f t="shared" si="442"/>
        <v>1.45156946833385E-3</v>
      </c>
      <c r="AX816" s="33">
        <f t="shared" si="443"/>
        <v>0.11302206021660828</v>
      </c>
      <c r="AY816" s="30">
        <f t="shared" si="444"/>
        <v>1.6499431247851411E-4</v>
      </c>
      <c r="AZ816" s="31">
        <f t="shared" si="445"/>
        <v>0.89599882423128274</v>
      </c>
      <c r="BA816" s="31">
        <f t="shared" si="457"/>
        <v>3661.8539586874094</v>
      </c>
      <c r="BB816" s="33">
        <f t="shared" si="446"/>
        <v>0.10024929742972553</v>
      </c>
      <c r="BC816" s="31">
        <f t="shared" si="447"/>
        <v>0.4627166721967188</v>
      </c>
      <c r="BD816" s="30">
        <f t="shared" si="448"/>
        <v>5.188189128200241E-4</v>
      </c>
      <c r="BE816" s="31">
        <f t="shared" si="449"/>
        <v>0.94406913943845439</v>
      </c>
      <c r="BF816" s="31">
        <f t="shared" si="450"/>
        <v>0.4299107504969984</v>
      </c>
      <c r="BG816" s="31">
        <f t="shared" si="451"/>
        <v>0.65245946776634267</v>
      </c>
      <c r="BH816" s="24">
        <v>95.29</v>
      </c>
      <c r="BI816" s="24">
        <v>134.72674415200001</v>
      </c>
      <c r="BJ816" s="24">
        <f t="shared" si="459"/>
        <v>393.22128087710172</v>
      </c>
      <c r="BK816" s="28">
        <f t="shared" si="460"/>
        <v>0.19661064043855087</v>
      </c>
      <c r="BL816" s="28" t="str">
        <f t="shared" si="452"/>
        <v>FALSETRUE</v>
      </c>
      <c r="BM816" s="24" t="str">
        <f t="shared" si="453"/>
        <v>FALSETRUE</v>
      </c>
      <c r="BN816" s="28">
        <v>0.37209999999999999</v>
      </c>
      <c r="BO816" s="28">
        <f t="shared" si="454"/>
        <v>0.33075555555555552</v>
      </c>
      <c r="BP816" s="24">
        <v>5.1100000000000003</v>
      </c>
      <c r="BQ816" s="24">
        <f t="shared" si="462"/>
        <v>211.14285714285714</v>
      </c>
      <c r="BR816" s="24">
        <v>56</v>
      </c>
      <c r="BS816" s="28">
        <v>5.39</v>
      </c>
      <c r="BT816" s="28">
        <v>2725.8846999999996</v>
      </c>
      <c r="BU816" s="24">
        <v>0.75</v>
      </c>
      <c r="BV816" s="28">
        <v>8.4400000000000013</v>
      </c>
      <c r="BW816" s="28">
        <v>4268.3612000000003</v>
      </c>
      <c r="BX816" s="24">
        <v>12675</v>
      </c>
      <c r="BY816" s="24">
        <v>34061</v>
      </c>
      <c r="BZ816" s="24">
        <v>3837</v>
      </c>
      <c r="CA816" s="24">
        <v>9903</v>
      </c>
      <c r="CB816" s="24">
        <v>5857</v>
      </c>
      <c r="CC816" s="24">
        <v>34813</v>
      </c>
      <c r="CD816" s="24">
        <v>48.48</v>
      </c>
      <c r="CE816" s="24">
        <v>31.22</v>
      </c>
      <c r="CF816" s="24">
        <v>96.09</v>
      </c>
      <c r="CG816" s="24">
        <v>48189</v>
      </c>
      <c r="CH816" s="24">
        <v>2384</v>
      </c>
      <c r="CI816" s="24">
        <v>4.71</v>
      </c>
      <c r="CJ816" s="24" t="s">
        <v>98</v>
      </c>
      <c r="CK816" s="24">
        <v>13822</v>
      </c>
      <c r="CL816" s="28">
        <v>1.03</v>
      </c>
      <c r="CM816" s="28">
        <v>3.76</v>
      </c>
      <c r="CN816" s="24">
        <v>4982</v>
      </c>
      <c r="CO816" s="24">
        <v>36.119999999999997</v>
      </c>
      <c r="CP816" s="24">
        <v>2007</v>
      </c>
      <c r="CQ816" s="24">
        <v>5080</v>
      </c>
      <c r="CR816" s="24">
        <v>4064</v>
      </c>
      <c r="CS816" s="24">
        <v>11824</v>
      </c>
      <c r="CT816" s="24">
        <v>2207</v>
      </c>
      <c r="CU816" s="24">
        <v>5055</v>
      </c>
      <c r="CV816" s="24">
        <v>4160</v>
      </c>
      <c r="CW816" s="24">
        <v>3269</v>
      </c>
      <c r="CX816" s="24">
        <v>68.33</v>
      </c>
      <c r="CY816" s="24">
        <v>96.73</v>
      </c>
      <c r="CZ816" s="24">
        <v>84.55</v>
      </c>
      <c r="DA816" s="24">
        <v>48.73</v>
      </c>
      <c r="DB816" s="24">
        <v>2174</v>
      </c>
      <c r="DC816" s="24">
        <v>3.71</v>
      </c>
      <c r="DD816" s="24">
        <v>5.43</v>
      </c>
      <c r="DE816" s="24">
        <v>897</v>
      </c>
      <c r="DF816" s="24">
        <v>6.5</v>
      </c>
      <c r="DG816" s="24">
        <v>6.01</v>
      </c>
      <c r="DH816" s="24">
        <v>4.91</v>
      </c>
    </row>
    <row r="817" spans="1:112" ht="12.3" customHeight="1">
      <c r="A817" s="24">
        <v>828</v>
      </c>
      <c r="B817" s="24" t="s">
        <v>431</v>
      </c>
      <c r="C817" s="24" t="s">
        <v>432</v>
      </c>
      <c r="D817" s="25" t="s">
        <v>717</v>
      </c>
      <c r="E817" s="25" t="s">
        <v>718</v>
      </c>
      <c r="F817" s="25" t="s">
        <v>2257</v>
      </c>
      <c r="G817" s="25" t="s">
        <v>2258</v>
      </c>
      <c r="H817" s="37" t="s">
        <v>431</v>
      </c>
      <c r="I817" s="26">
        <v>6480</v>
      </c>
      <c r="J817" s="27">
        <v>6788.0825819499451</v>
      </c>
      <c r="K817" s="27">
        <f t="shared" si="429"/>
        <v>1936.2239999999999</v>
      </c>
      <c r="L817" s="24">
        <v>1347</v>
      </c>
      <c r="M817" s="24">
        <v>450</v>
      </c>
      <c r="N817" s="24">
        <v>124</v>
      </c>
      <c r="O817" s="24">
        <f t="shared" si="430"/>
        <v>574</v>
      </c>
      <c r="P817" s="28">
        <v>29.88</v>
      </c>
      <c r="Q817" s="28">
        <f t="shared" si="431"/>
        <v>0.49547773053227839</v>
      </c>
      <c r="R817" s="29">
        <v>0.3791291321422654</v>
      </c>
      <c r="S817" s="29">
        <v>5.7139445102394402E-2</v>
      </c>
      <c r="T817" s="29">
        <v>0.38354911961988442</v>
      </c>
      <c r="U817" s="28" t="s">
        <v>237</v>
      </c>
      <c r="V817" s="28" t="s">
        <v>129</v>
      </c>
      <c r="W817" s="28">
        <v>0.60039578482848566</v>
      </c>
      <c r="X817" s="27">
        <v>4075.5361692704109</v>
      </c>
      <c r="Y817" s="30">
        <f t="shared" si="432"/>
        <v>3.2638026735089135E-4</v>
      </c>
      <c r="Z817" s="27">
        <f t="shared" si="433"/>
        <v>4075.5361692704109</v>
      </c>
      <c r="AA817" s="27">
        <v>0</v>
      </c>
      <c r="AB817" s="27">
        <v>0</v>
      </c>
      <c r="AC817" s="27">
        <v>42</v>
      </c>
      <c r="AD817" s="27">
        <v>0</v>
      </c>
      <c r="AE817" s="27">
        <v>0</v>
      </c>
      <c r="AF817" s="27">
        <f t="shared" si="434"/>
        <v>42</v>
      </c>
      <c r="AG817" s="27">
        <f t="shared" si="435"/>
        <v>1</v>
      </c>
      <c r="AH817" s="27">
        <v>0</v>
      </c>
      <c r="AI817" s="27">
        <v>0</v>
      </c>
      <c r="AJ817" s="27">
        <v>42</v>
      </c>
      <c r="AK817" s="27">
        <v>0</v>
      </c>
      <c r="AL817" s="27">
        <v>0</v>
      </c>
      <c r="AM817" s="27">
        <v>42</v>
      </c>
      <c r="AN817" s="27">
        <f t="shared" si="436"/>
        <v>1</v>
      </c>
      <c r="AO817" s="27">
        <v>0</v>
      </c>
      <c r="AP817" s="30">
        <f t="shared" si="437"/>
        <v>0</v>
      </c>
      <c r="AQ817" s="30">
        <f t="shared" si="438"/>
        <v>0</v>
      </c>
      <c r="AR817" s="31">
        <f t="shared" si="439"/>
        <v>0</v>
      </c>
      <c r="AS817" s="31">
        <f t="shared" si="463"/>
        <v>0</v>
      </c>
      <c r="AT817" s="32">
        <f t="shared" si="440"/>
        <v>0</v>
      </c>
      <c r="AU817" s="24">
        <v>765.50462565631926</v>
      </c>
      <c r="AV817" s="28">
        <f t="shared" si="441"/>
        <v>2.1258480224416794E-2</v>
      </c>
      <c r="AW817" s="30">
        <f t="shared" si="442"/>
        <v>2.7302776801097303E-4</v>
      </c>
      <c r="AX817" s="33">
        <f t="shared" si="443"/>
        <v>2.1258480224416794E-2</v>
      </c>
      <c r="AY817" s="30">
        <f t="shared" si="444"/>
        <v>2.7302776801097303E-4</v>
      </c>
      <c r="AZ817" s="31">
        <f t="shared" si="445"/>
        <v>0.89688503565903055</v>
      </c>
      <c r="BA817" s="31">
        <f t="shared" si="457"/>
        <v>765.50462565631926</v>
      </c>
      <c r="BB817" s="33">
        <f t="shared" si="446"/>
        <v>0</v>
      </c>
      <c r="BC817" s="31">
        <f t="shared" si="447"/>
        <v>0.43242421600857089</v>
      </c>
      <c r="BD817" s="30">
        <f t="shared" si="448"/>
        <v>3.2638026735089135E-4</v>
      </c>
      <c r="BE817" s="31">
        <f t="shared" si="449"/>
        <v>0.94332395873028208</v>
      </c>
      <c r="BF817" s="31">
        <f t="shared" si="450"/>
        <v>0.51468204127537287</v>
      </c>
      <c r="BG817" s="31">
        <f t="shared" si="451"/>
        <v>0.78111368541310566</v>
      </c>
      <c r="BH817" s="24">
        <v>39.68</v>
      </c>
      <c r="BI817" s="24">
        <v>267.58304671000002</v>
      </c>
      <c r="BJ817" s="24">
        <f t="shared" si="459"/>
        <v>25.368133988349058</v>
      </c>
      <c r="BK817" s="28">
        <f t="shared" si="460"/>
        <v>1.2684066994174528E-2</v>
      </c>
      <c r="BL817" s="28" t="str">
        <f t="shared" si="452"/>
        <v>TRUEFALSE</v>
      </c>
      <c r="BM817" s="24" t="str">
        <f t="shared" si="453"/>
        <v>FALSEFALSE</v>
      </c>
      <c r="BN817" s="28">
        <v>0.44650000000000001</v>
      </c>
      <c r="BO817" s="28">
        <f t="shared" si="454"/>
        <v>0.3968888888888889</v>
      </c>
      <c r="BP817" s="24">
        <v>12.43</v>
      </c>
      <c r="BQ817" s="24">
        <f t="shared" si="462"/>
        <v>79.6875</v>
      </c>
      <c r="BR817" s="24">
        <v>16</v>
      </c>
      <c r="BS817" s="28">
        <v>17.149999999999999</v>
      </c>
      <c r="BT817" s="28">
        <v>1111.32</v>
      </c>
      <c r="BU817" s="24">
        <v>0.55000000000000004</v>
      </c>
      <c r="BV817" s="28">
        <v>28.25</v>
      </c>
      <c r="BW817" s="28">
        <v>1830.6</v>
      </c>
      <c r="BX817" s="24">
        <v>1855</v>
      </c>
      <c r="BY817" s="24">
        <v>4155</v>
      </c>
      <c r="BZ817" s="24">
        <v>470</v>
      </c>
      <c r="CA817" s="24">
        <v>1462</v>
      </c>
      <c r="CB817" s="24">
        <v>785</v>
      </c>
      <c r="CC817" s="24">
        <v>4233</v>
      </c>
      <c r="CD817" s="24">
        <v>55.96</v>
      </c>
      <c r="CE817" s="24">
        <v>29.84</v>
      </c>
      <c r="CF817" s="24">
        <v>118.62</v>
      </c>
      <c r="CG817" s="24">
        <v>2571</v>
      </c>
      <c r="CH817" s="24">
        <v>3909</v>
      </c>
      <c r="CI817" s="24">
        <v>60.32</v>
      </c>
      <c r="CJ817" s="24" t="s">
        <v>1980</v>
      </c>
      <c r="CK817" s="24">
        <v>1991</v>
      </c>
      <c r="CL817" s="28">
        <v>1</v>
      </c>
      <c r="CM817" s="28">
        <v>3.24</v>
      </c>
      <c r="CN817" s="24">
        <v>497</v>
      </c>
      <c r="CO817" s="24">
        <v>25</v>
      </c>
      <c r="CP817" s="24">
        <v>218</v>
      </c>
      <c r="CQ817" s="24">
        <v>777</v>
      </c>
      <c r="CR817" s="24">
        <v>280</v>
      </c>
      <c r="CS817" s="24">
        <v>1275</v>
      </c>
      <c r="CT817" s="24">
        <v>260</v>
      </c>
      <c r="CU817" s="24">
        <v>664</v>
      </c>
      <c r="CV817" s="24">
        <v>480</v>
      </c>
      <c r="CW817" s="24">
        <v>274</v>
      </c>
      <c r="CX817" s="24">
        <v>51.08</v>
      </c>
      <c r="CY817" s="24">
        <v>91.59</v>
      </c>
      <c r="CZ817" s="24">
        <v>72.290000000000006</v>
      </c>
      <c r="DA817" s="24">
        <v>32.97</v>
      </c>
      <c r="DB817" s="24">
        <v>658</v>
      </c>
      <c r="DC817" s="24">
        <v>9.48</v>
      </c>
      <c r="DD817" s="24">
        <v>5.58</v>
      </c>
      <c r="DE817" s="24">
        <v>232</v>
      </c>
      <c r="DF817" s="24">
        <v>11.67</v>
      </c>
      <c r="DG817" s="24">
        <v>4.12</v>
      </c>
      <c r="DH817" s="24">
        <v>14.68</v>
      </c>
    </row>
    <row r="818" spans="1:112" ht="12.3" customHeight="1">
      <c r="A818" s="24">
        <v>829</v>
      </c>
      <c r="B818" s="24" t="s">
        <v>431</v>
      </c>
      <c r="C818" s="24" t="s">
        <v>432</v>
      </c>
      <c r="D818" s="25" t="s">
        <v>717</v>
      </c>
      <c r="E818" s="25" t="s">
        <v>718</v>
      </c>
      <c r="F818" s="25" t="s">
        <v>2490</v>
      </c>
      <c r="G818" s="25" t="s">
        <v>2491</v>
      </c>
      <c r="H818" s="37" t="s">
        <v>431</v>
      </c>
      <c r="I818" s="26">
        <v>2282</v>
      </c>
      <c r="J818" s="27">
        <v>2390.4945141990393</v>
      </c>
      <c r="K818" s="27">
        <f t="shared" si="429"/>
        <v>596.05840000000001</v>
      </c>
      <c r="L818" s="24">
        <v>481</v>
      </c>
      <c r="M818" s="24">
        <v>127</v>
      </c>
      <c r="N818" s="24">
        <v>43</v>
      </c>
      <c r="O818" s="24">
        <f t="shared" si="430"/>
        <v>170</v>
      </c>
      <c r="P818" s="28">
        <v>26.12</v>
      </c>
      <c r="Q818" s="28">
        <f t="shared" si="431"/>
        <v>0.46390304211893468</v>
      </c>
      <c r="R818" s="29">
        <v>0.3791291321422654</v>
      </c>
      <c r="S818" s="29">
        <v>5.7139445102394402E-2</v>
      </c>
      <c r="T818" s="29">
        <v>0.38354911961988442</v>
      </c>
      <c r="U818" s="28" t="s">
        <v>237</v>
      </c>
      <c r="V818" s="28" t="s">
        <v>129</v>
      </c>
      <c r="W818" s="28">
        <v>0.52484397254752502</v>
      </c>
      <c r="X818" s="27">
        <v>1254.6366371852896</v>
      </c>
      <c r="Y818" s="30">
        <f t="shared" si="432"/>
        <v>1.004747900804579E-4</v>
      </c>
      <c r="Z818" s="27">
        <f t="shared" si="433"/>
        <v>1171.6366371852896</v>
      </c>
      <c r="AA818" s="27">
        <v>0</v>
      </c>
      <c r="AB818" s="27">
        <v>0</v>
      </c>
      <c r="AC818" s="27">
        <v>81</v>
      </c>
      <c r="AD818" s="27">
        <v>2</v>
      </c>
      <c r="AE818" s="27">
        <v>1</v>
      </c>
      <c r="AF818" s="27">
        <f t="shared" si="434"/>
        <v>81</v>
      </c>
      <c r="AG818" s="27">
        <f t="shared" si="435"/>
        <v>3</v>
      </c>
      <c r="AH818" s="27">
        <v>0</v>
      </c>
      <c r="AI818" s="27">
        <v>0</v>
      </c>
      <c r="AJ818" s="27">
        <v>81</v>
      </c>
      <c r="AK818" s="27">
        <v>2</v>
      </c>
      <c r="AL818" s="27">
        <v>1</v>
      </c>
      <c r="AM818" s="27">
        <v>81</v>
      </c>
      <c r="AN818" s="27">
        <f t="shared" si="436"/>
        <v>3</v>
      </c>
      <c r="AO818" s="27">
        <v>83</v>
      </c>
      <c r="AP818" s="30">
        <f t="shared" si="437"/>
        <v>4.7999735365314424E-5</v>
      </c>
      <c r="AQ818" s="30">
        <f t="shared" si="438"/>
        <v>0</v>
      </c>
      <c r="AR818" s="31">
        <f t="shared" si="439"/>
        <v>6.6154612052622727E-2</v>
      </c>
      <c r="AS818" s="31">
        <f t="shared" si="463"/>
        <v>6.6154612052622727E-2</v>
      </c>
      <c r="AT818" s="32">
        <f t="shared" si="440"/>
        <v>3.4720849392038886E-2</v>
      </c>
      <c r="AU818" s="24">
        <v>336.42498640296355</v>
      </c>
      <c r="AV818" s="28">
        <f t="shared" si="441"/>
        <v>9.3427050350156828E-3</v>
      </c>
      <c r="AW818" s="30">
        <f t="shared" si="442"/>
        <v>1.1999060497115997E-4</v>
      </c>
      <c r="AX818" s="33">
        <f t="shared" si="443"/>
        <v>9.3427050350156828E-3</v>
      </c>
      <c r="AY818" s="30">
        <f t="shared" si="444"/>
        <v>1.1999060497115997E-4</v>
      </c>
      <c r="AZ818" s="31">
        <f t="shared" si="445"/>
        <v>0.8956296534064907</v>
      </c>
      <c r="BA818" s="31">
        <f t="shared" si="457"/>
        <v>336.42498640296355</v>
      </c>
      <c r="BB818" s="33">
        <f t="shared" si="446"/>
        <v>0</v>
      </c>
      <c r="BC818" s="31">
        <f t="shared" si="447"/>
        <v>0.42803383019459057</v>
      </c>
      <c r="BD818" s="30">
        <f t="shared" si="448"/>
        <v>5.2475054715143476E-5</v>
      </c>
      <c r="BE818" s="31">
        <f t="shared" si="449"/>
        <v>0.94226331480490821</v>
      </c>
      <c r="BF818" s="31">
        <f t="shared" si="450"/>
        <v>0.48906925404750456</v>
      </c>
      <c r="BG818" s="31">
        <f t="shared" si="451"/>
        <v>0.74224211613183411</v>
      </c>
      <c r="BH818" s="24">
        <v>0</v>
      </c>
      <c r="BI818" s="24">
        <v>55.967536853799999</v>
      </c>
      <c r="BJ818" s="24">
        <f t="shared" si="459"/>
        <v>42.712162238684137</v>
      </c>
      <c r="BK818" s="28">
        <f t="shared" si="460"/>
        <v>2.135608111934207E-2</v>
      </c>
      <c r="BL818" s="28" t="str">
        <f t="shared" si="452"/>
        <v>TRUEFALSE</v>
      </c>
      <c r="BM818" s="24" t="str">
        <f t="shared" si="453"/>
        <v>FALSEFALSE</v>
      </c>
      <c r="BN818" s="28">
        <v>0.38950000000000001</v>
      </c>
      <c r="BO818" s="28">
        <f t="shared" si="454"/>
        <v>0.34622222222222221</v>
      </c>
      <c r="BP818" s="24">
        <v>12.38</v>
      </c>
      <c r="BQ818" s="24">
        <f t="shared" si="462"/>
        <v>71.222222222222229</v>
      </c>
      <c r="BR818" s="24">
        <v>9</v>
      </c>
      <c r="BS818" s="28">
        <v>19.759999999999998</v>
      </c>
      <c r="BT818" s="28">
        <v>450.92319999999995</v>
      </c>
      <c r="BU818" s="24"/>
      <c r="BV818" s="28">
        <v>27.689999999999998</v>
      </c>
      <c r="BW818" s="28">
        <v>631.8857999999999</v>
      </c>
      <c r="BX818" s="24">
        <v>585</v>
      </c>
      <c r="BY818" s="24">
        <v>1502</v>
      </c>
      <c r="BZ818" s="24">
        <v>195</v>
      </c>
      <c r="CA818" s="24">
        <v>475</v>
      </c>
      <c r="CB818" s="24">
        <v>242</v>
      </c>
      <c r="CC818" s="24">
        <v>1565</v>
      </c>
      <c r="CD818" s="24">
        <v>51.93</v>
      </c>
      <c r="CE818" s="24">
        <v>32.04</v>
      </c>
      <c r="CF818" s="24">
        <v>114.07</v>
      </c>
      <c r="CG818" s="24">
        <v>0</v>
      </c>
      <c r="CH818" s="24">
        <v>2282</v>
      </c>
      <c r="CI818" s="24">
        <v>100</v>
      </c>
      <c r="CJ818" s="24" t="s">
        <v>1980</v>
      </c>
      <c r="CK818" s="24">
        <v>679</v>
      </c>
      <c r="CL818" s="28">
        <v>1.02</v>
      </c>
      <c r="CM818" s="28">
        <v>3.4</v>
      </c>
      <c r="CN818" s="24">
        <v>192</v>
      </c>
      <c r="CO818" s="24">
        <v>28.28</v>
      </c>
      <c r="CP818" s="24">
        <v>102</v>
      </c>
      <c r="CQ818" s="24">
        <v>277</v>
      </c>
      <c r="CR818" s="24">
        <v>262</v>
      </c>
      <c r="CS818" s="24">
        <v>641</v>
      </c>
      <c r="CT818" s="24">
        <v>93</v>
      </c>
      <c r="CU818" s="24">
        <v>236</v>
      </c>
      <c r="CV818" s="24">
        <v>156</v>
      </c>
      <c r="CW818" s="24">
        <v>89</v>
      </c>
      <c r="CX818" s="24">
        <v>62.84</v>
      </c>
      <c r="CY818" s="24">
        <v>94.02</v>
      </c>
      <c r="CZ818" s="24">
        <v>76.849999999999994</v>
      </c>
      <c r="DA818" s="24">
        <v>31.79</v>
      </c>
      <c r="DB818" s="24">
        <v>236</v>
      </c>
      <c r="DC818" s="24">
        <v>6.7</v>
      </c>
      <c r="DD818" s="24">
        <v>5.45</v>
      </c>
      <c r="DE818" s="24">
        <v>78</v>
      </c>
      <c r="DF818" s="24">
        <v>11.49</v>
      </c>
      <c r="DG818" s="24">
        <v>3.83</v>
      </c>
      <c r="DH818" s="24">
        <v>12.14</v>
      </c>
    </row>
    <row r="819" spans="1:112" ht="12.3" customHeight="1">
      <c r="A819" s="24">
        <v>830</v>
      </c>
      <c r="B819" s="24" t="s">
        <v>431</v>
      </c>
      <c r="C819" s="24" t="s">
        <v>432</v>
      </c>
      <c r="D819" s="25" t="s">
        <v>323</v>
      </c>
      <c r="E819" s="25" t="s">
        <v>712</v>
      </c>
      <c r="F819" s="25" t="s">
        <v>713</v>
      </c>
      <c r="G819" s="25" t="s">
        <v>714</v>
      </c>
      <c r="H819" s="37" t="s">
        <v>431</v>
      </c>
      <c r="I819" s="26">
        <v>47210</v>
      </c>
      <c r="J819" s="27">
        <v>50619.568554275516</v>
      </c>
      <c r="K819" s="27">
        <f t="shared" si="429"/>
        <v>14205.489</v>
      </c>
      <c r="L819" s="24">
        <v>8593</v>
      </c>
      <c r="M819" s="24">
        <v>2604</v>
      </c>
      <c r="N819" s="24">
        <v>1095</v>
      </c>
      <c r="O819" s="24">
        <f t="shared" si="430"/>
        <v>3699</v>
      </c>
      <c r="P819" s="28">
        <v>30.09</v>
      </c>
      <c r="Q819" s="28">
        <f t="shared" si="431"/>
        <v>0.41694946660156523</v>
      </c>
      <c r="R819" s="29">
        <v>0.37388025869641173</v>
      </c>
      <c r="S819" s="29">
        <v>6.2454704069021066E-2</v>
      </c>
      <c r="T819" s="29">
        <v>0.43310691491684794</v>
      </c>
      <c r="U819" s="28" t="s">
        <v>237</v>
      </c>
      <c r="V819" s="28" t="s">
        <v>129</v>
      </c>
      <c r="W819" s="28">
        <v>0.39124103039868335</v>
      </c>
      <c r="X819" s="27">
        <v>19804.452159511544</v>
      </c>
      <c r="Y819" s="30">
        <f t="shared" si="432"/>
        <v>1.5859955898063934E-3</v>
      </c>
      <c r="Z819" s="27">
        <f t="shared" si="433"/>
        <v>5875.4521595115439</v>
      </c>
      <c r="AA819" s="27">
        <v>617</v>
      </c>
      <c r="AB819" s="27">
        <v>0</v>
      </c>
      <c r="AC819" s="27">
        <v>219</v>
      </c>
      <c r="AD819" s="27">
        <v>2239</v>
      </c>
      <c r="AE819" s="27">
        <v>10652</v>
      </c>
      <c r="AF819" s="27">
        <f t="shared" si="434"/>
        <v>10652</v>
      </c>
      <c r="AG819" s="27">
        <f t="shared" si="435"/>
        <v>4</v>
      </c>
      <c r="AH819" s="27">
        <v>7704</v>
      </c>
      <c r="AI819" s="27">
        <v>0</v>
      </c>
      <c r="AJ819" s="27">
        <v>5653</v>
      </c>
      <c r="AK819" s="27">
        <v>8059</v>
      </c>
      <c r="AL819" s="27">
        <v>10652</v>
      </c>
      <c r="AM819" s="27">
        <v>23465</v>
      </c>
      <c r="AN819" s="27">
        <f t="shared" si="436"/>
        <v>4</v>
      </c>
      <c r="AO819" s="27">
        <v>13929</v>
      </c>
      <c r="AP819" s="30">
        <f t="shared" si="437"/>
        <v>8.0552808904031884E-3</v>
      </c>
      <c r="AQ819" s="30">
        <f t="shared" si="438"/>
        <v>0</v>
      </c>
      <c r="AR819" s="31">
        <f t="shared" si="439"/>
        <v>0.7033267008757057</v>
      </c>
      <c r="AS819" s="31">
        <f t="shared" si="463"/>
        <v>0.7033267008757057</v>
      </c>
      <c r="AT819" s="32">
        <f t="shared" si="440"/>
        <v>0.27517026315751769</v>
      </c>
      <c r="AU819" s="24">
        <v>3908.8891347132453</v>
      </c>
      <c r="AV819" s="28">
        <f t="shared" si="441"/>
        <v>0.10855197941945086</v>
      </c>
      <c r="AW819" s="30">
        <f t="shared" si="442"/>
        <v>1.3941591469001087E-3</v>
      </c>
      <c r="AX819" s="33">
        <f t="shared" si="443"/>
        <v>0.10855197941945086</v>
      </c>
      <c r="AY819" s="30">
        <f t="shared" si="444"/>
        <v>1.3941591469001087E-3</v>
      </c>
      <c r="AZ819" s="31">
        <f t="shared" si="445"/>
        <v>0.90608181118640196</v>
      </c>
      <c r="BA819" s="31">
        <f t="shared" si="457"/>
        <v>3908.8891347132453</v>
      </c>
      <c r="BB819" s="33">
        <f t="shared" si="446"/>
        <v>0</v>
      </c>
      <c r="BC819" s="31">
        <f t="shared" si="447"/>
        <v>0.46283801643408823</v>
      </c>
      <c r="BD819" s="30">
        <f t="shared" si="448"/>
        <v>-6.4692853005967948E-3</v>
      </c>
      <c r="BE819" s="31">
        <f t="shared" si="449"/>
        <v>0.91700908383558177</v>
      </c>
      <c r="BF819" s="31">
        <f t="shared" si="450"/>
        <v>0.43661203660802389</v>
      </c>
      <c r="BG819" s="31">
        <f t="shared" si="451"/>
        <v>0.66262975907516675</v>
      </c>
      <c r="BH819" s="24">
        <v>97.55</v>
      </c>
      <c r="BI819" s="24">
        <v>53.498907699100002</v>
      </c>
      <c r="BJ819" s="24">
        <f t="shared" si="459"/>
        <v>946.17947788730419</v>
      </c>
      <c r="BK819" s="28">
        <f t="shared" si="460"/>
        <v>0.47308973894365208</v>
      </c>
      <c r="BL819" s="28" t="str">
        <f t="shared" si="452"/>
        <v>FALSETRUE</v>
      </c>
      <c r="BM819" s="24" t="str">
        <f t="shared" si="453"/>
        <v>FALSETRUE</v>
      </c>
      <c r="BN819" s="28">
        <v>0.37689999999999996</v>
      </c>
      <c r="BO819" s="28">
        <f t="shared" si="454"/>
        <v>0.33502222222222217</v>
      </c>
      <c r="BP819" s="24">
        <v>3.35</v>
      </c>
      <c r="BQ819" s="24">
        <f t="shared" si="462"/>
        <v>333.03333333333336</v>
      </c>
      <c r="BR819" s="24">
        <v>30</v>
      </c>
      <c r="BS819" s="28">
        <v>3.2600000000000002</v>
      </c>
      <c r="BT819" s="28">
        <v>1539.0460000000003</v>
      </c>
      <c r="BU819" s="24">
        <v>0.61</v>
      </c>
      <c r="BV819" s="28">
        <v>9.5799999999999983</v>
      </c>
      <c r="BW819" s="28">
        <v>4522.7179999999989</v>
      </c>
      <c r="BX819" s="24">
        <v>12134</v>
      </c>
      <c r="BY819" s="24">
        <v>32197</v>
      </c>
      <c r="BZ819" s="24">
        <v>2879</v>
      </c>
      <c r="CA819" s="24">
        <v>9586</v>
      </c>
      <c r="CB819" s="24">
        <v>5229</v>
      </c>
      <c r="CC819" s="24">
        <v>32395</v>
      </c>
      <c r="CD819" s="24">
        <v>46.63</v>
      </c>
      <c r="CE819" s="24">
        <v>30.16</v>
      </c>
      <c r="CF819" s="24">
        <v>96.73</v>
      </c>
      <c r="CG819" s="24">
        <v>46054</v>
      </c>
      <c r="CH819" s="24">
        <v>1156</v>
      </c>
      <c r="CI819" s="24">
        <v>2.4500000000000002</v>
      </c>
      <c r="CJ819" s="24" t="s">
        <v>98</v>
      </c>
      <c r="CK819" s="24">
        <v>12552</v>
      </c>
      <c r="CL819" s="28">
        <v>1.05</v>
      </c>
      <c r="CM819" s="28">
        <v>3.93</v>
      </c>
      <c r="CN819" s="24">
        <v>4359</v>
      </c>
      <c r="CO819" s="24">
        <v>34.78</v>
      </c>
      <c r="CP819" s="24">
        <v>1187</v>
      </c>
      <c r="CQ819" s="24">
        <v>4751</v>
      </c>
      <c r="CR819" s="24">
        <v>3987</v>
      </c>
      <c r="CS819" s="24">
        <v>9991</v>
      </c>
      <c r="CT819" s="24">
        <v>1905</v>
      </c>
      <c r="CU819" s="24">
        <v>4732</v>
      </c>
      <c r="CV819" s="24">
        <v>3541</v>
      </c>
      <c r="CW819" s="24">
        <v>2204</v>
      </c>
      <c r="CX819" s="24">
        <v>58.81</v>
      </c>
      <c r="CY819" s="24">
        <v>96.26</v>
      </c>
      <c r="CZ819" s="24">
        <v>80.59</v>
      </c>
      <c r="DA819" s="24">
        <v>33.880000000000003</v>
      </c>
      <c r="DB819" s="24">
        <v>1318</v>
      </c>
      <c r="DC819" s="24">
        <v>4.3600000000000003</v>
      </c>
      <c r="DD819" s="24">
        <v>13.24</v>
      </c>
      <c r="DE819" s="24">
        <v>1784</v>
      </c>
      <c r="DF819" s="24">
        <v>14.23</v>
      </c>
      <c r="DG819" s="24">
        <v>8.9700000000000006</v>
      </c>
      <c r="DH819" s="24">
        <v>3.59</v>
      </c>
    </row>
    <row r="820" spans="1:112" ht="12.3" customHeight="1">
      <c r="A820" s="24">
        <v>831</v>
      </c>
      <c r="B820" s="24" t="s">
        <v>431</v>
      </c>
      <c r="C820" s="24" t="s">
        <v>432</v>
      </c>
      <c r="D820" s="25" t="s">
        <v>323</v>
      </c>
      <c r="E820" s="25" t="s">
        <v>712</v>
      </c>
      <c r="F820" s="25" t="s">
        <v>1768</v>
      </c>
      <c r="G820" s="25" t="s">
        <v>1769</v>
      </c>
      <c r="H820" s="37" t="s">
        <v>431</v>
      </c>
      <c r="I820" s="26">
        <v>10314</v>
      </c>
      <c r="J820" s="27">
        <v>11058.890702579913</v>
      </c>
      <c r="K820" s="27">
        <f t="shared" si="429"/>
        <v>2848.7267999999999</v>
      </c>
      <c r="L820" s="24">
        <v>2031</v>
      </c>
      <c r="M820" s="24">
        <v>571</v>
      </c>
      <c r="N820" s="24">
        <v>204</v>
      </c>
      <c r="O820" s="24">
        <f t="shared" si="430"/>
        <v>775</v>
      </c>
      <c r="P820" s="28">
        <v>27.62</v>
      </c>
      <c r="Q820" s="28">
        <f t="shared" si="431"/>
        <v>0.40557464446553004</v>
      </c>
      <c r="R820" s="29">
        <v>0.37388025869641173</v>
      </c>
      <c r="S820" s="29">
        <v>6.2454704069021066E-2</v>
      </c>
      <c r="T820" s="29">
        <v>0.43310691491684794</v>
      </c>
      <c r="U820" s="28" t="s">
        <v>237</v>
      </c>
      <c r="V820" s="28" t="s">
        <v>129</v>
      </c>
      <c r="W820" s="28">
        <v>0.35912519972122425</v>
      </c>
      <c r="X820" s="27">
        <v>3971.5263322592009</v>
      </c>
      <c r="Y820" s="30">
        <f t="shared" si="432"/>
        <v>3.1805087043207598E-4</v>
      </c>
      <c r="Z820" s="27">
        <f t="shared" si="433"/>
        <v>3958.5263322592009</v>
      </c>
      <c r="AA820" s="27">
        <v>0</v>
      </c>
      <c r="AB820" s="27">
        <v>0</v>
      </c>
      <c r="AC820" s="27">
        <v>123</v>
      </c>
      <c r="AD820" s="27">
        <v>0</v>
      </c>
      <c r="AE820" s="27">
        <v>0</v>
      </c>
      <c r="AF820" s="27">
        <f t="shared" si="434"/>
        <v>123</v>
      </c>
      <c r="AG820" s="27">
        <f t="shared" si="435"/>
        <v>1</v>
      </c>
      <c r="AH820" s="27">
        <v>0</v>
      </c>
      <c r="AI820" s="27">
        <v>0</v>
      </c>
      <c r="AJ820" s="27">
        <v>13</v>
      </c>
      <c r="AK820" s="27">
        <v>0</v>
      </c>
      <c r="AL820" s="27">
        <v>0</v>
      </c>
      <c r="AM820" s="27">
        <v>13</v>
      </c>
      <c r="AN820" s="27">
        <f t="shared" si="436"/>
        <v>1</v>
      </c>
      <c r="AO820" s="27">
        <v>13</v>
      </c>
      <c r="AP820" s="30">
        <f t="shared" si="437"/>
        <v>7.5180308403504513E-6</v>
      </c>
      <c r="AQ820" s="30">
        <f t="shared" si="438"/>
        <v>0</v>
      </c>
      <c r="AR820" s="31">
        <f t="shared" si="439"/>
        <v>3.2733007192740824E-3</v>
      </c>
      <c r="AS820" s="31">
        <f t="shared" si="463"/>
        <v>3.2733007192740824E-3</v>
      </c>
      <c r="AT820" s="32">
        <f t="shared" si="440"/>
        <v>1.1755247745569317E-3</v>
      </c>
      <c r="AU820" s="24">
        <v>505.64828120748376</v>
      </c>
      <c r="AV820" s="28">
        <f t="shared" si="441"/>
        <v>1.4042128063358882E-2</v>
      </c>
      <c r="AW820" s="30">
        <f t="shared" si="442"/>
        <v>1.8034642377020167E-4</v>
      </c>
      <c r="AX820" s="33">
        <f t="shared" si="443"/>
        <v>1.4042128063358882E-2</v>
      </c>
      <c r="AY820" s="30">
        <f t="shared" si="444"/>
        <v>1.8034642377020167E-4</v>
      </c>
      <c r="AZ820" s="31">
        <f t="shared" si="445"/>
        <v>0.89612475944644077</v>
      </c>
      <c r="BA820" s="31">
        <f t="shared" si="457"/>
        <v>505.64828120748376</v>
      </c>
      <c r="BB820" s="33">
        <f t="shared" si="446"/>
        <v>0</v>
      </c>
      <c r="BC820" s="31">
        <f t="shared" si="447"/>
        <v>0.42801571540207045</v>
      </c>
      <c r="BD820" s="30">
        <f t="shared" si="448"/>
        <v>3.1053283959172554E-4</v>
      </c>
      <c r="BE820" s="31">
        <f t="shared" si="449"/>
        <v>0.94326259269119206</v>
      </c>
      <c r="BF820" s="31">
        <f t="shared" si="450"/>
        <v>0.43423528109428283</v>
      </c>
      <c r="BG820" s="31">
        <f t="shared" si="451"/>
        <v>0.65902264612041173</v>
      </c>
      <c r="BH820" s="24">
        <v>99.23</v>
      </c>
      <c r="BI820" s="24">
        <v>22.246788414699999</v>
      </c>
      <c r="BJ820" s="24">
        <f t="shared" si="459"/>
        <v>497.10054756813952</v>
      </c>
      <c r="BK820" s="28">
        <f t="shared" si="460"/>
        <v>0.24855027378406977</v>
      </c>
      <c r="BL820" s="28" t="str">
        <f t="shared" si="452"/>
        <v>FALSETRUE</v>
      </c>
      <c r="BM820" s="24" t="str">
        <f t="shared" si="453"/>
        <v>FALSETRUE</v>
      </c>
      <c r="BN820" s="28">
        <v>0.42070000000000002</v>
      </c>
      <c r="BO820" s="28">
        <f t="shared" si="454"/>
        <v>0.3739555555555556</v>
      </c>
      <c r="BP820" s="24">
        <v>3.43</v>
      </c>
      <c r="BQ820" s="24">
        <f t="shared" si="462"/>
        <v>352</v>
      </c>
      <c r="BR820" s="24">
        <v>4</v>
      </c>
      <c r="BS820" s="28">
        <v>1.5</v>
      </c>
      <c r="BT820" s="28">
        <v>154.71</v>
      </c>
      <c r="BU820" s="24">
        <v>0.11</v>
      </c>
      <c r="BV820" s="28">
        <v>2.0700000000000003</v>
      </c>
      <c r="BW820" s="28">
        <v>213.49980000000002</v>
      </c>
      <c r="BX820" s="24">
        <v>2918</v>
      </c>
      <c r="BY820" s="24">
        <v>6936</v>
      </c>
      <c r="BZ820" s="24">
        <v>460</v>
      </c>
      <c r="CA820" s="24">
        <v>2337</v>
      </c>
      <c r="CB820" s="24">
        <v>1233</v>
      </c>
      <c r="CC820" s="24">
        <v>6744</v>
      </c>
      <c r="CD820" s="24">
        <v>48.7</v>
      </c>
      <c r="CE820" s="24">
        <v>28.46</v>
      </c>
      <c r="CF820" s="24">
        <v>98.38</v>
      </c>
      <c r="CG820" s="24">
        <v>10235</v>
      </c>
      <c r="CH820" s="24">
        <v>79</v>
      </c>
      <c r="CI820" s="24">
        <v>0.77</v>
      </c>
      <c r="CJ820" s="24" t="s">
        <v>98</v>
      </c>
      <c r="CK820" s="24">
        <v>2877</v>
      </c>
      <c r="CL820" s="28">
        <v>1.02</v>
      </c>
      <c r="CM820" s="28">
        <v>3.67</v>
      </c>
      <c r="CN820" s="24">
        <v>958</v>
      </c>
      <c r="CO820" s="24">
        <v>33.4</v>
      </c>
      <c r="CP820" s="24">
        <v>212</v>
      </c>
      <c r="CQ820" s="24">
        <v>824</v>
      </c>
      <c r="CR820" s="24">
        <v>372</v>
      </c>
      <c r="CS820" s="24">
        <v>1408</v>
      </c>
      <c r="CT820" s="24">
        <v>503</v>
      </c>
      <c r="CU820" s="24">
        <v>1160</v>
      </c>
      <c r="CV820" s="24">
        <v>843</v>
      </c>
      <c r="CW820" s="24">
        <v>449</v>
      </c>
      <c r="CX820" s="24">
        <v>64.489999999999995</v>
      </c>
      <c r="CY820" s="24">
        <v>96.59</v>
      </c>
      <c r="CZ820" s="24">
        <v>81.45</v>
      </c>
      <c r="DA820" s="24">
        <v>32.630000000000003</v>
      </c>
      <c r="DB820" s="24">
        <v>288</v>
      </c>
      <c r="DC820" s="24">
        <v>4.1100000000000003</v>
      </c>
      <c r="DD820" s="24">
        <v>15.45</v>
      </c>
      <c r="DE820" s="24">
        <v>353</v>
      </c>
      <c r="DF820" s="24">
        <v>12.31</v>
      </c>
      <c r="DG820" s="24">
        <v>2.5499999999999998</v>
      </c>
      <c r="DH820" s="24">
        <v>4.3499999999999996</v>
      </c>
    </row>
    <row r="821" spans="1:112" ht="12.3" customHeight="1">
      <c r="A821" s="24">
        <v>832</v>
      </c>
      <c r="B821" s="24" t="s">
        <v>431</v>
      </c>
      <c r="C821" s="24" t="s">
        <v>432</v>
      </c>
      <c r="D821" s="25" t="s">
        <v>323</v>
      </c>
      <c r="E821" s="25" t="s">
        <v>712</v>
      </c>
      <c r="F821" s="25" t="s">
        <v>2726</v>
      </c>
      <c r="G821" s="25" t="s">
        <v>2727</v>
      </c>
      <c r="H821" s="37" t="s">
        <v>431</v>
      </c>
      <c r="I821" s="26">
        <v>1791</v>
      </c>
      <c r="J821" s="27">
        <v>1920.3483855265295</v>
      </c>
      <c r="K821" s="27">
        <f t="shared" si="429"/>
        <v>259.69499999999999</v>
      </c>
      <c r="L821" s="24">
        <v>448</v>
      </c>
      <c r="M821" s="24">
        <v>60</v>
      </c>
      <c r="N821" s="24">
        <v>16</v>
      </c>
      <c r="O821" s="24">
        <f t="shared" si="430"/>
        <v>76</v>
      </c>
      <c r="P821" s="28">
        <v>14.5</v>
      </c>
      <c r="Q821" s="28">
        <f t="shared" si="431"/>
        <v>0.33894701295054758</v>
      </c>
      <c r="R821" s="29">
        <v>0.37388025869641173</v>
      </c>
      <c r="S821" s="29">
        <v>6.2454704069021066E-2</v>
      </c>
      <c r="T821" s="29">
        <v>0.43310691491684794</v>
      </c>
      <c r="U821" s="28" t="s">
        <v>237</v>
      </c>
      <c r="V821" s="28" t="s">
        <v>129</v>
      </c>
      <c r="W821" s="28">
        <v>0.18853422867334363</v>
      </c>
      <c r="X821" s="27">
        <v>362.05140164934494</v>
      </c>
      <c r="Y821" s="30">
        <f t="shared" si="432"/>
        <v>2.8994082829163532E-5</v>
      </c>
      <c r="Z821" s="27">
        <f t="shared" si="433"/>
        <v>-1637.9485983506552</v>
      </c>
      <c r="AA821" s="27">
        <v>2000</v>
      </c>
      <c r="AB821" s="27">
        <v>0</v>
      </c>
      <c r="AC821" s="27">
        <v>165</v>
      </c>
      <c r="AD821" s="27">
        <v>0</v>
      </c>
      <c r="AE821" s="27">
        <v>0</v>
      </c>
      <c r="AF821" s="27">
        <f t="shared" si="434"/>
        <v>2000</v>
      </c>
      <c r="AG821" s="27">
        <f t="shared" si="435"/>
        <v>2</v>
      </c>
      <c r="AH821" s="27">
        <v>2000</v>
      </c>
      <c r="AI821" s="27">
        <v>0</v>
      </c>
      <c r="AJ821" s="27">
        <v>0</v>
      </c>
      <c r="AK821" s="27">
        <v>0</v>
      </c>
      <c r="AL821" s="27">
        <v>0</v>
      </c>
      <c r="AM821" s="27">
        <v>2000</v>
      </c>
      <c r="AN821" s="27">
        <f t="shared" si="436"/>
        <v>1</v>
      </c>
      <c r="AO821" s="27">
        <v>2000</v>
      </c>
      <c r="AP821" s="30">
        <f t="shared" si="437"/>
        <v>1.1566201292846849E-3</v>
      </c>
      <c r="AQ821" s="30">
        <f t="shared" si="438"/>
        <v>0</v>
      </c>
      <c r="AR821" s="31">
        <f t="shared" si="439"/>
        <v>5.5240774953194238</v>
      </c>
      <c r="AS821" s="31">
        <v>1</v>
      </c>
      <c r="AT821" s="32">
        <f t="shared" si="440"/>
        <v>1.0414776897118234</v>
      </c>
      <c r="AU821" s="24">
        <v>59.576816260776589</v>
      </c>
      <c r="AV821" s="28">
        <f t="shared" si="441"/>
        <v>1.6544806234548414E-3</v>
      </c>
      <c r="AW821" s="30">
        <f t="shared" si="442"/>
        <v>2.1248892068984719E-5</v>
      </c>
      <c r="AX821" s="33">
        <f t="shared" si="443"/>
        <v>1.6544806234548414E-3</v>
      </c>
      <c r="AY821" s="30">
        <f t="shared" si="444"/>
        <v>2.1248892068984719E-5</v>
      </c>
      <c r="AZ821" s="31">
        <f t="shared" si="445"/>
        <v>0.89481966326095652</v>
      </c>
      <c r="BA821" s="31">
        <f t="shared" si="457"/>
        <v>59.576816260776589</v>
      </c>
      <c r="BB821" s="33">
        <f t="shared" si="446"/>
        <v>0</v>
      </c>
      <c r="BC821" s="31">
        <f t="shared" si="447"/>
        <v>0.42345146752694102</v>
      </c>
      <c r="BD821" s="30">
        <f t="shared" si="448"/>
        <v>-1.1276260464555213E-3</v>
      </c>
      <c r="BE821" s="31">
        <f t="shared" si="449"/>
        <v>0.93769360599126772</v>
      </c>
      <c r="BF821" s="31">
        <f t="shared" si="450"/>
        <v>0.37541894291581351</v>
      </c>
      <c r="BG821" s="31">
        <f t="shared" si="451"/>
        <v>0.56975928934339326</v>
      </c>
      <c r="BH821" s="24">
        <v>0</v>
      </c>
      <c r="BI821" s="24">
        <v>39.223182584200003</v>
      </c>
      <c r="BJ821" s="24">
        <f t="shared" si="459"/>
        <v>48.9595249290171</v>
      </c>
      <c r="BK821" s="28">
        <f t="shared" si="460"/>
        <v>2.4479762464508548E-2</v>
      </c>
      <c r="BL821" s="28" t="str">
        <f t="shared" si="452"/>
        <v>FALSEFALSE</v>
      </c>
      <c r="BM821" s="24" t="str">
        <f t="shared" si="453"/>
        <v>FALSEFALSE</v>
      </c>
      <c r="BN821" s="28">
        <v>0.39439999999999997</v>
      </c>
      <c r="BO821" s="28">
        <f t="shared" si="454"/>
        <v>0.35057777777777777</v>
      </c>
      <c r="BP821" s="24">
        <v>5.75</v>
      </c>
      <c r="BQ821" s="24">
        <f t="shared" si="462"/>
        <v>105.33333333333333</v>
      </c>
      <c r="BR821" s="24">
        <v>3</v>
      </c>
      <c r="BS821" s="28">
        <v>4.71</v>
      </c>
      <c r="BT821" s="28">
        <v>84.356100000000012</v>
      </c>
      <c r="BU821" s="24">
        <v>0.19</v>
      </c>
      <c r="BV821" s="28">
        <v>12.999999999999998</v>
      </c>
      <c r="BW821" s="28">
        <v>232.82999999999996</v>
      </c>
      <c r="BX821" s="24">
        <v>478</v>
      </c>
      <c r="BY821" s="24">
        <v>1212</v>
      </c>
      <c r="BZ821" s="24">
        <v>101</v>
      </c>
      <c r="CA821" s="24">
        <v>371</v>
      </c>
      <c r="CB821" s="24">
        <v>209</v>
      </c>
      <c r="CC821" s="24">
        <v>1211</v>
      </c>
      <c r="CD821" s="24">
        <v>47.77</v>
      </c>
      <c r="CE821" s="24">
        <v>30</v>
      </c>
      <c r="CF821" s="24">
        <v>99.44</v>
      </c>
      <c r="CG821" s="24">
        <v>0</v>
      </c>
      <c r="CH821" s="24">
        <v>1791</v>
      </c>
      <c r="CI821" s="24">
        <v>100</v>
      </c>
      <c r="CJ821" s="24" t="s">
        <v>1980</v>
      </c>
      <c r="CK821" s="24">
        <v>536</v>
      </c>
      <c r="CL821" s="28">
        <v>1.01</v>
      </c>
      <c r="CM821" s="28">
        <v>3.37</v>
      </c>
      <c r="CN821" s="24">
        <v>137</v>
      </c>
      <c r="CO821" s="24">
        <v>25.61</v>
      </c>
      <c r="CP821" s="24">
        <v>51</v>
      </c>
      <c r="CQ821" s="24">
        <v>194</v>
      </c>
      <c r="CR821" s="24">
        <v>71</v>
      </c>
      <c r="CS821" s="24">
        <v>316</v>
      </c>
      <c r="CT821" s="24">
        <v>75</v>
      </c>
      <c r="CU821" s="24">
        <v>176</v>
      </c>
      <c r="CV821" s="24">
        <v>140</v>
      </c>
      <c r="CW821" s="24">
        <v>84</v>
      </c>
      <c r="CX821" s="24">
        <v>57.25</v>
      </c>
      <c r="CY821" s="24">
        <v>93.12</v>
      </c>
      <c r="CZ821" s="24">
        <v>80.92</v>
      </c>
      <c r="DA821" s="24">
        <v>37.5</v>
      </c>
      <c r="DB821" s="24">
        <v>85</v>
      </c>
      <c r="DC821" s="24">
        <v>7.95</v>
      </c>
      <c r="DD821" s="24">
        <v>5.98</v>
      </c>
      <c r="DE821" s="24">
        <v>28</v>
      </c>
      <c r="DF821" s="24">
        <v>5.23</v>
      </c>
      <c r="DG821" s="24">
        <v>0.75</v>
      </c>
      <c r="DH821" s="24">
        <v>4.58</v>
      </c>
    </row>
    <row r="822" spans="1:112" ht="12.3" customHeight="1">
      <c r="A822" s="24">
        <v>833</v>
      </c>
      <c r="B822" s="24" t="s">
        <v>431</v>
      </c>
      <c r="C822" s="24" t="s">
        <v>432</v>
      </c>
      <c r="D822" s="25" t="s">
        <v>323</v>
      </c>
      <c r="E822" s="25" t="s">
        <v>712</v>
      </c>
      <c r="F822" s="25" t="s">
        <v>2674</v>
      </c>
      <c r="G822" s="25" t="s">
        <v>2675</v>
      </c>
      <c r="H822" s="37" t="s">
        <v>431</v>
      </c>
      <c r="I822" s="26">
        <v>2315</v>
      </c>
      <c r="J822" s="27">
        <v>2482.1923576180434</v>
      </c>
      <c r="K822" s="27">
        <f t="shared" si="429"/>
        <v>407.67150000000004</v>
      </c>
      <c r="L822" s="24">
        <v>529</v>
      </c>
      <c r="M822" s="24">
        <v>93</v>
      </c>
      <c r="N822" s="24">
        <v>20</v>
      </c>
      <c r="O822" s="24">
        <f t="shared" si="430"/>
        <v>113</v>
      </c>
      <c r="P822" s="28">
        <v>17.61</v>
      </c>
      <c r="Q822" s="28">
        <f t="shared" si="431"/>
        <v>0.36000056155877747</v>
      </c>
      <c r="R822" s="29">
        <v>0.37388025869641173</v>
      </c>
      <c r="S822" s="29">
        <v>6.2454704069021066E-2</v>
      </c>
      <c r="T822" s="29">
        <v>0.43310691491684794</v>
      </c>
      <c r="U822" s="28" t="s">
        <v>237</v>
      </c>
      <c r="V822" s="28" t="s">
        <v>129</v>
      </c>
      <c r="W822" s="28">
        <v>0.22897157013362629</v>
      </c>
      <c r="X822" s="27">
        <v>568.35148149749102</v>
      </c>
      <c r="Y822" s="30">
        <f t="shared" si="432"/>
        <v>4.5515166784456153E-5</v>
      </c>
      <c r="Z822" s="27">
        <f t="shared" si="433"/>
        <v>568.35148149749102</v>
      </c>
      <c r="AA822" s="27">
        <v>0</v>
      </c>
      <c r="AB822" s="27">
        <v>52</v>
      </c>
      <c r="AC822" s="27">
        <v>0</v>
      </c>
      <c r="AD822" s="27">
        <v>0</v>
      </c>
      <c r="AE822" s="27">
        <v>0</v>
      </c>
      <c r="AF822" s="27">
        <f t="shared" si="434"/>
        <v>52</v>
      </c>
      <c r="AG822" s="27">
        <f t="shared" si="435"/>
        <v>1</v>
      </c>
      <c r="AH822" s="27">
        <v>0</v>
      </c>
      <c r="AI822" s="27">
        <v>52</v>
      </c>
      <c r="AJ822" s="27">
        <v>0</v>
      </c>
      <c r="AK822" s="27">
        <v>0</v>
      </c>
      <c r="AL822" s="27">
        <v>0</v>
      </c>
      <c r="AM822" s="27">
        <v>0</v>
      </c>
      <c r="AN822" s="27">
        <f t="shared" si="436"/>
        <v>1</v>
      </c>
      <c r="AO822" s="27">
        <v>0</v>
      </c>
      <c r="AP822" s="30">
        <f t="shared" si="437"/>
        <v>0</v>
      </c>
      <c r="AQ822" s="30">
        <f t="shared" si="438"/>
        <v>1.6397526496195457E-4</v>
      </c>
      <c r="AR822" s="31">
        <f t="shared" si="439"/>
        <v>0</v>
      </c>
      <c r="AS822" s="31">
        <f>AR822/1</f>
        <v>0</v>
      </c>
      <c r="AT822" s="32">
        <f t="shared" si="440"/>
        <v>0</v>
      </c>
      <c r="AU822" s="24">
        <v>124.33156258255907</v>
      </c>
      <c r="AV822" s="28">
        <f t="shared" si="441"/>
        <v>3.4527551837666053E-3</v>
      </c>
      <c r="AW822" s="30">
        <f t="shared" si="442"/>
        <v>4.4344564209691772E-5</v>
      </c>
      <c r="AX822" s="33">
        <f t="shared" si="443"/>
        <v>3.4527551837666053E-3</v>
      </c>
      <c r="AY822" s="30">
        <f t="shared" si="444"/>
        <v>-1.1963070075226279E-4</v>
      </c>
      <c r="AZ822" s="31">
        <f t="shared" si="445"/>
        <v>0.89366401101897908</v>
      </c>
      <c r="BA822" s="31">
        <f t="shared" si="457"/>
        <v>72.331562582559073</v>
      </c>
      <c r="BB822" s="33">
        <f t="shared" si="446"/>
        <v>0.41823651951185592</v>
      </c>
      <c r="BC822" s="31">
        <f t="shared" si="447"/>
        <v>0.4236656749663858</v>
      </c>
      <c r="BD822" s="30">
        <f t="shared" si="448"/>
        <v>4.5515166784456153E-5</v>
      </c>
      <c r="BE822" s="31">
        <f t="shared" si="449"/>
        <v>0.94223636401129629</v>
      </c>
      <c r="BF822" s="31">
        <f t="shared" si="450"/>
        <v>0.39041781643723567</v>
      </c>
      <c r="BG822" s="31">
        <f t="shared" si="451"/>
        <v>0.59252251874291051</v>
      </c>
      <c r="BH822" s="24">
        <v>0</v>
      </c>
      <c r="BI822" s="24">
        <v>66.969480705899997</v>
      </c>
      <c r="BJ822" s="24">
        <f t="shared" si="459"/>
        <v>37.064530461550419</v>
      </c>
      <c r="BK822" s="28">
        <f t="shared" si="460"/>
        <v>1.8532265230775211E-2</v>
      </c>
      <c r="BL822" s="28" t="str">
        <f t="shared" si="452"/>
        <v>FALSEFALSE</v>
      </c>
      <c r="BM822" s="24" t="str">
        <f t="shared" si="453"/>
        <v>FALSEFALSE</v>
      </c>
      <c r="BN822" s="28">
        <v>0.46130000000000004</v>
      </c>
      <c r="BO822" s="28">
        <f t="shared" si="454"/>
        <v>0.41004444444444449</v>
      </c>
      <c r="BP822" s="24">
        <v>6.35</v>
      </c>
      <c r="BQ822" s="24">
        <f t="shared" si="462"/>
        <v>60.333333333333336</v>
      </c>
      <c r="BR822" s="24">
        <v>9</v>
      </c>
      <c r="BS822" s="28">
        <v>11.42</v>
      </c>
      <c r="BT822" s="28">
        <v>264.37299999999999</v>
      </c>
      <c r="BU822" s="24"/>
      <c r="BV822" s="28">
        <v>9.26</v>
      </c>
      <c r="BW822" s="28">
        <v>214.36899999999997</v>
      </c>
      <c r="BX822" s="24">
        <v>685</v>
      </c>
      <c r="BY822" s="24">
        <v>1485</v>
      </c>
      <c r="BZ822" s="24">
        <v>145</v>
      </c>
      <c r="CA822" s="24">
        <v>550</v>
      </c>
      <c r="CB822" s="24">
        <v>278</v>
      </c>
      <c r="CC822" s="24">
        <v>1487</v>
      </c>
      <c r="CD822" s="24">
        <v>55.89</v>
      </c>
      <c r="CE822" s="24">
        <v>29.34</v>
      </c>
      <c r="CF822" s="24">
        <v>109.5</v>
      </c>
      <c r="CG822" s="24">
        <v>0</v>
      </c>
      <c r="CH822" s="24">
        <v>2315</v>
      </c>
      <c r="CI822" s="24">
        <v>100</v>
      </c>
      <c r="CJ822" s="24" t="s">
        <v>1980</v>
      </c>
      <c r="CK822" s="24">
        <v>662</v>
      </c>
      <c r="CL822" s="28">
        <v>1.02</v>
      </c>
      <c r="CM822" s="28">
        <v>3.56</v>
      </c>
      <c r="CN822" s="24">
        <v>204</v>
      </c>
      <c r="CO822" s="24">
        <v>30.91</v>
      </c>
      <c r="CP822" s="24">
        <v>62</v>
      </c>
      <c r="CQ822" s="24">
        <v>224</v>
      </c>
      <c r="CR822" s="24">
        <v>130</v>
      </c>
      <c r="CS822" s="24">
        <v>543</v>
      </c>
      <c r="CT822" s="24">
        <v>118</v>
      </c>
      <c r="CU822" s="24">
        <v>283</v>
      </c>
      <c r="CV822" s="24">
        <v>197</v>
      </c>
      <c r="CW822" s="24">
        <v>109</v>
      </c>
      <c r="CX822" s="24">
        <v>64.84</v>
      </c>
      <c r="CY822" s="24">
        <v>97.25</v>
      </c>
      <c r="CZ822" s="24">
        <v>85.65</v>
      </c>
      <c r="DA822" s="24">
        <v>38.79</v>
      </c>
      <c r="DB822" s="24">
        <v>119</v>
      </c>
      <c r="DC822" s="24">
        <v>2.8</v>
      </c>
      <c r="DD822" s="24">
        <v>6.06</v>
      </c>
      <c r="DE822" s="24">
        <v>40</v>
      </c>
      <c r="DF822" s="24">
        <v>6.06</v>
      </c>
      <c r="DG822" s="24">
        <v>0.3</v>
      </c>
      <c r="DH822" s="24">
        <v>7.94</v>
      </c>
    </row>
    <row r="823" spans="1:112" ht="12.3" customHeight="1">
      <c r="A823" s="24">
        <v>834</v>
      </c>
      <c r="B823" s="24" t="s">
        <v>431</v>
      </c>
      <c r="C823" s="24" t="s">
        <v>432</v>
      </c>
      <c r="D823" s="25" t="s">
        <v>591</v>
      </c>
      <c r="E823" s="25" t="s">
        <v>592</v>
      </c>
      <c r="F823" s="25" t="s">
        <v>591</v>
      </c>
      <c r="G823" s="25" t="s">
        <v>593</v>
      </c>
      <c r="H823" s="37" t="s">
        <v>431</v>
      </c>
      <c r="I823" s="26">
        <v>97356</v>
      </c>
      <c r="J823" s="27">
        <v>109511.44135744308</v>
      </c>
      <c r="K823" s="27">
        <f t="shared" si="429"/>
        <v>10972.021199999999</v>
      </c>
      <c r="L823" s="24">
        <v>22325</v>
      </c>
      <c r="M823" s="24">
        <v>2354</v>
      </c>
      <c r="N823" s="24">
        <v>481</v>
      </c>
      <c r="O823" s="24">
        <f t="shared" si="430"/>
        <v>2835</v>
      </c>
      <c r="P823" s="28">
        <v>11.27</v>
      </c>
      <c r="Q823" s="28">
        <f t="shared" si="431"/>
        <v>0.39737767278582864</v>
      </c>
      <c r="R823" s="29">
        <v>0.33016651801339486</v>
      </c>
      <c r="S823" s="29">
        <v>2.3066173137052521E-2</v>
      </c>
      <c r="T823" s="29">
        <v>0.2199110995318713</v>
      </c>
      <c r="U823" s="28" t="s">
        <v>237</v>
      </c>
      <c r="V823" s="28" t="s">
        <v>129</v>
      </c>
      <c r="W823" s="28">
        <v>0.33348669715512463</v>
      </c>
      <c r="X823" s="27">
        <v>36520.60887899081</v>
      </c>
      <c r="Y823" s="30">
        <f t="shared" si="432"/>
        <v>2.9246718946126207E-3</v>
      </c>
      <c r="Z823" s="27">
        <f t="shared" si="433"/>
        <v>29000.60887899081</v>
      </c>
      <c r="AA823" s="27">
        <v>6724</v>
      </c>
      <c r="AB823" s="27">
        <v>151</v>
      </c>
      <c r="AC823" s="27">
        <v>411</v>
      </c>
      <c r="AD823" s="27">
        <v>13</v>
      </c>
      <c r="AE823" s="27">
        <v>8775</v>
      </c>
      <c r="AF823" s="27">
        <f t="shared" si="434"/>
        <v>8775</v>
      </c>
      <c r="AG823" s="27">
        <f t="shared" si="435"/>
        <v>5</v>
      </c>
      <c r="AH823" s="27">
        <v>6724</v>
      </c>
      <c r="AI823" s="27">
        <v>787</v>
      </c>
      <c r="AJ823" s="27">
        <v>374</v>
      </c>
      <c r="AK823" s="27">
        <v>13</v>
      </c>
      <c r="AL823" s="27">
        <v>8775</v>
      </c>
      <c r="AM823" s="27">
        <v>16643</v>
      </c>
      <c r="AN823" s="27">
        <f t="shared" si="436"/>
        <v>5</v>
      </c>
      <c r="AO823" s="27">
        <v>7520</v>
      </c>
      <c r="AP823" s="30">
        <f t="shared" si="437"/>
        <v>4.3488916861104147E-3</v>
      </c>
      <c r="AQ823" s="30">
        <f t="shared" si="438"/>
        <v>2.481702567789582E-3</v>
      </c>
      <c r="AR823" s="31">
        <f t="shared" si="439"/>
        <v>0.20591113431096233</v>
      </c>
      <c r="AS823" s="31">
        <f>AR823/1</f>
        <v>0.20591113431096233</v>
      </c>
      <c r="AT823" s="32">
        <f t="shared" si="440"/>
        <v>6.8668624088828081E-2</v>
      </c>
      <c r="AU823" s="24">
        <v>5236.408118729767</v>
      </c>
      <c r="AV823" s="28">
        <f t="shared" si="441"/>
        <v>0.14541790435760166</v>
      </c>
      <c r="AW823" s="30">
        <f t="shared" si="442"/>
        <v>1.8676370764259724E-3</v>
      </c>
      <c r="AX823" s="33">
        <f t="shared" si="443"/>
        <v>0.14541790435760166</v>
      </c>
      <c r="AY823" s="30">
        <f t="shared" si="444"/>
        <v>-6.1406549136360953E-4</v>
      </c>
      <c r="AZ823" s="31">
        <f t="shared" si="445"/>
        <v>0.88960810297127013</v>
      </c>
      <c r="BA823" s="31">
        <f t="shared" si="457"/>
        <v>4449.408118729767</v>
      </c>
      <c r="BB823" s="33">
        <f t="shared" si="446"/>
        <v>0.15029386215811388</v>
      </c>
      <c r="BC823" s="31">
        <f t="shared" si="447"/>
        <v>0.45506417511408886</v>
      </c>
      <c r="BD823" s="30">
        <f t="shared" si="448"/>
        <v>-1.424219791497794E-3</v>
      </c>
      <c r="BE823" s="31">
        <f t="shared" si="449"/>
        <v>0.93654510519803413</v>
      </c>
      <c r="BF823" s="31">
        <f t="shared" si="450"/>
        <v>0.42431882474925714</v>
      </c>
      <c r="BG823" s="31">
        <f t="shared" si="451"/>
        <v>0.64397281119182737</v>
      </c>
      <c r="BH823" s="24">
        <v>99.94</v>
      </c>
      <c r="BI823" s="24">
        <v>54.548918309599998</v>
      </c>
      <c r="BJ823" s="24">
        <f t="shared" si="459"/>
        <v>2007.5822720424192</v>
      </c>
      <c r="BK823" s="28">
        <v>1</v>
      </c>
      <c r="BL823" s="28" t="str">
        <f t="shared" si="452"/>
        <v>FALSETRUE</v>
      </c>
      <c r="BM823" s="24" t="str">
        <f t="shared" si="453"/>
        <v>FALSETRUE</v>
      </c>
      <c r="BN823" s="28">
        <v>0.33779999999999999</v>
      </c>
      <c r="BO823" s="28">
        <f t="shared" si="454"/>
        <v>0.30026666666666668</v>
      </c>
      <c r="BP823" s="24">
        <v>2.61</v>
      </c>
      <c r="BQ823" s="24">
        <f t="shared" si="462"/>
        <v>280.39285714285717</v>
      </c>
      <c r="BR823" s="24">
        <v>56</v>
      </c>
      <c r="BS823" s="28">
        <v>1.1200000000000001</v>
      </c>
      <c r="BT823" s="28">
        <v>1090.3872000000001</v>
      </c>
      <c r="BU823" s="24">
        <v>0.14000000000000001</v>
      </c>
      <c r="BV823" s="28">
        <v>1.45</v>
      </c>
      <c r="BW823" s="28">
        <v>1411.6619999999998</v>
      </c>
      <c r="BX823" s="24">
        <v>23090</v>
      </c>
      <c r="BY823" s="24">
        <v>68349</v>
      </c>
      <c r="BZ823" s="24">
        <v>5917</v>
      </c>
      <c r="CA823" s="24">
        <v>18230</v>
      </c>
      <c r="CB823" s="24">
        <v>10193</v>
      </c>
      <c r="CC823" s="24">
        <v>68933</v>
      </c>
      <c r="CD823" s="24">
        <v>42.44</v>
      </c>
      <c r="CE823" s="24">
        <v>30.99</v>
      </c>
      <c r="CF823" s="24">
        <v>94.09</v>
      </c>
      <c r="CG823" s="24">
        <v>97300</v>
      </c>
      <c r="CH823" s="24">
        <v>56</v>
      </c>
      <c r="CI823" s="24">
        <v>0.06</v>
      </c>
      <c r="CJ823" s="24" t="s">
        <v>98</v>
      </c>
      <c r="CK823" s="24">
        <v>25792</v>
      </c>
      <c r="CL823" s="28">
        <v>1.02</v>
      </c>
      <c r="CM823" s="28">
        <v>3.86</v>
      </c>
      <c r="CN823" s="24">
        <v>8771</v>
      </c>
      <c r="CO823" s="24">
        <v>34.08</v>
      </c>
      <c r="CP823" s="24">
        <v>3353</v>
      </c>
      <c r="CQ823" s="24">
        <v>7233</v>
      </c>
      <c r="CR823" s="24">
        <v>4736</v>
      </c>
      <c r="CS823" s="24">
        <v>15702</v>
      </c>
      <c r="CT823" s="24">
        <v>4348</v>
      </c>
      <c r="CU823" s="24">
        <v>8931</v>
      </c>
      <c r="CV823" s="24">
        <v>7548</v>
      </c>
      <c r="CW823" s="24">
        <v>6827</v>
      </c>
      <c r="CX823" s="24">
        <v>70.489999999999995</v>
      </c>
      <c r="CY823" s="24">
        <v>97.37</v>
      </c>
      <c r="CZ823" s="24">
        <v>88.36</v>
      </c>
      <c r="DA823" s="24">
        <v>51.06</v>
      </c>
      <c r="DB823" s="24">
        <v>2146</v>
      </c>
      <c r="DC823" s="24">
        <v>3.09</v>
      </c>
      <c r="DD823" s="24">
        <v>5.16</v>
      </c>
      <c r="DE823" s="24">
        <v>910</v>
      </c>
      <c r="DF823" s="24">
        <v>3.54</v>
      </c>
      <c r="DG823" s="24">
        <v>1.68</v>
      </c>
      <c r="DH823" s="24">
        <v>2.44</v>
      </c>
    </row>
    <row r="824" spans="1:112" ht="12.3" customHeight="1">
      <c r="A824" s="24">
        <v>835</v>
      </c>
      <c r="B824" s="24" t="s">
        <v>431</v>
      </c>
      <c r="C824" s="24" t="s">
        <v>432</v>
      </c>
      <c r="D824" s="25" t="s">
        <v>591</v>
      </c>
      <c r="E824" s="25" t="s">
        <v>592</v>
      </c>
      <c r="F824" s="25" t="s">
        <v>1660</v>
      </c>
      <c r="G824" s="25" t="s">
        <v>1661</v>
      </c>
      <c r="H824" s="37" t="s">
        <v>431</v>
      </c>
      <c r="I824" s="26">
        <v>22568</v>
      </c>
      <c r="J824" s="27">
        <v>25385.741079694886</v>
      </c>
      <c r="K824" s="27">
        <f t="shared" si="429"/>
        <v>2143.96</v>
      </c>
      <c r="L824" s="24">
        <v>5584</v>
      </c>
      <c r="M824" s="24">
        <v>498</v>
      </c>
      <c r="N824" s="24">
        <v>88</v>
      </c>
      <c r="O824" s="24">
        <f t="shared" si="430"/>
        <v>586</v>
      </c>
      <c r="P824" s="28">
        <v>9.5</v>
      </c>
      <c r="Q824" s="28">
        <f t="shared" si="431"/>
        <v>0.37885624716299326</v>
      </c>
      <c r="R824" s="29">
        <v>0.33016651801339486</v>
      </c>
      <c r="S824" s="29">
        <v>2.3066173137052521E-2</v>
      </c>
      <c r="T824" s="29">
        <v>0.2199110995318713</v>
      </c>
      <c r="U824" s="28" t="s">
        <v>237</v>
      </c>
      <c r="V824" s="28" t="s">
        <v>129</v>
      </c>
      <c r="W824" s="28">
        <v>0.28111123540139166</v>
      </c>
      <c r="X824" s="27">
        <v>7136.217036492887</v>
      </c>
      <c r="Y824" s="30">
        <f t="shared" si="432"/>
        <v>5.7148810058566728E-4</v>
      </c>
      <c r="Z824" s="27">
        <f t="shared" si="433"/>
        <v>4596.217036492887</v>
      </c>
      <c r="AA824" s="27">
        <v>2365</v>
      </c>
      <c r="AB824" s="27">
        <v>0</v>
      </c>
      <c r="AC824" s="27">
        <v>105</v>
      </c>
      <c r="AD824" s="27">
        <v>0</v>
      </c>
      <c r="AE824" s="27">
        <v>0</v>
      </c>
      <c r="AF824" s="27">
        <f t="shared" si="434"/>
        <v>2365</v>
      </c>
      <c r="AG824" s="27">
        <f t="shared" si="435"/>
        <v>2</v>
      </c>
      <c r="AH824" s="27">
        <v>2365</v>
      </c>
      <c r="AI824" s="27">
        <v>0</v>
      </c>
      <c r="AJ824" s="27">
        <v>105</v>
      </c>
      <c r="AK824" s="27">
        <v>0</v>
      </c>
      <c r="AL824" s="27">
        <v>0</v>
      </c>
      <c r="AM824" s="27">
        <v>2470</v>
      </c>
      <c r="AN824" s="27">
        <f t="shared" si="436"/>
        <v>2</v>
      </c>
      <c r="AO824" s="27">
        <v>2540</v>
      </c>
      <c r="AP824" s="30">
        <f t="shared" si="437"/>
        <v>1.4689075641915498E-3</v>
      </c>
      <c r="AQ824" s="30">
        <f t="shared" si="438"/>
        <v>0</v>
      </c>
      <c r="AR824" s="31">
        <f t="shared" si="439"/>
        <v>0.3559308786449536</v>
      </c>
      <c r="AS824" s="31">
        <f>AR824/1</f>
        <v>0.3559308786449536</v>
      </c>
      <c r="AT824" s="32">
        <f t="shared" si="440"/>
        <v>0.10005616901338571</v>
      </c>
      <c r="AU824" s="24">
        <v>745.78810751989204</v>
      </c>
      <c r="AV824" s="28">
        <f t="shared" si="441"/>
        <v>2.0710941781343074E-2</v>
      </c>
      <c r="AW824" s="30">
        <f t="shared" si="442"/>
        <v>2.6599560026264459E-4</v>
      </c>
      <c r="AX824" s="33">
        <f t="shared" si="443"/>
        <v>2.0710941781343074E-2</v>
      </c>
      <c r="AY824" s="30">
        <f t="shared" si="444"/>
        <v>2.6599560026264459E-4</v>
      </c>
      <c r="AZ824" s="31">
        <f t="shared" si="445"/>
        <v>0.8968273499413083</v>
      </c>
      <c r="BA824" s="31">
        <f t="shared" si="457"/>
        <v>745.78810751989204</v>
      </c>
      <c r="BB824" s="33">
        <f t="shared" si="446"/>
        <v>0</v>
      </c>
      <c r="BC824" s="31">
        <f t="shared" si="447"/>
        <v>0.41590160324534869</v>
      </c>
      <c r="BD824" s="30">
        <f t="shared" si="448"/>
        <v>-8.9741946360588252E-4</v>
      </c>
      <c r="BE824" s="31">
        <f t="shared" si="449"/>
        <v>0.93858503558959827</v>
      </c>
      <c r="BF824" s="31">
        <f t="shared" si="450"/>
        <v>0.40675591969719188</v>
      </c>
      <c r="BG824" s="31">
        <f t="shared" si="451"/>
        <v>0.61731824703065197</v>
      </c>
      <c r="BH824" s="24">
        <v>99.97</v>
      </c>
      <c r="BI824" s="24">
        <v>12.5795380314</v>
      </c>
      <c r="BJ824" s="24">
        <f t="shared" si="459"/>
        <v>2018.0185485610921</v>
      </c>
      <c r="BK824" s="28">
        <v>1</v>
      </c>
      <c r="BL824" s="28" t="str">
        <f t="shared" si="452"/>
        <v>FALSETRUE</v>
      </c>
      <c r="BM824" s="24" t="str">
        <f t="shared" si="453"/>
        <v>FALSETRUE</v>
      </c>
      <c r="BN824" s="28">
        <v>0.317</v>
      </c>
      <c r="BO824" s="28">
        <f t="shared" si="454"/>
        <v>0.28177777777777779</v>
      </c>
      <c r="BP824" s="24">
        <v>1.82</v>
      </c>
      <c r="BQ824" s="24">
        <f t="shared" si="462"/>
        <v>204.07692307692307</v>
      </c>
      <c r="BR824" s="24">
        <v>13</v>
      </c>
      <c r="BS824" s="28">
        <v>0.81</v>
      </c>
      <c r="BT824" s="28">
        <v>182.80080000000004</v>
      </c>
      <c r="BU824" s="24">
        <v>0.08</v>
      </c>
      <c r="BV824" s="28">
        <v>0.87000000000000011</v>
      </c>
      <c r="BW824" s="28">
        <v>196.34160000000003</v>
      </c>
      <c r="BX824" s="24">
        <v>5136</v>
      </c>
      <c r="BY824" s="24">
        <v>16204</v>
      </c>
      <c r="BZ824" s="24">
        <v>1228</v>
      </c>
      <c r="CA824" s="24">
        <v>4100</v>
      </c>
      <c r="CB824" s="24">
        <v>2216</v>
      </c>
      <c r="CC824" s="24">
        <v>16252</v>
      </c>
      <c r="CD824" s="24">
        <v>39.270000000000003</v>
      </c>
      <c r="CE824" s="24">
        <v>31.09</v>
      </c>
      <c r="CF824" s="24">
        <v>92.33</v>
      </c>
      <c r="CG824" s="24">
        <v>22562</v>
      </c>
      <c r="CH824" s="24">
        <v>6</v>
      </c>
      <c r="CI824" s="24">
        <v>0.03</v>
      </c>
      <c r="CJ824" s="24" t="s">
        <v>98</v>
      </c>
      <c r="CK824" s="24">
        <v>6342</v>
      </c>
      <c r="CL824" s="28">
        <v>1.02</v>
      </c>
      <c r="CM824" s="28">
        <v>3.63</v>
      </c>
      <c r="CN824" s="24">
        <v>2044</v>
      </c>
      <c r="CO824" s="24">
        <v>32.299999999999997</v>
      </c>
      <c r="CP824" s="24">
        <v>502</v>
      </c>
      <c r="CQ824" s="24">
        <v>1175</v>
      </c>
      <c r="CR824" s="24">
        <v>927</v>
      </c>
      <c r="CS824" s="24">
        <v>2653</v>
      </c>
      <c r="CT824" s="24">
        <v>990</v>
      </c>
      <c r="CU824" s="24">
        <v>1985</v>
      </c>
      <c r="CV824" s="24">
        <v>1679</v>
      </c>
      <c r="CW824" s="24">
        <v>1833</v>
      </c>
      <c r="CX824" s="24">
        <v>75.11</v>
      </c>
      <c r="CY824" s="24">
        <v>97.21</v>
      </c>
      <c r="CZ824" s="24">
        <v>89.55</v>
      </c>
      <c r="DA824" s="24">
        <v>57.9</v>
      </c>
      <c r="DB824" s="24">
        <v>349</v>
      </c>
      <c r="DC824" s="24">
        <v>3.26</v>
      </c>
      <c r="DD824" s="24">
        <v>4.1100000000000003</v>
      </c>
      <c r="DE824" s="24">
        <v>184</v>
      </c>
      <c r="DF824" s="24">
        <v>2.91</v>
      </c>
      <c r="DG824" s="24">
        <v>1.1399999999999999</v>
      </c>
      <c r="DH824" s="24">
        <v>2.06</v>
      </c>
    </row>
    <row r="825" spans="1:112" ht="12.3" customHeight="1">
      <c r="A825" s="24">
        <v>836</v>
      </c>
      <c r="B825" s="24" t="s">
        <v>431</v>
      </c>
      <c r="C825" s="24" t="s">
        <v>432</v>
      </c>
      <c r="D825" s="25" t="s">
        <v>591</v>
      </c>
      <c r="E825" s="25" t="s">
        <v>592</v>
      </c>
      <c r="F825" s="25" t="s">
        <v>2543</v>
      </c>
      <c r="G825" s="25" t="s">
        <v>2544</v>
      </c>
      <c r="H825" s="37" t="s">
        <v>431</v>
      </c>
      <c r="I825" s="26">
        <v>2129</v>
      </c>
      <c r="J825" s="27">
        <v>2394.8175628620352</v>
      </c>
      <c r="K825" s="27">
        <f t="shared" si="429"/>
        <v>502.44399999999996</v>
      </c>
      <c r="L825" s="24">
        <v>489</v>
      </c>
      <c r="M825" s="24">
        <v>139</v>
      </c>
      <c r="N825" s="24">
        <v>12</v>
      </c>
      <c r="O825" s="24">
        <f t="shared" si="430"/>
        <v>151</v>
      </c>
      <c r="P825" s="28">
        <v>23.599999999999998</v>
      </c>
      <c r="Q825" s="28">
        <f t="shared" si="431"/>
        <v>0.54677845773899303</v>
      </c>
      <c r="R825" s="29">
        <v>0.33016651801339486</v>
      </c>
      <c r="S825" s="29">
        <v>2.3066173137052521E-2</v>
      </c>
      <c r="T825" s="29">
        <v>0.2199110995318713</v>
      </c>
      <c r="U825" s="28" t="s">
        <v>237</v>
      </c>
      <c r="V825" s="28" t="s">
        <v>129</v>
      </c>
      <c r="W825" s="28">
        <v>0.69833949004977292</v>
      </c>
      <c r="X825" s="27">
        <v>1672.3956756113137</v>
      </c>
      <c r="Y825" s="30">
        <f t="shared" si="432"/>
        <v>1.3393009534257402E-4</v>
      </c>
      <c r="Z825" s="27">
        <f t="shared" si="433"/>
        <v>-1.6043243886863365</v>
      </c>
      <c r="AA825" s="27">
        <v>0</v>
      </c>
      <c r="AB825" s="27">
        <v>0</v>
      </c>
      <c r="AC825" s="27">
        <v>0</v>
      </c>
      <c r="AD825" s="27">
        <v>0</v>
      </c>
      <c r="AE825" s="27">
        <v>0</v>
      </c>
      <c r="AF825" s="27">
        <f t="shared" si="434"/>
        <v>0</v>
      </c>
      <c r="AG825" s="27">
        <f t="shared" si="435"/>
        <v>0</v>
      </c>
      <c r="AH825" s="27">
        <v>1578</v>
      </c>
      <c r="AI825" s="27">
        <v>0</v>
      </c>
      <c r="AJ825" s="27">
        <v>0</v>
      </c>
      <c r="AK825" s="27">
        <v>0</v>
      </c>
      <c r="AL825" s="27">
        <v>0</v>
      </c>
      <c r="AM825" s="27">
        <v>1578</v>
      </c>
      <c r="AN825" s="27">
        <f t="shared" si="436"/>
        <v>1</v>
      </c>
      <c r="AO825" s="27">
        <v>1674</v>
      </c>
      <c r="AP825" s="30">
        <f t="shared" si="437"/>
        <v>9.6809104821128124E-4</v>
      </c>
      <c r="AQ825" s="30">
        <f t="shared" si="438"/>
        <v>0</v>
      </c>
      <c r="AR825" s="31">
        <f t="shared" si="439"/>
        <v>1.0009592971400743</v>
      </c>
      <c r="AS825" s="31">
        <v>1</v>
      </c>
      <c r="AT825" s="32">
        <f t="shared" si="440"/>
        <v>0.69900940512537857</v>
      </c>
      <c r="AU825" s="24">
        <v>291.20756735075531</v>
      </c>
      <c r="AV825" s="28">
        <f t="shared" si="441"/>
        <v>8.086992689846785E-3</v>
      </c>
      <c r="AW825" s="30">
        <f t="shared" si="442"/>
        <v>1.0386318968812817E-4</v>
      </c>
      <c r="AX825" s="33">
        <f t="shared" si="443"/>
        <v>8.086992689846785E-3</v>
      </c>
      <c r="AY825" s="30">
        <f t="shared" si="444"/>
        <v>1.0386318968812817E-4</v>
      </c>
      <c r="AZ825" s="31">
        <f t="shared" si="445"/>
        <v>0.8954973582794542</v>
      </c>
      <c r="BA825" s="31">
        <f t="shared" si="457"/>
        <v>291.20756735075531</v>
      </c>
      <c r="BB825" s="33">
        <f t="shared" si="446"/>
        <v>0</v>
      </c>
      <c r="BC825" s="31">
        <f t="shared" si="447"/>
        <v>0.41125028966089866</v>
      </c>
      <c r="BD825" s="30">
        <f t="shared" si="448"/>
        <v>-8.3416095286870725E-4</v>
      </c>
      <c r="BE825" s="31">
        <f t="shared" si="449"/>
        <v>0.93882999169866954</v>
      </c>
      <c r="BF825" s="31">
        <f t="shared" si="450"/>
        <v>0.54576780394792834</v>
      </c>
      <c r="BG825" s="31">
        <f t="shared" si="451"/>
        <v>0.82829138484257836</v>
      </c>
      <c r="BH825" s="24">
        <v>0</v>
      </c>
      <c r="BI825" s="24">
        <v>182.14234720499999</v>
      </c>
      <c r="BJ825" s="24">
        <f t="shared" si="459"/>
        <v>13.148054802251362</v>
      </c>
      <c r="BK825" s="28">
        <f t="shared" ref="BK825:BK864" si="464">BJ825/(2000)</f>
        <v>6.5740274011256809E-3</v>
      </c>
      <c r="BL825" s="28" t="str">
        <f t="shared" si="452"/>
        <v>TRUEFALSE</v>
      </c>
      <c r="BM825" s="24" t="str">
        <f t="shared" si="453"/>
        <v>FALSEFALSE</v>
      </c>
      <c r="BN825" s="28">
        <v>0.47049999999999997</v>
      </c>
      <c r="BO825" s="28">
        <f t="shared" si="454"/>
        <v>0.41822222222222222</v>
      </c>
      <c r="BP825" s="24">
        <v>18.64</v>
      </c>
      <c r="BQ825" s="24">
        <f t="shared" si="462"/>
        <v>24.529411764705884</v>
      </c>
      <c r="BR825" s="24">
        <v>17</v>
      </c>
      <c r="BS825" s="28">
        <v>4.82</v>
      </c>
      <c r="BT825" s="28">
        <v>102.6178</v>
      </c>
      <c r="BU825" s="24">
        <v>0.15</v>
      </c>
      <c r="BV825" s="28">
        <v>5.84</v>
      </c>
      <c r="BW825" s="28">
        <v>124.3336</v>
      </c>
      <c r="BX825" s="24">
        <v>613</v>
      </c>
      <c r="BY825" s="24">
        <v>1303</v>
      </c>
      <c r="BZ825" s="24">
        <v>213</v>
      </c>
      <c r="CA825" s="24">
        <v>450</v>
      </c>
      <c r="CB825" s="24">
        <v>305</v>
      </c>
      <c r="CC825" s="24">
        <v>1374</v>
      </c>
      <c r="CD825" s="24">
        <v>63.39</v>
      </c>
      <c r="CE825" s="24">
        <v>31.58</v>
      </c>
      <c r="CF825" s="24">
        <v>120.17</v>
      </c>
      <c r="CG825" s="24">
        <v>0</v>
      </c>
      <c r="CH825" s="24">
        <v>2129</v>
      </c>
      <c r="CI825" s="24">
        <v>100</v>
      </c>
      <c r="CJ825" s="24" t="s">
        <v>1980</v>
      </c>
      <c r="CK825" s="24">
        <v>689</v>
      </c>
      <c r="CL825" s="28">
        <v>1.01</v>
      </c>
      <c r="CM825" s="28">
        <v>3.11</v>
      </c>
      <c r="CN825" s="24">
        <v>144</v>
      </c>
      <c r="CO825" s="24">
        <v>20.9</v>
      </c>
      <c r="CP825" s="24">
        <v>45</v>
      </c>
      <c r="CQ825" s="24">
        <v>239</v>
      </c>
      <c r="CR825" s="24">
        <v>133</v>
      </c>
      <c r="CS825" s="24">
        <v>417</v>
      </c>
      <c r="CT825" s="24">
        <v>66</v>
      </c>
      <c r="CU825" s="24">
        <v>228</v>
      </c>
      <c r="CV825" s="24">
        <v>204</v>
      </c>
      <c r="CW825" s="24">
        <v>69</v>
      </c>
      <c r="CX825" s="24">
        <v>40</v>
      </c>
      <c r="CY825" s="24">
        <v>90.84</v>
      </c>
      <c r="CZ825" s="24">
        <v>79.69</v>
      </c>
      <c r="DA825" s="24">
        <v>32.549999999999997</v>
      </c>
      <c r="DB825" s="24">
        <v>331</v>
      </c>
      <c r="DC825" s="24">
        <v>10.33</v>
      </c>
      <c r="DD825" s="24">
        <v>3.19</v>
      </c>
      <c r="DE825" s="24">
        <v>25</v>
      </c>
      <c r="DF825" s="24">
        <v>3.63</v>
      </c>
      <c r="DG825" s="24">
        <v>0.87</v>
      </c>
      <c r="DH825" s="24">
        <v>16.25</v>
      </c>
    </row>
    <row r="826" spans="1:112" ht="12.3" customHeight="1">
      <c r="A826" s="24">
        <v>837</v>
      </c>
      <c r="B826" s="24" t="s">
        <v>431</v>
      </c>
      <c r="C826" s="24" t="s">
        <v>432</v>
      </c>
      <c r="D826" s="25" t="s">
        <v>1299</v>
      </c>
      <c r="E826" s="25" t="s">
        <v>1300</v>
      </c>
      <c r="F826" s="25" t="s">
        <v>1301</v>
      </c>
      <c r="G826" s="37" t="s">
        <v>2813</v>
      </c>
      <c r="H826" s="37" t="s">
        <v>431</v>
      </c>
      <c r="I826" s="26">
        <v>33124</v>
      </c>
      <c r="J826" s="27">
        <v>35252</v>
      </c>
      <c r="K826" s="27">
        <f t="shared" si="429"/>
        <v>6869.9175999999989</v>
      </c>
      <c r="L826" s="24">
        <v>6289</v>
      </c>
      <c r="M826" s="24">
        <v>1180</v>
      </c>
      <c r="N826" s="24">
        <v>466</v>
      </c>
      <c r="O826" s="24">
        <f t="shared" si="430"/>
        <v>1646</v>
      </c>
      <c r="P826" s="28">
        <v>20.74</v>
      </c>
      <c r="Q826" s="28">
        <f t="shared" si="431"/>
        <v>0.40816501882080053</v>
      </c>
      <c r="R826" s="29">
        <v>0.36705393655664864</v>
      </c>
      <c r="S826" s="29">
        <v>4.4623966638172342E-2</v>
      </c>
      <c r="T826" s="29">
        <v>0.3866808688522817</v>
      </c>
      <c r="U826" s="28" t="s">
        <v>237</v>
      </c>
      <c r="V826" s="28" t="s">
        <v>129</v>
      </c>
      <c r="W826" s="28">
        <v>0.36705393655664864</v>
      </c>
      <c r="X826" s="27">
        <v>12939.385371494978</v>
      </c>
      <c r="Y826" s="30">
        <f t="shared" si="432"/>
        <v>1.0362219549779532E-3</v>
      </c>
      <c r="Z826" s="27">
        <f t="shared" si="433"/>
        <v>11132.385371494978</v>
      </c>
      <c r="AA826" s="27">
        <v>0</v>
      </c>
      <c r="AB826" s="27">
        <v>0</v>
      </c>
      <c r="AC826" s="27">
        <v>46</v>
      </c>
      <c r="AD826" s="27">
        <v>154</v>
      </c>
      <c r="AE826" s="27">
        <v>3520</v>
      </c>
      <c r="AF826" s="27">
        <f t="shared" si="434"/>
        <v>3520</v>
      </c>
      <c r="AG826" s="27">
        <f t="shared" si="435"/>
        <v>3</v>
      </c>
      <c r="AH826" s="27">
        <v>0</v>
      </c>
      <c r="AI826" s="27">
        <v>1607</v>
      </c>
      <c r="AJ826" s="27">
        <v>46</v>
      </c>
      <c r="AK826" s="27">
        <v>154</v>
      </c>
      <c r="AL826" s="27">
        <v>3520</v>
      </c>
      <c r="AM826" s="27">
        <v>5327</v>
      </c>
      <c r="AN826" s="27">
        <f t="shared" si="436"/>
        <v>4</v>
      </c>
      <c r="AO826" s="27">
        <v>1807</v>
      </c>
      <c r="AP826" s="30">
        <f t="shared" si="437"/>
        <v>1.0450062868087126E-3</v>
      </c>
      <c r="AQ826" s="30">
        <f t="shared" si="438"/>
        <v>5.0674663614204045E-3</v>
      </c>
      <c r="AR826" s="31">
        <f t="shared" si="439"/>
        <v>0.13965114633503065</v>
      </c>
      <c r="AS826" s="31">
        <f t="shared" ref="AS826:AS857" si="465">AR826/1</f>
        <v>0.13965114633503065</v>
      </c>
      <c r="AT826" s="32">
        <f t="shared" si="440"/>
        <v>5.1259503006921593E-2</v>
      </c>
      <c r="AU826" s="24">
        <v>2392.457558476236</v>
      </c>
      <c r="AV826" s="28">
        <f t="shared" si="441"/>
        <v>6.64398489441103E-2</v>
      </c>
      <c r="AW826" s="30">
        <f t="shared" si="442"/>
        <v>8.5330293947173685E-4</v>
      </c>
      <c r="AX826" s="33">
        <f t="shared" si="443"/>
        <v>6.64398489441103E-2</v>
      </c>
      <c r="AY826" s="30">
        <f t="shared" si="444"/>
        <v>-4.2141634219486678E-3</v>
      </c>
      <c r="AZ826" s="31">
        <f t="shared" si="445"/>
        <v>0.86007606670184455</v>
      </c>
      <c r="BA826" s="31">
        <f t="shared" si="457"/>
        <v>785.45755847623604</v>
      </c>
      <c r="BB826" s="33">
        <f t="shared" si="446"/>
        <v>0.6716942561035455</v>
      </c>
      <c r="BC826" s="31">
        <f t="shared" si="447"/>
        <v>0.43118995073420113</v>
      </c>
      <c r="BD826" s="30">
        <f t="shared" si="448"/>
        <v>-8.7843318307594467E-6</v>
      </c>
      <c r="BE826" s="31">
        <f t="shared" si="449"/>
        <v>0.94202609991006625</v>
      </c>
      <c r="BF826" s="31">
        <f t="shared" si="450"/>
        <v>0.43670541947389757</v>
      </c>
      <c r="BG826" s="31">
        <f t="shared" si="451"/>
        <v>0.6627714827582708</v>
      </c>
      <c r="BH826" s="24">
        <v>86.62</v>
      </c>
      <c r="BI826" s="24">
        <v>594.49777543699997</v>
      </c>
      <c r="BJ826" s="24">
        <f t="shared" si="459"/>
        <v>59.297110025495329</v>
      </c>
      <c r="BK826" s="28">
        <f t="shared" si="464"/>
        <v>2.9648555012747664E-2</v>
      </c>
      <c r="BL826" s="28" t="str">
        <f t="shared" si="452"/>
        <v>FALSETRUE</v>
      </c>
      <c r="BM826" s="24" t="str">
        <f t="shared" si="453"/>
        <v>FALSETRUE</v>
      </c>
      <c r="BN826" s="28">
        <v>0.39689999999999998</v>
      </c>
      <c r="BO826" s="28">
        <f t="shared" si="454"/>
        <v>0.3528</v>
      </c>
      <c r="BP826" s="24">
        <v>4.4800000000000004</v>
      </c>
      <c r="BQ826" s="24">
        <f t="shared" si="462"/>
        <v>217.26666666666668</v>
      </c>
      <c r="BR826" s="24">
        <v>30</v>
      </c>
      <c r="BS826" s="28">
        <v>6.5600000000000005</v>
      </c>
      <c r="BT826" s="28">
        <v>2172.9344000000001</v>
      </c>
      <c r="BU826" s="24">
        <v>1.1599999999999999</v>
      </c>
      <c r="BV826" s="28">
        <v>10.34</v>
      </c>
      <c r="BW826" s="28">
        <v>3425.0215999999996</v>
      </c>
      <c r="BX826" s="24">
        <v>8862</v>
      </c>
      <c r="BY826" s="24">
        <v>22326</v>
      </c>
      <c r="BZ826" s="24">
        <v>1936</v>
      </c>
      <c r="CA826" s="24">
        <v>6991</v>
      </c>
      <c r="CB826" s="24">
        <v>3825</v>
      </c>
      <c r="CC826" s="24">
        <v>22308</v>
      </c>
      <c r="CD826" s="24">
        <v>48.37</v>
      </c>
      <c r="CE826" s="24">
        <v>29.5</v>
      </c>
      <c r="CF826" s="24">
        <v>105.93</v>
      </c>
      <c r="CG826" s="24">
        <v>28693</v>
      </c>
      <c r="CH826" s="24">
        <v>4431</v>
      </c>
      <c r="CI826" s="24">
        <v>13.38</v>
      </c>
      <c r="CJ826" s="24" t="s">
        <v>98</v>
      </c>
      <c r="CK826" s="24">
        <v>8085</v>
      </c>
      <c r="CL826" s="28">
        <v>1.03</v>
      </c>
      <c r="CM826" s="28">
        <v>4.01</v>
      </c>
      <c r="CN826" s="24">
        <v>2819</v>
      </c>
      <c r="CO826" s="24">
        <v>34.92</v>
      </c>
      <c r="CP826" s="24">
        <v>1291</v>
      </c>
      <c r="CQ826" s="24">
        <v>3293</v>
      </c>
      <c r="CR826" s="24">
        <v>1593</v>
      </c>
      <c r="CS826" s="24">
        <v>6518</v>
      </c>
      <c r="CT826" s="24">
        <v>1549</v>
      </c>
      <c r="CU826" s="24">
        <v>3525</v>
      </c>
      <c r="CV826" s="24">
        <v>2696</v>
      </c>
      <c r="CW826" s="24">
        <v>2092</v>
      </c>
      <c r="CX826" s="24">
        <v>66.599999999999994</v>
      </c>
      <c r="CY826" s="24">
        <v>98</v>
      </c>
      <c r="CZ826" s="24">
        <v>84.12</v>
      </c>
      <c r="DA826" s="24">
        <v>44.36</v>
      </c>
      <c r="DB826" s="24">
        <v>1225</v>
      </c>
      <c r="DC826" s="24">
        <v>2.4900000000000002</v>
      </c>
      <c r="DD826" s="24">
        <v>7.68</v>
      </c>
      <c r="DE826" s="24">
        <v>776</v>
      </c>
      <c r="DF826" s="24">
        <v>9.61</v>
      </c>
      <c r="DG826" s="24">
        <v>5.33</v>
      </c>
      <c r="DH826" s="24">
        <v>4.7300000000000004</v>
      </c>
    </row>
    <row r="827" spans="1:112" ht="12.3" customHeight="1">
      <c r="A827" s="24">
        <v>838</v>
      </c>
      <c r="B827" s="24" t="s">
        <v>431</v>
      </c>
      <c r="C827" s="24" t="s">
        <v>432</v>
      </c>
      <c r="D827" s="25" t="s">
        <v>1159</v>
      </c>
      <c r="E827" s="25" t="s">
        <v>1160</v>
      </c>
      <c r="F827" s="25" t="s">
        <v>1159</v>
      </c>
      <c r="G827" s="25" t="s">
        <v>2107</v>
      </c>
      <c r="H827" s="37" t="s">
        <v>431</v>
      </c>
      <c r="I827" s="26">
        <v>18371</v>
      </c>
      <c r="J827" s="27">
        <v>19435.846266152403</v>
      </c>
      <c r="K827" s="27">
        <f t="shared" si="429"/>
        <v>4311.6737000000003</v>
      </c>
      <c r="L827" s="24">
        <v>3781</v>
      </c>
      <c r="M827" s="24">
        <v>889</v>
      </c>
      <c r="N827" s="24">
        <v>270</v>
      </c>
      <c r="O827" s="24">
        <f t="shared" si="430"/>
        <v>1159</v>
      </c>
      <c r="P827" s="28">
        <v>23.47</v>
      </c>
      <c r="Q827" s="28">
        <f t="shared" si="431"/>
        <v>0.40581858283525657</v>
      </c>
      <c r="R827" s="29">
        <v>0.4307749019044354</v>
      </c>
      <c r="S827" s="29">
        <v>6.9754941880504601E-2</v>
      </c>
      <c r="T827" s="29">
        <v>0.36267179084517676</v>
      </c>
      <c r="U827" s="28" t="s">
        <v>294</v>
      </c>
      <c r="V827" s="28" t="s">
        <v>295</v>
      </c>
      <c r="W827" s="28">
        <v>0.35997343193553527</v>
      </c>
      <c r="X827" s="27">
        <v>6996.3882829983395</v>
      </c>
      <c r="Y827" s="30">
        <f t="shared" si="432"/>
        <v>5.6029022525014738E-4</v>
      </c>
      <c r="Z827" s="27">
        <f t="shared" si="433"/>
        <v>5515.3882829983395</v>
      </c>
      <c r="AA827" s="27">
        <v>0</v>
      </c>
      <c r="AB827" s="27">
        <v>0</v>
      </c>
      <c r="AC827" s="27">
        <v>16</v>
      </c>
      <c r="AD827" s="27">
        <v>347</v>
      </c>
      <c r="AE827" s="27">
        <v>6616</v>
      </c>
      <c r="AF827" s="27">
        <f t="shared" si="434"/>
        <v>6616</v>
      </c>
      <c r="AG827" s="27">
        <f t="shared" si="435"/>
        <v>3</v>
      </c>
      <c r="AH827" s="27">
        <v>0</v>
      </c>
      <c r="AI827" s="27">
        <v>704</v>
      </c>
      <c r="AJ827" s="27">
        <v>442</v>
      </c>
      <c r="AK827" s="27">
        <v>349</v>
      </c>
      <c r="AL827" s="27">
        <v>6616</v>
      </c>
      <c r="AM827" s="27">
        <v>8088</v>
      </c>
      <c r="AN827" s="27">
        <f t="shared" si="436"/>
        <v>4</v>
      </c>
      <c r="AO827" s="27">
        <v>1481</v>
      </c>
      <c r="AP827" s="30">
        <f t="shared" si="437"/>
        <v>8.5647720573530913E-4</v>
      </c>
      <c r="AQ827" s="30">
        <f t="shared" si="438"/>
        <v>2.219972817946462E-3</v>
      </c>
      <c r="AR827" s="31">
        <f t="shared" si="439"/>
        <v>0.21168064722750202</v>
      </c>
      <c r="AS827" s="31">
        <f t="shared" si="465"/>
        <v>0.21168064722750202</v>
      </c>
      <c r="AT827" s="32">
        <f t="shared" si="440"/>
        <v>7.6199409056819253E-2</v>
      </c>
      <c r="AU827" s="24">
        <v>2038.1695716190006</v>
      </c>
      <c r="AV827" s="28">
        <f t="shared" si="441"/>
        <v>5.6601078661180131E-2</v>
      </c>
      <c r="AW827" s="30">
        <f t="shared" si="442"/>
        <v>7.2694124936202868E-4</v>
      </c>
      <c r="AX827" s="33">
        <f t="shared" si="443"/>
        <v>5.6601078661180131E-2</v>
      </c>
      <c r="AY827" s="30">
        <f t="shared" si="444"/>
        <v>-1.4930315685844334E-3</v>
      </c>
      <c r="AZ827" s="31">
        <f t="shared" si="445"/>
        <v>0.88239783853608522</v>
      </c>
      <c r="BA827" s="31">
        <f t="shared" si="457"/>
        <v>1334.1695716190006</v>
      </c>
      <c r="BB827" s="33">
        <f t="shared" si="446"/>
        <v>0.345407963009076</v>
      </c>
      <c r="BC827" s="31">
        <f t="shared" si="447"/>
        <v>0.45659127303390029</v>
      </c>
      <c r="BD827" s="30">
        <f t="shared" si="448"/>
        <v>-2.9618698048516174E-4</v>
      </c>
      <c r="BE827" s="31">
        <f t="shared" si="449"/>
        <v>0.94091318982522965</v>
      </c>
      <c r="BF827" s="31">
        <f t="shared" si="450"/>
        <v>0.43381563732867168</v>
      </c>
      <c r="BG827" s="31">
        <f t="shared" si="451"/>
        <v>0.65838576847163088</v>
      </c>
      <c r="BH827" s="24">
        <v>49.35</v>
      </c>
      <c r="BI827" s="24">
        <v>363.79851912599997</v>
      </c>
      <c r="BJ827" s="24">
        <f t="shared" si="459"/>
        <v>53.424753659925933</v>
      </c>
      <c r="BK827" s="28">
        <f t="shared" si="464"/>
        <v>2.6712376829962966E-2</v>
      </c>
      <c r="BL827" s="28" t="str">
        <f t="shared" si="452"/>
        <v>FALSEFALSE</v>
      </c>
      <c r="BM827" s="24" t="str">
        <f t="shared" si="453"/>
        <v>FALSEFALSE</v>
      </c>
      <c r="BN827" s="28">
        <v>0.45130000000000003</v>
      </c>
      <c r="BO827" s="28">
        <f t="shared" si="454"/>
        <v>0.4011555555555556</v>
      </c>
      <c r="BP827" s="24">
        <v>6.74</v>
      </c>
      <c r="BQ827" s="24">
        <f t="shared" si="462"/>
        <v>141.55000000000001</v>
      </c>
      <c r="BR827" s="24">
        <v>40</v>
      </c>
      <c r="BS827" s="28">
        <v>10.74</v>
      </c>
      <c r="BT827" s="28">
        <v>1973.0454</v>
      </c>
      <c r="BU827" s="24">
        <v>1.2</v>
      </c>
      <c r="BV827" s="28">
        <v>20.07</v>
      </c>
      <c r="BW827" s="28">
        <v>3687.0597000000002</v>
      </c>
      <c r="BX827" s="24">
        <v>5399</v>
      </c>
      <c r="BY827" s="24">
        <v>11963</v>
      </c>
      <c r="BZ827" s="24">
        <v>1009</v>
      </c>
      <c r="CA827" s="24">
        <v>4207</v>
      </c>
      <c r="CB827" s="24">
        <v>2386</v>
      </c>
      <c r="CC827" s="24">
        <v>11778</v>
      </c>
      <c r="CD827" s="24">
        <v>53.57</v>
      </c>
      <c r="CE827" s="24">
        <v>28.4</v>
      </c>
      <c r="CF827" s="24">
        <v>103.4</v>
      </c>
      <c r="CG827" s="24">
        <v>9067</v>
      </c>
      <c r="CH827" s="24">
        <v>9304</v>
      </c>
      <c r="CI827" s="24">
        <v>50.65</v>
      </c>
      <c r="CJ827" s="24" t="s">
        <v>1980</v>
      </c>
      <c r="CK827" s="24">
        <v>5065</v>
      </c>
      <c r="CL827" s="28">
        <v>1.01</v>
      </c>
      <c r="CM827" s="28">
        <v>3.65</v>
      </c>
      <c r="CN827" s="24">
        <v>1481</v>
      </c>
      <c r="CO827" s="24">
        <v>29.3</v>
      </c>
      <c r="CP827" s="24">
        <v>619</v>
      </c>
      <c r="CQ827" s="24">
        <v>2165</v>
      </c>
      <c r="CR827" s="24">
        <v>2274</v>
      </c>
      <c r="CS827" s="24">
        <v>5662</v>
      </c>
      <c r="CT827" s="24">
        <v>826</v>
      </c>
      <c r="CU827" s="24">
        <v>2119</v>
      </c>
      <c r="CV827" s="24">
        <v>1635</v>
      </c>
      <c r="CW827" s="24">
        <v>1106</v>
      </c>
      <c r="CX827" s="24">
        <v>58.75</v>
      </c>
      <c r="CY827" s="24">
        <v>96.1</v>
      </c>
      <c r="CZ827" s="24">
        <v>82.41</v>
      </c>
      <c r="DA827" s="24">
        <v>41.55</v>
      </c>
      <c r="DB827" s="24">
        <v>1007</v>
      </c>
      <c r="DC827" s="24">
        <v>4.92</v>
      </c>
      <c r="DD827" s="24">
        <v>6.83</v>
      </c>
      <c r="DE827" s="24">
        <v>459</v>
      </c>
      <c r="DF827" s="24">
        <v>9.08</v>
      </c>
      <c r="DG827" s="24">
        <v>5.05</v>
      </c>
      <c r="DH827" s="24">
        <v>7.94</v>
      </c>
    </row>
    <row r="828" spans="1:112" ht="12.3" customHeight="1">
      <c r="A828" s="24">
        <v>839</v>
      </c>
      <c r="B828" s="24" t="s">
        <v>431</v>
      </c>
      <c r="C828" s="24" t="s">
        <v>432</v>
      </c>
      <c r="D828" s="25" t="s">
        <v>1159</v>
      </c>
      <c r="E828" s="25" t="s">
        <v>1160</v>
      </c>
      <c r="F828" s="25" t="s">
        <v>690</v>
      </c>
      <c r="G828" s="25" t="s">
        <v>1161</v>
      </c>
      <c r="H828" s="37" t="s">
        <v>431</v>
      </c>
      <c r="I828" s="26">
        <v>18093</v>
      </c>
      <c r="J828" s="27">
        <v>19141.732431195658</v>
      </c>
      <c r="K828" s="27">
        <f t="shared" si="429"/>
        <v>5878.4157000000005</v>
      </c>
      <c r="L828" s="24">
        <v>2982</v>
      </c>
      <c r="M828" s="24">
        <v>1074</v>
      </c>
      <c r="N828" s="24">
        <v>361</v>
      </c>
      <c r="O828" s="24">
        <f t="shared" si="430"/>
        <v>1435</v>
      </c>
      <c r="P828" s="28">
        <v>32.49</v>
      </c>
      <c r="Q828" s="28">
        <f t="shared" si="431"/>
        <v>0.45607266728412288</v>
      </c>
      <c r="R828" s="29">
        <v>0.4307749019044354</v>
      </c>
      <c r="S828" s="29">
        <v>6.9754941880504601E-2</v>
      </c>
      <c r="T828" s="29">
        <v>0.36267179084517676</v>
      </c>
      <c r="U828" s="28" t="s">
        <v>294</v>
      </c>
      <c r="V828" s="28" t="s">
        <v>295</v>
      </c>
      <c r="W828" s="28">
        <v>0.49831856853794376</v>
      </c>
      <c r="X828" s="27">
        <v>9538.6807044497546</v>
      </c>
      <c r="Y828" s="30">
        <f t="shared" si="432"/>
        <v>7.6388407051002094E-4</v>
      </c>
      <c r="Z828" s="27">
        <f t="shared" si="433"/>
        <v>9007.6807044497546</v>
      </c>
      <c r="AA828" s="27">
        <v>0</v>
      </c>
      <c r="AB828" s="27">
        <v>956</v>
      </c>
      <c r="AC828" s="27">
        <v>0</v>
      </c>
      <c r="AD828" s="27">
        <v>0</v>
      </c>
      <c r="AE828" s="27">
        <v>0</v>
      </c>
      <c r="AF828" s="27">
        <f t="shared" si="434"/>
        <v>956</v>
      </c>
      <c r="AG828" s="27">
        <f t="shared" si="435"/>
        <v>1</v>
      </c>
      <c r="AH828" s="27">
        <v>0</v>
      </c>
      <c r="AI828" s="27">
        <v>956</v>
      </c>
      <c r="AJ828" s="27">
        <v>0</v>
      </c>
      <c r="AK828" s="27">
        <v>0</v>
      </c>
      <c r="AL828" s="27">
        <v>0</v>
      </c>
      <c r="AM828" s="27">
        <v>956</v>
      </c>
      <c r="AN828" s="27">
        <f t="shared" si="436"/>
        <v>1</v>
      </c>
      <c r="AO828" s="27">
        <v>531</v>
      </c>
      <c r="AP828" s="30">
        <f t="shared" si="437"/>
        <v>3.0708264432508382E-4</v>
      </c>
      <c r="AQ828" s="30">
        <f t="shared" si="438"/>
        <v>3.0146221789159344E-3</v>
      </c>
      <c r="AR828" s="31">
        <f t="shared" si="439"/>
        <v>5.566807574891261E-2</v>
      </c>
      <c r="AS828" s="31">
        <f t="shared" si="465"/>
        <v>5.566807574891261E-2</v>
      </c>
      <c r="AT828" s="32">
        <f t="shared" si="440"/>
        <v>2.7740435820459951E-2</v>
      </c>
      <c r="AU828" s="24">
        <v>2282.2990439037826</v>
      </c>
      <c r="AV828" s="28">
        <f t="shared" si="441"/>
        <v>6.3380687019932699E-2</v>
      </c>
      <c r="AW828" s="30">
        <f t="shared" si="442"/>
        <v>8.140133880397847E-4</v>
      </c>
      <c r="AX828" s="33">
        <f t="shared" si="443"/>
        <v>6.3380687019932699E-2</v>
      </c>
      <c r="AY828" s="30">
        <f t="shared" si="444"/>
        <v>-2.2006087908761499E-3</v>
      </c>
      <c r="AZ828" s="31">
        <f t="shared" si="445"/>
        <v>0.87659349748896753</v>
      </c>
      <c r="BA828" s="31">
        <f t="shared" si="457"/>
        <v>1326.2990439037826</v>
      </c>
      <c r="BB828" s="33">
        <f t="shared" si="446"/>
        <v>0.41887587104483892</v>
      </c>
      <c r="BC828" s="31">
        <f t="shared" si="447"/>
        <v>0.45691636213777853</v>
      </c>
      <c r="BD828" s="30">
        <f t="shared" si="448"/>
        <v>4.5680142618493712E-4</v>
      </c>
      <c r="BE828" s="31">
        <f t="shared" si="449"/>
        <v>0.9438289889505046</v>
      </c>
      <c r="BF828" s="31">
        <f t="shared" si="450"/>
        <v>0.4809704805196528</v>
      </c>
      <c r="BG828" s="31">
        <f t="shared" si="451"/>
        <v>0.72995091043522475</v>
      </c>
      <c r="BH828" s="24">
        <v>79.47</v>
      </c>
      <c r="BI828" s="24">
        <v>457.87797333499998</v>
      </c>
      <c r="BJ828" s="24">
        <f t="shared" si="459"/>
        <v>41.805313961217522</v>
      </c>
      <c r="BK828" s="28">
        <f t="shared" si="464"/>
        <v>2.0902656980608759E-2</v>
      </c>
      <c r="BL828" s="28" t="str">
        <f t="shared" si="452"/>
        <v>TRUETRUE</v>
      </c>
      <c r="BM828" s="24" t="str">
        <f t="shared" si="453"/>
        <v>FALSETRUE</v>
      </c>
      <c r="BN828" s="28">
        <v>0.54490000000000005</v>
      </c>
      <c r="BO828" s="28">
        <f t="shared" si="454"/>
        <v>0.48435555555555559</v>
      </c>
      <c r="BP828" s="24">
        <v>9.67</v>
      </c>
      <c r="BQ828" s="24">
        <f t="shared" si="462"/>
        <v>208.18181818181819</v>
      </c>
      <c r="BR828" s="24">
        <v>22</v>
      </c>
      <c r="BS828" s="28">
        <v>10.3</v>
      </c>
      <c r="BT828" s="28">
        <v>1863.5790000000002</v>
      </c>
      <c r="BU828" s="24">
        <v>0.6</v>
      </c>
      <c r="BV828" s="28">
        <v>49.150000000000006</v>
      </c>
      <c r="BW828" s="28">
        <v>8892.7095000000008</v>
      </c>
      <c r="BX828" s="24">
        <v>6071</v>
      </c>
      <c r="BY828" s="24">
        <v>11141</v>
      </c>
      <c r="BZ828" s="24">
        <v>881</v>
      </c>
      <c r="CA828" s="24">
        <v>4730</v>
      </c>
      <c r="CB828" s="24">
        <v>2714</v>
      </c>
      <c r="CC828" s="24">
        <v>10649</v>
      </c>
      <c r="CD828" s="24">
        <v>62.4</v>
      </c>
      <c r="CE828" s="24">
        <v>26.38</v>
      </c>
      <c r="CF828" s="24">
        <v>103.04</v>
      </c>
      <c r="CG828" s="24">
        <v>14378</v>
      </c>
      <c r="CH828" s="24">
        <v>3715</v>
      </c>
      <c r="CI828" s="24">
        <v>20.53</v>
      </c>
      <c r="CJ828" s="24" t="s">
        <v>98</v>
      </c>
      <c r="CK828" s="24">
        <v>4615</v>
      </c>
      <c r="CL828" s="28">
        <v>1.02</v>
      </c>
      <c r="CM828" s="28">
        <v>4</v>
      </c>
      <c r="CN828" s="24">
        <v>1343</v>
      </c>
      <c r="CO828" s="24">
        <v>29.28</v>
      </c>
      <c r="CP828" s="24">
        <v>517</v>
      </c>
      <c r="CQ828" s="24">
        <v>2484</v>
      </c>
      <c r="CR828" s="24">
        <v>1579</v>
      </c>
      <c r="CS828" s="24">
        <v>4580</v>
      </c>
      <c r="CT828" s="24">
        <v>848</v>
      </c>
      <c r="CU828" s="24">
        <v>2473</v>
      </c>
      <c r="CV828" s="24">
        <v>1799</v>
      </c>
      <c r="CW828" s="24">
        <v>912</v>
      </c>
      <c r="CX828" s="24">
        <v>53.43</v>
      </c>
      <c r="CY828" s="24">
        <v>96.04</v>
      </c>
      <c r="CZ828" s="24">
        <v>79.88</v>
      </c>
      <c r="DA828" s="24">
        <v>35.28</v>
      </c>
      <c r="DB828" s="24">
        <v>1377</v>
      </c>
      <c r="DC828" s="24">
        <v>5.32</v>
      </c>
      <c r="DD828" s="24">
        <v>10.09</v>
      </c>
      <c r="DE828" s="24">
        <v>515</v>
      </c>
      <c r="DF828" s="24">
        <v>11.23</v>
      </c>
      <c r="DG828" s="24">
        <v>6.26</v>
      </c>
      <c r="DH828" s="24">
        <v>12.77</v>
      </c>
    </row>
    <row r="829" spans="1:112" ht="12.3" customHeight="1">
      <c r="A829" s="24">
        <v>840</v>
      </c>
      <c r="B829" s="24" t="s">
        <v>431</v>
      </c>
      <c r="C829" s="24" t="s">
        <v>432</v>
      </c>
      <c r="D829" s="25" t="s">
        <v>1159</v>
      </c>
      <c r="E829" s="25" t="s">
        <v>1160</v>
      </c>
      <c r="F829" s="25" t="s">
        <v>1946</v>
      </c>
      <c r="G829" s="25" t="s">
        <v>1947</v>
      </c>
      <c r="H829" s="37" t="s">
        <v>431</v>
      </c>
      <c r="I829" s="26">
        <v>9427</v>
      </c>
      <c r="J829" s="27">
        <v>9973.4213026519355</v>
      </c>
      <c r="K829" s="27">
        <f t="shared" si="429"/>
        <v>2698.9501</v>
      </c>
      <c r="L829" s="24">
        <v>1737</v>
      </c>
      <c r="M829" s="24">
        <v>529</v>
      </c>
      <c r="N829" s="24">
        <v>168</v>
      </c>
      <c r="O829" s="24">
        <f t="shared" si="430"/>
        <v>697</v>
      </c>
      <c r="P829" s="28">
        <v>28.630000000000003</v>
      </c>
      <c r="Q829" s="28">
        <f t="shared" si="431"/>
        <v>0.43338903664875894</v>
      </c>
      <c r="R829" s="29">
        <v>0.4307749019044354</v>
      </c>
      <c r="S829" s="29">
        <v>6.9754941880504601E-2</v>
      </c>
      <c r="T829" s="29">
        <v>0.36267179084517676</v>
      </c>
      <c r="U829" s="28" t="s">
        <v>294</v>
      </c>
      <c r="V829" s="28" t="s">
        <v>295</v>
      </c>
      <c r="W829" s="28">
        <v>0.439115439127157</v>
      </c>
      <c r="X829" s="27">
        <v>4379.4832749141469</v>
      </c>
      <c r="Y829" s="30">
        <f t="shared" si="432"/>
        <v>3.5072119661279285E-4</v>
      </c>
      <c r="Z829" s="27">
        <f t="shared" si="433"/>
        <v>3451.4832749141469</v>
      </c>
      <c r="AA829" s="27">
        <v>800</v>
      </c>
      <c r="AB829" s="27">
        <v>0</v>
      </c>
      <c r="AC829" s="27">
        <v>0</v>
      </c>
      <c r="AD829" s="27">
        <v>0</v>
      </c>
      <c r="AE829" s="27">
        <v>0</v>
      </c>
      <c r="AF829" s="27">
        <f t="shared" si="434"/>
        <v>800</v>
      </c>
      <c r="AG829" s="27">
        <f t="shared" si="435"/>
        <v>1</v>
      </c>
      <c r="AH829" s="27">
        <v>800</v>
      </c>
      <c r="AI829" s="27">
        <v>0</v>
      </c>
      <c r="AJ829" s="27">
        <v>128</v>
      </c>
      <c r="AK829" s="27">
        <v>0</v>
      </c>
      <c r="AL829" s="27">
        <v>0</v>
      </c>
      <c r="AM829" s="27">
        <v>928</v>
      </c>
      <c r="AN829" s="27">
        <f t="shared" si="436"/>
        <v>2</v>
      </c>
      <c r="AO829" s="27">
        <v>928</v>
      </c>
      <c r="AP829" s="30">
        <f t="shared" si="437"/>
        <v>5.3667173998809376E-4</v>
      </c>
      <c r="AQ829" s="30">
        <f t="shared" si="438"/>
        <v>0</v>
      </c>
      <c r="AR829" s="31">
        <f t="shared" si="439"/>
        <v>0.21189714442240723</v>
      </c>
      <c r="AS829" s="31">
        <f t="shared" si="465"/>
        <v>0.21189714442240723</v>
      </c>
      <c r="AT829" s="32">
        <f t="shared" si="440"/>
        <v>9.3047307622835959E-2</v>
      </c>
      <c r="AU829" s="24">
        <v>1107.8882529178172</v>
      </c>
      <c r="AV829" s="28">
        <f t="shared" si="441"/>
        <v>3.0766659960185527E-2</v>
      </c>
      <c r="AW829" s="30">
        <f t="shared" si="442"/>
        <v>3.9514360431249868E-4</v>
      </c>
      <c r="AX829" s="33">
        <f t="shared" si="443"/>
        <v>3.0766659960185527E-2</v>
      </c>
      <c r="AY829" s="30">
        <f t="shared" si="444"/>
        <v>3.9514360431249868E-4</v>
      </c>
      <c r="AZ829" s="31">
        <f t="shared" si="445"/>
        <v>0.89788676654976274</v>
      </c>
      <c r="BA829" s="31">
        <f t="shared" si="457"/>
        <v>1107.8882529178172</v>
      </c>
      <c r="BB829" s="33">
        <f t="shared" si="446"/>
        <v>0</v>
      </c>
      <c r="BC829" s="31">
        <f t="shared" si="447"/>
        <v>0.45314277613812792</v>
      </c>
      <c r="BD829" s="30">
        <f t="shared" si="448"/>
        <v>-1.8595054337530091E-4</v>
      </c>
      <c r="BE829" s="31">
        <f t="shared" si="449"/>
        <v>0.94134005869074089</v>
      </c>
      <c r="BF829" s="31">
        <f t="shared" si="450"/>
        <v>0.46026873967150356</v>
      </c>
      <c r="BG829" s="31">
        <f t="shared" si="451"/>
        <v>0.69853265257587749</v>
      </c>
      <c r="BH829" s="24">
        <v>58.06</v>
      </c>
      <c r="BI829" s="24">
        <v>205.58200765000001</v>
      </c>
      <c r="BJ829" s="24">
        <f t="shared" si="459"/>
        <v>48.513103927030045</v>
      </c>
      <c r="BK829" s="28">
        <f t="shared" si="464"/>
        <v>2.4256551963515022E-2</v>
      </c>
      <c r="BL829" s="28" t="str">
        <f t="shared" si="452"/>
        <v>FALSEFALSE</v>
      </c>
      <c r="BM829" s="24" t="str">
        <f t="shared" si="453"/>
        <v>FALSETRUE</v>
      </c>
      <c r="BN829" s="28">
        <v>0.49609999999999999</v>
      </c>
      <c r="BO829" s="28">
        <f t="shared" si="454"/>
        <v>0.44097777777777775</v>
      </c>
      <c r="BP829" s="24">
        <v>6.72</v>
      </c>
      <c r="BQ829" s="24">
        <f t="shared" si="462"/>
        <v>126.15</v>
      </c>
      <c r="BR829" s="24">
        <v>20</v>
      </c>
      <c r="BS829" s="28">
        <v>11.17</v>
      </c>
      <c r="BT829" s="28">
        <v>1052.9958999999999</v>
      </c>
      <c r="BU829" s="24">
        <v>0.9</v>
      </c>
      <c r="BV829" s="28">
        <v>25.22</v>
      </c>
      <c r="BW829" s="28">
        <v>2377.4893999999999</v>
      </c>
      <c r="BX829" s="24">
        <v>2955</v>
      </c>
      <c r="BY829" s="24">
        <v>5956</v>
      </c>
      <c r="BZ829" s="24">
        <v>516</v>
      </c>
      <c r="CA829" s="24">
        <v>2298</v>
      </c>
      <c r="CB829" s="24">
        <v>1236</v>
      </c>
      <c r="CC829" s="24">
        <v>5893</v>
      </c>
      <c r="CD829" s="24">
        <v>58.28</v>
      </c>
      <c r="CE829" s="24">
        <v>27.77</v>
      </c>
      <c r="CF829" s="24">
        <v>104.22</v>
      </c>
      <c r="CG829" s="24">
        <v>5473</v>
      </c>
      <c r="CH829" s="24">
        <v>3954</v>
      </c>
      <c r="CI829" s="24">
        <v>41.94</v>
      </c>
      <c r="CJ829" s="24" t="s">
        <v>98</v>
      </c>
      <c r="CK829" s="24">
        <v>2500</v>
      </c>
      <c r="CL829" s="28">
        <v>1.02</v>
      </c>
      <c r="CM829" s="28">
        <v>3.85</v>
      </c>
      <c r="CN829" s="24">
        <v>713</v>
      </c>
      <c r="CO829" s="24">
        <v>28.6</v>
      </c>
      <c r="CP829" s="24">
        <v>351</v>
      </c>
      <c r="CQ829" s="24">
        <v>1355</v>
      </c>
      <c r="CR829" s="24">
        <v>766</v>
      </c>
      <c r="CS829" s="24">
        <v>2523</v>
      </c>
      <c r="CT829" s="24">
        <v>318</v>
      </c>
      <c r="CU829" s="24">
        <v>1140</v>
      </c>
      <c r="CV829" s="24">
        <v>868</v>
      </c>
      <c r="CW829" s="24">
        <v>538</v>
      </c>
      <c r="CX829" s="24">
        <v>41.41</v>
      </c>
      <c r="CY829" s="24">
        <v>94.76</v>
      </c>
      <c r="CZ829" s="24">
        <v>86.03</v>
      </c>
      <c r="DA829" s="24">
        <v>41.26</v>
      </c>
      <c r="DB829" s="24">
        <v>506</v>
      </c>
      <c r="DC829" s="24">
        <v>6.63</v>
      </c>
      <c r="DD829" s="24">
        <v>9.11</v>
      </c>
      <c r="DE829" s="24">
        <v>328</v>
      </c>
      <c r="DF829" s="24">
        <v>13.16</v>
      </c>
      <c r="DG829" s="24">
        <v>4.21</v>
      </c>
      <c r="DH829" s="24">
        <v>8.42</v>
      </c>
    </row>
    <row r="830" spans="1:112" ht="12.3" customHeight="1">
      <c r="A830" s="24">
        <v>841</v>
      </c>
      <c r="B830" s="24" t="s">
        <v>431</v>
      </c>
      <c r="C830" s="24" t="s">
        <v>432</v>
      </c>
      <c r="D830" s="25" t="s">
        <v>132</v>
      </c>
      <c r="E830" s="25" t="s">
        <v>1798</v>
      </c>
      <c r="F830" s="25" t="s">
        <v>1799</v>
      </c>
      <c r="G830" s="37" t="s">
        <v>2814</v>
      </c>
      <c r="H830" s="37" t="s">
        <v>431</v>
      </c>
      <c r="I830" s="26">
        <v>4127</v>
      </c>
      <c r="J830" s="27">
        <v>4337</v>
      </c>
      <c r="K830" s="27">
        <f t="shared" si="429"/>
        <v>648.76440000000002</v>
      </c>
      <c r="L830" s="24">
        <v>912</v>
      </c>
      <c r="M830" s="24">
        <v>143</v>
      </c>
      <c r="N830" s="24">
        <v>27</v>
      </c>
      <c r="O830" s="24">
        <f t="shared" si="430"/>
        <v>170</v>
      </c>
      <c r="P830" s="28">
        <v>15.72</v>
      </c>
      <c r="Q830" s="28">
        <f t="shared" si="431"/>
        <v>0.41779304653323418</v>
      </c>
      <c r="R830" s="29">
        <v>0.39435623940839376</v>
      </c>
      <c r="S830" s="29">
        <v>2.8394621331884216E-2</v>
      </c>
      <c r="T830" s="29">
        <v>0.19831117471598816</v>
      </c>
      <c r="U830" s="28" t="s">
        <v>294</v>
      </c>
      <c r="V830" s="28" t="s">
        <v>295</v>
      </c>
      <c r="W830" s="28">
        <v>0.39435623940839376</v>
      </c>
      <c r="X830" s="27">
        <v>1710.3230103142037</v>
      </c>
      <c r="Y830" s="30">
        <f t="shared" si="432"/>
        <v>1.3696742175218162E-4</v>
      </c>
      <c r="Z830" s="27">
        <f t="shared" si="433"/>
        <v>1647.3230103142037</v>
      </c>
      <c r="AA830" s="27">
        <v>0</v>
      </c>
      <c r="AB830" s="27">
        <v>0</v>
      </c>
      <c r="AC830" s="27">
        <v>103</v>
      </c>
      <c r="AD830" s="27">
        <v>0</v>
      </c>
      <c r="AE830" s="27">
        <v>578</v>
      </c>
      <c r="AF830" s="27">
        <f t="shared" si="434"/>
        <v>578</v>
      </c>
      <c r="AG830" s="27">
        <f t="shared" si="435"/>
        <v>2</v>
      </c>
      <c r="AH830" s="27">
        <v>0</v>
      </c>
      <c r="AI830" s="27">
        <v>0</v>
      </c>
      <c r="AJ830" s="27">
        <v>63</v>
      </c>
      <c r="AK830" s="27">
        <v>0</v>
      </c>
      <c r="AL830" s="27">
        <v>578</v>
      </c>
      <c r="AM830" s="27">
        <v>641</v>
      </c>
      <c r="AN830" s="27">
        <f t="shared" si="436"/>
        <v>2</v>
      </c>
      <c r="AO830" s="27">
        <v>63</v>
      </c>
      <c r="AP830" s="30">
        <f t="shared" si="437"/>
        <v>3.6433534072467574E-5</v>
      </c>
      <c r="AQ830" s="30">
        <f t="shared" si="438"/>
        <v>0</v>
      </c>
      <c r="AR830" s="31">
        <f t="shared" si="439"/>
        <v>3.6835147290935566E-2</v>
      </c>
      <c r="AS830" s="31">
        <f t="shared" si="465"/>
        <v>3.6835147290935566E-2</v>
      </c>
      <c r="AT830" s="32">
        <f t="shared" si="440"/>
        <v>1.4526170163707632E-2</v>
      </c>
      <c r="AU830" s="24">
        <v>431.82008215219116</v>
      </c>
      <c r="AV830" s="28">
        <f t="shared" si="441"/>
        <v>1.1991878780703501E-2</v>
      </c>
      <c r="AW830" s="30">
        <f t="shared" si="442"/>
        <v>1.5401457974371485E-4</v>
      </c>
      <c r="AX830" s="33">
        <f t="shared" si="443"/>
        <v>1.1991878780703501E-2</v>
      </c>
      <c r="AY830" s="30">
        <f t="shared" si="444"/>
        <v>1.5401457974371485E-4</v>
      </c>
      <c r="AZ830" s="31">
        <f t="shared" si="445"/>
        <v>0.8959087561632455</v>
      </c>
      <c r="BA830" s="31">
        <f t="shared" si="457"/>
        <v>431.82008215219116</v>
      </c>
      <c r="BB830" s="33">
        <f t="shared" si="446"/>
        <v>0</v>
      </c>
      <c r="BC830" s="31">
        <f t="shared" si="447"/>
        <v>0.43408562478411428</v>
      </c>
      <c r="BD830" s="30">
        <f t="shared" si="448"/>
        <v>1.0053388767971404E-4</v>
      </c>
      <c r="BE830" s="31">
        <f t="shared" si="449"/>
        <v>0.94244941315898456</v>
      </c>
      <c r="BF830" s="31">
        <f t="shared" si="450"/>
        <v>0.44564753999637685</v>
      </c>
      <c r="BG830" s="31">
        <f t="shared" si="451"/>
        <v>0.67634260464823159</v>
      </c>
      <c r="BH830" s="24">
        <v>63.56</v>
      </c>
      <c r="BI830" s="24">
        <v>258.619616339</v>
      </c>
      <c r="BJ830" s="24">
        <f t="shared" si="459"/>
        <v>16.76980293062935</v>
      </c>
      <c r="BK830" s="28">
        <f t="shared" si="464"/>
        <v>8.3849014653146741E-3</v>
      </c>
      <c r="BL830" s="28" t="str">
        <f t="shared" si="452"/>
        <v>FALSETRUE</v>
      </c>
      <c r="BM830" s="24" t="str">
        <f t="shared" si="453"/>
        <v>FALSETRUE</v>
      </c>
      <c r="BN830" s="28">
        <v>0.4239</v>
      </c>
      <c r="BO830" s="28">
        <f t="shared" si="454"/>
        <v>0.37680000000000002</v>
      </c>
      <c r="BP830" s="24">
        <v>10.58</v>
      </c>
      <c r="BQ830" s="24">
        <f t="shared" si="462"/>
        <v>54.75</v>
      </c>
      <c r="BR830" s="24">
        <v>20</v>
      </c>
      <c r="BS830" s="28">
        <v>10.52</v>
      </c>
      <c r="BT830" s="28">
        <v>434.16039999999998</v>
      </c>
      <c r="BU830" s="24">
        <v>0.36</v>
      </c>
      <c r="BV830" s="28">
        <v>7.2799999999999994</v>
      </c>
      <c r="BW830" s="28">
        <v>300.44559999999996</v>
      </c>
      <c r="BX830" s="24">
        <v>1133</v>
      </c>
      <c r="BY830" s="24">
        <v>2673</v>
      </c>
      <c r="BZ830" s="24">
        <v>321</v>
      </c>
      <c r="CA830" s="24">
        <v>870</v>
      </c>
      <c r="CB830" s="24">
        <v>561</v>
      </c>
      <c r="CC830" s="24">
        <v>2696</v>
      </c>
      <c r="CD830" s="24">
        <v>54.4</v>
      </c>
      <c r="CE830" s="24">
        <v>29.97</v>
      </c>
      <c r="CF830" s="24">
        <v>110.03</v>
      </c>
      <c r="CG830" s="24">
        <v>2623</v>
      </c>
      <c r="CH830" s="24">
        <v>1504</v>
      </c>
      <c r="CI830" s="24">
        <v>36.44</v>
      </c>
      <c r="CJ830" s="24" t="s">
        <v>98</v>
      </c>
      <c r="CK830" s="24">
        <v>1125</v>
      </c>
      <c r="CL830" s="28">
        <v>1.01</v>
      </c>
      <c r="CM830" s="28">
        <v>3.68</v>
      </c>
      <c r="CN830" s="24">
        <v>264</v>
      </c>
      <c r="CO830" s="24">
        <v>23.47</v>
      </c>
      <c r="CP830" s="24">
        <v>132</v>
      </c>
      <c r="CQ830" s="24">
        <v>460</v>
      </c>
      <c r="CR830" s="24">
        <v>369</v>
      </c>
      <c r="CS830" s="24">
        <v>1095</v>
      </c>
      <c r="CT830" s="24">
        <v>199</v>
      </c>
      <c r="CU830" s="24">
        <v>425</v>
      </c>
      <c r="CV830" s="24">
        <v>383</v>
      </c>
      <c r="CW830" s="24">
        <v>227</v>
      </c>
      <c r="CX830" s="24">
        <v>67</v>
      </c>
      <c r="CY830" s="24">
        <v>94.65</v>
      </c>
      <c r="CZ830" s="24">
        <v>80.459999999999994</v>
      </c>
      <c r="DA830" s="24">
        <v>40.46</v>
      </c>
      <c r="DB830" s="24">
        <v>363</v>
      </c>
      <c r="DC830" s="24">
        <v>6.65</v>
      </c>
      <c r="DD830" s="24">
        <v>4.62</v>
      </c>
      <c r="DE830" s="24">
        <v>23</v>
      </c>
      <c r="DF830" s="24">
        <v>2.04</v>
      </c>
      <c r="DG830" s="24">
        <v>1.69</v>
      </c>
      <c r="DH830" s="24">
        <v>8.41</v>
      </c>
    </row>
    <row r="831" spans="1:112" ht="12.3" customHeight="1">
      <c r="A831" s="24">
        <v>842</v>
      </c>
      <c r="B831" s="24" t="s">
        <v>431</v>
      </c>
      <c r="C831" s="24" t="s">
        <v>432</v>
      </c>
      <c r="D831" s="25" t="s">
        <v>669</v>
      </c>
      <c r="E831" s="25" t="s">
        <v>670</v>
      </c>
      <c r="F831" s="25" t="s">
        <v>669</v>
      </c>
      <c r="G831" s="25" t="s">
        <v>671</v>
      </c>
      <c r="H831" s="37" t="s">
        <v>431</v>
      </c>
      <c r="I831" s="26">
        <v>40544</v>
      </c>
      <c r="J831" s="27">
        <v>43488.031685782655</v>
      </c>
      <c r="K831" s="27">
        <f t="shared" si="429"/>
        <v>8818.32</v>
      </c>
      <c r="L831" s="24">
        <v>7759</v>
      </c>
      <c r="M831" s="24">
        <v>1691</v>
      </c>
      <c r="N831" s="24">
        <v>466</v>
      </c>
      <c r="O831" s="24">
        <f t="shared" si="430"/>
        <v>2157</v>
      </c>
      <c r="P831" s="28">
        <v>21.75</v>
      </c>
      <c r="Q831" s="28">
        <f t="shared" si="431"/>
        <v>0.4123648515532502</v>
      </c>
      <c r="R831" s="29">
        <v>0.40490673379585962</v>
      </c>
      <c r="S831" s="29">
        <v>5.4265292456048511E-2</v>
      </c>
      <c r="T831" s="29">
        <v>0.35079093269929434</v>
      </c>
      <c r="U831" s="28" t="s">
        <v>237</v>
      </c>
      <c r="V831" s="28" t="s">
        <v>129</v>
      </c>
      <c r="W831" s="28">
        <v>0.37885500779272091</v>
      </c>
      <c r="X831" s="27">
        <v>16475.658583207281</v>
      </c>
      <c r="Y831" s="30">
        <f t="shared" si="432"/>
        <v>1.3194165454141538E-3</v>
      </c>
      <c r="Z831" s="27">
        <f t="shared" si="433"/>
        <v>16045.658583207281</v>
      </c>
      <c r="AA831" s="27">
        <v>0</v>
      </c>
      <c r="AB831" s="27">
        <v>0</v>
      </c>
      <c r="AC831" s="27">
        <v>278</v>
      </c>
      <c r="AD831" s="27">
        <v>275</v>
      </c>
      <c r="AE831" s="27">
        <v>8410</v>
      </c>
      <c r="AF831" s="27">
        <f t="shared" si="434"/>
        <v>8410</v>
      </c>
      <c r="AG831" s="27">
        <f t="shared" si="435"/>
        <v>3</v>
      </c>
      <c r="AH831" s="27">
        <v>0</v>
      </c>
      <c r="AI831" s="27">
        <v>0</v>
      </c>
      <c r="AJ831" s="27">
        <v>152</v>
      </c>
      <c r="AK831" s="27">
        <v>278</v>
      </c>
      <c r="AL831" s="27">
        <v>8410</v>
      </c>
      <c r="AM831" s="27">
        <v>8840</v>
      </c>
      <c r="AN831" s="27">
        <f t="shared" si="436"/>
        <v>3</v>
      </c>
      <c r="AO831" s="27">
        <v>430</v>
      </c>
      <c r="AP831" s="30">
        <f t="shared" si="437"/>
        <v>2.4867332779620726E-4</v>
      </c>
      <c r="AQ831" s="30">
        <f t="shared" si="438"/>
        <v>0</v>
      </c>
      <c r="AR831" s="31">
        <f t="shared" si="439"/>
        <v>2.6099108440998831E-2</v>
      </c>
      <c r="AS831" s="31">
        <f t="shared" si="465"/>
        <v>2.6099108440998831E-2</v>
      </c>
      <c r="AT831" s="32">
        <f t="shared" si="440"/>
        <v>9.8877779317976793E-3</v>
      </c>
      <c r="AU831" s="24">
        <v>4078.7530138964335</v>
      </c>
      <c r="AV831" s="28">
        <f t="shared" si="441"/>
        <v>0.11326919182474825</v>
      </c>
      <c r="AW831" s="30">
        <f t="shared" si="442"/>
        <v>1.4547434389405505E-3</v>
      </c>
      <c r="AX831" s="33">
        <f t="shared" si="443"/>
        <v>0.11326919182474825</v>
      </c>
      <c r="AY831" s="30">
        <f t="shared" si="444"/>
        <v>1.4547434389405505E-3</v>
      </c>
      <c r="AZ831" s="31">
        <f t="shared" si="445"/>
        <v>0.90657879141982711</v>
      </c>
      <c r="BA831" s="31">
        <f t="shared" si="457"/>
        <v>4078.7530138964335</v>
      </c>
      <c r="BB831" s="33">
        <f t="shared" si="446"/>
        <v>0</v>
      </c>
      <c r="BC831" s="31">
        <f t="shared" si="447"/>
        <v>0.47491823901347829</v>
      </c>
      <c r="BD831" s="30">
        <f t="shared" si="448"/>
        <v>1.0707432176179465E-3</v>
      </c>
      <c r="BE831" s="31">
        <f t="shared" si="449"/>
        <v>0.94620635747646453</v>
      </c>
      <c r="BF831" s="31">
        <f t="shared" si="450"/>
        <v>0.44212692727153319</v>
      </c>
      <c r="BG831" s="31">
        <f t="shared" si="451"/>
        <v>0.67099950238338391</v>
      </c>
      <c r="BH831" s="24">
        <v>84.97</v>
      </c>
      <c r="BI831" s="24">
        <v>333.37121863499999</v>
      </c>
      <c r="BJ831" s="24">
        <f t="shared" si="459"/>
        <v>130.44926872765413</v>
      </c>
      <c r="BK831" s="28">
        <f t="shared" si="464"/>
        <v>6.5224634363827069E-2</v>
      </c>
      <c r="BL831" s="28" t="str">
        <f t="shared" si="452"/>
        <v>FALSETRUE</v>
      </c>
      <c r="BM831" s="24" t="str">
        <f t="shared" si="453"/>
        <v>FALSETRUE</v>
      </c>
      <c r="BN831" s="28">
        <v>0.45950000000000002</v>
      </c>
      <c r="BO831" s="28">
        <f t="shared" si="454"/>
        <v>0.40844444444444444</v>
      </c>
      <c r="BP831" s="24">
        <v>7.88</v>
      </c>
      <c r="BQ831" s="24">
        <f t="shared" si="462"/>
        <v>283.31578947368422</v>
      </c>
      <c r="BR831" s="24">
        <v>38</v>
      </c>
      <c r="BS831" s="28">
        <v>3.27</v>
      </c>
      <c r="BT831" s="28">
        <v>1325.7888</v>
      </c>
      <c r="BU831" s="24">
        <v>0.14000000000000001</v>
      </c>
      <c r="BV831" s="28">
        <v>8.7299999999999986</v>
      </c>
      <c r="BW831" s="28">
        <v>3539.4911999999995</v>
      </c>
      <c r="BX831" s="24">
        <v>12112</v>
      </c>
      <c r="BY831" s="24">
        <v>26359</v>
      </c>
      <c r="BZ831" s="24">
        <v>2073</v>
      </c>
      <c r="CA831" s="24">
        <v>9548</v>
      </c>
      <c r="CB831" s="24">
        <v>5251</v>
      </c>
      <c r="CC831" s="24">
        <v>25745</v>
      </c>
      <c r="CD831" s="24">
        <v>53.81</v>
      </c>
      <c r="CE831" s="24">
        <v>27.9</v>
      </c>
      <c r="CF831" s="24">
        <v>99.72</v>
      </c>
      <c r="CG831" s="24">
        <v>34452</v>
      </c>
      <c r="CH831" s="24">
        <v>6092</v>
      </c>
      <c r="CI831" s="24">
        <v>15.03</v>
      </c>
      <c r="CJ831" s="24" t="s">
        <v>98</v>
      </c>
      <c r="CK831" s="24">
        <v>10498</v>
      </c>
      <c r="CL831" s="28">
        <v>1.03</v>
      </c>
      <c r="CM831" s="28">
        <v>3.98</v>
      </c>
      <c r="CN831" s="24">
        <v>3800</v>
      </c>
      <c r="CO831" s="24">
        <v>36.31</v>
      </c>
      <c r="CP831" s="24">
        <v>1541</v>
      </c>
      <c r="CQ831" s="24">
        <v>5480</v>
      </c>
      <c r="CR831" s="24">
        <v>3207</v>
      </c>
      <c r="CS831" s="24">
        <v>10766</v>
      </c>
      <c r="CT831" s="24">
        <v>1647</v>
      </c>
      <c r="CU831" s="24">
        <v>4702</v>
      </c>
      <c r="CV831" s="24">
        <v>3418</v>
      </c>
      <c r="CW831" s="24">
        <v>2324</v>
      </c>
      <c r="CX831" s="24">
        <v>50.83</v>
      </c>
      <c r="CY831" s="24">
        <v>95.24</v>
      </c>
      <c r="CZ831" s="24">
        <v>78.680000000000007</v>
      </c>
      <c r="DA831" s="24">
        <v>40.53</v>
      </c>
      <c r="DB831" s="24">
        <v>2574</v>
      </c>
      <c r="DC831" s="24">
        <v>5.54</v>
      </c>
      <c r="DD831" s="24">
        <v>9.7100000000000009</v>
      </c>
      <c r="DE831" s="24">
        <v>515</v>
      </c>
      <c r="DF831" s="24">
        <v>4.92</v>
      </c>
      <c r="DG831" s="24">
        <v>3.77</v>
      </c>
      <c r="DH831" s="24">
        <v>7.46</v>
      </c>
    </row>
    <row r="832" spans="1:112" ht="12.3" customHeight="1">
      <c r="A832" s="24">
        <v>843</v>
      </c>
      <c r="B832" s="24" t="s">
        <v>431</v>
      </c>
      <c r="C832" s="24" t="s">
        <v>432</v>
      </c>
      <c r="D832" s="25" t="s">
        <v>669</v>
      </c>
      <c r="E832" s="25" t="s">
        <v>670</v>
      </c>
      <c r="F832" s="25" t="s">
        <v>2534</v>
      </c>
      <c r="G832" s="25" t="s">
        <v>2535</v>
      </c>
      <c r="H832" s="37" t="s">
        <v>431</v>
      </c>
      <c r="I832" s="26">
        <v>2758</v>
      </c>
      <c r="J832" s="27">
        <v>2958.2673487911543</v>
      </c>
      <c r="K832" s="27">
        <f t="shared" si="429"/>
        <v>981.84800000000007</v>
      </c>
      <c r="L832" s="24">
        <v>398</v>
      </c>
      <c r="M832" s="24">
        <v>160</v>
      </c>
      <c r="N832" s="24">
        <v>60</v>
      </c>
      <c r="O832" s="24">
        <f t="shared" si="430"/>
        <v>220</v>
      </c>
      <c r="P832" s="28">
        <v>35.6</v>
      </c>
      <c r="Q832" s="28">
        <f t="shared" si="431"/>
        <v>0.50383364677490916</v>
      </c>
      <c r="R832" s="29">
        <v>0.40490673379585962</v>
      </c>
      <c r="S832" s="29">
        <v>5.4265292456048511E-2</v>
      </c>
      <c r="T832" s="29">
        <v>0.35079093269929434</v>
      </c>
      <c r="U832" s="28" t="s">
        <v>237</v>
      </c>
      <c r="V832" s="28" t="s">
        <v>129</v>
      </c>
      <c r="W832" s="28">
        <v>0.62010290930670653</v>
      </c>
      <c r="X832" s="27">
        <v>1834.4301894924324</v>
      </c>
      <c r="Y832" s="30">
        <f t="shared" si="432"/>
        <v>1.4690626970690523E-4</v>
      </c>
      <c r="Z832" s="27">
        <f t="shared" si="433"/>
        <v>1614.4301894924324</v>
      </c>
      <c r="AA832" s="27">
        <v>0</v>
      </c>
      <c r="AB832" s="27">
        <v>0</v>
      </c>
      <c r="AC832" s="27">
        <v>0</v>
      </c>
      <c r="AD832" s="27">
        <v>0</v>
      </c>
      <c r="AE832" s="27">
        <v>0</v>
      </c>
      <c r="AF832" s="27">
        <f t="shared" si="434"/>
        <v>0</v>
      </c>
      <c r="AG832" s="27">
        <f t="shared" si="435"/>
        <v>0</v>
      </c>
      <c r="AH832" s="27">
        <v>209</v>
      </c>
      <c r="AI832" s="27">
        <v>0</v>
      </c>
      <c r="AJ832" s="27">
        <v>0</v>
      </c>
      <c r="AK832" s="27">
        <v>0</v>
      </c>
      <c r="AL832" s="27">
        <v>0</v>
      </c>
      <c r="AM832" s="27">
        <v>209</v>
      </c>
      <c r="AN832" s="27">
        <f t="shared" si="436"/>
        <v>1</v>
      </c>
      <c r="AO832" s="27">
        <v>220</v>
      </c>
      <c r="AP832" s="30">
        <f t="shared" si="437"/>
        <v>1.2722821422131534E-4</v>
      </c>
      <c r="AQ832" s="30">
        <f t="shared" si="438"/>
        <v>0</v>
      </c>
      <c r="AR832" s="31">
        <f t="shared" si="439"/>
        <v>0.11992824870641258</v>
      </c>
      <c r="AS832" s="31">
        <f t="shared" si="465"/>
        <v>0.11992824870641258</v>
      </c>
      <c r="AT832" s="32">
        <f t="shared" si="440"/>
        <v>7.4367855930904711E-2</v>
      </c>
      <c r="AU832" s="24">
        <v>298.88960228583255</v>
      </c>
      <c r="AV832" s="28">
        <f t="shared" si="441"/>
        <v>8.300326982386955E-3</v>
      </c>
      <c r="AW832" s="30">
        <f t="shared" si="442"/>
        <v>1.0660309325214413E-4</v>
      </c>
      <c r="AX832" s="33">
        <f t="shared" si="443"/>
        <v>8.300326982386955E-3</v>
      </c>
      <c r="AY832" s="30">
        <f t="shared" si="444"/>
        <v>1.0660309325214413E-4</v>
      </c>
      <c r="AZ832" s="31">
        <f t="shared" si="445"/>
        <v>0.89551983403788837</v>
      </c>
      <c r="BA832" s="31">
        <f t="shared" si="457"/>
        <v>298.88960228583255</v>
      </c>
      <c r="BB832" s="33">
        <f t="shared" si="446"/>
        <v>0</v>
      </c>
      <c r="BC832" s="31">
        <f t="shared" si="447"/>
        <v>0.43624229827204503</v>
      </c>
      <c r="BD832" s="30">
        <f t="shared" si="448"/>
        <v>1.9678055485589888E-5</v>
      </c>
      <c r="BE832" s="31">
        <f t="shared" si="449"/>
        <v>0.94213631489253491</v>
      </c>
      <c r="BF832" s="31">
        <f t="shared" si="450"/>
        <v>0.52079537682298283</v>
      </c>
      <c r="BG832" s="31">
        <f t="shared" si="451"/>
        <v>0.79039166614063927</v>
      </c>
      <c r="BH832" s="24">
        <v>0</v>
      </c>
      <c r="BI832" s="24">
        <v>65.609320295900005</v>
      </c>
      <c r="BJ832" s="24">
        <f t="shared" si="459"/>
        <v>45.089132694094069</v>
      </c>
      <c r="BK832" s="28">
        <f t="shared" si="464"/>
        <v>2.2544566347047035E-2</v>
      </c>
      <c r="BL832" s="28" t="str">
        <f t="shared" si="452"/>
        <v>TRUEFALSE</v>
      </c>
      <c r="BM832" s="24" t="str">
        <f t="shared" si="453"/>
        <v>FALSEFALSE</v>
      </c>
      <c r="BN832" s="28">
        <v>0.55330000000000001</v>
      </c>
      <c r="BO832" s="28">
        <f t="shared" si="454"/>
        <v>0.49182222222222222</v>
      </c>
      <c r="BP832" s="24">
        <v>14.33</v>
      </c>
      <c r="BQ832" s="24">
        <f t="shared" si="462"/>
        <v>120.5</v>
      </c>
      <c r="BR832" s="24">
        <v>4</v>
      </c>
      <c r="BS832" s="28">
        <v>10.77</v>
      </c>
      <c r="BT832" s="28">
        <v>297.03659999999996</v>
      </c>
      <c r="BU832" s="24">
        <v>0.78</v>
      </c>
      <c r="BV832" s="28">
        <v>58.819999999999986</v>
      </c>
      <c r="BW832" s="28">
        <v>1622.2555999999997</v>
      </c>
      <c r="BX832" s="24">
        <v>939</v>
      </c>
      <c r="BY832" s="24">
        <v>1697</v>
      </c>
      <c r="BZ832" s="24">
        <v>122</v>
      </c>
      <c r="CA832" s="24">
        <v>743</v>
      </c>
      <c r="CB832" s="24">
        <v>370</v>
      </c>
      <c r="CC832" s="24">
        <v>1645</v>
      </c>
      <c r="CD832" s="24">
        <v>62.52</v>
      </c>
      <c r="CE832" s="24">
        <v>26.37</v>
      </c>
      <c r="CF832" s="24">
        <v>107.06</v>
      </c>
      <c r="CG832" s="24">
        <v>0</v>
      </c>
      <c r="CH832" s="24">
        <v>2758</v>
      </c>
      <c r="CI832" s="24">
        <v>100</v>
      </c>
      <c r="CJ832" s="24" t="s">
        <v>1980</v>
      </c>
      <c r="CK832" s="24">
        <v>677</v>
      </c>
      <c r="CL832" s="28">
        <v>1.05</v>
      </c>
      <c r="CM832" s="28">
        <v>4.29</v>
      </c>
      <c r="CN832" s="24">
        <v>218</v>
      </c>
      <c r="CO832" s="24">
        <v>32.299999999999997</v>
      </c>
      <c r="CP832" s="24">
        <v>98</v>
      </c>
      <c r="CQ832" s="24">
        <v>290</v>
      </c>
      <c r="CR832" s="24">
        <v>94</v>
      </c>
      <c r="CS832" s="24">
        <v>482</v>
      </c>
      <c r="CT832" s="24">
        <v>105</v>
      </c>
      <c r="CU832" s="24">
        <v>361</v>
      </c>
      <c r="CV832" s="24">
        <v>213</v>
      </c>
      <c r="CW832" s="24">
        <v>74</v>
      </c>
      <c r="CX832" s="24">
        <v>41.34</v>
      </c>
      <c r="CY832" s="24">
        <v>93.77</v>
      </c>
      <c r="CZ832" s="24">
        <v>70.3</v>
      </c>
      <c r="DA832" s="24">
        <v>19.53</v>
      </c>
      <c r="DB832" s="24">
        <v>308</v>
      </c>
      <c r="DC832" s="24">
        <v>9.1300000000000008</v>
      </c>
      <c r="DD832" s="24">
        <v>19.850000000000001</v>
      </c>
      <c r="DE832" s="24">
        <v>81</v>
      </c>
      <c r="DF832" s="24">
        <v>12</v>
      </c>
      <c r="DG832" s="24">
        <v>0.3</v>
      </c>
      <c r="DH832" s="24">
        <v>12.78</v>
      </c>
    </row>
    <row r="833" spans="1:112" ht="12.3" customHeight="1">
      <c r="A833" s="24">
        <v>844</v>
      </c>
      <c r="B833" s="24" t="s">
        <v>431</v>
      </c>
      <c r="C833" s="24" t="s">
        <v>432</v>
      </c>
      <c r="D833" s="25" t="s">
        <v>669</v>
      </c>
      <c r="E833" s="25" t="s">
        <v>670</v>
      </c>
      <c r="F833" s="25" t="s">
        <v>574</v>
      </c>
      <c r="G833" s="25" t="s">
        <v>2362</v>
      </c>
      <c r="H833" s="37" t="s">
        <v>431</v>
      </c>
      <c r="I833" s="26">
        <v>5174</v>
      </c>
      <c r="J833" s="27">
        <v>5549.7009654261901</v>
      </c>
      <c r="K833" s="27">
        <f t="shared" si="429"/>
        <v>1468.3812000000003</v>
      </c>
      <c r="L833" s="24">
        <v>944</v>
      </c>
      <c r="M833" s="24">
        <v>272</v>
      </c>
      <c r="N833" s="24">
        <v>102</v>
      </c>
      <c r="O833" s="24">
        <f t="shared" si="430"/>
        <v>374</v>
      </c>
      <c r="P833" s="28">
        <v>28.380000000000003</v>
      </c>
      <c r="Q833" s="28">
        <f t="shared" si="431"/>
        <v>0.45350550429763559</v>
      </c>
      <c r="R833" s="29">
        <v>0.40490673379585962</v>
      </c>
      <c r="S833" s="29">
        <v>5.4265292456048511E-2</v>
      </c>
      <c r="T833" s="29">
        <v>0.35079093269929434</v>
      </c>
      <c r="U833" s="28" t="s">
        <v>237</v>
      </c>
      <c r="V833" s="28" t="s">
        <v>129</v>
      </c>
      <c r="W833" s="28">
        <v>0.49434046534057113</v>
      </c>
      <c r="X833" s="27">
        <v>2743.4417577497998</v>
      </c>
      <c r="Y833" s="30">
        <f t="shared" si="432"/>
        <v>2.1970244335146495E-4</v>
      </c>
      <c r="Z833" s="27">
        <f t="shared" si="433"/>
        <v>2378.4417577497998</v>
      </c>
      <c r="AA833" s="27">
        <v>0</v>
      </c>
      <c r="AB833" s="27">
        <v>416</v>
      </c>
      <c r="AC833" s="27">
        <v>222</v>
      </c>
      <c r="AD833" s="27">
        <v>0</v>
      </c>
      <c r="AE833" s="27">
        <v>0</v>
      </c>
      <c r="AF833" s="27">
        <f t="shared" si="434"/>
        <v>416</v>
      </c>
      <c r="AG833" s="27">
        <f t="shared" si="435"/>
        <v>2</v>
      </c>
      <c r="AH833" s="27">
        <v>0</v>
      </c>
      <c r="AI833" s="27">
        <v>416</v>
      </c>
      <c r="AJ833" s="27">
        <v>342</v>
      </c>
      <c r="AK833" s="27">
        <v>0</v>
      </c>
      <c r="AL833" s="27">
        <v>0</v>
      </c>
      <c r="AM833" s="27">
        <v>416</v>
      </c>
      <c r="AN833" s="27">
        <f t="shared" si="436"/>
        <v>2</v>
      </c>
      <c r="AO833" s="27">
        <v>365</v>
      </c>
      <c r="AP833" s="30">
        <f t="shared" si="437"/>
        <v>2.1108317359445498E-4</v>
      </c>
      <c r="AQ833" s="30">
        <f t="shared" si="438"/>
        <v>1.3118021196956366E-3</v>
      </c>
      <c r="AR833" s="31">
        <f t="shared" si="439"/>
        <v>0.13304455943667523</v>
      </c>
      <c r="AS833" s="31">
        <f t="shared" si="465"/>
        <v>0.13304455943667523</v>
      </c>
      <c r="AT833" s="32">
        <f t="shared" si="440"/>
        <v>6.5769309422957306E-2</v>
      </c>
      <c r="AU833" s="24">
        <v>679.71813984328526</v>
      </c>
      <c r="AV833" s="28">
        <f t="shared" si="441"/>
        <v>1.8876142807951125E-2</v>
      </c>
      <c r="AW833" s="30">
        <f t="shared" si="442"/>
        <v>2.4243083631123795E-4</v>
      </c>
      <c r="AX833" s="33">
        <f t="shared" si="443"/>
        <v>1.8876142807951125E-2</v>
      </c>
      <c r="AY833" s="30">
        <f t="shared" si="444"/>
        <v>-1.0693712833843986E-3</v>
      </c>
      <c r="AZ833" s="31">
        <f t="shared" si="445"/>
        <v>0.88587317480462091</v>
      </c>
      <c r="BA833" s="31">
        <f t="shared" si="457"/>
        <v>263.71813984328526</v>
      </c>
      <c r="BB833" s="33">
        <f t="shared" si="446"/>
        <v>0.61201838764507932</v>
      </c>
      <c r="BC833" s="31">
        <f t="shared" si="447"/>
        <v>0.43655201713614389</v>
      </c>
      <c r="BD833" s="30">
        <f t="shared" si="448"/>
        <v>8.6192697570099629E-6</v>
      </c>
      <c r="BE833" s="31">
        <f t="shared" si="449"/>
        <v>0.94209349192545022</v>
      </c>
      <c r="BF833" s="31">
        <f t="shared" si="450"/>
        <v>0.47888455323645762</v>
      </c>
      <c r="BG833" s="31">
        <f t="shared" si="451"/>
        <v>0.72678517660926334</v>
      </c>
      <c r="BH833" s="24">
        <v>49.98</v>
      </c>
      <c r="BI833" s="24">
        <v>210.02545838</v>
      </c>
      <c r="BJ833" s="24">
        <f t="shared" si="459"/>
        <v>26.423944069604605</v>
      </c>
      <c r="BK833" s="28">
        <f t="shared" si="464"/>
        <v>1.3211972034802302E-2</v>
      </c>
      <c r="BL833" s="28" t="str">
        <f t="shared" si="452"/>
        <v>TRUEFALSE</v>
      </c>
      <c r="BM833" s="24" t="str">
        <f t="shared" si="453"/>
        <v>FALSEFALSE</v>
      </c>
      <c r="BN833" s="28">
        <v>0.43640000000000001</v>
      </c>
      <c r="BO833" s="28">
        <f t="shared" si="454"/>
        <v>0.3879111111111111</v>
      </c>
      <c r="BP833" s="24">
        <v>13.38</v>
      </c>
      <c r="BQ833" s="24">
        <f t="shared" si="462"/>
        <v>196.42857142857142</v>
      </c>
      <c r="BR833" s="24">
        <v>7</v>
      </c>
      <c r="BS833" s="28">
        <v>10.81</v>
      </c>
      <c r="BT833" s="28">
        <v>559.30939999999998</v>
      </c>
      <c r="BU833" s="24">
        <v>7.0000000000000007E-2</v>
      </c>
      <c r="BV833" s="28">
        <v>62.68</v>
      </c>
      <c r="BW833" s="28">
        <v>3243.0632000000001</v>
      </c>
      <c r="BX833" s="24">
        <v>1497</v>
      </c>
      <c r="BY833" s="24">
        <v>3430</v>
      </c>
      <c r="BZ833" s="24">
        <v>247</v>
      </c>
      <c r="CA833" s="24">
        <v>1202</v>
      </c>
      <c r="CB833" s="24">
        <v>634</v>
      </c>
      <c r="CC833" s="24">
        <v>3338</v>
      </c>
      <c r="CD833" s="24">
        <v>50.85</v>
      </c>
      <c r="CE833" s="24">
        <v>28.06</v>
      </c>
      <c r="CF833" s="24">
        <v>126.93</v>
      </c>
      <c r="CG833" s="24">
        <v>2586</v>
      </c>
      <c r="CH833" s="24">
        <v>2588</v>
      </c>
      <c r="CI833" s="24">
        <v>50.02</v>
      </c>
      <c r="CJ833" s="24" t="s">
        <v>98</v>
      </c>
      <c r="CK833" s="24">
        <v>1402</v>
      </c>
      <c r="CL833" s="28">
        <v>1.02</v>
      </c>
      <c r="CM833" s="28">
        <v>3.75</v>
      </c>
      <c r="CN833" s="24">
        <v>343</v>
      </c>
      <c r="CO833" s="24">
        <v>24.52</v>
      </c>
      <c r="CP833" s="24">
        <v>259</v>
      </c>
      <c r="CQ833" s="24">
        <v>784</v>
      </c>
      <c r="CR833" s="24">
        <v>332</v>
      </c>
      <c r="CS833" s="24">
        <v>1375</v>
      </c>
      <c r="CT833" s="24">
        <v>218</v>
      </c>
      <c r="CU833" s="24">
        <v>550</v>
      </c>
      <c r="CV833" s="24">
        <v>373</v>
      </c>
      <c r="CW833" s="24">
        <v>207</v>
      </c>
      <c r="CX833" s="24">
        <v>54.77</v>
      </c>
      <c r="CY833" s="24">
        <v>90.91</v>
      </c>
      <c r="CZ833" s="24">
        <v>71.73</v>
      </c>
      <c r="DA833" s="24">
        <v>28.87</v>
      </c>
      <c r="DB833" s="24">
        <v>559</v>
      </c>
      <c r="DC833" s="24">
        <v>10.35</v>
      </c>
      <c r="DD833" s="24">
        <v>10.15</v>
      </c>
      <c r="DE833" s="24">
        <v>118</v>
      </c>
      <c r="DF833" s="24">
        <v>8.43</v>
      </c>
      <c r="DG833" s="24">
        <v>4.72</v>
      </c>
      <c r="DH833" s="24">
        <v>11.53</v>
      </c>
    </row>
    <row r="834" spans="1:112" ht="12.3" customHeight="1">
      <c r="A834" s="24">
        <v>845</v>
      </c>
      <c r="B834" s="24" t="s">
        <v>431</v>
      </c>
      <c r="C834" s="24" t="s">
        <v>432</v>
      </c>
      <c r="D834" s="25" t="s">
        <v>1066</v>
      </c>
      <c r="E834" s="25" t="s">
        <v>1067</v>
      </c>
      <c r="F834" s="25" t="s">
        <v>1068</v>
      </c>
      <c r="G834" s="37" t="s">
        <v>2815</v>
      </c>
      <c r="H834" s="37" t="s">
        <v>431</v>
      </c>
      <c r="I834" s="26">
        <v>43236</v>
      </c>
      <c r="J834" s="27">
        <v>47700</v>
      </c>
      <c r="K834" s="27">
        <f t="shared" ref="K834:K897" si="466">P834*I834/100</f>
        <v>5369.9111999999996</v>
      </c>
      <c r="L834" s="24">
        <v>9710</v>
      </c>
      <c r="M834" s="24">
        <v>1144</v>
      </c>
      <c r="N834" s="24">
        <v>233</v>
      </c>
      <c r="O834" s="24">
        <f t="shared" ref="O834:O897" si="467">M834+N834</f>
        <v>1377</v>
      </c>
      <c r="P834" s="28">
        <v>12.42</v>
      </c>
      <c r="Q834" s="28">
        <f t="shared" ref="Q834:Q897" si="468">_xlfn.PERCENTILE.EXC(W:W,W834)</f>
        <v>0.399787582494532</v>
      </c>
      <c r="R834" s="29">
        <v>0.34036867988170089</v>
      </c>
      <c r="S834" s="29">
        <v>2.372343634260313E-2</v>
      </c>
      <c r="T834" s="29">
        <v>0.24651972429291447</v>
      </c>
      <c r="U834" s="28" t="s">
        <v>237</v>
      </c>
      <c r="V834" s="28" t="s">
        <v>129</v>
      </c>
      <c r="W834" s="28">
        <v>0.34036867988170089</v>
      </c>
      <c r="X834" s="27">
        <v>16235.586030357132</v>
      </c>
      <c r="Y834" s="30">
        <f t="shared" ref="Y834:Y897" si="469">X834/(SUM(X:X))</f>
        <v>1.3001908679257193E-3</v>
      </c>
      <c r="Z834" s="27">
        <f t="shared" ref="Z834:Z897" si="470">X834-AO834</f>
        <v>15286.586030357132</v>
      </c>
      <c r="AA834" s="27">
        <v>0</v>
      </c>
      <c r="AB834" s="27">
        <v>0</v>
      </c>
      <c r="AC834" s="27">
        <v>33</v>
      </c>
      <c r="AD834" s="27">
        <v>590</v>
      </c>
      <c r="AE834" s="27">
        <v>4063</v>
      </c>
      <c r="AF834" s="27">
        <f t="shared" ref="AF834:AF897" si="471">MAX(AA834:AE834)</f>
        <v>4063</v>
      </c>
      <c r="AG834" s="27">
        <f t="shared" ref="AG834:AG897" si="472">COUNTIF(AA834:AE834,"&gt;0")</f>
        <v>3</v>
      </c>
      <c r="AH834" s="27">
        <v>0</v>
      </c>
      <c r="AI834" s="27">
        <v>0</v>
      </c>
      <c r="AJ834" s="27">
        <v>356</v>
      </c>
      <c r="AK834" s="27">
        <v>593</v>
      </c>
      <c r="AL834" s="27">
        <v>4063</v>
      </c>
      <c r="AM834" s="27">
        <v>5012</v>
      </c>
      <c r="AN834" s="27">
        <f t="shared" ref="AN834:AN897" si="473">COUNTIF(AH834:AL834,"&gt;0")</f>
        <v>3</v>
      </c>
      <c r="AO834" s="27">
        <v>949</v>
      </c>
      <c r="AP834" s="30">
        <f t="shared" ref="AP834:AP897" si="474">AO834/(SUM(AO:AO))</f>
        <v>5.4881625134558295E-4</v>
      </c>
      <c r="AQ834" s="30">
        <f t="shared" ref="AQ834:AQ897" si="475">AI834/(SUM(AI:AI))</f>
        <v>0</v>
      </c>
      <c r="AR834" s="31">
        <f t="shared" ref="AR834:AR897" si="476">AO834/X834</f>
        <v>5.8451847578865929E-2</v>
      </c>
      <c r="AS834" s="31">
        <f t="shared" si="465"/>
        <v>5.8451847578865929E-2</v>
      </c>
      <c r="AT834" s="32">
        <f t="shared" ref="AT834:AT897" si="477">AO834/J834</f>
        <v>1.9895178197064989E-2</v>
      </c>
      <c r="AU834" s="24">
        <v>2349.2246285434994</v>
      </c>
      <c r="AV834" s="28">
        <f t="shared" ref="AV834:AV897" si="478">AU834/(MAX(AU:AU))</f>
        <v>6.523924694222076E-2</v>
      </c>
      <c r="AW834" s="30">
        <f t="shared" ref="AW834:AW897" si="479">AU834/(SUM(AU:AU))</f>
        <v>8.3788331956546956E-4</v>
      </c>
      <c r="AX834" s="33">
        <f t="shared" ref="AX834:AX897" si="480">AU834/(MAX(AU:AU))</f>
        <v>6.523924694222076E-2</v>
      </c>
      <c r="AY834" s="30">
        <f t="shared" ref="AY834:AY897" si="481">AW834-AQ834</f>
        <v>8.3788331956546956E-4</v>
      </c>
      <c r="AZ834" s="31">
        <f t="shared" ref="AZ834:AZ897" si="482">(AY834-MIN($AY:$AY))/(MAX($AY:$AY)-MIN($AY:$AY))</f>
        <v>0.9015186136774993</v>
      </c>
      <c r="BA834" s="31">
        <f t="shared" si="457"/>
        <v>2349.2246285434994</v>
      </c>
      <c r="BB834" s="33">
        <f t="shared" ref="BB834:BB897" si="483">AI834/AU834</f>
        <v>0</v>
      </c>
      <c r="BC834" s="31">
        <f t="shared" ref="BC834:BC897" si="484">AVERAGE(AZ834,AX834,R834)</f>
        <v>0.43570884683380701</v>
      </c>
      <c r="BD834" s="30">
        <f t="shared" ref="BD834:BD897" si="485">Y834-AP834</f>
        <v>7.5137461658013631E-4</v>
      </c>
      <c r="BE834" s="31">
        <f t="shared" ref="BE834:BE897" si="486">(BD834-MIN($BD:$BD))/(MAX($BD:$BD)-MIN($BD:$BD))</f>
        <v>0.94496966554429473</v>
      </c>
      <c r="BF834" s="31">
        <f t="shared" ref="BF834:BF897" si="487">AVERAGE(BE834,Y834,W834)</f>
        <v>0.42887951209797381</v>
      </c>
      <c r="BG834" s="31">
        <f t="shared" ref="BG834:BG897" si="488">BF834/(MAX(BF:BF))</f>
        <v>0.65089439581550179</v>
      </c>
      <c r="BH834" s="24">
        <v>99.7</v>
      </c>
      <c r="BI834" s="24">
        <v>33.681142382899999</v>
      </c>
      <c r="BJ834" s="24">
        <f t="shared" si="459"/>
        <v>1416.2227473678984</v>
      </c>
      <c r="BK834" s="28">
        <f t="shared" si="464"/>
        <v>0.70811137368394916</v>
      </c>
      <c r="BL834" s="28" t="str">
        <f t="shared" ref="BL834:BL897" si="489">(BG834&gt;0.7191)&amp;(BH834&gt;59)</f>
        <v>FALSETRUE</v>
      </c>
      <c r="BM834" s="24" t="str">
        <f t="shared" ref="BM834:BM897" si="490">(BC834&gt;0.48)&amp;(BH834&gt;50)</f>
        <v>FALSETRUE</v>
      </c>
      <c r="BN834" s="28">
        <v>0.32829999999999998</v>
      </c>
      <c r="BO834" s="28">
        <f t="shared" ref="BO834:BO897" si="491">BN834/(MAX(BN:BN))</f>
        <v>0.29182222222222221</v>
      </c>
      <c r="BP834" s="24">
        <v>3.17</v>
      </c>
      <c r="BQ834" s="24">
        <f t="shared" si="462"/>
        <v>238</v>
      </c>
      <c r="BR834" s="24">
        <v>29</v>
      </c>
      <c r="BS834" s="28">
        <v>0.77</v>
      </c>
      <c r="BT834" s="28">
        <v>332.91720000000004</v>
      </c>
      <c r="BU834" s="24">
        <v>0.14000000000000001</v>
      </c>
      <c r="BV834" s="28">
        <v>3.1399999999999997</v>
      </c>
      <c r="BW834" s="28">
        <v>1357.6103999999998</v>
      </c>
      <c r="BX834" s="24">
        <v>10031</v>
      </c>
      <c r="BY834" s="24">
        <v>30557</v>
      </c>
      <c r="BZ834" s="24">
        <v>2648</v>
      </c>
      <c r="CA834" s="24">
        <v>7990</v>
      </c>
      <c r="CB834" s="24">
        <v>4391</v>
      </c>
      <c r="CC834" s="24">
        <v>30855</v>
      </c>
      <c r="CD834" s="24">
        <v>41.49</v>
      </c>
      <c r="CE834" s="24">
        <v>31.33</v>
      </c>
      <c r="CF834" s="24">
        <v>95.76</v>
      </c>
      <c r="CG834" s="24">
        <v>43106</v>
      </c>
      <c r="CH834" s="24">
        <v>130</v>
      </c>
      <c r="CI834" s="24">
        <v>0.3</v>
      </c>
      <c r="CJ834" s="24" t="s">
        <v>98</v>
      </c>
      <c r="CK834" s="24">
        <v>11371</v>
      </c>
      <c r="CL834" s="28">
        <v>1.03</v>
      </c>
      <c r="CM834" s="28">
        <v>3.92</v>
      </c>
      <c r="CN834" s="24">
        <v>3559</v>
      </c>
      <c r="CO834" s="24">
        <v>31.37</v>
      </c>
      <c r="CP834" s="24">
        <v>1243</v>
      </c>
      <c r="CQ834" s="24">
        <v>3323</v>
      </c>
      <c r="CR834" s="24">
        <v>2005</v>
      </c>
      <c r="CS834" s="24">
        <v>6902</v>
      </c>
      <c r="CT834" s="24">
        <v>1883</v>
      </c>
      <c r="CU834" s="24">
        <v>3991</v>
      </c>
      <c r="CV834" s="24">
        <v>3236</v>
      </c>
      <c r="CW834" s="24">
        <v>2974</v>
      </c>
      <c r="CX834" s="24">
        <v>70.34</v>
      </c>
      <c r="CY834" s="24">
        <v>97.27</v>
      </c>
      <c r="CZ834" s="24">
        <v>87.7</v>
      </c>
      <c r="DA834" s="24">
        <v>51.37</v>
      </c>
      <c r="DB834" s="24">
        <v>1165</v>
      </c>
      <c r="DC834" s="24">
        <v>3.28</v>
      </c>
      <c r="DD834" s="24">
        <v>5.25</v>
      </c>
      <c r="DE834" s="24">
        <v>343</v>
      </c>
      <c r="DF834" s="24">
        <v>3.02</v>
      </c>
      <c r="DG834" s="24">
        <v>3.16</v>
      </c>
      <c r="DH834" s="24">
        <v>2.83</v>
      </c>
    </row>
    <row r="835" spans="1:112" ht="12.3" customHeight="1">
      <c r="A835" s="24">
        <v>846</v>
      </c>
      <c r="B835" s="24" t="s">
        <v>431</v>
      </c>
      <c r="C835" s="24" t="s">
        <v>432</v>
      </c>
      <c r="D835" s="25" t="s">
        <v>329</v>
      </c>
      <c r="E835" s="25" t="s">
        <v>1467</v>
      </c>
      <c r="F835" s="25" t="s">
        <v>329</v>
      </c>
      <c r="G835" s="25" t="s">
        <v>1468</v>
      </c>
      <c r="H835" s="37" t="s">
        <v>431</v>
      </c>
      <c r="I835" s="26">
        <v>23368</v>
      </c>
      <c r="J835" s="27">
        <v>25191.846986256896</v>
      </c>
      <c r="K835" s="27">
        <f t="shared" si="466"/>
        <v>2799.4864000000002</v>
      </c>
      <c r="L835" s="24">
        <v>5438</v>
      </c>
      <c r="M835" s="24">
        <v>646</v>
      </c>
      <c r="N835" s="24">
        <v>94</v>
      </c>
      <c r="O835" s="24">
        <f t="shared" si="467"/>
        <v>740</v>
      </c>
      <c r="P835" s="28">
        <v>11.98</v>
      </c>
      <c r="Q835" s="28">
        <f t="shared" si="468"/>
        <v>0.38116612377954073</v>
      </c>
      <c r="R835" s="29">
        <v>0.34770356749943726</v>
      </c>
      <c r="S835" s="29">
        <v>3.8124974440144323E-2</v>
      </c>
      <c r="T835" s="29">
        <v>0.27557648045486943</v>
      </c>
      <c r="U835" s="28" t="s">
        <v>237</v>
      </c>
      <c r="V835" s="28" t="s">
        <v>129</v>
      </c>
      <c r="W835" s="28">
        <v>0.29144808643089665</v>
      </c>
      <c r="X835" s="27">
        <v>7342.1155978045235</v>
      </c>
      <c r="Y835" s="30">
        <f t="shared" si="469"/>
        <v>5.8797702982024355E-4</v>
      </c>
      <c r="Z835" s="27">
        <f t="shared" si="470"/>
        <v>3716.1155978045235</v>
      </c>
      <c r="AA835" s="27">
        <v>2338</v>
      </c>
      <c r="AB835" s="27">
        <v>0</v>
      </c>
      <c r="AC835" s="27">
        <v>379</v>
      </c>
      <c r="AD835" s="27">
        <v>174</v>
      </c>
      <c r="AE835" s="27">
        <v>2576</v>
      </c>
      <c r="AF835" s="27">
        <f t="shared" si="471"/>
        <v>2576</v>
      </c>
      <c r="AG835" s="27">
        <f t="shared" si="472"/>
        <v>4</v>
      </c>
      <c r="AH835" s="27">
        <v>2338</v>
      </c>
      <c r="AI835" s="27">
        <v>802</v>
      </c>
      <c r="AJ835" s="27">
        <v>247</v>
      </c>
      <c r="AK835" s="27">
        <v>174</v>
      </c>
      <c r="AL835" s="27">
        <v>2576</v>
      </c>
      <c r="AM835" s="27">
        <v>6129</v>
      </c>
      <c r="AN835" s="27">
        <f t="shared" si="473"/>
        <v>5</v>
      </c>
      <c r="AO835" s="27">
        <v>3626</v>
      </c>
      <c r="AP835" s="30">
        <f t="shared" si="474"/>
        <v>2.0969522943931336E-3</v>
      </c>
      <c r="AQ835" s="30">
        <f t="shared" si="475"/>
        <v>2.5290031249901456E-3</v>
      </c>
      <c r="AR835" s="31">
        <f t="shared" si="476"/>
        <v>0.49386310412822493</v>
      </c>
      <c r="AS835" s="31">
        <f t="shared" si="465"/>
        <v>0.49386310412822493</v>
      </c>
      <c r="AT835" s="32">
        <f t="shared" si="477"/>
        <v>0.14393545665699384</v>
      </c>
      <c r="AU835" s="24">
        <v>1542.6347214787359</v>
      </c>
      <c r="AV835" s="28">
        <f t="shared" si="478"/>
        <v>4.2839806084695863E-2</v>
      </c>
      <c r="AW835" s="30">
        <f t="shared" si="479"/>
        <v>5.5020192007391229E-4</v>
      </c>
      <c r="AX835" s="33">
        <f t="shared" si="480"/>
        <v>4.2839806084695863E-2</v>
      </c>
      <c r="AY835" s="30">
        <f t="shared" si="481"/>
        <v>-1.9788012049162334E-3</v>
      </c>
      <c r="AZ835" s="31">
        <f t="shared" si="482"/>
        <v>0.87841301179099573</v>
      </c>
      <c r="BA835" s="31">
        <f t="shared" si="457"/>
        <v>740.63472147873586</v>
      </c>
      <c r="BB835" s="33">
        <f t="shared" si="483"/>
        <v>0.51988976316520374</v>
      </c>
      <c r="BC835" s="31">
        <f t="shared" si="484"/>
        <v>0.42298546179170965</v>
      </c>
      <c r="BD835" s="30">
        <f t="shared" si="485"/>
        <v>-1.5089752645728901E-3</v>
      </c>
      <c r="BE835" s="31">
        <f t="shared" si="486"/>
        <v>0.93621690634123167</v>
      </c>
      <c r="BF835" s="31">
        <f t="shared" si="487"/>
        <v>0.40941765660064955</v>
      </c>
      <c r="BG835" s="31">
        <f t="shared" si="488"/>
        <v>0.62135786558254058</v>
      </c>
      <c r="BH835" s="24">
        <v>96.69</v>
      </c>
      <c r="BI835" s="24">
        <v>24.543449672600001</v>
      </c>
      <c r="BJ835" s="24">
        <f t="shared" si="459"/>
        <v>1026.4183447032206</v>
      </c>
      <c r="BK835" s="28">
        <f t="shared" si="464"/>
        <v>0.51320917235161023</v>
      </c>
      <c r="BL835" s="28" t="str">
        <f t="shared" si="489"/>
        <v>FALSETRUE</v>
      </c>
      <c r="BM835" s="24" t="str">
        <f t="shared" si="490"/>
        <v>FALSETRUE</v>
      </c>
      <c r="BN835" s="28">
        <v>0.33679999999999999</v>
      </c>
      <c r="BO835" s="28">
        <f t="shared" si="491"/>
        <v>0.29937777777777774</v>
      </c>
      <c r="BP835" s="24">
        <v>2.85</v>
      </c>
      <c r="BQ835" s="24">
        <f t="shared" si="462"/>
        <v>264.64999999999998</v>
      </c>
      <c r="BR835" s="24">
        <v>20</v>
      </c>
      <c r="BS835" s="28">
        <v>0.31</v>
      </c>
      <c r="BT835" s="28">
        <v>72.440799999999996</v>
      </c>
      <c r="BU835" s="24">
        <v>0.16</v>
      </c>
      <c r="BV835" s="28">
        <v>3.4499999999999997</v>
      </c>
      <c r="BW835" s="28">
        <v>806.19599999999991</v>
      </c>
      <c r="BX835" s="24">
        <v>5487</v>
      </c>
      <c r="BY835" s="24">
        <v>16291</v>
      </c>
      <c r="BZ835" s="24">
        <v>1590</v>
      </c>
      <c r="CA835" s="24">
        <v>4323</v>
      </c>
      <c r="CB835" s="24">
        <v>2401</v>
      </c>
      <c r="CC835" s="24">
        <v>16644</v>
      </c>
      <c r="CD835" s="24">
        <v>43.44</v>
      </c>
      <c r="CE835" s="24">
        <v>31.61</v>
      </c>
      <c r="CF835" s="24">
        <v>94.86</v>
      </c>
      <c r="CG835" s="24">
        <v>22595</v>
      </c>
      <c r="CH835" s="24">
        <v>773</v>
      </c>
      <c r="CI835" s="24">
        <v>3.31</v>
      </c>
      <c r="CJ835" s="24" t="s">
        <v>98</v>
      </c>
      <c r="CK835" s="24">
        <v>6281</v>
      </c>
      <c r="CL835" s="28">
        <v>1.02</v>
      </c>
      <c r="CM835" s="28">
        <v>3.8</v>
      </c>
      <c r="CN835" s="24">
        <v>2134</v>
      </c>
      <c r="CO835" s="24">
        <v>34.049999999999997</v>
      </c>
      <c r="CP835" s="24">
        <v>1030</v>
      </c>
      <c r="CQ835" s="24">
        <v>2209</v>
      </c>
      <c r="CR835" s="24">
        <v>1694</v>
      </c>
      <c r="CS835" s="24">
        <v>5293</v>
      </c>
      <c r="CT835" s="24">
        <v>1071</v>
      </c>
      <c r="CU835" s="24">
        <v>2146</v>
      </c>
      <c r="CV835" s="24">
        <v>1805</v>
      </c>
      <c r="CW835" s="24">
        <v>1541</v>
      </c>
      <c r="CX835" s="24">
        <v>72.709999999999994</v>
      </c>
      <c r="CY835" s="24">
        <v>98.58</v>
      </c>
      <c r="CZ835" s="24">
        <v>90.02</v>
      </c>
      <c r="DA835" s="24">
        <v>49.36</v>
      </c>
      <c r="DB835" s="24">
        <v>562</v>
      </c>
      <c r="DC835" s="24">
        <v>1.75</v>
      </c>
      <c r="DD835" s="24">
        <v>4.83</v>
      </c>
      <c r="DE835" s="24">
        <v>165</v>
      </c>
      <c r="DF835" s="24">
        <v>2.63</v>
      </c>
      <c r="DG835" s="24">
        <v>3.49</v>
      </c>
      <c r="DH835" s="24">
        <v>2.31</v>
      </c>
    </row>
    <row r="836" spans="1:112" ht="12.3" customHeight="1">
      <c r="A836" s="24">
        <v>847</v>
      </c>
      <c r="B836" s="24" t="s">
        <v>431</v>
      </c>
      <c r="C836" s="24" t="s">
        <v>432</v>
      </c>
      <c r="D836" s="25" t="s">
        <v>329</v>
      </c>
      <c r="E836" s="25" t="s">
        <v>1467</v>
      </c>
      <c r="F836" s="25" t="s">
        <v>216</v>
      </c>
      <c r="G836" s="25" t="s">
        <v>1602</v>
      </c>
      <c r="H836" s="37" t="s">
        <v>431</v>
      </c>
      <c r="I836" s="26">
        <v>11110</v>
      </c>
      <c r="J836" s="27">
        <v>11977.123417379071</v>
      </c>
      <c r="K836" s="27">
        <f t="shared" si="466"/>
        <v>2236.4430000000002</v>
      </c>
      <c r="L836" s="24">
        <v>2370</v>
      </c>
      <c r="M836" s="24">
        <v>501</v>
      </c>
      <c r="N836" s="24">
        <v>96</v>
      </c>
      <c r="O836" s="24">
        <f t="shared" si="467"/>
        <v>597</v>
      </c>
      <c r="P836" s="28">
        <v>20.130000000000003</v>
      </c>
      <c r="Q836" s="28">
        <f t="shared" si="468"/>
        <v>0.45141831344786443</v>
      </c>
      <c r="R836" s="29">
        <v>0.34770356749943726</v>
      </c>
      <c r="S836" s="29">
        <v>3.8124974440144323E-2</v>
      </c>
      <c r="T836" s="29">
        <v>0.27557648045486943</v>
      </c>
      <c r="U836" s="28" t="s">
        <v>237</v>
      </c>
      <c r="V836" s="28" t="s">
        <v>129</v>
      </c>
      <c r="W836" s="28">
        <v>0.48972036559715781</v>
      </c>
      <c r="X836" s="27">
        <v>5865.4412587611587</v>
      </c>
      <c r="Y836" s="30">
        <f t="shared" si="469"/>
        <v>4.6972084325977621E-4</v>
      </c>
      <c r="Z836" s="27">
        <f t="shared" si="470"/>
        <v>5865.4412587611587</v>
      </c>
      <c r="AA836" s="27">
        <v>0</v>
      </c>
      <c r="AB836" s="27">
        <v>0</v>
      </c>
      <c r="AC836" s="27">
        <v>0</v>
      </c>
      <c r="AD836" s="27">
        <v>0</v>
      </c>
      <c r="AE836" s="27">
        <v>0</v>
      </c>
      <c r="AF836" s="27">
        <f t="shared" si="471"/>
        <v>0</v>
      </c>
      <c r="AG836" s="27">
        <f t="shared" si="472"/>
        <v>0</v>
      </c>
      <c r="AH836" s="27">
        <v>0</v>
      </c>
      <c r="AI836" s="27">
        <v>0</v>
      </c>
      <c r="AJ836" s="27">
        <v>0</v>
      </c>
      <c r="AK836" s="27">
        <v>0</v>
      </c>
      <c r="AL836" s="27">
        <v>0</v>
      </c>
      <c r="AM836" s="27">
        <v>0</v>
      </c>
      <c r="AN836" s="27">
        <f t="shared" si="473"/>
        <v>0</v>
      </c>
      <c r="AO836" s="27">
        <v>0</v>
      </c>
      <c r="AP836" s="30">
        <f t="shared" si="474"/>
        <v>0</v>
      </c>
      <c r="AQ836" s="30">
        <f t="shared" si="475"/>
        <v>0</v>
      </c>
      <c r="AR836" s="31">
        <f t="shared" si="476"/>
        <v>0</v>
      </c>
      <c r="AS836" s="31">
        <f t="shared" si="465"/>
        <v>0</v>
      </c>
      <c r="AT836" s="32">
        <f t="shared" si="477"/>
        <v>0</v>
      </c>
      <c r="AU836" s="24">
        <v>860.92840271980344</v>
      </c>
      <c r="AV836" s="28">
        <f t="shared" si="478"/>
        <v>2.390845046581672E-2</v>
      </c>
      <c r="AW836" s="30">
        <f t="shared" si="479"/>
        <v>3.0706197236928434E-4</v>
      </c>
      <c r="AX836" s="33">
        <f t="shared" si="480"/>
        <v>2.390845046581672E-2</v>
      </c>
      <c r="AY836" s="30">
        <f t="shared" si="481"/>
        <v>3.0706197236928434E-4</v>
      </c>
      <c r="AZ836" s="31">
        <f t="shared" si="482"/>
        <v>0.89716422233030735</v>
      </c>
      <c r="BA836" s="31">
        <f t="shared" si="457"/>
        <v>860.92840271980344</v>
      </c>
      <c r="BB836" s="33">
        <f t="shared" si="483"/>
        <v>0</v>
      </c>
      <c r="BC836" s="31">
        <f t="shared" si="484"/>
        <v>0.4229254134318538</v>
      </c>
      <c r="BD836" s="30">
        <f t="shared" si="485"/>
        <v>4.6972084325977621E-4</v>
      </c>
      <c r="BE836" s="31">
        <f t="shared" si="486"/>
        <v>0.94387901684558539</v>
      </c>
      <c r="BF836" s="31">
        <f t="shared" si="487"/>
        <v>0.47802303442866761</v>
      </c>
      <c r="BG836" s="31">
        <f t="shared" si="488"/>
        <v>0.72547768173468408</v>
      </c>
      <c r="BH836" s="24">
        <v>99.15</v>
      </c>
      <c r="BI836" s="24">
        <v>7.8415170015699998</v>
      </c>
      <c r="BJ836" s="24">
        <f t="shared" si="459"/>
        <v>1527.3987692663366</v>
      </c>
      <c r="BK836" s="28">
        <f t="shared" si="464"/>
        <v>0.76369938463316833</v>
      </c>
      <c r="BL836" s="28" t="str">
        <f t="shared" si="489"/>
        <v>TRUETRUE</v>
      </c>
      <c r="BM836" s="24" t="str">
        <f t="shared" si="490"/>
        <v>FALSETRUE</v>
      </c>
      <c r="BN836" s="28">
        <v>0.34600000000000003</v>
      </c>
      <c r="BO836" s="28">
        <f t="shared" si="491"/>
        <v>0.30755555555555558</v>
      </c>
      <c r="BP836" s="24">
        <v>2.4700000000000002</v>
      </c>
      <c r="BQ836" s="24">
        <f t="shared" si="462"/>
        <v>351.6</v>
      </c>
      <c r="BR836" s="24">
        <v>5</v>
      </c>
      <c r="BS836" s="28">
        <v>0.64</v>
      </c>
      <c r="BT836" s="28">
        <v>71.103999999999999</v>
      </c>
      <c r="BU836" s="24">
        <v>0.1</v>
      </c>
      <c r="BV836" s="28">
        <v>11.11</v>
      </c>
      <c r="BW836" s="28">
        <v>1234.3209999999999</v>
      </c>
      <c r="BX836" s="24">
        <v>2684</v>
      </c>
      <c r="BY836" s="24">
        <v>7757</v>
      </c>
      <c r="BZ836" s="24">
        <v>669</v>
      </c>
      <c r="CA836" s="24">
        <v>2088</v>
      </c>
      <c r="CB836" s="24">
        <v>1206</v>
      </c>
      <c r="CC836" s="24">
        <v>7816</v>
      </c>
      <c r="CD836" s="24">
        <v>43.23</v>
      </c>
      <c r="CE836" s="24">
        <v>30.89</v>
      </c>
      <c r="CF836" s="24">
        <v>99.89</v>
      </c>
      <c r="CG836" s="24">
        <v>11016</v>
      </c>
      <c r="CH836" s="24">
        <v>94</v>
      </c>
      <c r="CI836" s="24">
        <v>0.85</v>
      </c>
      <c r="CJ836" s="24" t="s">
        <v>98</v>
      </c>
      <c r="CK836" s="24">
        <v>3000</v>
      </c>
      <c r="CL836" s="28">
        <v>1.01</v>
      </c>
      <c r="CM836" s="28">
        <v>3.74</v>
      </c>
      <c r="CN836" s="24">
        <v>961</v>
      </c>
      <c r="CO836" s="24">
        <v>32.119999999999997</v>
      </c>
      <c r="CP836" s="24">
        <v>250</v>
      </c>
      <c r="CQ836" s="24">
        <v>800</v>
      </c>
      <c r="CR836" s="24">
        <v>708</v>
      </c>
      <c r="CS836" s="24">
        <v>1758</v>
      </c>
      <c r="CT836" s="24">
        <v>511</v>
      </c>
      <c r="CU836" s="24">
        <v>1061</v>
      </c>
      <c r="CV836" s="24">
        <v>872</v>
      </c>
      <c r="CW836" s="24">
        <v>734</v>
      </c>
      <c r="CX836" s="24">
        <v>77.19</v>
      </c>
      <c r="CY836" s="24">
        <v>97.61</v>
      </c>
      <c r="CZ836" s="24">
        <v>87.03</v>
      </c>
      <c r="DA836" s="24">
        <v>47.69</v>
      </c>
      <c r="DB836" s="24">
        <v>232</v>
      </c>
      <c r="DC836" s="24">
        <v>2.86</v>
      </c>
      <c r="DD836" s="24">
        <v>5.25</v>
      </c>
      <c r="DE836" s="24">
        <v>141</v>
      </c>
      <c r="DF836" s="24">
        <v>4.71</v>
      </c>
      <c r="DG836" s="24">
        <v>10.66</v>
      </c>
      <c r="DH836" s="24">
        <v>2.4300000000000002</v>
      </c>
    </row>
    <row r="837" spans="1:112" ht="12.3" customHeight="1">
      <c r="A837" s="24">
        <v>848</v>
      </c>
      <c r="B837" s="24" t="s">
        <v>431</v>
      </c>
      <c r="C837" s="24" t="s">
        <v>432</v>
      </c>
      <c r="D837" s="25" t="s">
        <v>329</v>
      </c>
      <c r="E837" s="25" t="s">
        <v>1467</v>
      </c>
      <c r="F837" s="25" t="s">
        <v>2651</v>
      </c>
      <c r="G837" s="25" t="s">
        <v>2652</v>
      </c>
      <c r="H837" s="37" t="s">
        <v>431</v>
      </c>
      <c r="I837" s="26">
        <v>2486</v>
      </c>
      <c r="J837" s="27">
        <v>2680.0295963640297</v>
      </c>
      <c r="K837" s="27">
        <f t="shared" si="466"/>
        <v>247.10839999999999</v>
      </c>
      <c r="L837" s="24">
        <v>580</v>
      </c>
      <c r="M837" s="24">
        <v>58</v>
      </c>
      <c r="N837" s="24">
        <v>6</v>
      </c>
      <c r="O837" s="24">
        <f t="shared" si="467"/>
        <v>64</v>
      </c>
      <c r="P837" s="28">
        <v>9.94</v>
      </c>
      <c r="Q837" s="28">
        <f t="shared" si="468"/>
        <v>0.36399608740244632</v>
      </c>
      <c r="R837" s="29">
        <v>0.34770356749943726</v>
      </c>
      <c r="S837" s="29">
        <v>3.8124974440144323E-2</v>
      </c>
      <c r="T837" s="29">
        <v>0.27557648045486943</v>
      </c>
      <c r="U837" s="28" t="s">
        <v>237</v>
      </c>
      <c r="V837" s="28" t="s">
        <v>129</v>
      </c>
      <c r="W837" s="28">
        <v>0.24181919692179574</v>
      </c>
      <c r="X837" s="27">
        <v>648.082604719394</v>
      </c>
      <c r="Y837" s="30">
        <f t="shared" si="469"/>
        <v>5.190025680268805E-5</v>
      </c>
      <c r="Z837" s="27">
        <f t="shared" si="470"/>
        <v>648.082604719394</v>
      </c>
      <c r="AA837" s="27">
        <v>0</v>
      </c>
      <c r="AB837" s="27">
        <v>0</v>
      </c>
      <c r="AC837" s="27">
        <v>0</v>
      </c>
      <c r="AD837" s="27">
        <v>0</v>
      </c>
      <c r="AE837" s="27">
        <v>0</v>
      </c>
      <c r="AF837" s="27">
        <f t="shared" si="471"/>
        <v>0</v>
      </c>
      <c r="AG837" s="27">
        <f t="shared" si="472"/>
        <v>0</v>
      </c>
      <c r="AH837" s="27">
        <v>0</v>
      </c>
      <c r="AI837" s="27">
        <v>0</v>
      </c>
      <c r="AJ837" s="27">
        <v>0</v>
      </c>
      <c r="AK837" s="27">
        <v>0</v>
      </c>
      <c r="AL837" s="27">
        <v>0</v>
      </c>
      <c r="AM837" s="27">
        <v>0</v>
      </c>
      <c r="AN837" s="27">
        <f t="shared" si="473"/>
        <v>0</v>
      </c>
      <c r="AO837" s="27">
        <v>0</v>
      </c>
      <c r="AP837" s="30">
        <f t="shared" si="474"/>
        <v>0</v>
      </c>
      <c r="AQ837" s="30">
        <f t="shared" si="475"/>
        <v>0</v>
      </c>
      <c r="AR837" s="31">
        <f t="shared" si="476"/>
        <v>0</v>
      </c>
      <c r="AS837" s="31">
        <f t="shared" si="465"/>
        <v>0</v>
      </c>
      <c r="AT837" s="32">
        <f t="shared" si="477"/>
        <v>0</v>
      </c>
      <c r="AU837" s="24">
        <v>165.16251149758648</v>
      </c>
      <c r="AV837" s="28">
        <f t="shared" si="478"/>
        <v>4.5866528650641983E-3</v>
      </c>
      <c r="AW837" s="30">
        <f t="shared" si="479"/>
        <v>5.8907484503585584E-5</v>
      </c>
      <c r="AX837" s="33">
        <f t="shared" si="480"/>
        <v>4.5866528650641983E-3</v>
      </c>
      <c r="AY837" s="30">
        <f t="shared" si="481"/>
        <v>5.8907484503585584E-5</v>
      </c>
      <c r="AZ837" s="31">
        <f t="shared" si="482"/>
        <v>0.89512858122348915</v>
      </c>
      <c r="BA837" s="31">
        <f t="shared" si="457"/>
        <v>165.16251149758648</v>
      </c>
      <c r="BB837" s="33">
        <f t="shared" si="483"/>
        <v>0</v>
      </c>
      <c r="BC837" s="31">
        <f t="shared" si="484"/>
        <v>0.41580626719599684</v>
      </c>
      <c r="BD837" s="30">
        <f t="shared" si="485"/>
        <v>5.190025680268805E-5</v>
      </c>
      <c r="BE837" s="31">
        <f t="shared" si="486"/>
        <v>0.94226108901333494</v>
      </c>
      <c r="BF837" s="31">
        <f t="shared" si="487"/>
        <v>0.39471072873064444</v>
      </c>
      <c r="BG837" s="31">
        <f t="shared" si="488"/>
        <v>0.59903771117968263</v>
      </c>
      <c r="BH837" s="24">
        <v>0</v>
      </c>
      <c r="BI837" s="24">
        <v>21.342000346999999</v>
      </c>
      <c r="BJ837" s="24">
        <f t="shared" si="459"/>
        <v>125.57537029282055</v>
      </c>
      <c r="BK837" s="28">
        <f t="shared" si="464"/>
        <v>6.2787685146410283E-2</v>
      </c>
      <c r="BL837" s="28" t="str">
        <f t="shared" si="489"/>
        <v>FALSEFALSE</v>
      </c>
      <c r="BM837" s="24" t="str">
        <f t="shared" si="490"/>
        <v>FALSEFALSE</v>
      </c>
      <c r="BN837" s="28">
        <v>0.31469999999999998</v>
      </c>
      <c r="BO837" s="28">
        <f t="shared" si="491"/>
        <v>0.27973333333333333</v>
      </c>
      <c r="BP837" s="24">
        <v>8.7200000000000006</v>
      </c>
      <c r="BQ837" s="24">
        <f t="shared" si="462"/>
        <v>136.6</v>
      </c>
      <c r="BR837" s="24">
        <v>5</v>
      </c>
      <c r="BS837" s="28">
        <v>0.32</v>
      </c>
      <c r="BT837" s="28">
        <v>7.9552000000000005</v>
      </c>
      <c r="BU837" s="24"/>
      <c r="BV837" s="28">
        <v>3.7300000000000004</v>
      </c>
      <c r="BW837" s="28">
        <v>92.727800000000002</v>
      </c>
      <c r="BX837" s="24">
        <v>552</v>
      </c>
      <c r="BY837" s="24">
        <v>1754</v>
      </c>
      <c r="BZ837" s="24">
        <v>180</v>
      </c>
      <c r="CA837" s="24">
        <v>439</v>
      </c>
      <c r="CB837" s="24">
        <v>262</v>
      </c>
      <c r="CC837" s="24">
        <v>1785</v>
      </c>
      <c r="CD837" s="24">
        <v>41.73</v>
      </c>
      <c r="CE837" s="24">
        <v>32.39</v>
      </c>
      <c r="CF837" s="24">
        <v>109.44</v>
      </c>
      <c r="CG837" s="24">
        <v>0</v>
      </c>
      <c r="CH837" s="24">
        <v>2486</v>
      </c>
      <c r="CI837" s="24">
        <v>100</v>
      </c>
      <c r="CJ837" s="24" t="s">
        <v>1980</v>
      </c>
      <c r="CK837" s="24">
        <v>649</v>
      </c>
      <c r="CL837" s="28">
        <v>1.01</v>
      </c>
      <c r="CM837" s="28">
        <v>3.66</v>
      </c>
      <c r="CN837" s="24">
        <v>191</v>
      </c>
      <c r="CO837" s="24">
        <v>29.52</v>
      </c>
      <c r="CP837" s="24">
        <v>115</v>
      </c>
      <c r="CQ837" s="24">
        <v>230</v>
      </c>
      <c r="CR837" s="24">
        <v>338</v>
      </c>
      <c r="CS837" s="24">
        <v>683</v>
      </c>
      <c r="CT837" s="24">
        <v>124</v>
      </c>
      <c r="CU837" s="24">
        <v>222</v>
      </c>
      <c r="CV837" s="24">
        <v>206</v>
      </c>
      <c r="CW837" s="24">
        <v>140</v>
      </c>
      <c r="CX837" s="24">
        <v>77.5</v>
      </c>
      <c r="CY837" s="24">
        <v>97.8</v>
      </c>
      <c r="CZ837" s="24">
        <v>91.96</v>
      </c>
      <c r="DA837" s="24">
        <v>46.51</v>
      </c>
      <c r="DB837" s="24">
        <v>185</v>
      </c>
      <c r="DC837" s="24">
        <v>2.21</v>
      </c>
      <c r="DD837" s="24">
        <v>3.86</v>
      </c>
      <c r="DE837" s="24">
        <v>16</v>
      </c>
      <c r="DF837" s="24">
        <v>2.4700000000000002</v>
      </c>
      <c r="DG837" s="24">
        <v>0</v>
      </c>
      <c r="DH837" s="24">
        <v>3.88</v>
      </c>
    </row>
    <row r="838" spans="1:112" ht="12.3" customHeight="1">
      <c r="A838" s="24">
        <v>849</v>
      </c>
      <c r="B838" s="24" t="s">
        <v>431</v>
      </c>
      <c r="C838" s="24" t="s">
        <v>432</v>
      </c>
      <c r="D838" s="25" t="s">
        <v>929</v>
      </c>
      <c r="E838" s="25" t="s">
        <v>930</v>
      </c>
      <c r="F838" s="25" t="s">
        <v>929</v>
      </c>
      <c r="G838" s="25" t="s">
        <v>931</v>
      </c>
      <c r="H838" s="37" t="s">
        <v>431</v>
      </c>
      <c r="I838" s="26">
        <v>34570</v>
      </c>
      <c r="J838" s="27">
        <v>37440.996341463411</v>
      </c>
      <c r="K838" s="27">
        <f t="shared" si="466"/>
        <v>3947.8940000000002</v>
      </c>
      <c r="L838" s="24">
        <v>7631</v>
      </c>
      <c r="M838" s="24">
        <v>899</v>
      </c>
      <c r="N838" s="24">
        <v>84</v>
      </c>
      <c r="O838" s="24">
        <f t="shared" si="467"/>
        <v>983</v>
      </c>
      <c r="P838" s="28">
        <v>11.42</v>
      </c>
      <c r="Q838" s="28">
        <f t="shared" si="468"/>
        <v>0.39890075826099336</v>
      </c>
      <c r="R838" s="29">
        <v>0.37731581257109631</v>
      </c>
      <c r="S838" s="29">
        <v>5.5428142742791904E-2</v>
      </c>
      <c r="T838" s="29">
        <v>0.22554494999398186</v>
      </c>
      <c r="U838" s="28" t="s">
        <v>237</v>
      </c>
      <c r="V838" s="28" t="s">
        <v>129</v>
      </c>
      <c r="W838" s="28">
        <v>0.33876832290820447</v>
      </c>
      <c r="X838" s="27">
        <v>12683.823538609779</v>
      </c>
      <c r="Y838" s="30">
        <f t="shared" si="469"/>
        <v>1.0157558528805972E-3</v>
      </c>
      <c r="Z838" s="27">
        <f t="shared" si="470"/>
        <v>12289.823538609779</v>
      </c>
      <c r="AA838" s="27">
        <v>0</v>
      </c>
      <c r="AB838" s="27">
        <v>0</v>
      </c>
      <c r="AC838" s="27">
        <v>358</v>
      </c>
      <c r="AD838" s="27">
        <v>0</v>
      </c>
      <c r="AE838" s="27">
        <v>5215</v>
      </c>
      <c r="AF838" s="27">
        <f t="shared" si="471"/>
        <v>5215</v>
      </c>
      <c r="AG838" s="27">
        <f t="shared" si="472"/>
        <v>2</v>
      </c>
      <c r="AH838" s="27">
        <v>0</v>
      </c>
      <c r="AI838" s="27">
        <v>24</v>
      </c>
      <c r="AJ838" s="27">
        <v>394</v>
      </c>
      <c r="AK838" s="27">
        <v>0</v>
      </c>
      <c r="AL838" s="27">
        <v>5215</v>
      </c>
      <c r="AM838" s="27">
        <v>5412</v>
      </c>
      <c r="AN838" s="27">
        <f t="shared" si="473"/>
        <v>3</v>
      </c>
      <c r="AO838" s="27">
        <v>394</v>
      </c>
      <c r="AP838" s="30">
        <f t="shared" si="474"/>
        <v>2.2785416546908292E-4</v>
      </c>
      <c r="AQ838" s="30">
        <f t="shared" si="475"/>
        <v>7.5680891520902113E-5</v>
      </c>
      <c r="AR838" s="31">
        <f t="shared" si="476"/>
        <v>3.1063188383270799E-2</v>
      </c>
      <c r="AS838" s="31">
        <f t="shared" si="465"/>
        <v>3.1063188383270799E-2</v>
      </c>
      <c r="AT838" s="32">
        <f t="shared" si="477"/>
        <v>1.0523224232782269E-2</v>
      </c>
      <c r="AU838" s="24">
        <v>2881.5633546571871</v>
      </c>
      <c r="AV838" s="28">
        <f t="shared" si="478"/>
        <v>8.0022583191922014E-2</v>
      </c>
      <c r="AW838" s="30">
        <f t="shared" si="479"/>
        <v>1.0277492581181101E-3</v>
      </c>
      <c r="AX838" s="33">
        <f t="shared" si="480"/>
        <v>8.0022583191922014E-2</v>
      </c>
      <c r="AY838" s="30">
        <f t="shared" si="481"/>
        <v>9.5206836659720803E-4</v>
      </c>
      <c r="AZ838" s="31">
        <f t="shared" si="482"/>
        <v>0.90245528735010117</v>
      </c>
      <c r="BA838" s="31">
        <f t="shared" ref="BA838:BA901" si="492">AU838-AI838</f>
        <v>2857.5633546571871</v>
      </c>
      <c r="BB838" s="33">
        <f t="shared" si="483"/>
        <v>8.3288121918996382E-3</v>
      </c>
      <c r="BC838" s="31">
        <f t="shared" si="484"/>
        <v>0.45326456103770646</v>
      </c>
      <c r="BD838" s="30">
        <f t="shared" si="485"/>
        <v>7.8790168741151435E-4</v>
      </c>
      <c r="BE838" s="31">
        <f t="shared" si="486"/>
        <v>0.94511110942342424</v>
      </c>
      <c r="BF838" s="31">
        <f t="shared" si="487"/>
        <v>0.42829839606150316</v>
      </c>
      <c r="BG838" s="31">
        <f t="shared" si="488"/>
        <v>0.6500124577401506</v>
      </c>
      <c r="BH838" s="24">
        <v>64.38</v>
      </c>
      <c r="BI838" s="24">
        <v>222.49302391800001</v>
      </c>
      <c r="BJ838" s="24">
        <f t="shared" si="459"/>
        <v>168.27941695494383</v>
      </c>
      <c r="BK838" s="28">
        <f t="shared" si="464"/>
        <v>8.4139708477471917E-2</v>
      </c>
      <c r="BL838" s="28" t="str">
        <f t="shared" si="489"/>
        <v>FALSETRUE</v>
      </c>
      <c r="BM838" s="24" t="str">
        <f t="shared" si="490"/>
        <v>FALSETRUE</v>
      </c>
      <c r="BN838" s="28">
        <v>0.35090000000000005</v>
      </c>
      <c r="BO838" s="28">
        <f t="shared" si="491"/>
        <v>0.31191111111111114</v>
      </c>
      <c r="BP838" s="24">
        <v>7.25</v>
      </c>
      <c r="BQ838" s="24">
        <f t="shared" si="462"/>
        <v>154.65454545454546</v>
      </c>
      <c r="BR838" s="24">
        <v>55</v>
      </c>
      <c r="BS838" s="28">
        <v>3.26</v>
      </c>
      <c r="BT838" s="28">
        <v>1126.982</v>
      </c>
      <c r="BU838" s="24">
        <v>0.06</v>
      </c>
      <c r="BV838" s="28">
        <v>5.5299999999999994</v>
      </c>
      <c r="BW838" s="28">
        <v>1911.7209999999998</v>
      </c>
      <c r="BX838" s="24">
        <v>8330</v>
      </c>
      <c r="BY838" s="24">
        <v>23740</v>
      </c>
      <c r="BZ838" s="24">
        <v>2500</v>
      </c>
      <c r="CA838" s="24">
        <v>6553</v>
      </c>
      <c r="CB838" s="24">
        <v>3683</v>
      </c>
      <c r="CC838" s="24">
        <v>24334</v>
      </c>
      <c r="CD838" s="24">
        <v>45.62</v>
      </c>
      <c r="CE838" s="24">
        <v>31.38</v>
      </c>
      <c r="CF838" s="24">
        <v>100.66</v>
      </c>
      <c r="CG838" s="24">
        <v>22257</v>
      </c>
      <c r="CH838" s="24">
        <v>12313</v>
      </c>
      <c r="CI838" s="24">
        <v>35.619999999999997</v>
      </c>
      <c r="CJ838" s="24" t="s">
        <v>98</v>
      </c>
      <c r="CK838" s="24">
        <v>9198</v>
      </c>
      <c r="CL838" s="28">
        <v>1.02</v>
      </c>
      <c r="CM838" s="28">
        <v>3.81</v>
      </c>
      <c r="CN838" s="24">
        <v>2828</v>
      </c>
      <c r="CO838" s="24">
        <v>30.81</v>
      </c>
      <c r="CP838" s="24">
        <v>1395</v>
      </c>
      <c r="CQ838" s="24">
        <v>3926</v>
      </c>
      <c r="CR838" s="24">
        <v>2956</v>
      </c>
      <c r="CS838" s="24">
        <v>8506</v>
      </c>
      <c r="CT838" s="24">
        <v>1371</v>
      </c>
      <c r="CU838" s="24">
        <v>3212</v>
      </c>
      <c r="CV838" s="24">
        <v>2442</v>
      </c>
      <c r="CW838" s="24">
        <v>1951</v>
      </c>
      <c r="CX838" s="24">
        <v>62.04</v>
      </c>
      <c r="CY838" s="24">
        <v>96.51</v>
      </c>
      <c r="CZ838" s="24">
        <v>79.05</v>
      </c>
      <c r="DA838" s="24">
        <v>42.9</v>
      </c>
      <c r="DB838" s="24">
        <v>2115</v>
      </c>
      <c r="DC838" s="24">
        <v>4.16</v>
      </c>
      <c r="DD838" s="24">
        <v>3.97</v>
      </c>
      <c r="DE838" s="24">
        <v>98</v>
      </c>
      <c r="DF838" s="24">
        <v>1.07</v>
      </c>
      <c r="DG838" s="24">
        <v>0.61</v>
      </c>
      <c r="DH838" s="24">
        <v>5.76</v>
      </c>
    </row>
    <row r="839" spans="1:112" ht="12.3" customHeight="1">
      <c r="A839" s="24">
        <v>850</v>
      </c>
      <c r="B839" s="24" t="s">
        <v>431</v>
      </c>
      <c r="C839" s="24" t="s">
        <v>432</v>
      </c>
      <c r="D839" s="25" t="s">
        <v>929</v>
      </c>
      <c r="E839" s="25" t="s">
        <v>930</v>
      </c>
      <c r="F839" s="25" t="s">
        <v>2418</v>
      </c>
      <c r="G839" s="25" t="s">
        <v>2419</v>
      </c>
      <c r="H839" s="37" t="s">
        <v>431</v>
      </c>
      <c r="I839" s="26">
        <v>3603</v>
      </c>
      <c r="J839" s="27">
        <v>3902.2247560975607</v>
      </c>
      <c r="K839" s="27">
        <f t="shared" si="466"/>
        <v>809.95440000000008</v>
      </c>
      <c r="L839" s="24">
        <v>645</v>
      </c>
      <c r="M839" s="24">
        <v>138</v>
      </c>
      <c r="N839" s="24">
        <v>49</v>
      </c>
      <c r="O839" s="24">
        <f t="shared" si="467"/>
        <v>187</v>
      </c>
      <c r="P839" s="28">
        <v>22.48</v>
      </c>
      <c r="Q839" s="28">
        <f t="shared" si="468"/>
        <v>0.5261374550687169</v>
      </c>
      <c r="R839" s="29">
        <v>0.37731581257109631</v>
      </c>
      <c r="S839" s="29">
        <v>5.5428142742791904E-2</v>
      </c>
      <c r="T839" s="29">
        <v>0.22554494999398186</v>
      </c>
      <c r="U839" s="28" t="s">
        <v>237</v>
      </c>
      <c r="V839" s="28" t="s">
        <v>129</v>
      </c>
      <c r="W839" s="28">
        <v>0.6668574342361151</v>
      </c>
      <c r="X839" s="27">
        <v>2602.2275886638695</v>
      </c>
      <c r="Y839" s="30">
        <f t="shared" si="469"/>
        <v>2.0839362008361729E-4</v>
      </c>
      <c r="Z839" s="27">
        <f t="shared" si="470"/>
        <v>2602.2275886638695</v>
      </c>
      <c r="AA839" s="27">
        <v>0</v>
      </c>
      <c r="AB839" s="27">
        <v>0</v>
      </c>
      <c r="AC839" s="27">
        <v>0</v>
      </c>
      <c r="AD839" s="27">
        <v>0</v>
      </c>
      <c r="AE839" s="27">
        <v>0</v>
      </c>
      <c r="AF839" s="27">
        <f t="shared" si="471"/>
        <v>0</v>
      </c>
      <c r="AG839" s="27">
        <f t="shared" si="472"/>
        <v>0</v>
      </c>
      <c r="AH839" s="27">
        <v>0</v>
      </c>
      <c r="AI839" s="27">
        <v>0</v>
      </c>
      <c r="AJ839" s="27">
        <v>0</v>
      </c>
      <c r="AK839" s="27">
        <v>0</v>
      </c>
      <c r="AL839" s="27">
        <v>0</v>
      </c>
      <c r="AM839" s="27">
        <v>0</v>
      </c>
      <c r="AN839" s="27">
        <f t="shared" si="473"/>
        <v>0</v>
      </c>
      <c r="AO839" s="27">
        <v>0</v>
      </c>
      <c r="AP839" s="30">
        <f t="shared" si="474"/>
        <v>0</v>
      </c>
      <c r="AQ839" s="30">
        <f t="shared" si="475"/>
        <v>0</v>
      </c>
      <c r="AR839" s="31">
        <f t="shared" si="476"/>
        <v>0</v>
      </c>
      <c r="AS839" s="31">
        <f t="shared" si="465"/>
        <v>0</v>
      </c>
      <c r="AT839" s="32">
        <f t="shared" si="477"/>
        <v>0</v>
      </c>
      <c r="AU839" s="24">
        <v>453.46305528055825</v>
      </c>
      <c r="AV839" s="28">
        <f t="shared" si="478"/>
        <v>1.2592915927739031E-2</v>
      </c>
      <c r="AW839" s="30">
        <f t="shared" si="479"/>
        <v>1.6173384419792143E-4</v>
      </c>
      <c r="AX839" s="33">
        <f t="shared" si="480"/>
        <v>1.2592915927739031E-2</v>
      </c>
      <c r="AY839" s="30">
        <f t="shared" si="481"/>
        <v>1.6173384419792143E-4</v>
      </c>
      <c r="AZ839" s="31">
        <f t="shared" si="482"/>
        <v>0.89597207821787572</v>
      </c>
      <c r="BA839" s="31">
        <f t="shared" si="492"/>
        <v>453.46305528055825</v>
      </c>
      <c r="BB839" s="33">
        <f t="shared" si="483"/>
        <v>0</v>
      </c>
      <c r="BC839" s="31">
        <f t="shared" si="484"/>
        <v>0.42862693557223702</v>
      </c>
      <c r="BD839" s="30">
        <f t="shared" si="485"/>
        <v>2.0839362008361729E-4</v>
      </c>
      <c r="BE839" s="31">
        <f t="shared" si="486"/>
        <v>0.9428670787041773</v>
      </c>
      <c r="BF839" s="31">
        <f t="shared" si="487"/>
        <v>0.53664430218679204</v>
      </c>
      <c r="BG839" s="31">
        <f t="shared" si="488"/>
        <v>0.81444498743019766</v>
      </c>
      <c r="BH839" s="24">
        <v>0</v>
      </c>
      <c r="BI839" s="24">
        <v>165.53550713800001</v>
      </c>
      <c r="BJ839" s="24">
        <f t="shared" si="459"/>
        <v>23.573339784101059</v>
      </c>
      <c r="BK839" s="28">
        <f t="shared" si="464"/>
        <v>1.1786669892050529E-2</v>
      </c>
      <c r="BL839" s="28" t="str">
        <f t="shared" si="489"/>
        <v>TRUEFALSE</v>
      </c>
      <c r="BM839" s="24" t="str">
        <f t="shared" si="490"/>
        <v>FALSEFALSE</v>
      </c>
      <c r="BN839" s="28">
        <v>0.47460000000000002</v>
      </c>
      <c r="BO839" s="28">
        <f t="shared" si="491"/>
        <v>0.42186666666666667</v>
      </c>
      <c r="BP839" s="24">
        <v>14.91</v>
      </c>
      <c r="BQ839" s="24">
        <f t="shared" si="462"/>
        <v>85</v>
      </c>
      <c r="BR839" s="24">
        <v>8</v>
      </c>
      <c r="BS839" s="28">
        <v>24.13</v>
      </c>
      <c r="BT839" s="28">
        <v>869.40389999999991</v>
      </c>
      <c r="BU839" s="24">
        <v>0.42</v>
      </c>
      <c r="BV839" s="28">
        <v>18.649999999999999</v>
      </c>
      <c r="BW839" s="28">
        <v>671.95949999999993</v>
      </c>
      <c r="BX839" s="24">
        <v>1091</v>
      </c>
      <c r="BY839" s="24">
        <v>2299</v>
      </c>
      <c r="BZ839" s="24">
        <v>213</v>
      </c>
      <c r="CA839" s="24">
        <v>852</v>
      </c>
      <c r="CB839" s="24">
        <v>448</v>
      </c>
      <c r="CC839" s="24">
        <v>2303</v>
      </c>
      <c r="CD839" s="24">
        <v>56.72</v>
      </c>
      <c r="CE839" s="24">
        <v>28.5</v>
      </c>
      <c r="CF839" s="24">
        <v>112.82</v>
      </c>
      <c r="CG839" s="24">
        <v>0</v>
      </c>
      <c r="CH839" s="24">
        <v>3603</v>
      </c>
      <c r="CI839" s="24">
        <v>100</v>
      </c>
      <c r="CJ839" s="24" t="s">
        <v>1980</v>
      </c>
      <c r="CK839" s="24">
        <v>955</v>
      </c>
      <c r="CL839" s="28">
        <v>1.01</v>
      </c>
      <c r="CM839" s="28">
        <v>3.79</v>
      </c>
      <c r="CN839" s="24">
        <v>251</v>
      </c>
      <c r="CO839" s="24">
        <v>26.31</v>
      </c>
      <c r="CP839" s="24">
        <v>132</v>
      </c>
      <c r="CQ839" s="24">
        <v>367</v>
      </c>
      <c r="CR839" s="24">
        <v>181</v>
      </c>
      <c r="CS839" s="24">
        <v>680</v>
      </c>
      <c r="CT839" s="24">
        <v>115</v>
      </c>
      <c r="CU839" s="24">
        <v>377</v>
      </c>
      <c r="CV839" s="24">
        <v>239</v>
      </c>
      <c r="CW839" s="24">
        <v>164</v>
      </c>
      <c r="CX839" s="24">
        <v>38.46</v>
      </c>
      <c r="CY839" s="24">
        <v>88.92</v>
      </c>
      <c r="CZ839" s="24">
        <v>64.25</v>
      </c>
      <c r="DA839" s="24">
        <v>32.869999999999997</v>
      </c>
      <c r="DB839" s="24">
        <v>435</v>
      </c>
      <c r="DC839" s="24">
        <v>12.75</v>
      </c>
      <c r="DD839" s="24">
        <v>5.35</v>
      </c>
      <c r="DE839" s="24">
        <v>62</v>
      </c>
      <c r="DF839" s="24">
        <v>6.5</v>
      </c>
      <c r="DG839" s="24">
        <v>2.73</v>
      </c>
      <c r="DH839" s="24">
        <v>12.14</v>
      </c>
    </row>
    <row r="840" spans="1:112" ht="12.3" customHeight="1">
      <c r="A840" s="24">
        <v>851</v>
      </c>
      <c r="B840" s="24" t="s">
        <v>431</v>
      </c>
      <c r="C840" s="24" t="s">
        <v>432</v>
      </c>
      <c r="D840" s="25" t="s">
        <v>929</v>
      </c>
      <c r="E840" s="25" t="s">
        <v>930</v>
      </c>
      <c r="F840" s="25" t="s">
        <v>1849</v>
      </c>
      <c r="G840" s="25" t="s">
        <v>1850</v>
      </c>
      <c r="H840" s="37" t="s">
        <v>431</v>
      </c>
      <c r="I840" s="26">
        <v>2827</v>
      </c>
      <c r="J840" s="27">
        <v>3061.7789024390245</v>
      </c>
      <c r="K840" s="27">
        <f t="shared" si="466"/>
        <v>457.12590000000006</v>
      </c>
      <c r="L840" s="24">
        <v>617</v>
      </c>
      <c r="M840" s="24">
        <v>104</v>
      </c>
      <c r="N840" s="24">
        <v>15</v>
      </c>
      <c r="O840" s="24">
        <f t="shared" si="467"/>
        <v>119</v>
      </c>
      <c r="P840" s="28">
        <v>16.170000000000002</v>
      </c>
      <c r="Q840" s="28">
        <f t="shared" si="468"/>
        <v>0.44871967145700969</v>
      </c>
      <c r="R840" s="29">
        <v>0.37731581257109631</v>
      </c>
      <c r="S840" s="29">
        <v>5.5428142742791904E-2</v>
      </c>
      <c r="T840" s="29">
        <v>0.22554494999398186</v>
      </c>
      <c r="U840" s="28" t="s">
        <v>237</v>
      </c>
      <c r="V840" s="28" t="s">
        <v>129</v>
      </c>
      <c r="W840" s="28">
        <v>0.47967458681485686</v>
      </c>
      <c r="X840" s="27">
        <v>1468.657529945885</v>
      </c>
      <c r="Y840" s="30">
        <f t="shared" si="469"/>
        <v>1.1761417819939203E-4</v>
      </c>
      <c r="Z840" s="27">
        <f t="shared" si="470"/>
        <v>1460.657529945885</v>
      </c>
      <c r="AA840" s="27">
        <v>0</v>
      </c>
      <c r="AB840" s="27">
        <v>0</v>
      </c>
      <c r="AC840" s="27">
        <v>96</v>
      </c>
      <c r="AD840" s="27">
        <v>0</v>
      </c>
      <c r="AE840" s="27">
        <v>0</v>
      </c>
      <c r="AF840" s="27">
        <f t="shared" si="471"/>
        <v>96</v>
      </c>
      <c r="AG840" s="27">
        <f t="shared" si="472"/>
        <v>1</v>
      </c>
      <c r="AH840" s="27">
        <v>0</v>
      </c>
      <c r="AI840" s="27">
        <v>0</v>
      </c>
      <c r="AJ840" s="27">
        <v>96</v>
      </c>
      <c r="AK840" s="27">
        <v>0</v>
      </c>
      <c r="AL840" s="27">
        <v>0</v>
      </c>
      <c r="AM840" s="27">
        <v>96</v>
      </c>
      <c r="AN840" s="27">
        <f t="shared" si="473"/>
        <v>1</v>
      </c>
      <c r="AO840" s="27">
        <v>8</v>
      </c>
      <c r="AP840" s="30">
        <f t="shared" si="474"/>
        <v>4.626480517138739E-6</v>
      </c>
      <c r="AQ840" s="30">
        <f t="shared" si="475"/>
        <v>0</v>
      </c>
      <c r="AR840" s="31">
        <f t="shared" si="476"/>
        <v>5.4471514542228051E-3</v>
      </c>
      <c r="AS840" s="31">
        <f t="shared" si="465"/>
        <v>5.4471514542228051E-3</v>
      </c>
      <c r="AT840" s="32">
        <f t="shared" si="477"/>
        <v>2.6128601231222705E-3</v>
      </c>
      <c r="AU840" s="24">
        <v>247.51208679646615</v>
      </c>
      <c r="AV840" s="28">
        <f t="shared" si="478"/>
        <v>6.8735454053665173E-3</v>
      </c>
      <c r="AW840" s="30">
        <f t="shared" si="479"/>
        <v>8.8278594731989294E-5</v>
      </c>
      <c r="AX840" s="33">
        <f t="shared" si="480"/>
        <v>6.8735454053665173E-3</v>
      </c>
      <c r="AY840" s="30">
        <f t="shared" si="481"/>
        <v>8.8278594731989294E-5</v>
      </c>
      <c r="AZ840" s="31">
        <f t="shared" si="482"/>
        <v>0.89536951597283831</v>
      </c>
      <c r="BA840" s="31">
        <f t="shared" si="492"/>
        <v>247.51208679646615</v>
      </c>
      <c r="BB840" s="33">
        <f t="shared" si="483"/>
        <v>0</v>
      </c>
      <c r="BC840" s="31">
        <f t="shared" si="484"/>
        <v>0.42651962464976706</v>
      </c>
      <c r="BD840" s="30">
        <f t="shared" si="485"/>
        <v>1.1298769768225329E-4</v>
      </c>
      <c r="BE840" s="31">
        <f t="shared" si="486"/>
        <v>0.94249763808248943</v>
      </c>
      <c r="BF840" s="31">
        <f t="shared" si="487"/>
        <v>0.47409661302518186</v>
      </c>
      <c r="BG840" s="31">
        <f t="shared" si="488"/>
        <v>0.71951869881512898</v>
      </c>
      <c r="BH840" s="24">
        <v>99.15</v>
      </c>
      <c r="BI840" s="24">
        <v>50.995337514699997</v>
      </c>
      <c r="BJ840" s="24">
        <f t="shared" si="459"/>
        <v>60.04036940742732</v>
      </c>
      <c r="BK840" s="28">
        <f t="shared" si="464"/>
        <v>3.0020184703713659E-2</v>
      </c>
      <c r="BL840" s="28" t="str">
        <f t="shared" si="489"/>
        <v>TRUETRUE</v>
      </c>
      <c r="BM840" s="24" t="str">
        <f t="shared" si="490"/>
        <v>FALSETRUE</v>
      </c>
      <c r="BN840" s="28">
        <v>0.37680000000000002</v>
      </c>
      <c r="BO840" s="28">
        <f t="shared" si="491"/>
        <v>0.33493333333333336</v>
      </c>
      <c r="BP840" s="24">
        <v>8.16</v>
      </c>
      <c r="BQ840" s="24">
        <f t="shared" si="462"/>
        <v>103.2</v>
      </c>
      <c r="BR840" s="24">
        <v>5</v>
      </c>
      <c r="BS840" s="28">
        <v>1.6500000000000001</v>
      </c>
      <c r="BT840" s="28">
        <v>46.645500000000006</v>
      </c>
      <c r="BU840" s="24">
        <v>0.13</v>
      </c>
      <c r="BV840" s="28">
        <v>5.1899999999999995</v>
      </c>
      <c r="BW840" s="28">
        <v>146.72129999999999</v>
      </c>
      <c r="BX840" s="24">
        <v>711</v>
      </c>
      <c r="BY840" s="24">
        <v>1887</v>
      </c>
      <c r="BZ840" s="24">
        <v>229</v>
      </c>
      <c r="CA840" s="24">
        <v>568</v>
      </c>
      <c r="CB840" s="24">
        <v>294</v>
      </c>
      <c r="CC840" s="24">
        <v>1965</v>
      </c>
      <c r="CD840" s="24">
        <v>49.81</v>
      </c>
      <c r="CE840" s="24">
        <v>31.77</v>
      </c>
      <c r="CF840" s="24">
        <v>110.19</v>
      </c>
      <c r="CG840" s="24">
        <v>2803</v>
      </c>
      <c r="CH840" s="24">
        <v>24</v>
      </c>
      <c r="CI840" s="24">
        <v>0.85</v>
      </c>
      <c r="CJ840" s="24" t="s">
        <v>98</v>
      </c>
      <c r="CK840" s="24">
        <v>805</v>
      </c>
      <c r="CL840" s="28">
        <v>1.02</v>
      </c>
      <c r="CM840" s="28">
        <v>3.57</v>
      </c>
      <c r="CN840" s="24">
        <v>213</v>
      </c>
      <c r="CO840" s="24">
        <v>26.53</v>
      </c>
      <c r="CP840" s="24">
        <v>85</v>
      </c>
      <c r="CQ840" s="24">
        <v>280</v>
      </c>
      <c r="CR840" s="24">
        <v>151</v>
      </c>
      <c r="CS840" s="24">
        <v>516</v>
      </c>
      <c r="CT840" s="24">
        <v>118</v>
      </c>
      <c r="CU840" s="24">
        <v>301</v>
      </c>
      <c r="CV840" s="24">
        <v>208</v>
      </c>
      <c r="CW840" s="24">
        <v>109</v>
      </c>
      <c r="CX840" s="24">
        <v>62.11</v>
      </c>
      <c r="CY840" s="24">
        <v>95.86</v>
      </c>
      <c r="CZ840" s="24">
        <v>84.55</v>
      </c>
      <c r="DA840" s="24">
        <v>33.96</v>
      </c>
      <c r="DB840" s="24">
        <v>193</v>
      </c>
      <c r="DC840" s="24">
        <v>4.9400000000000004</v>
      </c>
      <c r="DD840" s="24">
        <v>3.36</v>
      </c>
      <c r="DE840" s="24">
        <v>6</v>
      </c>
      <c r="DF840" s="24">
        <v>0.75</v>
      </c>
      <c r="DG840" s="24">
        <v>5.35</v>
      </c>
      <c r="DH840" s="24">
        <v>6.66</v>
      </c>
    </row>
    <row r="841" spans="1:112" ht="12.3" customHeight="1">
      <c r="A841" s="24">
        <v>852</v>
      </c>
      <c r="B841" s="24" t="s">
        <v>431</v>
      </c>
      <c r="C841" s="24" t="s">
        <v>432</v>
      </c>
      <c r="D841" s="25" t="s">
        <v>2203</v>
      </c>
      <c r="E841" s="25" t="s">
        <v>2204</v>
      </c>
      <c r="F841" s="25" t="s">
        <v>2205</v>
      </c>
      <c r="G841" s="25" t="s">
        <v>2206</v>
      </c>
      <c r="H841" s="37" t="s">
        <v>431</v>
      </c>
      <c r="I841" s="26">
        <v>9879</v>
      </c>
      <c r="J841" s="27">
        <v>10816</v>
      </c>
      <c r="K841" s="27">
        <f t="shared" si="466"/>
        <v>1252.6572000000001</v>
      </c>
      <c r="L841" s="24">
        <v>2266</v>
      </c>
      <c r="M841" s="24">
        <v>299</v>
      </c>
      <c r="N841" s="24">
        <v>30</v>
      </c>
      <c r="O841" s="24">
        <f t="shared" si="467"/>
        <v>329</v>
      </c>
      <c r="P841" s="28">
        <v>12.68</v>
      </c>
      <c r="Q841" s="28">
        <f t="shared" si="468"/>
        <v>0.40973901801848345</v>
      </c>
      <c r="R841" s="29">
        <v>0.37174149702877052</v>
      </c>
      <c r="S841" s="29">
        <v>4.8312554126178776E-2</v>
      </c>
      <c r="T841" s="29">
        <v>0.29544637242528277</v>
      </c>
      <c r="U841" s="28" t="s">
        <v>294</v>
      </c>
      <c r="V841" s="28" t="s">
        <v>295</v>
      </c>
      <c r="W841" s="28">
        <v>0.37174149702877052</v>
      </c>
      <c r="X841" s="27">
        <v>4020.7560318631818</v>
      </c>
      <c r="Y841" s="30">
        <f t="shared" si="469"/>
        <v>3.2199332164610305E-4</v>
      </c>
      <c r="Z841" s="27">
        <f t="shared" si="470"/>
        <v>3878.7560318631818</v>
      </c>
      <c r="AA841" s="27">
        <v>0</v>
      </c>
      <c r="AB841" s="27">
        <v>0</v>
      </c>
      <c r="AC841" s="27">
        <v>0</v>
      </c>
      <c r="AD841" s="27">
        <v>83</v>
      </c>
      <c r="AE841" s="27">
        <v>1284</v>
      </c>
      <c r="AF841" s="27">
        <f t="shared" si="471"/>
        <v>1284</v>
      </c>
      <c r="AG841" s="27">
        <f t="shared" si="472"/>
        <v>2</v>
      </c>
      <c r="AH841" s="27">
        <v>0</v>
      </c>
      <c r="AI841" s="27">
        <v>0</v>
      </c>
      <c r="AJ841" s="27">
        <v>59</v>
      </c>
      <c r="AK841" s="27">
        <v>83</v>
      </c>
      <c r="AL841" s="27">
        <v>1284</v>
      </c>
      <c r="AM841" s="27">
        <v>1426</v>
      </c>
      <c r="AN841" s="27">
        <f t="shared" si="473"/>
        <v>3</v>
      </c>
      <c r="AO841" s="27">
        <v>142</v>
      </c>
      <c r="AP841" s="30">
        <f t="shared" si="474"/>
        <v>8.2120029179212628E-5</v>
      </c>
      <c r="AQ841" s="30">
        <f t="shared" si="475"/>
        <v>0</v>
      </c>
      <c r="AR841" s="31">
        <f t="shared" si="476"/>
        <v>3.5316741148852665E-2</v>
      </c>
      <c r="AS841" s="31">
        <f t="shared" si="465"/>
        <v>3.5316741148852665E-2</v>
      </c>
      <c r="AT841" s="32">
        <f t="shared" si="477"/>
        <v>1.312869822485207E-2</v>
      </c>
      <c r="AU841" s="24">
        <v>941.24947047684691</v>
      </c>
      <c r="AV841" s="28">
        <f t="shared" si="478"/>
        <v>2.6139010247285304E-2</v>
      </c>
      <c r="AW841" s="30">
        <f t="shared" si="479"/>
        <v>3.357095874443229E-4</v>
      </c>
      <c r="AX841" s="33">
        <f t="shared" si="480"/>
        <v>2.6139010247285304E-2</v>
      </c>
      <c r="AY841" s="30">
        <f t="shared" si="481"/>
        <v>3.357095874443229E-4</v>
      </c>
      <c r="AZ841" s="31">
        <f t="shared" si="482"/>
        <v>0.89739922216190671</v>
      </c>
      <c r="BA841" s="31">
        <f t="shared" si="492"/>
        <v>941.24947047684691</v>
      </c>
      <c r="BB841" s="33">
        <f t="shared" si="483"/>
        <v>0</v>
      </c>
      <c r="BC841" s="31">
        <f t="shared" si="484"/>
        <v>0.43175990981265416</v>
      </c>
      <c r="BD841" s="30">
        <f t="shared" si="485"/>
        <v>2.3987329246689043E-4</v>
      </c>
      <c r="BE841" s="31">
        <f t="shared" si="486"/>
        <v>0.94298897752809807</v>
      </c>
      <c r="BF841" s="31">
        <f t="shared" si="487"/>
        <v>0.43835082262617159</v>
      </c>
      <c r="BG841" s="31">
        <f t="shared" si="488"/>
        <v>0.66526864958592669</v>
      </c>
      <c r="BH841" s="24">
        <v>43.9</v>
      </c>
      <c r="BI841" s="24">
        <v>184.63750283499999</v>
      </c>
      <c r="BJ841" s="24">
        <f t="shared" si="459"/>
        <v>58.579648413386757</v>
      </c>
      <c r="BK841" s="28">
        <f t="shared" si="464"/>
        <v>2.9289824206693377E-2</v>
      </c>
      <c r="BL841" s="28" t="str">
        <f t="shared" si="489"/>
        <v>FALSEFALSE</v>
      </c>
      <c r="BM841" s="24" t="str">
        <f t="shared" si="490"/>
        <v>FALSEFALSE</v>
      </c>
      <c r="BN841" s="28">
        <v>0.44179999999999997</v>
      </c>
      <c r="BO841" s="28">
        <f t="shared" si="491"/>
        <v>0.39271111111111107</v>
      </c>
      <c r="BP841" s="24">
        <v>7.78</v>
      </c>
      <c r="BQ841" s="24">
        <f t="shared" si="462"/>
        <v>120.57142857142857</v>
      </c>
      <c r="BR841" s="24">
        <v>21</v>
      </c>
      <c r="BS841" s="28">
        <v>12.17</v>
      </c>
      <c r="BT841" s="28">
        <v>1202.2743</v>
      </c>
      <c r="BU841" s="24">
        <v>0.27</v>
      </c>
      <c r="BV841" s="28">
        <v>4.7999999999999989</v>
      </c>
      <c r="BW841" s="28">
        <v>474.19199999999989</v>
      </c>
      <c r="BX841" s="24">
        <v>2853</v>
      </c>
      <c r="BY841" s="24">
        <v>6457</v>
      </c>
      <c r="BZ841" s="24">
        <v>569</v>
      </c>
      <c r="CA841" s="24">
        <v>2283</v>
      </c>
      <c r="CB841" s="24">
        <v>1132</v>
      </c>
      <c r="CC841" s="24">
        <v>6464</v>
      </c>
      <c r="CD841" s="24">
        <v>53</v>
      </c>
      <c r="CE841" s="24">
        <v>28.6</v>
      </c>
      <c r="CF841" s="24">
        <v>109.43</v>
      </c>
      <c r="CG841" s="24">
        <v>4337</v>
      </c>
      <c r="CH841" s="24">
        <v>5542</v>
      </c>
      <c r="CI841" s="24">
        <v>56.1</v>
      </c>
      <c r="CJ841" s="24" t="s">
        <v>1980</v>
      </c>
      <c r="CK841" s="24">
        <v>2642</v>
      </c>
      <c r="CL841" s="28">
        <v>1.01</v>
      </c>
      <c r="CM841" s="28">
        <v>3.77</v>
      </c>
      <c r="CN841" s="24">
        <v>593</v>
      </c>
      <c r="CO841" s="24">
        <v>22.5</v>
      </c>
      <c r="CP841" s="24">
        <v>464</v>
      </c>
      <c r="CQ841" s="24">
        <v>1269</v>
      </c>
      <c r="CR841" s="24">
        <v>749</v>
      </c>
      <c r="CS841" s="24">
        <v>2532</v>
      </c>
      <c r="CT841" s="24">
        <v>549</v>
      </c>
      <c r="CU841" s="24">
        <v>1126</v>
      </c>
      <c r="CV841" s="24">
        <v>601</v>
      </c>
      <c r="CW841" s="24">
        <v>421</v>
      </c>
      <c r="CX841" s="24">
        <v>70.75</v>
      </c>
      <c r="CY841" s="24">
        <v>95.75</v>
      </c>
      <c r="CZ841" s="24">
        <v>64.69</v>
      </c>
      <c r="DA841" s="24">
        <v>31.49</v>
      </c>
      <c r="DB841" s="24">
        <v>623</v>
      </c>
      <c r="DC841" s="24">
        <v>5.25</v>
      </c>
      <c r="DD841" s="24">
        <v>3.23</v>
      </c>
      <c r="DE841" s="24">
        <v>20</v>
      </c>
      <c r="DF841" s="24">
        <v>0.76</v>
      </c>
      <c r="DG841" s="24">
        <v>0.38</v>
      </c>
      <c r="DH841" s="24">
        <v>7.82</v>
      </c>
    </row>
    <row r="842" spans="1:112" ht="12.3" customHeight="1">
      <c r="A842" s="24">
        <v>853</v>
      </c>
      <c r="B842" s="24" t="s">
        <v>431</v>
      </c>
      <c r="C842" s="24" t="s">
        <v>432</v>
      </c>
      <c r="D842" s="25" t="s">
        <v>567</v>
      </c>
      <c r="E842" s="25" t="s">
        <v>568</v>
      </c>
      <c r="F842" s="25" t="s">
        <v>567</v>
      </c>
      <c r="G842" s="25" t="s">
        <v>569</v>
      </c>
      <c r="H842" s="37" t="s">
        <v>431</v>
      </c>
      <c r="I842" s="26">
        <v>70853</v>
      </c>
      <c r="J842" s="27">
        <v>81501.148549826466</v>
      </c>
      <c r="K842" s="27">
        <f t="shared" si="466"/>
        <v>9451.7901999999995</v>
      </c>
      <c r="L842" s="24">
        <v>16024</v>
      </c>
      <c r="M842" s="24">
        <v>2072</v>
      </c>
      <c r="N842" s="24">
        <v>396</v>
      </c>
      <c r="O842" s="24">
        <f t="shared" si="467"/>
        <v>2468</v>
      </c>
      <c r="P842" s="28">
        <v>13.34</v>
      </c>
      <c r="Q842" s="28">
        <f t="shared" si="468"/>
        <v>0.400265644063932</v>
      </c>
      <c r="R842" s="29">
        <v>0.35771464410008991</v>
      </c>
      <c r="S842" s="29">
        <v>3.7072034388442858E-2</v>
      </c>
      <c r="T842" s="29">
        <v>0.16757685637545369</v>
      </c>
      <c r="U842" s="28" t="s">
        <v>237</v>
      </c>
      <c r="V842" s="28" t="s">
        <v>129</v>
      </c>
      <c r="W842" s="28">
        <v>0.34328396883512297</v>
      </c>
      <c r="X842" s="27">
        <v>27978.037738805357</v>
      </c>
      <c r="Y842" s="30">
        <f t="shared" si="469"/>
        <v>2.2405590474195956E-3</v>
      </c>
      <c r="Z842" s="27">
        <f t="shared" si="470"/>
        <v>25970.037738805357</v>
      </c>
      <c r="AA842" s="27">
        <v>0</v>
      </c>
      <c r="AB842" s="27">
        <v>73</v>
      </c>
      <c r="AC842" s="27">
        <v>21</v>
      </c>
      <c r="AD842" s="27">
        <v>347</v>
      </c>
      <c r="AE842" s="27">
        <v>7888</v>
      </c>
      <c r="AF842" s="27">
        <f t="shared" si="471"/>
        <v>7888</v>
      </c>
      <c r="AG842" s="27">
        <f t="shared" si="472"/>
        <v>4</v>
      </c>
      <c r="AH842" s="27">
        <v>0</v>
      </c>
      <c r="AI842" s="27">
        <v>1590</v>
      </c>
      <c r="AJ842" s="27">
        <v>144</v>
      </c>
      <c r="AK842" s="27">
        <v>347</v>
      </c>
      <c r="AL842" s="27">
        <v>7888</v>
      </c>
      <c r="AM842" s="27">
        <v>9879</v>
      </c>
      <c r="AN842" s="27">
        <f t="shared" si="473"/>
        <v>4</v>
      </c>
      <c r="AO842" s="27">
        <v>2008</v>
      </c>
      <c r="AP842" s="30">
        <f t="shared" si="474"/>
        <v>1.1612466098018235E-3</v>
      </c>
      <c r="AQ842" s="30">
        <f t="shared" si="475"/>
        <v>5.0138590632597653E-3</v>
      </c>
      <c r="AR842" s="31">
        <f t="shared" si="476"/>
        <v>7.1770580150977384E-2</v>
      </c>
      <c r="AS842" s="31">
        <f t="shared" si="465"/>
        <v>7.1770580150977384E-2</v>
      </c>
      <c r="AT842" s="32">
        <f t="shared" si="477"/>
        <v>2.4637689599826817E-2</v>
      </c>
      <c r="AU842" s="24">
        <v>5768.5438123054064</v>
      </c>
      <c r="AV842" s="28">
        <f t="shared" si="478"/>
        <v>0.16019560228318266</v>
      </c>
      <c r="AW842" s="30">
        <f t="shared" si="479"/>
        <v>2.0574306006275575E-3</v>
      </c>
      <c r="AX842" s="33">
        <f t="shared" si="480"/>
        <v>0.16019560228318266</v>
      </c>
      <c r="AY842" s="30">
        <f t="shared" si="481"/>
        <v>-2.9564284626322078E-3</v>
      </c>
      <c r="AZ842" s="31">
        <f t="shared" si="482"/>
        <v>0.87039341782729629</v>
      </c>
      <c r="BA842" s="31">
        <f t="shared" si="492"/>
        <v>4178.5438123054064</v>
      </c>
      <c r="BB842" s="33">
        <f t="shared" si="483"/>
        <v>0.27563282029829195</v>
      </c>
      <c r="BC842" s="31">
        <f t="shared" si="484"/>
        <v>0.46276788807018959</v>
      </c>
      <c r="BD842" s="30">
        <f t="shared" si="485"/>
        <v>1.0793124376177721E-3</v>
      </c>
      <c r="BE842" s="31">
        <f t="shared" si="486"/>
        <v>0.94623954009117472</v>
      </c>
      <c r="BF842" s="31">
        <f t="shared" si="487"/>
        <v>0.43058802265790574</v>
      </c>
      <c r="BG842" s="31">
        <f t="shared" si="488"/>
        <v>0.65348733839560169</v>
      </c>
      <c r="BH842" s="24">
        <v>92.99</v>
      </c>
      <c r="BI842" s="24">
        <v>156.300887133</v>
      </c>
      <c r="BJ842" s="24">
        <f t="shared" si="459"/>
        <v>521.43753016881647</v>
      </c>
      <c r="BK842" s="28">
        <f t="shared" si="464"/>
        <v>0.26071876508440822</v>
      </c>
      <c r="BL842" s="28" t="str">
        <f t="shared" si="489"/>
        <v>FALSETRUE</v>
      </c>
      <c r="BM842" s="24" t="str">
        <f t="shared" si="490"/>
        <v>FALSETRUE</v>
      </c>
      <c r="BN842" s="28">
        <v>0.34189999999999998</v>
      </c>
      <c r="BO842" s="28">
        <f t="shared" si="491"/>
        <v>0.30391111111111108</v>
      </c>
      <c r="BP842" s="24">
        <v>3.04</v>
      </c>
      <c r="BQ842" s="24">
        <f t="shared" ref="BQ842:BQ873" si="493">CS842/BR842</f>
        <v>280.06666666666666</v>
      </c>
      <c r="BR842" s="24">
        <v>60</v>
      </c>
      <c r="BS842" s="28">
        <v>1.33</v>
      </c>
      <c r="BT842" s="28">
        <v>942.34490000000005</v>
      </c>
      <c r="BU842" s="24">
        <v>0.18</v>
      </c>
      <c r="BV842" s="28">
        <v>2.7399999999999998</v>
      </c>
      <c r="BW842" s="28">
        <v>1941.3721999999998</v>
      </c>
      <c r="BX842" s="24">
        <v>16769</v>
      </c>
      <c r="BY842" s="24">
        <v>49045</v>
      </c>
      <c r="BZ842" s="24">
        <v>5039</v>
      </c>
      <c r="CA842" s="24">
        <v>13173</v>
      </c>
      <c r="CB842" s="24">
        <v>7543</v>
      </c>
      <c r="CC842" s="24">
        <v>50137</v>
      </c>
      <c r="CD842" s="24">
        <v>44.47</v>
      </c>
      <c r="CE842" s="24">
        <v>31.4</v>
      </c>
      <c r="CF842" s="24">
        <v>96.73</v>
      </c>
      <c r="CG842" s="24">
        <v>65885</v>
      </c>
      <c r="CH842" s="24">
        <v>4968</v>
      </c>
      <c r="CI842" s="24">
        <v>7.01</v>
      </c>
      <c r="CJ842" s="24" t="s">
        <v>98</v>
      </c>
      <c r="CK842" s="24">
        <v>19113</v>
      </c>
      <c r="CL842" s="28">
        <v>1.02</v>
      </c>
      <c r="CM842" s="28">
        <v>3.77</v>
      </c>
      <c r="CN842" s="24">
        <v>6894</v>
      </c>
      <c r="CO842" s="24">
        <v>36.119999999999997</v>
      </c>
      <c r="CP842" s="24">
        <v>3342</v>
      </c>
      <c r="CQ842" s="24">
        <v>6554</v>
      </c>
      <c r="CR842" s="24">
        <v>5996</v>
      </c>
      <c r="CS842" s="24">
        <v>16804</v>
      </c>
      <c r="CT842" s="24">
        <v>3293</v>
      </c>
      <c r="CU842" s="24">
        <v>6594</v>
      </c>
      <c r="CV842" s="24">
        <v>5589</v>
      </c>
      <c r="CW842" s="24">
        <v>5681</v>
      </c>
      <c r="CX842" s="24">
        <v>75.08</v>
      </c>
      <c r="CY842" s="24">
        <v>96.81</v>
      </c>
      <c r="CZ842" s="24">
        <v>88.1</v>
      </c>
      <c r="DA842" s="24">
        <v>57.37</v>
      </c>
      <c r="DB842" s="24">
        <v>1825</v>
      </c>
      <c r="DC842" s="24">
        <v>3.91</v>
      </c>
      <c r="DD842" s="24">
        <v>5.38</v>
      </c>
      <c r="DE842" s="24">
        <v>686</v>
      </c>
      <c r="DF842" s="24">
        <v>3.59</v>
      </c>
      <c r="DG842" s="24">
        <v>2.11</v>
      </c>
      <c r="DH842" s="24">
        <v>3.79</v>
      </c>
    </row>
    <row r="843" spans="1:112" ht="12.3" customHeight="1">
      <c r="A843" s="24">
        <v>854</v>
      </c>
      <c r="B843" s="24" t="s">
        <v>431</v>
      </c>
      <c r="C843" s="24" t="s">
        <v>432</v>
      </c>
      <c r="D843" s="25" t="s">
        <v>567</v>
      </c>
      <c r="E843" s="25" t="s">
        <v>568</v>
      </c>
      <c r="F843" s="25" t="s">
        <v>2496</v>
      </c>
      <c r="G843" s="25" t="s">
        <v>2497</v>
      </c>
      <c r="H843" s="37" t="s">
        <v>431</v>
      </c>
      <c r="I843" s="26">
        <v>2539</v>
      </c>
      <c r="J843" s="27">
        <v>2920.5738101140309</v>
      </c>
      <c r="K843" s="27">
        <f t="shared" si="466"/>
        <v>782.51979999999992</v>
      </c>
      <c r="L843" s="24">
        <v>422</v>
      </c>
      <c r="M843" s="24">
        <v>159</v>
      </c>
      <c r="N843" s="24">
        <v>29</v>
      </c>
      <c r="O843" s="24">
        <f t="shared" si="467"/>
        <v>188</v>
      </c>
      <c r="P843" s="28">
        <v>30.82</v>
      </c>
      <c r="Q843" s="28">
        <f t="shared" si="468"/>
        <v>0.6009735699980927</v>
      </c>
      <c r="R843" s="29">
        <v>0.35771464410008991</v>
      </c>
      <c r="S843" s="29">
        <v>3.7072034388442858E-2</v>
      </c>
      <c r="T843" s="29">
        <v>0.16757685637545369</v>
      </c>
      <c r="U843" s="28" t="s">
        <v>237</v>
      </c>
      <c r="V843" s="28" t="s">
        <v>129</v>
      </c>
      <c r="W843" s="28">
        <v>0.79310434179149114</v>
      </c>
      <c r="X843" s="27">
        <v>2316.3197693239558</v>
      </c>
      <c r="Y843" s="30">
        <f t="shared" si="469"/>
        <v>1.8549732702223678E-4</v>
      </c>
      <c r="Z843" s="27">
        <f t="shared" si="470"/>
        <v>2311.3197693239558</v>
      </c>
      <c r="AA843" s="27">
        <v>0</v>
      </c>
      <c r="AB843" s="27">
        <v>0</v>
      </c>
      <c r="AC843" s="27">
        <v>96</v>
      </c>
      <c r="AD843" s="27">
        <v>0</v>
      </c>
      <c r="AE843" s="27">
        <v>0</v>
      </c>
      <c r="AF843" s="27">
        <f t="shared" si="471"/>
        <v>96</v>
      </c>
      <c r="AG843" s="27">
        <f t="shared" si="472"/>
        <v>1</v>
      </c>
      <c r="AH843" s="27">
        <v>0</v>
      </c>
      <c r="AI843" s="27">
        <v>0</v>
      </c>
      <c r="AJ843" s="27">
        <v>96</v>
      </c>
      <c r="AK843" s="27">
        <v>0</v>
      </c>
      <c r="AL843" s="27">
        <v>0</v>
      </c>
      <c r="AM843" s="27">
        <v>96</v>
      </c>
      <c r="AN843" s="27">
        <f t="shared" si="473"/>
        <v>1</v>
      </c>
      <c r="AO843" s="27">
        <v>5</v>
      </c>
      <c r="AP843" s="30">
        <f t="shared" si="474"/>
        <v>2.8915503232117119E-6</v>
      </c>
      <c r="AQ843" s="30">
        <f t="shared" si="475"/>
        <v>0</v>
      </c>
      <c r="AR843" s="31">
        <f t="shared" si="476"/>
        <v>2.1585966092493815E-3</v>
      </c>
      <c r="AS843" s="31">
        <f t="shared" si="465"/>
        <v>2.1585966092493815E-3</v>
      </c>
      <c r="AT843" s="32">
        <f t="shared" si="477"/>
        <v>1.7119923429720751E-3</v>
      </c>
      <c r="AU843" s="24">
        <v>331.51761486884328</v>
      </c>
      <c r="AV843" s="28">
        <f t="shared" si="478"/>
        <v>9.2064246557527641E-3</v>
      </c>
      <c r="AW843" s="30">
        <f t="shared" si="479"/>
        <v>1.1824032332444529E-4</v>
      </c>
      <c r="AX843" s="33">
        <f t="shared" si="480"/>
        <v>9.2064246557527641E-3</v>
      </c>
      <c r="AY843" s="30">
        <f t="shared" si="481"/>
        <v>1.1824032332444529E-4</v>
      </c>
      <c r="AZ843" s="31">
        <f t="shared" si="482"/>
        <v>0.89561529563565534</v>
      </c>
      <c r="BA843" s="31">
        <f t="shared" si="492"/>
        <v>331.51761486884328</v>
      </c>
      <c r="BB843" s="33">
        <f t="shared" si="483"/>
        <v>0</v>
      </c>
      <c r="BC843" s="31">
        <f t="shared" si="484"/>
        <v>0.42084545479716601</v>
      </c>
      <c r="BD843" s="30">
        <f t="shared" si="485"/>
        <v>1.8260577669902507E-4</v>
      </c>
      <c r="BE843" s="31">
        <f t="shared" si="486"/>
        <v>0.94276722036569893</v>
      </c>
      <c r="BF843" s="31">
        <f t="shared" si="487"/>
        <v>0.57868568649473751</v>
      </c>
      <c r="BG843" s="31">
        <f t="shared" si="488"/>
        <v>0.87824962408562335</v>
      </c>
      <c r="BH843" s="24">
        <v>0</v>
      </c>
      <c r="BI843" s="24">
        <v>59.144496565799997</v>
      </c>
      <c r="BJ843" s="24">
        <f t="shared" si="459"/>
        <v>49.380313971644114</v>
      </c>
      <c r="BK843" s="28">
        <f t="shared" si="464"/>
        <v>2.4690156985822057E-2</v>
      </c>
      <c r="BL843" s="28" t="str">
        <f t="shared" si="489"/>
        <v>TRUEFALSE</v>
      </c>
      <c r="BM843" s="24" t="str">
        <f t="shared" si="490"/>
        <v>FALSEFALSE</v>
      </c>
      <c r="BN843" s="28">
        <v>0.36590000000000006</v>
      </c>
      <c r="BO843" s="28">
        <f t="shared" si="491"/>
        <v>0.3252444444444445</v>
      </c>
      <c r="BP843" s="24">
        <v>10.210000000000001</v>
      </c>
      <c r="BQ843" s="24">
        <f t="shared" si="493"/>
        <v>83.6</v>
      </c>
      <c r="BR843" s="24">
        <v>5</v>
      </c>
      <c r="BS843" s="28">
        <v>12.43</v>
      </c>
      <c r="BT843" s="28">
        <v>315.59769999999997</v>
      </c>
      <c r="BU843" s="24">
        <v>15.91</v>
      </c>
      <c r="BV843" s="28">
        <v>20.45</v>
      </c>
      <c r="BW843" s="28">
        <v>519.22550000000001</v>
      </c>
      <c r="BX843" s="24">
        <v>633</v>
      </c>
      <c r="BY843" s="24">
        <v>1730</v>
      </c>
      <c r="BZ843" s="24">
        <v>176</v>
      </c>
      <c r="CA843" s="24">
        <v>487</v>
      </c>
      <c r="CB843" s="24">
        <v>329</v>
      </c>
      <c r="CC843" s="24">
        <v>1723</v>
      </c>
      <c r="CD843" s="24">
        <v>46.76</v>
      </c>
      <c r="CE843" s="24">
        <v>30.56</v>
      </c>
      <c r="CF843" s="24">
        <v>109.83</v>
      </c>
      <c r="CG843" s="24">
        <v>0</v>
      </c>
      <c r="CH843" s="24">
        <v>2539</v>
      </c>
      <c r="CI843" s="24">
        <v>100</v>
      </c>
      <c r="CJ843" s="24" t="s">
        <v>1980</v>
      </c>
      <c r="CK843" s="24">
        <v>672</v>
      </c>
      <c r="CL843" s="28">
        <v>1.01</v>
      </c>
      <c r="CM843" s="28">
        <v>3.73</v>
      </c>
      <c r="CN843" s="24">
        <v>228</v>
      </c>
      <c r="CO843" s="24">
        <v>34.130000000000003</v>
      </c>
      <c r="CP843" s="24">
        <v>61</v>
      </c>
      <c r="CQ843" s="24">
        <v>179</v>
      </c>
      <c r="CR843" s="24">
        <v>178</v>
      </c>
      <c r="CS843" s="24">
        <v>418</v>
      </c>
      <c r="CT843" s="24">
        <v>95</v>
      </c>
      <c r="CU843" s="24">
        <v>246</v>
      </c>
      <c r="CV843" s="24">
        <v>235</v>
      </c>
      <c r="CW843" s="24">
        <v>159</v>
      </c>
      <c r="CX843" s="24">
        <v>65.97</v>
      </c>
      <c r="CY843" s="24">
        <v>95.72</v>
      </c>
      <c r="CZ843" s="24">
        <v>83.04</v>
      </c>
      <c r="DA843" s="24">
        <v>45.04</v>
      </c>
      <c r="DB843" s="24">
        <v>219</v>
      </c>
      <c r="DC843" s="24">
        <v>5.82</v>
      </c>
      <c r="DD843" s="24">
        <v>7.63</v>
      </c>
      <c r="DE843" s="24">
        <v>138</v>
      </c>
      <c r="DF843" s="24">
        <v>20.66</v>
      </c>
      <c r="DG843" s="24">
        <v>2.1</v>
      </c>
      <c r="DH843" s="24">
        <v>5.9</v>
      </c>
    </row>
    <row r="844" spans="1:112" ht="12.3" customHeight="1">
      <c r="A844" s="24">
        <v>855</v>
      </c>
      <c r="B844" s="24" t="s">
        <v>431</v>
      </c>
      <c r="C844" s="24" t="s">
        <v>432</v>
      </c>
      <c r="D844" s="25" t="s">
        <v>567</v>
      </c>
      <c r="E844" s="25" t="s">
        <v>568</v>
      </c>
      <c r="F844" s="25" t="s">
        <v>2643</v>
      </c>
      <c r="G844" s="25" t="s">
        <v>2644</v>
      </c>
      <c r="H844" s="37" t="s">
        <v>431</v>
      </c>
      <c r="I844" s="26">
        <v>1425</v>
      </c>
      <c r="J844" s="27">
        <v>1639.156234506693</v>
      </c>
      <c r="K844" s="27">
        <f t="shared" si="466"/>
        <v>314.21249999999998</v>
      </c>
      <c r="L844" s="24">
        <v>336</v>
      </c>
      <c r="M844" s="24">
        <v>82</v>
      </c>
      <c r="N844" s="24">
        <v>13</v>
      </c>
      <c r="O844" s="24">
        <f t="shared" si="467"/>
        <v>95</v>
      </c>
      <c r="P844" s="28">
        <v>22.05</v>
      </c>
      <c r="Q844" s="28">
        <f t="shared" si="468"/>
        <v>0.4819376253708717</v>
      </c>
      <c r="R844" s="29">
        <v>0.35771464410008991</v>
      </c>
      <c r="S844" s="29">
        <v>3.7072034388442858E-2</v>
      </c>
      <c r="T844" s="29">
        <v>0.16757685637545369</v>
      </c>
      <c r="U844" s="28" t="s">
        <v>237</v>
      </c>
      <c r="V844" s="28" t="s">
        <v>129</v>
      </c>
      <c r="W844" s="28">
        <v>0.56742215238489224</v>
      </c>
      <c r="X844" s="27">
        <v>930.09355867890281</v>
      </c>
      <c r="Y844" s="30">
        <f t="shared" si="469"/>
        <v>7.4484478050235357E-5</v>
      </c>
      <c r="Z844" s="27">
        <f t="shared" si="470"/>
        <v>930.09355867890281</v>
      </c>
      <c r="AA844" s="27">
        <v>0</v>
      </c>
      <c r="AB844" s="27">
        <v>0</v>
      </c>
      <c r="AC844" s="27">
        <v>0</v>
      </c>
      <c r="AD844" s="27">
        <v>0</v>
      </c>
      <c r="AE844" s="27">
        <v>0</v>
      </c>
      <c r="AF844" s="27">
        <f t="shared" si="471"/>
        <v>0</v>
      </c>
      <c r="AG844" s="27">
        <f t="shared" si="472"/>
        <v>0</v>
      </c>
      <c r="AH844" s="27">
        <v>0</v>
      </c>
      <c r="AI844" s="27">
        <v>0</v>
      </c>
      <c r="AJ844" s="27">
        <v>0</v>
      </c>
      <c r="AK844" s="27">
        <v>0</v>
      </c>
      <c r="AL844" s="27">
        <v>0</v>
      </c>
      <c r="AM844" s="27">
        <v>0</v>
      </c>
      <c r="AN844" s="27">
        <f t="shared" si="473"/>
        <v>0</v>
      </c>
      <c r="AO844" s="27">
        <v>0</v>
      </c>
      <c r="AP844" s="30">
        <f t="shared" si="474"/>
        <v>0</v>
      </c>
      <c r="AQ844" s="30">
        <f t="shared" si="475"/>
        <v>0</v>
      </c>
      <c r="AR844" s="31">
        <f t="shared" si="476"/>
        <v>0</v>
      </c>
      <c r="AS844" s="31">
        <f t="shared" si="465"/>
        <v>0</v>
      </c>
      <c r="AT844" s="32">
        <f t="shared" si="477"/>
        <v>0</v>
      </c>
      <c r="AU844" s="24">
        <v>181.00766661078063</v>
      </c>
      <c r="AV844" s="28">
        <f t="shared" si="478"/>
        <v>5.0266814492649211E-3</v>
      </c>
      <c r="AW844" s="30">
        <f t="shared" si="479"/>
        <v>6.4558877309519236E-5</v>
      </c>
      <c r="AX844" s="33">
        <f t="shared" si="480"/>
        <v>5.0266814492649211E-3</v>
      </c>
      <c r="AY844" s="30">
        <f t="shared" si="481"/>
        <v>6.4558877309519236E-5</v>
      </c>
      <c r="AZ844" s="31">
        <f t="shared" si="482"/>
        <v>0.89517494027830813</v>
      </c>
      <c r="BA844" s="31">
        <f t="shared" si="492"/>
        <v>181.00766661078063</v>
      </c>
      <c r="BB844" s="33">
        <f t="shared" si="483"/>
        <v>0</v>
      </c>
      <c r="BC844" s="31">
        <f t="shared" si="484"/>
        <v>0.41930542194255427</v>
      </c>
      <c r="BD844" s="30">
        <f t="shared" si="485"/>
        <v>7.4484478050235357E-5</v>
      </c>
      <c r="BE844" s="31">
        <f t="shared" si="486"/>
        <v>0.94234854195680029</v>
      </c>
      <c r="BF844" s="31">
        <f t="shared" si="487"/>
        <v>0.50328172627324763</v>
      </c>
      <c r="BG844" s="31">
        <f t="shared" si="488"/>
        <v>0.76381185369557758</v>
      </c>
      <c r="BH844" s="24">
        <v>0</v>
      </c>
      <c r="BI844" s="24">
        <v>49.198029882999997</v>
      </c>
      <c r="BJ844" s="24">
        <f t="shared" si="459"/>
        <v>33.317517762496642</v>
      </c>
      <c r="BK844" s="28">
        <f t="shared" si="464"/>
        <v>1.665875888124832E-2</v>
      </c>
      <c r="BL844" s="28" t="str">
        <f t="shared" si="489"/>
        <v>TRUEFALSE</v>
      </c>
      <c r="BM844" s="24" t="str">
        <f t="shared" si="490"/>
        <v>FALSEFALSE</v>
      </c>
      <c r="BN844" s="28">
        <v>0.35619999999999996</v>
      </c>
      <c r="BO844" s="28">
        <f t="shared" si="491"/>
        <v>0.31662222222222219</v>
      </c>
      <c r="BP844" s="24">
        <v>6.27</v>
      </c>
      <c r="BQ844" s="24">
        <f t="shared" si="493"/>
        <v>63.8</v>
      </c>
      <c r="BR844" s="24">
        <v>5</v>
      </c>
      <c r="BS844" s="28">
        <v>10.09</v>
      </c>
      <c r="BT844" s="28">
        <v>143.7825</v>
      </c>
      <c r="BU844" s="24">
        <v>1.1499999999999999</v>
      </c>
      <c r="BV844" s="28">
        <v>22.7</v>
      </c>
      <c r="BW844" s="28">
        <v>323.47500000000002</v>
      </c>
      <c r="BX844" s="24">
        <v>337</v>
      </c>
      <c r="BY844" s="24">
        <v>946</v>
      </c>
      <c r="BZ844" s="24">
        <v>142</v>
      </c>
      <c r="CA844" s="24">
        <v>239</v>
      </c>
      <c r="CB844" s="24">
        <v>203</v>
      </c>
      <c r="CC844" s="24">
        <v>983</v>
      </c>
      <c r="CD844" s="24">
        <v>50.63</v>
      </c>
      <c r="CE844" s="24">
        <v>32.880000000000003</v>
      </c>
      <c r="CF844" s="24">
        <v>112.05</v>
      </c>
      <c r="CG844" s="24">
        <v>0</v>
      </c>
      <c r="CH844" s="24">
        <v>1425</v>
      </c>
      <c r="CI844" s="24">
        <v>100</v>
      </c>
      <c r="CJ844" s="24" t="s">
        <v>1980</v>
      </c>
      <c r="CK844" s="24">
        <v>441</v>
      </c>
      <c r="CL844" s="28">
        <v>1.01</v>
      </c>
      <c r="CM844" s="28">
        <v>3.27</v>
      </c>
      <c r="CN844" s="24">
        <v>126</v>
      </c>
      <c r="CO844" s="24">
        <v>28.57</v>
      </c>
      <c r="CP844" s="24">
        <v>67</v>
      </c>
      <c r="CQ844" s="24">
        <v>154</v>
      </c>
      <c r="CR844" s="24">
        <v>98</v>
      </c>
      <c r="CS844" s="24">
        <v>319</v>
      </c>
      <c r="CT844" s="24">
        <v>60</v>
      </c>
      <c r="CU844" s="24">
        <v>137</v>
      </c>
      <c r="CV844" s="24">
        <v>152</v>
      </c>
      <c r="CW844" s="24">
        <v>64</v>
      </c>
      <c r="CX844" s="24">
        <v>77.92</v>
      </c>
      <c r="CY844" s="24">
        <v>97.86</v>
      </c>
      <c r="CZ844" s="24">
        <v>87.36</v>
      </c>
      <c r="DA844" s="24">
        <v>36.99</v>
      </c>
      <c r="DB844" s="24">
        <v>78</v>
      </c>
      <c r="DC844" s="24">
        <v>2.8</v>
      </c>
      <c r="DD844" s="24">
        <v>3.17</v>
      </c>
      <c r="DE844" s="24">
        <v>62</v>
      </c>
      <c r="DF844" s="24">
        <v>14.06</v>
      </c>
      <c r="DG844" s="24">
        <v>0.45</v>
      </c>
      <c r="DH844" s="24">
        <v>6.73</v>
      </c>
    </row>
    <row r="845" spans="1:112" ht="12.3" customHeight="1">
      <c r="A845" s="24">
        <v>856</v>
      </c>
      <c r="B845" s="24" t="s">
        <v>431</v>
      </c>
      <c r="C845" s="24" t="s">
        <v>432</v>
      </c>
      <c r="D845" s="25" t="s">
        <v>567</v>
      </c>
      <c r="E845" s="25" t="s">
        <v>568</v>
      </c>
      <c r="F845" s="25" t="s">
        <v>1621</v>
      </c>
      <c r="G845" s="25" t="s">
        <v>1622</v>
      </c>
      <c r="H845" s="37" t="s">
        <v>431</v>
      </c>
      <c r="I845" s="26">
        <v>5863</v>
      </c>
      <c r="J845" s="27">
        <v>6744.1214055528017</v>
      </c>
      <c r="K845" s="27">
        <f t="shared" si="466"/>
        <v>666.62310000000002</v>
      </c>
      <c r="L845" s="24">
        <v>1567</v>
      </c>
      <c r="M845" s="24">
        <v>167</v>
      </c>
      <c r="N845" s="24">
        <v>34</v>
      </c>
      <c r="O845" s="24">
        <f t="shared" si="467"/>
        <v>201</v>
      </c>
      <c r="P845" s="28">
        <v>11.37</v>
      </c>
      <c r="Q845" s="28">
        <f t="shared" si="468"/>
        <v>0.38142915817192852</v>
      </c>
      <c r="R845" s="29">
        <v>0.35771464410008991</v>
      </c>
      <c r="S845" s="29">
        <v>3.7072034388442858E-2</v>
      </c>
      <c r="T845" s="29">
        <v>0.16757685637545369</v>
      </c>
      <c r="U845" s="28" t="s">
        <v>237</v>
      </c>
      <c r="V845" s="28" t="s">
        <v>129</v>
      </c>
      <c r="W845" s="28">
        <v>0.29258910986921655</v>
      </c>
      <c r="X845" s="27">
        <v>1973.2564789006237</v>
      </c>
      <c r="Y845" s="30">
        <f t="shared" si="469"/>
        <v>1.5802386493131196E-4</v>
      </c>
      <c r="Z845" s="27">
        <f t="shared" si="470"/>
        <v>1239.2564789006237</v>
      </c>
      <c r="AA845" s="27">
        <v>0</v>
      </c>
      <c r="AB845" s="27">
        <v>0</v>
      </c>
      <c r="AC845" s="27">
        <v>0</v>
      </c>
      <c r="AD845" s="27">
        <v>0</v>
      </c>
      <c r="AE845" s="27">
        <v>0</v>
      </c>
      <c r="AF845" s="27">
        <f t="shared" si="471"/>
        <v>0</v>
      </c>
      <c r="AG845" s="27">
        <f t="shared" si="472"/>
        <v>0</v>
      </c>
      <c r="AH845" s="27">
        <v>0</v>
      </c>
      <c r="AI845" s="27">
        <v>734</v>
      </c>
      <c r="AJ845" s="27">
        <v>0</v>
      </c>
      <c r="AK845" s="27">
        <v>0</v>
      </c>
      <c r="AL845" s="27">
        <v>0</v>
      </c>
      <c r="AM845" s="27">
        <v>734</v>
      </c>
      <c r="AN845" s="27">
        <f t="shared" si="473"/>
        <v>1</v>
      </c>
      <c r="AO845" s="27">
        <v>734</v>
      </c>
      <c r="AP845" s="30">
        <f t="shared" si="474"/>
        <v>4.2447958744747935E-4</v>
      </c>
      <c r="AQ845" s="30">
        <f t="shared" si="475"/>
        <v>2.3145739323475896E-3</v>
      </c>
      <c r="AR845" s="31">
        <f t="shared" si="476"/>
        <v>0.37197394654390764</v>
      </c>
      <c r="AS845" s="31">
        <f t="shared" si="465"/>
        <v>0.37197394654390764</v>
      </c>
      <c r="AT845" s="32">
        <f t="shared" si="477"/>
        <v>0.10883552591382147</v>
      </c>
      <c r="AU845" s="24">
        <v>1175.0378652347736</v>
      </c>
      <c r="AV845" s="28">
        <f t="shared" si="478"/>
        <v>3.2631441253039739E-2</v>
      </c>
      <c r="AW845" s="30">
        <f t="shared" si="479"/>
        <v>4.1909343839479697E-4</v>
      </c>
      <c r="AX845" s="33">
        <f t="shared" si="480"/>
        <v>3.2631441253039739E-2</v>
      </c>
      <c r="AY845" s="30">
        <f t="shared" si="481"/>
        <v>-1.8954804939527927E-3</v>
      </c>
      <c r="AZ845" s="31">
        <f t="shared" si="482"/>
        <v>0.87909650160310959</v>
      </c>
      <c r="BA845" s="31">
        <f t="shared" si="492"/>
        <v>441.03786523477356</v>
      </c>
      <c r="BB845" s="33">
        <f t="shared" si="483"/>
        <v>0.62466072091502023</v>
      </c>
      <c r="BC845" s="31">
        <f t="shared" si="484"/>
        <v>0.42314752898541313</v>
      </c>
      <c r="BD845" s="30">
        <f t="shared" si="485"/>
        <v>-2.6645572251616742E-4</v>
      </c>
      <c r="BE845" s="31">
        <f t="shared" si="486"/>
        <v>0.94102831825909594</v>
      </c>
      <c r="BF845" s="31">
        <f t="shared" si="487"/>
        <v>0.41125848399774795</v>
      </c>
      <c r="BG845" s="31">
        <f t="shared" si="488"/>
        <v>0.62415162047788109</v>
      </c>
      <c r="BH845" s="24">
        <v>98.69</v>
      </c>
      <c r="BI845" s="24">
        <v>32.318885668100002</v>
      </c>
      <c r="BJ845" s="24">
        <f t="shared" si="459"/>
        <v>208.6743173886565</v>
      </c>
      <c r="BK845" s="28">
        <f t="shared" si="464"/>
        <v>0.10433715869432825</v>
      </c>
      <c r="BL845" s="28" t="str">
        <f t="shared" si="489"/>
        <v>FALSETRUE</v>
      </c>
      <c r="BM845" s="24" t="str">
        <f t="shared" si="490"/>
        <v>FALSETRUE</v>
      </c>
      <c r="BN845" s="28">
        <v>0.35820000000000002</v>
      </c>
      <c r="BO845" s="28">
        <f t="shared" si="491"/>
        <v>0.31840000000000002</v>
      </c>
      <c r="BP845" s="24">
        <v>3.78</v>
      </c>
      <c r="BQ845" s="24">
        <f t="shared" si="493"/>
        <v>236.23529411764707</v>
      </c>
      <c r="BR845" s="24">
        <v>17</v>
      </c>
      <c r="BS845" s="28">
        <v>1.4</v>
      </c>
      <c r="BT845" s="28">
        <v>82.081999999999994</v>
      </c>
      <c r="BU845" s="24"/>
      <c r="BV845" s="28">
        <v>0.44999999999999996</v>
      </c>
      <c r="BW845" s="28">
        <v>26.383499999999998</v>
      </c>
      <c r="BX845" s="24">
        <v>1443</v>
      </c>
      <c r="BY845" s="24">
        <v>4029</v>
      </c>
      <c r="BZ845" s="24">
        <v>391</v>
      </c>
      <c r="CA845" s="24">
        <v>1138</v>
      </c>
      <c r="CB845" s="24">
        <v>677</v>
      </c>
      <c r="CC845" s="24">
        <v>4048</v>
      </c>
      <c r="CD845" s="24">
        <v>45.52</v>
      </c>
      <c r="CE845" s="24">
        <v>30.63</v>
      </c>
      <c r="CF845" s="24">
        <v>100.93</v>
      </c>
      <c r="CG845" s="24">
        <v>5786</v>
      </c>
      <c r="CH845" s="24">
        <v>77</v>
      </c>
      <c r="CI845" s="24">
        <v>1.31</v>
      </c>
      <c r="CJ845" s="24" t="s">
        <v>98</v>
      </c>
      <c r="CK845" s="24">
        <v>1795</v>
      </c>
      <c r="CL845" s="28">
        <v>1</v>
      </c>
      <c r="CM845" s="28">
        <v>3.28</v>
      </c>
      <c r="CN845" s="24">
        <v>554</v>
      </c>
      <c r="CO845" s="24">
        <v>30.95</v>
      </c>
      <c r="CP845" s="24">
        <v>951</v>
      </c>
      <c r="CQ845" s="24">
        <v>2199</v>
      </c>
      <c r="CR845" s="24">
        <v>866</v>
      </c>
      <c r="CS845" s="24">
        <v>4016</v>
      </c>
      <c r="CT845" s="24">
        <v>293</v>
      </c>
      <c r="CU845" s="24">
        <v>576</v>
      </c>
      <c r="CV845" s="24">
        <v>516</v>
      </c>
      <c r="CW845" s="24">
        <v>392</v>
      </c>
      <c r="CX845" s="24">
        <v>74.94</v>
      </c>
      <c r="CY845" s="24">
        <v>98.29</v>
      </c>
      <c r="CZ845" s="24">
        <v>88.97</v>
      </c>
      <c r="DA845" s="24">
        <v>49.37</v>
      </c>
      <c r="DB845" s="24">
        <v>187</v>
      </c>
      <c r="DC845" s="24">
        <v>2.15</v>
      </c>
      <c r="DD845" s="24">
        <v>3.74</v>
      </c>
      <c r="DE845" s="24">
        <v>58</v>
      </c>
      <c r="DF845" s="24">
        <v>3.24</v>
      </c>
      <c r="DG845" s="24">
        <v>1.23</v>
      </c>
      <c r="DH845" s="24">
        <v>4.92</v>
      </c>
    </row>
    <row r="846" spans="1:112" ht="12.3" customHeight="1">
      <c r="A846" s="24">
        <v>857</v>
      </c>
      <c r="B846" s="24" t="s">
        <v>431</v>
      </c>
      <c r="C846" s="24" t="s">
        <v>432</v>
      </c>
      <c r="D846" s="25" t="s">
        <v>265</v>
      </c>
      <c r="E846" s="25" t="s">
        <v>1413</v>
      </c>
      <c r="F846" s="25" t="s">
        <v>265</v>
      </c>
      <c r="G846" s="25" t="s">
        <v>1414</v>
      </c>
      <c r="H846" s="37" t="s">
        <v>431</v>
      </c>
      <c r="I846" s="26">
        <v>13907</v>
      </c>
      <c r="J846" s="27">
        <v>14826.829890732204</v>
      </c>
      <c r="K846" s="27">
        <f t="shared" si="466"/>
        <v>3010.8655000000003</v>
      </c>
      <c r="L846" s="24">
        <v>2743</v>
      </c>
      <c r="M846" s="24">
        <v>608</v>
      </c>
      <c r="N846" s="24">
        <v>150</v>
      </c>
      <c r="O846" s="24">
        <f t="shared" si="467"/>
        <v>758</v>
      </c>
      <c r="P846" s="28">
        <v>21.650000000000002</v>
      </c>
      <c r="Q846" s="28">
        <f t="shared" si="468"/>
        <v>0.42516032512942509</v>
      </c>
      <c r="R846" s="29">
        <v>0.38915115633637731</v>
      </c>
      <c r="S846" s="29">
        <v>4.0140728150812918E-2</v>
      </c>
      <c r="T846" s="29">
        <v>0.32428425094820951</v>
      </c>
      <c r="U846" s="28" t="s">
        <v>237</v>
      </c>
      <c r="V846" s="28" t="s">
        <v>129</v>
      </c>
      <c r="W846" s="28">
        <v>0.41246682655190814</v>
      </c>
      <c r="X846" s="27">
        <v>6115.5754728552874</v>
      </c>
      <c r="Y846" s="30">
        <f t="shared" si="469"/>
        <v>4.8975228655433092E-4</v>
      </c>
      <c r="Z846" s="27">
        <f t="shared" si="470"/>
        <v>4361.5754728552874</v>
      </c>
      <c r="AA846" s="27">
        <v>1107</v>
      </c>
      <c r="AB846" s="27">
        <v>0</v>
      </c>
      <c r="AC846" s="27">
        <v>0</v>
      </c>
      <c r="AD846" s="27">
        <v>464</v>
      </c>
      <c r="AE846" s="27">
        <v>2979</v>
      </c>
      <c r="AF846" s="27">
        <f t="shared" si="471"/>
        <v>2979</v>
      </c>
      <c r="AG846" s="27">
        <f t="shared" si="472"/>
        <v>3</v>
      </c>
      <c r="AH846" s="27">
        <v>1107</v>
      </c>
      <c r="AI846" s="27">
        <v>0</v>
      </c>
      <c r="AJ846" s="27">
        <v>0</v>
      </c>
      <c r="AK846" s="27">
        <v>464</v>
      </c>
      <c r="AL846" s="27">
        <v>2979</v>
      </c>
      <c r="AM846" s="27">
        <v>4550</v>
      </c>
      <c r="AN846" s="27">
        <f t="shared" si="473"/>
        <v>3</v>
      </c>
      <c r="AO846" s="27">
        <v>1754</v>
      </c>
      <c r="AP846" s="30">
        <f t="shared" si="474"/>
        <v>1.0143558533826686E-3</v>
      </c>
      <c r="AQ846" s="30">
        <f t="shared" si="475"/>
        <v>0</v>
      </c>
      <c r="AR846" s="31">
        <f t="shared" si="476"/>
        <v>0.28680865893738677</v>
      </c>
      <c r="AS846" s="31">
        <f t="shared" si="465"/>
        <v>0.28680865893738677</v>
      </c>
      <c r="AT846" s="32">
        <f t="shared" si="477"/>
        <v>0.11829905737951249</v>
      </c>
      <c r="AU846" s="24">
        <v>1229.1511431246863</v>
      </c>
      <c r="AV846" s="28">
        <f t="shared" si="478"/>
        <v>3.4134196441376836E-2</v>
      </c>
      <c r="AW846" s="30">
        <f t="shared" si="479"/>
        <v>4.3839368425467443E-4</v>
      </c>
      <c r="AX846" s="33">
        <f t="shared" si="480"/>
        <v>3.4134196441376836E-2</v>
      </c>
      <c r="AY846" s="30">
        <f t="shared" si="481"/>
        <v>4.3839368425467443E-4</v>
      </c>
      <c r="AZ846" s="31">
        <f t="shared" si="482"/>
        <v>0.89824155215674772</v>
      </c>
      <c r="BA846" s="31">
        <f t="shared" si="492"/>
        <v>1229.1511431246863</v>
      </c>
      <c r="BB846" s="33">
        <f t="shared" si="483"/>
        <v>0</v>
      </c>
      <c r="BC846" s="31">
        <f t="shared" si="484"/>
        <v>0.44050896831150066</v>
      </c>
      <c r="BD846" s="30">
        <f t="shared" si="485"/>
        <v>-5.2460356682833764E-4</v>
      </c>
      <c r="BE846" s="31">
        <f t="shared" si="486"/>
        <v>0.94002869163540625</v>
      </c>
      <c r="BF846" s="31">
        <f t="shared" si="487"/>
        <v>0.45099509015795625</v>
      </c>
      <c r="BG846" s="31">
        <f t="shared" si="488"/>
        <v>0.68445838153504912</v>
      </c>
      <c r="BH846" s="24">
        <v>97.44</v>
      </c>
      <c r="BI846" s="24">
        <v>29.8611828278</v>
      </c>
      <c r="BJ846" s="24">
        <f t="shared" si="459"/>
        <v>496.52520384854961</v>
      </c>
      <c r="BK846" s="28">
        <f t="shared" si="464"/>
        <v>0.2482626019242748</v>
      </c>
      <c r="BL846" s="28" t="str">
        <f t="shared" si="489"/>
        <v>FALSETRUE</v>
      </c>
      <c r="BM846" s="24" t="str">
        <f t="shared" si="490"/>
        <v>FALSETRUE</v>
      </c>
      <c r="BN846" s="28">
        <v>0.35700000000000004</v>
      </c>
      <c r="BO846" s="28">
        <f t="shared" si="491"/>
        <v>0.31733333333333336</v>
      </c>
      <c r="BP846" s="24">
        <v>4.58</v>
      </c>
      <c r="BQ846" s="24">
        <f t="shared" si="493"/>
        <v>198.66666666666666</v>
      </c>
      <c r="BR846" s="24">
        <v>15</v>
      </c>
      <c r="BS846" s="28">
        <v>5.24</v>
      </c>
      <c r="BT846" s="28">
        <v>728.72680000000003</v>
      </c>
      <c r="BU846" s="24">
        <v>0.09</v>
      </c>
      <c r="BV846" s="28">
        <v>9.0399999999999991</v>
      </c>
      <c r="BW846" s="28">
        <v>1257.1927999999998</v>
      </c>
      <c r="BX846" s="24">
        <v>3448</v>
      </c>
      <c r="BY846" s="24">
        <v>9659</v>
      </c>
      <c r="BZ846" s="24">
        <v>800</v>
      </c>
      <c r="CA846" s="24">
        <v>2699</v>
      </c>
      <c r="CB846" s="24">
        <v>1628</v>
      </c>
      <c r="CC846" s="24">
        <v>9580</v>
      </c>
      <c r="CD846" s="24">
        <v>43.98</v>
      </c>
      <c r="CE846" s="24">
        <v>30.22</v>
      </c>
      <c r="CF846" s="24">
        <v>94.2</v>
      </c>
      <c r="CG846" s="24">
        <v>13551</v>
      </c>
      <c r="CH846" s="24">
        <v>356</v>
      </c>
      <c r="CI846" s="24">
        <v>2.56</v>
      </c>
      <c r="CJ846" s="24" t="s">
        <v>98</v>
      </c>
      <c r="CK846" s="24">
        <v>3581</v>
      </c>
      <c r="CL846" s="28">
        <v>1.04</v>
      </c>
      <c r="CM846" s="28">
        <v>4.03</v>
      </c>
      <c r="CN846" s="24">
        <v>1286</v>
      </c>
      <c r="CO846" s="24">
        <v>35.93</v>
      </c>
      <c r="CP846" s="24">
        <v>303</v>
      </c>
      <c r="CQ846" s="24">
        <v>1376</v>
      </c>
      <c r="CR846" s="24">
        <v>1088</v>
      </c>
      <c r="CS846" s="24">
        <v>2980</v>
      </c>
      <c r="CT846" s="24">
        <v>577</v>
      </c>
      <c r="CU846" s="24">
        <v>1360</v>
      </c>
      <c r="CV846" s="24">
        <v>1189</v>
      </c>
      <c r="CW846" s="24">
        <v>837</v>
      </c>
      <c r="CX846" s="24">
        <v>65.05</v>
      </c>
      <c r="CY846" s="24">
        <v>97.98</v>
      </c>
      <c r="CZ846" s="24">
        <v>85.54</v>
      </c>
      <c r="DA846" s="24">
        <v>44.1</v>
      </c>
      <c r="DB846" s="24">
        <v>536</v>
      </c>
      <c r="DC846" s="24">
        <v>2.5</v>
      </c>
      <c r="DD846" s="24">
        <v>9.64</v>
      </c>
      <c r="DE846" s="24">
        <v>155</v>
      </c>
      <c r="DF846" s="24">
        <v>4.33</v>
      </c>
      <c r="DG846" s="24">
        <v>8.1</v>
      </c>
      <c r="DH846" s="24">
        <v>4.3099999999999996</v>
      </c>
    </row>
    <row r="847" spans="1:112" ht="12.3" customHeight="1">
      <c r="A847" s="24">
        <v>858</v>
      </c>
      <c r="B847" s="24" t="s">
        <v>431</v>
      </c>
      <c r="C847" s="24" t="s">
        <v>432</v>
      </c>
      <c r="D847" s="25" t="s">
        <v>265</v>
      </c>
      <c r="E847" s="25" t="s">
        <v>1413</v>
      </c>
      <c r="F847" s="25" t="s">
        <v>2596</v>
      </c>
      <c r="G847" s="25" t="s">
        <v>2597</v>
      </c>
      <c r="H847" s="37" t="s">
        <v>431</v>
      </c>
      <c r="I847" s="26">
        <v>3453</v>
      </c>
      <c r="J847" s="27">
        <v>3681.3866119722657</v>
      </c>
      <c r="K847" s="27">
        <f t="shared" si="466"/>
        <v>546.95519999999999</v>
      </c>
      <c r="L847" s="24">
        <v>760</v>
      </c>
      <c r="M847" s="24">
        <v>129</v>
      </c>
      <c r="N847" s="24">
        <v>14</v>
      </c>
      <c r="O847" s="24">
        <f t="shared" si="467"/>
        <v>143</v>
      </c>
      <c r="P847" s="28">
        <v>15.84</v>
      </c>
      <c r="Q847" s="28">
        <f t="shared" si="468"/>
        <v>0.38693241252351307</v>
      </c>
      <c r="R847" s="29">
        <v>0.38915115633637731</v>
      </c>
      <c r="S847" s="29">
        <v>4.0140728150812918E-2</v>
      </c>
      <c r="T847" s="29">
        <v>0.32428425094820951</v>
      </c>
      <c r="U847" s="28" t="s">
        <v>237</v>
      </c>
      <c r="V847" s="28" t="s">
        <v>129</v>
      </c>
      <c r="W847" s="28">
        <v>0.30177711466892493</v>
      </c>
      <c r="X847" s="27">
        <v>1110.9582297417994</v>
      </c>
      <c r="Y847" s="30">
        <f t="shared" si="469"/>
        <v>8.8968623753794823E-5</v>
      </c>
      <c r="Z847" s="27">
        <f t="shared" si="470"/>
        <v>1110.9582297417994</v>
      </c>
      <c r="AA847" s="27">
        <v>0</v>
      </c>
      <c r="AB847" s="27">
        <v>0</v>
      </c>
      <c r="AC847" s="27">
        <v>0</v>
      </c>
      <c r="AD847" s="27">
        <v>0</v>
      </c>
      <c r="AE847" s="27">
        <v>0</v>
      </c>
      <c r="AF847" s="27">
        <f t="shared" si="471"/>
        <v>0</v>
      </c>
      <c r="AG847" s="27">
        <f t="shared" si="472"/>
        <v>0</v>
      </c>
      <c r="AH847" s="27">
        <v>0</v>
      </c>
      <c r="AI847" s="27">
        <v>0</v>
      </c>
      <c r="AJ847" s="27">
        <v>0</v>
      </c>
      <c r="AK847" s="27">
        <v>0</v>
      </c>
      <c r="AL847" s="27">
        <v>0</v>
      </c>
      <c r="AM847" s="27">
        <v>0</v>
      </c>
      <c r="AN847" s="27">
        <f t="shared" si="473"/>
        <v>0</v>
      </c>
      <c r="AO847" s="27">
        <v>0</v>
      </c>
      <c r="AP847" s="30">
        <f t="shared" si="474"/>
        <v>0</v>
      </c>
      <c r="AQ847" s="30">
        <f t="shared" si="475"/>
        <v>0</v>
      </c>
      <c r="AR847" s="31">
        <f t="shared" si="476"/>
        <v>0</v>
      </c>
      <c r="AS847" s="31">
        <f t="shared" si="465"/>
        <v>0</v>
      </c>
      <c r="AT847" s="32">
        <f t="shared" si="477"/>
        <v>0</v>
      </c>
      <c r="AU847" s="24">
        <v>231.16126983639649</v>
      </c>
      <c r="AV847" s="28">
        <f t="shared" si="478"/>
        <v>6.4194743163764481E-3</v>
      </c>
      <c r="AW847" s="30">
        <f t="shared" si="479"/>
        <v>8.2446850663903104E-5</v>
      </c>
      <c r="AX847" s="33">
        <f t="shared" si="480"/>
        <v>6.4194743163764481E-3</v>
      </c>
      <c r="AY847" s="30">
        <f t="shared" si="481"/>
        <v>8.2446850663903104E-5</v>
      </c>
      <c r="AZ847" s="31">
        <f t="shared" si="482"/>
        <v>0.89532167747492708</v>
      </c>
      <c r="BA847" s="31">
        <f t="shared" si="492"/>
        <v>231.16126983639649</v>
      </c>
      <c r="BB847" s="33">
        <f t="shared" si="483"/>
        <v>0</v>
      </c>
      <c r="BC847" s="31">
        <f t="shared" si="484"/>
        <v>0.43029743604256027</v>
      </c>
      <c r="BD847" s="30">
        <f t="shared" si="485"/>
        <v>8.8968623753794823E-5</v>
      </c>
      <c r="BE847" s="31">
        <f t="shared" si="486"/>
        <v>0.94240462895495158</v>
      </c>
      <c r="BF847" s="31">
        <f t="shared" si="487"/>
        <v>0.41475690408254345</v>
      </c>
      <c r="BG847" s="31">
        <f t="shared" si="488"/>
        <v>0.62946104180291185</v>
      </c>
      <c r="BH847" s="24">
        <v>0</v>
      </c>
      <c r="BI847" s="24">
        <v>72.694864212599995</v>
      </c>
      <c r="BJ847" s="24">
        <f t="shared" si="459"/>
        <v>50.641632690940241</v>
      </c>
      <c r="BK847" s="28">
        <f t="shared" si="464"/>
        <v>2.5320816345470121E-2</v>
      </c>
      <c r="BL847" s="28" t="str">
        <f t="shared" si="489"/>
        <v>FALSEFALSE</v>
      </c>
      <c r="BM847" s="24" t="str">
        <f t="shared" si="490"/>
        <v>FALSEFALSE</v>
      </c>
      <c r="BN847" s="28">
        <v>0.34770000000000001</v>
      </c>
      <c r="BO847" s="28">
        <f t="shared" si="491"/>
        <v>0.30906666666666666</v>
      </c>
      <c r="BP847" s="24">
        <v>9.42</v>
      </c>
      <c r="BQ847" s="24">
        <f t="shared" si="493"/>
        <v>95.75</v>
      </c>
      <c r="BR847" s="24">
        <v>8</v>
      </c>
      <c r="BS847" s="28">
        <v>14.02</v>
      </c>
      <c r="BT847" s="28">
        <v>484.11059999999998</v>
      </c>
      <c r="BU847" s="24">
        <v>0.33</v>
      </c>
      <c r="BV847" s="28">
        <v>12.6</v>
      </c>
      <c r="BW847" s="28">
        <v>435.07799999999997</v>
      </c>
      <c r="BX847" s="24">
        <v>830</v>
      </c>
      <c r="BY847" s="24">
        <v>2387</v>
      </c>
      <c r="BZ847" s="24">
        <v>236</v>
      </c>
      <c r="CA847" s="24">
        <v>661</v>
      </c>
      <c r="CB847" s="24">
        <v>385</v>
      </c>
      <c r="CC847" s="24">
        <v>2407</v>
      </c>
      <c r="CD847" s="24">
        <v>44.66</v>
      </c>
      <c r="CE847" s="24">
        <v>31.06</v>
      </c>
      <c r="CF847" s="24">
        <v>103.36</v>
      </c>
      <c r="CG847" s="24">
        <v>0</v>
      </c>
      <c r="CH847" s="24">
        <v>3453</v>
      </c>
      <c r="CI847" s="24">
        <v>100</v>
      </c>
      <c r="CJ847" s="24" t="s">
        <v>1980</v>
      </c>
      <c r="CK847" s="24">
        <v>918</v>
      </c>
      <c r="CL847" s="28">
        <v>1.01</v>
      </c>
      <c r="CM847" s="28">
        <v>3.78</v>
      </c>
      <c r="CN847" s="24">
        <v>268</v>
      </c>
      <c r="CO847" s="24">
        <v>29.19</v>
      </c>
      <c r="CP847" s="24">
        <v>116</v>
      </c>
      <c r="CQ847" s="24">
        <v>396</v>
      </c>
      <c r="CR847" s="24">
        <v>254</v>
      </c>
      <c r="CS847" s="24">
        <v>766</v>
      </c>
      <c r="CT847" s="24">
        <v>148</v>
      </c>
      <c r="CU847" s="24">
        <v>357</v>
      </c>
      <c r="CV847" s="24">
        <v>258</v>
      </c>
      <c r="CW847" s="24">
        <v>146</v>
      </c>
      <c r="CX847" s="24">
        <v>74.37</v>
      </c>
      <c r="CY847" s="24">
        <v>98.35</v>
      </c>
      <c r="CZ847" s="24">
        <v>79.63</v>
      </c>
      <c r="DA847" s="24">
        <v>31.4</v>
      </c>
      <c r="DB847" s="24">
        <v>274</v>
      </c>
      <c r="DC847" s="24">
        <v>2.12</v>
      </c>
      <c r="DD847" s="24">
        <v>6.86</v>
      </c>
      <c r="DE847" s="24">
        <v>23</v>
      </c>
      <c r="DF847" s="24">
        <v>2.5099999999999998</v>
      </c>
      <c r="DG847" s="24">
        <v>1.31</v>
      </c>
      <c r="DH847" s="24">
        <v>6.31</v>
      </c>
    </row>
    <row r="848" spans="1:112" ht="12.3" customHeight="1">
      <c r="A848" s="24">
        <v>859</v>
      </c>
      <c r="B848" s="24" t="s">
        <v>431</v>
      </c>
      <c r="C848" s="24" t="s">
        <v>432</v>
      </c>
      <c r="D848" s="25" t="s">
        <v>265</v>
      </c>
      <c r="E848" s="25" t="s">
        <v>1413</v>
      </c>
      <c r="F848" s="25" t="s">
        <v>1688</v>
      </c>
      <c r="G848" s="25" t="s">
        <v>1689</v>
      </c>
      <c r="H848" s="37" t="s">
        <v>431</v>
      </c>
      <c r="I848" s="26">
        <v>10187</v>
      </c>
      <c r="J848" s="27">
        <v>10860.783497295532</v>
      </c>
      <c r="K848" s="27">
        <f t="shared" si="466"/>
        <v>2068.9796999999999</v>
      </c>
      <c r="L848" s="24">
        <v>2114</v>
      </c>
      <c r="M848" s="24">
        <v>414</v>
      </c>
      <c r="N848" s="24">
        <v>125</v>
      </c>
      <c r="O848" s="24">
        <f t="shared" si="467"/>
        <v>539</v>
      </c>
      <c r="P848" s="28">
        <v>20.309999999999999</v>
      </c>
      <c r="Q848" s="28">
        <f t="shared" si="468"/>
        <v>0.41546729870674454</v>
      </c>
      <c r="R848" s="29">
        <v>0.38915115633637731</v>
      </c>
      <c r="S848" s="29">
        <v>4.0140728150812918E-2</v>
      </c>
      <c r="T848" s="29">
        <v>0.32428425094820951</v>
      </c>
      <c r="U848" s="28" t="s">
        <v>237</v>
      </c>
      <c r="V848" s="28" t="s">
        <v>129</v>
      </c>
      <c r="W848" s="28">
        <v>0.38693770195239047</v>
      </c>
      <c r="X848" s="27">
        <v>4202.4466078459791</v>
      </c>
      <c r="Y848" s="30">
        <f t="shared" si="469"/>
        <v>3.3654360811185131E-4</v>
      </c>
      <c r="Z848" s="27">
        <f t="shared" si="470"/>
        <v>4202.4466078459791</v>
      </c>
      <c r="AA848" s="27">
        <v>0</v>
      </c>
      <c r="AB848" s="27">
        <v>0</v>
      </c>
      <c r="AC848" s="27">
        <v>0</v>
      </c>
      <c r="AD848" s="27">
        <v>0</v>
      </c>
      <c r="AE848" s="27">
        <v>0</v>
      </c>
      <c r="AF848" s="27">
        <f t="shared" si="471"/>
        <v>0</v>
      </c>
      <c r="AG848" s="27">
        <f t="shared" si="472"/>
        <v>0</v>
      </c>
      <c r="AH848" s="27">
        <v>0</v>
      </c>
      <c r="AI848" s="27">
        <v>0</v>
      </c>
      <c r="AJ848" s="27">
        <v>0</v>
      </c>
      <c r="AK848" s="27">
        <v>0</v>
      </c>
      <c r="AL848" s="27">
        <v>0</v>
      </c>
      <c r="AM848" s="27">
        <v>0</v>
      </c>
      <c r="AN848" s="27">
        <f t="shared" si="473"/>
        <v>0</v>
      </c>
      <c r="AO848" s="27">
        <v>0</v>
      </c>
      <c r="AP848" s="30">
        <f t="shared" si="474"/>
        <v>0</v>
      </c>
      <c r="AQ848" s="30">
        <f t="shared" si="475"/>
        <v>0</v>
      </c>
      <c r="AR848" s="31">
        <f t="shared" si="476"/>
        <v>0</v>
      </c>
      <c r="AS848" s="31">
        <f t="shared" si="465"/>
        <v>0</v>
      </c>
      <c r="AT848" s="32">
        <f t="shared" si="477"/>
        <v>0</v>
      </c>
      <c r="AU848" s="24">
        <v>672.11078829130224</v>
      </c>
      <c r="AV848" s="28">
        <f t="shared" si="478"/>
        <v>1.8664882513619967E-2</v>
      </c>
      <c r="AW848" s="30">
        <f t="shared" si="479"/>
        <v>2.3971756960441438E-4</v>
      </c>
      <c r="AX848" s="33">
        <f t="shared" si="480"/>
        <v>1.8664882513619967E-2</v>
      </c>
      <c r="AY848" s="30">
        <f t="shared" si="481"/>
        <v>2.3971756960441438E-4</v>
      </c>
      <c r="AZ848" s="31">
        <f t="shared" si="482"/>
        <v>0.89661178809564435</v>
      </c>
      <c r="BA848" s="31">
        <f t="shared" si="492"/>
        <v>672.11078829130224</v>
      </c>
      <c r="BB848" s="33">
        <f t="shared" si="483"/>
        <v>0</v>
      </c>
      <c r="BC848" s="31">
        <f t="shared" si="484"/>
        <v>0.43480927564854727</v>
      </c>
      <c r="BD848" s="30">
        <f t="shared" si="485"/>
        <v>3.3654360811185131E-4</v>
      </c>
      <c r="BE848" s="31">
        <f t="shared" si="486"/>
        <v>0.94336331426329989</v>
      </c>
      <c r="BF848" s="31">
        <f t="shared" si="487"/>
        <v>0.44354585327460078</v>
      </c>
      <c r="BG848" s="31">
        <f t="shared" si="488"/>
        <v>0.67315295331172431</v>
      </c>
      <c r="BH848" s="24">
        <v>88.95</v>
      </c>
      <c r="BI848" s="24">
        <v>58.2838355226</v>
      </c>
      <c r="BJ848" s="24">
        <f t="shared" si="459"/>
        <v>186.34297828742208</v>
      </c>
      <c r="BK848" s="28">
        <f t="shared" si="464"/>
        <v>9.3171489143711039E-2</v>
      </c>
      <c r="BL848" s="28" t="str">
        <f t="shared" si="489"/>
        <v>FALSETRUE</v>
      </c>
      <c r="BM848" s="24" t="str">
        <f t="shared" si="490"/>
        <v>FALSETRUE</v>
      </c>
      <c r="BN848" s="28">
        <v>0.38630000000000003</v>
      </c>
      <c r="BO848" s="28">
        <f t="shared" si="491"/>
        <v>0.34337777777777778</v>
      </c>
      <c r="BP848" s="24">
        <v>4.1500000000000004</v>
      </c>
      <c r="BQ848" s="24">
        <f t="shared" si="493"/>
        <v>144.75</v>
      </c>
      <c r="BR848" s="24">
        <v>12</v>
      </c>
      <c r="BS848" s="28">
        <v>4.18</v>
      </c>
      <c r="BT848" s="28">
        <v>425.81659999999999</v>
      </c>
      <c r="BU848" s="24"/>
      <c r="BV848" s="28">
        <v>1.64</v>
      </c>
      <c r="BW848" s="28">
        <v>167.0668</v>
      </c>
      <c r="BX848" s="24">
        <v>2669</v>
      </c>
      <c r="BY848" s="24">
        <v>6910</v>
      </c>
      <c r="BZ848" s="24">
        <v>608</v>
      </c>
      <c r="CA848" s="24">
        <v>2104</v>
      </c>
      <c r="CB848" s="24">
        <v>1202</v>
      </c>
      <c r="CC848" s="24">
        <v>6881</v>
      </c>
      <c r="CD848" s="24">
        <v>47.42</v>
      </c>
      <c r="CE848" s="24">
        <v>30.12</v>
      </c>
      <c r="CF848" s="24">
        <v>101.76</v>
      </c>
      <c r="CG848" s="24">
        <v>9061</v>
      </c>
      <c r="CH848" s="24">
        <v>1126</v>
      </c>
      <c r="CI848" s="24">
        <v>11.05</v>
      </c>
      <c r="CJ848" s="24" t="s">
        <v>98</v>
      </c>
      <c r="CK848" s="24">
        <v>2682</v>
      </c>
      <c r="CL848" s="28">
        <v>1.02</v>
      </c>
      <c r="CM848" s="28">
        <v>3.87</v>
      </c>
      <c r="CN848" s="24">
        <v>844</v>
      </c>
      <c r="CO848" s="24">
        <v>31.55</v>
      </c>
      <c r="CP848" s="24">
        <v>336</v>
      </c>
      <c r="CQ848" s="24">
        <v>961</v>
      </c>
      <c r="CR848" s="24">
        <v>440</v>
      </c>
      <c r="CS848" s="24">
        <v>1737</v>
      </c>
      <c r="CT848" s="24">
        <v>523</v>
      </c>
      <c r="CU848" s="24">
        <v>1086</v>
      </c>
      <c r="CV848" s="24">
        <v>838</v>
      </c>
      <c r="CW848" s="24">
        <v>574</v>
      </c>
      <c r="CX848" s="24">
        <v>75.69</v>
      </c>
      <c r="CY848" s="24">
        <v>97.49</v>
      </c>
      <c r="CZ848" s="24">
        <v>84.39</v>
      </c>
      <c r="DA848" s="24">
        <v>42.08</v>
      </c>
      <c r="DB848" s="24">
        <v>351</v>
      </c>
      <c r="DC848" s="24">
        <v>3.23</v>
      </c>
      <c r="DD848" s="24">
        <v>6.99</v>
      </c>
      <c r="DE848" s="24">
        <v>269</v>
      </c>
      <c r="DF848" s="24">
        <v>10.06</v>
      </c>
      <c r="DG848" s="24">
        <v>1.68</v>
      </c>
      <c r="DH848" s="24">
        <v>5.84</v>
      </c>
    </row>
    <row r="849" spans="1:112" ht="12.3" customHeight="1">
      <c r="A849" s="24">
        <v>860</v>
      </c>
      <c r="B849" s="24" t="s">
        <v>431</v>
      </c>
      <c r="C849" s="24" t="s">
        <v>432</v>
      </c>
      <c r="D849" s="25" t="s">
        <v>201</v>
      </c>
      <c r="E849" s="25" t="s">
        <v>1525</v>
      </c>
      <c r="F849" s="25" t="s">
        <v>201</v>
      </c>
      <c r="G849" s="25" t="s">
        <v>1526</v>
      </c>
      <c r="H849" s="37" t="s">
        <v>431</v>
      </c>
      <c r="I849" s="26">
        <v>9417</v>
      </c>
      <c r="J849" s="27">
        <v>9873.0940170940175</v>
      </c>
      <c r="K849" s="27">
        <f t="shared" si="466"/>
        <v>2629.2264</v>
      </c>
      <c r="L849" s="24">
        <v>1761</v>
      </c>
      <c r="M849" s="24">
        <v>447</v>
      </c>
      <c r="N849" s="24">
        <v>235</v>
      </c>
      <c r="O849" s="24">
        <f t="shared" si="467"/>
        <v>682</v>
      </c>
      <c r="P849" s="28">
        <v>27.92</v>
      </c>
      <c r="Q849" s="28">
        <f t="shared" si="468"/>
        <v>0.42523579433168479</v>
      </c>
      <c r="R849" s="29">
        <v>0.44256346958857207</v>
      </c>
      <c r="S849" s="29">
        <v>0.14465656885686404</v>
      </c>
      <c r="T849" s="29">
        <v>0.33699114730713686</v>
      </c>
      <c r="U849" s="28" t="s">
        <v>294</v>
      </c>
      <c r="V849" s="28" t="s">
        <v>295</v>
      </c>
      <c r="W849" s="28">
        <v>0.41349426874640555</v>
      </c>
      <c r="X849" s="27">
        <v>4082.4677908628023</v>
      </c>
      <c r="Y849" s="30">
        <f t="shared" si="469"/>
        <v>3.2693537087949155E-4</v>
      </c>
      <c r="Z849" s="27">
        <f t="shared" si="470"/>
        <v>3795.4677908628023</v>
      </c>
      <c r="AA849" s="27">
        <v>0</v>
      </c>
      <c r="AB849" s="27">
        <v>0</v>
      </c>
      <c r="AC849" s="27">
        <v>0</v>
      </c>
      <c r="AD849" s="27">
        <v>163</v>
      </c>
      <c r="AE849" s="27">
        <v>3621</v>
      </c>
      <c r="AF849" s="27">
        <f t="shared" si="471"/>
        <v>3621</v>
      </c>
      <c r="AG849" s="27">
        <f t="shared" si="472"/>
        <v>2</v>
      </c>
      <c r="AH849" s="27">
        <v>0</v>
      </c>
      <c r="AI849" s="27">
        <v>0</v>
      </c>
      <c r="AJ849" s="27">
        <v>124</v>
      </c>
      <c r="AK849" s="27">
        <v>163</v>
      </c>
      <c r="AL849" s="27">
        <v>3621</v>
      </c>
      <c r="AM849" s="27">
        <v>3908</v>
      </c>
      <c r="AN849" s="27">
        <f t="shared" si="473"/>
        <v>3</v>
      </c>
      <c r="AO849" s="27">
        <v>287</v>
      </c>
      <c r="AP849" s="30">
        <f t="shared" si="474"/>
        <v>1.6597498855235227E-4</v>
      </c>
      <c r="AQ849" s="30">
        <f t="shared" si="475"/>
        <v>0</v>
      </c>
      <c r="AR849" s="31">
        <f t="shared" si="476"/>
        <v>7.0300615878060482E-2</v>
      </c>
      <c r="AS849" s="31">
        <f t="shared" si="465"/>
        <v>7.0300615878060482E-2</v>
      </c>
      <c r="AT849" s="32">
        <f t="shared" si="477"/>
        <v>2.9068901754920565E-2</v>
      </c>
      <c r="AU849" s="24">
        <v>1032.908683328521</v>
      </c>
      <c r="AV849" s="28">
        <f t="shared" si="478"/>
        <v>2.8684436490950795E-2</v>
      </c>
      <c r="AW849" s="30">
        <f t="shared" si="479"/>
        <v>3.6840110812727002E-4</v>
      </c>
      <c r="AX849" s="33">
        <f t="shared" si="480"/>
        <v>2.8684436490950795E-2</v>
      </c>
      <c r="AY849" s="30">
        <f t="shared" si="481"/>
        <v>3.6840110812727002E-4</v>
      </c>
      <c r="AZ849" s="31">
        <f t="shared" si="482"/>
        <v>0.89766739463752454</v>
      </c>
      <c r="BA849" s="31">
        <f t="shared" si="492"/>
        <v>1032.908683328521</v>
      </c>
      <c r="BB849" s="33">
        <f t="shared" si="483"/>
        <v>0</v>
      </c>
      <c r="BC849" s="31">
        <f t="shared" si="484"/>
        <v>0.45630510023901577</v>
      </c>
      <c r="BD849" s="30">
        <f t="shared" si="485"/>
        <v>1.6096038232713927E-4</v>
      </c>
      <c r="BE849" s="31">
        <f t="shared" si="486"/>
        <v>0.94268340284418506</v>
      </c>
      <c r="BF849" s="31">
        <f t="shared" si="487"/>
        <v>0.45216820232049004</v>
      </c>
      <c r="BG849" s="31">
        <f t="shared" si="488"/>
        <v>0.6862387699908209</v>
      </c>
      <c r="BH849" s="24">
        <v>90.22</v>
      </c>
      <c r="BI849" s="24">
        <v>313.81450582299999</v>
      </c>
      <c r="BJ849" s="24">
        <f t="shared" si="459"/>
        <v>31.461560360956398</v>
      </c>
      <c r="BK849" s="28">
        <f t="shared" si="464"/>
        <v>1.5730780180478198E-2</v>
      </c>
      <c r="BL849" s="28" t="str">
        <f t="shared" si="489"/>
        <v>FALSETRUE</v>
      </c>
      <c r="BM849" s="24" t="str">
        <f t="shared" si="490"/>
        <v>FALSETRUE</v>
      </c>
      <c r="BN849" s="28">
        <v>0.42670000000000002</v>
      </c>
      <c r="BO849" s="28">
        <f t="shared" si="491"/>
        <v>0.3792888888888889</v>
      </c>
      <c r="BP849" s="24">
        <v>7.94</v>
      </c>
      <c r="BQ849" s="24">
        <f t="shared" si="493"/>
        <v>166.53333333333333</v>
      </c>
      <c r="BR849" s="24">
        <v>15</v>
      </c>
      <c r="BS849" s="28">
        <v>10.31</v>
      </c>
      <c r="BT849" s="28">
        <v>970.8927000000001</v>
      </c>
      <c r="BU849" s="24">
        <v>1.0900000000000001</v>
      </c>
      <c r="BV849" s="28">
        <v>21.61</v>
      </c>
      <c r="BW849" s="28">
        <v>2035.0137</v>
      </c>
      <c r="BX849" s="24">
        <v>2673</v>
      </c>
      <c r="BY849" s="24">
        <v>6264</v>
      </c>
      <c r="BZ849" s="24">
        <v>480</v>
      </c>
      <c r="CA849" s="24">
        <v>2091</v>
      </c>
      <c r="CB849" s="24">
        <v>1179</v>
      </c>
      <c r="CC849" s="24">
        <v>6147</v>
      </c>
      <c r="CD849" s="24">
        <v>50.34</v>
      </c>
      <c r="CE849" s="24">
        <v>28.55</v>
      </c>
      <c r="CF849" s="24">
        <v>107.01</v>
      </c>
      <c r="CG849" s="24">
        <v>8496</v>
      </c>
      <c r="CH849" s="24">
        <v>921</v>
      </c>
      <c r="CI849" s="24">
        <v>9.7799999999999994</v>
      </c>
      <c r="CJ849" s="24" t="s">
        <v>98</v>
      </c>
      <c r="CK849" s="24">
        <v>2649</v>
      </c>
      <c r="CL849" s="28">
        <v>1.03</v>
      </c>
      <c r="CM849" s="28">
        <v>3.66</v>
      </c>
      <c r="CN849" s="24">
        <v>811</v>
      </c>
      <c r="CO849" s="24">
        <v>30.75</v>
      </c>
      <c r="CP849" s="24">
        <v>456</v>
      </c>
      <c r="CQ849" s="24">
        <v>1124</v>
      </c>
      <c r="CR849" s="24">
        <v>823</v>
      </c>
      <c r="CS849" s="24">
        <v>2498</v>
      </c>
      <c r="CT849" s="24">
        <v>363</v>
      </c>
      <c r="CU849" s="24">
        <v>1043</v>
      </c>
      <c r="CV849" s="24">
        <v>838</v>
      </c>
      <c r="CW849" s="24">
        <v>648</v>
      </c>
      <c r="CX849" s="24">
        <v>51.49</v>
      </c>
      <c r="CY849" s="24">
        <v>93.88</v>
      </c>
      <c r="CZ849" s="24">
        <v>84.73</v>
      </c>
      <c r="DA849" s="24">
        <v>46.85</v>
      </c>
      <c r="DB849" s="24">
        <v>613</v>
      </c>
      <c r="DC849" s="24">
        <v>6.75</v>
      </c>
      <c r="DD849" s="24">
        <v>7.55</v>
      </c>
      <c r="DE849" s="24">
        <v>244</v>
      </c>
      <c r="DF849" s="24">
        <v>9.25</v>
      </c>
      <c r="DG849" s="24">
        <v>12.82</v>
      </c>
      <c r="DH849" s="24">
        <v>9.1300000000000008</v>
      </c>
    </row>
    <row r="850" spans="1:112" ht="12.3" customHeight="1">
      <c r="A850" s="24">
        <v>861</v>
      </c>
      <c r="B850" s="24" t="s">
        <v>431</v>
      </c>
      <c r="C850" s="24" t="s">
        <v>432</v>
      </c>
      <c r="D850" s="25" t="s">
        <v>201</v>
      </c>
      <c r="E850" s="25" t="s">
        <v>1525</v>
      </c>
      <c r="F850" s="25" t="s">
        <v>2259</v>
      </c>
      <c r="G850" s="25" t="s">
        <v>2260</v>
      </c>
      <c r="H850" s="37" t="s">
        <v>431</v>
      </c>
      <c r="I850" s="26">
        <v>5915</v>
      </c>
      <c r="J850" s="27">
        <v>6201.4814814814808</v>
      </c>
      <c r="K850" s="27">
        <f t="shared" si="466"/>
        <v>2147.1449999999995</v>
      </c>
      <c r="L850" s="24">
        <v>937</v>
      </c>
      <c r="M850" s="24">
        <v>397</v>
      </c>
      <c r="N850" s="24">
        <v>137</v>
      </c>
      <c r="O850" s="24">
        <f t="shared" si="467"/>
        <v>534</v>
      </c>
      <c r="P850" s="28">
        <v>36.299999999999997</v>
      </c>
      <c r="Q850" s="28">
        <f t="shared" si="468"/>
        <v>0.46865123479523357</v>
      </c>
      <c r="R850" s="29">
        <v>0.44256346958857207</v>
      </c>
      <c r="S850" s="29">
        <v>0.14465656885686404</v>
      </c>
      <c r="T850" s="29">
        <v>0.33699114730713686</v>
      </c>
      <c r="U850" s="28" t="s">
        <v>294</v>
      </c>
      <c r="V850" s="28" t="s">
        <v>295</v>
      </c>
      <c r="W850" s="28">
        <v>0.53760178923690971</v>
      </c>
      <c r="X850" s="27">
        <v>3333.9275403640058</v>
      </c>
      <c r="Y850" s="30">
        <f t="shared" si="469"/>
        <v>2.6699018650772934E-4</v>
      </c>
      <c r="Z850" s="27">
        <f t="shared" si="470"/>
        <v>3076.9275403640058</v>
      </c>
      <c r="AA850" s="27">
        <v>0</v>
      </c>
      <c r="AB850" s="27">
        <v>0</v>
      </c>
      <c r="AC850" s="27">
        <v>357</v>
      </c>
      <c r="AD850" s="27">
        <v>0</v>
      </c>
      <c r="AE850" s="27">
        <v>0</v>
      </c>
      <c r="AF850" s="27">
        <f t="shared" si="471"/>
        <v>357</v>
      </c>
      <c r="AG850" s="27">
        <f t="shared" si="472"/>
        <v>1</v>
      </c>
      <c r="AH850" s="27">
        <v>0</v>
      </c>
      <c r="AI850" s="27">
        <v>0</v>
      </c>
      <c r="AJ850" s="27">
        <v>357</v>
      </c>
      <c r="AK850" s="27">
        <v>0</v>
      </c>
      <c r="AL850" s="27">
        <v>0</v>
      </c>
      <c r="AM850" s="27">
        <v>357</v>
      </c>
      <c r="AN850" s="27">
        <f t="shared" si="473"/>
        <v>1</v>
      </c>
      <c r="AO850" s="27">
        <v>257</v>
      </c>
      <c r="AP850" s="30">
        <f t="shared" si="474"/>
        <v>1.48625686613082E-4</v>
      </c>
      <c r="AQ850" s="30">
        <f t="shared" si="475"/>
        <v>0</v>
      </c>
      <c r="AR850" s="31">
        <f t="shared" si="476"/>
        <v>7.7086258440979841E-2</v>
      </c>
      <c r="AS850" s="31">
        <f t="shared" si="465"/>
        <v>7.7086258440979841E-2</v>
      </c>
      <c r="AT850" s="32">
        <f t="shared" si="477"/>
        <v>4.1441710463449598E-2</v>
      </c>
      <c r="AU850" s="24">
        <v>764.46974429488557</v>
      </c>
      <c r="AV850" s="28">
        <f t="shared" si="478"/>
        <v>2.1229741005580862E-2</v>
      </c>
      <c r="AW850" s="30">
        <f t="shared" si="479"/>
        <v>2.7265866332002993E-4</v>
      </c>
      <c r="AX850" s="33">
        <f t="shared" si="480"/>
        <v>2.1229741005580862E-2</v>
      </c>
      <c r="AY850" s="30">
        <f t="shared" si="481"/>
        <v>2.7265866332002993E-4</v>
      </c>
      <c r="AZ850" s="31">
        <f t="shared" si="482"/>
        <v>0.89688200784886252</v>
      </c>
      <c r="BA850" s="31">
        <f t="shared" si="492"/>
        <v>764.46974429488557</v>
      </c>
      <c r="BB850" s="33">
        <f t="shared" si="483"/>
        <v>0</v>
      </c>
      <c r="BC850" s="31">
        <f t="shared" si="484"/>
        <v>0.45355840614767179</v>
      </c>
      <c r="BD850" s="30">
        <f t="shared" si="485"/>
        <v>1.1836449989464733E-4</v>
      </c>
      <c r="BE850" s="31">
        <f t="shared" si="486"/>
        <v>0.94251845868882111</v>
      </c>
      <c r="BF850" s="31">
        <f t="shared" si="487"/>
        <v>0.49346241270407959</v>
      </c>
      <c r="BG850" s="31">
        <f t="shared" si="488"/>
        <v>0.74890944872486276</v>
      </c>
      <c r="BH850" s="24">
        <v>49.57</v>
      </c>
      <c r="BI850" s="24">
        <v>224.833177689</v>
      </c>
      <c r="BJ850" s="24">
        <f t="shared" si="459"/>
        <v>27.582590546577013</v>
      </c>
      <c r="BK850" s="28">
        <f t="shared" si="464"/>
        <v>1.3791295273288507E-2</v>
      </c>
      <c r="BL850" s="28" t="str">
        <f t="shared" si="489"/>
        <v>TRUEFALSE</v>
      </c>
      <c r="BM850" s="24" t="str">
        <f t="shared" si="490"/>
        <v>FALSEFALSE</v>
      </c>
      <c r="BN850" s="28">
        <v>0.49399999999999999</v>
      </c>
      <c r="BO850" s="28">
        <f t="shared" si="491"/>
        <v>0.43911111111111112</v>
      </c>
      <c r="BP850" s="24">
        <v>11.25</v>
      </c>
      <c r="BQ850" s="24">
        <f t="shared" si="493"/>
        <v>158</v>
      </c>
      <c r="BR850" s="24">
        <v>9</v>
      </c>
      <c r="BS850" s="28">
        <v>11.9</v>
      </c>
      <c r="BT850" s="28">
        <v>703.8850000000001</v>
      </c>
      <c r="BU850" s="24"/>
      <c r="BV850" s="28">
        <v>75.47</v>
      </c>
      <c r="BW850" s="28">
        <v>4464.0505000000003</v>
      </c>
      <c r="BX850" s="24">
        <v>1852</v>
      </c>
      <c r="BY850" s="24">
        <v>3749</v>
      </c>
      <c r="BZ850" s="24">
        <v>314</v>
      </c>
      <c r="CA850" s="24">
        <v>1414</v>
      </c>
      <c r="CB850" s="24">
        <v>861</v>
      </c>
      <c r="CC850" s="24">
        <v>3640</v>
      </c>
      <c r="CD850" s="24">
        <v>57.78</v>
      </c>
      <c r="CE850" s="24">
        <v>27.64</v>
      </c>
      <c r="CF850" s="24">
        <v>103.4</v>
      </c>
      <c r="CG850" s="24">
        <v>2932</v>
      </c>
      <c r="CH850" s="24">
        <v>2983</v>
      </c>
      <c r="CI850" s="24">
        <v>50.43</v>
      </c>
      <c r="CJ850" s="24" t="s">
        <v>98</v>
      </c>
      <c r="CK850" s="24">
        <v>1526</v>
      </c>
      <c r="CL850" s="28">
        <v>1.02</v>
      </c>
      <c r="CM850" s="28">
        <v>3.94</v>
      </c>
      <c r="CN850" s="24">
        <v>418</v>
      </c>
      <c r="CO850" s="24">
        <v>27.52</v>
      </c>
      <c r="CP850" s="24">
        <v>158</v>
      </c>
      <c r="CQ850" s="24">
        <v>784</v>
      </c>
      <c r="CR850" s="24">
        <v>480</v>
      </c>
      <c r="CS850" s="24">
        <v>1422</v>
      </c>
      <c r="CT850" s="24">
        <v>227</v>
      </c>
      <c r="CU850" s="24">
        <v>748</v>
      </c>
      <c r="CV850" s="24">
        <v>524</v>
      </c>
      <c r="CW850" s="24">
        <v>249</v>
      </c>
      <c r="CX850" s="24">
        <v>49.13</v>
      </c>
      <c r="CY850" s="24">
        <v>92.92</v>
      </c>
      <c r="CZ850" s="24">
        <v>74.959999999999994</v>
      </c>
      <c r="DA850" s="24">
        <v>32.130000000000003</v>
      </c>
      <c r="DB850" s="24">
        <v>536</v>
      </c>
      <c r="DC850" s="24">
        <v>8.41</v>
      </c>
      <c r="DD850" s="24">
        <v>10.53</v>
      </c>
      <c r="DE850" s="24">
        <v>218</v>
      </c>
      <c r="DF850" s="24">
        <v>14.35</v>
      </c>
      <c r="DG850" s="24">
        <v>3.29</v>
      </c>
      <c r="DH850" s="24">
        <v>17.399999999999999</v>
      </c>
    </row>
    <row r="851" spans="1:112" ht="12.3" customHeight="1">
      <c r="A851" s="24">
        <v>862</v>
      </c>
      <c r="B851" s="24" t="s">
        <v>431</v>
      </c>
      <c r="C851" s="24" t="s">
        <v>432</v>
      </c>
      <c r="D851" s="25" t="s">
        <v>201</v>
      </c>
      <c r="E851" s="25" t="s">
        <v>1525</v>
      </c>
      <c r="F851" s="25" t="s">
        <v>1835</v>
      </c>
      <c r="G851" s="25" t="s">
        <v>1836</v>
      </c>
      <c r="H851" s="37" t="s">
        <v>431</v>
      </c>
      <c r="I851" s="26">
        <v>4342</v>
      </c>
      <c r="J851" s="27">
        <v>4552.2962962962965</v>
      </c>
      <c r="K851" s="27">
        <f t="shared" si="466"/>
        <v>1067.6977999999999</v>
      </c>
      <c r="L851" s="24">
        <v>837</v>
      </c>
      <c r="M851" s="24">
        <v>226</v>
      </c>
      <c r="N851" s="24">
        <v>47</v>
      </c>
      <c r="O851" s="24">
        <f t="shared" si="467"/>
        <v>273</v>
      </c>
      <c r="P851" s="28">
        <v>24.59</v>
      </c>
      <c r="Q851" s="28">
        <f t="shared" si="468"/>
        <v>0.40709816034710239</v>
      </c>
      <c r="R851" s="29">
        <v>0.44256346958857207</v>
      </c>
      <c r="S851" s="29">
        <v>0.14465656885686404</v>
      </c>
      <c r="T851" s="29">
        <v>0.33699114730713686</v>
      </c>
      <c r="U851" s="28" t="s">
        <v>294</v>
      </c>
      <c r="V851" s="28" t="s">
        <v>295</v>
      </c>
      <c r="W851" s="28">
        <v>0.36417707981640801</v>
      </c>
      <c r="X851" s="27">
        <v>1657.8419716442349</v>
      </c>
      <c r="Y851" s="30">
        <f t="shared" si="469"/>
        <v>1.3276459426628958E-4</v>
      </c>
      <c r="Z851" s="27">
        <f t="shared" si="470"/>
        <v>1657.8419716442349</v>
      </c>
      <c r="AA851" s="27">
        <v>0</v>
      </c>
      <c r="AB851" s="27">
        <v>0</v>
      </c>
      <c r="AC851" s="27">
        <v>0</v>
      </c>
      <c r="AD851" s="27">
        <v>0</v>
      </c>
      <c r="AE851" s="27">
        <v>0</v>
      </c>
      <c r="AF851" s="27">
        <f t="shared" si="471"/>
        <v>0</v>
      </c>
      <c r="AG851" s="27">
        <f t="shared" si="472"/>
        <v>0</v>
      </c>
      <c r="AH851" s="27">
        <v>0</v>
      </c>
      <c r="AI851" s="27">
        <v>0</v>
      </c>
      <c r="AJ851" s="27">
        <v>0</v>
      </c>
      <c r="AK851" s="27">
        <v>0</v>
      </c>
      <c r="AL851" s="27">
        <v>0</v>
      </c>
      <c r="AM851" s="27">
        <v>0</v>
      </c>
      <c r="AN851" s="27">
        <f t="shared" si="473"/>
        <v>0</v>
      </c>
      <c r="AO851" s="27">
        <v>0</v>
      </c>
      <c r="AP851" s="30">
        <f t="shared" si="474"/>
        <v>0</v>
      </c>
      <c r="AQ851" s="30">
        <f t="shared" si="475"/>
        <v>0</v>
      </c>
      <c r="AR851" s="31">
        <f t="shared" si="476"/>
        <v>0</v>
      </c>
      <c r="AS851" s="31">
        <f t="shared" si="465"/>
        <v>0</v>
      </c>
      <c r="AT851" s="32">
        <f t="shared" si="477"/>
        <v>0</v>
      </c>
      <c r="AU851" s="24">
        <v>324.48177811641955</v>
      </c>
      <c r="AV851" s="28">
        <f t="shared" si="478"/>
        <v>9.011035638559841E-3</v>
      </c>
      <c r="AW851" s="30">
        <f t="shared" si="479"/>
        <v>1.1573089524233953E-4</v>
      </c>
      <c r="AX851" s="33">
        <f t="shared" si="480"/>
        <v>9.011035638559841E-3</v>
      </c>
      <c r="AY851" s="30">
        <f t="shared" si="481"/>
        <v>1.1573089524233953E-4</v>
      </c>
      <c r="AZ851" s="31">
        <f t="shared" si="482"/>
        <v>0.89559471049531603</v>
      </c>
      <c r="BA851" s="31">
        <f t="shared" si="492"/>
        <v>324.48177811641955</v>
      </c>
      <c r="BB851" s="33">
        <f t="shared" si="483"/>
        <v>0</v>
      </c>
      <c r="BC851" s="31">
        <f t="shared" si="484"/>
        <v>0.44905640524081597</v>
      </c>
      <c r="BD851" s="30">
        <f t="shared" si="485"/>
        <v>1.3276459426628958E-4</v>
      </c>
      <c r="BE851" s="31">
        <f t="shared" si="486"/>
        <v>0.94257422021476334</v>
      </c>
      <c r="BF851" s="31">
        <f t="shared" si="487"/>
        <v>0.43562802154181252</v>
      </c>
      <c r="BG851" s="31">
        <f t="shared" si="488"/>
        <v>0.66113635621042777</v>
      </c>
      <c r="BH851" s="24">
        <v>59.77</v>
      </c>
      <c r="BI851" s="24">
        <v>165.33739697600001</v>
      </c>
      <c r="BJ851" s="24">
        <f t="shared" si="459"/>
        <v>27.533373450636201</v>
      </c>
      <c r="BK851" s="28">
        <f t="shared" si="464"/>
        <v>1.3766686725318101E-2</v>
      </c>
      <c r="BL851" s="28" t="str">
        <f t="shared" si="489"/>
        <v>FALSETRUE</v>
      </c>
      <c r="BM851" s="24" t="str">
        <f t="shared" si="490"/>
        <v>FALSETRUE</v>
      </c>
      <c r="BN851" s="28">
        <v>0.47249999999999998</v>
      </c>
      <c r="BO851" s="28">
        <f t="shared" si="491"/>
        <v>0.42</v>
      </c>
      <c r="BP851" s="24">
        <v>9.11</v>
      </c>
      <c r="BQ851" s="24">
        <f t="shared" si="493"/>
        <v>148.5</v>
      </c>
      <c r="BR851" s="24">
        <v>6</v>
      </c>
      <c r="BS851" s="28">
        <v>10.8</v>
      </c>
      <c r="BT851" s="28">
        <v>468.93600000000004</v>
      </c>
      <c r="BU851" s="24">
        <v>0.09</v>
      </c>
      <c r="BV851" s="28">
        <v>51.52</v>
      </c>
      <c r="BW851" s="28">
        <v>2236.9984000000004</v>
      </c>
      <c r="BX851" s="24">
        <v>1314</v>
      </c>
      <c r="BY851" s="24">
        <v>2781</v>
      </c>
      <c r="BZ851" s="24">
        <v>247</v>
      </c>
      <c r="CA851" s="24">
        <v>1040</v>
      </c>
      <c r="CB851" s="24">
        <v>591</v>
      </c>
      <c r="CC851" s="24">
        <v>2711</v>
      </c>
      <c r="CD851" s="24">
        <v>56.13</v>
      </c>
      <c r="CE851" s="24">
        <v>28.23</v>
      </c>
      <c r="CF851" s="24">
        <v>109.35</v>
      </c>
      <c r="CG851" s="24">
        <v>2595</v>
      </c>
      <c r="CH851" s="24">
        <v>1747</v>
      </c>
      <c r="CI851" s="24">
        <v>40.229999999999997</v>
      </c>
      <c r="CJ851" s="24" t="s">
        <v>98</v>
      </c>
      <c r="CK851" s="24">
        <v>1152</v>
      </c>
      <c r="CL851" s="28">
        <v>1.02</v>
      </c>
      <c r="CM851" s="28">
        <v>3.84</v>
      </c>
      <c r="CN851" s="24">
        <v>330</v>
      </c>
      <c r="CO851" s="24">
        <v>28.9</v>
      </c>
      <c r="CP851" s="24">
        <v>58</v>
      </c>
      <c r="CQ851" s="24">
        <v>317</v>
      </c>
      <c r="CR851" s="24">
        <v>516</v>
      </c>
      <c r="CS851" s="24">
        <v>891</v>
      </c>
      <c r="CT851" s="24">
        <v>186</v>
      </c>
      <c r="CU851" s="24">
        <v>530</v>
      </c>
      <c r="CV851" s="24">
        <v>399</v>
      </c>
      <c r="CW851" s="24">
        <v>201</v>
      </c>
      <c r="CX851" s="24">
        <v>52.54</v>
      </c>
      <c r="CY851" s="24">
        <v>95.67</v>
      </c>
      <c r="CZ851" s="24">
        <v>82.1</v>
      </c>
      <c r="DA851" s="24">
        <v>34.54</v>
      </c>
      <c r="DB851" s="24">
        <v>318</v>
      </c>
      <c r="DC851" s="24">
        <v>5.99</v>
      </c>
      <c r="DD851" s="24">
        <v>7.01</v>
      </c>
      <c r="DE851" s="24">
        <v>51</v>
      </c>
      <c r="DF851" s="24">
        <v>4.47</v>
      </c>
      <c r="DG851" s="24">
        <v>2.4500000000000002</v>
      </c>
      <c r="DH851" s="24">
        <v>14.68</v>
      </c>
    </row>
    <row r="852" spans="1:112" ht="12.3" customHeight="1">
      <c r="A852" s="24">
        <v>863</v>
      </c>
      <c r="B852" s="24" t="s">
        <v>431</v>
      </c>
      <c r="C852" s="24" t="s">
        <v>432</v>
      </c>
      <c r="D852" s="25" t="s">
        <v>201</v>
      </c>
      <c r="E852" s="25" t="s">
        <v>1525</v>
      </c>
      <c r="F852" s="25" t="s">
        <v>2555</v>
      </c>
      <c r="G852" s="25" t="s">
        <v>2556</v>
      </c>
      <c r="H852" s="37" t="s">
        <v>431</v>
      </c>
      <c r="I852" s="26">
        <v>2790</v>
      </c>
      <c r="J852" s="27">
        <v>2925.1282051282051</v>
      </c>
      <c r="K852" s="27">
        <f t="shared" si="466"/>
        <v>868.80600000000004</v>
      </c>
      <c r="L852" s="24">
        <v>513</v>
      </c>
      <c r="M852" s="24">
        <v>194</v>
      </c>
      <c r="N852" s="24">
        <v>38</v>
      </c>
      <c r="O852" s="24">
        <f t="shared" si="467"/>
        <v>232</v>
      </c>
      <c r="P852" s="28">
        <v>31.14</v>
      </c>
      <c r="Q852" s="28">
        <f t="shared" si="468"/>
        <v>0.44184696303367876</v>
      </c>
      <c r="R852" s="29">
        <v>0.44256346958857207</v>
      </c>
      <c r="S852" s="29">
        <v>0.14465656885686404</v>
      </c>
      <c r="T852" s="29">
        <v>0.33699114730713686</v>
      </c>
      <c r="U852" s="28" t="s">
        <v>294</v>
      </c>
      <c r="V852" s="28" t="s">
        <v>295</v>
      </c>
      <c r="W852" s="28">
        <v>0.4611823613453821</v>
      </c>
      <c r="X852" s="27">
        <v>1349.0175328790049</v>
      </c>
      <c r="Y852" s="30">
        <f t="shared" si="469"/>
        <v>1.0803307460792556E-4</v>
      </c>
      <c r="Z852" s="27">
        <f t="shared" si="470"/>
        <v>1277.0175328790049</v>
      </c>
      <c r="AA852" s="27">
        <v>0</v>
      </c>
      <c r="AB852" s="27">
        <v>112</v>
      </c>
      <c r="AC852" s="27">
        <v>0</v>
      </c>
      <c r="AD852" s="27">
        <v>0</v>
      </c>
      <c r="AE852" s="27">
        <v>0</v>
      </c>
      <c r="AF852" s="27">
        <f t="shared" si="471"/>
        <v>112</v>
      </c>
      <c r="AG852" s="27">
        <f t="shared" si="472"/>
        <v>1</v>
      </c>
      <c r="AH852" s="27">
        <v>0</v>
      </c>
      <c r="AI852" s="27">
        <v>112</v>
      </c>
      <c r="AJ852" s="27">
        <v>0</v>
      </c>
      <c r="AK852" s="27">
        <v>0</v>
      </c>
      <c r="AL852" s="27">
        <v>0</v>
      </c>
      <c r="AM852" s="27">
        <v>112</v>
      </c>
      <c r="AN852" s="27">
        <f t="shared" si="473"/>
        <v>1</v>
      </c>
      <c r="AO852" s="27">
        <v>72</v>
      </c>
      <c r="AP852" s="30">
        <f t="shared" si="474"/>
        <v>4.1638324654248651E-5</v>
      </c>
      <c r="AQ852" s="30">
        <f t="shared" si="475"/>
        <v>3.5317749376420989E-4</v>
      </c>
      <c r="AR852" s="31">
        <f t="shared" si="476"/>
        <v>5.337217511646513E-2</v>
      </c>
      <c r="AS852" s="31">
        <f t="shared" si="465"/>
        <v>5.337217511646513E-2</v>
      </c>
      <c r="AT852" s="32">
        <f t="shared" si="477"/>
        <v>2.4614305750350632E-2</v>
      </c>
      <c r="AU852" s="24">
        <v>308.53099974006062</v>
      </c>
      <c r="AV852" s="28">
        <f t="shared" si="478"/>
        <v>8.5680738388356961E-3</v>
      </c>
      <c r="AW852" s="30">
        <f t="shared" si="479"/>
        <v>1.1004183044485236E-4</v>
      </c>
      <c r="AX852" s="33">
        <f t="shared" si="480"/>
        <v>8.5680738388356961E-3</v>
      </c>
      <c r="AY852" s="30">
        <f t="shared" si="481"/>
        <v>-2.4313566331935754E-4</v>
      </c>
      <c r="AZ852" s="31">
        <f t="shared" si="482"/>
        <v>0.89265088495843525</v>
      </c>
      <c r="BA852" s="31">
        <f t="shared" si="492"/>
        <v>196.53099974006062</v>
      </c>
      <c r="BB852" s="33">
        <f t="shared" si="483"/>
        <v>0.36301052436987119</v>
      </c>
      <c r="BC852" s="31">
        <f t="shared" si="484"/>
        <v>0.44792747612861433</v>
      </c>
      <c r="BD852" s="30">
        <f t="shared" si="485"/>
        <v>6.6394749953676906E-5</v>
      </c>
      <c r="BE852" s="31">
        <f t="shared" si="486"/>
        <v>0.94231721607993602</v>
      </c>
      <c r="BF852" s="31">
        <f t="shared" si="487"/>
        <v>0.46786920349997535</v>
      </c>
      <c r="BG852" s="31">
        <f t="shared" si="488"/>
        <v>0.71006759227805805</v>
      </c>
      <c r="BH852" s="24">
        <v>0</v>
      </c>
      <c r="BI852" s="24">
        <v>395.65866540600001</v>
      </c>
      <c r="BJ852" s="24">
        <f t="shared" si="459"/>
        <v>7.3930598793447952</v>
      </c>
      <c r="BK852" s="28">
        <f t="shared" si="464"/>
        <v>3.6965299396723977E-3</v>
      </c>
      <c r="BL852" s="28" t="str">
        <f t="shared" si="489"/>
        <v>FALSEFALSE</v>
      </c>
      <c r="BM852" s="24" t="str">
        <f t="shared" si="490"/>
        <v>FALSEFALSE</v>
      </c>
      <c r="BN852" s="28">
        <v>0.4582</v>
      </c>
      <c r="BO852" s="28">
        <f t="shared" si="491"/>
        <v>0.40728888888888887</v>
      </c>
      <c r="BP852" s="24">
        <v>15.93</v>
      </c>
      <c r="BQ852" s="24">
        <f t="shared" si="493"/>
        <v>41.8125</v>
      </c>
      <c r="BR852" s="24">
        <v>16</v>
      </c>
      <c r="BS852" s="28">
        <v>33.700000000000003</v>
      </c>
      <c r="BT852" s="28">
        <v>940.23</v>
      </c>
      <c r="BU852" s="24">
        <v>1.91</v>
      </c>
      <c r="BV852" s="28">
        <v>24.150000000000002</v>
      </c>
      <c r="BW852" s="28">
        <v>673.78499999999997</v>
      </c>
      <c r="BX852" s="24">
        <v>812</v>
      </c>
      <c r="BY852" s="24">
        <v>1772</v>
      </c>
      <c r="BZ852" s="24">
        <v>206</v>
      </c>
      <c r="CA852" s="24">
        <v>616</v>
      </c>
      <c r="CB852" s="24">
        <v>399</v>
      </c>
      <c r="CC852" s="24">
        <v>1775</v>
      </c>
      <c r="CD852" s="24">
        <v>57.45</v>
      </c>
      <c r="CE852" s="24">
        <v>29.31</v>
      </c>
      <c r="CF852" s="24">
        <v>117.63</v>
      </c>
      <c r="CG852" s="24">
        <v>0</v>
      </c>
      <c r="CH852" s="24">
        <v>2790</v>
      </c>
      <c r="CI852" s="24">
        <v>100</v>
      </c>
      <c r="CJ852" s="24" t="s">
        <v>1980</v>
      </c>
      <c r="CK852" s="24">
        <v>749</v>
      </c>
      <c r="CL852" s="28">
        <v>1.02</v>
      </c>
      <c r="CM852" s="28">
        <v>3.79</v>
      </c>
      <c r="CN852" s="24">
        <v>187</v>
      </c>
      <c r="CO852" s="24">
        <v>25</v>
      </c>
      <c r="CP852" s="24">
        <v>53</v>
      </c>
      <c r="CQ852" s="24">
        <v>341</v>
      </c>
      <c r="CR852" s="24">
        <v>275</v>
      </c>
      <c r="CS852" s="24">
        <v>669</v>
      </c>
      <c r="CT852" s="24">
        <v>93</v>
      </c>
      <c r="CU852" s="24">
        <v>337</v>
      </c>
      <c r="CV852" s="24">
        <v>254</v>
      </c>
      <c r="CW852" s="24">
        <v>119</v>
      </c>
      <c r="CX852" s="24">
        <v>47.45</v>
      </c>
      <c r="CY852" s="24">
        <v>96.84</v>
      </c>
      <c r="CZ852" s="24">
        <v>76.97</v>
      </c>
      <c r="DA852" s="24">
        <v>31.56</v>
      </c>
      <c r="DB852" s="24">
        <v>365</v>
      </c>
      <c r="DC852" s="24">
        <v>4.3</v>
      </c>
      <c r="DD852" s="24">
        <v>5.35</v>
      </c>
      <c r="DE852" s="24">
        <v>31</v>
      </c>
      <c r="DF852" s="24">
        <v>4.1399999999999997</v>
      </c>
      <c r="DG852" s="24">
        <v>2.94</v>
      </c>
      <c r="DH852" s="24">
        <v>23.76</v>
      </c>
    </row>
    <row r="853" spans="1:112" ht="12.3" customHeight="1">
      <c r="A853" s="24">
        <v>864</v>
      </c>
      <c r="B853" s="24" t="s">
        <v>431</v>
      </c>
      <c r="C853" s="24" t="s">
        <v>432</v>
      </c>
      <c r="D853" s="25" t="s">
        <v>1716</v>
      </c>
      <c r="E853" s="25" t="s">
        <v>1717</v>
      </c>
      <c r="F853" s="25" t="s">
        <v>1716</v>
      </c>
      <c r="G853" s="25" t="s">
        <v>2416</v>
      </c>
      <c r="H853" s="37" t="s">
        <v>431</v>
      </c>
      <c r="I853" s="26">
        <v>6967</v>
      </c>
      <c r="J853" s="27">
        <v>7181.7961351231734</v>
      </c>
      <c r="K853" s="27">
        <f t="shared" si="466"/>
        <v>822.80269999999985</v>
      </c>
      <c r="L853" s="24">
        <v>2120</v>
      </c>
      <c r="M853" s="24">
        <v>239</v>
      </c>
      <c r="N853" s="24">
        <v>45</v>
      </c>
      <c r="O853" s="24">
        <f t="shared" si="467"/>
        <v>284</v>
      </c>
      <c r="P853" s="28">
        <v>11.809999999999999</v>
      </c>
      <c r="Q853" s="28">
        <f t="shared" si="468"/>
        <v>0.38097204681111702</v>
      </c>
      <c r="R853" s="29">
        <v>0.40419414498523559</v>
      </c>
      <c r="S853" s="29">
        <v>0.10471518944263468</v>
      </c>
      <c r="T853" s="29">
        <v>0.17673823481450573</v>
      </c>
      <c r="U853" s="28" t="s">
        <v>294</v>
      </c>
      <c r="V853" s="28" t="s">
        <v>295</v>
      </c>
      <c r="W853" s="28">
        <v>0.28902871492701937</v>
      </c>
      <c r="X853" s="27">
        <v>2075.7453078024851</v>
      </c>
      <c r="Y853" s="30">
        <f t="shared" si="469"/>
        <v>1.6623145529198283E-4</v>
      </c>
      <c r="Z853" s="27">
        <f t="shared" si="470"/>
        <v>1724.7453078024851</v>
      </c>
      <c r="AA853" s="27">
        <v>0</v>
      </c>
      <c r="AB853" s="27">
        <v>0</v>
      </c>
      <c r="AC853" s="27">
        <v>195</v>
      </c>
      <c r="AD853" s="27">
        <v>8</v>
      </c>
      <c r="AE853" s="27">
        <v>1365</v>
      </c>
      <c r="AF853" s="27">
        <f t="shared" si="471"/>
        <v>1365</v>
      </c>
      <c r="AG853" s="27">
        <f t="shared" si="472"/>
        <v>3</v>
      </c>
      <c r="AH853" s="27">
        <v>0</v>
      </c>
      <c r="AI853" s="27">
        <v>140</v>
      </c>
      <c r="AJ853" s="27">
        <v>203</v>
      </c>
      <c r="AK853" s="27">
        <v>8</v>
      </c>
      <c r="AL853" s="27">
        <v>1365</v>
      </c>
      <c r="AM853" s="27">
        <v>1716</v>
      </c>
      <c r="AN853" s="27">
        <f t="shared" si="473"/>
        <v>4</v>
      </c>
      <c r="AO853" s="27">
        <v>351</v>
      </c>
      <c r="AP853" s="30">
        <f t="shared" si="474"/>
        <v>2.0298683268946219E-4</v>
      </c>
      <c r="AQ853" s="30">
        <f t="shared" si="475"/>
        <v>4.4147186720526233E-4</v>
      </c>
      <c r="AR853" s="31">
        <f t="shared" si="476"/>
        <v>0.16909588988621671</v>
      </c>
      <c r="AS853" s="31">
        <f t="shared" si="465"/>
        <v>0.16909588988621671</v>
      </c>
      <c r="AT853" s="32">
        <f t="shared" si="477"/>
        <v>4.887356775325398E-2</v>
      </c>
      <c r="AU853" s="24">
        <v>530.65672060600753</v>
      </c>
      <c r="AV853" s="28">
        <f t="shared" si="478"/>
        <v>1.4736626041004975E-2</v>
      </c>
      <c r="AW853" s="30">
        <f t="shared" si="479"/>
        <v>1.8926602812211857E-4</v>
      </c>
      <c r="AX853" s="33">
        <f t="shared" si="480"/>
        <v>1.4736626041004975E-2</v>
      </c>
      <c r="AY853" s="30">
        <f t="shared" si="481"/>
        <v>-2.5220583908314376E-4</v>
      </c>
      <c r="AZ853" s="31">
        <f t="shared" si="482"/>
        <v>0.89257648121587296</v>
      </c>
      <c r="BA853" s="31">
        <f t="shared" si="492"/>
        <v>390.65672060600753</v>
      </c>
      <c r="BB853" s="33">
        <f t="shared" si="483"/>
        <v>0.2638240402196747</v>
      </c>
      <c r="BC853" s="31">
        <f t="shared" si="484"/>
        <v>0.43716908408070454</v>
      </c>
      <c r="BD853" s="30">
        <f t="shared" si="485"/>
        <v>-3.6755377397479366E-5</v>
      </c>
      <c r="BE853" s="31">
        <f t="shared" si="486"/>
        <v>0.94191778755163691</v>
      </c>
      <c r="BF853" s="31">
        <f t="shared" si="487"/>
        <v>0.41037091131131609</v>
      </c>
      <c r="BG853" s="31">
        <f t="shared" si="488"/>
        <v>0.6228045846060779</v>
      </c>
      <c r="BH853" s="24">
        <v>42.18</v>
      </c>
      <c r="BI853" s="24">
        <v>131.203186147</v>
      </c>
      <c r="BJ853" s="24">
        <f t="shared" si="459"/>
        <v>54.73797051755048</v>
      </c>
      <c r="BK853" s="28">
        <f t="shared" si="464"/>
        <v>2.7368985258775239E-2</v>
      </c>
      <c r="BL853" s="28" t="str">
        <f t="shared" si="489"/>
        <v>FALSEFALSE</v>
      </c>
      <c r="BM853" s="24" t="str">
        <f t="shared" si="490"/>
        <v>FALSEFALSE</v>
      </c>
      <c r="BN853" s="28">
        <v>0.29469999999999996</v>
      </c>
      <c r="BO853" s="28">
        <f t="shared" si="491"/>
        <v>0.2619555555555555</v>
      </c>
      <c r="BP853" s="24">
        <v>6.54</v>
      </c>
      <c r="BQ853" s="24">
        <f t="shared" si="493"/>
        <v>114.75</v>
      </c>
      <c r="BR853" s="24">
        <v>16</v>
      </c>
      <c r="BS853" s="28">
        <v>3.3200000000000003</v>
      </c>
      <c r="BT853" s="28">
        <v>231.30440000000002</v>
      </c>
      <c r="BU853" s="24">
        <v>0.08</v>
      </c>
      <c r="BV853" s="28">
        <v>14.799999999999999</v>
      </c>
      <c r="BW853" s="28">
        <v>1031.116</v>
      </c>
      <c r="BX853" s="24">
        <v>1448</v>
      </c>
      <c r="BY853" s="24">
        <v>4913</v>
      </c>
      <c r="BZ853" s="24">
        <v>606</v>
      </c>
      <c r="CA853" s="24">
        <v>1150</v>
      </c>
      <c r="CB853" s="24">
        <v>640</v>
      </c>
      <c r="CC853" s="24">
        <v>5177</v>
      </c>
      <c r="CD853" s="24">
        <v>41.81</v>
      </c>
      <c r="CE853" s="24">
        <v>33.26</v>
      </c>
      <c r="CF853" s="24">
        <v>113.12</v>
      </c>
      <c r="CG853" s="24">
        <v>2939</v>
      </c>
      <c r="CH853" s="24">
        <v>4028</v>
      </c>
      <c r="CI853" s="24">
        <v>57.82</v>
      </c>
      <c r="CJ853" s="24" t="s">
        <v>1980</v>
      </c>
      <c r="CK853" s="24">
        <v>2501</v>
      </c>
      <c r="CL853" s="28">
        <v>1</v>
      </c>
      <c r="CM853" s="28">
        <v>2.79</v>
      </c>
      <c r="CN853" s="24">
        <v>726</v>
      </c>
      <c r="CO853" s="24">
        <v>29.05</v>
      </c>
      <c r="CP853" s="24">
        <v>341</v>
      </c>
      <c r="CQ853" s="24">
        <v>671</v>
      </c>
      <c r="CR853" s="24">
        <v>824</v>
      </c>
      <c r="CS853" s="24">
        <v>1836</v>
      </c>
      <c r="CT853" s="24">
        <v>270</v>
      </c>
      <c r="CU853" s="24">
        <v>582</v>
      </c>
      <c r="CV853" s="24">
        <v>456</v>
      </c>
      <c r="CW853" s="24">
        <v>377</v>
      </c>
      <c r="CX853" s="24">
        <v>69.41</v>
      </c>
      <c r="CY853" s="24">
        <v>97.32</v>
      </c>
      <c r="CZ853" s="24">
        <v>85.55</v>
      </c>
      <c r="DA853" s="24">
        <v>43.48</v>
      </c>
      <c r="DB853" s="24">
        <v>395</v>
      </c>
      <c r="DC853" s="24">
        <v>3.48</v>
      </c>
      <c r="DD853" s="24">
        <v>3.8</v>
      </c>
      <c r="DE853" s="24">
        <v>65</v>
      </c>
      <c r="DF853" s="24">
        <v>2.6</v>
      </c>
      <c r="DG853" s="24">
        <v>1</v>
      </c>
      <c r="DH853" s="24">
        <v>5.91</v>
      </c>
    </row>
    <row r="854" spans="1:112" ht="12.3" customHeight="1">
      <c r="A854" s="24">
        <v>865</v>
      </c>
      <c r="B854" s="24" t="s">
        <v>431</v>
      </c>
      <c r="C854" s="24" t="s">
        <v>432</v>
      </c>
      <c r="D854" s="25" t="s">
        <v>1716</v>
      </c>
      <c r="E854" s="25" t="s">
        <v>1717</v>
      </c>
      <c r="F854" s="25" t="s">
        <v>1718</v>
      </c>
      <c r="G854" s="25" t="s">
        <v>1719</v>
      </c>
      <c r="H854" s="37" t="s">
        <v>431</v>
      </c>
      <c r="I854" s="26">
        <v>6591</v>
      </c>
      <c r="J854" s="27">
        <v>6794.2038648768257</v>
      </c>
      <c r="K854" s="27">
        <f t="shared" si="466"/>
        <v>1416.4059000000002</v>
      </c>
      <c r="L854" s="24">
        <v>1932</v>
      </c>
      <c r="M854" s="24">
        <v>460</v>
      </c>
      <c r="N854" s="24">
        <v>69</v>
      </c>
      <c r="O854" s="24">
        <f t="shared" si="467"/>
        <v>529</v>
      </c>
      <c r="P854" s="28">
        <v>21.490000000000002</v>
      </c>
      <c r="Q854" s="28">
        <f t="shared" si="468"/>
        <v>0.46480402091703382</v>
      </c>
      <c r="R854" s="29">
        <v>0.40419414498523559</v>
      </c>
      <c r="S854" s="29">
        <v>0.10471518944263468</v>
      </c>
      <c r="T854" s="29">
        <v>0.17673823481450573</v>
      </c>
      <c r="U854" s="28" t="s">
        <v>294</v>
      </c>
      <c r="V854" s="28" t="s">
        <v>295</v>
      </c>
      <c r="W854" s="28">
        <v>0.52592947364789566</v>
      </c>
      <c r="X854" s="27">
        <v>3573.2720625111674</v>
      </c>
      <c r="Y854" s="30">
        <f t="shared" si="469"/>
        <v>2.8615756127337797E-4</v>
      </c>
      <c r="Z854" s="27">
        <f t="shared" si="470"/>
        <v>2255.2720625111674</v>
      </c>
      <c r="AA854" s="27">
        <v>1100</v>
      </c>
      <c r="AB854" s="27">
        <v>0</v>
      </c>
      <c r="AC854" s="27">
        <v>0</v>
      </c>
      <c r="AD854" s="27">
        <v>0</v>
      </c>
      <c r="AE854" s="27">
        <v>0</v>
      </c>
      <c r="AF854" s="27">
        <f t="shared" si="471"/>
        <v>1100</v>
      </c>
      <c r="AG854" s="27">
        <f t="shared" si="472"/>
        <v>1</v>
      </c>
      <c r="AH854" s="27">
        <v>1100</v>
      </c>
      <c r="AI854" s="27">
        <v>116</v>
      </c>
      <c r="AJ854" s="27">
        <v>0</v>
      </c>
      <c r="AK854" s="27">
        <v>0</v>
      </c>
      <c r="AL854" s="27">
        <v>0</v>
      </c>
      <c r="AM854" s="27">
        <v>1100</v>
      </c>
      <c r="AN854" s="27">
        <f t="shared" si="473"/>
        <v>2</v>
      </c>
      <c r="AO854" s="27">
        <v>1318</v>
      </c>
      <c r="AP854" s="30">
        <f t="shared" si="474"/>
        <v>7.6221266519860731E-4</v>
      </c>
      <c r="AQ854" s="30">
        <f t="shared" si="475"/>
        <v>3.6579097568436024E-4</v>
      </c>
      <c r="AR854" s="31">
        <f t="shared" si="476"/>
        <v>0.36884960813024598</v>
      </c>
      <c r="AS854" s="31">
        <f t="shared" si="465"/>
        <v>0.36884960813024598</v>
      </c>
      <c r="AT854" s="32">
        <f t="shared" si="477"/>
        <v>0.19398888025917285</v>
      </c>
      <c r="AU854" s="24">
        <v>678.97495047943335</v>
      </c>
      <c r="AV854" s="28">
        <f t="shared" si="478"/>
        <v>1.8855504034696297E-2</v>
      </c>
      <c r="AW854" s="30">
        <f t="shared" si="479"/>
        <v>2.4216576758869692E-4</v>
      </c>
      <c r="AX854" s="33">
        <f t="shared" si="480"/>
        <v>1.8855504034696297E-2</v>
      </c>
      <c r="AY854" s="30">
        <f t="shared" si="481"/>
        <v>-1.2362520809566332E-4</v>
      </c>
      <c r="AZ854" s="31">
        <f t="shared" si="482"/>
        <v>0.8936312435948649</v>
      </c>
      <c r="BA854" s="31">
        <f t="shared" si="492"/>
        <v>562.97495047943335</v>
      </c>
      <c r="BB854" s="33">
        <f t="shared" si="483"/>
        <v>0.17084577261368897</v>
      </c>
      <c r="BC854" s="31">
        <f t="shared" si="484"/>
        <v>0.43889363087159894</v>
      </c>
      <c r="BD854" s="30">
        <f t="shared" si="485"/>
        <v>-4.7605510392522934E-4</v>
      </c>
      <c r="BE854" s="31">
        <f t="shared" si="486"/>
        <v>0.94021668598487085</v>
      </c>
      <c r="BF854" s="31">
        <f t="shared" si="487"/>
        <v>0.48881077239801329</v>
      </c>
      <c r="BG854" s="31">
        <f t="shared" si="488"/>
        <v>0.74184982819937495</v>
      </c>
      <c r="BH854" s="24">
        <v>65.239999999999995</v>
      </c>
      <c r="BI854" s="24">
        <v>68.043661127700005</v>
      </c>
      <c r="BJ854" s="24">
        <f t="shared" si="459"/>
        <v>99.850651071315767</v>
      </c>
      <c r="BK854" s="28">
        <f t="shared" si="464"/>
        <v>4.9925325535657886E-2</v>
      </c>
      <c r="BL854" s="28" t="str">
        <f t="shared" si="489"/>
        <v>TRUETRUE</v>
      </c>
      <c r="BM854" s="24" t="str">
        <f t="shared" si="490"/>
        <v>FALSETRUE</v>
      </c>
      <c r="BN854" s="28">
        <v>0.28839999999999999</v>
      </c>
      <c r="BO854" s="28">
        <f t="shared" si="491"/>
        <v>0.25635555555555556</v>
      </c>
      <c r="BP854" s="24">
        <v>6.51</v>
      </c>
      <c r="BQ854" s="24">
        <f t="shared" si="493"/>
        <v>99.307692307692307</v>
      </c>
      <c r="BR854" s="24">
        <v>13</v>
      </c>
      <c r="BS854" s="28">
        <v>2.21</v>
      </c>
      <c r="BT854" s="28">
        <v>145.66109999999998</v>
      </c>
      <c r="BU854" s="24"/>
      <c r="BV854" s="28">
        <v>28.43</v>
      </c>
      <c r="BW854" s="28">
        <v>1873.8213000000001</v>
      </c>
      <c r="BX854" s="24">
        <v>1353</v>
      </c>
      <c r="BY854" s="24">
        <v>4692</v>
      </c>
      <c r="BZ854" s="24">
        <v>546</v>
      </c>
      <c r="CA854" s="24">
        <v>1057</v>
      </c>
      <c r="CB854" s="24">
        <v>586</v>
      </c>
      <c r="CC854" s="24">
        <v>4948</v>
      </c>
      <c r="CD854" s="24">
        <v>40.47</v>
      </c>
      <c r="CE854" s="24">
        <v>33.729999999999997</v>
      </c>
      <c r="CF854" s="24">
        <v>106.1</v>
      </c>
      <c r="CG854" s="24">
        <v>4300</v>
      </c>
      <c r="CH854" s="24">
        <v>2291</v>
      </c>
      <c r="CI854" s="24">
        <v>34.76</v>
      </c>
      <c r="CJ854" s="24" t="s">
        <v>98</v>
      </c>
      <c r="CK854" s="24">
        <v>2572</v>
      </c>
      <c r="CL854" s="28">
        <v>1</v>
      </c>
      <c r="CM854" s="28">
        <v>2.56</v>
      </c>
      <c r="CN854" s="24">
        <v>812</v>
      </c>
      <c r="CO854" s="24">
        <v>31.57</v>
      </c>
      <c r="CP854" s="24">
        <v>330</v>
      </c>
      <c r="CQ854" s="24">
        <v>583</v>
      </c>
      <c r="CR854" s="24">
        <v>239</v>
      </c>
      <c r="CS854" s="24">
        <v>1291</v>
      </c>
      <c r="CT854" s="24">
        <v>254</v>
      </c>
      <c r="CU854" s="24">
        <v>544</v>
      </c>
      <c r="CV854" s="24">
        <v>390</v>
      </c>
      <c r="CW854" s="24">
        <v>342</v>
      </c>
      <c r="CX854" s="24">
        <v>76.05</v>
      </c>
      <c r="CY854" s="24">
        <v>96.8</v>
      </c>
      <c r="CZ854" s="24">
        <v>81.08</v>
      </c>
      <c r="DA854" s="24">
        <v>47.63</v>
      </c>
      <c r="DB854" s="24">
        <v>373</v>
      </c>
      <c r="DC854" s="24">
        <v>4.07</v>
      </c>
      <c r="DD854" s="24">
        <v>2.41</v>
      </c>
      <c r="DE854" s="24">
        <v>53</v>
      </c>
      <c r="DF854" s="24">
        <v>2.06</v>
      </c>
      <c r="DG854" s="24">
        <v>13.53</v>
      </c>
      <c r="DH854" s="24">
        <v>5.12</v>
      </c>
    </row>
    <row r="855" spans="1:112" ht="12.3" customHeight="1">
      <c r="A855" s="24">
        <v>866</v>
      </c>
      <c r="B855" s="24" t="s">
        <v>431</v>
      </c>
      <c r="C855" s="24" t="s">
        <v>432</v>
      </c>
      <c r="D855" s="25" t="s">
        <v>1344</v>
      </c>
      <c r="E855" s="25" t="s">
        <v>1345</v>
      </c>
      <c r="F855" s="25" t="s">
        <v>1344</v>
      </c>
      <c r="G855" s="25" t="s">
        <v>1346</v>
      </c>
      <c r="H855" s="37" t="s">
        <v>431</v>
      </c>
      <c r="I855" s="26">
        <v>19547</v>
      </c>
      <c r="J855" s="27">
        <v>20404</v>
      </c>
      <c r="K855" s="27">
        <f t="shared" si="466"/>
        <v>2230.3126999999999</v>
      </c>
      <c r="L855" s="24">
        <v>5304</v>
      </c>
      <c r="M855" s="24">
        <v>588</v>
      </c>
      <c r="N855" s="24">
        <v>95</v>
      </c>
      <c r="O855" s="24">
        <f t="shared" si="467"/>
        <v>683</v>
      </c>
      <c r="P855" s="28">
        <v>11.41</v>
      </c>
      <c r="Q855" s="28">
        <f t="shared" si="468"/>
        <v>0.4024790119414377</v>
      </c>
      <c r="R855" s="29">
        <v>0.35321319271677626</v>
      </c>
      <c r="S855" s="29">
        <v>2.1505447799457431E-2</v>
      </c>
      <c r="T855" s="29">
        <v>0.2031369769079876</v>
      </c>
      <c r="U855" s="28" t="s">
        <v>237</v>
      </c>
      <c r="V855" s="28" t="s">
        <v>129</v>
      </c>
      <c r="W855" s="28">
        <v>0.35321319271677626</v>
      </c>
      <c r="X855" s="27">
        <v>7206.9619841931026</v>
      </c>
      <c r="Y855" s="30">
        <f t="shared" si="469"/>
        <v>5.7715355268451464E-4</v>
      </c>
      <c r="Z855" s="27">
        <f t="shared" si="470"/>
        <v>6827.9619841931026</v>
      </c>
      <c r="AA855" s="27">
        <v>0</v>
      </c>
      <c r="AB855" s="27">
        <v>0</v>
      </c>
      <c r="AC855" s="27">
        <v>70</v>
      </c>
      <c r="AD855" s="27">
        <v>7</v>
      </c>
      <c r="AE855" s="27">
        <v>1538</v>
      </c>
      <c r="AF855" s="27">
        <f t="shared" si="471"/>
        <v>1538</v>
      </c>
      <c r="AG855" s="27">
        <f t="shared" si="472"/>
        <v>3</v>
      </c>
      <c r="AH855" s="27">
        <v>0</v>
      </c>
      <c r="AI855" s="27">
        <v>321</v>
      </c>
      <c r="AJ855" s="27">
        <v>51</v>
      </c>
      <c r="AK855" s="27">
        <v>7</v>
      </c>
      <c r="AL855" s="27">
        <v>1538</v>
      </c>
      <c r="AM855" s="27">
        <v>1917</v>
      </c>
      <c r="AN855" s="27">
        <f t="shared" si="473"/>
        <v>4</v>
      </c>
      <c r="AO855" s="27">
        <v>379</v>
      </c>
      <c r="AP855" s="30">
        <f t="shared" si="474"/>
        <v>2.1917951449944778E-4</v>
      </c>
      <c r="AQ855" s="30">
        <f t="shared" si="475"/>
        <v>1.0122319240920658E-3</v>
      </c>
      <c r="AR855" s="31">
        <f t="shared" si="476"/>
        <v>5.2588039291903269E-2</v>
      </c>
      <c r="AS855" s="31">
        <f t="shared" si="465"/>
        <v>5.2588039291903269E-2</v>
      </c>
      <c r="AT855" s="32">
        <f t="shared" si="477"/>
        <v>1.857478925700843E-2</v>
      </c>
      <c r="AU855" s="24">
        <v>1629.0192448097721</v>
      </c>
      <c r="AV855" s="28">
        <f t="shared" si="478"/>
        <v>4.5238751328630908E-2</v>
      </c>
      <c r="AW855" s="30">
        <f t="shared" si="479"/>
        <v>5.8101215009119446E-4</v>
      </c>
      <c r="AX855" s="33">
        <f t="shared" si="480"/>
        <v>4.5238751328630908E-2</v>
      </c>
      <c r="AY855" s="30">
        <f t="shared" si="481"/>
        <v>-4.3121977400087136E-4</v>
      </c>
      <c r="AZ855" s="31">
        <f t="shared" si="482"/>
        <v>0.8911080083796733</v>
      </c>
      <c r="BA855" s="31">
        <f t="shared" si="492"/>
        <v>1308.0192448097721</v>
      </c>
      <c r="BB855" s="33">
        <f t="shared" si="483"/>
        <v>0.19705107906044697</v>
      </c>
      <c r="BC855" s="31">
        <f t="shared" si="484"/>
        <v>0.42985331747502681</v>
      </c>
      <c r="BD855" s="30">
        <f t="shared" si="485"/>
        <v>3.5797403818506687E-4</v>
      </c>
      <c r="BE855" s="31">
        <f t="shared" si="486"/>
        <v>0.94344629937795532</v>
      </c>
      <c r="BF855" s="31">
        <f t="shared" si="487"/>
        <v>0.43241221521580536</v>
      </c>
      <c r="BG855" s="31">
        <f t="shared" si="488"/>
        <v>0.65625584721761776</v>
      </c>
      <c r="BH855" s="24">
        <v>75.510000000000005</v>
      </c>
      <c r="BI855" s="24">
        <v>131.896632982</v>
      </c>
      <c r="BJ855" s="24">
        <f t="shared" si="459"/>
        <v>154.69689815951969</v>
      </c>
      <c r="BK855" s="28">
        <f t="shared" si="464"/>
        <v>7.7348449079759851E-2</v>
      </c>
      <c r="BL855" s="28" t="str">
        <f t="shared" si="489"/>
        <v>FALSETRUE</v>
      </c>
      <c r="BM855" s="24" t="str">
        <f t="shared" si="490"/>
        <v>FALSETRUE</v>
      </c>
      <c r="BN855" s="28">
        <v>0.31850000000000001</v>
      </c>
      <c r="BO855" s="28">
        <f t="shared" si="491"/>
        <v>0.28311111111111109</v>
      </c>
      <c r="BP855" s="24">
        <v>5.74</v>
      </c>
      <c r="BQ855" s="24">
        <f t="shared" si="493"/>
        <v>124.64864864864865</v>
      </c>
      <c r="BR855" s="24">
        <v>37</v>
      </c>
      <c r="BS855" s="28">
        <v>3.8200000000000003</v>
      </c>
      <c r="BT855" s="28">
        <v>746.69540000000006</v>
      </c>
      <c r="BU855" s="24">
        <v>0.21</v>
      </c>
      <c r="BV855" s="28">
        <v>10.75</v>
      </c>
      <c r="BW855" s="28">
        <v>2101.3024999999998</v>
      </c>
      <c r="BX855" s="24">
        <v>4314</v>
      </c>
      <c r="BY855" s="24">
        <v>13544</v>
      </c>
      <c r="BZ855" s="24">
        <v>1689</v>
      </c>
      <c r="CA855" s="24">
        <v>3314</v>
      </c>
      <c r="CB855" s="24">
        <v>2006</v>
      </c>
      <c r="CC855" s="24">
        <v>14227</v>
      </c>
      <c r="CD855" s="24">
        <v>44.32</v>
      </c>
      <c r="CE855" s="24">
        <v>33.090000000000003</v>
      </c>
      <c r="CF855" s="24">
        <v>102.33</v>
      </c>
      <c r="CG855" s="24">
        <v>14759</v>
      </c>
      <c r="CH855" s="24">
        <v>4788</v>
      </c>
      <c r="CI855" s="24">
        <v>24.49</v>
      </c>
      <c r="CJ855" s="24" t="s">
        <v>98</v>
      </c>
      <c r="CK855" s="24">
        <v>6239</v>
      </c>
      <c r="CL855" s="28">
        <v>1.01</v>
      </c>
      <c r="CM855" s="28">
        <v>3.16</v>
      </c>
      <c r="CN855" s="24">
        <v>2145</v>
      </c>
      <c r="CO855" s="24">
        <v>34.42</v>
      </c>
      <c r="CP855" s="24">
        <v>930</v>
      </c>
      <c r="CQ855" s="24">
        <v>1910</v>
      </c>
      <c r="CR855" s="24">
        <v>1536</v>
      </c>
      <c r="CS855" s="24">
        <v>4612</v>
      </c>
      <c r="CT855" s="24">
        <v>736</v>
      </c>
      <c r="CU855" s="24">
        <v>1663</v>
      </c>
      <c r="CV855" s="24">
        <v>1420</v>
      </c>
      <c r="CW855" s="24">
        <v>1145</v>
      </c>
      <c r="CX855" s="24">
        <v>68.47</v>
      </c>
      <c r="CY855" s="24">
        <v>96.41</v>
      </c>
      <c r="CZ855" s="24">
        <v>84.22</v>
      </c>
      <c r="DA855" s="24">
        <v>47.63</v>
      </c>
      <c r="DB855" s="24">
        <v>964</v>
      </c>
      <c r="DC855" s="24">
        <v>4.16</v>
      </c>
      <c r="DD855" s="24">
        <v>3.21</v>
      </c>
      <c r="DE855" s="24">
        <v>150</v>
      </c>
      <c r="DF855" s="24">
        <v>2.41</v>
      </c>
      <c r="DG855" s="24">
        <v>1.49</v>
      </c>
      <c r="DH855" s="24">
        <v>5.38</v>
      </c>
    </row>
    <row r="856" spans="1:112" ht="12.3" customHeight="1">
      <c r="A856" s="24">
        <v>867</v>
      </c>
      <c r="B856" s="24" t="s">
        <v>431</v>
      </c>
      <c r="C856" s="24" t="s">
        <v>432</v>
      </c>
      <c r="D856" s="25" t="s">
        <v>983</v>
      </c>
      <c r="E856" s="25" t="s">
        <v>984</v>
      </c>
      <c r="F856" s="25" t="s">
        <v>983</v>
      </c>
      <c r="G856" s="25" t="s">
        <v>985</v>
      </c>
      <c r="H856" s="37" t="s">
        <v>431</v>
      </c>
      <c r="I856" s="26">
        <v>25090</v>
      </c>
      <c r="J856" s="27">
        <v>26455.993784959603</v>
      </c>
      <c r="K856" s="27">
        <f t="shared" si="466"/>
        <v>5660.3040000000001</v>
      </c>
      <c r="L856" s="24">
        <v>4717</v>
      </c>
      <c r="M856" s="24">
        <v>1050</v>
      </c>
      <c r="N856" s="24">
        <v>324</v>
      </c>
      <c r="O856" s="24">
        <f t="shared" si="467"/>
        <v>1374</v>
      </c>
      <c r="P856" s="28">
        <v>22.56</v>
      </c>
      <c r="Q856" s="28">
        <f t="shared" si="468"/>
        <v>0.41642035360720375</v>
      </c>
      <c r="R856" s="29">
        <v>0.41365286573407772</v>
      </c>
      <c r="S856" s="29">
        <v>5.3966336616734514E-2</v>
      </c>
      <c r="T856" s="29">
        <v>0.41184430153097401</v>
      </c>
      <c r="U856" s="28" t="s">
        <v>237</v>
      </c>
      <c r="V856" s="28" t="s">
        <v>129</v>
      </c>
      <c r="W856" s="28">
        <v>0.38956988766179912</v>
      </c>
      <c r="X856" s="27">
        <v>10306.458526787968</v>
      </c>
      <c r="Y856" s="30">
        <f t="shared" si="469"/>
        <v>8.2536985311950045E-4</v>
      </c>
      <c r="Z856" s="27">
        <f t="shared" si="470"/>
        <v>9855.4585267879684</v>
      </c>
      <c r="AA856" s="27">
        <v>0</v>
      </c>
      <c r="AB856" s="27">
        <v>0</v>
      </c>
      <c r="AC856" s="27">
        <v>146</v>
      </c>
      <c r="AD856" s="27">
        <v>67</v>
      </c>
      <c r="AE856" s="27">
        <v>4219</v>
      </c>
      <c r="AF856" s="27">
        <f t="shared" si="471"/>
        <v>4219</v>
      </c>
      <c r="AG856" s="27">
        <f t="shared" si="472"/>
        <v>3</v>
      </c>
      <c r="AH856" s="27">
        <v>0</v>
      </c>
      <c r="AI856" s="27">
        <v>70</v>
      </c>
      <c r="AJ856" s="27">
        <v>314</v>
      </c>
      <c r="AK856" s="27">
        <v>67</v>
      </c>
      <c r="AL856" s="27">
        <v>4219</v>
      </c>
      <c r="AM856" s="27">
        <v>4660</v>
      </c>
      <c r="AN856" s="27">
        <f t="shared" si="473"/>
        <v>4</v>
      </c>
      <c r="AO856" s="27">
        <v>451</v>
      </c>
      <c r="AP856" s="30">
        <f t="shared" si="474"/>
        <v>2.6081783915369645E-4</v>
      </c>
      <c r="AQ856" s="30">
        <f t="shared" si="475"/>
        <v>2.2073593360263116E-4</v>
      </c>
      <c r="AR856" s="31">
        <f t="shared" si="476"/>
        <v>4.3758969080192396E-2</v>
      </c>
      <c r="AS856" s="31">
        <f t="shared" si="465"/>
        <v>4.3758969080192396E-2</v>
      </c>
      <c r="AT856" s="32">
        <f t="shared" si="477"/>
        <v>1.7047176668766695E-2</v>
      </c>
      <c r="AU856" s="24">
        <v>2728.9370630709027</v>
      </c>
      <c r="AV856" s="28">
        <f t="shared" si="478"/>
        <v>7.5784067978991357E-2</v>
      </c>
      <c r="AW856" s="30">
        <f t="shared" si="479"/>
        <v>9.7331298910684498E-4</v>
      </c>
      <c r="AX856" s="33">
        <f t="shared" si="480"/>
        <v>7.5784067978991357E-2</v>
      </c>
      <c r="AY856" s="30">
        <f t="shared" si="481"/>
        <v>7.5257705550421379E-4</v>
      </c>
      <c r="AZ856" s="31">
        <f t="shared" si="482"/>
        <v>0.90081883613454328</v>
      </c>
      <c r="BA856" s="31">
        <f t="shared" si="492"/>
        <v>2658.9370630709027</v>
      </c>
      <c r="BB856" s="33">
        <f t="shared" si="483"/>
        <v>2.565101297031315E-2</v>
      </c>
      <c r="BC856" s="31">
        <f t="shared" si="484"/>
        <v>0.4634185899492041</v>
      </c>
      <c r="BD856" s="30">
        <f t="shared" si="485"/>
        <v>5.6455201396580406E-4</v>
      </c>
      <c r="BE856" s="31">
        <f t="shared" si="486"/>
        <v>0.94424623185466661</v>
      </c>
      <c r="BF856" s="31">
        <f t="shared" si="487"/>
        <v>0.44488049645652844</v>
      </c>
      <c r="BG856" s="31">
        <f t="shared" si="488"/>
        <v>0.67517849135452002</v>
      </c>
      <c r="BH856" s="24">
        <v>89.38</v>
      </c>
      <c r="BI856" s="24">
        <v>129.74122205699999</v>
      </c>
      <c r="BJ856" s="24">
        <f t="shared" si="459"/>
        <v>203.91355473233119</v>
      </c>
      <c r="BK856" s="28">
        <f t="shared" si="464"/>
        <v>0.1019567773661656</v>
      </c>
      <c r="BL856" s="28" t="str">
        <f t="shared" si="489"/>
        <v>FALSETRUE</v>
      </c>
      <c r="BM856" s="24" t="str">
        <f t="shared" si="490"/>
        <v>FALSETRUE</v>
      </c>
      <c r="BN856" s="28">
        <v>0.45590000000000003</v>
      </c>
      <c r="BO856" s="28">
        <f t="shared" si="491"/>
        <v>0.40524444444444446</v>
      </c>
      <c r="BP856" s="24">
        <v>9.08</v>
      </c>
      <c r="BQ856" s="24">
        <f t="shared" si="493"/>
        <v>280.2</v>
      </c>
      <c r="BR856" s="24">
        <v>25</v>
      </c>
      <c r="BS856" s="28">
        <v>1.92</v>
      </c>
      <c r="BT856" s="28">
        <v>481.72799999999995</v>
      </c>
      <c r="BU856" s="24">
        <v>0.61</v>
      </c>
      <c r="BV856" s="28">
        <v>11.02</v>
      </c>
      <c r="BW856" s="28">
        <v>2764.9179999999997</v>
      </c>
      <c r="BX856" s="24">
        <v>7429</v>
      </c>
      <c r="BY856" s="24">
        <v>16297</v>
      </c>
      <c r="BZ856" s="24">
        <v>1364</v>
      </c>
      <c r="CA856" s="24">
        <v>5860</v>
      </c>
      <c r="CB856" s="24">
        <v>3224</v>
      </c>
      <c r="CC856" s="24">
        <v>16006</v>
      </c>
      <c r="CD856" s="24">
        <v>53.95</v>
      </c>
      <c r="CE856" s="24">
        <v>28.28</v>
      </c>
      <c r="CF856" s="24">
        <v>99.76</v>
      </c>
      <c r="CG856" s="24">
        <v>22426</v>
      </c>
      <c r="CH856" s="24">
        <v>2664</v>
      </c>
      <c r="CI856" s="24">
        <v>10.62</v>
      </c>
      <c r="CJ856" s="24" t="s">
        <v>98</v>
      </c>
      <c r="CK856" s="24">
        <v>6427</v>
      </c>
      <c r="CL856" s="28">
        <v>1.03</v>
      </c>
      <c r="CM856" s="28">
        <v>4.0199999999999996</v>
      </c>
      <c r="CN856" s="24">
        <v>2034</v>
      </c>
      <c r="CO856" s="24">
        <v>31.73</v>
      </c>
      <c r="CP856" s="24">
        <v>1121</v>
      </c>
      <c r="CQ856" s="24">
        <v>3422</v>
      </c>
      <c r="CR856" s="24">
        <v>2147</v>
      </c>
      <c r="CS856" s="24">
        <v>7005</v>
      </c>
      <c r="CT856" s="24">
        <v>955</v>
      </c>
      <c r="CU856" s="24">
        <v>2881</v>
      </c>
      <c r="CV856" s="24">
        <v>2139</v>
      </c>
      <c r="CW856" s="24">
        <v>1378</v>
      </c>
      <c r="CX856" s="24">
        <v>48.72</v>
      </c>
      <c r="CY856" s="24">
        <v>94.68</v>
      </c>
      <c r="CZ856" s="24">
        <v>79.900000000000006</v>
      </c>
      <c r="DA856" s="24">
        <v>39.71</v>
      </c>
      <c r="DB856" s="24">
        <v>1844</v>
      </c>
      <c r="DC856" s="24">
        <v>6.38</v>
      </c>
      <c r="DD856" s="24">
        <v>8.9700000000000006</v>
      </c>
      <c r="DE856" s="24">
        <v>398</v>
      </c>
      <c r="DF856" s="24">
        <v>6.21</v>
      </c>
      <c r="DG856" s="24">
        <v>3.28</v>
      </c>
      <c r="DH856" s="24">
        <v>8.8699999999999992</v>
      </c>
    </row>
    <row r="857" spans="1:112" ht="12.3" customHeight="1">
      <c r="A857" s="24">
        <v>868</v>
      </c>
      <c r="B857" s="24" t="s">
        <v>431</v>
      </c>
      <c r="C857" s="24" t="s">
        <v>432</v>
      </c>
      <c r="D857" s="25" t="s">
        <v>983</v>
      </c>
      <c r="E857" s="25" t="s">
        <v>984</v>
      </c>
      <c r="F857" s="25" t="s">
        <v>2238</v>
      </c>
      <c r="G857" s="25" t="s">
        <v>2239</v>
      </c>
      <c r="H857" s="37" t="s">
        <v>431</v>
      </c>
      <c r="I857" s="26">
        <v>7090</v>
      </c>
      <c r="J857" s="27">
        <v>7476.0062150403983</v>
      </c>
      <c r="K857" s="27">
        <f t="shared" si="466"/>
        <v>2048.3009999999999</v>
      </c>
      <c r="L857" s="24">
        <v>1258</v>
      </c>
      <c r="M857" s="24">
        <v>406</v>
      </c>
      <c r="N857" s="24">
        <v>105</v>
      </c>
      <c r="O857" s="24">
        <f t="shared" si="467"/>
        <v>511</v>
      </c>
      <c r="P857" s="28">
        <v>28.89</v>
      </c>
      <c r="Q857" s="28">
        <f t="shared" si="468"/>
        <v>0.45610469557585259</v>
      </c>
      <c r="R857" s="29">
        <v>0.41365286573407772</v>
      </c>
      <c r="S857" s="29">
        <v>5.3966336616734514E-2</v>
      </c>
      <c r="T857" s="29">
        <v>0.41184430153097401</v>
      </c>
      <c r="U857" s="28" t="s">
        <v>237</v>
      </c>
      <c r="V857" s="28" t="s">
        <v>129</v>
      </c>
      <c r="W857" s="28">
        <v>0.49887739603499015</v>
      </c>
      <c r="X857" s="27">
        <v>3729.6105133007563</v>
      </c>
      <c r="Y857" s="30">
        <f t="shared" si="469"/>
        <v>2.9867757906899101E-4</v>
      </c>
      <c r="Z857" s="27">
        <f t="shared" si="470"/>
        <v>3729.6105133007563</v>
      </c>
      <c r="AA857" s="27">
        <v>0</v>
      </c>
      <c r="AB857" s="27">
        <v>0</v>
      </c>
      <c r="AC857" s="27">
        <v>0</v>
      </c>
      <c r="AD857" s="27">
        <v>0</v>
      </c>
      <c r="AE857" s="27">
        <v>0</v>
      </c>
      <c r="AF857" s="27">
        <f t="shared" si="471"/>
        <v>0</v>
      </c>
      <c r="AG857" s="27">
        <f t="shared" si="472"/>
        <v>0</v>
      </c>
      <c r="AH857" s="27">
        <v>0</v>
      </c>
      <c r="AI857" s="27">
        <v>0</v>
      </c>
      <c r="AJ857" s="27">
        <v>0</v>
      </c>
      <c r="AK857" s="27">
        <v>0</v>
      </c>
      <c r="AL857" s="27">
        <v>0</v>
      </c>
      <c r="AM857" s="27">
        <v>0</v>
      </c>
      <c r="AN857" s="27">
        <f t="shared" si="473"/>
        <v>0</v>
      </c>
      <c r="AO857" s="27">
        <v>0</v>
      </c>
      <c r="AP857" s="30">
        <f t="shared" si="474"/>
        <v>0</v>
      </c>
      <c r="AQ857" s="30">
        <f t="shared" si="475"/>
        <v>0</v>
      </c>
      <c r="AR857" s="31">
        <f t="shared" si="476"/>
        <v>0</v>
      </c>
      <c r="AS857" s="31">
        <f t="shared" si="465"/>
        <v>0</v>
      </c>
      <c r="AT857" s="32">
        <f t="shared" si="477"/>
        <v>0</v>
      </c>
      <c r="AU857" s="24">
        <v>816.66229730927887</v>
      </c>
      <c r="AV857" s="28">
        <f t="shared" si="478"/>
        <v>2.2679156618408837E-2</v>
      </c>
      <c r="AW857" s="30">
        <f t="shared" si="479"/>
        <v>2.912738561989713E-4</v>
      </c>
      <c r="AX857" s="33">
        <f t="shared" si="480"/>
        <v>2.2679156618408837E-2</v>
      </c>
      <c r="AY857" s="30">
        <f t="shared" si="481"/>
        <v>2.912738561989713E-4</v>
      </c>
      <c r="AZ857" s="31">
        <f t="shared" si="482"/>
        <v>0.89703471051469641</v>
      </c>
      <c r="BA857" s="31">
        <f t="shared" si="492"/>
        <v>816.66229730927887</v>
      </c>
      <c r="BB857" s="33">
        <f t="shared" si="483"/>
        <v>0</v>
      </c>
      <c r="BC857" s="31">
        <f t="shared" si="484"/>
        <v>0.44445557762239435</v>
      </c>
      <c r="BD857" s="30">
        <f t="shared" si="485"/>
        <v>2.9867757906899101E-4</v>
      </c>
      <c r="BE857" s="31">
        <f t="shared" si="486"/>
        <v>0.94321668553252147</v>
      </c>
      <c r="BF857" s="31">
        <f t="shared" si="487"/>
        <v>0.48079758638219355</v>
      </c>
      <c r="BG857" s="31">
        <f t="shared" si="488"/>
        <v>0.72968851546888314</v>
      </c>
      <c r="BH857" s="24">
        <v>44.67</v>
      </c>
      <c r="BI857" s="24">
        <v>168.034689469</v>
      </c>
      <c r="BJ857" s="24">
        <f t="shared" si="459"/>
        <v>44.49085030397616</v>
      </c>
      <c r="BK857" s="28">
        <f t="shared" si="464"/>
        <v>2.2245425151988081E-2</v>
      </c>
      <c r="BL857" s="28" t="str">
        <f t="shared" si="489"/>
        <v>TRUEFALSE</v>
      </c>
      <c r="BM857" s="24" t="str">
        <f t="shared" si="490"/>
        <v>FALSEFALSE</v>
      </c>
      <c r="BN857" s="28">
        <v>0.49570000000000003</v>
      </c>
      <c r="BO857" s="28">
        <f t="shared" si="491"/>
        <v>0.44062222222222225</v>
      </c>
      <c r="BP857" s="24">
        <v>13.14</v>
      </c>
      <c r="BQ857" s="24">
        <f t="shared" si="493"/>
        <v>86.15789473684211</v>
      </c>
      <c r="BR857" s="24">
        <v>19</v>
      </c>
      <c r="BS857" s="28">
        <v>10.15</v>
      </c>
      <c r="BT857" s="28">
        <v>719.6350000000001</v>
      </c>
      <c r="BU857" s="24">
        <v>0.16</v>
      </c>
      <c r="BV857" s="28">
        <v>42.67</v>
      </c>
      <c r="BW857" s="28">
        <v>3025.3029999999999</v>
      </c>
      <c r="BX857" s="24">
        <v>2227</v>
      </c>
      <c r="BY857" s="24">
        <v>4493</v>
      </c>
      <c r="BZ857" s="24">
        <v>370</v>
      </c>
      <c r="CA857" s="24">
        <v>1742</v>
      </c>
      <c r="CB857" s="24">
        <v>931</v>
      </c>
      <c r="CC857" s="24">
        <v>4417</v>
      </c>
      <c r="CD857" s="24">
        <v>57.8</v>
      </c>
      <c r="CE857" s="24">
        <v>28.19</v>
      </c>
      <c r="CF857" s="24">
        <v>115.11</v>
      </c>
      <c r="CG857" s="24">
        <v>3167</v>
      </c>
      <c r="CH857" s="24">
        <v>3923</v>
      </c>
      <c r="CI857" s="24">
        <v>55.33</v>
      </c>
      <c r="CJ857" s="24" t="s">
        <v>1980</v>
      </c>
      <c r="CK857" s="24">
        <v>1879</v>
      </c>
      <c r="CL857" s="28">
        <v>1.01</v>
      </c>
      <c r="CM857" s="28">
        <v>3.8</v>
      </c>
      <c r="CN857" s="24">
        <v>478</v>
      </c>
      <c r="CO857" s="24">
        <v>25.47</v>
      </c>
      <c r="CP857" s="24">
        <v>192</v>
      </c>
      <c r="CQ857" s="24">
        <v>1060</v>
      </c>
      <c r="CR857" s="24">
        <v>385</v>
      </c>
      <c r="CS857" s="24">
        <v>1637</v>
      </c>
      <c r="CT857" s="24">
        <v>250</v>
      </c>
      <c r="CU857" s="24">
        <v>895</v>
      </c>
      <c r="CV857" s="24">
        <v>554</v>
      </c>
      <c r="CW857" s="24">
        <v>231</v>
      </c>
      <c r="CX857" s="24">
        <v>43.78</v>
      </c>
      <c r="CY857" s="24">
        <v>92.75</v>
      </c>
      <c r="CZ857" s="24">
        <v>74.06</v>
      </c>
      <c r="DA857" s="24">
        <v>26.67</v>
      </c>
      <c r="DB857" s="24">
        <v>748</v>
      </c>
      <c r="DC857" s="24">
        <v>9.61</v>
      </c>
      <c r="DD857" s="24">
        <v>8.7899999999999991</v>
      </c>
      <c r="DE857" s="24">
        <v>142</v>
      </c>
      <c r="DF857" s="24">
        <v>7.57</v>
      </c>
      <c r="DG857" s="24">
        <v>2.13</v>
      </c>
      <c r="DH857" s="24">
        <v>15.32</v>
      </c>
    </row>
    <row r="858" spans="1:112" ht="12.3" customHeight="1">
      <c r="A858" s="24">
        <v>869</v>
      </c>
      <c r="B858" s="24" t="s">
        <v>431</v>
      </c>
      <c r="C858" s="24" t="s">
        <v>432</v>
      </c>
      <c r="D858" s="25" t="s">
        <v>1027</v>
      </c>
      <c r="E858" s="25" t="s">
        <v>1028</v>
      </c>
      <c r="F858" s="25" t="s">
        <v>1027</v>
      </c>
      <c r="G858" s="25" t="s">
        <v>1029</v>
      </c>
      <c r="H858" s="37" t="s">
        <v>431</v>
      </c>
      <c r="I858" s="26">
        <v>40939</v>
      </c>
      <c r="J858" s="27">
        <v>44303.038570519864</v>
      </c>
      <c r="K858" s="27">
        <f t="shared" si="466"/>
        <v>10607.294900000001</v>
      </c>
      <c r="L858" s="24">
        <v>7915</v>
      </c>
      <c r="M858" s="24">
        <v>1992</v>
      </c>
      <c r="N858" s="24">
        <v>777</v>
      </c>
      <c r="O858" s="24">
        <f t="shared" si="467"/>
        <v>2769</v>
      </c>
      <c r="P858" s="28">
        <v>25.91</v>
      </c>
      <c r="Q858" s="28">
        <f t="shared" si="468"/>
        <v>0.41184358564938478</v>
      </c>
      <c r="R858" s="29">
        <v>0.37624095794054613</v>
      </c>
      <c r="S858" s="29">
        <v>4.3667747593307743E-2</v>
      </c>
      <c r="T858" s="29">
        <v>0.44062821022509924</v>
      </c>
      <c r="U858" s="28" t="s">
        <v>237</v>
      </c>
      <c r="V858" s="28" t="s">
        <v>129</v>
      </c>
      <c r="W858" s="28">
        <v>0.37492883174168729</v>
      </c>
      <c r="X858" s="27">
        <v>16610.486493851924</v>
      </c>
      <c r="Y858" s="30">
        <f t="shared" si="469"/>
        <v>1.3302139393507751E-3</v>
      </c>
      <c r="Z858" s="27">
        <f t="shared" si="470"/>
        <v>14885.486493851924</v>
      </c>
      <c r="AA858" s="27">
        <v>0</v>
      </c>
      <c r="AB858" s="27">
        <v>0</v>
      </c>
      <c r="AC858" s="27">
        <v>66</v>
      </c>
      <c r="AD858" s="27">
        <v>1559</v>
      </c>
      <c r="AE858" s="27">
        <v>4870</v>
      </c>
      <c r="AF858" s="27">
        <f t="shared" si="471"/>
        <v>4870</v>
      </c>
      <c r="AG858" s="27">
        <f t="shared" si="472"/>
        <v>3</v>
      </c>
      <c r="AH858" s="27">
        <v>0</v>
      </c>
      <c r="AI858" s="27">
        <v>35</v>
      </c>
      <c r="AJ858" s="27">
        <v>152</v>
      </c>
      <c r="AK858" s="27">
        <v>1566</v>
      </c>
      <c r="AL858" s="27">
        <v>4870</v>
      </c>
      <c r="AM858" s="27">
        <v>6553</v>
      </c>
      <c r="AN858" s="27">
        <f t="shared" si="473"/>
        <v>4</v>
      </c>
      <c r="AO858" s="27">
        <v>1725</v>
      </c>
      <c r="AP858" s="30">
        <f t="shared" si="474"/>
        <v>9.9758486150804061E-4</v>
      </c>
      <c r="AQ858" s="30">
        <f t="shared" si="475"/>
        <v>1.1036796680131558E-4</v>
      </c>
      <c r="AR858" s="31">
        <f t="shared" si="476"/>
        <v>0.10385005885519838</v>
      </c>
      <c r="AS858" s="31">
        <f t="shared" ref="AS858:AS879" si="494">AR858/1</f>
        <v>0.10385005885519838</v>
      </c>
      <c r="AT858" s="32">
        <f t="shared" si="477"/>
        <v>3.8936381242884996E-2</v>
      </c>
      <c r="AU858" s="24">
        <v>2503.0248807075045</v>
      </c>
      <c r="AV858" s="28">
        <f t="shared" si="478"/>
        <v>6.9510363679543677E-2</v>
      </c>
      <c r="AW858" s="30">
        <f t="shared" si="479"/>
        <v>8.9273829778570009E-4</v>
      </c>
      <c r="AX858" s="33">
        <f t="shared" si="480"/>
        <v>6.9510363679543677E-2</v>
      </c>
      <c r="AY858" s="30">
        <f t="shared" si="481"/>
        <v>7.8237033098438455E-4</v>
      </c>
      <c r="AZ858" s="31">
        <f t="shared" si="482"/>
        <v>0.90106323395622201</v>
      </c>
      <c r="BA858" s="31">
        <f t="shared" si="492"/>
        <v>2468.0248807075045</v>
      </c>
      <c r="BB858" s="33">
        <f t="shared" si="483"/>
        <v>1.3983081139052405E-2</v>
      </c>
      <c r="BC858" s="31">
        <f t="shared" si="484"/>
        <v>0.44893818519210393</v>
      </c>
      <c r="BD858" s="30">
        <f t="shared" si="485"/>
        <v>3.3262907784273451E-4</v>
      </c>
      <c r="BE858" s="31">
        <f t="shared" si="486"/>
        <v>0.94334815601672728</v>
      </c>
      <c r="BF858" s="31">
        <f t="shared" si="487"/>
        <v>0.43986906723258845</v>
      </c>
      <c r="BG858" s="31">
        <f t="shared" si="488"/>
        <v>0.6675728326441468</v>
      </c>
      <c r="BH858" s="24">
        <v>96.3</v>
      </c>
      <c r="BI858" s="24">
        <v>107.97857704499999</v>
      </c>
      <c r="BJ858" s="24">
        <f t="shared" si="459"/>
        <v>410.29470644030255</v>
      </c>
      <c r="BK858" s="28">
        <f t="shared" si="464"/>
        <v>0.20514735322015126</v>
      </c>
      <c r="BL858" s="28" t="str">
        <f t="shared" si="489"/>
        <v>FALSETRUE</v>
      </c>
      <c r="BM858" s="24" t="str">
        <f t="shared" si="490"/>
        <v>FALSETRUE</v>
      </c>
      <c r="BN858" s="28">
        <v>0.39679999999999999</v>
      </c>
      <c r="BO858" s="28">
        <f t="shared" si="491"/>
        <v>0.35271111111111109</v>
      </c>
      <c r="BP858" s="24">
        <v>3.75</v>
      </c>
      <c r="BQ858" s="24">
        <f t="shared" si="493"/>
        <v>392.70588235294116</v>
      </c>
      <c r="BR858" s="24">
        <v>17</v>
      </c>
      <c r="BS858" s="28">
        <v>1.1200000000000001</v>
      </c>
      <c r="BT858" s="28">
        <v>458.51680000000005</v>
      </c>
      <c r="BU858" s="24">
        <v>0.09</v>
      </c>
      <c r="BV858" s="28">
        <v>7.9599999999999991</v>
      </c>
      <c r="BW858" s="28">
        <v>3258.7443999999996</v>
      </c>
      <c r="BX858" s="24">
        <v>11092</v>
      </c>
      <c r="BY858" s="24">
        <v>27953</v>
      </c>
      <c r="BZ858" s="24">
        <v>1894</v>
      </c>
      <c r="CA858" s="24">
        <v>8759</v>
      </c>
      <c r="CB858" s="24">
        <v>4872</v>
      </c>
      <c r="CC858" s="24">
        <v>27308</v>
      </c>
      <c r="CD858" s="24">
        <v>46.46</v>
      </c>
      <c r="CE858" s="24">
        <v>28.7</v>
      </c>
      <c r="CF858" s="24">
        <v>98.74</v>
      </c>
      <c r="CG858" s="24">
        <v>39423</v>
      </c>
      <c r="CH858" s="24">
        <v>1516</v>
      </c>
      <c r="CI858" s="24">
        <v>3.7</v>
      </c>
      <c r="CJ858" s="24" t="s">
        <v>98</v>
      </c>
      <c r="CK858" s="24">
        <v>10908</v>
      </c>
      <c r="CL858" s="28">
        <v>1.04</v>
      </c>
      <c r="CM858" s="28">
        <v>3.89</v>
      </c>
      <c r="CN858" s="24">
        <v>3330</v>
      </c>
      <c r="CO858" s="24">
        <v>30.58</v>
      </c>
      <c r="CP858" s="24">
        <v>1129</v>
      </c>
      <c r="CQ858" s="24">
        <v>3316</v>
      </c>
      <c r="CR858" s="24">
        <v>2178</v>
      </c>
      <c r="CS858" s="24">
        <v>6676</v>
      </c>
      <c r="CT858" s="24">
        <v>1743</v>
      </c>
      <c r="CU858" s="24">
        <v>4322</v>
      </c>
      <c r="CV858" s="24">
        <v>3178</v>
      </c>
      <c r="CW858" s="24">
        <v>1754</v>
      </c>
      <c r="CX858" s="24">
        <v>59.43</v>
      </c>
      <c r="CY858" s="24">
        <v>95.45</v>
      </c>
      <c r="CZ858" s="24">
        <v>78.37</v>
      </c>
      <c r="DA858" s="24">
        <v>30.66</v>
      </c>
      <c r="DB858" s="24">
        <v>1265</v>
      </c>
      <c r="DC858" s="24">
        <v>5.25</v>
      </c>
      <c r="DD858" s="24">
        <v>12.49</v>
      </c>
      <c r="DE858" s="24">
        <v>955</v>
      </c>
      <c r="DF858" s="24">
        <v>8.77</v>
      </c>
      <c r="DG858" s="24">
        <v>7.14</v>
      </c>
      <c r="DH858" s="24">
        <v>4.8</v>
      </c>
    </row>
    <row r="859" spans="1:112" ht="12.3" customHeight="1">
      <c r="A859" s="24">
        <v>870</v>
      </c>
      <c r="B859" s="24" t="s">
        <v>431</v>
      </c>
      <c r="C859" s="24" t="s">
        <v>432</v>
      </c>
      <c r="D859" s="25" t="s">
        <v>1027</v>
      </c>
      <c r="E859" s="25" t="s">
        <v>1028</v>
      </c>
      <c r="F859" s="25" t="s">
        <v>1423</v>
      </c>
      <c r="G859" s="25" t="s">
        <v>1424</v>
      </c>
      <c r="H859" s="37" t="s">
        <v>431</v>
      </c>
      <c r="I859" s="26">
        <v>10940</v>
      </c>
      <c r="J859" s="27">
        <v>11838.961429480136</v>
      </c>
      <c r="K859" s="27">
        <f t="shared" si="466"/>
        <v>2881.5959999999995</v>
      </c>
      <c r="L859" s="24">
        <v>2159</v>
      </c>
      <c r="M859" s="24">
        <v>558</v>
      </c>
      <c r="N859" s="24">
        <v>214</v>
      </c>
      <c r="O859" s="24">
        <f t="shared" si="467"/>
        <v>772</v>
      </c>
      <c r="P859" s="28">
        <v>26.34</v>
      </c>
      <c r="Q859" s="28">
        <f t="shared" si="468"/>
        <v>0.4131459567084026</v>
      </c>
      <c r="R859" s="29">
        <v>0.37624095794054613</v>
      </c>
      <c r="S859" s="29">
        <v>4.3667747593307743E-2</v>
      </c>
      <c r="T859" s="29">
        <v>0.44062821022509924</v>
      </c>
      <c r="U859" s="28" t="s">
        <v>237</v>
      </c>
      <c r="V859" s="28" t="s">
        <v>129</v>
      </c>
      <c r="W859" s="28">
        <v>0.38115111648305838</v>
      </c>
      <c r="X859" s="27">
        <v>4512.4333668462186</v>
      </c>
      <c r="Y859" s="30">
        <f t="shared" si="469"/>
        <v>3.6136820960614905E-4</v>
      </c>
      <c r="Z859" s="27">
        <f t="shared" si="470"/>
        <v>4293.4333668462186</v>
      </c>
      <c r="AA859" s="27">
        <v>0</v>
      </c>
      <c r="AB859" s="27">
        <v>0</v>
      </c>
      <c r="AC859" s="27">
        <v>66</v>
      </c>
      <c r="AD859" s="27">
        <v>0</v>
      </c>
      <c r="AE859" s="27">
        <v>0</v>
      </c>
      <c r="AF859" s="27">
        <f t="shared" si="471"/>
        <v>66</v>
      </c>
      <c r="AG859" s="27">
        <f t="shared" si="472"/>
        <v>1</v>
      </c>
      <c r="AH859" s="27">
        <v>146</v>
      </c>
      <c r="AI859" s="27">
        <v>0</v>
      </c>
      <c r="AJ859" s="27">
        <v>0</v>
      </c>
      <c r="AK859" s="27">
        <v>0</v>
      </c>
      <c r="AL859" s="27">
        <v>0</v>
      </c>
      <c r="AM859" s="27">
        <v>146</v>
      </c>
      <c r="AN859" s="27">
        <f t="shared" si="473"/>
        <v>1</v>
      </c>
      <c r="AO859" s="27">
        <v>219</v>
      </c>
      <c r="AP859" s="30">
        <f t="shared" si="474"/>
        <v>1.2664990415667298E-4</v>
      </c>
      <c r="AQ859" s="30">
        <f t="shared" si="475"/>
        <v>0</v>
      </c>
      <c r="AR859" s="31">
        <f t="shared" si="476"/>
        <v>4.8532572604625769E-2</v>
      </c>
      <c r="AS859" s="31">
        <f t="shared" si="494"/>
        <v>4.8532572604625769E-2</v>
      </c>
      <c r="AT859" s="32">
        <f t="shared" si="477"/>
        <v>1.8498244234048205E-2</v>
      </c>
      <c r="AU859" s="24">
        <v>1204.0563769699813</v>
      </c>
      <c r="AV859" s="28">
        <f t="shared" si="478"/>
        <v>3.343730112271201E-2</v>
      </c>
      <c r="AW859" s="30">
        <f t="shared" si="479"/>
        <v>4.2944329027618986E-4</v>
      </c>
      <c r="AX859" s="33">
        <f t="shared" si="480"/>
        <v>3.343730112271201E-2</v>
      </c>
      <c r="AY859" s="30">
        <f t="shared" si="481"/>
        <v>4.2944329027618986E-4</v>
      </c>
      <c r="AZ859" s="31">
        <f t="shared" si="482"/>
        <v>0.89816813099857518</v>
      </c>
      <c r="BA859" s="31">
        <f t="shared" si="492"/>
        <v>1204.0563769699813</v>
      </c>
      <c r="BB859" s="33">
        <f t="shared" si="483"/>
        <v>0</v>
      </c>
      <c r="BC859" s="31">
        <f t="shared" si="484"/>
        <v>0.43594879668727776</v>
      </c>
      <c r="BD859" s="30">
        <f t="shared" si="485"/>
        <v>2.3471830544947607E-4</v>
      </c>
      <c r="BE859" s="31">
        <f t="shared" si="486"/>
        <v>0.9429690158573697</v>
      </c>
      <c r="BF859" s="31">
        <f t="shared" si="487"/>
        <v>0.44149383351667809</v>
      </c>
      <c r="BG859" s="31">
        <f t="shared" si="488"/>
        <v>0.67003867966875896</v>
      </c>
      <c r="BH859" s="24">
        <v>96.74</v>
      </c>
      <c r="BI859" s="24">
        <v>57.865863006300003</v>
      </c>
      <c r="BJ859" s="24">
        <f t="shared" ref="BJ859:BJ922" si="495">J859/BI859</f>
        <v>204.59318870248592</v>
      </c>
      <c r="BK859" s="28">
        <f t="shared" si="464"/>
        <v>0.10229659435124296</v>
      </c>
      <c r="BL859" s="28" t="str">
        <f t="shared" si="489"/>
        <v>FALSETRUE</v>
      </c>
      <c r="BM859" s="24" t="str">
        <f t="shared" si="490"/>
        <v>FALSETRUE</v>
      </c>
      <c r="BN859" s="28">
        <v>0.39990000000000003</v>
      </c>
      <c r="BO859" s="28">
        <f t="shared" si="491"/>
        <v>0.35546666666666671</v>
      </c>
      <c r="BP859" s="24">
        <v>3.84</v>
      </c>
      <c r="BQ859" s="24">
        <f t="shared" si="493"/>
        <v>351</v>
      </c>
      <c r="BR859" s="24">
        <v>9</v>
      </c>
      <c r="BS859" s="28">
        <v>1.78</v>
      </c>
      <c r="BT859" s="28">
        <v>194.732</v>
      </c>
      <c r="BU859" s="24">
        <v>0.17</v>
      </c>
      <c r="BV859" s="28">
        <v>4.0199999999999996</v>
      </c>
      <c r="BW859" s="28">
        <v>439.78799999999995</v>
      </c>
      <c r="BX859" s="24">
        <v>2953</v>
      </c>
      <c r="BY859" s="24">
        <v>7385</v>
      </c>
      <c r="BZ859" s="24">
        <v>602</v>
      </c>
      <c r="CA859" s="24">
        <v>2393</v>
      </c>
      <c r="CB859" s="24">
        <v>1151</v>
      </c>
      <c r="CC859" s="24">
        <v>7396</v>
      </c>
      <c r="CD859" s="24">
        <v>48.14</v>
      </c>
      <c r="CE859" s="24">
        <v>29.32</v>
      </c>
      <c r="CF859" s="24">
        <v>100.4</v>
      </c>
      <c r="CG859" s="24">
        <v>10583</v>
      </c>
      <c r="CH859" s="24">
        <v>357</v>
      </c>
      <c r="CI859" s="24">
        <v>3.26</v>
      </c>
      <c r="CJ859" s="24" t="s">
        <v>98</v>
      </c>
      <c r="CK859" s="24">
        <v>2982</v>
      </c>
      <c r="CL859" s="28">
        <v>1.02</v>
      </c>
      <c r="CM859" s="28">
        <v>3.7</v>
      </c>
      <c r="CN859" s="24">
        <v>926</v>
      </c>
      <c r="CO859" s="24">
        <v>31.09</v>
      </c>
      <c r="CP859" s="24">
        <v>227</v>
      </c>
      <c r="CQ859" s="24">
        <v>1829</v>
      </c>
      <c r="CR859" s="24">
        <v>1035</v>
      </c>
      <c r="CS859" s="24">
        <v>3159</v>
      </c>
      <c r="CT859" s="24">
        <v>516</v>
      </c>
      <c r="CU859" s="24">
        <v>1089</v>
      </c>
      <c r="CV859" s="24">
        <v>776</v>
      </c>
      <c r="CW859" s="24">
        <v>397</v>
      </c>
      <c r="CX859" s="24">
        <v>62.47</v>
      </c>
      <c r="CY859" s="24">
        <v>95.03</v>
      </c>
      <c r="CZ859" s="24">
        <v>79.02</v>
      </c>
      <c r="DA859" s="24">
        <v>27.29</v>
      </c>
      <c r="DB859" s="24">
        <v>343</v>
      </c>
      <c r="DC859" s="24">
        <v>5.39</v>
      </c>
      <c r="DD859" s="24">
        <v>11.75</v>
      </c>
      <c r="DE859" s="24">
        <v>406</v>
      </c>
      <c r="DF859" s="24">
        <v>13.63</v>
      </c>
      <c r="DG859" s="24">
        <v>3.32</v>
      </c>
      <c r="DH859" s="24">
        <v>4.6100000000000003</v>
      </c>
    </row>
    <row r="860" spans="1:112" ht="12.3" customHeight="1">
      <c r="A860" s="24">
        <v>871</v>
      </c>
      <c r="B860" s="24" t="s">
        <v>431</v>
      </c>
      <c r="C860" s="24" t="s">
        <v>432</v>
      </c>
      <c r="D860" s="25" t="s">
        <v>1632</v>
      </c>
      <c r="E860" s="25" t="s">
        <v>2369</v>
      </c>
      <c r="F860" s="25" t="s">
        <v>2370</v>
      </c>
      <c r="G860" s="25" t="s">
        <v>2371</v>
      </c>
      <c r="H860" s="37" t="s">
        <v>431</v>
      </c>
      <c r="I860" s="26">
        <v>5905</v>
      </c>
      <c r="J860" s="27">
        <v>6230</v>
      </c>
      <c r="K860" s="27">
        <f t="shared" si="466"/>
        <v>1124.9024999999999</v>
      </c>
      <c r="L860" s="24">
        <v>1398</v>
      </c>
      <c r="M860" s="24">
        <v>272</v>
      </c>
      <c r="N860" s="24">
        <v>57</v>
      </c>
      <c r="O860" s="24">
        <f t="shared" si="467"/>
        <v>329</v>
      </c>
      <c r="P860" s="28">
        <v>19.05</v>
      </c>
      <c r="Q860" s="28">
        <f t="shared" si="468"/>
        <v>0.41536592293575642</v>
      </c>
      <c r="R860" s="29">
        <v>0.38674467624686765</v>
      </c>
      <c r="S860" s="29">
        <v>8.6234882522688266E-2</v>
      </c>
      <c r="T860" s="29">
        <v>0.25266179064290567</v>
      </c>
      <c r="U860" s="28" t="s">
        <v>294</v>
      </c>
      <c r="V860" s="28" t="s">
        <v>295</v>
      </c>
      <c r="W860" s="28">
        <v>0.38674467624686765</v>
      </c>
      <c r="X860" s="27">
        <v>2409.4193330179855</v>
      </c>
      <c r="Y860" s="30">
        <f t="shared" si="469"/>
        <v>1.929529989207758E-4</v>
      </c>
      <c r="Z860" s="27">
        <f t="shared" si="470"/>
        <v>2409.4193330179855</v>
      </c>
      <c r="AA860" s="27">
        <v>0</v>
      </c>
      <c r="AB860" s="27">
        <v>0</v>
      </c>
      <c r="AC860" s="27">
        <v>0</v>
      </c>
      <c r="AD860" s="27">
        <v>0</v>
      </c>
      <c r="AE860" s="27">
        <v>539</v>
      </c>
      <c r="AF860" s="27">
        <f t="shared" si="471"/>
        <v>539</v>
      </c>
      <c r="AG860" s="27">
        <f t="shared" si="472"/>
        <v>1</v>
      </c>
      <c r="AH860" s="27">
        <v>0</v>
      </c>
      <c r="AI860" s="27">
        <v>0</v>
      </c>
      <c r="AJ860" s="27">
        <v>0</v>
      </c>
      <c r="AK860" s="27">
        <v>0</v>
      </c>
      <c r="AL860" s="27">
        <v>539</v>
      </c>
      <c r="AM860" s="27">
        <v>539</v>
      </c>
      <c r="AN860" s="27">
        <f t="shared" si="473"/>
        <v>1</v>
      </c>
      <c r="AO860" s="27">
        <v>0</v>
      </c>
      <c r="AP860" s="30">
        <f t="shared" si="474"/>
        <v>0</v>
      </c>
      <c r="AQ860" s="30">
        <f t="shared" si="475"/>
        <v>0</v>
      </c>
      <c r="AR860" s="31">
        <f t="shared" si="476"/>
        <v>0</v>
      </c>
      <c r="AS860" s="31">
        <f t="shared" si="494"/>
        <v>0</v>
      </c>
      <c r="AT860" s="32">
        <f t="shared" si="477"/>
        <v>0</v>
      </c>
      <c r="AU860" s="24">
        <v>523.26554696201197</v>
      </c>
      <c r="AV860" s="28">
        <f t="shared" si="478"/>
        <v>1.4531369124874132E-2</v>
      </c>
      <c r="AW860" s="30">
        <f t="shared" si="479"/>
        <v>1.8662986424359011E-4</v>
      </c>
      <c r="AX860" s="33">
        <f t="shared" si="480"/>
        <v>1.4531369124874132E-2</v>
      </c>
      <c r="AY860" s="30">
        <f t="shared" si="481"/>
        <v>1.8662986424359011E-4</v>
      </c>
      <c r="AZ860" s="31">
        <f t="shared" si="482"/>
        <v>0.89617630326428532</v>
      </c>
      <c r="BA860" s="31">
        <f t="shared" si="492"/>
        <v>523.26554696201197</v>
      </c>
      <c r="BB860" s="33">
        <f t="shared" si="483"/>
        <v>0</v>
      </c>
      <c r="BC860" s="31">
        <f t="shared" si="484"/>
        <v>0.43248411621200905</v>
      </c>
      <c r="BD860" s="30">
        <f t="shared" si="485"/>
        <v>1.929529989207758E-4</v>
      </c>
      <c r="BE860" s="31">
        <f t="shared" si="486"/>
        <v>0.94280728794341451</v>
      </c>
      <c r="BF860" s="31">
        <f t="shared" si="487"/>
        <v>0.44324830572973428</v>
      </c>
      <c r="BG860" s="31">
        <f t="shared" si="488"/>
        <v>0.67270137653088247</v>
      </c>
      <c r="BH860" s="24">
        <v>0</v>
      </c>
      <c r="BI860" s="24">
        <v>181.267303927</v>
      </c>
      <c r="BJ860" s="24">
        <f t="shared" si="495"/>
        <v>34.369132574007644</v>
      </c>
      <c r="BK860" s="28">
        <f t="shared" si="464"/>
        <v>1.7184566287003822E-2</v>
      </c>
      <c r="BL860" s="28" t="str">
        <f t="shared" si="489"/>
        <v>FALSEFALSE</v>
      </c>
      <c r="BM860" s="24" t="str">
        <f t="shared" si="490"/>
        <v>FALSEFALSE</v>
      </c>
      <c r="BN860" s="28">
        <v>0.42049999999999998</v>
      </c>
      <c r="BO860" s="28">
        <f t="shared" si="491"/>
        <v>0.37377777777777776</v>
      </c>
      <c r="BP860" s="24">
        <v>7.14</v>
      </c>
      <c r="BQ860" s="24">
        <f t="shared" si="493"/>
        <v>64.428571428571431</v>
      </c>
      <c r="BR860" s="24">
        <v>21</v>
      </c>
      <c r="BS860" s="28">
        <v>11.74</v>
      </c>
      <c r="BT860" s="28">
        <v>693.24700000000007</v>
      </c>
      <c r="BU860" s="24">
        <v>0.41</v>
      </c>
      <c r="BV860" s="28">
        <v>13.499999999999998</v>
      </c>
      <c r="BW860" s="28">
        <v>797.17499999999984</v>
      </c>
      <c r="BX860" s="24">
        <v>1611</v>
      </c>
      <c r="BY860" s="24">
        <v>3831</v>
      </c>
      <c r="BZ860" s="24">
        <v>463</v>
      </c>
      <c r="CA860" s="24">
        <v>1279</v>
      </c>
      <c r="CB860" s="24">
        <v>681</v>
      </c>
      <c r="CC860" s="24">
        <v>3945</v>
      </c>
      <c r="CD860" s="24">
        <v>54.14</v>
      </c>
      <c r="CE860" s="24">
        <v>30.68</v>
      </c>
      <c r="CF860" s="24">
        <v>107.56</v>
      </c>
      <c r="CG860" s="24">
        <v>0</v>
      </c>
      <c r="CH860" s="24">
        <v>5905</v>
      </c>
      <c r="CI860" s="24">
        <v>100</v>
      </c>
      <c r="CJ860" s="24" t="s">
        <v>1980</v>
      </c>
      <c r="CK860" s="24">
        <v>1755</v>
      </c>
      <c r="CL860" s="28">
        <v>1.03</v>
      </c>
      <c r="CM860" s="28">
        <v>3.46</v>
      </c>
      <c r="CN860" s="24">
        <v>496</v>
      </c>
      <c r="CO860" s="24">
        <v>28.28</v>
      </c>
      <c r="CP860" s="24">
        <v>189</v>
      </c>
      <c r="CQ860" s="24">
        <v>704</v>
      </c>
      <c r="CR860" s="24">
        <v>426</v>
      </c>
      <c r="CS860" s="24">
        <v>1353</v>
      </c>
      <c r="CT860" s="24">
        <v>281</v>
      </c>
      <c r="CU860" s="24">
        <v>649</v>
      </c>
      <c r="CV860" s="24">
        <v>462</v>
      </c>
      <c r="CW860" s="24">
        <v>300</v>
      </c>
      <c r="CX860" s="24">
        <v>67.06</v>
      </c>
      <c r="CY860" s="24">
        <v>98.18</v>
      </c>
      <c r="CZ860" s="24">
        <v>81.2</v>
      </c>
      <c r="DA860" s="24">
        <v>41.67</v>
      </c>
      <c r="DB860" s="24">
        <v>347</v>
      </c>
      <c r="DC860" s="24">
        <v>2.38</v>
      </c>
      <c r="DD860" s="24">
        <v>6.73</v>
      </c>
      <c r="DE860" s="24">
        <v>134</v>
      </c>
      <c r="DF860" s="24">
        <v>7.64</v>
      </c>
      <c r="DG860" s="24">
        <v>0.86</v>
      </c>
      <c r="DH860" s="24">
        <v>7.01</v>
      </c>
    </row>
    <row r="861" spans="1:112" ht="12.3" customHeight="1">
      <c r="A861" s="24">
        <v>872</v>
      </c>
      <c r="B861" s="24" t="s">
        <v>431</v>
      </c>
      <c r="C861" s="24" t="s">
        <v>432</v>
      </c>
      <c r="D861" s="25" t="s">
        <v>1502</v>
      </c>
      <c r="E861" s="25" t="s">
        <v>1503</v>
      </c>
      <c r="F861" s="25" t="s">
        <v>1504</v>
      </c>
      <c r="G861" s="25" t="s">
        <v>1505</v>
      </c>
      <c r="H861" s="37" t="s">
        <v>431</v>
      </c>
      <c r="I861" s="26">
        <v>10434</v>
      </c>
      <c r="J861" s="27">
        <v>11529.188431690023</v>
      </c>
      <c r="K861" s="27">
        <f t="shared" si="466"/>
        <v>2755.6194</v>
      </c>
      <c r="L861" s="24">
        <v>1973</v>
      </c>
      <c r="M861" s="24">
        <v>497</v>
      </c>
      <c r="N861" s="24">
        <v>211</v>
      </c>
      <c r="O861" s="24">
        <f t="shared" si="467"/>
        <v>708</v>
      </c>
      <c r="P861" s="28">
        <v>26.41</v>
      </c>
      <c r="Q861" s="28">
        <f t="shared" si="468"/>
        <v>0.43512425717273878</v>
      </c>
      <c r="R861" s="29">
        <v>0.41866487306690264</v>
      </c>
      <c r="S861" s="29">
        <v>5.1593374642179723E-2</v>
      </c>
      <c r="T861" s="29">
        <v>0.32275360663692293</v>
      </c>
      <c r="U861" s="28" t="s">
        <v>294</v>
      </c>
      <c r="V861" s="28" t="s">
        <v>295</v>
      </c>
      <c r="W861" s="28">
        <v>0.44125969116954544</v>
      </c>
      <c r="X861" s="27">
        <v>5087.3661268030355</v>
      </c>
      <c r="Y861" s="30">
        <f t="shared" si="469"/>
        <v>4.0741042346707611E-4</v>
      </c>
      <c r="Z861" s="27">
        <f t="shared" si="470"/>
        <v>4854.3661268030355</v>
      </c>
      <c r="AA861" s="27">
        <v>0</v>
      </c>
      <c r="AB861" s="27">
        <v>0</v>
      </c>
      <c r="AC861" s="27">
        <v>0</v>
      </c>
      <c r="AD861" s="27">
        <v>36</v>
      </c>
      <c r="AE861" s="27">
        <v>1950</v>
      </c>
      <c r="AF861" s="27">
        <f t="shared" si="471"/>
        <v>1950</v>
      </c>
      <c r="AG861" s="27">
        <f t="shared" si="472"/>
        <v>2</v>
      </c>
      <c r="AH861" s="27">
        <v>174</v>
      </c>
      <c r="AI861" s="27">
        <v>0</v>
      </c>
      <c r="AJ861" s="27">
        <v>152</v>
      </c>
      <c r="AK861" s="27">
        <v>36</v>
      </c>
      <c r="AL861" s="27">
        <v>1950</v>
      </c>
      <c r="AM861" s="27">
        <v>2183</v>
      </c>
      <c r="AN861" s="27">
        <f t="shared" si="473"/>
        <v>4</v>
      </c>
      <c r="AO861" s="27">
        <v>233</v>
      </c>
      <c r="AP861" s="30">
        <f t="shared" si="474"/>
        <v>1.3474624506166577E-4</v>
      </c>
      <c r="AQ861" s="30">
        <f t="shared" si="475"/>
        <v>0</v>
      </c>
      <c r="AR861" s="31">
        <f t="shared" si="476"/>
        <v>4.5799730979146198E-2</v>
      </c>
      <c r="AS861" s="31">
        <f t="shared" si="494"/>
        <v>4.5799730979146198E-2</v>
      </c>
      <c r="AT861" s="32">
        <f t="shared" si="477"/>
        <v>2.0209575147506313E-2</v>
      </c>
      <c r="AU861" s="24">
        <v>1076.2323867625214</v>
      </c>
      <c r="AV861" s="28">
        <f t="shared" si="478"/>
        <v>2.9887559322390986E-2</v>
      </c>
      <c r="AW861" s="30">
        <f t="shared" si="479"/>
        <v>3.8385310365298357E-4</v>
      </c>
      <c r="AX861" s="33">
        <f t="shared" si="480"/>
        <v>2.9887559322390986E-2</v>
      </c>
      <c r="AY861" s="30">
        <f t="shared" si="481"/>
        <v>3.8385310365298357E-4</v>
      </c>
      <c r="AZ861" s="31">
        <f t="shared" si="482"/>
        <v>0.89779414921506628</v>
      </c>
      <c r="BA861" s="31">
        <f t="shared" si="492"/>
        <v>1076.2323867625214</v>
      </c>
      <c r="BB861" s="33">
        <f t="shared" si="483"/>
        <v>0</v>
      </c>
      <c r="BC861" s="31">
        <f t="shared" si="484"/>
        <v>0.44878219386811996</v>
      </c>
      <c r="BD861" s="30">
        <f t="shared" si="485"/>
        <v>2.7266417840541034E-4</v>
      </c>
      <c r="BE861" s="31">
        <f t="shared" si="486"/>
        <v>0.94311595376795732</v>
      </c>
      <c r="BF861" s="31">
        <f t="shared" si="487"/>
        <v>0.46159435178698988</v>
      </c>
      <c r="BG861" s="31">
        <f t="shared" si="488"/>
        <v>0.70054448450688867</v>
      </c>
      <c r="BH861" s="24">
        <v>62.33</v>
      </c>
      <c r="BI861" s="24">
        <v>306.49314426900003</v>
      </c>
      <c r="BJ861" s="24">
        <f t="shared" si="495"/>
        <v>37.616464339480274</v>
      </c>
      <c r="BK861" s="28">
        <f t="shared" si="464"/>
        <v>1.8808232169740136E-2</v>
      </c>
      <c r="BL861" s="28" t="str">
        <f t="shared" si="489"/>
        <v>FALSETRUE</v>
      </c>
      <c r="BM861" s="24" t="str">
        <f t="shared" si="490"/>
        <v>FALSETRUE</v>
      </c>
      <c r="BN861" s="28">
        <v>0.4617</v>
      </c>
      <c r="BO861" s="28">
        <f t="shared" si="491"/>
        <v>0.41039999999999999</v>
      </c>
      <c r="BP861" s="24">
        <v>9.27</v>
      </c>
      <c r="BQ861" s="24">
        <f t="shared" si="493"/>
        <v>143.47058823529412</v>
      </c>
      <c r="BR861" s="24">
        <v>17</v>
      </c>
      <c r="BS861" s="28">
        <v>11.31</v>
      </c>
      <c r="BT861" s="28">
        <v>1180.0854000000002</v>
      </c>
      <c r="BU861" s="24">
        <v>0.11</v>
      </c>
      <c r="BV861" s="28">
        <v>13.659999999999998</v>
      </c>
      <c r="BW861" s="28">
        <v>1425.2843999999998</v>
      </c>
      <c r="BX861" s="24">
        <v>3119</v>
      </c>
      <c r="BY861" s="24">
        <v>6755</v>
      </c>
      <c r="BZ861" s="24">
        <v>560</v>
      </c>
      <c r="CA861" s="24">
        <v>2478</v>
      </c>
      <c r="CB861" s="24">
        <v>1341</v>
      </c>
      <c r="CC861" s="24">
        <v>6615</v>
      </c>
      <c r="CD861" s="24">
        <v>54.46</v>
      </c>
      <c r="CE861" s="24">
        <v>28.05</v>
      </c>
      <c r="CF861" s="24">
        <v>103.35</v>
      </c>
      <c r="CG861" s="24">
        <v>6503</v>
      </c>
      <c r="CH861" s="24">
        <v>3931</v>
      </c>
      <c r="CI861" s="24">
        <v>37.67</v>
      </c>
      <c r="CJ861" s="24" t="s">
        <v>98</v>
      </c>
      <c r="CK861" s="24">
        <v>2776</v>
      </c>
      <c r="CL861" s="28">
        <v>1.04</v>
      </c>
      <c r="CM861" s="28">
        <v>3.92</v>
      </c>
      <c r="CN861" s="24">
        <v>961</v>
      </c>
      <c r="CO861" s="24">
        <v>34.74</v>
      </c>
      <c r="CP861" s="24">
        <v>478</v>
      </c>
      <c r="CQ861" s="24">
        <v>1210</v>
      </c>
      <c r="CR861" s="24">
        <v>702</v>
      </c>
      <c r="CS861" s="24">
        <v>2439</v>
      </c>
      <c r="CT861" s="24">
        <v>596</v>
      </c>
      <c r="CU861" s="24">
        <v>1183</v>
      </c>
      <c r="CV861" s="24">
        <v>902</v>
      </c>
      <c r="CW861" s="24">
        <v>512</v>
      </c>
      <c r="CX861" s="24">
        <v>68.819999999999993</v>
      </c>
      <c r="CY861" s="24">
        <v>95.25</v>
      </c>
      <c r="CZ861" s="24">
        <v>79.33</v>
      </c>
      <c r="DA861" s="24">
        <v>37.21</v>
      </c>
      <c r="DB861" s="24">
        <v>777</v>
      </c>
      <c r="DC861" s="24">
        <v>5.54</v>
      </c>
      <c r="DD861" s="24">
        <v>11.93</v>
      </c>
      <c r="DE861" s="24">
        <v>277</v>
      </c>
      <c r="DF861" s="24">
        <v>10.01</v>
      </c>
      <c r="DG861" s="24">
        <v>3.87</v>
      </c>
      <c r="DH861" s="24">
        <v>9.2100000000000009</v>
      </c>
    </row>
    <row r="862" spans="1:112" ht="12.3" customHeight="1">
      <c r="A862" s="24">
        <v>873</v>
      </c>
      <c r="B862" s="24" t="s">
        <v>431</v>
      </c>
      <c r="C862" s="24" t="s">
        <v>432</v>
      </c>
      <c r="D862" s="25" t="s">
        <v>1502</v>
      </c>
      <c r="E862" s="25" t="s">
        <v>1503</v>
      </c>
      <c r="F862" s="25" t="s">
        <v>899</v>
      </c>
      <c r="G862" s="25" t="s">
        <v>1803</v>
      </c>
      <c r="H862" s="37" t="s">
        <v>431</v>
      </c>
      <c r="I862" s="26">
        <v>3851</v>
      </c>
      <c r="J862" s="27">
        <v>4255.21417006309</v>
      </c>
      <c r="K862" s="27">
        <f t="shared" si="466"/>
        <v>1122.5664999999999</v>
      </c>
      <c r="L862" s="24">
        <v>632</v>
      </c>
      <c r="M862" s="24">
        <v>208</v>
      </c>
      <c r="N862" s="24">
        <v>52</v>
      </c>
      <c r="O862" s="24">
        <f t="shared" si="467"/>
        <v>260</v>
      </c>
      <c r="P862" s="28">
        <v>29.15</v>
      </c>
      <c r="Q862" s="28">
        <f t="shared" si="468"/>
        <v>0.45070061578922171</v>
      </c>
      <c r="R862" s="29">
        <v>0.41866487306690264</v>
      </c>
      <c r="S862" s="29">
        <v>5.1593374642179723E-2</v>
      </c>
      <c r="T862" s="29">
        <v>0.32275360663692293</v>
      </c>
      <c r="U862" s="28" t="s">
        <v>294</v>
      </c>
      <c r="V862" s="28" t="s">
        <v>295</v>
      </c>
      <c r="W862" s="28">
        <v>0.48703975757638202</v>
      </c>
      <c r="X862" s="27">
        <v>2072.4584778231128</v>
      </c>
      <c r="Y862" s="30">
        <f t="shared" si="469"/>
        <v>1.6596823680910123E-4</v>
      </c>
      <c r="Z862" s="27">
        <f t="shared" si="470"/>
        <v>2072.4584778231128</v>
      </c>
      <c r="AA862" s="27">
        <v>0</v>
      </c>
      <c r="AB862" s="27">
        <v>0</v>
      </c>
      <c r="AC862" s="27">
        <v>21</v>
      </c>
      <c r="AD862" s="27">
        <v>0</v>
      </c>
      <c r="AE862" s="27">
        <v>0</v>
      </c>
      <c r="AF862" s="27">
        <f t="shared" si="471"/>
        <v>21</v>
      </c>
      <c r="AG862" s="27">
        <f t="shared" si="472"/>
        <v>1</v>
      </c>
      <c r="AH862" s="27">
        <v>0</v>
      </c>
      <c r="AI862" s="27">
        <v>0</v>
      </c>
      <c r="AJ862" s="27">
        <v>21</v>
      </c>
      <c r="AK862" s="27">
        <v>0</v>
      </c>
      <c r="AL862" s="27">
        <v>0</v>
      </c>
      <c r="AM862" s="27">
        <v>21</v>
      </c>
      <c r="AN862" s="27">
        <f t="shared" si="473"/>
        <v>1</v>
      </c>
      <c r="AO862" s="27">
        <v>0</v>
      </c>
      <c r="AP862" s="30">
        <f t="shared" si="474"/>
        <v>0</v>
      </c>
      <c r="AQ862" s="30">
        <f t="shared" si="475"/>
        <v>0</v>
      </c>
      <c r="AR862" s="31">
        <f t="shared" si="476"/>
        <v>0</v>
      </c>
      <c r="AS862" s="31">
        <f t="shared" si="494"/>
        <v>0</v>
      </c>
      <c r="AT862" s="32">
        <f t="shared" si="477"/>
        <v>0</v>
      </c>
      <c r="AU862" s="24">
        <v>417.39307224295936</v>
      </c>
      <c r="AV862" s="28">
        <f t="shared" si="478"/>
        <v>1.1591232860909198E-2</v>
      </c>
      <c r="AW862" s="30">
        <f t="shared" si="479"/>
        <v>1.4886898795684277E-4</v>
      </c>
      <c r="AX862" s="33">
        <f t="shared" si="480"/>
        <v>1.1591232860909198E-2</v>
      </c>
      <c r="AY862" s="30">
        <f t="shared" si="481"/>
        <v>1.4886898795684277E-4</v>
      </c>
      <c r="AZ862" s="31">
        <f t="shared" si="482"/>
        <v>0.89586654625501305</v>
      </c>
      <c r="BA862" s="31">
        <f t="shared" si="492"/>
        <v>417.39307224295936</v>
      </c>
      <c r="BB862" s="33">
        <f t="shared" si="483"/>
        <v>0</v>
      </c>
      <c r="BC862" s="31">
        <f t="shared" si="484"/>
        <v>0.44204088406094161</v>
      </c>
      <c r="BD862" s="30">
        <f t="shared" si="485"/>
        <v>1.6596823680910123E-4</v>
      </c>
      <c r="BE862" s="31">
        <f t="shared" si="486"/>
        <v>0.94270279477318242</v>
      </c>
      <c r="BF862" s="31">
        <f t="shared" si="487"/>
        <v>0.47663617352879117</v>
      </c>
      <c r="BG862" s="31">
        <f t="shared" si="488"/>
        <v>0.72337289481425171</v>
      </c>
      <c r="BH862" s="24">
        <v>76.73</v>
      </c>
      <c r="BI862" s="24">
        <v>153.40859716899999</v>
      </c>
      <c r="BJ862" s="24">
        <f t="shared" si="495"/>
        <v>27.737781640590882</v>
      </c>
      <c r="BK862" s="28">
        <f t="shared" si="464"/>
        <v>1.3868890820295441E-2</v>
      </c>
      <c r="BL862" s="28" t="str">
        <f t="shared" si="489"/>
        <v>TRUETRUE</v>
      </c>
      <c r="BM862" s="24" t="str">
        <f t="shared" si="490"/>
        <v>FALSETRUE</v>
      </c>
      <c r="BN862" s="28">
        <v>0.5</v>
      </c>
      <c r="BO862" s="28">
        <f t="shared" si="491"/>
        <v>0.44444444444444442</v>
      </c>
      <c r="BP862" s="24">
        <v>10.86</v>
      </c>
      <c r="BQ862" s="24">
        <f t="shared" si="493"/>
        <v>65.92307692307692</v>
      </c>
      <c r="BR862" s="24">
        <v>13</v>
      </c>
      <c r="BS862" s="28">
        <v>7.75</v>
      </c>
      <c r="BT862" s="28">
        <v>298.45249999999999</v>
      </c>
      <c r="BU862" s="24"/>
      <c r="BV862" s="28">
        <v>8.7899999999999991</v>
      </c>
      <c r="BW862" s="28">
        <v>338.50289999999995</v>
      </c>
      <c r="BX862" s="24">
        <v>1221</v>
      </c>
      <c r="BY862" s="24">
        <v>2442</v>
      </c>
      <c r="BZ862" s="24">
        <v>188</v>
      </c>
      <c r="CA862" s="24">
        <v>995</v>
      </c>
      <c r="CB862" s="24">
        <v>494</v>
      </c>
      <c r="CC862" s="24">
        <v>2362</v>
      </c>
      <c r="CD862" s="24">
        <v>57.7</v>
      </c>
      <c r="CE862" s="24">
        <v>27.44</v>
      </c>
      <c r="CF862" s="24">
        <v>110.32</v>
      </c>
      <c r="CG862" s="24">
        <v>2955</v>
      </c>
      <c r="CH862" s="24">
        <v>896</v>
      </c>
      <c r="CI862" s="24">
        <v>23.27</v>
      </c>
      <c r="CJ862" s="24" t="s">
        <v>98</v>
      </c>
      <c r="CK862" s="24">
        <v>908</v>
      </c>
      <c r="CL862" s="28">
        <v>1.05</v>
      </c>
      <c r="CM862" s="28">
        <v>4.45</v>
      </c>
      <c r="CN862" s="24">
        <v>364</v>
      </c>
      <c r="CO862" s="24">
        <v>40.090000000000003</v>
      </c>
      <c r="CP862" s="24">
        <v>97</v>
      </c>
      <c r="CQ862" s="24">
        <v>525</v>
      </c>
      <c r="CR862" s="24">
        <v>235</v>
      </c>
      <c r="CS862" s="24">
        <v>857</v>
      </c>
      <c r="CT862" s="24">
        <v>214</v>
      </c>
      <c r="CU862" s="24">
        <v>458</v>
      </c>
      <c r="CV862" s="24">
        <v>301</v>
      </c>
      <c r="CW862" s="24">
        <v>146</v>
      </c>
      <c r="CX862" s="24">
        <v>66.88</v>
      </c>
      <c r="CY862" s="24">
        <v>92.34</v>
      </c>
      <c r="CZ862" s="24">
        <v>72.36</v>
      </c>
      <c r="DA862" s="24">
        <v>28.46</v>
      </c>
      <c r="DB862" s="24">
        <v>329</v>
      </c>
      <c r="DC862" s="24">
        <v>8.41</v>
      </c>
      <c r="DD862" s="24">
        <v>11.12</v>
      </c>
      <c r="DE862" s="24">
        <v>38</v>
      </c>
      <c r="DF862" s="24">
        <v>4.1900000000000004</v>
      </c>
      <c r="DG862" s="24">
        <v>1.32</v>
      </c>
      <c r="DH862" s="24">
        <v>16.93</v>
      </c>
    </row>
    <row r="863" spans="1:112" ht="12.3" customHeight="1">
      <c r="A863" s="24">
        <v>874</v>
      </c>
      <c r="B863" s="24" t="s">
        <v>431</v>
      </c>
      <c r="C863" s="24" t="s">
        <v>432</v>
      </c>
      <c r="D863" s="25" t="s">
        <v>1502</v>
      </c>
      <c r="E863" s="25" t="s">
        <v>1503</v>
      </c>
      <c r="F863" s="25" t="s">
        <v>1843</v>
      </c>
      <c r="G863" s="25" t="s">
        <v>1844</v>
      </c>
      <c r="H863" s="37" t="s">
        <v>431</v>
      </c>
      <c r="I863" s="26">
        <v>3626</v>
      </c>
      <c r="J863" s="27">
        <v>4006.5973982468872</v>
      </c>
      <c r="K863" s="27">
        <f t="shared" si="466"/>
        <v>609.89319999999998</v>
      </c>
      <c r="L863" s="24">
        <v>870</v>
      </c>
      <c r="M863" s="24">
        <v>156</v>
      </c>
      <c r="N863" s="24">
        <v>20</v>
      </c>
      <c r="O863" s="24">
        <f t="shared" si="467"/>
        <v>176</v>
      </c>
      <c r="P863" s="28">
        <v>16.82</v>
      </c>
      <c r="Q863" s="28">
        <f t="shared" si="468"/>
        <v>0.37884929674207302</v>
      </c>
      <c r="R863" s="29">
        <v>0.41866487306690264</v>
      </c>
      <c r="S863" s="29">
        <v>5.1593374642179723E-2</v>
      </c>
      <c r="T863" s="29">
        <v>0.32275360663692293</v>
      </c>
      <c r="U863" s="28" t="s">
        <v>294</v>
      </c>
      <c r="V863" s="28" t="s">
        <v>295</v>
      </c>
      <c r="W863" s="28">
        <v>0.28102945874561736</v>
      </c>
      <c r="X863" s="27">
        <v>1125.9718982409215</v>
      </c>
      <c r="Y863" s="30">
        <f t="shared" si="469"/>
        <v>9.0170960068611117E-5</v>
      </c>
      <c r="Z863" s="27">
        <f t="shared" si="470"/>
        <v>1125.9718982409215</v>
      </c>
      <c r="AA863" s="27">
        <v>0</v>
      </c>
      <c r="AB863" s="27">
        <v>0</v>
      </c>
      <c r="AC863" s="27">
        <v>0</v>
      </c>
      <c r="AD863" s="27">
        <v>0</v>
      </c>
      <c r="AE863" s="27">
        <v>1</v>
      </c>
      <c r="AF863" s="27">
        <f t="shared" si="471"/>
        <v>1</v>
      </c>
      <c r="AG863" s="27">
        <f t="shared" si="472"/>
        <v>1</v>
      </c>
      <c r="AH863" s="27">
        <v>0</v>
      </c>
      <c r="AI863" s="27">
        <v>0</v>
      </c>
      <c r="AJ863" s="27">
        <v>0</v>
      </c>
      <c r="AK863" s="27">
        <v>0</v>
      </c>
      <c r="AL863" s="27">
        <v>1</v>
      </c>
      <c r="AM863" s="27">
        <v>1</v>
      </c>
      <c r="AN863" s="27">
        <f t="shared" si="473"/>
        <v>1</v>
      </c>
      <c r="AO863" s="27">
        <v>0</v>
      </c>
      <c r="AP863" s="30">
        <f t="shared" si="474"/>
        <v>0</v>
      </c>
      <c r="AQ863" s="30">
        <f t="shared" si="475"/>
        <v>0</v>
      </c>
      <c r="AR863" s="31">
        <f t="shared" si="476"/>
        <v>0</v>
      </c>
      <c r="AS863" s="31">
        <f t="shared" si="494"/>
        <v>0</v>
      </c>
      <c r="AT863" s="32">
        <f t="shared" si="477"/>
        <v>0</v>
      </c>
      <c r="AU863" s="24">
        <v>299.01534410533685</v>
      </c>
      <c r="AV863" s="28">
        <f t="shared" si="478"/>
        <v>8.303818901173236E-3</v>
      </c>
      <c r="AW863" s="30">
        <f t="shared" si="479"/>
        <v>1.0664794080390838E-4</v>
      </c>
      <c r="AX863" s="33">
        <f t="shared" si="480"/>
        <v>8.303818901173236E-3</v>
      </c>
      <c r="AY863" s="30">
        <f t="shared" si="481"/>
        <v>1.0664794080390838E-4</v>
      </c>
      <c r="AZ863" s="31">
        <f t="shared" si="482"/>
        <v>0.89552020192774895</v>
      </c>
      <c r="BA863" s="31">
        <f t="shared" si="492"/>
        <v>299.01534410533685</v>
      </c>
      <c r="BB863" s="33">
        <f t="shared" si="483"/>
        <v>0</v>
      </c>
      <c r="BC863" s="31">
        <f t="shared" si="484"/>
        <v>0.44082963129860825</v>
      </c>
      <c r="BD863" s="30">
        <f t="shared" si="485"/>
        <v>9.0170960068611117E-5</v>
      </c>
      <c r="BE863" s="31">
        <f t="shared" si="486"/>
        <v>0.94240928476524555</v>
      </c>
      <c r="BF863" s="31">
        <f t="shared" si="487"/>
        <v>0.40784297149031046</v>
      </c>
      <c r="BG863" s="31">
        <f t="shared" si="488"/>
        <v>0.61896802488234015</v>
      </c>
      <c r="BH863" s="24">
        <v>80.45</v>
      </c>
      <c r="BI863" s="24">
        <v>45.664805926699998</v>
      </c>
      <c r="BJ863" s="24">
        <f t="shared" si="495"/>
        <v>87.739284487011219</v>
      </c>
      <c r="BK863" s="28">
        <f t="shared" si="464"/>
        <v>4.3869642243505612E-2</v>
      </c>
      <c r="BL863" s="28" t="str">
        <f t="shared" si="489"/>
        <v>FALSETRUE</v>
      </c>
      <c r="BM863" s="24" t="str">
        <f t="shared" si="490"/>
        <v>FALSETRUE</v>
      </c>
      <c r="BN863" s="28">
        <v>0.37359999999999999</v>
      </c>
      <c r="BO863" s="28">
        <f t="shared" si="491"/>
        <v>0.33208888888888888</v>
      </c>
      <c r="BP863" s="24">
        <v>7.11</v>
      </c>
      <c r="BQ863" s="24">
        <f t="shared" si="493"/>
        <v>152</v>
      </c>
      <c r="BR863" s="24">
        <v>7</v>
      </c>
      <c r="BS863" s="28">
        <v>5.2900000000000009</v>
      </c>
      <c r="BT863" s="28">
        <v>191.81540000000004</v>
      </c>
      <c r="BU863" s="24">
        <v>0.57999999999999996</v>
      </c>
      <c r="BV863" s="28">
        <v>3.56</v>
      </c>
      <c r="BW863" s="28">
        <v>129.0856</v>
      </c>
      <c r="BX863" s="24">
        <v>903</v>
      </c>
      <c r="BY863" s="24">
        <v>2417</v>
      </c>
      <c r="BZ863" s="24">
        <v>306</v>
      </c>
      <c r="CA863" s="24">
        <v>670</v>
      </c>
      <c r="CB863" s="24">
        <v>469</v>
      </c>
      <c r="CC863" s="24">
        <v>2487</v>
      </c>
      <c r="CD863" s="24">
        <v>50.02</v>
      </c>
      <c r="CE863" s="24">
        <v>31.54</v>
      </c>
      <c r="CF863" s="24">
        <v>107.32</v>
      </c>
      <c r="CG863" s="24">
        <v>2917</v>
      </c>
      <c r="CH863" s="24">
        <v>709</v>
      </c>
      <c r="CI863" s="24">
        <v>19.55</v>
      </c>
      <c r="CJ863" s="24" t="s">
        <v>98</v>
      </c>
      <c r="CK863" s="24">
        <v>1055</v>
      </c>
      <c r="CL863" s="28">
        <v>1.01</v>
      </c>
      <c r="CM863" s="28">
        <v>3.49</v>
      </c>
      <c r="CN863" s="24">
        <v>349</v>
      </c>
      <c r="CO863" s="24">
        <v>33.11</v>
      </c>
      <c r="CP863" s="24">
        <v>183</v>
      </c>
      <c r="CQ863" s="24">
        <v>465</v>
      </c>
      <c r="CR863" s="24">
        <v>416</v>
      </c>
      <c r="CS863" s="24">
        <v>1064</v>
      </c>
      <c r="CT863" s="24">
        <v>161</v>
      </c>
      <c r="CU863" s="24">
        <v>338</v>
      </c>
      <c r="CV863" s="24">
        <v>345</v>
      </c>
      <c r="CW863" s="24">
        <v>267</v>
      </c>
      <c r="CX863" s="24">
        <v>68.8</v>
      </c>
      <c r="CY863" s="24">
        <v>99.12</v>
      </c>
      <c r="CZ863" s="24">
        <v>88.69</v>
      </c>
      <c r="DA863" s="24">
        <v>54.38</v>
      </c>
      <c r="DB863" s="24">
        <v>219</v>
      </c>
      <c r="DC863" s="24">
        <v>1.1299999999999999</v>
      </c>
      <c r="DD863" s="24">
        <v>3.23</v>
      </c>
      <c r="DE863" s="24">
        <v>47</v>
      </c>
      <c r="DF863" s="24">
        <v>4.46</v>
      </c>
      <c r="DG863" s="24">
        <v>1.71</v>
      </c>
      <c r="DH863" s="24">
        <v>9.4600000000000009</v>
      </c>
    </row>
    <row r="864" spans="1:112" ht="12.3" customHeight="1">
      <c r="A864" s="24">
        <v>875</v>
      </c>
      <c r="B864" s="24" t="s">
        <v>431</v>
      </c>
      <c r="C864" s="24" t="s">
        <v>432</v>
      </c>
      <c r="D864" s="25" t="s">
        <v>110</v>
      </c>
      <c r="E864" s="25" t="s">
        <v>433</v>
      </c>
      <c r="F864" s="25" t="s">
        <v>434</v>
      </c>
      <c r="G864" s="25" t="s">
        <v>435</v>
      </c>
      <c r="H864" s="37" t="s">
        <v>431</v>
      </c>
      <c r="I864" s="26">
        <v>94565</v>
      </c>
      <c r="J864" s="27">
        <v>103453.0667071067</v>
      </c>
      <c r="K864" s="27">
        <f t="shared" si="466"/>
        <v>12435.297500000001</v>
      </c>
      <c r="L864" s="24">
        <v>21164</v>
      </c>
      <c r="M864" s="24">
        <v>2456</v>
      </c>
      <c r="N864" s="24">
        <v>749</v>
      </c>
      <c r="O864" s="24">
        <f t="shared" si="467"/>
        <v>3205</v>
      </c>
      <c r="P864" s="28">
        <v>13.15</v>
      </c>
      <c r="Q864" s="28">
        <f t="shared" si="468"/>
        <v>0.4208262918021678</v>
      </c>
      <c r="R864" s="29">
        <v>0.31979118512127797</v>
      </c>
      <c r="S864" s="29">
        <v>0.65740210365791996</v>
      </c>
      <c r="T864" s="29">
        <v>0.33197944903815457</v>
      </c>
      <c r="U864" s="28" t="s">
        <v>436</v>
      </c>
      <c r="V864" s="28" t="s">
        <v>119</v>
      </c>
      <c r="W864" s="28">
        <v>0.39996675770735246</v>
      </c>
      <c r="X864" s="27">
        <v>41377.787665723918</v>
      </c>
      <c r="Y864" s="30">
        <f t="shared" si="469"/>
        <v>3.313648275913838E-3</v>
      </c>
      <c r="Z864" s="27">
        <f t="shared" si="470"/>
        <v>16007.787665723918</v>
      </c>
      <c r="AA864" s="27">
        <v>8429</v>
      </c>
      <c r="AB864" s="27">
        <v>0</v>
      </c>
      <c r="AC864" s="27">
        <v>557</v>
      </c>
      <c r="AD864" s="27">
        <v>14894</v>
      </c>
      <c r="AE864" s="27">
        <v>43437</v>
      </c>
      <c r="AF864" s="27">
        <f t="shared" si="471"/>
        <v>43437</v>
      </c>
      <c r="AG864" s="27">
        <f t="shared" si="472"/>
        <v>4</v>
      </c>
      <c r="AH864" s="27">
        <v>8680</v>
      </c>
      <c r="AI864" s="27">
        <v>72</v>
      </c>
      <c r="AJ864" s="27">
        <v>801</v>
      </c>
      <c r="AK864" s="27">
        <v>15111</v>
      </c>
      <c r="AL864" s="27">
        <v>43439</v>
      </c>
      <c r="AM864" s="27">
        <v>59580</v>
      </c>
      <c r="AN864" s="27">
        <f t="shared" si="473"/>
        <v>5</v>
      </c>
      <c r="AO864" s="27">
        <v>25370</v>
      </c>
      <c r="AP864" s="30">
        <f t="shared" si="474"/>
        <v>1.4671726339976227E-2</v>
      </c>
      <c r="AQ864" s="30">
        <f t="shared" si="475"/>
        <v>2.2704267456270634E-4</v>
      </c>
      <c r="AR864" s="31">
        <f t="shared" si="476"/>
        <v>0.61313089537205312</v>
      </c>
      <c r="AS864" s="31">
        <f t="shared" si="494"/>
        <v>0.61313089537205312</v>
      </c>
      <c r="AT864" s="32">
        <f t="shared" si="477"/>
        <v>0.24523197627216603</v>
      </c>
      <c r="AU864" s="24">
        <v>7117.0084866446296</v>
      </c>
      <c r="AV864" s="28">
        <f t="shared" si="478"/>
        <v>0.19764320044522829</v>
      </c>
      <c r="AW864" s="30">
        <f t="shared" si="479"/>
        <v>2.5383790990913336E-3</v>
      </c>
      <c r="AX864" s="33">
        <f t="shared" si="480"/>
        <v>0.19764320044522829</v>
      </c>
      <c r="AY864" s="30">
        <f t="shared" si="481"/>
        <v>2.3113364245286273E-3</v>
      </c>
      <c r="AZ864" s="31">
        <f t="shared" si="482"/>
        <v>0.91360552669377892</v>
      </c>
      <c r="BA864" s="31">
        <f t="shared" si="492"/>
        <v>7045.0084866446296</v>
      </c>
      <c r="BB864" s="33">
        <f t="shared" si="483"/>
        <v>1.0116610108743172E-2</v>
      </c>
      <c r="BC864" s="31">
        <f t="shared" si="484"/>
        <v>0.47701330408676174</v>
      </c>
      <c r="BD864" s="30">
        <f t="shared" si="485"/>
        <v>-1.135807806406239E-2</v>
      </c>
      <c r="BE864" s="31">
        <f t="shared" si="486"/>
        <v>0.8980781978656347</v>
      </c>
      <c r="BF864" s="31">
        <f t="shared" si="487"/>
        <v>0.43378620128296702</v>
      </c>
      <c r="BG864" s="31">
        <f t="shared" si="488"/>
        <v>0.65834109448594569</v>
      </c>
      <c r="BH864" s="24">
        <v>98.18</v>
      </c>
      <c r="BI864" s="24">
        <v>80.456118895800003</v>
      </c>
      <c r="BJ864" s="24">
        <f t="shared" si="495"/>
        <v>1285.8321794155943</v>
      </c>
      <c r="BK864" s="28">
        <f t="shared" si="464"/>
        <v>0.64291608970779712</v>
      </c>
      <c r="BL864" s="28" t="str">
        <f t="shared" si="489"/>
        <v>FALSETRUE</v>
      </c>
      <c r="BM864" s="24" t="str">
        <f t="shared" si="490"/>
        <v>FALSETRUE</v>
      </c>
      <c r="BN864" s="28">
        <v>0.3085</v>
      </c>
      <c r="BO864" s="28">
        <f t="shared" si="491"/>
        <v>0.2742222222222222</v>
      </c>
      <c r="BP864" s="24">
        <v>2.44</v>
      </c>
      <c r="BQ864" s="24">
        <f t="shared" si="493"/>
        <v>247.13888888888889</v>
      </c>
      <c r="BR864" s="24">
        <v>72</v>
      </c>
      <c r="BS864" s="28">
        <v>1.03</v>
      </c>
      <c r="BT864" s="28">
        <v>974.01949999999999</v>
      </c>
      <c r="BU864" s="24">
        <v>7.0000000000000007E-2</v>
      </c>
      <c r="BV864" s="28">
        <v>3.54</v>
      </c>
      <c r="BW864" s="28">
        <v>3347.6009999999997</v>
      </c>
      <c r="BX864" s="24">
        <v>20471</v>
      </c>
      <c r="BY864" s="24">
        <v>66349</v>
      </c>
      <c r="BZ864" s="24">
        <v>7745</v>
      </c>
      <c r="CA864" s="24">
        <v>16224</v>
      </c>
      <c r="CB864" s="24">
        <v>9181</v>
      </c>
      <c r="CC864" s="24">
        <v>69160</v>
      </c>
      <c r="CD864" s="24">
        <v>42.53</v>
      </c>
      <c r="CE864" s="24">
        <v>32.6</v>
      </c>
      <c r="CF864" s="24">
        <v>93.03</v>
      </c>
      <c r="CG864" s="24">
        <v>92844</v>
      </c>
      <c r="CH864" s="24">
        <v>1721</v>
      </c>
      <c r="CI864" s="24">
        <v>1.82</v>
      </c>
      <c r="CJ864" s="24" t="s">
        <v>98</v>
      </c>
      <c r="CK864" s="24">
        <v>25579</v>
      </c>
      <c r="CL864" s="28">
        <v>1.04</v>
      </c>
      <c r="CM864" s="28">
        <v>3.81</v>
      </c>
      <c r="CN864" s="24">
        <v>10577</v>
      </c>
      <c r="CO864" s="24">
        <v>41.38</v>
      </c>
      <c r="CP864" s="24">
        <v>4729</v>
      </c>
      <c r="CQ864" s="24">
        <v>8692</v>
      </c>
      <c r="CR864" s="24">
        <v>4150</v>
      </c>
      <c r="CS864" s="24">
        <v>17794</v>
      </c>
      <c r="CT864" s="24">
        <v>4019</v>
      </c>
      <c r="CU864" s="24">
        <v>7960</v>
      </c>
      <c r="CV864" s="24">
        <v>6665</v>
      </c>
      <c r="CW864" s="24">
        <v>6865</v>
      </c>
      <c r="CX864" s="24">
        <v>74.77</v>
      </c>
      <c r="CY864" s="24">
        <v>96.57</v>
      </c>
      <c r="CZ864" s="24">
        <v>85.82</v>
      </c>
      <c r="DA864" s="24">
        <v>52.08</v>
      </c>
      <c r="DB864" s="24">
        <v>1982</v>
      </c>
      <c r="DC864" s="24">
        <v>3.96</v>
      </c>
      <c r="DD864" s="24">
        <v>5.05</v>
      </c>
      <c r="DE864" s="24">
        <v>1425</v>
      </c>
      <c r="DF864" s="24">
        <v>5.58</v>
      </c>
      <c r="DG864" s="24">
        <v>2.52</v>
      </c>
      <c r="DH864" s="24">
        <v>2.4300000000000002</v>
      </c>
    </row>
    <row r="865" spans="1:112" ht="12.3" customHeight="1">
      <c r="A865" s="24">
        <v>876</v>
      </c>
      <c r="B865" s="24" t="s">
        <v>431</v>
      </c>
      <c r="C865" s="24" t="s">
        <v>432</v>
      </c>
      <c r="D865" s="25" t="s">
        <v>110</v>
      </c>
      <c r="E865" s="25" t="s">
        <v>433</v>
      </c>
      <c r="F865" s="25" t="s">
        <v>1216</v>
      </c>
      <c r="G865" s="25" t="s">
        <v>1217</v>
      </c>
      <c r="H865" s="37" t="s">
        <v>431</v>
      </c>
      <c r="I865" s="26">
        <v>49159</v>
      </c>
      <c r="J865" s="27">
        <v>53779.403650977198</v>
      </c>
      <c r="K865" s="27">
        <f t="shared" si="466"/>
        <v>2040.0985000000001</v>
      </c>
      <c r="L865" s="24">
        <v>13244</v>
      </c>
      <c r="M865" s="24">
        <v>557</v>
      </c>
      <c r="N865" s="24">
        <v>17</v>
      </c>
      <c r="O865" s="24">
        <f t="shared" si="467"/>
        <v>574</v>
      </c>
      <c r="P865" s="28">
        <v>4.1500000000000004</v>
      </c>
      <c r="Q865" s="28">
        <f t="shared" si="468"/>
        <v>0.29233328727290719</v>
      </c>
      <c r="R865" s="29">
        <v>0.31979118512127797</v>
      </c>
      <c r="S865" s="29">
        <v>0.65740210365791996</v>
      </c>
      <c r="T865" s="29">
        <v>0.33197944903815457</v>
      </c>
      <c r="U865" s="28" t="s">
        <v>436</v>
      </c>
      <c r="V865" s="28" t="s">
        <v>119</v>
      </c>
      <c r="W865" s="28">
        <v>0.12622525053121766</v>
      </c>
      <c r="X865" s="27">
        <v>6788.3186992640794</v>
      </c>
      <c r="Y865" s="30">
        <f t="shared" si="469"/>
        <v>5.4362743450403234E-4</v>
      </c>
      <c r="Z865" s="27">
        <f t="shared" si="470"/>
        <v>4928.3186992640794</v>
      </c>
      <c r="AA865" s="27">
        <v>977</v>
      </c>
      <c r="AB865" s="27">
        <v>0</v>
      </c>
      <c r="AC865" s="27">
        <v>99</v>
      </c>
      <c r="AD865" s="27">
        <v>305</v>
      </c>
      <c r="AE865" s="27">
        <v>0</v>
      </c>
      <c r="AF865" s="27">
        <f t="shared" si="471"/>
        <v>977</v>
      </c>
      <c r="AG865" s="27">
        <f t="shared" si="472"/>
        <v>3</v>
      </c>
      <c r="AH865" s="27">
        <v>1459</v>
      </c>
      <c r="AI865" s="27">
        <v>548</v>
      </c>
      <c r="AJ865" s="27">
        <v>485</v>
      </c>
      <c r="AK865" s="27">
        <v>370</v>
      </c>
      <c r="AL865" s="27">
        <v>0</v>
      </c>
      <c r="AM865" s="27">
        <v>2314</v>
      </c>
      <c r="AN865" s="27">
        <f t="shared" si="473"/>
        <v>4</v>
      </c>
      <c r="AO865" s="27">
        <v>1860</v>
      </c>
      <c r="AP865" s="30">
        <f t="shared" si="474"/>
        <v>1.075656720234757E-3</v>
      </c>
      <c r="AQ865" s="30">
        <f t="shared" si="475"/>
        <v>1.7280470230605983E-3</v>
      </c>
      <c r="AR865" s="31">
        <f t="shared" si="476"/>
        <v>0.27400009964199856</v>
      </c>
      <c r="AS865" s="31">
        <f t="shared" si="494"/>
        <v>0.27400009964199856</v>
      </c>
      <c r="AT865" s="32">
        <f t="shared" si="477"/>
        <v>3.4585731222889882E-2</v>
      </c>
      <c r="AU865" s="24">
        <v>2159.7140365891341</v>
      </c>
      <c r="AV865" s="28">
        <f t="shared" si="478"/>
        <v>5.997643462684734E-2</v>
      </c>
      <c r="AW865" s="30">
        <f t="shared" si="479"/>
        <v>7.7029175682164289E-4</v>
      </c>
      <c r="AX865" s="33">
        <f t="shared" si="480"/>
        <v>5.997643462684734E-2</v>
      </c>
      <c r="AY865" s="30">
        <f t="shared" si="481"/>
        <v>-9.5775526623895538E-4</v>
      </c>
      <c r="AZ865" s="31">
        <f t="shared" si="482"/>
        <v>0.88678877441611614</v>
      </c>
      <c r="BA865" s="31">
        <f t="shared" si="492"/>
        <v>1611.7140365891341</v>
      </c>
      <c r="BB865" s="33">
        <f t="shared" si="483"/>
        <v>0.25373729610308221</v>
      </c>
      <c r="BC865" s="31">
        <f t="shared" si="484"/>
        <v>0.42218546472141383</v>
      </c>
      <c r="BD865" s="30">
        <f t="shared" si="485"/>
        <v>-5.3202928573072461E-4</v>
      </c>
      <c r="BE865" s="31">
        <f t="shared" si="486"/>
        <v>0.93999993700321227</v>
      </c>
      <c r="BF865" s="31">
        <f t="shared" si="487"/>
        <v>0.35558960498964459</v>
      </c>
      <c r="BG865" s="31">
        <f t="shared" si="488"/>
        <v>0.53966504477167621</v>
      </c>
      <c r="BH865" s="24">
        <v>99.95</v>
      </c>
      <c r="BI865" s="24">
        <v>25.5100272741</v>
      </c>
      <c r="BJ865" s="24">
        <f t="shared" si="495"/>
        <v>2108.1672345203147</v>
      </c>
      <c r="BK865" s="28">
        <v>1</v>
      </c>
      <c r="BL865" s="28" t="str">
        <f t="shared" si="489"/>
        <v>FALSETRUE</v>
      </c>
      <c r="BM865" s="24" t="str">
        <f t="shared" si="490"/>
        <v>FALSETRUE</v>
      </c>
      <c r="BN865" s="28">
        <v>0.2266</v>
      </c>
      <c r="BO865" s="28">
        <f t="shared" si="491"/>
        <v>0.20142222222222222</v>
      </c>
      <c r="BP865" s="24">
        <v>1.89</v>
      </c>
      <c r="BQ865" s="24">
        <f t="shared" si="493"/>
        <v>335.49019607843138</v>
      </c>
      <c r="BR865" s="24">
        <v>51</v>
      </c>
      <c r="BS865" s="28">
        <v>0.03</v>
      </c>
      <c r="BT865" s="28">
        <v>14.747699999999998</v>
      </c>
      <c r="BU865" s="24">
        <v>0.01</v>
      </c>
      <c r="BV865" s="28">
        <v>0.25</v>
      </c>
      <c r="BW865" s="28">
        <v>122.89749999999999</v>
      </c>
      <c r="BX865" s="24">
        <v>7960</v>
      </c>
      <c r="BY865" s="24">
        <v>35124</v>
      </c>
      <c r="BZ865" s="24">
        <v>6075</v>
      </c>
      <c r="CA865" s="24">
        <v>6212</v>
      </c>
      <c r="CB865" s="24">
        <v>3685</v>
      </c>
      <c r="CC865" s="24">
        <v>39262</v>
      </c>
      <c r="CD865" s="24">
        <v>39.96</v>
      </c>
      <c r="CE865" s="24">
        <v>36.97</v>
      </c>
      <c r="CF865" s="24">
        <v>88.48</v>
      </c>
      <c r="CG865" s="24">
        <v>49132</v>
      </c>
      <c r="CH865" s="24">
        <v>27</v>
      </c>
      <c r="CI865" s="24">
        <v>0.05</v>
      </c>
      <c r="CJ865" s="24" t="s">
        <v>98</v>
      </c>
      <c r="CK865" s="24">
        <v>14203</v>
      </c>
      <c r="CL865" s="28">
        <v>1.03</v>
      </c>
      <c r="CM865" s="28">
        <v>3.56</v>
      </c>
      <c r="CN865" s="24">
        <v>5781</v>
      </c>
      <c r="CO865" s="24">
        <v>40.79</v>
      </c>
      <c r="CP865" s="24">
        <v>3432</v>
      </c>
      <c r="CQ865" s="24">
        <v>6124</v>
      </c>
      <c r="CR865" s="24">
        <v>7554</v>
      </c>
      <c r="CS865" s="24">
        <v>17110</v>
      </c>
      <c r="CT865" s="24">
        <v>1598</v>
      </c>
      <c r="CU865" s="24">
        <v>3048</v>
      </c>
      <c r="CV865" s="24">
        <v>2780</v>
      </c>
      <c r="CW865" s="24">
        <v>4281</v>
      </c>
      <c r="CX865" s="24">
        <v>76.900000000000006</v>
      </c>
      <c r="CY865" s="24">
        <v>96.85</v>
      </c>
      <c r="CZ865" s="24">
        <v>90.61</v>
      </c>
      <c r="DA865" s="24">
        <v>68.180000000000007</v>
      </c>
      <c r="DB865" s="24">
        <v>833</v>
      </c>
      <c r="DC865" s="24">
        <v>3.69</v>
      </c>
      <c r="DD865" s="24">
        <v>1.6</v>
      </c>
      <c r="DE865" s="24">
        <v>33</v>
      </c>
      <c r="DF865" s="24">
        <v>0.23</v>
      </c>
      <c r="DG865" s="24">
        <v>0.25</v>
      </c>
      <c r="DH865" s="24">
        <v>1.57</v>
      </c>
    </row>
    <row r="866" spans="1:112" ht="12.3" customHeight="1">
      <c r="A866" s="24">
        <v>877</v>
      </c>
      <c r="B866" s="24" t="s">
        <v>431</v>
      </c>
      <c r="C866" s="24" t="s">
        <v>432</v>
      </c>
      <c r="D866" s="25" t="s">
        <v>110</v>
      </c>
      <c r="E866" s="25" t="s">
        <v>433</v>
      </c>
      <c r="F866" s="25" t="s">
        <v>458</v>
      </c>
      <c r="G866" s="25" t="s">
        <v>459</v>
      </c>
      <c r="H866" s="37" t="s">
        <v>431</v>
      </c>
      <c r="I866" s="26">
        <v>96527</v>
      </c>
      <c r="J866" s="27">
        <v>105599.47306124771</v>
      </c>
      <c r="K866" s="27">
        <f t="shared" si="466"/>
        <v>7866.9505000000008</v>
      </c>
      <c r="L866" s="24">
        <v>22979</v>
      </c>
      <c r="M866" s="24">
        <v>1719</v>
      </c>
      <c r="N866" s="24">
        <v>321</v>
      </c>
      <c r="O866" s="24">
        <f t="shared" si="467"/>
        <v>2040</v>
      </c>
      <c r="P866" s="28">
        <v>8.15</v>
      </c>
      <c r="Q866" s="28">
        <f t="shared" si="468"/>
        <v>0.36675166790261354</v>
      </c>
      <c r="R866" s="29">
        <v>0.31979118512127797</v>
      </c>
      <c r="S866" s="29">
        <v>0.65740210365791996</v>
      </c>
      <c r="T866" s="29">
        <v>0.33197944903815457</v>
      </c>
      <c r="U866" s="28" t="s">
        <v>436</v>
      </c>
      <c r="V866" s="28" t="s">
        <v>119</v>
      </c>
      <c r="W866" s="28">
        <v>0.24788814260949982</v>
      </c>
      <c r="X866" s="27">
        <v>26176.857237694607</v>
      </c>
      <c r="Y866" s="30">
        <f t="shared" si="469"/>
        <v>2.096315505199977E-3</v>
      </c>
      <c r="Z866" s="27">
        <f t="shared" si="470"/>
        <v>21745.857237694607</v>
      </c>
      <c r="AA866" s="27">
        <v>6166</v>
      </c>
      <c r="AB866" s="27">
        <v>0</v>
      </c>
      <c r="AC866" s="27">
        <v>776</v>
      </c>
      <c r="AD866" s="27">
        <v>562</v>
      </c>
      <c r="AE866" s="27">
        <v>55</v>
      </c>
      <c r="AF866" s="27">
        <f t="shared" si="471"/>
        <v>6166</v>
      </c>
      <c r="AG866" s="27">
        <f t="shared" si="472"/>
        <v>4</v>
      </c>
      <c r="AH866" s="27">
        <v>6166</v>
      </c>
      <c r="AI866" s="27">
        <v>207</v>
      </c>
      <c r="AJ866" s="27">
        <v>762</v>
      </c>
      <c r="AK866" s="27">
        <v>588</v>
      </c>
      <c r="AL866" s="27">
        <v>55</v>
      </c>
      <c r="AM866" s="27">
        <v>7441</v>
      </c>
      <c r="AN866" s="27">
        <f t="shared" si="473"/>
        <v>5</v>
      </c>
      <c r="AO866" s="27">
        <v>4431</v>
      </c>
      <c r="AP866" s="30">
        <f t="shared" si="474"/>
        <v>2.5624918964302192E-3</v>
      </c>
      <c r="AQ866" s="30">
        <f t="shared" si="475"/>
        <v>6.527476893677807E-4</v>
      </c>
      <c r="AR866" s="31">
        <f t="shared" si="476"/>
        <v>0.16927165701233879</v>
      </c>
      <c r="AS866" s="31">
        <f t="shared" si="494"/>
        <v>0.16927165701233879</v>
      </c>
      <c r="AT866" s="32">
        <f t="shared" si="477"/>
        <v>4.1960436653220981E-2</v>
      </c>
      <c r="AU866" s="24">
        <v>6731.6504007035774</v>
      </c>
      <c r="AV866" s="28">
        <f t="shared" si="478"/>
        <v>0.18694159659499252</v>
      </c>
      <c r="AW866" s="30">
        <f t="shared" si="479"/>
        <v>2.4009358302159046E-3</v>
      </c>
      <c r="AX866" s="33">
        <f t="shared" si="480"/>
        <v>0.18694159659499252</v>
      </c>
      <c r="AY866" s="30">
        <f t="shared" si="481"/>
        <v>1.7481881408481239E-3</v>
      </c>
      <c r="AZ866" s="31">
        <f t="shared" si="482"/>
        <v>0.90898595359899514</v>
      </c>
      <c r="BA866" s="31">
        <f t="shared" si="492"/>
        <v>6524.6504007035774</v>
      </c>
      <c r="BB866" s="33">
        <f t="shared" si="483"/>
        <v>3.0750259992462593E-2</v>
      </c>
      <c r="BC866" s="31">
        <f t="shared" si="484"/>
        <v>0.47190624510508855</v>
      </c>
      <c r="BD866" s="30">
        <f t="shared" si="485"/>
        <v>-4.6617639123024222E-4</v>
      </c>
      <c r="BE866" s="31">
        <f t="shared" si="486"/>
        <v>0.94025493935182802</v>
      </c>
      <c r="BF866" s="31">
        <f t="shared" si="487"/>
        <v>0.39674646582217593</v>
      </c>
      <c r="BG866" s="31">
        <f t="shared" si="488"/>
        <v>0.60212727322882265</v>
      </c>
      <c r="BH866" s="24">
        <v>99.88</v>
      </c>
      <c r="BI866" s="24">
        <v>37.818334012699999</v>
      </c>
      <c r="BJ866" s="24">
        <f t="shared" si="495"/>
        <v>2792.2825216411102</v>
      </c>
      <c r="BK866" s="28">
        <v>1</v>
      </c>
      <c r="BL866" s="28" t="str">
        <f t="shared" si="489"/>
        <v>FALSETRUE</v>
      </c>
      <c r="BM866" s="24" t="str">
        <f t="shared" si="490"/>
        <v>FALSETRUE</v>
      </c>
      <c r="BN866" s="28">
        <v>0.27440000000000003</v>
      </c>
      <c r="BO866" s="28">
        <f t="shared" si="491"/>
        <v>0.24391111111111113</v>
      </c>
      <c r="BP866" s="24">
        <v>1.79</v>
      </c>
      <c r="BQ866" s="24">
        <f t="shared" si="493"/>
        <v>256.18867924528303</v>
      </c>
      <c r="BR866" s="24">
        <v>106</v>
      </c>
      <c r="BS866" s="28">
        <v>0.48</v>
      </c>
      <c r="BT866" s="28">
        <v>463.32959999999997</v>
      </c>
      <c r="BU866" s="24">
        <v>0.32</v>
      </c>
      <c r="BV866" s="28">
        <v>0.89000000000000012</v>
      </c>
      <c r="BW866" s="28">
        <v>859.09030000000018</v>
      </c>
      <c r="BX866" s="24">
        <v>19075</v>
      </c>
      <c r="BY866" s="24">
        <v>69512</v>
      </c>
      <c r="BZ866" s="24">
        <v>7940</v>
      </c>
      <c r="CA866" s="24">
        <v>15187</v>
      </c>
      <c r="CB866" s="24">
        <v>8331</v>
      </c>
      <c r="CC866" s="24">
        <v>73009</v>
      </c>
      <c r="CD866" s="24">
        <v>38.86</v>
      </c>
      <c r="CE866" s="24">
        <v>33.68</v>
      </c>
      <c r="CF866" s="24">
        <v>92.61</v>
      </c>
      <c r="CG866" s="24">
        <v>96410</v>
      </c>
      <c r="CH866" s="24">
        <v>117</v>
      </c>
      <c r="CI866" s="24">
        <v>0.12</v>
      </c>
      <c r="CJ866" s="24" t="s">
        <v>98</v>
      </c>
      <c r="CK866" s="24">
        <v>26014</v>
      </c>
      <c r="CL866" s="28">
        <v>1.05</v>
      </c>
      <c r="CM866" s="28">
        <v>3.84</v>
      </c>
      <c r="CN866" s="24">
        <v>9297</v>
      </c>
      <c r="CO866" s="24">
        <v>35.79</v>
      </c>
      <c r="CP866" s="24">
        <v>5081</v>
      </c>
      <c r="CQ866" s="24">
        <v>9219</v>
      </c>
      <c r="CR866" s="24">
        <v>9540</v>
      </c>
      <c r="CS866" s="24">
        <v>27156</v>
      </c>
      <c r="CT866" s="24">
        <v>3850</v>
      </c>
      <c r="CU866" s="24">
        <v>7273</v>
      </c>
      <c r="CV866" s="24">
        <v>6237</v>
      </c>
      <c r="CW866" s="24">
        <v>7841</v>
      </c>
      <c r="CX866" s="24">
        <v>75.2</v>
      </c>
      <c r="CY866" s="24">
        <v>96.19</v>
      </c>
      <c r="CZ866" s="24">
        <v>89.29</v>
      </c>
      <c r="DA866" s="24">
        <v>60.33</v>
      </c>
      <c r="DB866" s="24">
        <v>1505</v>
      </c>
      <c r="DC866" s="24">
        <v>4.03</v>
      </c>
      <c r="DD866" s="24">
        <v>3.56</v>
      </c>
      <c r="DE866" s="24">
        <v>677</v>
      </c>
      <c r="DF866" s="24">
        <v>2.61</v>
      </c>
      <c r="DG866" s="24">
        <v>0.91</v>
      </c>
      <c r="DH866" s="24">
        <v>1.73</v>
      </c>
    </row>
    <row r="867" spans="1:112" ht="12.3" customHeight="1">
      <c r="A867" s="24">
        <v>878</v>
      </c>
      <c r="B867" s="24" t="s">
        <v>431</v>
      </c>
      <c r="C867" s="24" t="s">
        <v>432</v>
      </c>
      <c r="D867" s="25" t="s">
        <v>110</v>
      </c>
      <c r="E867" s="25" t="s">
        <v>433</v>
      </c>
      <c r="F867" s="25" t="s">
        <v>629</v>
      </c>
      <c r="G867" s="25" t="s">
        <v>630</v>
      </c>
      <c r="H867" s="37" t="s">
        <v>431</v>
      </c>
      <c r="I867" s="26">
        <v>22437</v>
      </c>
      <c r="J867" s="27">
        <v>24545.830462722501</v>
      </c>
      <c r="K867" s="27">
        <f t="shared" si="466"/>
        <v>5144.8040999999994</v>
      </c>
      <c r="L867" s="24">
        <v>4605</v>
      </c>
      <c r="M867" s="24">
        <v>1063</v>
      </c>
      <c r="N867" s="24">
        <v>307</v>
      </c>
      <c r="O867" s="24">
        <f t="shared" si="467"/>
        <v>1370</v>
      </c>
      <c r="P867" s="28">
        <v>22.93</v>
      </c>
      <c r="Q867" s="28">
        <f t="shared" si="468"/>
        <v>0.54668202083421591</v>
      </c>
      <c r="R867" s="29">
        <v>0.31979118512127797</v>
      </c>
      <c r="S867" s="29">
        <v>0.65740210365791996</v>
      </c>
      <c r="T867" s="29">
        <v>0.33197944903815457</v>
      </c>
      <c r="U867" s="28" t="s">
        <v>436</v>
      </c>
      <c r="V867" s="28" t="s">
        <v>119</v>
      </c>
      <c r="W867" s="28">
        <v>0.69743252883875217</v>
      </c>
      <c r="X867" s="27">
        <v>17119.060612063833</v>
      </c>
      <c r="Y867" s="30">
        <f t="shared" si="469"/>
        <v>1.3709419686886821E-3</v>
      </c>
      <c r="Z867" s="27">
        <f t="shared" si="470"/>
        <v>16213.060612063833</v>
      </c>
      <c r="AA867" s="27">
        <v>1222</v>
      </c>
      <c r="AB867" s="27">
        <v>0</v>
      </c>
      <c r="AC867" s="27">
        <v>70</v>
      </c>
      <c r="AD867" s="27">
        <v>458</v>
      </c>
      <c r="AE867" s="27">
        <v>0</v>
      </c>
      <c r="AF867" s="27">
        <f t="shared" si="471"/>
        <v>1222</v>
      </c>
      <c r="AG867" s="27">
        <f t="shared" si="472"/>
        <v>3</v>
      </c>
      <c r="AH867" s="27">
        <v>1222</v>
      </c>
      <c r="AI867" s="27">
        <v>0</v>
      </c>
      <c r="AJ867" s="27">
        <v>70</v>
      </c>
      <c r="AK867" s="27">
        <v>458</v>
      </c>
      <c r="AL867" s="27">
        <v>0</v>
      </c>
      <c r="AM867" s="27">
        <v>1222</v>
      </c>
      <c r="AN867" s="27">
        <f t="shared" si="473"/>
        <v>3</v>
      </c>
      <c r="AO867" s="27">
        <v>906</v>
      </c>
      <c r="AP867" s="30">
        <f t="shared" si="474"/>
        <v>5.2394891856596222E-4</v>
      </c>
      <c r="AQ867" s="30">
        <f t="shared" si="475"/>
        <v>0</v>
      </c>
      <c r="AR867" s="31">
        <f t="shared" si="476"/>
        <v>5.2923464700016319E-2</v>
      </c>
      <c r="AS867" s="31">
        <f t="shared" si="494"/>
        <v>5.2923464700016319E-2</v>
      </c>
      <c r="AT867" s="32">
        <f t="shared" si="477"/>
        <v>3.6910545820640815E-2</v>
      </c>
      <c r="AU867" s="24">
        <v>4232.7180175223866</v>
      </c>
      <c r="AV867" s="28">
        <f t="shared" si="478"/>
        <v>0.11754488379986645</v>
      </c>
      <c r="AW867" s="30">
        <f t="shared" si="479"/>
        <v>1.5096571780388013E-3</v>
      </c>
      <c r="AX867" s="33">
        <f t="shared" si="480"/>
        <v>0.11754488379986645</v>
      </c>
      <c r="AY867" s="30">
        <f t="shared" si="481"/>
        <v>1.5096571780388013E-3</v>
      </c>
      <c r="AZ867" s="31">
        <f t="shared" si="482"/>
        <v>0.90702925542553159</v>
      </c>
      <c r="BA867" s="31">
        <f t="shared" si="492"/>
        <v>4232.7180175223866</v>
      </c>
      <c r="BB867" s="33">
        <f t="shared" si="483"/>
        <v>0</v>
      </c>
      <c r="BC867" s="31">
        <f t="shared" si="484"/>
        <v>0.44812177478222531</v>
      </c>
      <c r="BD867" s="30">
        <f t="shared" si="485"/>
        <v>8.4699305012271987E-4</v>
      </c>
      <c r="BE867" s="31">
        <f t="shared" si="486"/>
        <v>0.94533992907347253</v>
      </c>
      <c r="BF867" s="31">
        <f t="shared" si="487"/>
        <v>0.5480477999603045</v>
      </c>
      <c r="BG867" s="31">
        <f t="shared" si="488"/>
        <v>0.83175164952082747</v>
      </c>
      <c r="BH867" s="24">
        <v>97.1</v>
      </c>
      <c r="BI867" s="24">
        <v>30.460987812799999</v>
      </c>
      <c r="BJ867" s="24">
        <f t="shared" si="495"/>
        <v>805.81203123058629</v>
      </c>
      <c r="BK867" s="28">
        <f t="shared" ref="BK867:BK898" si="496">BJ867/(2000)</f>
        <v>0.40290601561529316</v>
      </c>
      <c r="BL867" s="28" t="str">
        <f t="shared" si="489"/>
        <v>TRUETRUE</v>
      </c>
      <c r="BM867" s="24" t="str">
        <f t="shared" si="490"/>
        <v>FALSETRUE</v>
      </c>
      <c r="BN867" s="28">
        <v>0.38270000000000004</v>
      </c>
      <c r="BO867" s="28">
        <f t="shared" si="491"/>
        <v>0.3401777777777778</v>
      </c>
      <c r="BP867" s="24">
        <v>2.71</v>
      </c>
      <c r="BQ867" s="24">
        <f t="shared" si="493"/>
        <v>252.875</v>
      </c>
      <c r="BR867" s="24">
        <v>24</v>
      </c>
      <c r="BS867" s="28">
        <v>2.46</v>
      </c>
      <c r="BT867" s="28">
        <v>551.9502</v>
      </c>
      <c r="BU867" s="24">
        <v>0.1</v>
      </c>
      <c r="BV867" s="28">
        <v>1.7000000000000002</v>
      </c>
      <c r="BW867" s="28">
        <v>381.42900000000003</v>
      </c>
      <c r="BX867" s="24">
        <v>5857</v>
      </c>
      <c r="BY867" s="24">
        <v>15305</v>
      </c>
      <c r="BZ867" s="24">
        <v>1275</v>
      </c>
      <c r="CA867" s="24">
        <v>4633</v>
      </c>
      <c r="CB867" s="24">
        <v>2538</v>
      </c>
      <c r="CC867" s="24">
        <v>15266</v>
      </c>
      <c r="CD867" s="24">
        <v>46.6</v>
      </c>
      <c r="CE867" s="24">
        <v>29.9</v>
      </c>
      <c r="CF867" s="24">
        <v>99.33</v>
      </c>
      <c r="CG867" s="24">
        <v>21787</v>
      </c>
      <c r="CH867" s="24">
        <v>650</v>
      </c>
      <c r="CI867" s="24">
        <v>2.9</v>
      </c>
      <c r="CJ867" s="24" t="s">
        <v>98</v>
      </c>
      <c r="CK867" s="24">
        <v>6113</v>
      </c>
      <c r="CL867" s="28">
        <v>1.06</v>
      </c>
      <c r="CM867" s="28">
        <v>3.88</v>
      </c>
      <c r="CN867" s="24">
        <v>2039</v>
      </c>
      <c r="CO867" s="24">
        <v>33.43</v>
      </c>
      <c r="CP867" s="24">
        <v>920</v>
      </c>
      <c r="CQ867" s="24">
        <v>2786</v>
      </c>
      <c r="CR867" s="24">
        <v>2363</v>
      </c>
      <c r="CS867" s="24">
        <v>6069</v>
      </c>
      <c r="CT867" s="24">
        <v>1039</v>
      </c>
      <c r="CU867" s="24">
        <v>2300</v>
      </c>
      <c r="CV867" s="24">
        <v>1779</v>
      </c>
      <c r="CW867" s="24">
        <v>1344</v>
      </c>
      <c r="CX867" s="24">
        <v>66.260000000000005</v>
      </c>
      <c r="CY867" s="24">
        <v>96.6</v>
      </c>
      <c r="CZ867" s="24">
        <v>84.03</v>
      </c>
      <c r="DA867" s="24">
        <v>44.01</v>
      </c>
      <c r="DB867" s="24">
        <v>504</v>
      </c>
      <c r="DC867" s="24">
        <v>4.04</v>
      </c>
      <c r="DD867" s="24">
        <v>8.7100000000000009</v>
      </c>
      <c r="DE867" s="24">
        <v>848</v>
      </c>
      <c r="DF867" s="24">
        <v>13.9</v>
      </c>
      <c r="DG867" s="24">
        <v>2.33</v>
      </c>
      <c r="DH867" s="24">
        <v>2.74</v>
      </c>
    </row>
    <row r="868" spans="1:112" ht="12.3" customHeight="1">
      <c r="A868" s="24">
        <v>879</v>
      </c>
      <c r="B868" s="24" t="s">
        <v>431</v>
      </c>
      <c r="C868" s="24" t="s">
        <v>432</v>
      </c>
      <c r="D868" s="25" t="s">
        <v>110</v>
      </c>
      <c r="E868" s="25" t="s">
        <v>433</v>
      </c>
      <c r="F868" s="25" t="s">
        <v>2649</v>
      </c>
      <c r="G868" s="25" t="s">
        <v>2650</v>
      </c>
      <c r="H868" s="37" t="s">
        <v>431</v>
      </c>
      <c r="I868" s="26">
        <v>1077</v>
      </c>
      <c r="J868" s="27">
        <v>1178.2261179458987</v>
      </c>
      <c r="K868" s="27">
        <f t="shared" si="466"/>
        <v>245.12520000000001</v>
      </c>
      <c r="L868" s="24">
        <v>190</v>
      </c>
      <c r="M868" s="24">
        <v>51</v>
      </c>
      <c r="N868" s="24">
        <v>5</v>
      </c>
      <c r="O868" s="24">
        <f t="shared" si="467"/>
        <v>56</v>
      </c>
      <c r="P868" s="28">
        <v>22.76</v>
      </c>
      <c r="Q868" s="28">
        <f t="shared" si="468"/>
        <v>0.53914576362685318</v>
      </c>
      <c r="R868" s="29">
        <v>0.31979118512127797</v>
      </c>
      <c r="S868" s="29">
        <v>0.65740210365791996</v>
      </c>
      <c r="T868" s="29">
        <v>0.33197944903815457</v>
      </c>
      <c r="U868" s="28" t="s">
        <v>436</v>
      </c>
      <c r="V868" s="28" t="s">
        <v>119</v>
      </c>
      <c r="W868" s="28">
        <v>0.69226185592542533</v>
      </c>
      <c r="X868" s="27">
        <v>815.6409991090369</v>
      </c>
      <c r="Y868" s="30">
        <f t="shared" si="469"/>
        <v>6.5318798875783614E-5</v>
      </c>
      <c r="Z868" s="27">
        <f t="shared" si="470"/>
        <v>815.6409991090369</v>
      </c>
      <c r="AA868" s="27">
        <v>0</v>
      </c>
      <c r="AB868" s="27">
        <v>0</v>
      </c>
      <c r="AC868" s="27">
        <v>0</v>
      </c>
      <c r="AD868" s="27">
        <v>0</v>
      </c>
      <c r="AE868" s="27">
        <v>0</v>
      </c>
      <c r="AF868" s="27">
        <f t="shared" si="471"/>
        <v>0</v>
      </c>
      <c r="AG868" s="27">
        <f t="shared" si="472"/>
        <v>0</v>
      </c>
      <c r="AH868" s="27">
        <v>0</v>
      </c>
      <c r="AI868" s="27">
        <v>0</v>
      </c>
      <c r="AJ868" s="27">
        <v>0</v>
      </c>
      <c r="AK868" s="27">
        <v>0</v>
      </c>
      <c r="AL868" s="27">
        <v>0</v>
      </c>
      <c r="AM868" s="27">
        <v>0</v>
      </c>
      <c r="AN868" s="27">
        <f t="shared" si="473"/>
        <v>0</v>
      </c>
      <c r="AO868" s="27">
        <v>0</v>
      </c>
      <c r="AP868" s="30">
        <f t="shared" si="474"/>
        <v>0</v>
      </c>
      <c r="AQ868" s="30">
        <f t="shared" si="475"/>
        <v>0</v>
      </c>
      <c r="AR868" s="31">
        <f t="shared" si="476"/>
        <v>0</v>
      </c>
      <c r="AS868" s="31">
        <f t="shared" si="494"/>
        <v>0</v>
      </c>
      <c r="AT868" s="32">
        <f t="shared" si="477"/>
        <v>0</v>
      </c>
      <c r="AU868" s="24">
        <v>166.83510727802749</v>
      </c>
      <c r="AV868" s="28">
        <f t="shared" si="478"/>
        <v>4.6331017605120385E-3</v>
      </c>
      <c r="AW868" s="30">
        <f t="shared" si="479"/>
        <v>5.9504038825287886E-5</v>
      </c>
      <c r="AX868" s="33">
        <f t="shared" si="480"/>
        <v>4.6331017605120385E-3</v>
      </c>
      <c r="AY868" s="30">
        <f t="shared" si="481"/>
        <v>5.9504038825287886E-5</v>
      </c>
      <c r="AZ868" s="31">
        <f t="shared" si="482"/>
        <v>0.89513347483033123</v>
      </c>
      <c r="BA868" s="31">
        <f t="shared" si="492"/>
        <v>166.83510727802749</v>
      </c>
      <c r="BB868" s="33">
        <f t="shared" si="483"/>
        <v>0</v>
      </c>
      <c r="BC868" s="31">
        <f t="shared" si="484"/>
        <v>0.40651925390404037</v>
      </c>
      <c r="BD868" s="30">
        <f t="shared" si="485"/>
        <v>6.5318798875783614E-5</v>
      </c>
      <c r="BE868" s="31">
        <f t="shared" si="486"/>
        <v>0.94231304967155038</v>
      </c>
      <c r="BF868" s="31">
        <f t="shared" si="487"/>
        <v>0.54488007479861722</v>
      </c>
      <c r="BG868" s="31">
        <f t="shared" si="488"/>
        <v>0.82694411151291491</v>
      </c>
      <c r="BH868" s="24">
        <v>0</v>
      </c>
      <c r="BI868" s="24">
        <v>52.270860172100001</v>
      </c>
      <c r="BJ868" s="24">
        <f t="shared" si="495"/>
        <v>22.540783030289344</v>
      </c>
      <c r="BK868" s="28">
        <f t="shared" si="496"/>
        <v>1.1270391515144671E-2</v>
      </c>
      <c r="BL868" s="28" t="str">
        <f t="shared" si="489"/>
        <v>TRUEFALSE</v>
      </c>
      <c r="BM868" s="24" t="str">
        <f t="shared" si="490"/>
        <v>FALSEFALSE</v>
      </c>
      <c r="BN868" s="28">
        <v>0.45159999999999995</v>
      </c>
      <c r="BO868" s="28">
        <f t="shared" si="491"/>
        <v>0.40142222222222218</v>
      </c>
      <c r="BP868" s="24">
        <v>14.3</v>
      </c>
      <c r="BQ868" s="24">
        <f t="shared" si="493"/>
        <v>34.428571428571431</v>
      </c>
      <c r="BR868" s="24">
        <v>7</v>
      </c>
      <c r="BS868" s="28">
        <v>8.1300000000000008</v>
      </c>
      <c r="BT868" s="28">
        <v>87.560100000000006</v>
      </c>
      <c r="BU868" s="24">
        <v>0.71</v>
      </c>
      <c r="BV868" s="28">
        <v>5.9999999999999991</v>
      </c>
      <c r="BW868" s="28">
        <v>64.61999999999999</v>
      </c>
      <c r="BX868" s="24">
        <v>303</v>
      </c>
      <c r="BY868" s="24">
        <v>671</v>
      </c>
      <c r="BZ868" s="24">
        <v>103</v>
      </c>
      <c r="CA868" s="24">
        <v>229</v>
      </c>
      <c r="CB868" s="24">
        <v>152</v>
      </c>
      <c r="CC868" s="24">
        <v>696</v>
      </c>
      <c r="CD868" s="24">
        <v>60.51</v>
      </c>
      <c r="CE868" s="24">
        <v>31.16</v>
      </c>
      <c r="CF868" s="24">
        <v>118.02</v>
      </c>
      <c r="CG868" s="24">
        <v>0</v>
      </c>
      <c r="CH868" s="24">
        <v>1077</v>
      </c>
      <c r="CI868" s="24">
        <v>100</v>
      </c>
      <c r="CJ868" s="24" t="s">
        <v>1980</v>
      </c>
      <c r="CK868" s="24">
        <v>285</v>
      </c>
      <c r="CL868" s="28">
        <v>1</v>
      </c>
      <c r="CM868" s="28">
        <v>3.78</v>
      </c>
      <c r="CN868" s="24">
        <v>51</v>
      </c>
      <c r="CO868" s="24">
        <v>18.02</v>
      </c>
      <c r="CP868" s="24">
        <v>37</v>
      </c>
      <c r="CQ868" s="24">
        <v>91</v>
      </c>
      <c r="CR868" s="24">
        <v>113</v>
      </c>
      <c r="CS868" s="24">
        <v>241</v>
      </c>
      <c r="CT868" s="24">
        <v>34</v>
      </c>
      <c r="CU868" s="24">
        <v>148</v>
      </c>
      <c r="CV868" s="24">
        <v>102</v>
      </c>
      <c r="CW868" s="24">
        <v>55</v>
      </c>
      <c r="CX868" s="24">
        <v>57.63</v>
      </c>
      <c r="CY868" s="24">
        <v>97.37</v>
      </c>
      <c r="CZ868" s="24">
        <v>78.459999999999994</v>
      </c>
      <c r="DA868" s="24">
        <v>36.67</v>
      </c>
      <c r="DB868" s="24">
        <v>129</v>
      </c>
      <c r="DC868" s="24">
        <v>4.26</v>
      </c>
      <c r="DD868" s="24">
        <v>6.01</v>
      </c>
      <c r="DE868" s="24">
        <v>13</v>
      </c>
      <c r="DF868" s="24">
        <v>4.59</v>
      </c>
      <c r="DG868" s="24">
        <v>0.35</v>
      </c>
      <c r="DH868" s="24">
        <v>12.6</v>
      </c>
    </row>
    <row r="869" spans="1:112" ht="12.3" customHeight="1">
      <c r="A869" s="24">
        <v>880</v>
      </c>
      <c r="B869" s="24" t="s">
        <v>431</v>
      </c>
      <c r="C869" s="24" t="s">
        <v>432</v>
      </c>
      <c r="D869" s="25" t="s">
        <v>1537</v>
      </c>
      <c r="E869" s="25" t="s">
        <v>1538</v>
      </c>
      <c r="F869" s="25" t="s">
        <v>1537</v>
      </c>
      <c r="G869" s="37" t="s">
        <v>2816</v>
      </c>
      <c r="H869" s="37" t="s">
        <v>431</v>
      </c>
      <c r="I869" s="26">
        <v>10243</v>
      </c>
      <c r="J869" s="27">
        <v>11013</v>
      </c>
      <c r="K869" s="27">
        <f t="shared" si="466"/>
        <v>2097.7664</v>
      </c>
      <c r="L869" s="24">
        <v>2011</v>
      </c>
      <c r="M869" s="24">
        <v>428</v>
      </c>
      <c r="N869" s="24">
        <v>90</v>
      </c>
      <c r="O869" s="24">
        <f t="shared" si="467"/>
        <v>518</v>
      </c>
      <c r="P869" s="28">
        <v>20.48</v>
      </c>
      <c r="Q869" s="28">
        <f t="shared" si="468"/>
        <v>0.42937973168138399</v>
      </c>
      <c r="R869" s="29">
        <v>0.42523741008556359</v>
      </c>
      <c r="S869" s="29">
        <v>8.7845067466052223E-2</v>
      </c>
      <c r="T869" s="29">
        <v>0.25603340578108735</v>
      </c>
      <c r="U869" s="28" t="s">
        <v>294</v>
      </c>
      <c r="V869" s="28" t="s">
        <v>295</v>
      </c>
      <c r="W869" s="28">
        <v>0.42523741008556359</v>
      </c>
      <c r="X869" s="27">
        <v>4683.1395972723121</v>
      </c>
      <c r="Y869" s="30">
        <f t="shared" si="469"/>
        <v>3.7503883914074231E-4</v>
      </c>
      <c r="Z869" s="27">
        <f t="shared" si="470"/>
        <v>4390.1395972723121</v>
      </c>
      <c r="AA869" s="27">
        <v>0</v>
      </c>
      <c r="AB869" s="27">
        <v>0</v>
      </c>
      <c r="AC869" s="27">
        <v>363</v>
      </c>
      <c r="AD869" s="27">
        <v>0</v>
      </c>
      <c r="AE869" s="27">
        <v>1177</v>
      </c>
      <c r="AF869" s="27">
        <f t="shared" si="471"/>
        <v>1177</v>
      </c>
      <c r="AG869" s="27">
        <f t="shared" si="472"/>
        <v>2</v>
      </c>
      <c r="AH869" s="27">
        <v>0</v>
      </c>
      <c r="AI869" s="27">
        <v>88</v>
      </c>
      <c r="AJ869" s="27">
        <v>205</v>
      </c>
      <c r="AK869" s="27">
        <v>0</v>
      </c>
      <c r="AL869" s="27">
        <v>1177</v>
      </c>
      <c r="AM869" s="27">
        <v>1470</v>
      </c>
      <c r="AN869" s="27">
        <f t="shared" si="473"/>
        <v>3</v>
      </c>
      <c r="AO869" s="27">
        <v>293</v>
      </c>
      <c r="AP869" s="30">
        <f t="shared" si="474"/>
        <v>1.6944484894020634E-4</v>
      </c>
      <c r="AQ869" s="30">
        <f t="shared" si="475"/>
        <v>2.7749660224330776E-4</v>
      </c>
      <c r="AR869" s="31">
        <f t="shared" si="476"/>
        <v>6.2564865709033621E-2</v>
      </c>
      <c r="AS869" s="31">
        <f t="shared" si="494"/>
        <v>6.2564865709033621E-2</v>
      </c>
      <c r="AT869" s="32">
        <f t="shared" si="477"/>
        <v>2.6604921456460547E-2</v>
      </c>
      <c r="AU869" s="24">
        <v>1064.7944748542513</v>
      </c>
      <c r="AV869" s="28">
        <f t="shared" si="478"/>
        <v>2.9569922281462453E-2</v>
      </c>
      <c r="AW869" s="30">
        <f t="shared" si="479"/>
        <v>3.7977361483690537E-4</v>
      </c>
      <c r="AX869" s="33">
        <f t="shared" si="480"/>
        <v>2.9569922281462453E-2</v>
      </c>
      <c r="AY869" s="30">
        <f t="shared" si="481"/>
        <v>1.0227701259359762E-4</v>
      </c>
      <c r="AZ869" s="31">
        <f t="shared" si="482"/>
        <v>0.89548434667799559</v>
      </c>
      <c r="BA869" s="31">
        <f t="shared" si="492"/>
        <v>976.79447485425135</v>
      </c>
      <c r="BB869" s="33">
        <f t="shared" si="483"/>
        <v>8.2645056936499789E-2</v>
      </c>
      <c r="BC869" s="31">
        <f t="shared" si="484"/>
        <v>0.45009722634834054</v>
      </c>
      <c r="BD869" s="30">
        <f t="shared" si="485"/>
        <v>2.0559399020053597E-4</v>
      </c>
      <c r="BE869" s="31">
        <f t="shared" si="486"/>
        <v>0.94285623768950577</v>
      </c>
      <c r="BF869" s="31">
        <f t="shared" si="487"/>
        <v>0.45615622887140334</v>
      </c>
      <c r="BG869" s="31">
        <f t="shared" si="488"/>
        <v>0.69229124873865133</v>
      </c>
      <c r="BH869" s="24">
        <v>71.27</v>
      </c>
      <c r="BI869" s="24">
        <v>135.96494144799999</v>
      </c>
      <c r="BJ869" s="24">
        <f t="shared" si="495"/>
        <v>80.998821333747557</v>
      </c>
      <c r="BK869" s="28">
        <f t="shared" si="496"/>
        <v>4.0499410666873778E-2</v>
      </c>
      <c r="BL869" s="28" t="str">
        <f t="shared" si="489"/>
        <v>FALSETRUE</v>
      </c>
      <c r="BM869" s="24" t="str">
        <f t="shared" si="490"/>
        <v>FALSETRUE</v>
      </c>
      <c r="BN869" s="28">
        <v>0.4304</v>
      </c>
      <c r="BO869" s="28">
        <f t="shared" si="491"/>
        <v>0.38257777777777779</v>
      </c>
      <c r="BP869" s="24">
        <v>8.75</v>
      </c>
      <c r="BQ869" s="24">
        <f t="shared" si="493"/>
        <v>69.555555555555557</v>
      </c>
      <c r="BR869" s="24">
        <v>36</v>
      </c>
      <c r="BS869" s="28">
        <v>16.14</v>
      </c>
      <c r="BT869" s="28">
        <v>1653.2202000000002</v>
      </c>
      <c r="BU869" s="24">
        <v>0.04</v>
      </c>
      <c r="BV869" s="28">
        <v>18.600000000000001</v>
      </c>
      <c r="BW869" s="28">
        <v>1905.1980000000001</v>
      </c>
      <c r="BX869" s="24">
        <v>2854</v>
      </c>
      <c r="BY869" s="24">
        <v>6631</v>
      </c>
      <c r="BZ869" s="24">
        <v>758</v>
      </c>
      <c r="CA869" s="24">
        <v>2231</v>
      </c>
      <c r="CB869" s="24">
        <v>1246</v>
      </c>
      <c r="CC869" s="24">
        <v>6766</v>
      </c>
      <c r="CD869" s="24">
        <v>54.47</v>
      </c>
      <c r="CE869" s="24">
        <v>29.7</v>
      </c>
      <c r="CF869" s="24">
        <v>107.05</v>
      </c>
      <c r="CG869" s="24">
        <v>7300</v>
      </c>
      <c r="CH869" s="24">
        <v>2943</v>
      </c>
      <c r="CI869" s="24">
        <v>28.73</v>
      </c>
      <c r="CJ869" s="24" t="s">
        <v>98</v>
      </c>
      <c r="CK869" s="24">
        <v>2603</v>
      </c>
      <c r="CL869" s="28">
        <v>1.05</v>
      </c>
      <c r="CM869" s="28">
        <v>4</v>
      </c>
      <c r="CN869" s="24">
        <v>723</v>
      </c>
      <c r="CO869" s="24">
        <v>27.83</v>
      </c>
      <c r="CP869" s="24">
        <v>453</v>
      </c>
      <c r="CQ869" s="24">
        <v>1221</v>
      </c>
      <c r="CR869" s="24">
        <v>748</v>
      </c>
      <c r="CS869" s="24">
        <v>2504</v>
      </c>
      <c r="CT869" s="24">
        <v>467</v>
      </c>
      <c r="CU869" s="24">
        <v>1062</v>
      </c>
      <c r="CV869" s="24">
        <v>775</v>
      </c>
      <c r="CW869" s="24">
        <v>481</v>
      </c>
      <c r="CX869" s="24">
        <v>60.03</v>
      </c>
      <c r="CY869" s="24">
        <v>96.11</v>
      </c>
      <c r="CZ869" s="24">
        <v>74.73</v>
      </c>
      <c r="DA869" s="24">
        <v>35.450000000000003</v>
      </c>
      <c r="DB869" s="24">
        <v>736</v>
      </c>
      <c r="DC869" s="24">
        <v>5.05</v>
      </c>
      <c r="DD869" s="24">
        <v>4.8499999999999996</v>
      </c>
      <c r="DE869" s="24">
        <v>62</v>
      </c>
      <c r="DF869" s="24">
        <v>2.39</v>
      </c>
      <c r="DG869" s="24">
        <v>7.66</v>
      </c>
      <c r="DH869" s="24">
        <v>8.6199999999999992</v>
      </c>
    </row>
    <row r="870" spans="1:112" ht="12.3" customHeight="1">
      <c r="A870" s="24">
        <v>881</v>
      </c>
      <c r="B870" s="24" t="s">
        <v>431</v>
      </c>
      <c r="C870" s="24" t="s">
        <v>432</v>
      </c>
      <c r="D870" s="25" t="s">
        <v>136</v>
      </c>
      <c r="E870" s="25" t="s">
        <v>2676</v>
      </c>
      <c r="F870" s="25" t="s">
        <v>352</v>
      </c>
      <c r="G870" s="37" t="s">
        <v>2817</v>
      </c>
      <c r="H870" s="37" t="s">
        <v>431</v>
      </c>
      <c r="I870" s="26">
        <v>2445</v>
      </c>
      <c r="J870" s="27">
        <v>2658</v>
      </c>
      <c r="K870" s="27">
        <f t="shared" si="466"/>
        <v>335.45399999999995</v>
      </c>
      <c r="L870" s="24">
        <v>654</v>
      </c>
      <c r="M870" s="24">
        <v>93</v>
      </c>
      <c r="N870" s="24">
        <v>11</v>
      </c>
      <c r="O870" s="24">
        <f t="shared" si="467"/>
        <v>104</v>
      </c>
      <c r="P870" s="28">
        <v>13.719999999999999</v>
      </c>
      <c r="Q870" s="28">
        <f t="shared" si="468"/>
        <v>0.41784480861411788</v>
      </c>
      <c r="R870" s="29">
        <v>0.39506385204017264</v>
      </c>
      <c r="S870" s="29">
        <v>2.7078995818432587E-2</v>
      </c>
      <c r="T870" s="29">
        <v>0.15642459091839131</v>
      </c>
      <c r="U870" s="28" t="s">
        <v>294</v>
      </c>
      <c r="V870" s="28" t="s">
        <v>295</v>
      </c>
      <c r="W870" s="28">
        <v>0.39506385204017264</v>
      </c>
      <c r="X870" s="27">
        <v>1050.0797187227788</v>
      </c>
      <c r="Y870" s="30">
        <f t="shared" si="469"/>
        <v>8.4093303335311306E-5</v>
      </c>
      <c r="Z870" s="27">
        <f t="shared" si="470"/>
        <v>1050.0797187227788</v>
      </c>
      <c r="AA870" s="27">
        <v>0</v>
      </c>
      <c r="AB870" s="27">
        <v>0</v>
      </c>
      <c r="AC870" s="27">
        <v>0</v>
      </c>
      <c r="AD870" s="27">
        <v>0</v>
      </c>
      <c r="AE870" s="27">
        <v>290</v>
      </c>
      <c r="AF870" s="27">
        <f t="shared" si="471"/>
        <v>290</v>
      </c>
      <c r="AG870" s="27">
        <f t="shared" si="472"/>
        <v>1</v>
      </c>
      <c r="AH870" s="27">
        <v>0</v>
      </c>
      <c r="AI870" s="27">
        <v>0</v>
      </c>
      <c r="AJ870" s="27">
        <v>0</v>
      </c>
      <c r="AK870" s="27">
        <v>0</v>
      </c>
      <c r="AL870" s="27">
        <v>290</v>
      </c>
      <c r="AM870" s="27">
        <v>290</v>
      </c>
      <c r="AN870" s="27">
        <f t="shared" si="473"/>
        <v>1</v>
      </c>
      <c r="AO870" s="27">
        <v>0</v>
      </c>
      <c r="AP870" s="30">
        <f t="shared" si="474"/>
        <v>0</v>
      </c>
      <c r="AQ870" s="30">
        <f t="shared" si="475"/>
        <v>0</v>
      </c>
      <c r="AR870" s="31">
        <f t="shared" si="476"/>
        <v>0</v>
      </c>
      <c r="AS870" s="31">
        <f t="shared" si="494"/>
        <v>0</v>
      </c>
      <c r="AT870" s="32">
        <f t="shared" si="477"/>
        <v>0</v>
      </c>
      <c r="AU870" s="24">
        <v>124.05004954061421</v>
      </c>
      <c r="AV870" s="28">
        <f t="shared" si="478"/>
        <v>3.44493741332535E-3</v>
      </c>
      <c r="AW870" s="30">
        <f t="shared" si="479"/>
        <v>4.4244158706012049E-5</v>
      </c>
      <c r="AX870" s="33">
        <f t="shared" si="480"/>
        <v>3.44493741332535E-3</v>
      </c>
      <c r="AY870" s="30">
        <f t="shared" si="481"/>
        <v>4.4244158706012049E-5</v>
      </c>
      <c r="AZ870" s="31">
        <f t="shared" si="482"/>
        <v>0.89500829619857192</v>
      </c>
      <c r="BA870" s="31">
        <f t="shared" si="492"/>
        <v>124.05004954061421</v>
      </c>
      <c r="BB870" s="33">
        <f t="shared" si="483"/>
        <v>0</v>
      </c>
      <c r="BC870" s="31">
        <f t="shared" si="484"/>
        <v>0.4311723618840233</v>
      </c>
      <c r="BD870" s="30">
        <f t="shared" si="485"/>
        <v>8.4093303335311306E-5</v>
      </c>
      <c r="BE870" s="31">
        <f t="shared" si="486"/>
        <v>0.94238575023798099</v>
      </c>
      <c r="BF870" s="31">
        <f t="shared" si="487"/>
        <v>0.44584456519382965</v>
      </c>
      <c r="BG870" s="31">
        <f t="shared" si="488"/>
        <v>0.67664162242184633</v>
      </c>
      <c r="BH870" s="24">
        <v>0</v>
      </c>
      <c r="BI870" s="24">
        <v>63.174068956200003</v>
      </c>
      <c r="BJ870" s="24">
        <f t="shared" si="495"/>
        <v>42.074225135677914</v>
      </c>
      <c r="BK870" s="28">
        <f t="shared" si="496"/>
        <v>2.1037112567838957E-2</v>
      </c>
      <c r="BL870" s="28" t="str">
        <f t="shared" si="489"/>
        <v>FALSEFALSE</v>
      </c>
      <c r="BM870" s="24" t="str">
        <f t="shared" si="490"/>
        <v>FALSEFALSE</v>
      </c>
      <c r="BN870" s="28">
        <v>0.41020000000000001</v>
      </c>
      <c r="BO870" s="28">
        <f t="shared" si="491"/>
        <v>0.36462222222222224</v>
      </c>
      <c r="BP870" s="24">
        <v>11.28</v>
      </c>
      <c r="BQ870" s="24">
        <f t="shared" si="493"/>
        <v>78.5</v>
      </c>
      <c r="BR870" s="24">
        <v>4</v>
      </c>
      <c r="BS870" s="28">
        <v>4.24</v>
      </c>
      <c r="BT870" s="28">
        <v>103.66800000000001</v>
      </c>
      <c r="BU870" s="24">
        <v>0.13</v>
      </c>
      <c r="BV870" s="28">
        <v>1.98</v>
      </c>
      <c r="BW870" s="28">
        <v>48.411000000000001</v>
      </c>
      <c r="BX870" s="24">
        <v>649</v>
      </c>
      <c r="BY870" s="24">
        <v>1582</v>
      </c>
      <c r="BZ870" s="24">
        <v>214</v>
      </c>
      <c r="CA870" s="24">
        <v>495</v>
      </c>
      <c r="CB870" s="24">
        <v>292</v>
      </c>
      <c r="CC870" s="24">
        <v>1658</v>
      </c>
      <c r="CD870" s="24">
        <v>54.55</v>
      </c>
      <c r="CE870" s="24">
        <v>31.21</v>
      </c>
      <c r="CF870" s="24">
        <v>108.97</v>
      </c>
      <c r="CG870" s="24">
        <v>0</v>
      </c>
      <c r="CH870" s="24">
        <v>2445</v>
      </c>
      <c r="CI870" s="24">
        <v>100</v>
      </c>
      <c r="CJ870" s="24" t="s">
        <v>1980</v>
      </c>
      <c r="CK870" s="24">
        <v>762</v>
      </c>
      <c r="CL870" s="28">
        <v>1.01</v>
      </c>
      <c r="CM870" s="28">
        <v>3.24</v>
      </c>
      <c r="CN870" s="24">
        <v>222</v>
      </c>
      <c r="CO870" s="24">
        <v>29.13</v>
      </c>
      <c r="CP870" s="24">
        <v>37</v>
      </c>
      <c r="CQ870" s="24">
        <v>151</v>
      </c>
      <c r="CR870" s="24">
        <v>126</v>
      </c>
      <c r="CS870" s="24">
        <v>314</v>
      </c>
      <c r="CT870" s="24">
        <v>119</v>
      </c>
      <c r="CU870" s="24">
        <v>253</v>
      </c>
      <c r="CV870" s="24">
        <v>195</v>
      </c>
      <c r="CW870" s="24">
        <v>147</v>
      </c>
      <c r="CX870" s="24">
        <v>72.12</v>
      </c>
      <c r="CY870" s="24">
        <v>98.06</v>
      </c>
      <c r="CZ870" s="24">
        <v>80.91</v>
      </c>
      <c r="DA870" s="24">
        <v>44.82</v>
      </c>
      <c r="DB870" s="24">
        <v>231</v>
      </c>
      <c r="DC870" s="24">
        <v>2.36</v>
      </c>
      <c r="DD870" s="24">
        <v>1.97</v>
      </c>
      <c r="DE870" s="24">
        <v>17</v>
      </c>
      <c r="DF870" s="24">
        <v>2.23</v>
      </c>
      <c r="DG870" s="24">
        <v>0.26</v>
      </c>
      <c r="DH870" s="24">
        <v>10.16</v>
      </c>
    </row>
    <row r="871" spans="1:112" ht="12.3" customHeight="1">
      <c r="A871" s="24">
        <v>882</v>
      </c>
      <c r="B871" s="24" t="s">
        <v>431</v>
      </c>
      <c r="C871" s="24" t="s">
        <v>432</v>
      </c>
      <c r="D871" s="25" t="s">
        <v>169</v>
      </c>
      <c r="E871" s="25" t="s">
        <v>1787</v>
      </c>
      <c r="F871" s="25" t="s">
        <v>169</v>
      </c>
      <c r="G871" s="25" t="s">
        <v>1788</v>
      </c>
      <c r="H871" s="37" t="s">
        <v>431</v>
      </c>
      <c r="I871" s="26">
        <v>4680</v>
      </c>
      <c r="J871" s="27">
        <v>5058.4918032786891</v>
      </c>
      <c r="K871" s="27">
        <f t="shared" si="466"/>
        <v>821.80800000000022</v>
      </c>
      <c r="L871" s="24">
        <v>1070</v>
      </c>
      <c r="M871" s="24">
        <v>202</v>
      </c>
      <c r="N871" s="24">
        <v>26</v>
      </c>
      <c r="O871" s="24">
        <f t="shared" si="467"/>
        <v>228</v>
      </c>
      <c r="P871" s="28">
        <v>17.560000000000002</v>
      </c>
      <c r="Q871" s="28">
        <f t="shared" si="468"/>
        <v>0.42274387562759214</v>
      </c>
      <c r="R871" s="29">
        <v>0.43960463364725177</v>
      </c>
      <c r="S871" s="29">
        <v>0.12841843073177253</v>
      </c>
      <c r="T871" s="29">
        <v>0.26965629006772879</v>
      </c>
      <c r="U871" s="28" t="s">
        <v>294</v>
      </c>
      <c r="V871" s="28" t="s">
        <v>295</v>
      </c>
      <c r="W871" s="28">
        <v>0.40678140430962739</v>
      </c>
      <c r="X871" s="27">
        <v>2057.7003994264446</v>
      </c>
      <c r="Y871" s="30">
        <f t="shared" si="469"/>
        <v>1.6478636886028795E-4</v>
      </c>
      <c r="Z871" s="27">
        <f t="shared" si="470"/>
        <v>1729.7003994264446</v>
      </c>
      <c r="AA871" s="27">
        <v>0</v>
      </c>
      <c r="AB871" s="27">
        <v>0</v>
      </c>
      <c r="AC871" s="27">
        <v>152</v>
      </c>
      <c r="AD871" s="27">
        <v>0</v>
      </c>
      <c r="AE871" s="27">
        <v>1006</v>
      </c>
      <c r="AF871" s="27">
        <f t="shared" si="471"/>
        <v>1006</v>
      </c>
      <c r="AG871" s="27">
        <f t="shared" si="472"/>
        <v>2</v>
      </c>
      <c r="AH871" s="27">
        <v>0</v>
      </c>
      <c r="AI871" s="27">
        <v>56</v>
      </c>
      <c r="AJ871" s="27">
        <v>272</v>
      </c>
      <c r="AK871" s="27">
        <v>0</v>
      </c>
      <c r="AL871" s="27">
        <v>1006</v>
      </c>
      <c r="AM871" s="27">
        <v>1334</v>
      </c>
      <c r="AN871" s="27">
        <f t="shared" si="473"/>
        <v>3</v>
      </c>
      <c r="AO871" s="27">
        <v>328</v>
      </c>
      <c r="AP871" s="30">
        <f t="shared" si="474"/>
        <v>1.8968570120268832E-4</v>
      </c>
      <c r="AQ871" s="30">
        <f t="shared" si="475"/>
        <v>1.7658874688210495E-4</v>
      </c>
      <c r="AR871" s="31">
        <f t="shared" si="476"/>
        <v>0.15940124232440517</v>
      </c>
      <c r="AS871" s="31">
        <f t="shared" si="494"/>
        <v>0.15940124232440517</v>
      </c>
      <c r="AT871" s="32">
        <f t="shared" si="477"/>
        <v>6.4841461201420744E-2</v>
      </c>
      <c r="AU871" s="24">
        <v>501.96825291808022</v>
      </c>
      <c r="AV871" s="28">
        <f t="shared" si="478"/>
        <v>1.3939931674214262E-2</v>
      </c>
      <c r="AW871" s="30">
        <f t="shared" si="479"/>
        <v>1.7903389099587432E-4</v>
      </c>
      <c r="AX871" s="33">
        <f t="shared" si="480"/>
        <v>1.3939931674214262E-2</v>
      </c>
      <c r="AY871" s="30">
        <f t="shared" si="481"/>
        <v>2.4451441137693744E-6</v>
      </c>
      <c r="AZ871" s="31">
        <f t="shared" si="482"/>
        <v>0.89466541385515652</v>
      </c>
      <c r="BA871" s="31">
        <f t="shared" si="492"/>
        <v>445.96825291808022</v>
      </c>
      <c r="BB871" s="33">
        <f t="shared" si="483"/>
        <v>0.11156084010185209</v>
      </c>
      <c r="BC871" s="31">
        <f t="shared" si="484"/>
        <v>0.44940332639220754</v>
      </c>
      <c r="BD871" s="30">
        <f t="shared" si="485"/>
        <v>-2.4899332342400365E-5</v>
      </c>
      <c r="BE871" s="31">
        <f t="shared" si="486"/>
        <v>0.94196369774825428</v>
      </c>
      <c r="BF871" s="31">
        <f t="shared" si="487"/>
        <v>0.44963662947558064</v>
      </c>
      <c r="BG871" s="31">
        <f t="shared" si="488"/>
        <v>0.68239669656257607</v>
      </c>
      <c r="BH871" s="24">
        <v>63.65</v>
      </c>
      <c r="BI871" s="24">
        <v>157.85689328000001</v>
      </c>
      <c r="BJ871" s="24">
        <f t="shared" si="495"/>
        <v>32.044795118995189</v>
      </c>
      <c r="BK871" s="28">
        <f t="shared" si="496"/>
        <v>1.6022397559497595E-2</v>
      </c>
      <c r="BL871" s="28" t="str">
        <f t="shared" si="489"/>
        <v>FALSETRUE</v>
      </c>
      <c r="BM871" s="24" t="str">
        <f t="shared" si="490"/>
        <v>FALSETRUE</v>
      </c>
      <c r="BN871" s="28">
        <v>0.42159999999999997</v>
      </c>
      <c r="BO871" s="28">
        <f t="shared" si="491"/>
        <v>0.37475555555555551</v>
      </c>
      <c r="BP871" s="24">
        <v>11.95</v>
      </c>
      <c r="BQ871" s="24">
        <f t="shared" si="493"/>
        <v>61.7</v>
      </c>
      <c r="BR871" s="24">
        <v>20</v>
      </c>
      <c r="BS871" s="28">
        <v>11.18</v>
      </c>
      <c r="BT871" s="28">
        <v>523.22399999999993</v>
      </c>
      <c r="BU871" s="24"/>
      <c r="BV871" s="28">
        <v>5.1400000000000006</v>
      </c>
      <c r="BW871" s="28">
        <v>240.55200000000005</v>
      </c>
      <c r="BX871" s="24">
        <v>1275</v>
      </c>
      <c r="BY871" s="24">
        <v>3024</v>
      </c>
      <c r="BZ871" s="24">
        <v>381</v>
      </c>
      <c r="CA871" s="24">
        <v>976</v>
      </c>
      <c r="CB871" s="24">
        <v>643</v>
      </c>
      <c r="CC871" s="24">
        <v>3061</v>
      </c>
      <c r="CD871" s="24">
        <v>54.76</v>
      </c>
      <c r="CE871" s="24">
        <v>30.46</v>
      </c>
      <c r="CF871" s="24">
        <v>115.07</v>
      </c>
      <c r="CG871" s="24">
        <v>2979</v>
      </c>
      <c r="CH871" s="24">
        <v>1701</v>
      </c>
      <c r="CI871" s="24">
        <v>36.35</v>
      </c>
      <c r="CJ871" s="24" t="s">
        <v>98</v>
      </c>
      <c r="CK871" s="24">
        <v>1327</v>
      </c>
      <c r="CL871" s="28">
        <v>1</v>
      </c>
      <c r="CM871" s="28">
        <v>3.53</v>
      </c>
      <c r="CN871" s="24">
        <v>319</v>
      </c>
      <c r="CO871" s="24">
        <v>24.06</v>
      </c>
      <c r="CP871" s="24">
        <v>270</v>
      </c>
      <c r="CQ871" s="24">
        <v>535</v>
      </c>
      <c r="CR871" s="24">
        <v>402</v>
      </c>
      <c r="CS871" s="24">
        <v>1234</v>
      </c>
      <c r="CT871" s="24">
        <v>230</v>
      </c>
      <c r="CU871" s="24">
        <v>486</v>
      </c>
      <c r="CV871" s="24">
        <v>393</v>
      </c>
      <c r="CW871" s="24">
        <v>200</v>
      </c>
      <c r="CX871" s="24">
        <v>68.25</v>
      </c>
      <c r="CY871" s="24">
        <v>95.48</v>
      </c>
      <c r="CZ871" s="24">
        <v>71.58</v>
      </c>
      <c r="DA871" s="24">
        <v>34.25</v>
      </c>
      <c r="DB871" s="24">
        <v>465</v>
      </c>
      <c r="DC871" s="24">
        <v>5.47</v>
      </c>
      <c r="DD871" s="24">
        <v>3.62</v>
      </c>
      <c r="DE871" s="24">
        <v>18</v>
      </c>
      <c r="DF871" s="24">
        <v>1.36</v>
      </c>
      <c r="DG871" s="24">
        <v>1.81</v>
      </c>
      <c r="DH871" s="24">
        <v>11.63</v>
      </c>
    </row>
    <row r="872" spans="1:112" ht="12.3" customHeight="1">
      <c r="A872" s="24">
        <v>883</v>
      </c>
      <c r="B872" s="24" t="s">
        <v>431</v>
      </c>
      <c r="C872" s="24" t="s">
        <v>432</v>
      </c>
      <c r="D872" s="25" t="s">
        <v>169</v>
      </c>
      <c r="E872" s="25" t="s">
        <v>1787</v>
      </c>
      <c r="F872" s="25" t="s">
        <v>2600</v>
      </c>
      <c r="G872" s="25" t="s">
        <v>2747</v>
      </c>
      <c r="H872" s="37" t="s">
        <v>431</v>
      </c>
      <c r="I872" s="26">
        <v>368</v>
      </c>
      <c r="J872" s="27">
        <v>397.76174863387979</v>
      </c>
      <c r="K872" s="27">
        <f t="shared" si="466"/>
        <v>71.0976</v>
      </c>
      <c r="L872" s="24">
        <v>71</v>
      </c>
      <c r="M872" s="24">
        <v>17</v>
      </c>
      <c r="N872" s="24">
        <v>0</v>
      </c>
      <c r="O872" s="24">
        <f t="shared" si="467"/>
        <v>17</v>
      </c>
      <c r="P872" s="28">
        <v>19.32</v>
      </c>
      <c r="Q872" s="28">
        <f t="shared" si="468"/>
        <v>0.43766966764741522</v>
      </c>
      <c r="R872" s="29">
        <v>0.43960463364725177</v>
      </c>
      <c r="S872" s="29">
        <v>0.12841843073177253</v>
      </c>
      <c r="T872" s="29">
        <v>0.26965629006772879</v>
      </c>
      <c r="U872" s="28" t="s">
        <v>294</v>
      </c>
      <c r="V872" s="28" t="s">
        <v>295</v>
      </c>
      <c r="W872" s="28">
        <v>0.44755220565273346</v>
      </c>
      <c r="X872" s="27">
        <v>178.01914792538105</v>
      </c>
      <c r="Y872" s="30">
        <f t="shared" si="469"/>
        <v>1.4256268299506947E-5</v>
      </c>
      <c r="Z872" s="27">
        <f t="shared" si="470"/>
        <v>178.01914792538105</v>
      </c>
      <c r="AA872" s="27">
        <v>0</v>
      </c>
      <c r="AB872" s="27">
        <v>0</v>
      </c>
      <c r="AC872" s="27">
        <v>0</v>
      </c>
      <c r="AD872" s="27">
        <v>0</v>
      </c>
      <c r="AE872" s="27">
        <v>0</v>
      </c>
      <c r="AF872" s="27">
        <f t="shared" si="471"/>
        <v>0</v>
      </c>
      <c r="AG872" s="27">
        <f t="shared" si="472"/>
        <v>0</v>
      </c>
      <c r="AH872" s="27">
        <v>0</v>
      </c>
      <c r="AI872" s="27">
        <v>0</v>
      </c>
      <c r="AJ872" s="27">
        <v>0</v>
      </c>
      <c r="AK872" s="27">
        <v>0</v>
      </c>
      <c r="AL872" s="27">
        <v>0</v>
      </c>
      <c r="AM872" s="27">
        <v>0</v>
      </c>
      <c r="AN872" s="27">
        <f t="shared" si="473"/>
        <v>0</v>
      </c>
      <c r="AO872" s="27">
        <v>0</v>
      </c>
      <c r="AP872" s="30">
        <f t="shared" si="474"/>
        <v>0</v>
      </c>
      <c r="AQ872" s="30">
        <f t="shared" si="475"/>
        <v>0</v>
      </c>
      <c r="AR872" s="31">
        <f t="shared" si="476"/>
        <v>0</v>
      </c>
      <c r="AS872" s="31">
        <f t="shared" si="494"/>
        <v>0</v>
      </c>
      <c r="AT872" s="32">
        <f t="shared" si="477"/>
        <v>0</v>
      </c>
      <c r="AU872" s="24">
        <v>15.216774992192938</v>
      </c>
      <c r="AV872" s="28">
        <f t="shared" si="478"/>
        <v>4.2257812612639335E-4</v>
      </c>
      <c r="AW872" s="30">
        <f t="shared" si="479"/>
        <v>5.4272723811193251E-6</v>
      </c>
      <c r="AX872" s="33">
        <f t="shared" si="480"/>
        <v>4.2257812612639335E-4</v>
      </c>
      <c r="AY872" s="30">
        <f t="shared" si="481"/>
        <v>5.4272723811193251E-6</v>
      </c>
      <c r="AZ872" s="31">
        <f t="shared" si="482"/>
        <v>0.89468987661196187</v>
      </c>
      <c r="BA872" s="31">
        <f t="shared" si="492"/>
        <v>15.216774992192938</v>
      </c>
      <c r="BB872" s="33">
        <f t="shared" si="483"/>
        <v>0</v>
      </c>
      <c r="BC872" s="31">
        <f t="shared" si="484"/>
        <v>0.4449056961284466</v>
      </c>
      <c r="BD872" s="30">
        <f t="shared" si="485"/>
        <v>1.4256268299506947E-5</v>
      </c>
      <c r="BE872" s="31">
        <f t="shared" si="486"/>
        <v>0.94211532009076304</v>
      </c>
      <c r="BF872" s="31">
        <f t="shared" si="487"/>
        <v>0.46322726067059872</v>
      </c>
      <c r="BG872" s="31">
        <f t="shared" si="488"/>
        <v>0.70302268925026545</v>
      </c>
      <c r="BH872" s="24">
        <v>0</v>
      </c>
      <c r="BI872" s="24">
        <v>63.672880616100002</v>
      </c>
      <c r="BJ872" s="24">
        <f t="shared" si="495"/>
        <v>6.2469570213429888</v>
      </c>
      <c r="BK872" s="28">
        <f t="shared" si="496"/>
        <v>3.1234785106714945E-3</v>
      </c>
      <c r="BL872" s="28" t="str">
        <f t="shared" si="489"/>
        <v>FALSEFALSE</v>
      </c>
      <c r="BM872" s="24" t="str">
        <f t="shared" si="490"/>
        <v>FALSEFALSE</v>
      </c>
      <c r="BN872" s="28">
        <v>0.3594</v>
      </c>
      <c r="BO872" s="28">
        <f t="shared" si="491"/>
        <v>0.31946666666666668</v>
      </c>
      <c r="BP872" s="24">
        <v>15.79</v>
      </c>
      <c r="BQ872" s="24">
        <f t="shared" si="493"/>
        <v>17</v>
      </c>
      <c r="BR872" s="24">
        <v>2</v>
      </c>
      <c r="BS872" s="28">
        <v>14.44</v>
      </c>
      <c r="BT872" s="28">
        <v>53.139200000000002</v>
      </c>
      <c r="BU872" s="24"/>
      <c r="BV872" s="28">
        <v>0</v>
      </c>
      <c r="BW872" s="28">
        <v>0</v>
      </c>
      <c r="BX872" s="24">
        <v>92</v>
      </c>
      <c r="BY872" s="24">
        <v>256</v>
      </c>
      <c r="BZ872" s="24">
        <v>20</v>
      </c>
      <c r="CA872" s="24">
        <v>65</v>
      </c>
      <c r="CB872" s="24">
        <v>56</v>
      </c>
      <c r="CC872" s="24">
        <v>247</v>
      </c>
      <c r="CD872" s="24">
        <v>43.75</v>
      </c>
      <c r="CE872" s="24">
        <v>30.68</v>
      </c>
      <c r="CF872" s="24">
        <v>132.91</v>
      </c>
      <c r="CG872" s="24">
        <v>0</v>
      </c>
      <c r="CH872" s="24">
        <v>368</v>
      </c>
      <c r="CI872" s="24">
        <v>100</v>
      </c>
      <c r="CJ872" s="24" t="s">
        <v>1980</v>
      </c>
      <c r="CK872" s="24">
        <v>91</v>
      </c>
      <c r="CL872" s="28">
        <v>1</v>
      </c>
      <c r="CM872" s="28">
        <v>4.04</v>
      </c>
      <c r="CN872" s="24">
        <v>8</v>
      </c>
      <c r="CO872" s="24">
        <v>8.89</v>
      </c>
      <c r="CP872" s="24">
        <v>7</v>
      </c>
      <c r="CQ872" s="24">
        <v>27</v>
      </c>
      <c r="CR872" s="24">
        <v>0</v>
      </c>
      <c r="CS872" s="24">
        <v>34</v>
      </c>
      <c r="CT872" s="24">
        <v>13</v>
      </c>
      <c r="CU872" s="24">
        <v>43</v>
      </c>
      <c r="CV872" s="24">
        <v>32</v>
      </c>
      <c r="CW872" s="24">
        <v>12</v>
      </c>
      <c r="CX872" s="24">
        <v>61.9</v>
      </c>
      <c r="CY872" s="24">
        <v>97.73</v>
      </c>
      <c r="CZ872" s="24">
        <v>66.67</v>
      </c>
      <c r="DA872" s="24">
        <v>26.09</v>
      </c>
      <c r="DB872" s="24">
        <v>51</v>
      </c>
      <c r="DC872" s="24">
        <v>3.13</v>
      </c>
      <c r="DD872" s="24">
        <v>1.1100000000000001</v>
      </c>
      <c r="DE872" s="24">
        <v>2</v>
      </c>
      <c r="DF872" s="24">
        <v>2.2200000000000002</v>
      </c>
      <c r="DG872" s="24">
        <v>0</v>
      </c>
      <c r="DH872" s="24">
        <v>14.77</v>
      </c>
    </row>
    <row r="873" spans="1:112" ht="12.3" customHeight="1">
      <c r="A873" s="24">
        <v>884</v>
      </c>
      <c r="B873" s="24" t="s">
        <v>431</v>
      </c>
      <c r="C873" s="24" t="s">
        <v>432</v>
      </c>
      <c r="D873" s="25" t="s">
        <v>169</v>
      </c>
      <c r="E873" s="25" t="s">
        <v>1787</v>
      </c>
      <c r="F873" s="25" t="s">
        <v>897</v>
      </c>
      <c r="G873" s="25" t="s">
        <v>2487</v>
      </c>
      <c r="H873" s="37" t="s">
        <v>431</v>
      </c>
      <c r="I873" s="26">
        <v>2272</v>
      </c>
      <c r="J873" s="27">
        <v>2455.7464480874314</v>
      </c>
      <c r="K873" s="27">
        <f t="shared" si="466"/>
        <v>496.20480000000003</v>
      </c>
      <c r="L873" s="24">
        <v>458</v>
      </c>
      <c r="M873" s="24">
        <v>121</v>
      </c>
      <c r="N873" s="24">
        <v>7</v>
      </c>
      <c r="O873" s="24">
        <f t="shared" si="467"/>
        <v>128</v>
      </c>
      <c r="P873" s="28">
        <v>21.84</v>
      </c>
      <c r="Q873" s="28">
        <f t="shared" si="468"/>
        <v>0.45974050278591416</v>
      </c>
      <c r="R873" s="29">
        <v>0.43960463364725177</v>
      </c>
      <c r="S873" s="29">
        <v>0.12841843073177253</v>
      </c>
      <c r="T873" s="29">
        <v>0.26965629006772879</v>
      </c>
      <c r="U873" s="28" t="s">
        <v>294</v>
      </c>
      <c r="V873" s="28" t="s">
        <v>295</v>
      </c>
      <c r="W873" s="28">
        <v>0.50592858030309007</v>
      </c>
      <c r="X873" s="27">
        <v>1242.4323140652302</v>
      </c>
      <c r="Y873" s="30">
        <f t="shared" si="469"/>
        <v>9.9497433954214834E-5</v>
      </c>
      <c r="Z873" s="27">
        <f t="shared" si="470"/>
        <v>1242.4323140652302</v>
      </c>
      <c r="AA873" s="27">
        <v>0</v>
      </c>
      <c r="AB873" s="27">
        <v>0</v>
      </c>
      <c r="AC873" s="27">
        <v>0</v>
      </c>
      <c r="AD873" s="27">
        <v>0</v>
      </c>
      <c r="AE873" s="27">
        <v>0</v>
      </c>
      <c r="AF873" s="27">
        <f t="shared" si="471"/>
        <v>0</v>
      </c>
      <c r="AG873" s="27">
        <f t="shared" si="472"/>
        <v>0</v>
      </c>
      <c r="AH873" s="27">
        <v>0</v>
      </c>
      <c r="AI873" s="27">
        <v>0</v>
      </c>
      <c r="AJ873" s="27">
        <v>116</v>
      </c>
      <c r="AK873" s="27">
        <v>0</v>
      </c>
      <c r="AL873" s="27">
        <v>0</v>
      </c>
      <c r="AM873" s="27">
        <v>116</v>
      </c>
      <c r="AN873" s="27">
        <f t="shared" si="473"/>
        <v>1</v>
      </c>
      <c r="AO873" s="27">
        <v>0</v>
      </c>
      <c r="AP873" s="30">
        <f t="shared" si="474"/>
        <v>0</v>
      </c>
      <c r="AQ873" s="30">
        <f t="shared" si="475"/>
        <v>0</v>
      </c>
      <c r="AR873" s="31">
        <f t="shared" si="476"/>
        <v>0</v>
      </c>
      <c r="AS873" s="31">
        <f t="shared" si="494"/>
        <v>0</v>
      </c>
      <c r="AT873" s="32">
        <f t="shared" si="477"/>
        <v>0</v>
      </c>
      <c r="AU873" s="24">
        <v>344.03143460610124</v>
      </c>
      <c r="AV873" s="28">
        <f t="shared" si="478"/>
        <v>9.5539402428575886E-3</v>
      </c>
      <c r="AW873" s="30">
        <f t="shared" si="479"/>
        <v>1.2270354948617606E-4</v>
      </c>
      <c r="AX873" s="33">
        <f t="shared" si="480"/>
        <v>9.5539402428575886E-3</v>
      </c>
      <c r="AY873" s="30">
        <f t="shared" si="481"/>
        <v>1.2270354948617606E-4</v>
      </c>
      <c r="AZ873" s="31">
        <f t="shared" si="482"/>
        <v>0.89565190801660399</v>
      </c>
      <c r="BA873" s="31">
        <f t="shared" si="492"/>
        <v>344.03143460610124</v>
      </c>
      <c r="BB873" s="33">
        <f t="shared" si="483"/>
        <v>0</v>
      </c>
      <c r="BC873" s="31">
        <f t="shared" si="484"/>
        <v>0.44827016063557118</v>
      </c>
      <c r="BD873" s="30">
        <f t="shared" si="485"/>
        <v>9.9497433954214834E-5</v>
      </c>
      <c r="BE873" s="31">
        <f t="shared" si="486"/>
        <v>0.9424453996963077</v>
      </c>
      <c r="BF873" s="31">
        <f t="shared" si="487"/>
        <v>0.48282449247778397</v>
      </c>
      <c r="BG873" s="31">
        <f t="shared" si="488"/>
        <v>0.73276467504575449</v>
      </c>
      <c r="BH873" s="24">
        <v>0</v>
      </c>
      <c r="BI873" s="24">
        <v>154.79555078499999</v>
      </c>
      <c r="BJ873" s="24">
        <f t="shared" si="495"/>
        <v>15.864451113961852</v>
      </c>
      <c r="BK873" s="28">
        <f t="shared" si="496"/>
        <v>7.932225556980926E-3</v>
      </c>
      <c r="BL873" s="28" t="str">
        <f t="shared" si="489"/>
        <v>TRUEFALSE</v>
      </c>
      <c r="BM873" s="24" t="str">
        <f t="shared" si="490"/>
        <v>FALSEFALSE</v>
      </c>
      <c r="BN873" s="28">
        <v>0.47520000000000001</v>
      </c>
      <c r="BO873" s="28">
        <f t="shared" si="491"/>
        <v>0.4224</v>
      </c>
      <c r="BP873" s="24">
        <v>15.82</v>
      </c>
      <c r="BQ873" s="24">
        <f t="shared" si="493"/>
        <v>27.2</v>
      </c>
      <c r="BR873" s="24">
        <v>25</v>
      </c>
      <c r="BS873" s="28">
        <v>14.05</v>
      </c>
      <c r="BT873" s="28">
        <v>319.21600000000001</v>
      </c>
      <c r="BU873" s="24">
        <v>0.17</v>
      </c>
      <c r="BV873" s="28">
        <v>12.57</v>
      </c>
      <c r="BW873" s="28">
        <v>285.59039999999999</v>
      </c>
      <c r="BX873" s="24">
        <v>679</v>
      </c>
      <c r="BY873" s="24">
        <v>1429</v>
      </c>
      <c r="BZ873" s="24">
        <v>164</v>
      </c>
      <c r="CA873" s="24">
        <v>515</v>
      </c>
      <c r="CB873" s="24">
        <v>342</v>
      </c>
      <c r="CC873" s="24">
        <v>1415</v>
      </c>
      <c r="CD873" s="24">
        <v>58.99</v>
      </c>
      <c r="CE873" s="24">
        <v>29.06</v>
      </c>
      <c r="CF873" s="24">
        <v>110.57</v>
      </c>
      <c r="CG873" s="24">
        <v>0</v>
      </c>
      <c r="CH873" s="24">
        <v>2272</v>
      </c>
      <c r="CI873" s="24">
        <v>100</v>
      </c>
      <c r="CJ873" s="24" t="s">
        <v>1980</v>
      </c>
      <c r="CK873" s="24">
        <v>606</v>
      </c>
      <c r="CL873" s="28">
        <v>1</v>
      </c>
      <c r="CM873" s="28">
        <v>3.75</v>
      </c>
      <c r="CN873" s="24">
        <v>88</v>
      </c>
      <c r="CO873" s="24">
        <v>14.55</v>
      </c>
      <c r="CP873" s="24">
        <v>154</v>
      </c>
      <c r="CQ873" s="24">
        <v>266</v>
      </c>
      <c r="CR873" s="24">
        <v>213</v>
      </c>
      <c r="CS873" s="24">
        <v>680</v>
      </c>
      <c r="CT873" s="24">
        <v>130</v>
      </c>
      <c r="CU873" s="24">
        <v>261</v>
      </c>
      <c r="CV873" s="24">
        <v>227</v>
      </c>
      <c r="CW873" s="24">
        <v>108</v>
      </c>
      <c r="CX873" s="24">
        <v>80.25</v>
      </c>
      <c r="CY873" s="24">
        <v>96.31</v>
      </c>
      <c r="CZ873" s="24">
        <v>78.55</v>
      </c>
      <c r="DA873" s="24">
        <v>38.85</v>
      </c>
      <c r="DB873" s="24">
        <v>293</v>
      </c>
      <c r="DC873" s="24">
        <v>4.9000000000000004</v>
      </c>
      <c r="DD873" s="24">
        <v>4.13</v>
      </c>
      <c r="DE873" s="24">
        <v>5</v>
      </c>
      <c r="DF873" s="24">
        <v>0.83</v>
      </c>
      <c r="DG873" s="24">
        <v>0</v>
      </c>
      <c r="DH873" s="24">
        <v>16.38</v>
      </c>
    </row>
    <row r="874" spans="1:112" ht="12.3" customHeight="1">
      <c r="A874" s="24">
        <v>885</v>
      </c>
      <c r="B874" s="24" t="s">
        <v>431</v>
      </c>
      <c r="C874" s="24" t="s">
        <v>432</v>
      </c>
      <c r="D874" s="25" t="s">
        <v>704</v>
      </c>
      <c r="E874" s="25" t="s">
        <v>705</v>
      </c>
      <c r="F874" s="25" t="s">
        <v>706</v>
      </c>
      <c r="G874" s="37" t="s">
        <v>2818</v>
      </c>
      <c r="H874" s="37" t="s">
        <v>431</v>
      </c>
      <c r="I874" s="26">
        <v>49577</v>
      </c>
      <c r="J874" s="27">
        <v>54313</v>
      </c>
      <c r="K874" s="27">
        <f t="shared" si="466"/>
        <v>14451.695499999998</v>
      </c>
      <c r="L874" s="24">
        <v>8884</v>
      </c>
      <c r="M874" s="24">
        <v>2653</v>
      </c>
      <c r="N874" s="24">
        <v>1002</v>
      </c>
      <c r="O874" s="24">
        <f t="shared" si="467"/>
        <v>3655</v>
      </c>
      <c r="P874" s="28">
        <v>29.15</v>
      </c>
      <c r="Q874" s="28">
        <f t="shared" si="468"/>
        <v>0.42778491212055025</v>
      </c>
      <c r="R874" s="29">
        <v>0.42137589530173492</v>
      </c>
      <c r="S874" s="29">
        <v>7.4982272659097751E-2</v>
      </c>
      <c r="T874" s="29">
        <v>0.66210539600728158</v>
      </c>
      <c r="U874" s="28" t="s">
        <v>237</v>
      </c>
      <c r="V874" s="28" t="s">
        <v>129</v>
      </c>
      <c r="W874" s="28">
        <v>0.42137589530173492</v>
      </c>
      <c r="X874" s="27">
        <v>22886.189001523129</v>
      </c>
      <c r="Y874" s="30">
        <f t="shared" si="469"/>
        <v>1.832789644042671E-3</v>
      </c>
      <c r="Z874" s="27">
        <f t="shared" si="470"/>
        <v>13197.189001523129</v>
      </c>
      <c r="AA874" s="27">
        <v>5386</v>
      </c>
      <c r="AB874" s="27">
        <v>48</v>
      </c>
      <c r="AC874" s="27">
        <v>464</v>
      </c>
      <c r="AD874" s="27">
        <v>30</v>
      </c>
      <c r="AE874" s="27">
        <v>5324</v>
      </c>
      <c r="AF874" s="27">
        <f t="shared" si="471"/>
        <v>5386</v>
      </c>
      <c r="AG874" s="27">
        <f t="shared" si="472"/>
        <v>5</v>
      </c>
      <c r="AH874" s="27">
        <v>5871</v>
      </c>
      <c r="AI874" s="27">
        <v>291</v>
      </c>
      <c r="AJ874" s="27">
        <v>893</v>
      </c>
      <c r="AK874" s="27">
        <v>30</v>
      </c>
      <c r="AL874" s="27">
        <v>5324</v>
      </c>
      <c r="AM874" s="27">
        <v>11845</v>
      </c>
      <c r="AN874" s="27">
        <f t="shared" si="473"/>
        <v>5</v>
      </c>
      <c r="AO874" s="27">
        <v>9689</v>
      </c>
      <c r="AP874" s="30">
        <f t="shared" si="474"/>
        <v>5.6032462163196559E-3</v>
      </c>
      <c r="AQ874" s="30">
        <f t="shared" si="475"/>
        <v>9.1763080969093811E-4</v>
      </c>
      <c r="AR874" s="31">
        <f t="shared" si="476"/>
        <v>0.42335576269841929</v>
      </c>
      <c r="AS874" s="31">
        <f t="shared" si="494"/>
        <v>0.42335576269841929</v>
      </c>
      <c r="AT874" s="32">
        <f t="shared" si="477"/>
        <v>0.17839191353819528</v>
      </c>
      <c r="AU874" s="24">
        <v>4075.1262834630784</v>
      </c>
      <c r="AV874" s="28">
        <f t="shared" si="478"/>
        <v>0.11316847554608349</v>
      </c>
      <c r="AW874" s="30">
        <f t="shared" si="479"/>
        <v>1.4534499155806524E-3</v>
      </c>
      <c r="AX874" s="33">
        <f t="shared" si="480"/>
        <v>0.11316847554608349</v>
      </c>
      <c r="AY874" s="30">
        <f t="shared" si="481"/>
        <v>5.358191058897143E-4</v>
      </c>
      <c r="AZ874" s="31">
        <f t="shared" si="482"/>
        <v>0.89904074460672156</v>
      </c>
      <c r="BA874" s="31">
        <f t="shared" si="492"/>
        <v>3784.1262834630784</v>
      </c>
      <c r="BB874" s="33">
        <f t="shared" si="483"/>
        <v>7.1408829998933346E-2</v>
      </c>
      <c r="BC874" s="31">
        <f t="shared" si="484"/>
        <v>0.47786170515151333</v>
      </c>
      <c r="BD874" s="30">
        <f t="shared" si="485"/>
        <v>-3.7704565722769846E-3</v>
      </c>
      <c r="BE874" s="31">
        <f t="shared" si="486"/>
        <v>0.92745976591195234</v>
      </c>
      <c r="BF874" s="31">
        <f t="shared" si="487"/>
        <v>0.45022281695257665</v>
      </c>
      <c r="BG874" s="31">
        <f t="shared" si="488"/>
        <v>0.68328633137354544</v>
      </c>
      <c r="BH874" s="24">
        <v>98</v>
      </c>
      <c r="BI874" s="24">
        <v>112.820364923</v>
      </c>
      <c r="BJ874" s="24">
        <f t="shared" si="495"/>
        <v>481.41131290497663</v>
      </c>
      <c r="BK874" s="28">
        <f t="shared" si="496"/>
        <v>0.24070565645248831</v>
      </c>
      <c r="BL874" s="28" t="str">
        <f t="shared" si="489"/>
        <v>FALSETRUE</v>
      </c>
      <c r="BM874" s="24" t="str">
        <f t="shared" si="490"/>
        <v>FALSETRUE</v>
      </c>
      <c r="BN874" s="28">
        <v>0.4264</v>
      </c>
      <c r="BO874" s="28">
        <f t="shared" si="491"/>
        <v>0.3790222222222222</v>
      </c>
      <c r="BP874" s="24">
        <v>4.53</v>
      </c>
      <c r="BQ874" s="24">
        <f t="shared" ref="BQ874:BQ905" si="497">CS874/BR874</f>
        <v>371.96153846153845</v>
      </c>
      <c r="BR874" s="24">
        <v>26</v>
      </c>
      <c r="BS874" s="28">
        <v>3.5199999999999996</v>
      </c>
      <c r="BT874" s="28">
        <v>1745.1103999999998</v>
      </c>
      <c r="BU874" s="24">
        <v>0.14000000000000001</v>
      </c>
      <c r="BV874" s="28">
        <v>17.63</v>
      </c>
      <c r="BW874" s="28">
        <v>8740.4250999999986</v>
      </c>
      <c r="BX874" s="24">
        <v>14218</v>
      </c>
      <c r="BY874" s="24">
        <v>33345</v>
      </c>
      <c r="BZ874" s="24">
        <v>2014</v>
      </c>
      <c r="CA874" s="24">
        <v>11261</v>
      </c>
      <c r="CB874" s="24">
        <v>6218</v>
      </c>
      <c r="CC874" s="24">
        <v>32098</v>
      </c>
      <c r="CD874" s="24">
        <v>48.68</v>
      </c>
      <c r="CE874" s="24">
        <v>27.72</v>
      </c>
      <c r="CF874" s="24">
        <v>99.46</v>
      </c>
      <c r="CG874" s="24">
        <v>48587</v>
      </c>
      <c r="CH874" s="24">
        <v>990</v>
      </c>
      <c r="CI874" s="24">
        <v>2</v>
      </c>
      <c r="CJ874" s="24" t="s">
        <v>98</v>
      </c>
      <c r="CK874" s="24">
        <v>12824</v>
      </c>
      <c r="CL874" s="28">
        <v>1.05</v>
      </c>
      <c r="CM874" s="28">
        <v>4.03</v>
      </c>
      <c r="CN874" s="24">
        <v>4225</v>
      </c>
      <c r="CO874" s="24">
        <v>32.99</v>
      </c>
      <c r="CP874" s="24">
        <v>1439</v>
      </c>
      <c r="CQ874" s="24">
        <v>4933</v>
      </c>
      <c r="CR874" s="24">
        <v>2896</v>
      </c>
      <c r="CS874" s="24">
        <v>9671</v>
      </c>
      <c r="CT874" s="24">
        <v>2329</v>
      </c>
      <c r="CU874" s="24">
        <v>5514</v>
      </c>
      <c r="CV874" s="24">
        <v>4352</v>
      </c>
      <c r="CW874" s="24">
        <v>2722</v>
      </c>
      <c r="CX874" s="24">
        <v>60.37</v>
      </c>
      <c r="CY874" s="24">
        <v>97.27</v>
      </c>
      <c r="CZ874" s="24">
        <v>83.23</v>
      </c>
      <c r="DA874" s="24">
        <v>35.43</v>
      </c>
      <c r="DB874" s="24">
        <v>1823</v>
      </c>
      <c r="DC874" s="24">
        <v>3.16</v>
      </c>
      <c r="DD874" s="24">
        <v>9.9499999999999993</v>
      </c>
      <c r="DE874" s="24">
        <v>1377</v>
      </c>
      <c r="DF874" s="24">
        <v>10.75</v>
      </c>
      <c r="DG874" s="24">
        <v>13.12</v>
      </c>
      <c r="DH874" s="24">
        <v>4.3</v>
      </c>
    </row>
    <row r="875" spans="1:112" ht="12.3" customHeight="1">
      <c r="A875" s="24">
        <v>886</v>
      </c>
      <c r="B875" s="24" t="s">
        <v>431</v>
      </c>
      <c r="C875" s="24" t="s">
        <v>432</v>
      </c>
      <c r="D875" s="25" t="s">
        <v>1943</v>
      </c>
      <c r="E875" s="25" t="s">
        <v>1944</v>
      </c>
      <c r="F875" s="25" t="s">
        <v>1943</v>
      </c>
      <c r="G875" s="25" t="s">
        <v>1945</v>
      </c>
      <c r="H875" s="37" t="s">
        <v>431</v>
      </c>
      <c r="I875" s="26">
        <v>12612</v>
      </c>
      <c r="J875" s="27">
        <v>13490.900318344608</v>
      </c>
      <c r="K875" s="27">
        <f t="shared" si="466"/>
        <v>1899.3671999999997</v>
      </c>
      <c r="L875" s="24">
        <v>2860</v>
      </c>
      <c r="M875" s="24">
        <v>458</v>
      </c>
      <c r="N875" s="24">
        <v>49</v>
      </c>
      <c r="O875" s="24">
        <f t="shared" si="467"/>
        <v>507</v>
      </c>
      <c r="P875" s="28">
        <v>15.059999999999999</v>
      </c>
      <c r="Q875" s="28">
        <f t="shared" si="468"/>
        <v>0.40704998844486145</v>
      </c>
      <c r="R875" s="29">
        <v>0.42781308025580805</v>
      </c>
      <c r="S875" s="29">
        <v>6.4549593148919837E-2</v>
      </c>
      <c r="T875" s="29">
        <v>0.23354297878997968</v>
      </c>
      <c r="U875" s="28" t="s">
        <v>294</v>
      </c>
      <c r="V875" s="28" t="s">
        <v>295</v>
      </c>
      <c r="W875" s="28">
        <v>0.36396196097552791</v>
      </c>
      <c r="X875" s="27">
        <v>4910.1745351900772</v>
      </c>
      <c r="Y875" s="30">
        <f t="shared" si="469"/>
        <v>3.9322042817786237E-4</v>
      </c>
      <c r="Z875" s="27">
        <f t="shared" si="470"/>
        <v>4898.1745351900772</v>
      </c>
      <c r="AA875" s="27">
        <v>0</v>
      </c>
      <c r="AB875" s="27">
        <v>0</v>
      </c>
      <c r="AC875" s="27">
        <v>384</v>
      </c>
      <c r="AD875" s="27">
        <v>0</v>
      </c>
      <c r="AE875" s="27">
        <v>3737</v>
      </c>
      <c r="AF875" s="27">
        <f t="shared" si="471"/>
        <v>3737</v>
      </c>
      <c r="AG875" s="27">
        <f t="shared" si="472"/>
        <v>2</v>
      </c>
      <c r="AH875" s="27">
        <v>0</v>
      </c>
      <c r="AI875" s="27">
        <v>0</v>
      </c>
      <c r="AJ875" s="27">
        <v>12</v>
      </c>
      <c r="AK875" s="27">
        <v>0</v>
      </c>
      <c r="AL875" s="27">
        <v>3739</v>
      </c>
      <c r="AM875" s="27">
        <v>3739</v>
      </c>
      <c r="AN875" s="27">
        <f t="shared" si="473"/>
        <v>2</v>
      </c>
      <c r="AO875" s="27">
        <v>12</v>
      </c>
      <c r="AP875" s="30">
        <f t="shared" si="474"/>
        <v>6.9397207757081088E-6</v>
      </c>
      <c r="AQ875" s="30">
        <f t="shared" si="475"/>
        <v>0</v>
      </c>
      <c r="AR875" s="31">
        <f t="shared" si="476"/>
        <v>2.4439049801588102E-3</v>
      </c>
      <c r="AS875" s="31">
        <f t="shared" si="494"/>
        <v>2.4439049801588102E-3</v>
      </c>
      <c r="AT875" s="32">
        <f t="shared" si="477"/>
        <v>8.8948844901645912E-4</v>
      </c>
      <c r="AU875" s="24">
        <v>1147.5720629558396</v>
      </c>
      <c r="AV875" s="28">
        <f t="shared" si="478"/>
        <v>3.1868700970322496E-2</v>
      </c>
      <c r="AW875" s="30">
        <f t="shared" si="479"/>
        <v>4.0929738172640166E-4</v>
      </c>
      <c r="AX875" s="33">
        <f t="shared" si="480"/>
        <v>3.1868700970322496E-2</v>
      </c>
      <c r="AY875" s="30">
        <f t="shared" si="481"/>
        <v>4.0929738172640166E-4</v>
      </c>
      <c r="AZ875" s="31">
        <f t="shared" si="482"/>
        <v>0.89800287168801074</v>
      </c>
      <c r="BA875" s="31">
        <f t="shared" si="492"/>
        <v>1147.5720629558396</v>
      </c>
      <c r="BB875" s="33">
        <f t="shared" si="483"/>
        <v>0</v>
      </c>
      <c r="BC875" s="31">
        <f t="shared" si="484"/>
        <v>0.45256155097138046</v>
      </c>
      <c r="BD875" s="30">
        <f t="shared" si="485"/>
        <v>3.8628070740215424E-4</v>
      </c>
      <c r="BE875" s="31">
        <f t="shared" si="486"/>
        <v>0.94355591137279016</v>
      </c>
      <c r="BF875" s="31">
        <f t="shared" si="487"/>
        <v>0.43597036425883201</v>
      </c>
      <c r="BG875" s="31">
        <f t="shared" si="488"/>
        <v>0.66165591694874837</v>
      </c>
      <c r="BH875" s="24">
        <v>58.52</v>
      </c>
      <c r="BI875" s="24">
        <v>335.69291660900001</v>
      </c>
      <c r="BJ875" s="24">
        <f t="shared" si="495"/>
        <v>40.188218609504354</v>
      </c>
      <c r="BK875" s="28">
        <f t="shared" si="496"/>
        <v>2.0094109304752177E-2</v>
      </c>
      <c r="BL875" s="28" t="str">
        <f t="shared" si="489"/>
        <v>FALSEFALSE</v>
      </c>
      <c r="BM875" s="24" t="str">
        <f t="shared" si="490"/>
        <v>FALSETRUE</v>
      </c>
      <c r="BN875" s="28">
        <v>0.41119999999999995</v>
      </c>
      <c r="BO875" s="28">
        <f t="shared" si="491"/>
        <v>0.36551111111111106</v>
      </c>
      <c r="BP875" s="24">
        <v>11.52</v>
      </c>
      <c r="BQ875" s="24">
        <f t="shared" si="497"/>
        <v>70.066666666666663</v>
      </c>
      <c r="BR875" s="24">
        <v>45</v>
      </c>
      <c r="BS875" s="28">
        <v>8.9600000000000009</v>
      </c>
      <c r="BT875" s="28">
        <v>1130.0352000000003</v>
      </c>
      <c r="BU875" s="24">
        <v>0.06</v>
      </c>
      <c r="BV875" s="28">
        <v>8.5700000000000021</v>
      </c>
      <c r="BW875" s="28">
        <v>1080.8484000000003</v>
      </c>
      <c r="BX875" s="24">
        <v>3385</v>
      </c>
      <c r="BY875" s="24">
        <v>8232</v>
      </c>
      <c r="BZ875" s="24">
        <v>995</v>
      </c>
      <c r="CA875" s="24">
        <v>2622</v>
      </c>
      <c r="CB875" s="24">
        <v>1576</v>
      </c>
      <c r="CC875" s="24">
        <v>8414</v>
      </c>
      <c r="CD875" s="24">
        <v>53.21</v>
      </c>
      <c r="CE875" s="24">
        <v>30.4</v>
      </c>
      <c r="CF875" s="24">
        <v>107.81</v>
      </c>
      <c r="CG875" s="24">
        <v>7381</v>
      </c>
      <c r="CH875" s="24">
        <v>5231</v>
      </c>
      <c r="CI875" s="24">
        <v>41.48</v>
      </c>
      <c r="CJ875" s="24" t="s">
        <v>98</v>
      </c>
      <c r="CK875" s="24">
        <v>3492</v>
      </c>
      <c r="CL875" s="28">
        <v>1.04</v>
      </c>
      <c r="CM875" s="28">
        <v>3.75</v>
      </c>
      <c r="CN875" s="24">
        <v>927</v>
      </c>
      <c r="CO875" s="24">
        <v>26.58</v>
      </c>
      <c r="CP875" s="24">
        <v>641</v>
      </c>
      <c r="CQ875" s="24">
        <v>1345</v>
      </c>
      <c r="CR875" s="24">
        <v>983</v>
      </c>
      <c r="CS875" s="24">
        <v>3153</v>
      </c>
      <c r="CT875" s="24">
        <v>464</v>
      </c>
      <c r="CU875" s="24">
        <v>1346</v>
      </c>
      <c r="CV875" s="24">
        <v>999</v>
      </c>
      <c r="CW875" s="24">
        <v>685</v>
      </c>
      <c r="CX875" s="24">
        <v>52.37</v>
      </c>
      <c r="CY875" s="24">
        <v>96.01</v>
      </c>
      <c r="CZ875" s="24">
        <v>76.489999999999995</v>
      </c>
      <c r="DA875" s="24">
        <v>40.51</v>
      </c>
      <c r="DB875" s="24">
        <v>1207</v>
      </c>
      <c r="DC875" s="24">
        <v>5.0999999999999996</v>
      </c>
      <c r="DD875" s="24">
        <v>3.35</v>
      </c>
      <c r="DE875" s="24">
        <v>58</v>
      </c>
      <c r="DF875" s="24">
        <v>1.66</v>
      </c>
      <c r="DG875" s="24">
        <v>1.1200000000000001</v>
      </c>
      <c r="DH875" s="24">
        <v>9.24</v>
      </c>
    </row>
    <row r="876" spans="1:112" ht="12.3" customHeight="1">
      <c r="A876" s="24">
        <v>887</v>
      </c>
      <c r="B876" s="24" t="s">
        <v>431</v>
      </c>
      <c r="C876" s="24" t="s">
        <v>432</v>
      </c>
      <c r="D876" s="25" t="s">
        <v>1943</v>
      </c>
      <c r="E876" s="25" t="s">
        <v>1944</v>
      </c>
      <c r="F876" s="25" t="s">
        <v>591</v>
      </c>
      <c r="G876" s="25" t="s">
        <v>2444</v>
      </c>
      <c r="H876" s="37" t="s">
        <v>431</v>
      </c>
      <c r="I876" s="26">
        <v>3273</v>
      </c>
      <c r="J876" s="27">
        <v>3501.0875945085559</v>
      </c>
      <c r="K876" s="27">
        <f t="shared" si="466"/>
        <v>901.05690000000004</v>
      </c>
      <c r="L876" s="24">
        <v>716</v>
      </c>
      <c r="M876" s="24">
        <v>236</v>
      </c>
      <c r="N876" s="24">
        <v>36</v>
      </c>
      <c r="O876" s="24">
        <f t="shared" si="467"/>
        <v>272</v>
      </c>
      <c r="P876" s="28">
        <v>27.53</v>
      </c>
      <c r="Q876" s="28">
        <f t="shared" si="468"/>
        <v>0.52504220809702062</v>
      </c>
      <c r="R876" s="29">
        <v>0.42781308025580805</v>
      </c>
      <c r="S876" s="29">
        <v>6.4549593148919837E-2</v>
      </c>
      <c r="T876" s="29">
        <v>0.23354297878997968</v>
      </c>
      <c r="U876" s="28" t="s">
        <v>294</v>
      </c>
      <c r="V876" s="28" t="s">
        <v>295</v>
      </c>
      <c r="W876" s="28">
        <v>0.66533019825074935</v>
      </c>
      <c r="X876" s="27">
        <v>2329.3793033476168</v>
      </c>
      <c r="Y876" s="30">
        <f t="shared" si="469"/>
        <v>1.8654317081532072E-4</v>
      </c>
      <c r="Z876" s="27">
        <f t="shared" si="470"/>
        <v>2329.3793033476168</v>
      </c>
      <c r="AA876" s="27">
        <v>0</v>
      </c>
      <c r="AB876" s="27">
        <v>0</v>
      </c>
      <c r="AC876" s="27">
        <v>0</v>
      </c>
      <c r="AD876" s="27">
        <v>0</v>
      </c>
      <c r="AE876" s="27">
        <v>0</v>
      </c>
      <c r="AF876" s="27">
        <f t="shared" si="471"/>
        <v>0</v>
      </c>
      <c r="AG876" s="27">
        <f t="shared" si="472"/>
        <v>0</v>
      </c>
      <c r="AH876" s="27">
        <v>0</v>
      </c>
      <c r="AI876" s="27">
        <v>0</v>
      </c>
      <c r="AJ876" s="27">
        <v>0</v>
      </c>
      <c r="AK876" s="27">
        <v>0</v>
      </c>
      <c r="AL876" s="27">
        <v>0</v>
      </c>
      <c r="AM876" s="27">
        <v>0</v>
      </c>
      <c r="AN876" s="27">
        <f t="shared" si="473"/>
        <v>0</v>
      </c>
      <c r="AO876" s="27">
        <v>0</v>
      </c>
      <c r="AP876" s="30">
        <f t="shared" si="474"/>
        <v>0</v>
      </c>
      <c r="AQ876" s="30">
        <f t="shared" si="475"/>
        <v>0</v>
      </c>
      <c r="AR876" s="31">
        <f t="shared" si="476"/>
        <v>0</v>
      </c>
      <c r="AS876" s="31">
        <f t="shared" si="494"/>
        <v>0</v>
      </c>
      <c r="AT876" s="32">
        <f t="shared" si="477"/>
        <v>0</v>
      </c>
      <c r="AU876" s="24">
        <v>408.5127417259601</v>
      </c>
      <c r="AV876" s="28">
        <f t="shared" si="478"/>
        <v>1.1344621247661195E-2</v>
      </c>
      <c r="AW876" s="30">
        <f t="shared" si="479"/>
        <v>1.457016957694477E-4</v>
      </c>
      <c r="AX876" s="33">
        <f t="shared" si="480"/>
        <v>1.1344621247661195E-2</v>
      </c>
      <c r="AY876" s="30">
        <f t="shared" si="481"/>
        <v>1.457016957694477E-4</v>
      </c>
      <c r="AZ876" s="31">
        <f t="shared" si="482"/>
        <v>0.89584056457630401</v>
      </c>
      <c r="BA876" s="31">
        <f t="shared" si="492"/>
        <v>408.5127417259601</v>
      </c>
      <c r="BB876" s="33">
        <f t="shared" si="483"/>
        <v>0</v>
      </c>
      <c r="BC876" s="31">
        <f t="shared" si="484"/>
        <v>0.4449994220265911</v>
      </c>
      <c r="BD876" s="30">
        <f t="shared" si="485"/>
        <v>1.8654317081532072E-4</v>
      </c>
      <c r="BE876" s="31">
        <f t="shared" si="486"/>
        <v>0.94278246714801117</v>
      </c>
      <c r="BF876" s="31">
        <f t="shared" si="487"/>
        <v>0.53609973618985862</v>
      </c>
      <c r="BG876" s="31">
        <f t="shared" si="488"/>
        <v>0.81361851998291457</v>
      </c>
      <c r="BH876" s="24">
        <v>0</v>
      </c>
      <c r="BI876" s="24">
        <v>430.92831524000002</v>
      </c>
      <c r="BJ876" s="24">
        <f t="shared" si="495"/>
        <v>8.1245243598315646</v>
      </c>
      <c r="BK876" s="28">
        <f t="shared" si="496"/>
        <v>4.0622621799157824E-3</v>
      </c>
      <c r="BL876" s="28" t="str">
        <f t="shared" si="489"/>
        <v>TRUEFALSE</v>
      </c>
      <c r="BM876" s="24" t="str">
        <f t="shared" si="490"/>
        <v>FALSEFALSE</v>
      </c>
      <c r="BN876" s="28">
        <v>0.42119999999999996</v>
      </c>
      <c r="BO876" s="28">
        <f t="shared" si="491"/>
        <v>0.37439999999999996</v>
      </c>
      <c r="BP876" s="24">
        <v>16.87</v>
      </c>
      <c r="BQ876" s="24">
        <f t="shared" si="497"/>
        <v>32.315789473684212</v>
      </c>
      <c r="BR876" s="24">
        <v>19</v>
      </c>
      <c r="BS876" s="28">
        <v>17.48</v>
      </c>
      <c r="BT876" s="28">
        <v>572.12040000000002</v>
      </c>
      <c r="BU876" s="24">
        <v>0.21</v>
      </c>
      <c r="BV876" s="28">
        <v>13.110000000000001</v>
      </c>
      <c r="BW876" s="28">
        <v>429.09030000000007</v>
      </c>
      <c r="BX876" s="24">
        <v>884</v>
      </c>
      <c r="BY876" s="24">
        <v>2099</v>
      </c>
      <c r="BZ876" s="24">
        <v>290</v>
      </c>
      <c r="CA876" s="24">
        <v>651</v>
      </c>
      <c r="CB876" s="24">
        <v>466</v>
      </c>
      <c r="CC876" s="24">
        <v>2156</v>
      </c>
      <c r="CD876" s="24">
        <v>55.93</v>
      </c>
      <c r="CE876" s="24">
        <v>31.25</v>
      </c>
      <c r="CF876" s="24">
        <v>120.11</v>
      </c>
      <c r="CG876" s="24">
        <v>0</v>
      </c>
      <c r="CH876" s="24">
        <v>3273</v>
      </c>
      <c r="CI876" s="24">
        <v>100</v>
      </c>
      <c r="CJ876" s="24" t="s">
        <v>1980</v>
      </c>
      <c r="CK876" s="24">
        <v>1092</v>
      </c>
      <c r="CL876" s="28">
        <v>1.1399999999999999</v>
      </c>
      <c r="CM876" s="28">
        <v>3.4</v>
      </c>
      <c r="CN876" s="24">
        <v>281</v>
      </c>
      <c r="CO876" s="24">
        <v>25.76</v>
      </c>
      <c r="CP876" s="24">
        <v>93</v>
      </c>
      <c r="CQ876" s="24">
        <v>292</v>
      </c>
      <c r="CR876" s="24">
        <v>185</v>
      </c>
      <c r="CS876" s="24">
        <v>614</v>
      </c>
      <c r="CT876" s="24">
        <v>109</v>
      </c>
      <c r="CU876" s="24">
        <v>345</v>
      </c>
      <c r="CV876" s="24">
        <v>299</v>
      </c>
      <c r="CW876" s="24">
        <v>185</v>
      </c>
      <c r="CX876" s="24">
        <v>46.98</v>
      </c>
      <c r="CY876" s="24">
        <v>92.99</v>
      </c>
      <c r="CZ876" s="24">
        <v>77.260000000000005</v>
      </c>
      <c r="DA876" s="24">
        <v>46.48</v>
      </c>
      <c r="DB876" s="24">
        <v>466</v>
      </c>
      <c r="DC876" s="24">
        <v>8.86</v>
      </c>
      <c r="DD876" s="24">
        <v>3.21</v>
      </c>
      <c r="DE876" s="24">
        <v>47</v>
      </c>
      <c r="DF876" s="24">
        <v>4.3099999999999996</v>
      </c>
      <c r="DG876" s="24">
        <v>0.46</v>
      </c>
      <c r="DH876" s="24">
        <v>21.15</v>
      </c>
    </row>
    <row r="877" spans="1:112" ht="12.3" customHeight="1">
      <c r="A877" s="24">
        <v>888</v>
      </c>
      <c r="B877" s="24" t="s">
        <v>431</v>
      </c>
      <c r="C877" s="24" t="s">
        <v>432</v>
      </c>
      <c r="D877" s="25" t="s">
        <v>1943</v>
      </c>
      <c r="E877" s="25" t="s">
        <v>1944</v>
      </c>
      <c r="F877" s="25" t="s">
        <v>2592</v>
      </c>
      <c r="G877" s="25" t="s">
        <v>2593</v>
      </c>
      <c r="H877" s="37" t="s">
        <v>431</v>
      </c>
      <c r="I877" s="26">
        <v>2561</v>
      </c>
      <c r="J877" s="27">
        <v>2739.4700059689612</v>
      </c>
      <c r="K877" s="27">
        <f t="shared" si="466"/>
        <v>382.35729999999995</v>
      </c>
      <c r="L877" s="24">
        <v>547</v>
      </c>
      <c r="M877" s="24">
        <v>88</v>
      </c>
      <c r="N877" s="24">
        <v>8</v>
      </c>
      <c r="O877" s="24">
        <f t="shared" si="467"/>
        <v>96</v>
      </c>
      <c r="P877" s="28">
        <v>14.93</v>
      </c>
      <c r="Q877" s="28">
        <f t="shared" si="468"/>
        <v>0.40612709395248303</v>
      </c>
      <c r="R877" s="29">
        <v>0.42781308025580805</v>
      </c>
      <c r="S877" s="29">
        <v>6.4549593148919837E-2</v>
      </c>
      <c r="T877" s="29">
        <v>0.23354297878997968</v>
      </c>
      <c r="U877" s="28" t="s">
        <v>294</v>
      </c>
      <c r="V877" s="28" t="s">
        <v>295</v>
      </c>
      <c r="W877" s="28">
        <v>0.36082019106006846</v>
      </c>
      <c r="X877" s="27">
        <v>988.45609095704754</v>
      </c>
      <c r="Y877" s="30">
        <f t="shared" si="469"/>
        <v>7.9158311896157491E-5</v>
      </c>
      <c r="Z877" s="27">
        <f t="shared" si="470"/>
        <v>953.45609095704754</v>
      </c>
      <c r="AA877" s="27">
        <v>0</v>
      </c>
      <c r="AB877" s="27">
        <v>0</v>
      </c>
      <c r="AC877" s="27">
        <v>132</v>
      </c>
      <c r="AD877" s="27">
        <v>0</v>
      </c>
      <c r="AE877" s="27">
        <v>0</v>
      </c>
      <c r="AF877" s="27">
        <f t="shared" si="471"/>
        <v>132</v>
      </c>
      <c r="AG877" s="27">
        <f t="shared" si="472"/>
        <v>1</v>
      </c>
      <c r="AH877" s="27">
        <v>0</v>
      </c>
      <c r="AI877" s="27">
        <v>35</v>
      </c>
      <c r="AJ877" s="27">
        <v>35</v>
      </c>
      <c r="AK877" s="27">
        <v>0</v>
      </c>
      <c r="AL877" s="27">
        <v>0</v>
      </c>
      <c r="AM877" s="27">
        <v>35</v>
      </c>
      <c r="AN877" s="27">
        <f t="shared" si="473"/>
        <v>2</v>
      </c>
      <c r="AO877" s="27">
        <v>35</v>
      </c>
      <c r="AP877" s="30">
        <f t="shared" si="474"/>
        <v>2.0240852262481985E-5</v>
      </c>
      <c r="AQ877" s="30">
        <f t="shared" si="475"/>
        <v>1.1036796680131558E-4</v>
      </c>
      <c r="AR877" s="31">
        <f t="shared" si="476"/>
        <v>3.5408755452265094E-2</v>
      </c>
      <c r="AS877" s="31">
        <f t="shared" si="494"/>
        <v>3.5408755452265094E-2</v>
      </c>
      <c r="AT877" s="32">
        <f t="shared" si="477"/>
        <v>1.2776193907485533E-2</v>
      </c>
      <c r="AU877" s="24">
        <v>234.89394438010456</v>
      </c>
      <c r="AV877" s="28">
        <f t="shared" si="478"/>
        <v>6.5231327206657355E-3</v>
      </c>
      <c r="AW877" s="30">
        <f t="shared" si="479"/>
        <v>8.3778160449923309E-5</v>
      </c>
      <c r="AX877" s="33">
        <f t="shared" si="480"/>
        <v>6.5231327206657355E-3</v>
      </c>
      <c r="AY877" s="30">
        <f t="shared" si="481"/>
        <v>-2.6589806351392273E-5</v>
      </c>
      <c r="AZ877" s="31">
        <f t="shared" si="482"/>
        <v>0.89442723666477131</v>
      </c>
      <c r="BA877" s="31">
        <f t="shared" si="492"/>
        <v>199.89394438010456</v>
      </c>
      <c r="BB877" s="33">
        <f t="shared" si="483"/>
        <v>0.14900341553021529</v>
      </c>
      <c r="BC877" s="31">
        <f t="shared" si="484"/>
        <v>0.44292114988041503</v>
      </c>
      <c r="BD877" s="30">
        <f t="shared" si="485"/>
        <v>5.8917459633675506E-5</v>
      </c>
      <c r="BE877" s="31">
        <f t="shared" si="486"/>
        <v>0.9422882617475965</v>
      </c>
      <c r="BF877" s="31">
        <f t="shared" si="487"/>
        <v>0.434395870373187</v>
      </c>
      <c r="BG877" s="31">
        <f t="shared" si="488"/>
        <v>0.65926636646311454</v>
      </c>
      <c r="BH877" s="24">
        <v>0</v>
      </c>
      <c r="BI877" s="24">
        <v>200.51495721699999</v>
      </c>
      <c r="BJ877" s="24">
        <f t="shared" si="495"/>
        <v>13.662172857281016</v>
      </c>
      <c r="BK877" s="28">
        <f t="shared" si="496"/>
        <v>6.8310864286405077E-3</v>
      </c>
      <c r="BL877" s="28" t="str">
        <f t="shared" si="489"/>
        <v>FALSEFALSE</v>
      </c>
      <c r="BM877" s="24" t="str">
        <f t="shared" si="490"/>
        <v>FALSEFALSE</v>
      </c>
      <c r="BN877" s="28">
        <v>0.4385</v>
      </c>
      <c r="BO877" s="28">
        <f t="shared" si="491"/>
        <v>0.38977777777777778</v>
      </c>
      <c r="BP877" s="24">
        <v>6.84</v>
      </c>
      <c r="BQ877" s="24">
        <f t="shared" si="497"/>
        <v>54.25</v>
      </c>
      <c r="BR877" s="24">
        <v>12</v>
      </c>
      <c r="BS877" s="28">
        <v>47.749999999999993</v>
      </c>
      <c r="BT877" s="28">
        <v>1222.8774999999998</v>
      </c>
      <c r="BU877" s="24">
        <v>0.16</v>
      </c>
      <c r="BV877" s="28">
        <v>37.18</v>
      </c>
      <c r="BW877" s="28">
        <v>952.1798</v>
      </c>
      <c r="BX877" s="24">
        <v>742</v>
      </c>
      <c r="BY877" s="24">
        <v>1692</v>
      </c>
      <c r="BZ877" s="24">
        <v>127</v>
      </c>
      <c r="CA877" s="24">
        <v>608</v>
      </c>
      <c r="CB877" s="24">
        <v>294</v>
      </c>
      <c r="CC877" s="24">
        <v>1659</v>
      </c>
      <c r="CD877" s="24">
        <v>51.36</v>
      </c>
      <c r="CE877" s="24">
        <v>27.62</v>
      </c>
      <c r="CF877" s="24">
        <v>129.47999999999999</v>
      </c>
      <c r="CG877" s="24">
        <v>0</v>
      </c>
      <c r="CH877" s="24">
        <v>2561</v>
      </c>
      <c r="CI877" s="24">
        <v>100</v>
      </c>
      <c r="CJ877" s="24" t="s">
        <v>1980</v>
      </c>
      <c r="CK877" s="24">
        <v>644</v>
      </c>
      <c r="CL877" s="28">
        <v>1.03</v>
      </c>
      <c r="CM877" s="28">
        <v>4.0999999999999996</v>
      </c>
      <c r="CN877" s="24">
        <v>87</v>
      </c>
      <c r="CO877" s="24">
        <v>13.51</v>
      </c>
      <c r="CP877" s="24">
        <v>144</v>
      </c>
      <c r="CQ877" s="24">
        <v>379</v>
      </c>
      <c r="CR877" s="24">
        <v>128</v>
      </c>
      <c r="CS877" s="24">
        <v>651</v>
      </c>
      <c r="CT877" s="24">
        <v>114</v>
      </c>
      <c r="CU877" s="24">
        <v>272</v>
      </c>
      <c r="CV877" s="24">
        <v>115</v>
      </c>
      <c r="CW877" s="24">
        <v>47</v>
      </c>
      <c r="CX877" s="24">
        <v>53.77</v>
      </c>
      <c r="CY877" s="24">
        <v>94.44</v>
      </c>
      <c r="CZ877" s="24">
        <v>45.1</v>
      </c>
      <c r="DA877" s="24">
        <v>12.37</v>
      </c>
      <c r="DB877" s="24">
        <v>141</v>
      </c>
      <c r="DC877" s="24">
        <v>7.66</v>
      </c>
      <c r="DD877" s="24">
        <v>5.28</v>
      </c>
      <c r="DE877" s="24">
        <v>3</v>
      </c>
      <c r="DF877" s="24">
        <v>0.47</v>
      </c>
      <c r="DG877" s="24">
        <v>0.47</v>
      </c>
      <c r="DH877" s="24">
        <v>7.47</v>
      </c>
    </row>
    <row r="878" spans="1:112" ht="12.3" customHeight="1">
      <c r="A878" s="24">
        <v>889</v>
      </c>
      <c r="B878" s="24" t="s">
        <v>431</v>
      </c>
      <c r="C878" s="24" t="s">
        <v>432</v>
      </c>
      <c r="D878" s="25" t="s">
        <v>1943</v>
      </c>
      <c r="E878" s="25" t="s">
        <v>1944</v>
      </c>
      <c r="F878" s="25" t="s">
        <v>2546</v>
      </c>
      <c r="G878" s="25" t="s">
        <v>2547</v>
      </c>
      <c r="H878" s="37" t="s">
        <v>431</v>
      </c>
      <c r="I878" s="26">
        <v>1658</v>
      </c>
      <c r="J878" s="27">
        <v>1773.5420811778749</v>
      </c>
      <c r="K878" s="27">
        <f t="shared" si="466"/>
        <v>376.03440000000001</v>
      </c>
      <c r="L878" s="24">
        <v>225</v>
      </c>
      <c r="M878" s="24">
        <v>56</v>
      </c>
      <c r="N878" s="24">
        <v>10</v>
      </c>
      <c r="O878" s="24">
        <f t="shared" si="467"/>
        <v>66</v>
      </c>
      <c r="P878" s="28">
        <v>22.68</v>
      </c>
      <c r="Q878" s="28">
        <f t="shared" si="468"/>
        <v>0.47351738396101922</v>
      </c>
      <c r="R878" s="29">
        <v>0.42781308025580805</v>
      </c>
      <c r="S878" s="29">
        <v>6.4549593148919837E-2</v>
      </c>
      <c r="T878" s="29">
        <v>0.23354297878997968</v>
      </c>
      <c r="U878" s="28" t="s">
        <v>294</v>
      </c>
      <c r="V878" s="28" t="s">
        <v>295</v>
      </c>
      <c r="W878" s="28">
        <v>0.54811801294322537</v>
      </c>
      <c r="X878" s="27">
        <v>972.11036140640931</v>
      </c>
      <c r="Y878" s="30">
        <f t="shared" si="469"/>
        <v>7.7849300428903685E-5</v>
      </c>
      <c r="Z878" s="27">
        <f t="shared" si="470"/>
        <v>972.11036140640931</v>
      </c>
      <c r="AA878" s="27">
        <v>0</v>
      </c>
      <c r="AB878" s="27">
        <v>0</v>
      </c>
      <c r="AC878" s="27">
        <v>0</v>
      </c>
      <c r="AD878" s="27">
        <v>0</v>
      </c>
      <c r="AE878" s="27">
        <v>0</v>
      </c>
      <c r="AF878" s="27">
        <f t="shared" si="471"/>
        <v>0</v>
      </c>
      <c r="AG878" s="27">
        <f t="shared" si="472"/>
        <v>0</v>
      </c>
      <c r="AH878" s="27">
        <v>0</v>
      </c>
      <c r="AI878" s="27">
        <v>0</v>
      </c>
      <c r="AJ878" s="27">
        <v>0</v>
      </c>
      <c r="AK878" s="27">
        <v>0</v>
      </c>
      <c r="AL878" s="27">
        <v>0</v>
      </c>
      <c r="AM878" s="27">
        <v>0</v>
      </c>
      <c r="AN878" s="27">
        <f t="shared" si="473"/>
        <v>0</v>
      </c>
      <c r="AO878" s="27">
        <v>0</v>
      </c>
      <c r="AP878" s="30">
        <f t="shared" si="474"/>
        <v>0</v>
      </c>
      <c r="AQ878" s="30">
        <f t="shared" si="475"/>
        <v>0</v>
      </c>
      <c r="AR878" s="31">
        <f t="shared" si="476"/>
        <v>0</v>
      </c>
      <c r="AS878" s="31">
        <f t="shared" si="494"/>
        <v>0</v>
      </c>
      <c r="AT878" s="32">
        <f t="shared" si="477"/>
        <v>0</v>
      </c>
      <c r="AU878" s="24">
        <v>289.40631083402297</v>
      </c>
      <c r="AV878" s="28">
        <f t="shared" si="478"/>
        <v>8.0369708157043192E-3</v>
      </c>
      <c r="AW878" s="30">
        <f t="shared" si="479"/>
        <v>1.0322074674278736E-4</v>
      </c>
      <c r="AX878" s="33">
        <f t="shared" si="480"/>
        <v>8.0369708157043192E-3</v>
      </c>
      <c r="AY878" s="30">
        <f t="shared" si="481"/>
        <v>1.0322074674278736E-4</v>
      </c>
      <c r="AZ878" s="31">
        <f t="shared" si="482"/>
        <v>0.89549208824271398</v>
      </c>
      <c r="BA878" s="31">
        <f t="shared" si="492"/>
        <v>289.40631083402297</v>
      </c>
      <c r="BB878" s="33">
        <f t="shared" si="483"/>
        <v>0</v>
      </c>
      <c r="BC878" s="31">
        <f t="shared" si="484"/>
        <v>0.44378071310474215</v>
      </c>
      <c r="BD878" s="30">
        <f t="shared" si="485"/>
        <v>7.7849300428903685E-5</v>
      </c>
      <c r="BE878" s="31">
        <f t="shared" si="486"/>
        <v>0.9423615715679623</v>
      </c>
      <c r="BF878" s="31">
        <f t="shared" si="487"/>
        <v>0.49685247793720549</v>
      </c>
      <c r="BG878" s="31">
        <f t="shared" si="488"/>
        <v>0.75405442394388544</v>
      </c>
      <c r="BH878" s="24">
        <v>0</v>
      </c>
      <c r="BI878" s="24">
        <v>482.072643605</v>
      </c>
      <c r="BJ878" s="24">
        <f t="shared" si="495"/>
        <v>3.6789934145922567</v>
      </c>
      <c r="BK878" s="28">
        <f t="shared" si="496"/>
        <v>1.8394967072961283E-3</v>
      </c>
      <c r="BL878" s="28" t="str">
        <f t="shared" si="489"/>
        <v>TRUEFALSE</v>
      </c>
      <c r="BM878" s="24" t="str">
        <f t="shared" si="490"/>
        <v>FALSEFALSE</v>
      </c>
      <c r="BN878" s="28">
        <v>0.61299999999999999</v>
      </c>
      <c r="BO878" s="28">
        <f t="shared" si="491"/>
        <v>0.54488888888888887</v>
      </c>
      <c r="BP878" s="24">
        <v>19.489999999999998</v>
      </c>
      <c r="BQ878" s="24">
        <f t="shared" si="497"/>
        <v>26.4</v>
      </c>
      <c r="BR878" s="24">
        <v>20</v>
      </c>
      <c r="BS878" s="28">
        <v>11.490000000000002</v>
      </c>
      <c r="BT878" s="28">
        <v>190.50420000000003</v>
      </c>
      <c r="BU878" s="24">
        <v>0.53</v>
      </c>
      <c r="BV878" s="28">
        <v>6.42</v>
      </c>
      <c r="BW878" s="28">
        <v>106.4436</v>
      </c>
      <c r="BX878" s="24">
        <v>602</v>
      </c>
      <c r="BY878" s="24">
        <v>982</v>
      </c>
      <c r="BZ878" s="24">
        <v>74</v>
      </c>
      <c r="CA878" s="24">
        <v>462</v>
      </c>
      <c r="CB878" s="24">
        <v>287</v>
      </c>
      <c r="CC878" s="24">
        <v>909</v>
      </c>
      <c r="CD878" s="24">
        <v>68.84</v>
      </c>
      <c r="CE878" s="24">
        <v>25.73</v>
      </c>
      <c r="CF878" s="24">
        <v>117.3</v>
      </c>
      <c r="CG878" s="24">
        <v>0</v>
      </c>
      <c r="CH878" s="24">
        <v>1658</v>
      </c>
      <c r="CI878" s="24">
        <v>100</v>
      </c>
      <c r="CJ878" s="24" t="s">
        <v>1980</v>
      </c>
      <c r="CK878" s="24">
        <v>380</v>
      </c>
      <c r="CL878" s="28">
        <v>1.01</v>
      </c>
      <c r="CM878" s="28">
        <v>4.41</v>
      </c>
      <c r="CN878" s="24">
        <v>38</v>
      </c>
      <c r="CO878" s="24">
        <v>10.050000000000001</v>
      </c>
      <c r="CP878" s="24">
        <v>23</v>
      </c>
      <c r="CQ878" s="24">
        <v>394</v>
      </c>
      <c r="CR878" s="24">
        <v>111</v>
      </c>
      <c r="CS878" s="24">
        <v>528</v>
      </c>
      <c r="CT878" s="24">
        <v>67</v>
      </c>
      <c r="CU878" s="24">
        <v>241</v>
      </c>
      <c r="CV878" s="24">
        <v>145</v>
      </c>
      <c r="CW878" s="24">
        <v>42</v>
      </c>
      <c r="CX878" s="24">
        <v>41.61</v>
      </c>
      <c r="CY878" s="24">
        <v>90.6</v>
      </c>
      <c r="CZ878" s="24">
        <v>62.77</v>
      </c>
      <c r="DA878" s="24">
        <v>22.58</v>
      </c>
      <c r="DB878" s="24">
        <v>250</v>
      </c>
      <c r="DC878" s="24">
        <v>13.33</v>
      </c>
      <c r="DD878" s="24">
        <v>7.41</v>
      </c>
      <c r="DE878" s="24">
        <v>6</v>
      </c>
      <c r="DF878" s="24">
        <v>1.59</v>
      </c>
      <c r="DG878" s="24">
        <v>0.53</v>
      </c>
      <c r="DH878" s="24">
        <v>14.09</v>
      </c>
    </row>
    <row r="879" spans="1:112" ht="12.3" customHeight="1">
      <c r="A879" s="24">
        <v>890</v>
      </c>
      <c r="B879" s="24" t="s">
        <v>431</v>
      </c>
      <c r="C879" s="24" t="s">
        <v>432</v>
      </c>
      <c r="D879" s="25" t="s">
        <v>1961</v>
      </c>
      <c r="E879" s="25" t="s">
        <v>1962</v>
      </c>
      <c r="F879" s="25" t="s">
        <v>1963</v>
      </c>
      <c r="G879" s="37" t="s">
        <v>2819</v>
      </c>
      <c r="H879" s="37" t="s">
        <v>431</v>
      </c>
      <c r="I879" s="26">
        <v>7649</v>
      </c>
      <c r="J879" s="27">
        <v>7963</v>
      </c>
      <c r="K879" s="27">
        <f t="shared" si="466"/>
        <v>1222.3101999999999</v>
      </c>
      <c r="L879" s="24">
        <v>1693</v>
      </c>
      <c r="M879" s="24">
        <v>293</v>
      </c>
      <c r="N879" s="24">
        <v>29</v>
      </c>
      <c r="O879" s="24">
        <f t="shared" si="467"/>
        <v>322</v>
      </c>
      <c r="P879" s="28">
        <v>15.979999999999999</v>
      </c>
      <c r="Q879" s="28">
        <f t="shared" si="468"/>
        <v>0.42099469273051754</v>
      </c>
      <c r="R879" s="29">
        <v>0.40172197933497</v>
      </c>
      <c r="S879" s="29">
        <v>3.2948202369670471E-2</v>
      </c>
      <c r="T879" s="29">
        <v>0.27356910265583639</v>
      </c>
      <c r="U879" s="28" t="s">
        <v>294</v>
      </c>
      <c r="V879" s="28" t="s">
        <v>295</v>
      </c>
      <c r="W879" s="28">
        <v>0.40172197933497</v>
      </c>
      <c r="X879" s="27">
        <v>3198.9121214443662</v>
      </c>
      <c r="Y879" s="30">
        <f t="shared" si="469"/>
        <v>2.5617777638713087E-4</v>
      </c>
      <c r="Z879" s="27">
        <f t="shared" si="470"/>
        <v>3198.9121214443662</v>
      </c>
      <c r="AA879" s="27">
        <v>0</v>
      </c>
      <c r="AB879" s="27">
        <v>0</v>
      </c>
      <c r="AC879" s="27">
        <v>0</v>
      </c>
      <c r="AD879" s="27">
        <v>0</v>
      </c>
      <c r="AE879" s="27">
        <v>904</v>
      </c>
      <c r="AF879" s="27">
        <f t="shared" si="471"/>
        <v>904</v>
      </c>
      <c r="AG879" s="27">
        <f t="shared" si="472"/>
        <v>1</v>
      </c>
      <c r="AH879" s="27">
        <v>0</v>
      </c>
      <c r="AI879" s="27">
        <v>0</v>
      </c>
      <c r="AJ879" s="27">
        <v>0</v>
      </c>
      <c r="AK879" s="27">
        <v>0</v>
      </c>
      <c r="AL879" s="27">
        <v>904</v>
      </c>
      <c r="AM879" s="27">
        <v>904</v>
      </c>
      <c r="AN879" s="27">
        <f t="shared" si="473"/>
        <v>1</v>
      </c>
      <c r="AO879" s="27">
        <v>0</v>
      </c>
      <c r="AP879" s="30">
        <f t="shared" si="474"/>
        <v>0</v>
      </c>
      <c r="AQ879" s="30">
        <f t="shared" si="475"/>
        <v>0</v>
      </c>
      <c r="AR879" s="31">
        <f t="shared" si="476"/>
        <v>0</v>
      </c>
      <c r="AS879" s="31">
        <f t="shared" si="494"/>
        <v>0</v>
      </c>
      <c r="AT879" s="32">
        <f t="shared" si="477"/>
        <v>0</v>
      </c>
      <c r="AU879" s="24">
        <v>915.1226689250617</v>
      </c>
      <c r="AV879" s="28">
        <f t="shared" si="478"/>
        <v>2.541345474376409E-2</v>
      </c>
      <c r="AW879" s="30">
        <f t="shared" si="479"/>
        <v>3.2639110382727928E-4</v>
      </c>
      <c r="AX879" s="33">
        <f t="shared" si="480"/>
        <v>2.541345474376409E-2</v>
      </c>
      <c r="AY879" s="30">
        <f t="shared" si="481"/>
        <v>3.2639110382727928E-4</v>
      </c>
      <c r="AZ879" s="31">
        <f t="shared" si="482"/>
        <v>0.89732278152016287</v>
      </c>
      <c r="BA879" s="31">
        <f t="shared" si="492"/>
        <v>915.1226689250617</v>
      </c>
      <c r="BB879" s="33">
        <f t="shared" si="483"/>
        <v>0</v>
      </c>
      <c r="BC879" s="31">
        <f t="shared" si="484"/>
        <v>0.44148607186629896</v>
      </c>
      <c r="BD879" s="30">
        <f t="shared" si="485"/>
        <v>2.5617777638713087E-4</v>
      </c>
      <c r="BE879" s="31">
        <f t="shared" si="486"/>
        <v>0.9430521134270462</v>
      </c>
      <c r="BF879" s="31">
        <f t="shared" si="487"/>
        <v>0.44834342351280104</v>
      </c>
      <c r="BG879" s="31">
        <f t="shared" si="488"/>
        <v>0.68043404623756787</v>
      </c>
      <c r="BH879" s="24">
        <v>56.99</v>
      </c>
      <c r="BI879" s="24">
        <v>241.26899207299999</v>
      </c>
      <c r="BJ879" s="24">
        <f t="shared" si="495"/>
        <v>33.004655640085986</v>
      </c>
      <c r="BK879" s="28">
        <f t="shared" si="496"/>
        <v>1.6502327820042993E-2</v>
      </c>
      <c r="BL879" s="28" t="str">
        <f t="shared" si="489"/>
        <v>FALSEFALSE</v>
      </c>
      <c r="BM879" s="24" t="str">
        <f t="shared" si="490"/>
        <v>FALSETRUE</v>
      </c>
      <c r="BN879" s="28">
        <v>0.42530000000000001</v>
      </c>
      <c r="BO879" s="28">
        <f t="shared" si="491"/>
        <v>0.37804444444444446</v>
      </c>
      <c r="BP879" s="24">
        <v>12.9</v>
      </c>
      <c r="BQ879" s="24">
        <f t="shared" si="497"/>
        <v>81.357142857142861</v>
      </c>
      <c r="BR879" s="24">
        <v>28</v>
      </c>
      <c r="BS879" s="28">
        <v>4.4400000000000004</v>
      </c>
      <c r="BT879" s="28">
        <v>339.61560000000003</v>
      </c>
      <c r="BU879" s="24">
        <v>0.05</v>
      </c>
      <c r="BV879" s="28">
        <v>16.3</v>
      </c>
      <c r="BW879" s="28">
        <v>1246.787</v>
      </c>
      <c r="BX879" s="24">
        <v>2137</v>
      </c>
      <c r="BY879" s="24">
        <v>5025</v>
      </c>
      <c r="BZ879" s="24">
        <v>487</v>
      </c>
      <c r="CA879" s="24">
        <v>1699</v>
      </c>
      <c r="CB879" s="24">
        <v>961</v>
      </c>
      <c r="CC879" s="24">
        <v>4989</v>
      </c>
      <c r="CD879" s="24">
        <v>52.22</v>
      </c>
      <c r="CE879" s="24">
        <v>29.22</v>
      </c>
      <c r="CF879" s="24">
        <v>108.82</v>
      </c>
      <c r="CG879" s="24">
        <v>4359</v>
      </c>
      <c r="CH879" s="24">
        <v>3290</v>
      </c>
      <c r="CI879" s="24">
        <v>43.01</v>
      </c>
      <c r="CJ879" s="24" t="s">
        <v>98</v>
      </c>
      <c r="CK879" s="24">
        <v>2165</v>
      </c>
      <c r="CL879" s="28">
        <v>1</v>
      </c>
      <c r="CM879" s="28">
        <v>3.53</v>
      </c>
      <c r="CN879" s="24">
        <v>535</v>
      </c>
      <c r="CO879" s="24">
        <v>24.76</v>
      </c>
      <c r="CP879" s="24">
        <v>407</v>
      </c>
      <c r="CQ879" s="24">
        <v>1079</v>
      </c>
      <c r="CR879" s="24">
        <v>779</v>
      </c>
      <c r="CS879" s="24">
        <v>2278</v>
      </c>
      <c r="CT879" s="24">
        <v>358</v>
      </c>
      <c r="CU879" s="24">
        <v>878</v>
      </c>
      <c r="CV879" s="24">
        <v>632</v>
      </c>
      <c r="CW879" s="24">
        <v>348</v>
      </c>
      <c r="CX879" s="24">
        <v>62.15</v>
      </c>
      <c r="CY879" s="24">
        <v>93.9</v>
      </c>
      <c r="CZ879" s="24">
        <v>80.099999999999994</v>
      </c>
      <c r="DA879" s="24">
        <v>37.06</v>
      </c>
      <c r="DB879" s="24">
        <v>809</v>
      </c>
      <c r="DC879" s="24">
        <v>7.5</v>
      </c>
      <c r="DD879" s="24">
        <v>2.41</v>
      </c>
      <c r="DE879" s="24">
        <v>58</v>
      </c>
      <c r="DF879" s="24">
        <v>2.68</v>
      </c>
      <c r="DG879" s="24">
        <v>0.6</v>
      </c>
      <c r="DH879" s="24">
        <v>9.98</v>
      </c>
    </row>
    <row r="880" spans="1:112" ht="12.3" customHeight="1">
      <c r="A880" s="24">
        <v>891</v>
      </c>
      <c r="B880" s="24" t="s">
        <v>452</v>
      </c>
      <c r="C880" s="24" t="s">
        <v>453</v>
      </c>
      <c r="D880" s="25" t="s">
        <v>1046</v>
      </c>
      <c r="E880" s="25" t="s">
        <v>1551</v>
      </c>
      <c r="F880" s="25" t="s">
        <v>1552</v>
      </c>
      <c r="G880" s="25" t="s">
        <v>1553</v>
      </c>
      <c r="H880" s="25" t="s">
        <v>195</v>
      </c>
      <c r="I880" s="26">
        <v>6091</v>
      </c>
      <c r="J880" s="27">
        <v>8312.501530716374</v>
      </c>
      <c r="K880" s="27">
        <f t="shared" si="466"/>
        <v>1994.1933999999997</v>
      </c>
      <c r="L880" s="24">
        <v>980</v>
      </c>
      <c r="M880" s="24">
        <v>337</v>
      </c>
      <c r="N880" s="24">
        <v>140</v>
      </c>
      <c r="O880" s="24">
        <f t="shared" si="467"/>
        <v>477</v>
      </c>
      <c r="P880" s="28">
        <v>32.739999999999995</v>
      </c>
      <c r="Q880" s="28">
        <f t="shared" si="468"/>
        <v>0.44695382169430808</v>
      </c>
      <c r="R880" s="29">
        <v>0.4785153665089395</v>
      </c>
      <c r="S880" s="29">
        <v>6.916032750892788E-2</v>
      </c>
      <c r="T880" s="29">
        <v>0.61618906499250703</v>
      </c>
      <c r="U880" s="28" t="s">
        <v>294</v>
      </c>
      <c r="V880" s="28" t="s">
        <v>295</v>
      </c>
      <c r="W880" s="28">
        <v>0.47386573534801596</v>
      </c>
      <c r="X880" s="27">
        <v>3939.0096504344228</v>
      </c>
      <c r="Y880" s="30">
        <f t="shared" si="469"/>
        <v>3.1544684414779088E-4</v>
      </c>
      <c r="Z880" s="27">
        <f t="shared" si="470"/>
        <v>-1609.9903495655772</v>
      </c>
      <c r="AA880" s="27">
        <v>0</v>
      </c>
      <c r="AB880" s="27">
        <v>0</v>
      </c>
      <c r="AC880" s="27">
        <v>0</v>
      </c>
      <c r="AD880" s="27">
        <v>5534</v>
      </c>
      <c r="AE880" s="27">
        <v>29948</v>
      </c>
      <c r="AF880" s="27">
        <f t="shared" si="471"/>
        <v>29948</v>
      </c>
      <c r="AG880" s="27">
        <f t="shared" si="472"/>
        <v>2</v>
      </c>
      <c r="AH880" s="27">
        <v>0</v>
      </c>
      <c r="AI880" s="27">
        <v>0</v>
      </c>
      <c r="AJ880" s="27">
        <v>0</v>
      </c>
      <c r="AK880" s="27">
        <v>5534</v>
      </c>
      <c r="AL880" s="27">
        <v>29948</v>
      </c>
      <c r="AM880" s="27">
        <v>29948</v>
      </c>
      <c r="AN880" s="27">
        <f t="shared" si="473"/>
        <v>2</v>
      </c>
      <c r="AO880" s="27">
        <v>5549</v>
      </c>
      <c r="AP880" s="30">
        <f t="shared" si="474"/>
        <v>3.2090425487003582E-3</v>
      </c>
      <c r="AQ880" s="30">
        <f t="shared" si="475"/>
        <v>0</v>
      </c>
      <c r="AR880" s="31">
        <f t="shared" si="476"/>
        <v>1.4087297296639056</v>
      </c>
      <c r="AS880" s="31">
        <v>1</v>
      </c>
      <c r="AT880" s="32">
        <f t="shared" si="477"/>
        <v>0.66754874925379837</v>
      </c>
      <c r="AU880" s="24">
        <v>999.85670158431367</v>
      </c>
      <c r="AV880" s="28">
        <f t="shared" si="478"/>
        <v>2.7766564963153561E-2</v>
      </c>
      <c r="AW880" s="30">
        <f t="shared" si="479"/>
        <v>3.5661266361431445E-4</v>
      </c>
      <c r="AX880" s="33">
        <f t="shared" si="480"/>
        <v>2.7766564963153561E-2</v>
      </c>
      <c r="AY880" s="30">
        <f t="shared" si="481"/>
        <v>3.5661266361431445E-4</v>
      </c>
      <c r="AZ880" s="31">
        <f t="shared" si="482"/>
        <v>0.89757069260951605</v>
      </c>
      <c r="BA880" s="31">
        <f t="shared" si="492"/>
        <v>999.85670158431367</v>
      </c>
      <c r="BB880" s="33">
        <f t="shared" si="483"/>
        <v>0</v>
      </c>
      <c r="BC880" s="31">
        <f t="shared" si="484"/>
        <v>0.4679508746938697</v>
      </c>
      <c r="BD880" s="30">
        <f t="shared" si="485"/>
        <v>-2.8935957045525674E-3</v>
      </c>
      <c r="BE880" s="31">
        <f t="shared" si="486"/>
        <v>0.9308552367166163</v>
      </c>
      <c r="BF880" s="31">
        <f t="shared" si="487"/>
        <v>0.46834547296959333</v>
      </c>
      <c r="BG880" s="31">
        <f t="shared" si="488"/>
        <v>0.71079040864006127</v>
      </c>
      <c r="BH880" s="24">
        <v>83.91</v>
      </c>
      <c r="BI880" s="24">
        <v>48.461606938300001</v>
      </c>
      <c r="BJ880" s="24">
        <f t="shared" si="495"/>
        <v>171.52756699338559</v>
      </c>
      <c r="BK880" s="28">
        <f t="shared" si="496"/>
        <v>8.5763783496692794E-2</v>
      </c>
      <c r="BL880" s="28" t="str">
        <f t="shared" si="489"/>
        <v>FALSETRUE</v>
      </c>
      <c r="BM880" s="24" t="str">
        <f t="shared" si="490"/>
        <v>FALSETRUE</v>
      </c>
      <c r="BN880" s="28">
        <v>0.49159999999999998</v>
      </c>
      <c r="BO880" s="28">
        <f t="shared" si="491"/>
        <v>0.43697777777777774</v>
      </c>
      <c r="BP880" s="24">
        <v>11</v>
      </c>
      <c r="BQ880" s="24">
        <f t="shared" si="497"/>
        <v>191.81818181818181</v>
      </c>
      <c r="BR880" s="24">
        <v>11</v>
      </c>
      <c r="BS880" s="28">
        <v>17.36</v>
      </c>
      <c r="BT880" s="28">
        <v>1057.3976</v>
      </c>
      <c r="BU880" s="24"/>
      <c r="BV880" s="28">
        <v>20.149999999999999</v>
      </c>
      <c r="BW880" s="28">
        <v>1227.3364999999999</v>
      </c>
      <c r="BX880" s="24">
        <v>1903</v>
      </c>
      <c r="BY880" s="24">
        <v>3871</v>
      </c>
      <c r="BZ880" s="24">
        <v>317</v>
      </c>
      <c r="CA880" s="24">
        <v>1510</v>
      </c>
      <c r="CB880" s="24">
        <v>834</v>
      </c>
      <c r="CC880" s="24">
        <v>3747</v>
      </c>
      <c r="CD880" s="24">
        <v>57.35</v>
      </c>
      <c r="CE880" s="24">
        <v>27.55</v>
      </c>
      <c r="CF880" s="24">
        <v>106.13</v>
      </c>
      <c r="CG880" s="24">
        <v>5111</v>
      </c>
      <c r="CH880" s="24">
        <v>980</v>
      </c>
      <c r="CI880" s="24">
        <v>16.09</v>
      </c>
      <c r="CJ880" s="24" t="s">
        <v>98</v>
      </c>
      <c r="CK880" s="24">
        <v>1517</v>
      </c>
      <c r="CL880" s="28">
        <v>1.03</v>
      </c>
      <c r="CM880" s="28">
        <v>4.1100000000000003</v>
      </c>
      <c r="CN880" s="24">
        <v>506</v>
      </c>
      <c r="CO880" s="24">
        <v>33.44</v>
      </c>
      <c r="CP880" s="24">
        <v>386</v>
      </c>
      <c r="CQ880" s="24">
        <v>900</v>
      </c>
      <c r="CR880" s="24">
        <v>757</v>
      </c>
      <c r="CS880" s="24">
        <v>2110</v>
      </c>
      <c r="CT880" s="24">
        <v>272</v>
      </c>
      <c r="CU880" s="24">
        <v>785</v>
      </c>
      <c r="CV880" s="24">
        <v>495</v>
      </c>
      <c r="CW880" s="24">
        <v>301</v>
      </c>
      <c r="CX880" s="24">
        <v>55.74</v>
      </c>
      <c r="CY880" s="24">
        <v>95.73</v>
      </c>
      <c r="CZ880" s="24">
        <v>72.47</v>
      </c>
      <c r="DA880" s="24">
        <v>35.659999999999997</v>
      </c>
      <c r="DB880" s="24">
        <v>536</v>
      </c>
      <c r="DC880" s="24">
        <v>5.27</v>
      </c>
      <c r="DD880" s="24">
        <v>14.08</v>
      </c>
      <c r="DE880" s="24">
        <v>71</v>
      </c>
      <c r="DF880" s="24">
        <v>4.6900000000000004</v>
      </c>
      <c r="DG880" s="24">
        <v>14.08</v>
      </c>
      <c r="DH880" s="24">
        <v>10.02</v>
      </c>
    </row>
    <row r="881" spans="1:112" ht="12.3" customHeight="1">
      <c r="A881" s="24">
        <v>892</v>
      </c>
      <c r="B881" s="24" t="s">
        <v>452</v>
      </c>
      <c r="C881" s="24" t="s">
        <v>453</v>
      </c>
      <c r="D881" s="25" t="s">
        <v>1046</v>
      </c>
      <c r="E881" s="25" t="s">
        <v>1551</v>
      </c>
      <c r="F881" s="25" t="s">
        <v>2583</v>
      </c>
      <c r="G881" s="25" t="s">
        <v>2584</v>
      </c>
      <c r="H881" s="25" t="s">
        <v>195</v>
      </c>
      <c r="I881" s="26">
        <v>2006</v>
      </c>
      <c r="J881" s="27">
        <v>2737.6256888223688</v>
      </c>
      <c r="K881" s="27">
        <f t="shared" si="466"/>
        <v>520.55700000000002</v>
      </c>
      <c r="L881" s="24">
        <v>368</v>
      </c>
      <c r="M881" s="24">
        <v>110</v>
      </c>
      <c r="N881" s="24">
        <v>19</v>
      </c>
      <c r="O881" s="24">
        <f t="shared" si="467"/>
        <v>129</v>
      </c>
      <c r="P881" s="28">
        <v>25.95</v>
      </c>
      <c r="Q881" s="28">
        <f t="shared" si="468"/>
        <v>0.41199947685696836</v>
      </c>
      <c r="R881" s="29">
        <v>0.4785153665089395</v>
      </c>
      <c r="S881" s="29">
        <v>6.916032750892788E-2</v>
      </c>
      <c r="T881" s="29">
        <v>0.61618906499250703</v>
      </c>
      <c r="U881" s="28" t="s">
        <v>294</v>
      </c>
      <c r="V881" s="28" t="s">
        <v>295</v>
      </c>
      <c r="W881" s="28">
        <v>0.37558997655103893</v>
      </c>
      <c r="X881" s="27">
        <v>1028.2247682703153</v>
      </c>
      <c r="Y881" s="30">
        <f t="shared" si="469"/>
        <v>8.2343098141354589E-5</v>
      </c>
      <c r="Z881" s="27">
        <f t="shared" si="470"/>
        <v>1028.2247682703153</v>
      </c>
      <c r="AA881" s="27">
        <v>0</v>
      </c>
      <c r="AB881" s="27">
        <v>0</v>
      </c>
      <c r="AC881" s="27">
        <v>0</v>
      </c>
      <c r="AD881" s="27">
        <v>0</v>
      </c>
      <c r="AE881" s="27">
        <v>0</v>
      </c>
      <c r="AF881" s="27">
        <f t="shared" si="471"/>
        <v>0</v>
      </c>
      <c r="AG881" s="27">
        <f t="shared" si="472"/>
        <v>0</v>
      </c>
      <c r="AH881" s="27">
        <v>0</v>
      </c>
      <c r="AI881" s="27">
        <v>0</v>
      </c>
      <c r="AJ881" s="27">
        <v>0</v>
      </c>
      <c r="AK881" s="27">
        <v>0</v>
      </c>
      <c r="AL881" s="27">
        <v>0</v>
      </c>
      <c r="AM881" s="27">
        <v>0</v>
      </c>
      <c r="AN881" s="27">
        <f t="shared" si="473"/>
        <v>0</v>
      </c>
      <c r="AO881" s="27">
        <v>0</v>
      </c>
      <c r="AP881" s="30">
        <f t="shared" si="474"/>
        <v>0</v>
      </c>
      <c r="AQ881" s="30">
        <f t="shared" si="475"/>
        <v>0</v>
      </c>
      <c r="AR881" s="31">
        <f t="shared" si="476"/>
        <v>0</v>
      </c>
      <c r="AS881" s="31">
        <f t="shared" ref="AS881:AS944" si="498">AR881/1</f>
        <v>0</v>
      </c>
      <c r="AT881" s="32">
        <f t="shared" si="477"/>
        <v>0</v>
      </c>
      <c r="AU881" s="24">
        <v>245.26025468782842</v>
      </c>
      <c r="AV881" s="28">
        <f t="shared" si="478"/>
        <v>6.8110108017262853E-3</v>
      </c>
      <c r="AW881" s="30">
        <f t="shared" si="479"/>
        <v>8.7475447796032268E-5</v>
      </c>
      <c r="AX881" s="33">
        <f t="shared" si="480"/>
        <v>6.8110108017262853E-3</v>
      </c>
      <c r="AY881" s="30">
        <f t="shared" si="481"/>
        <v>8.7475447796032268E-5</v>
      </c>
      <c r="AZ881" s="31">
        <f t="shared" si="482"/>
        <v>0.89536292766193692</v>
      </c>
      <c r="BA881" s="31">
        <f t="shared" si="492"/>
        <v>245.26025468782842</v>
      </c>
      <c r="BB881" s="33">
        <f t="shared" si="483"/>
        <v>0</v>
      </c>
      <c r="BC881" s="31">
        <f t="shared" si="484"/>
        <v>0.46022976832420093</v>
      </c>
      <c r="BD881" s="30">
        <f t="shared" si="485"/>
        <v>8.2343098141354589E-5</v>
      </c>
      <c r="BE881" s="31">
        <f t="shared" si="486"/>
        <v>0.94237897291348516</v>
      </c>
      <c r="BF881" s="31">
        <f t="shared" si="487"/>
        <v>0.43935043085422182</v>
      </c>
      <c r="BG881" s="31">
        <f t="shared" si="488"/>
        <v>0.66678571760921879</v>
      </c>
      <c r="BH881" s="24">
        <v>0</v>
      </c>
      <c r="BI881" s="24">
        <v>54.5788688632</v>
      </c>
      <c r="BJ881" s="24">
        <f t="shared" si="495"/>
        <v>50.159077053870988</v>
      </c>
      <c r="BK881" s="28">
        <f t="shared" si="496"/>
        <v>2.5079538526935494E-2</v>
      </c>
      <c r="BL881" s="28" t="str">
        <f t="shared" si="489"/>
        <v>FALSEFALSE</v>
      </c>
      <c r="BM881" s="24" t="str">
        <f t="shared" si="490"/>
        <v>FALSEFALSE</v>
      </c>
      <c r="BN881" s="28">
        <v>0.5585</v>
      </c>
      <c r="BO881" s="28">
        <f t="shared" si="491"/>
        <v>0.49644444444444447</v>
      </c>
      <c r="BP881" s="24">
        <v>9.5299999999999994</v>
      </c>
      <c r="BQ881" s="24">
        <f t="shared" si="497"/>
        <v>217.66666666666666</v>
      </c>
      <c r="BR881" s="24">
        <v>3</v>
      </c>
      <c r="BS881" s="28">
        <v>19.309999999999999</v>
      </c>
      <c r="BT881" s="28">
        <v>387.35859999999997</v>
      </c>
      <c r="BU881" s="24">
        <v>0.19</v>
      </c>
      <c r="BV881" s="28">
        <v>16.45</v>
      </c>
      <c r="BW881" s="28">
        <v>329.98699999999997</v>
      </c>
      <c r="BX881" s="24">
        <v>683</v>
      </c>
      <c r="BY881" s="24">
        <v>1223</v>
      </c>
      <c r="BZ881" s="24">
        <v>100</v>
      </c>
      <c r="CA881" s="24">
        <v>524</v>
      </c>
      <c r="CB881" s="24">
        <v>304</v>
      </c>
      <c r="CC881" s="24">
        <v>1178</v>
      </c>
      <c r="CD881" s="24">
        <v>64.02</v>
      </c>
      <c r="CE881" s="24">
        <v>26.5</v>
      </c>
      <c r="CF881" s="24">
        <v>98.61</v>
      </c>
      <c r="CG881" s="24">
        <v>0</v>
      </c>
      <c r="CH881" s="24">
        <v>2006</v>
      </c>
      <c r="CI881" s="24">
        <v>100</v>
      </c>
      <c r="CJ881" s="24" t="s">
        <v>1980</v>
      </c>
      <c r="CK881" s="24">
        <v>532</v>
      </c>
      <c r="CL881" s="28">
        <v>1.02</v>
      </c>
      <c r="CM881" s="28">
        <v>3.83</v>
      </c>
      <c r="CN881" s="24">
        <v>190</v>
      </c>
      <c r="CO881" s="24">
        <v>35.78</v>
      </c>
      <c r="CP881" s="24">
        <v>100</v>
      </c>
      <c r="CQ881" s="24">
        <v>320</v>
      </c>
      <c r="CR881" s="24">
        <v>233</v>
      </c>
      <c r="CS881" s="24">
        <v>653</v>
      </c>
      <c r="CT881" s="24">
        <v>101</v>
      </c>
      <c r="CU881" s="24">
        <v>271</v>
      </c>
      <c r="CV881" s="24">
        <v>183</v>
      </c>
      <c r="CW881" s="24">
        <v>103</v>
      </c>
      <c r="CX881" s="24">
        <v>55.8</v>
      </c>
      <c r="CY881" s="24">
        <v>97.83</v>
      </c>
      <c r="CZ881" s="24">
        <v>74.39</v>
      </c>
      <c r="DA881" s="24">
        <v>37.049999999999997</v>
      </c>
      <c r="DB881" s="24">
        <v>151</v>
      </c>
      <c r="DC881" s="24">
        <v>3.06</v>
      </c>
      <c r="DD881" s="24">
        <v>10.73</v>
      </c>
      <c r="DE881" s="24">
        <v>36</v>
      </c>
      <c r="DF881" s="24">
        <v>6.78</v>
      </c>
      <c r="DG881" s="24">
        <v>3.39</v>
      </c>
      <c r="DH881" s="24">
        <v>8.85</v>
      </c>
    </row>
    <row r="882" spans="1:112" ht="12.3" customHeight="1">
      <c r="A882" s="24">
        <v>893</v>
      </c>
      <c r="B882" s="24" t="s">
        <v>452</v>
      </c>
      <c r="C882" s="24" t="s">
        <v>453</v>
      </c>
      <c r="D882" s="25" t="s">
        <v>1046</v>
      </c>
      <c r="E882" s="25" t="s">
        <v>1551</v>
      </c>
      <c r="F882" s="25" t="s">
        <v>2325</v>
      </c>
      <c r="G882" s="25" t="s">
        <v>2326</v>
      </c>
      <c r="H882" s="25" t="s">
        <v>195</v>
      </c>
      <c r="I882" s="26">
        <v>3652</v>
      </c>
      <c r="J882" s="27">
        <v>4983.9526498401246</v>
      </c>
      <c r="K882" s="27">
        <f t="shared" si="466"/>
        <v>1118.6076</v>
      </c>
      <c r="L882" s="24">
        <v>616</v>
      </c>
      <c r="M882" s="24">
        <v>223</v>
      </c>
      <c r="N882" s="24">
        <v>49</v>
      </c>
      <c r="O882" s="24">
        <f t="shared" si="467"/>
        <v>272</v>
      </c>
      <c r="P882" s="28">
        <v>30.63</v>
      </c>
      <c r="Q882" s="28">
        <f t="shared" si="468"/>
        <v>0.43541139157247311</v>
      </c>
      <c r="R882" s="29">
        <v>0.4785153665089395</v>
      </c>
      <c r="S882" s="29">
        <v>6.916032750892788E-2</v>
      </c>
      <c r="T882" s="29">
        <v>0.61618906499250703</v>
      </c>
      <c r="U882" s="28" t="s">
        <v>294</v>
      </c>
      <c r="V882" s="28" t="s">
        <v>295</v>
      </c>
      <c r="W882" s="28">
        <v>0.44332643474983907</v>
      </c>
      <c r="X882" s="27">
        <v>2209.5179592156355</v>
      </c>
      <c r="Y882" s="30">
        <f t="shared" si="469"/>
        <v>1.7694434113548589E-4</v>
      </c>
      <c r="Z882" s="27">
        <f t="shared" si="470"/>
        <v>2209.5179592156355</v>
      </c>
      <c r="AA882" s="27">
        <v>0</v>
      </c>
      <c r="AB882" s="27">
        <v>0</v>
      </c>
      <c r="AC882" s="27">
        <v>0</v>
      </c>
      <c r="AD882" s="27">
        <v>0</v>
      </c>
      <c r="AE882" s="27">
        <v>0</v>
      </c>
      <c r="AF882" s="27">
        <f t="shared" si="471"/>
        <v>0</v>
      </c>
      <c r="AG882" s="27">
        <f t="shared" si="472"/>
        <v>0</v>
      </c>
      <c r="AH882" s="27">
        <v>0</v>
      </c>
      <c r="AI882" s="27">
        <v>0</v>
      </c>
      <c r="AJ882" s="27">
        <v>0</v>
      </c>
      <c r="AK882" s="27">
        <v>0</v>
      </c>
      <c r="AL882" s="27">
        <v>0</v>
      </c>
      <c r="AM882" s="27">
        <v>0</v>
      </c>
      <c r="AN882" s="27">
        <f t="shared" si="473"/>
        <v>0</v>
      </c>
      <c r="AO882" s="27">
        <v>0</v>
      </c>
      <c r="AP882" s="30">
        <f t="shared" si="474"/>
        <v>0</v>
      </c>
      <c r="AQ882" s="30">
        <f t="shared" si="475"/>
        <v>0</v>
      </c>
      <c r="AR882" s="31">
        <f t="shared" si="476"/>
        <v>0</v>
      </c>
      <c r="AS882" s="31">
        <f t="shared" si="498"/>
        <v>0</v>
      </c>
      <c r="AT882" s="32">
        <f t="shared" si="477"/>
        <v>0</v>
      </c>
      <c r="AU882" s="24">
        <v>616.22374430227626</v>
      </c>
      <c r="AV882" s="28">
        <f t="shared" si="478"/>
        <v>1.7112868875004517E-2</v>
      </c>
      <c r="AW882" s="30">
        <f t="shared" si="479"/>
        <v>2.1978468563526462E-4</v>
      </c>
      <c r="AX882" s="33">
        <f t="shared" si="480"/>
        <v>1.7112868875004517E-2</v>
      </c>
      <c r="AY882" s="30">
        <f t="shared" si="481"/>
        <v>2.1978468563526462E-4</v>
      </c>
      <c r="AZ882" s="31">
        <f t="shared" si="482"/>
        <v>0.89644827625133305</v>
      </c>
      <c r="BA882" s="31">
        <f t="shared" si="492"/>
        <v>616.22374430227626</v>
      </c>
      <c r="BB882" s="33">
        <f t="shared" si="483"/>
        <v>0</v>
      </c>
      <c r="BC882" s="31">
        <f t="shared" si="484"/>
        <v>0.46402550387842573</v>
      </c>
      <c r="BD882" s="30">
        <f t="shared" si="485"/>
        <v>1.7694434113548589E-4</v>
      </c>
      <c r="BE882" s="31">
        <f t="shared" si="486"/>
        <v>0.94274529757284087</v>
      </c>
      <c r="BF882" s="31">
        <f t="shared" si="487"/>
        <v>0.4620828922212718</v>
      </c>
      <c r="BG882" s="31">
        <f t="shared" si="488"/>
        <v>0.70128592405303958</v>
      </c>
      <c r="BH882" s="24">
        <v>0</v>
      </c>
      <c r="BI882" s="24">
        <v>57.8407581198</v>
      </c>
      <c r="BJ882" s="24">
        <f t="shared" si="495"/>
        <v>86.166793310650306</v>
      </c>
      <c r="BK882" s="28">
        <f t="shared" si="496"/>
        <v>4.3083396655325151E-2</v>
      </c>
      <c r="BL882" s="28" t="str">
        <f t="shared" si="489"/>
        <v>FALSEFALSE</v>
      </c>
      <c r="BM882" s="24" t="str">
        <f t="shared" si="490"/>
        <v>FALSEFALSE</v>
      </c>
      <c r="BN882" s="28">
        <v>0.58079999999999998</v>
      </c>
      <c r="BO882" s="28">
        <f t="shared" si="491"/>
        <v>0.51626666666666665</v>
      </c>
      <c r="BP882" s="24">
        <v>13.24</v>
      </c>
      <c r="BQ882" s="24">
        <f t="shared" si="497"/>
        <v>198.57142857142858</v>
      </c>
      <c r="BR882" s="24">
        <v>7</v>
      </c>
      <c r="BS882" s="28">
        <v>24.979999999999997</v>
      </c>
      <c r="BT882" s="28">
        <v>912.26959999999985</v>
      </c>
      <c r="BU882" s="24">
        <v>0.11</v>
      </c>
      <c r="BV882" s="28">
        <v>21.740000000000002</v>
      </c>
      <c r="BW882" s="28">
        <v>793.9448000000001</v>
      </c>
      <c r="BX882" s="24">
        <v>1272</v>
      </c>
      <c r="BY882" s="24">
        <v>2190</v>
      </c>
      <c r="BZ882" s="24">
        <v>190</v>
      </c>
      <c r="CA882" s="24">
        <v>1020</v>
      </c>
      <c r="CB882" s="24">
        <v>475</v>
      </c>
      <c r="CC882" s="24">
        <v>2157</v>
      </c>
      <c r="CD882" s="24">
        <v>66.760000000000005</v>
      </c>
      <c r="CE882" s="24">
        <v>26.48</v>
      </c>
      <c r="CF882" s="24">
        <v>107.97</v>
      </c>
      <c r="CG882" s="24">
        <v>0</v>
      </c>
      <c r="CH882" s="24">
        <v>3652</v>
      </c>
      <c r="CI882" s="24">
        <v>100</v>
      </c>
      <c r="CJ882" s="24" t="s">
        <v>1980</v>
      </c>
      <c r="CK882" s="24">
        <v>915</v>
      </c>
      <c r="CL882" s="28">
        <v>1.02</v>
      </c>
      <c r="CM882" s="28">
        <v>4.0599999999999996</v>
      </c>
      <c r="CN882" s="24">
        <v>245</v>
      </c>
      <c r="CO882" s="24">
        <v>26.78</v>
      </c>
      <c r="CP882" s="24">
        <v>213</v>
      </c>
      <c r="CQ882" s="24">
        <v>720</v>
      </c>
      <c r="CR882" s="24">
        <v>457</v>
      </c>
      <c r="CS882" s="24">
        <v>1390</v>
      </c>
      <c r="CT882" s="24">
        <v>222</v>
      </c>
      <c r="CU882" s="24">
        <v>523</v>
      </c>
      <c r="CV882" s="24">
        <v>302</v>
      </c>
      <c r="CW882" s="24">
        <v>144</v>
      </c>
      <c r="CX882" s="24">
        <v>67.069999999999993</v>
      </c>
      <c r="CY882" s="24">
        <v>96.67</v>
      </c>
      <c r="CZ882" s="24">
        <v>77.040000000000006</v>
      </c>
      <c r="DA882" s="24">
        <v>32</v>
      </c>
      <c r="DB882" s="24">
        <v>376</v>
      </c>
      <c r="DC882" s="24">
        <v>4.51</v>
      </c>
      <c r="DD882" s="24">
        <v>14.86</v>
      </c>
      <c r="DE882" s="24">
        <v>48</v>
      </c>
      <c r="DF882" s="24">
        <v>5.25</v>
      </c>
      <c r="DG882" s="24">
        <v>1.0900000000000001</v>
      </c>
      <c r="DH882" s="24">
        <v>13.29</v>
      </c>
    </row>
    <row r="883" spans="1:112" ht="12.3" customHeight="1">
      <c r="A883" s="24">
        <v>894</v>
      </c>
      <c r="B883" s="24" t="s">
        <v>452</v>
      </c>
      <c r="C883" s="24" t="s">
        <v>453</v>
      </c>
      <c r="D883" s="25" t="s">
        <v>1046</v>
      </c>
      <c r="E883" s="25" t="s">
        <v>1551</v>
      </c>
      <c r="F883" s="25" t="s">
        <v>2315</v>
      </c>
      <c r="G883" s="25" t="s">
        <v>2316</v>
      </c>
      <c r="H883" s="25" t="s">
        <v>195</v>
      </c>
      <c r="I883" s="26">
        <v>2950</v>
      </c>
      <c r="J883" s="27">
        <v>4025.9201306211307</v>
      </c>
      <c r="K883" s="27">
        <f t="shared" si="466"/>
        <v>1226.3150000000001</v>
      </c>
      <c r="L883" s="24">
        <v>402</v>
      </c>
      <c r="M883" s="24">
        <v>206</v>
      </c>
      <c r="N883" s="24">
        <v>80</v>
      </c>
      <c r="O883" s="24">
        <f t="shared" si="467"/>
        <v>286</v>
      </c>
      <c r="P883" s="28">
        <v>41.57</v>
      </c>
      <c r="Q883" s="28">
        <f t="shared" si="468"/>
        <v>0.49563563389130066</v>
      </c>
      <c r="R883" s="29">
        <v>0.4785153665089395</v>
      </c>
      <c r="S883" s="29">
        <v>6.916032750892788E-2</v>
      </c>
      <c r="T883" s="29">
        <v>0.61618906499250703</v>
      </c>
      <c r="U883" s="28" t="s">
        <v>294</v>
      </c>
      <c r="V883" s="28" t="s">
        <v>295</v>
      </c>
      <c r="W883" s="28">
        <v>0.60166764259062377</v>
      </c>
      <c r="X883" s="27">
        <v>2422.2658742489521</v>
      </c>
      <c r="Y883" s="30">
        <f t="shared" si="469"/>
        <v>1.9398178565885245E-4</v>
      </c>
      <c r="Z883" s="27">
        <f t="shared" si="470"/>
        <v>2422.2658742489521</v>
      </c>
      <c r="AA883" s="27">
        <v>0</v>
      </c>
      <c r="AB883" s="27">
        <v>0</v>
      </c>
      <c r="AC883" s="27">
        <v>0</v>
      </c>
      <c r="AD883" s="27">
        <v>0</v>
      </c>
      <c r="AE883" s="27">
        <v>0</v>
      </c>
      <c r="AF883" s="27">
        <f t="shared" si="471"/>
        <v>0</v>
      </c>
      <c r="AG883" s="27">
        <f t="shared" si="472"/>
        <v>0</v>
      </c>
      <c r="AH883" s="27">
        <v>0</v>
      </c>
      <c r="AI883" s="27">
        <v>0</v>
      </c>
      <c r="AJ883" s="27">
        <v>0</v>
      </c>
      <c r="AK883" s="27">
        <v>0</v>
      </c>
      <c r="AL883" s="27">
        <v>0</v>
      </c>
      <c r="AM883" s="27">
        <v>0</v>
      </c>
      <c r="AN883" s="27">
        <f t="shared" si="473"/>
        <v>0</v>
      </c>
      <c r="AO883" s="27">
        <v>0</v>
      </c>
      <c r="AP883" s="30">
        <f t="shared" si="474"/>
        <v>0</v>
      </c>
      <c r="AQ883" s="30">
        <f t="shared" si="475"/>
        <v>0</v>
      </c>
      <c r="AR883" s="31">
        <f t="shared" si="476"/>
        <v>0</v>
      </c>
      <c r="AS883" s="31">
        <f t="shared" si="498"/>
        <v>0</v>
      </c>
      <c r="AT883" s="32">
        <f t="shared" si="477"/>
        <v>0</v>
      </c>
      <c r="AU883" s="24">
        <v>629.94602179238314</v>
      </c>
      <c r="AV883" s="28">
        <f t="shared" si="478"/>
        <v>1.7493943991836489E-2</v>
      </c>
      <c r="AW883" s="30">
        <f t="shared" si="479"/>
        <v>2.2467892489859881E-4</v>
      </c>
      <c r="AX883" s="33">
        <f t="shared" si="480"/>
        <v>1.7493943991836489E-2</v>
      </c>
      <c r="AY883" s="30">
        <f t="shared" si="481"/>
        <v>2.2467892489859881E-4</v>
      </c>
      <c r="AZ883" s="31">
        <f t="shared" si="482"/>
        <v>0.8964884242845873</v>
      </c>
      <c r="BA883" s="31">
        <f t="shared" si="492"/>
        <v>629.94602179238314</v>
      </c>
      <c r="BB883" s="33">
        <f t="shared" si="483"/>
        <v>0</v>
      </c>
      <c r="BC883" s="31">
        <f t="shared" si="484"/>
        <v>0.46416591159512111</v>
      </c>
      <c r="BD883" s="30">
        <f t="shared" si="485"/>
        <v>1.9398178565885245E-4</v>
      </c>
      <c r="BE883" s="31">
        <f t="shared" si="486"/>
        <v>0.94281127171719437</v>
      </c>
      <c r="BF883" s="31">
        <f t="shared" si="487"/>
        <v>0.5148909653644923</v>
      </c>
      <c r="BG883" s="31">
        <f t="shared" si="488"/>
        <v>0.78143076168959535</v>
      </c>
      <c r="BH883" s="24">
        <v>0</v>
      </c>
      <c r="BI883" s="24">
        <v>180.77947593600001</v>
      </c>
      <c r="BJ883" s="24">
        <f t="shared" si="495"/>
        <v>22.269785382309642</v>
      </c>
      <c r="BK883" s="28">
        <f t="shared" si="496"/>
        <v>1.1134892691154821E-2</v>
      </c>
      <c r="BL883" s="28" t="str">
        <f t="shared" si="489"/>
        <v>TRUEFALSE</v>
      </c>
      <c r="BM883" s="24" t="str">
        <f t="shared" si="490"/>
        <v>FALSEFALSE</v>
      </c>
      <c r="BN883" s="28">
        <v>0.62939999999999996</v>
      </c>
      <c r="BO883" s="28">
        <f t="shared" si="491"/>
        <v>0.55946666666666667</v>
      </c>
      <c r="BP883" s="24">
        <v>13.1</v>
      </c>
      <c r="BQ883" s="24">
        <f t="shared" si="497"/>
        <v>209.4</v>
      </c>
      <c r="BR883" s="24">
        <v>5</v>
      </c>
      <c r="BS883" s="28">
        <v>36.78</v>
      </c>
      <c r="BT883" s="28">
        <v>1085.01</v>
      </c>
      <c r="BU883" s="24">
        <v>0.88</v>
      </c>
      <c r="BV883" s="28">
        <v>16.36</v>
      </c>
      <c r="BW883" s="28">
        <v>482.62</v>
      </c>
      <c r="BX883" s="24">
        <v>1080</v>
      </c>
      <c r="BY883" s="24">
        <v>1716</v>
      </c>
      <c r="BZ883" s="24">
        <v>154</v>
      </c>
      <c r="CA883" s="24">
        <v>844</v>
      </c>
      <c r="CB883" s="24">
        <v>450</v>
      </c>
      <c r="CC883" s="24">
        <v>1656</v>
      </c>
      <c r="CD883" s="24">
        <v>71.91</v>
      </c>
      <c r="CE883" s="24">
        <v>25.98</v>
      </c>
      <c r="CF883" s="24">
        <v>107.16</v>
      </c>
      <c r="CG883" s="24">
        <v>0</v>
      </c>
      <c r="CH883" s="24">
        <v>2950</v>
      </c>
      <c r="CI883" s="24">
        <v>100</v>
      </c>
      <c r="CJ883" s="24" t="s">
        <v>1980</v>
      </c>
      <c r="CK883" s="24">
        <v>706</v>
      </c>
      <c r="CL883" s="28">
        <v>1.02</v>
      </c>
      <c r="CM883" s="28">
        <v>4.28</v>
      </c>
      <c r="CN883" s="24">
        <v>267</v>
      </c>
      <c r="CO883" s="24">
        <v>38.14</v>
      </c>
      <c r="CP883" s="24">
        <v>138</v>
      </c>
      <c r="CQ883" s="24">
        <v>546</v>
      </c>
      <c r="CR883" s="24">
        <v>363</v>
      </c>
      <c r="CS883" s="24">
        <v>1047</v>
      </c>
      <c r="CT883" s="24">
        <v>182</v>
      </c>
      <c r="CU883" s="24">
        <v>419</v>
      </c>
      <c r="CV883" s="24">
        <v>283</v>
      </c>
      <c r="CW883" s="24">
        <v>88</v>
      </c>
      <c r="CX883" s="24">
        <v>64.08</v>
      </c>
      <c r="CY883" s="24">
        <v>96.1</v>
      </c>
      <c r="CZ883" s="24">
        <v>76.900000000000006</v>
      </c>
      <c r="DA883" s="24">
        <v>25.88</v>
      </c>
      <c r="DB883" s="24">
        <v>296</v>
      </c>
      <c r="DC883" s="24">
        <v>5.04</v>
      </c>
      <c r="DD883" s="24">
        <v>20.14</v>
      </c>
      <c r="DE883" s="24">
        <v>89</v>
      </c>
      <c r="DF883" s="24">
        <v>12.71</v>
      </c>
      <c r="DG883" s="24">
        <v>4</v>
      </c>
      <c r="DH883" s="24">
        <v>15.84</v>
      </c>
    </row>
    <row r="884" spans="1:112" ht="12.3" customHeight="1">
      <c r="A884" s="24">
        <v>895</v>
      </c>
      <c r="B884" s="24" t="s">
        <v>452</v>
      </c>
      <c r="C884" s="24" t="s">
        <v>453</v>
      </c>
      <c r="D884" s="25" t="s">
        <v>899</v>
      </c>
      <c r="E884" s="25" t="s">
        <v>900</v>
      </c>
      <c r="F884" s="25" t="s">
        <v>899</v>
      </c>
      <c r="G884" s="25" t="s">
        <v>901</v>
      </c>
      <c r="H884" s="25" t="s">
        <v>195</v>
      </c>
      <c r="I884" s="26">
        <v>21685</v>
      </c>
      <c r="J884" s="27">
        <v>27986.675182745024</v>
      </c>
      <c r="K884" s="27">
        <f t="shared" si="466"/>
        <v>4716.4875000000002</v>
      </c>
      <c r="L884" s="24">
        <v>4398</v>
      </c>
      <c r="M884" s="24">
        <v>940</v>
      </c>
      <c r="N884" s="24">
        <v>282</v>
      </c>
      <c r="O884" s="24">
        <f t="shared" si="467"/>
        <v>1222</v>
      </c>
      <c r="P884" s="28">
        <v>21.75</v>
      </c>
      <c r="Q884" s="28">
        <f t="shared" si="468"/>
        <v>0.41311260737725275</v>
      </c>
      <c r="R884" s="29">
        <v>0.46829130945371483</v>
      </c>
      <c r="S884" s="29">
        <v>0.15160289571151261</v>
      </c>
      <c r="T884" s="29">
        <v>0.2726081398707878</v>
      </c>
      <c r="U884" s="28" t="s">
        <v>237</v>
      </c>
      <c r="V884" s="28" t="s">
        <v>129</v>
      </c>
      <c r="W884" s="28">
        <v>0.38094403896349444</v>
      </c>
      <c r="X884" s="27">
        <v>10661.357081274284</v>
      </c>
      <c r="Y884" s="30">
        <f t="shared" si="469"/>
        <v>8.5379111606130977E-4</v>
      </c>
      <c r="Z884" s="27">
        <f t="shared" si="470"/>
        <v>10562.357081274284</v>
      </c>
      <c r="AA884" s="27">
        <v>0</v>
      </c>
      <c r="AB884" s="27">
        <v>0</v>
      </c>
      <c r="AC884" s="27">
        <v>0</v>
      </c>
      <c r="AD884" s="27">
        <v>0</v>
      </c>
      <c r="AE884" s="27">
        <v>12896</v>
      </c>
      <c r="AF884" s="27">
        <f t="shared" si="471"/>
        <v>12896</v>
      </c>
      <c r="AG884" s="27">
        <f t="shared" si="472"/>
        <v>1</v>
      </c>
      <c r="AH884" s="27">
        <v>0</v>
      </c>
      <c r="AI884" s="27">
        <v>99</v>
      </c>
      <c r="AJ884" s="27">
        <v>0</v>
      </c>
      <c r="AK884" s="27">
        <v>0</v>
      </c>
      <c r="AL884" s="27">
        <v>12896</v>
      </c>
      <c r="AM884" s="27">
        <v>12995</v>
      </c>
      <c r="AN884" s="27">
        <f t="shared" si="473"/>
        <v>2</v>
      </c>
      <c r="AO884" s="27">
        <v>99</v>
      </c>
      <c r="AP884" s="30">
        <f t="shared" si="474"/>
        <v>5.7252696399591897E-5</v>
      </c>
      <c r="AQ884" s="30">
        <f t="shared" si="475"/>
        <v>3.1218367752372121E-4</v>
      </c>
      <c r="AR884" s="31">
        <f t="shared" si="476"/>
        <v>9.2858722623487214E-3</v>
      </c>
      <c r="AS884" s="31">
        <f t="shared" si="498"/>
        <v>9.2858722623487214E-3</v>
      </c>
      <c r="AT884" s="32">
        <f t="shared" si="477"/>
        <v>3.537397684918204E-3</v>
      </c>
      <c r="AU884" s="24">
        <v>3075.7421705912539</v>
      </c>
      <c r="AV884" s="28">
        <f t="shared" si="478"/>
        <v>8.5415034628771092E-2</v>
      </c>
      <c r="AW884" s="30">
        <f t="shared" si="479"/>
        <v>1.0970058072395964E-3</v>
      </c>
      <c r="AX884" s="33">
        <f t="shared" si="480"/>
        <v>8.5415034628771092E-2</v>
      </c>
      <c r="AY884" s="30">
        <f t="shared" si="481"/>
        <v>7.8482212971587521E-4</v>
      </c>
      <c r="AZ884" s="31">
        <f t="shared" si="482"/>
        <v>0.90108334635606779</v>
      </c>
      <c r="BA884" s="31">
        <f t="shared" si="492"/>
        <v>2976.7421705912539</v>
      </c>
      <c r="BB884" s="33">
        <f t="shared" si="483"/>
        <v>3.2187353331039809E-2</v>
      </c>
      <c r="BC884" s="31">
        <f t="shared" si="484"/>
        <v>0.48492989681285126</v>
      </c>
      <c r="BD884" s="30">
        <f t="shared" si="485"/>
        <v>7.9653841966171788E-4</v>
      </c>
      <c r="BE884" s="31">
        <f t="shared" si="486"/>
        <v>0.94514455346601145</v>
      </c>
      <c r="BF884" s="31">
        <f t="shared" si="487"/>
        <v>0.44231412784852236</v>
      </c>
      <c r="BG884" s="31">
        <f t="shared" si="488"/>
        <v>0.67128360969795253</v>
      </c>
      <c r="BH884" s="24">
        <v>86.43</v>
      </c>
      <c r="BI884" s="24">
        <v>250.60852959299999</v>
      </c>
      <c r="BJ884" s="24">
        <f t="shared" si="495"/>
        <v>111.67487087608988</v>
      </c>
      <c r="BK884" s="28">
        <f t="shared" si="496"/>
        <v>5.5837435438044938E-2</v>
      </c>
      <c r="BL884" s="28" t="str">
        <f t="shared" si="489"/>
        <v>FALSETRUE</v>
      </c>
      <c r="BM884" s="24" t="str">
        <f t="shared" si="490"/>
        <v>TRUETRUE</v>
      </c>
      <c r="BN884" s="28">
        <v>0.34860000000000002</v>
      </c>
      <c r="BO884" s="28">
        <f t="shared" si="491"/>
        <v>0.30986666666666668</v>
      </c>
      <c r="BP884" s="24">
        <v>9.98</v>
      </c>
      <c r="BQ884" s="24">
        <f t="shared" si="497"/>
        <v>141.64912280701753</v>
      </c>
      <c r="BR884" s="24">
        <v>57</v>
      </c>
      <c r="BS884" s="28">
        <v>13.04</v>
      </c>
      <c r="BT884" s="28">
        <v>2827.7239999999997</v>
      </c>
      <c r="BU884" s="24">
        <v>0.71</v>
      </c>
      <c r="BV884" s="28">
        <v>16.84</v>
      </c>
      <c r="BW884" s="28">
        <v>3651.7540000000004</v>
      </c>
      <c r="BX884" s="24">
        <v>5065</v>
      </c>
      <c r="BY884" s="24">
        <v>14528</v>
      </c>
      <c r="BZ884" s="24">
        <v>2092</v>
      </c>
      <c r="CA884" s="24">
        <v>4025</v>
      </c>
      <c r="CB884" s="24">
        <v>2257</v>
      </c>
      <c r="CC884" s="24">
        <v>15403</v>
      </c>
      <c r="CD884" s="24">
        <v>49.26</v>
      </c>
      <c r="CE884" s="24">
        <v>32.97</v>
      </c>
      <c r="CF884" s="24">
        <v>96.12</v>
      </c>
      <c r="CG884" s="24">
        <v>18742</v>
      </c>
      <c r="CH884" s="24">
        <v>2943</v>
      </c>
      <c r="CI884" s="24">
        <v>13.57</v>
      </c>
      <c r="CJ884" s="24" t="s">
        <v>98</v>
      </c>
      <c r="CK884" s="24">
        <v>5838</v>
      </c>
      <c r="CL884" s="28">
        <v>1.03</v>
      </c>
      <c r="CM884" s="28">
        <v>3.81</v>
      </c>
      <c r="CN884" s="24">
        <v>2185</v>
      </c>
      <c r="CO884" s="24">
        <v>37.49</v>
      </c>
      <c r="CP884" s="24">
        <v>1668</v>
      </c>
      <c r="CQ884" s="24">
        <v>3833</v>
      </c>
      <c r="CR884" s="24">
        <v>2528</v>
      </c>
      <c r="CS884" s="24">
        <v>8074</v>
      </c>
      <c r="CT884" s="24">
        <v>1067</v>
      </c>
      <c r="CU884" s="24">
        <v>1936</v>
      </c>
      <c r="CV884" s="24">
        <v>1548</v>
      </c>
      <c r="CW884" s="24">
        <v>1238</v>
      </c>
      <c r="CX884" s="24">
        <v>77.77</v>
      </c>
      <c r="CY884" s="24">
        <v>97.83</v>
      </c>
      <c r="CZ884" s="24">
        <v>80.540000000000006</v>
      </c>
      <c r="DA884" s="24">
        <v>45.5</v>
      </c>
      <c r="DB884" s="24">
        <v>1829</v>
      </c>
      <c r="DC884" s="24">
        <v>2.8</v>
      </c>
      <c r="DD884" s="24">
        <v>6.01</v>
      </c>
      <c r="DE884" s="24">
        <v>113</v>
      </c>
      <c r="DF884" s="24">
        <v>1.94</v>
      </c>
      <c r="DG884" s="24">
        <v>11.55</v>
      </c>
      <c r="DH884" s="24">
        <v>7.62</v>
      </c>
    </row>
    <row r="885" spans="1:112" ht="12.3" customHeight="1">
      <c r="A885" s="24">
        <v>896</v>
      </c>
      <c r="B885" s="24" t="s">
        <v>452</v>
      </c>
      <c r="C885" s="24" t="s">
        <v>453</v>
      </c>
      <c r="D885" s="25" t="s">
        <v>899</v>
      </c>
      <c r="E885" s="25" t="s">
        <v>900</v>
      </c>
      <c r="F885" s="25" t="s">
        <v>174</v>
      </c>
      <c r="G885" s="25" t="s">
        <v>1363</v>
      </c>
      <c r="H885" s="25" t="s">
        <v>195</v>
      </c>
      <c r="I885" s="26">
        <v>25507</v>
      </c>
      <c r="J885" s="27">
        <v>32919.350882466097</v>
      </c>
      <c r="K885" s="27">
        <f t="shared" si="466"/>
        <v>3795.4416000000001</v>
      </c>
      <c r="L885" s="24">
        <v>6044</v>
      </c>
      <c r="M885" s="24">
        <v>946</v>
      </c>
      <c r="N885" s="24">
        <v>111</v>
      </c>
      <c r="O885" s="24">
        <f t="shared" si="467"/>
        <v>1057</v>
      </c>
      <c r="P885" s="28">
        <v>14.88</v>
      </c>
      <c r="Q885" s="28">
        <f t="shared" si="468"/>
        <v>0.3716710473578661</v>
      </c>
      <c r="R885" s="29">
        <v>0.46829130945371483</v>
      </c>
      <c r="S885" s="29">
        <v>0.15160289571151261</v>
      </c>
      <c r="T885" s="29">
        <v>0.2726081398707878</v>
      </c>
      <c r="U885" s="28" t="s">
        <v>237</v>
      </c>
      <c r="V885" s="28" t="s">
        <v>129</v>
      </c>
      <c r="W885" s="28">
        <v>0.26061826665640447</v>
      </c>
      <c r="X885" s="27">
        <v>8579.3841664422926</v>
      </c>
      <c r="Y885" s="30">
        <f t="shared" si="469"/>
        <v>6.8706093668424284E-4</v>
      </c>
      <c r="Z885" s="27">
        <f t="shared" si="470"/>
        <v>8579.3841664422926</v>
      </c>
      <c r="AA885" s="27">
        <v>0</v>
      </c>
      <c r="AB885" s="27">
        <v>0</v>
      </c>
      <c r="AC885" s="27">
        <v>0</v>
      </c>
      <c r="AD885" s="27">
        <v>0</v>
      </c>
      <c r="AE885" s="27">
        <v>0</v>
      </c>
      <c r="AF885" s="27">
        <f t="shared" si="471"/>
        <v>0</v>
      </c>
      <c r="AG885" s="27">
        <f t="shared" si="472"/>
        <v>0</v>
      </c>
      <c r="AH885" s="27">
        <v>0</v>
      </c>
      <c r="AI885" s="27">
        <v>0</v>
      </c>
      <c r="AJ885" s="27">
        <v>0</v>
      </c>
      <c r="AK885" s="27">
        <v>0</v>
      </c>
      <c r="AL885" s="27">
        <v>0</v>
      </c>
      <c r="AM885" s="27">
        <v>0</v>
      </c>
      <c r="AN885" s="27">
        <f t="shared" si="473"/>
        <v>0</v>
      </c>
      <c r="AO885" s="27">
        <v>0</v>
      </c>
      <c r="AP885" s="30">
        <f t="shared" si="474"/>
        <v>0</v>
      </c>
      <c r="AQ885" s="30">
        <f t="shared" si="475"/>
        <v>0</v>
      </c>
      <c r="AR885" s="31">
        <f t="shared" si="476"/>
        <v>0</v>
      </c>
      <c r="AS885" s="31">
        <f t="shared" si="498"/>
        <v>0</v>
      </c>
      <c r="AT885" s="32">
        <f t="shared" si="477"/>
        <v>0</v>
      </c>
      <c r="AU885" s="24">
        <v>1412.5510052777122</v>
      </c>
      <c r="AV885" s="28">
        <f t="shared" si="478"/>
        <v>3.9227310463252479E-2</v>
      </c>
      <c r="AW885" s="30">
        <f t="shared" si="479"/>
        <v>5.038057710519679E-4</v>
      </c>
      <c r="AX885" s="33">
        <f t="shared" si="480"/>
        <v>3.9227310463252479E-2</v>
      </c>
      <c r="AY885" s="30">
        <f t="shared" si="481"/>
        <v>5.038057710519679E-4</v>
      </c>
      <c r="AZ885" s="31">
        <f t="shared" si="482"/>
        <v>0.89877813537115003</v>
      </c>
      <c r="BA885" s="31">
        <f t="shared" si="492"/>
        <v>1412.5510052777122</v>
      </c>
      <c r="BB885" s="33">
        <f t="shared" si="483"/>
        <v>0</v>
      </c>
      <c r="BC885" s="31">
        <f t="shared" si="484"/>
        <v>0.46876558509603911</v>
      </c>
      <c r="BD885" s="30">
        <f t="shared" si="485"/>
        <v>6.8706093668424284E-4</v>
      </c>
      <c r="BE885" s="31">
        <f t="shared" si="486"/>
        <v>0.94472062350072195</v>
      </c>
      <c r="BF885" s="31">
        <f t="shared" si="487"/>
        <v>0.40200865036460359</v>
      </c>
      <c r="BG885" s="31">
        <f t="shared" si="488"/>
        <v>0.61011349390804848</v>
      </c>
      <c r="BH885" s="24">
        <v>99.67</v>
      </c>
      <c r="BI885" s="24">
        <v>51.672606755099999</v>
      </c>
      <c r="BJ885" s="24">
        <f t="shared" si="495"/>
        <v>637.07548253731193</v>
      </c>
      <c r="BK885" s="28">
        <f t="shared" si="496"/>
        <v>0.31853774126865597</v>
      </c>
      <c r="BL885" s="28" t="str">
        <f t="shared" si="489"/>
        <v>FALSETRUE</v>
      </c>
      <c r="BM885" s="24" t="str">
        <f t="shared" si="490"/>
        <v>FALSETRUE</v>
      </c>
      <c r="BN885" s="28">
        <v>0.35880000000000001</v>
      </c>
      <c r="BO885" s="28">
        <f t="shared" si="491"/>
        <v>0.31893333333333335</v>
      </c>
      <c r="BP885" s="24">
        <v>8.51</v>
      </c>
      <c r="BQ885" s="24">
        <f t="shared" si="497"/>
        <v>216.8</v>
      </c>
      <c r="BR885" s="24">
        <v>25</v>
      </c>
      <c r="BS885" s="28">
        <v>3.6100000000000003</v>
      </c>
      <c r="BT885" s="28">
        <v>920.80269999999996</v>
      </c>
      <c r="BU885" s="24">
        <v>0.13</v>
      </c>
      <c r="BV885" s="28">
        <v>0.72</v>
      </c>
      <c r="BW885" s="28">
        <v>183.65040000000002</v>
      </c>
      <c r="BX885" s="24">
        <v>6107</v>
      </c>
      <c r="BY885" s="24">
        <v>17020</v>
      </c>
      <c r="BZ885" s="24">
        <v>2380</v>
      </c>
      <c r="CA885" s="24">
        <v>4782</v>
      </c>
      <c r="CB885" s="24">
        <v>2743</v>
      </c>
      <c r="CC885" s="24">
        <v>17982</v>
      </c>
      <c r="CD885" s="24">
        <v>49.86</v>
      </c>
      <c r="CE885" s="24">
        <v>32.880000000000003</v>
      </c>
      <c r="CF885" s="24">
        <v>92.52</v>
      </c>
      <c r="CG885" s="24">
        <v>25423</v>
      </c>
      <c r="CH885" s="24">
        <v>84</v>
      </c>
      <c r="CI885" s="24">
        <v>0.33</v>
      </c>
      <c r="CJ885" s="24" t="s">
        <v>98</v>
      </c>
      <c r="CK885" s="24">
        <v>7320</v>
      </c>
      <c r="CL885" s="28">
        <v>1.04</v>
      </c>
      <c r="CM885" s="28">
        <v>3.6</v>
      </c>
      <c r="CN885" s="24">
        <v>2806</v>
      </c>
      <c r="CO885" s="24">
        <v>38.380000000000003</v>
      </c>
      <c r="CP885" s="24">
        <v>1024</v>
      </c>
      <c r="CQ885" s="24">
        <v>2657</v>
      </c>
      <c r="CR885" s="24">
        <v>1739</v>
      </c>
      <c r="CS885" s="24">
        <v>5420</v>
      </c>
      <c r="CT885" s="24">
        <v>1084</v>
      </c>
      <c r="CU885" s="24">
        <v>2468</v>
      </c>
      <c r="CV885" s="24">
        <v>1958</v>
      </c>
      <c r="CW885" s="24">
        <v>1566</v>
      </c>
      <c r="CX885" s="24">
        <v>69.849999999999994</v>
      </c>
      <c r="CY885" s="24">
        <v>96.94</v>
      </c>
      <c r="CZ885" s="24">
        <v>85.35</v>
      </c>
      <c r="DA885" s="24">
        <v>52.34</v>
      </c>
      <c r="DB885" s="24">
        <v>1841</v>
      </c>
      <c r="DC885" s="24">
        <v>3.65</v>
      </c>
      <c r="DD885" s="24">
        <v>5.43</v>
      </c>
      <c r="DE885" s="24">
        <v>72</v>
      </c>
      <c r="DF885" s="24">
        <v>0.98</v>
      </c>
      <c r="DG885" s="24">
        <v>2.42</v>
      </c>
      <c r="DH885" s="24">
        <v>7.04</v>
      </c>
    </row>
    <row r="886" spans="1:112" ht="12.3" customHeight="1">
      <c r="A886" s="24">
        <v>897</v>
      </c>
      <c r="B886" s="24" t="s">
        <v>452</v>
      </c>
      <c r="C886" s="24" t="s">
        <v>453</v>
      </c>
      <c r="D886" s="25" t="s">
        <v>899</v>
      </c>
      <c r="E886" s="25" t="s">
        <v>900</v>
      </c>
      <c r="F886" s="25" t="s">
        <v>1781</v>
      </c>
      <c r="G886" s="25" t="s">
        <v>1782</v>
      </c>
      <c r="H886" s="25" t="s">
        <v>195</v>
      </c>
      <c r="I886" s="26">
        <v>4858</v>
      </c>
      <c r="J886" s="27">
        <v>6269.7379773011444</v>
      </c>
      <c r="K886" s="27">
        <f t="shared" si="466"/>
        <v>1056.1292000000001</v>
      </c>
      <c r="L886" s="24">
        <v>1019</v>
      </c>
      <c r="M886" s="24">
        <v>251</v>
      </c>
      <c r="N886" s="24">
        <v>32</v>
      </c>
      <c r="O886" s="24">
        <f t="shared" si="467"/>
        <v>283</v>
      </c>
      <c r="P886" s="28">
        <v>21.740000000000002</v>
      </c>
      <c r="Q886" s="28">
        <f t="shared" si="468"/>
        <v>0.41310750875478491</v>
      </c>
      <c r="R886" s="29">
        <v>0.46829130945371483</v>
      </c>
      <c r="S886" s="29">
        <v>0.15160289571151261</v>
      </c>
      <c r="T886" s="29">
        <v>0.2726081398707878</v>
      </c>
      <c r="U886" s="28" t="s">
        <v>237</v>
      </c>
      <c r="V886" s="28" t="s">
        <v>129</v>
      </c>
      <c r="W886" s="28">
        <v>0.38076889227891358</v>
      </c>
      <c r="X886" s="27">
        <v>2387.3211844959928</v>
      </c>
      <c r="Y886" s="30">
        <f t="shared" si="469"/>
        <v>1.9118331774926536E-4</v>
      </c>
      <c r="Z886" s="27">
        <f t="shared" si="470"/>
        <v>2387.3211844959928</v>
      </c>
      <c r="AA886" s="27">
        <v>0</v>
      </c>
      <c r="AB886" s="27">
        <v>0</v>
      </c>
      <c r="AC886" s="27">
        <v>0</v>
      </c>
      <c r="AD886" s="27">
        <v>0</v>
      </c>
      <c r="AE886" s="27">
        <v>0</v>
      </c>
      <c r="AF886" s="27">
        <f t="shared" si="471"/>
        <v>0</v>
      </c>
      <c r="AG886" s="27">
        <f t="shared" si="472"/>
        <v>0</v>
      </c>
      <c r="AH886" s="27">
        <v>0</v>
      </c>
      <c r="AI886" s="27">
        <v>0</v>
      </c>
      <c r="AJ886" s="27">
        <v>0</v>
      </c>
      <c r="AK886" s="27">
        <v>0</v>
      </c>
      <c r="AL886" s="27">
        <v>0</v>
      </c>
      <c r="AM886" s="27">
        <v>0</v>
      </c>
      <c r="AN886" s="27">
        <f t="shared" si="473"/>
        <v>0</v>
      </c>
      <c r="AO886" s="27">
        <v>0</v>
      </c>
      <c r="AP886" s="30">
        <f t="shared" si="474"/>
        <v>0</v>
      </c>
      <c r="AQ886" s="30">
        <f t="shared" si="475"/>
        <v>0</v>
      </c>
      <c r="AR886" s="31">
        <f t="shared" si="476"/>
        <v>0</v>
      </c>
      <c r="AS886" s="31">
        <f t="shared" si="498"/>
        <v>0</v>
      </c>
      <c r="AT886" s="32">
        <f t="shared" si="477"/>
        <v>0</v>
      </c>
      <c r="AU886" s="24">
        <v>480.53034205598897</v>
      </c>
      <c r="AV886" s="28">
        <f t="shared" si="478"/>
        <v>1.3344589217956938E-2</v>
      </c>
      <c r="AW886" s="30">
        <f t="shared" si="479"/>
        <v>1.7138776482325104E-4</v>
      </c>
      <c r="AX886" s="33">
        <f t="shared" si="480"/>
        <v>1.3344589217956938E-2</v>
      </c>
      <c r="AY886" s="30">
        <f t="shared" si="481"/>
        <v>1.7138776482325104E-4</v>
      </c>
      <c r="AZ886" s="31">
        <f t="shared" si="482"/>
        <v>0.89605127048973798</v>
      </c>
      <c r="BA886" s="31">
        <f t="shared" si="492"/>
        <v>480.53034205598897</v>
      </c>
      <c r="BB886" s="33">
        <f t="shared" si="483"/>
        <v>0</v>
      </c>
      <c r="BC886" s="31">
        <f t="shared" si="484"/>
        <v>0.45922905638713657</v>
      </c>
      <c r="BD886" s="30">
        <f t="shared" si="485"/>
        <v>1.9118331774926536E-4</v>
      </c>
      <c r="BE886" s="31">
        <f t="shared" si="486"/>
        <v>0.94280043520203605</v>
      </c>
      <c r="BF886" s="31">
        <f t="shared" si="487"/>
        <v>0.44125350359956633</v>
      </c>
      <c r="BG886" s="31">
        <f t="shared" si="488"/>
        <v>0.66967393994167423</v>
      </c>
      <c r="BH886" s="24">
        <v>100</v>
      </c>
      <c r="BI886" s="24">
        <v>25.488786342600001</v>
      </c>
      <c r="BJ886" s="24">
        <f t="shared" si="495"/>
        <v>245.98024766767281</v>
      </c>
      <c r="BK886" s="28">
        <f t="shared" si="496"/>
        <v>0.12299012383383641</v>
      </c>
      <c r="BL886" s="28" t="str">
        <f t="shared" si="489"/>
        <v>FALSETRUE</v>
      </c>
      <c r="BM886" s="24" t="str">
        <f t="shared" si="490"/>
        <v>FALSETRUE</v>
      </c>
      <c r="BN886" s="28">
        <v>0.39270000000000005</v>
      </c>
      <c r="BO886" s="28">
        <f t="shared" si="491"/>
        <v>0.34906666666666669</v>
      </c>
      <c r="BP886" s="24">
        <v>14.33</v>
      </c>
      <c r="BQ886" s="24">
        <f t="shared" si="497"/>
        <v>157.75</v>
      </c>
      <c r="BR886" s="24">
        <v>8</v>
      </c>
      <c r="BS886" s="28">
        <v>16.400000000000002</v>
      </c>
      <c r="BT886" s="28">
        <v>796.71200000000022</v>
      </c>
      <c r="BU886" s="24">
        <v>0.22</v>
      </c>
      <c r="BV886" s="28">
        <v>0.57000000000000006</v>
      </c>
      <c r="BW886" s="28">
        <v>27.690600000000003</v>
      </c>
      <c r="BX886" s="24">
        <v>1241</v>
      </c>
      <c r="BY886" s="24">
        <v>3160</v>
      </c>
      <c r="BZ886" s="24">
        <v>457</v>
      </c>
      <c r="CA886" s="24">
        <v>968</v>
      </c>
      <c r="CB886" s="24">
        <v>571</v>
      </c>
      <c r="CC886" s="24">
        <v>3319</v>
      </c>
      <c r="CD886" s="24">
        <v>53.73</v>
      </c>
      <c r="CE886" s="24">
        <v>32.090000000000003</v>
      </c>
      <c r="CF886" s="24">
        <v>97.56</v>
      </c>
      <c r="CG886" s="24">
        <v>4858</v>
      </c>
      <c r="CH886" s="24">
        <v>0</v>
      </c>
      <c r="CI886" s="24">
        <v>0</v>
      </c>
      <c r="CJ886" s="24" t="s">
        <v>98</v>
      </c>
      <c r="CK886" s="24">
        <v>1395</v>
      </c>
      <c r="CL886" s="28">
        <v>1</v>
      </c>
      <c r="CM886" s="28">
        <v>3.49</v>
      </c>
      <c r="CN886" s="24">
        <v>425</v>
      </c>
      <c r="CO886" s="24">
        <v>30.49</v>
      </c>
      <c r="CP886" s="24">
        <v>258</v>
      </c>
      <c r="CQ886" s="24">
        <v>504</v>
      </c>
      <c r="CR886" s="24">
        <v>444</v>
      </c>
      <c r="CS886" s="24">
        <v>1262</v>
      </c>
      <c r="CT886" s="24">
        <v>156</v>
      </c>
      <c r="CU886" s="24">
        <v>511</v>
      </c>
      <c r="CV886" s="24">
        <v>369</v>
      </c>
      <c r="CW886" s="24">
        <v>226</v>
      </c>
      <c r="CX886" s="24">
        <v>49.84</v>
      </c>
      <c r="CY886" s="24">
        <v>94.45</v>
      </c>
      <c r="CZ886" s="24">
        <v>81.459999999999994</v>
      </c>
      <c r="DA886" s="24">
        <v>41.93</v>
      </c>
      <c r="DB886" s="24">
        <v>583</v>
      </c>
      <c r="DC886" s="24">
        <v>6.89</v>
      </c>
      <c r="DD886" s="24">
        <v>4.95</v>
      </c>
      <c r="DE886" s="24">
        <v>6</v>
      </c>
      <c r="DF886" s="24">
        <v>0.43</v>
      </c>
      <c r="DG886" s="24">
        <v>2.65</v>
      </c>
      <c r="DH886" s="24">
        <v>13.98</v>
      </c>
    </row>
    <row r="887" spans="1:112" ht="12.3" customHeight="1">
      <c r="A887" s="24">
        <v>898</v>
      </c>
      <c r="B887" s="24" t="s">
        <v>452</v>
      </c>
      <c r="C887" s="24" t="s">
        <v>453</v>
      </c>
      <c r="D887" s="25" t="s">
        <v>899</v>
      </c>
      <c r="E887" s="25" t="s">
        <v>900</v>
      </c>
      <c r="F887" s="25" t="s">
        <v>717</v>
      </c>
      <c r="G887" s="25" t="s">
        <v>2549</v>
      </c>
      <c r="H887" s="25" t="s">
        <v>195</v>
      </c>
      <c r="I887" s="26">
        <v>2881</v>
      </c>
      <c r="J887" s="27">
        <v>3718.2204842743099</v>
      </c>
      <c r="K887" s="27">
        <f t="shared" si="466"/>
        <v>566.40459999999996</v>
      </c>
      <c r="L887" s="24">
        <v>613</v>
      </c>
      <c r="M887" s="24">
        <v>139</v>
      </c>
      <c r="N887" s="24">
        <v>11</v>
      </c>
      <c r="O887" s="24">
        <f t="shared" si="467"/>
        <v>150</v>
      </c>
      <c r="P887" s="28">
        <v>19.66</v>
      </c>
      <c r="Q887" s="28">
        <f t="shared" si="468"/>
        <v>0.40041076730612185</v>
      </c>
      <c r="R887" s="29">
        <v>0.46829130945371483</v>
      </c>
      <c r="S887" s="29">
        <v>0.15160289571151261</v>
      </c>
      <c r="T887" s="29">
        <v>0.2726081398707878</v>
      </c>
      <c r="U887" s="28" t="s">
        <v>237</v>
      </c>
      <c r="V887" s="28" t="s">
        <v>129</v>
      </c>
      <c r="W887" s="28">
        <v>0.34433838188608279</v>
      </c>
      <c r="X887" s="27">
        <v>1280.326025050703</v>
      </c>
      <c r="Y887" s="30">
        <f t="shared" si="469"/>
        <v>1.0253206768305008E-4</v>
      </c>
      <c r="Z887" s="27">
        <f t="shared" si="470"/>
        <v>1280.326025050703</v>
      </c>
      <c r="AA887" s="27">
        <v>0</v>
      </c>
      <c r="AB887" s="27">
        <v>0</v>
      </c>
      <c r="AC887" s="27">
        <v>0</v>
      </c>
      <c r="AD887" s="27">
        <v>0</v>
      </c>
      <c r="AE887" s="27">
        <v>0</v>
      </c>
      <c r="AF887" s="27">
        <f t="shared" si="471"/>
        <v>0</v>
      </c>
      <c r="AG887" s="27">
        <f t="shared" si="472"/>
        <v>0</v>
      </c>
      <c r="AH887" s="27">
        <v>0</v>
      </c>
      <c r="AI887" s="27">
        <v>0</v>
      </c>
      <c r="AJ887" s="27">
        <v>0</v>
      </c>
      <c r="AK887" s="27">
        <v>0</v>
      </c>
      <c r="AL887" s="27">
        <v>0</v>
      </c>
      <c r="AM887" s="27">
        <v>0</v>
      </c>
      <c r="AN887" s="27">
        <f t="shared" si="473"/>
        <v>0</v>
      </c>
      <c r="AO887" s="27">
        <v>0</v>
      </c>
      <c r="AP887" s="30">
        <f t="shared" si="474"/>
        <v>0</v>
      </c>
      <c r="AQ887" s="30">
        <f t="shared" si="475"/>
        <v>0</v>
      </c>
      <c r="AR887" s="31">
        <f t="shared" si="476"/>
        <v>0</v>
      </c>
      <c r="AS887" s="31">
        <f t="shared" si="498"/>
        <v>0</v>
      </c>
      <c r="AT887" s="32">
        <f t="shared" si="477"/>
        <v>0</v>
      </c>
      <c r="AU887" s="24">
        <v>278.22541256395488</v>
      </c>
      <c r="AV887" s="28">
        <f t="shared" si="478"/>
        <v>7.7264711834366864E-3</v>
      </c>
      <c r="AW887" s="30">
        <f t="shared" si="479"/>
        <v>9.9232925380614463E-5</v>
      </c>
      <c r="AX887" s="33">
        <f t="shared" si="480"/>
        <v>7.7264711834366864E-3</v>
      </c>
      <c r="AY887" s="30">
        <f t="shared" si="481"/>
        <v>9.9232925380614463E-5</v>
      </c>
      <c r="AZ887" s="31">
        <f t="shared" si="482"/>
        <v>0.89545937566450795</v>
      </c>
      <c r="BA887" s="31">
        <f t="shared" si="492"/>
        <v>278.22541256395488</v>
      </c>
      <c r="BB887" s="33">
        <f t="shared" si="483"/>
        <v>0</v>
      </c>
      <c r="BC887" s="31">
        <f t="shared" si="484"/>
        <v>0.45715905210055313</v>
      </c>
      <c r="BD887" s="30">
        <f t="shared" si="485"/>
        <v>1.0253206768305008E-4</v>
      </c>
      <c r="BE887" s="31">
        <f t="shared" si="486"/>
        <v>0.94245715071703218</v>
      </c>
      <c r="BF887" s="31">
        <f t="shared" si="487"/>
        <v>0.42896602155693264</v>
      </c>
      <c r="BG887" s="31">
        <f t="shared" si="488"/>
        <v>0.65102568798599014</v>
      </c>
      <c r="BH887" s="24">
        <v>0</v>
      </c>
      <c r="BI887" s="24">
        <v>73.957058021400002</v>
      </c>
      <c r="BJ887" s="24">
        <f t="shared" si="495"/>
        <v>50.275397423169757</v>
      </c>
      <c r="BK887" s="28">
        <f t="shared" si="496"/>
        <v>2.5137698711584878E-2</v>
      </c>
      <c r="BL887" s="28" t="str">
        <f t="shared" si="489"/>
        <v>FALSEFALSE</v>
      </c>
      <c r="BM887" s="24" t="str">
        <f t="shared" si="490"/>
        <v>FALSEFALSE</v>
      </c>
      <c r="BN887" s="28">
        <v>0.36460000000000004</v>
      </c>
      <c r="BO887" s="28">
        <f t="shared" si="491"/>
        <v>0.32408888888888893</v>
      </c>
      <c r="BP887" s="24">
        <v>21.87</v>
      </c>
      <c r="BQ887" s="24">
        <f t="shared" si="497"/>
        <v>161.6</v>
      </c>
      <c r="BR887" s="24">
        <v>5</v>
      </c>
      <c r="BS887" s="28">
        <v>3.56</v>
      </c>
      <c r="BT887" s="28">
        <v>102.56359999999999</v>
      </c>
      <c r="BU887" s="24">
        <v>0.33</v>
      </c>
      <c r="BV887" s="28">
        <v>4.6700000000000008</v>
      </c>
      <c r="BW887" s="28">
        <v>134.54270000000002</v>
      </c>
      <c r="BX887" s="24">
        <v>665</v>
      </c>
      <c r="BY887" s="24">
        <v>1824</v>
      </c>
      <c r="BZ887" s="24">
        <v>392</v>
      </c>
      <c r="CA887" s="24">
        <v>534</v>
      </c>
      <c r="CB887" s="24">
        <v>289</v>
      </c>
      <c r="CC887" s="24">
        <v>2058</v>
      </c>
      <c r="CD887" s="24">
        <v>57.95</v>
      </c>
      <c r="CE887" s="24">
        <v>35.380000000000003</v>
      </c>
      <c r="CF887" s="24">
        <v>106.08</v>
      </c>
      <c r="CG887" s="24">
        <v>0</v>
      </c>
      <c r="CH887" s="24">
        <v>2881</v>
      </c>
      <c r="CI887" s="24">
        <v>100</v>
      </c>
      <c r="CJ887" s="24" t="s">
        <v>1980</v>
      </c>
      <c r="CK887" s="24">
        <v>915</v>
      </c>
      <c r="CL887" s="28">
        <v>1.02</v>
      </c>
      <c r="CM887" s="28">
        <v>3.2</v>
      </c>
      <c r="CN887" s="24">
        <v>282</v>
      </c>
      <c r="CO887" s="24">
        <v>30.92</v>
      </c>
      <c r="CP887" s="24">
        <v>99</v>
      </c>
      <c r="CQ887" s="24">
        <v>348</v>
      </c>
      <c r="CR887" s="24">
        <v>361</v>
      </c>
      <c r="CS887" s="24">
        <v>808</v>
      </c>
      <c r="CT887" s="24">
        <v>83</v>
      </c>
      <c r="CU887" s="24">
        <v>250</v>
      </c>
      <c r="CV887" s="24">
        <v>161</v>
      </c>
      <c r="CW887" s="24">
        <v>95</v>
      </c>
      <c r="CX887" s="24">
        <v>45.36</v>
      </c>
      <c r="CY887" s="24">
        <v>90.91</v>
      </c>
      <c r="CZ887" s="24">
        <v>67.650000000000006</v>
      </c>
      <c r="DA887" s="24">
        <v>32.31</v>
      </c>
      <c r="DB887" s="24">
        <v>534</v>
      </c>
      <c r="DC887" s="24">
        <v>11.74</v>
      </c>
      <c r="DD887" s="24">
        <v>2.2999999999999998</v>
      </c>
      <c r="DE887" s="24">
        <v>17</v>
      </c>
      <c r="DF887" s="24">
        <v>1.86</v>
      </c>
      <c r="DG887" s="24">
        <v>0.11</v>
      </c>
      <c r="DH887" s="24">
        <v>15.47</v>
      </c>
    </row>
    <row r="888" spans="1:112" ht="12.3" customHeight="1">
      <c r="A888" s="24">
        <v>899</v>
      </c>
      <c r="B888" s="24" t="s">
        <v>452</v>
      </c>
      <c r="C888" s="24" t="s">
        <v>453</v>
      </c>
      <c r="D888" s="25" t="s">
        <v>899</v>
      </c>
      <c r="E888" s="25" t="s">
        <v>900</v>
      </c>
      <c r="F888" s="25" t="s">
        <v>2510</v>
      </c>
      <c r="G888" s="25" t="s">
        <v>2511</v>
      </c>
      <c r="H888" s="25" t="s">
        <v>195</v>
      </c>
      <c r="I888" s="26">
        <v>3875</v>
      </c>
      <c r="J888" s="27">
        <v>5001.0775343849191</v>
      </c>
      <c r="K888" s="27">
        <f t="shared" si="466"/>
        <v>861.02499999999998</v>
      </c>
      <c r="L888" s="24">
        <v>767</v>
      </c>
      <c r="M888" s="24">
        <v>173</v>
      </c>
      <c r="N888" s="24">
        <v>46</v>
      </c>
      <c r="O888" s="24">
        <f t="shared" si="467"/>
        <v>219</v>
      </c>
      <c r="P888" s="28">
        <v>22.22</v>
      </c>
      <c r="Q888" s="28">
        <f t="shared" si="468"/>
        <v>0.41634731597512148</v>
      </c>
      <c r="R888" s="29">
        <v>0.46829130945371483</v>
      </c>
      <c r="S888" s="29">
        <v>0.15160289571151261</v>
      </c>
      <c r="T888" s="29">
        <v>0.2726081398707878</v>
      </c>
      <c r="U888" s="28" t="s">
        <v>237</v>
      </c>
      <c r="V888" s="28" t="s">
        <v>129</v>
      </c>
      <c r="W888" s="28">
        <v>0.3891759331387975</v>
      </c>
      <c r="X888" s="27">
        <v>1946.2990161437276</v>
      </c>
      <c r="Y888" s="30">
        <f t="shared" si="469"/>
        <v>1.5586503636587379E-4</v>
      </c>
      <c r="Z888" s="27">
        <f t="shared" si="470"/>
        <v>1946.2990161437276</v>
      </c>
      <c r="AA888" s="27">
        <v>0</v>
      </c>
      <c r="AB888" s="27">
        <v>0</v>
      </c>
      <c r="AC888" s="27">
        <v>58</v>
      </c>
      <c r="AD888" s="27">
        <v>0</v>
      </c>
      <c r="AE888" s="27">
        <v>0</v>
      </c>
      <c r="AF888" s="27">
        <f t="shared" si="471"/>
        <v>58</v>
      </c>
      <c r="AG888" s="27">
        <f t="shared" si="472"/>
        <v>1</v>
      </c>
      <c r="AH888" s="27">
        <v>0</v>
      </c>
      <c r="AI888" s="27">
        <v>0</v>
      </c>
      <c r="AJ888" s="27">
        <v>0</v>
      </c>
      <c r="AK888" s="27">
        <v>0</v>
      </c>
      <c r="AL888" s="27">
        <v>0</v>
      </c>
      <c r="AM888" s="27">
        <v>0</v>
      </c>
      <c r="AN888" s="27">
        <f t="shared" si="473"/>
        <v>0</v>
      </c>
      <c r="AO888" s="27">
        <v>0</v>
      </c>
      <c r="AP888" s="30">
        <f t="shared" si="474"/>
        <v>0</v>
      </c>
      <c r="AQ888" s="30">
        <f t="shared" si="475"/>
        <v>0</v>
      </c>
      <c r="AR888" s="31">
        <f t="shared" si="476"/>
        <v>0</v>
      </c>
      <c r="AS888" s="31">
        <f t="shared" si="498"/>
        <v>0</v>
      </c>
      <c r="AT888" s="32">
        <f t="shared" si="477"/>
        <v>0</v>
      </c>
      <c r="AU888" s="24">
        <v>316.01085770870355</v>
      </c>
      <c r="AV888" s="28">
        <f t="shared" si="478"/>
        <v>8.7757935669451267E-3</v>
      </c>
      <c r="AW888" s="30">
        <f t="shared" si="479"/>
        <v>1.1270962480921265E-4</v>
      </c>
      <c r="AX888" s="33">
        <f t="shared" si="480"/>
        <v>8.7757935669451267E-3</v>
      </c>
      <c r="AY888" s="30">
        <f t="shared" si="481"/>
        <v>1.1270962480921265E-4</v>
      </c>
      <c r="AZ888" s="31">
        <f t="shared" si="482"/>
        <v>0.89556992665061752</v>
      </c>
      <c r="BA888" s="31">
        <f t="shared" si="492"/>
        <v>316.01085770870355</v>
      </c>
      <c r="BB888" s="33">
        <f t="shared" si="483"/>
        <v>0</v>
      </c>
      <c r="BC888" s="31">
        <f t="shared" si="484"/>
        <v>0.4575456765570925</v>
      </c>
      <c r="BD888" s="30">
        <f t="shared" si="485"/>
        <v>1.5586503636587379E-4</v>
      </c>
      <c r="BE888" s="31">
        <f t="shared" si="486"/>
        <v>0.94266367212168634</v>
      </c>
      <c r="BF888" s="31">
        <f t="shared" si="487"/>
        <v>0.44399849009894993</v>
      </c>
      <c r="BG888" s="31">
        <f t="shared" si="488"/>
        <v>0.67383990329184207</v>
      </c>
      <c r="BH888" s="24">
        <v>0</v>
      </c>
      <c r="BI888" s="24">
        <v>86.670064018199994</v>
      </c>
      <c r="BJ888" s="24">
        <f t="shared" si="495"/>
        <v>57.702478832076714</v>
      </c>
      <c r="BK888" s="28">
        <f t="shared" si="496"/>
        <v>2.8851239416038357E-2</v>
      </c>
      <c r="BL888" s="28" t="str">
        <f t="shared" si="489"/>
        <v>FALSEFALSE</v>
      </c>
      <c r="BM888" s="24" t="str">
        <f t="shared" si="490"/>
        <v>FALSEFALSE</v>
      </c>
      <c r="BN888" s="28">
        <v>0.36530000000000001</v>
      </c>
      <c r="BO888" s="28">
        <f t="shared" si="491"/>
        <v>0.32471111111111112</v>
      </c>
      <c r="BP888" s="24">
        <v>11.99</v>
      </c>
      <c r="BQ888" s="24">
        <f t="shared" si="497"/>
        <v>90.222222222222229</v>
      </c>
      <c r="BR888" s="24">
        <v>9</v>
      </c>
      <c r="BS888" s="28">
        <v>21.299999999999997</v>
      </c>
      <c r="BT888" s="28">
        <v>825.37499999999989</v>
      </c>
      <c r="BU888" s="24">
        <v>0.19</v>
      </c>
      <c r="BV888" s="28">
        <v>77.290000000000006</v>
      </c>
      <c r="BW888" s="28">
        <v>2994.9875000000002</v>
      </c>
      <c r="BX888" s="24">
        <v>937</v>
      </c>
      <c r="BY888" s="24">
        <v>2565</v>
      </c>
      <c r="BZ888" s="24">
        <v>373</v>
      </c>
      <c r="CA888" s="24">
        <v>688</v>
      </c>
      <c r="CB888" s="24">
        <v>487</v>
      </c>
      <c r="CC888" s="24">
        <v>2700</v>
      </c>
      <c r="CD888" s="24">
        <v>51.07</v>
      </c>
      <c r="CE888" s="24">
        <v>32.61</v>
      </c>
      <c r="CF888" s="24">
        <v>107.55</v>
      </c>
      <c r="CG888" s="24">
        <v>0</v>
      </c>
      <c r="CH888" s="24">
        <v>3875</v>
      </c>
      <c r="CI888" s="24">
        <v>100</v>
      </c>
      <c r="CJ888" s="24" t="s">
        <v>1980</v>
      </c>
      <c r="CK888" s="24">
        <v>1082</v>
      </c>
      <c r="CL888" s="28">
        <v>1.01</v>
      </c>
      <c r="CM888" s="28">
        <v>3.61</v>
      </c>
      <c r="CN888" s="24">
        <v>312</v>
      </c>
      <c r="CO888" s="24">
        <v>28.92</v>
      </c>
      <c r="CP888" s="24">
        <v>136</v>
      </c>
      <c r="CQ888" s="24">
        <v>349</v>
      </c>
      <c r="CR888" s="24">
        <v>327</v>
      </c>
      <c r="CS888" s="24">
        <v>812</v>
      </c>
      <c r="CT888" s="24">
        <v>114</v>
      </c>
      <c r="CU888" s="24">
        <v>351</v>
      </c>
      <c r="CV888" s="24">
        <v>306</v>
      </c>
      <c r="CW888" s="24">
        <v>146</v>
      </c>
      <c r="CX888" s="24">
        <v>49.57</v>
      </c>
      <c r="CY888" s="24">
        <v>94.86</v>
      </c>
      <c r="CZ888" s="24">
        <v>74.63</v>
      </c>
      <c r="DA888" s="24">
        <v>30.23</v>
      </c>
      <c r="DB888" s="24">
        <v>398</v>
      </c>
      <c r="DC888" s="24">
        <v>6.91</v>
      </c>
      <c r="DD888" s="24">
        <v>8.8000000000000007</v>
      </c>
      <c r="DE888" s="24">
        <v>7</v>
      </c>
      <c r="DF888" s="24">
        <v>0.65</v>
      </c>
      <c r="DG888" s="24">
        <v>11.58</v>
      </c>
      <c r="DH888" s="24">
        <v>6.49</v>
      </c>
    </row>
    <row r="889" spans="1:112" ht="12.3" customHeight="1">
      <c r="A889" s="24">
        <v>900</v>
      </c>
      <c r="B889" s="24" t="s">
        <v>452</v>
      </c>
      <c r="C889" s="24" t="s">
        <v>453</v>
      </c>
      <c r="D889" s="25" t="s">
        <v>899</v>
      </c>
      <c r="E889" s="25" t="s">
        <v>900</v>
      </c>
      <c r="F889" s="25" t="s">
        <v>2389</v>
      </c>
      <c r="G889" s="25" t="s">
        <v>2390</v>
      </c>
      <c r="H889" s="25" t="s">
        <v>195</v>
      </c>
      <c r="I889" s="26">
        <v>4329</v>
      </c>
      <c r="J889" s="27">
        <v>5587.0102313167263</v>
      </c>
      <c r="K889" s="27">
        <f t="shared" si="466"/>
        <v>1686.5783999999999</v>
      </c>
      <c r="L889" s="24">
        <v>600</v>
      </c>
      <c r="M889" s="24">
        <v>280</v>
      </c>
      <c r="N889" s="24">
        <v>103</v>
      </c>
      <c r="O889" s="24">
        <f t="shared" si="467"/>
        <v>383</v>
      </c>
      <c r="P889" s="28">
        <v>38.96</v>
      </c>
      <c r="Q889" s="28">
        <f t="shared" si="468"/>
        <v>0.53397285119318016</v>
      </c>
      <c r="R889" s="29">
        <v>0.46829130945371483</v>
      </c>
      <c r="S889" s="29">
        <v>0.15160289571151261</v>
      </c>
      <c r="T889" s="29">
        <v>0.2726081398707878</v>
      </c>
      <c r="U889" s="28" t="s">
        <v>237</v>
      </c>
      <c r="V889" s="28" t="s">
        <v>129</v>
      </c>
      <c r="W889" s="28">
        <v>0.68237148312725249</v>
      </c>
      <c r="X889" s="27">
        <v>3812.4164577907286</v>
      </c>
      <c r="Y889" s="30">
        <f t="shared" si="469"/>
        <v>3.0530890932307101E-4</v>
      </c>
      <c r="Z889" s="27">
        <f t="shared" si="470"/>
        <v>3812.4164577907286</v>
      </c>
      <c r="AA889" s="27">
        <v>0</v>
      </c>
      <c r="AB889" s="27">
        <v>0</v>
      </c>
      <c r="AC889" s="27">
        <v>0</v>
      </c>
      <c r="AD889" s="27">
        <v>0</v>
      </c>
      <c r="AE889" s="27">
        <v>0</v>
      </c>
      <c r="AF889" s="27">
        <f t="shared" si="471"/>
        <v>0</v>
      </c>
      <c r="AG889" s="27">
        <f t="shared" si="472"/>
        <v>0</v>
      </c>
      <c r="AH889" s="27">
        <v>0</v>
      </c>
      <c r="AI889" s="27">
        <v>0</v>
      </c>
      <c r="AJ889" s="27">
        <v>0</v>
      </c>
      <c r="AK889" s="27">
        <v>0</v>
      </c>
      <c r="AL889" s="27">
        <v>0</v>
      </c>
      <c r="AM889" s="27">
        <v>0</v>
      </c>
      <c r="AN889" s="27">
        <f t="shared" si="473"/>
        <v>0</v>
      </c>
      <c r="AO889" s="27">
        <v>0</v>
      </c>
      <c r="AP889" s="30">
        <f t="shared" si="474"/>
        <v>0</v>
      </c>
      <c r="AQ889" s="30">
        <f t="shared" si="475"/>
        <v>0</v>
      </c>
      <c r="AR889" s="31">
        <f t="shared" si="476"/>
        <v>0</v>
      </c>
      <c r="AS889" s="31">
        <f t="shared" si="498"/>
        <v>0</v>
      </c>
      <c r="AT889" s="32">
        <f t="shared" si="477"/>
        <v>0</v>
      </c>
      <c r="AU889" s="24">
        <v>492.67221081787631</v>
      </c>
      <c r="AV889" s="28">
        <f t="shared" si="478"/>
        <v>1.368177552397141E-2</v>
      </c>
      <c r="AW889" s="30">
        <f t="shared" si="479"/>
        <v>1.7571832954674704E-4</v>
      </c>
      <c r="AX889" s="33">
        <f t="shared" si="480"/>
        <v>1.368177552397141E-2</v>
      </c>
      <c r="AY889" s="30">
        <f t="shared" si="481"/>
        <v>1.7571832954674704E-4</v>
      </c>
      <c r="AZ889" s="31">
        <f t="shared" si="482"/>
        <v>0.89608679463295493</v>
      </c>
      <c r="BA889" s="31">
        <f t="shared" si="492"/>
        <v>492.67221081787631</v>
      </c>
      <c r="BB889" s="33">
        <f t="shared" si="483"/>
        <v>0</v>
      </c>
      <c r="BC889" s="31">
        <f t="shared" si="484"/>
        <v>0.45935329320354706</v>
      </c>
      <c r="BD889" s="30">
        <f t="shared" si="485"/>
        <v>3.0530890932307101E-4</v>
      </c>
      <c r="BE889" s="31">
        <f t="shared" si="486"/>
        <v>0.94324236405131801</v>
      </c>
      <c r="BF889" s="31">
        <f t="shared" si="487"/>
        <v>0.54197305202929791</v>
      </c>
      <c r="BG889" s="31">
        <f t="shared" si="488"/>
        <v>0.82253223177587176</v>
      </c>
      <c r="BH889" s="24">
        <v>0</v>
      </c>
      <c r="BI889" s="24">
        <v>157.593930648</v>
      </c>
      <c r="BJ889" s="24">
        <f t="shared" si="495"/>
        <v>35.451937827452305</v>
      </c>
      <c r="BK889" s="28">
        <f t="shared" si="496"/>
        <v>1.7725968913726152E-2</v>
      </c>
      <c r="BL889" s="28" t="str">
        <f t="shared" si="489"/>
        <v>TRUEFALSE</v>
      </c>
      <c r="BM889" s="24" t="str">
        <f t="shared" si="490"/>
        <v>FALSEFALSE</v>
      </c>
      <c r="BN889" s="28">
        <v>0.49810000000000004</v>
      </c>
      <c r="BO889" s="28">
        <f t="shared" si="491"/>
        <v>0.44275555555555557</v>
      </c>
      <c r="BP889" s="24">
        <v>17.07</v>
      </c>
      <c r="BQ889" s="24">
        <f t="shared" si="497"/>
        <v>72.2</v>
      </c>
      <c r="BR889" s="24">
        <v>10</v>
      </c>
      <c r="BS889" s="28">
        <v>36.22</v>
      </c>
      <c r="BT889" s="28">
        <v>1567.9637999999998</v>
      </c>
      <c r="BU889" s="24">
        <v>0.1</v>
      </c>
      <c r="BV889" s="28">
        <v>37.43</v>
      </c>
      <c r="BW889" s="28">
        <v>1620.3447000000001</v>
      </c>
      <c r="BX889" s="24">
        <v>1346</v>
      </c>
      <c r="BY889" s="24">
        <v>2702</v>
      </c>
      <c r="BZ889" s="24">
        <v>281</v>
      </c>
      <c r="CA889" s="24">
        <v>1066</v>
      </c>
      <c r="CB889" s="24">
        <v>583</v>
      </c>
      <c r="CC889" s="24">
        <v>2680</v>
      </c>
      <c r="CD889" s="24">
        <v>60.21</v>
      </c>
      <c r="CE889" s="24">
        <v>27.8</v>
      </c>
      <c r="CF889" s="24">
        <v>116.99</v>
      </c>
      <c r="CG889" s="24">
        <v>0</v>
      </c>
      <c r="CH889" s="24">
        <v>4329</v>
      </c>
      <c r="CI889" s="24">
        <v>100</v>
      </c>
      <c r="CJ889" s="24" t="s">
        <v>1980</v>
      </c>
      <c r="CK889" s="24">
        <v>1011</v>
      </c>
      <c r="CL889" s="28">
        <v>1.03</v>
      </c>
      <c r="CM889" s="28">
        <v>4.4000000000000004</v>
      </c>
      <c r="CN889" s="24">
        <v>183</v>
      </c>
      <c r="CO889" s="24">
        <v>18.12</v>
      </c>
      <c r="CP889" s="24">
        <v>151</v>
      </c>
      <c r="CQ889" s="24">
        <v>571</v>
      </c>
      <c r="CR889" s="24">
        <v>0</v>
      </c>
      <c r="CS889" s="24">
        <v>722</v>
      </c>
      <c r="CT889" s="24">
        <v>175</v>
      </c>
      <c r="CU889" s="24">
        <v>457</v>
      </c>
      <c r="CV889" s="24">
        <v>225</v>
      </c>
      <c r="CW889" s="24">
        <v>95</v>
      </c>
      <c r="CX889" s="24">
        <v>47.55</v>
      </c>
      <c r="CY889" s="24">
        <v>84.47</v>
      </c>
      <c r="CZ889" s="24">
        <v>47.47</v>
      </c>
      <c r="DA889" s="24">
        <v>16.07</v>
      </c>
      <c r="DB889" s="24">
        <v>591</v>
      </c>
      <c r="DC889" s="24">
        <v>19.11</v>
      </c>
      <c r="DD889" s="24">
        <v>14.16</v>
      </c>
      <c r="DE889" s="24">
        <v>0</v>
      </c>
      <c r="DF889" s="24">
        <v>0</v>
      </c>
      <c r="DG889" s="24">
        <v>11.09</v>
      </c>
      <c r="DH889" s="24">
        <v>19.53</v>
      </c>
    </row>
    <row r="890" spans="1:112" ht="12.3" customHeight="1">
      <c r="A890" s="24">
        <v>901</v>
      </c>
      <c r="B890" s="24" t="s">
        <v>452</v>
      </c>
      <c r="C890" s="24" t="s">
        <v>453</v>
      </c>
      <c r="D890" s="25" t="s">
        <v>899</v>
      </c>
      <c r="E890" s="25" t="s">
        <v>900</v>
      </c>
      <c r="F890" s="25" t="s">
        <v>2377</v>
      </c>
      <c r="G890" s="25" t="s">
        <v>2378</v>
      </c>
      <c r="H890" s="25" t="s">
        <v>195</v>
      </c>
      <c r="I890" s="26">
        <v>2062</v>
      </c>
      <c r="J890" s="27">
        <v>2661.2185486197945</v>
      </c>
      <c r="K890" s="27">
        <f t="shared" si="466"/>
        <v>1487.5267999999999</v>
      </c>
      <c r="L890" s="24">
        <v>129</v>
      </c>
      <c r="M890" s="24">
        <v>186</v>
      </c>
      <c r="N890" s="24">
        <v>148</v>
      </c>
      <c r="O890" s="24">
        <f t="shared" si="467"/>
        <v>334</v>
      </c>
      <c r="P890" s="28">
        <v>72.14</v>
      </c>
      <c r="Q890" s="28">
        <f t="shared" si="468"/>
        <v>0.99909537136224502</v>
      </c>
      <c r="R890" s="29">
        <v>0.46829130945371483</v>
      </c>
      <c r="S890" s="29">
        <v>0.15160289571151261</v>
      </c>
      <c r="T890" s="29">
        <v>0.2726081398707878</v>
      </c>
      <c r="U890" s="28" t="s">
        <v>237</v>
      </c>
      <c r="V890" s="28" t="s">
        <v>129</v>
      </c>
      <c r="W890" s="28">
        <v>0.99909537136224502</v>
      </c>
      <c r="X890" s="27">
        <v>2661.2185486197945</v>
      </c>
      <c r="Y890" s="30">
        <f t="shared" si="469"/>
        <v>2.1311778016514768E-4</v>
      </c>
      <c r="Z890" s="27">
        <f t="shared" si="470"/>
        <v>2661.2185486197945</v>
      </c>
      <c r="AA890" s="27">
        <v>0</v>
      </c>
      <c r="AB890" s="27">
        <v>0</v>
      </c>
      <c r="AC890" s="27">
        <v>0</v>
      </c>
      <c r="AD890" s="27">
        <v>0</v>
      </c>
      <c r="AE890" s="27">
        <v>0</v>
      </c>
      <c r="AF890" s="27">
        <f t="shared" si="471"/>
        <v>0</v>
      </c>
      <c r="AG890" s="27">
        <f t="shared" si="472"/>
        <v>0</v>
      </c>
      <c r="AH890" s="27">
        <v>0</v>
      </c>
      <c r="AI890" s="27">
        <v>0</v>
      </c>
      <c r="AJ890" s="27">
        <v>0</v>
      </c>
      <c r="AK890" s="27">
        <v>0</v>
      </c>
      <c r="AL890" s="27">
        <v>0</v>
      </c>
      <c r="AM890" s="27">
        <v>0</v>
      </c>
      <c r="AN890" s="27">
        <f t="shared" si="473"/>
        <v>0</v>
      </c>
      <c r="AO890" s="27">
        <v>0</v>
      </c>
      <c r="AP890" s="30">
        <f t="shared" si="474"/>
        <v>0</v>
      </c>
      <c r="AQ890" s="30">
        <f t="shared" si="475"/>
        <v>0</v>
      </c>
      <c r="AR890" s="31">
        <f t="shared" si="476"/>
        <v>0</v>
      </c>
      <c r="AS890" s="31">
        <f t="shared" si="498"/>
        <v>0</v>
      </c>
      <c r="AT890" s="32">
        <f t="shared" si="477"/>
        <v>0</v>
      </c>
      <c r="AU890" s="24">
        <v>506.5413532806582</v>
      </c>
      <c r="AV890" s="28">
        <f t="shared" si="478"/>
        <v>1.4066929161053465E-2</v>
      </c>
      <c r="AW890" s="30">
        <f t="shared" si="479"/>
        <v>1.8066495022535232E-4</v>
      </c>
      <c r="AX890" s="33">
        <f t="shared" si="480"/>
        <v>1.4066929161053465E-2</v>
      </c>
      <c r="AY890" s="30">
        <f t="shared" si="481"/>
        <v>1.8066495022535232E-4</v>
      </c>
      <c r="AZ890" s="31">
        <f t="shared" si="482"/>
        <v>0.89612737235725815</v>
      </c>
      <c r="BA890" s="31">
        <f t="shared" si="492"/>
        <v>506.5413532806582</v>
      </c>
      <c r="BB890" s="33">
        <f t="shared" si="483"/>
        <v>0</v>
      </c>
      <c r="BC890" s="31">
        <f t="shared" si="484"/>
        <v>0.45949520365734214</v>
      </c>
      <c r="BD890" s="30">
        <f t="shared" si="485"/>
        <v>2.1311778016514768E-4</v>
      </c>
      <c r="BE890" s="31">
        <f t="shared" si="486"/>
        <v>0.94288537208254986</v>
      </c>
      <c r="BF890" s="31">
        <f t="shared" si="487"/>
        <v>0.64739795374165332</v>
      </c>
      <c r="BG890" s="31">
        <f t="shared" si="488"/>
        <v>0.98253166231126299</v>
      </c>
      <c r="BH890" s="24">
        <v>0</v>
      </c>
      <c r="BI890" s="24">
        <v>271.144824282</v>
      </c>
      <c r="BJ890" s="24">
        <f t="shared" si="495"/>
        <v>9.8147495740211337</v>
      </c>
      <c r="BK890" s="28">
        <f t="shared" si="496"/>
        <v>4.9073747870105669E-3</v>
      </c>
      <c r="BL890" s="28" t="str">
        <f t="shared" si="489"/>
        <v>TRUEFALSE</v>
      </c>
      <c r="BM890" s="24" t="str">
        <f t="shared" si="490"/>
        <v>FALSEFALSE</v>
      </c>
      <c r="BN890" s="28">
        <v>0.61609999999999998</v>
      </c>
      <c r="BO890" s="28">
        <f t="shared" si="491"/>
        <v>0.54764444444444438</v>
      </c>
      <c r="BP890" s="24">
        <v>25.64</v>
      </c>
      <c r="BQ890" s="24">
        <f t="shared" si="497"/>
        <v>63.375</v>
      </c>
      <c r="BR890" s="24">
        <v>8</v>
      </c>
      <c r="BS890" s="28">
        <v>89.17</v>
      </c>
      <c r="BT890" s="28">
        <v>1838.6854000000001</v>
      </c>
      <c r="BU890" s="24">
        <v>3.4</v>
      </c>
      <c r="BV890" s="28">
        <v>98.929999999999993</v>
      </c>
      <c r="BW890" s="28">
        <v>2039.9365999999998</v>
      </c>
      <c r="BX890" s="24">
        <v>743</v>
      </c>
      <c r="BY890" s="24">
        <v>1206</v>
      </c>
      <c r="BZ890" s="24">
        <v>113</v>
      </c>
      <c r="CA890" s="24">
        <v>570</v>
      </c>
      <c r="CB890" s="24">
        <v>330</v>
      </c>
      <c r="CC890" s="24">
        <v>1162</v>
      </c>
      <c r="CD890" s="24">
        <v>70.98</v>
      </c>
      <c r="CE890" s="24">
        <v>26.47</v>
      </c>
      <c r="CF890" s="24">
        <v>121.48</v>
      </c>
      <c r="CG890" s="24">
        <v>0</v>
      </c>
      <c r="CH890" s="24">
        <v>2062</v>
      </c>
      <c r="CI890" s="24">
        <v>100</v>
      </c>
      <c r="CJ890" s="24" t="s">
        <v>1980</v>
      </c>
      <c r="CK890" s="24">
        <v>471</v>
      </c>
      <c r="CL890" s="28">
        <v>1</v>
      </c>
      <c r="CM890" s="28">
        <v>4.38</v>
      </c>
      <c r="CN890" s="24">
        <v>82</v>
      </c>
      <c r="CO890" s="24">
        <v>17.41</v>
      </c>
      <c r="CP890" s="24">
        <v>194</v>
      </c>
      <c r="CQ890" s="24">
        <v>256</v>
      </c>
      <c r="CR890" s="24">
        <v>57</v>
      </c>
      <c r="CS890" s="24">
        <v>507</v>
      </c>
      <c r="CT890" s="24">
        <v>97</v>
      </c>
      <c r="CU890" s="24">
        <v>272</v>
      </c>
      <c r="CV890" s="24">
        <v>192</v>
      </c>
      <c r="CW890" s="24">
        <v>62</v>
      </c>
      <c r="CX890" s="24">
        <v>46.63</v>
      </c>
      <c r="CY890" s="24">
        <v>89.47</v>
      </c>
      <c r="CZ890" s="24">
        <v>68.819999999999993</v>
      </c>
      <c r="DA890" s="24">
        <v>25.62</v>
      </c>
      <c r="DB890" s="24">
        <v>411</v>
      </c>
      <c r="DC890" s="24">
        <v>10.93</v>
      </c>
      <c r="DD890" s="24">
        <v>12.53</v>
      </c>
      <c r="DE890" s="24">
        <v>13</v>
      </c>
      <c r="DF890" s="24">
        <v>2.76</v>
      </c>
      <c r="DG890" s="24">
        <v>62.42</v>
      </c>
      <c r="DH890" s="24">
        <v>31.53</v>
      </c>
    </row>
    <row r="891" spans="1:112" ht="12.3" customHeight="1">
      <c r="A891" s="24">
        <v>902</v>
      </c>
      <c r="B891" s="24" t="s">
        <v>452</v>
      </c>
      <c r="C891" s="24" t="s">
        <v>453</v>
      </c>
      <c r="D891" s="25" t="s">
        <v>899</v>
      </c>
      <c r="E891" s="25" t="s">
        <v>900</v>
      </c>
      <c r="F891" s="25" t="s">
        <v>2307</v>
      </c>
      <c r="G891" s="25" t="s">
        <v>2308</v>
      </c>
      <c r="H891" s="25" t="s">
        <v>195</v>
      </c>
      <c r="I891" s="26">
        <v>2053</v>
      </c>
      <c r="J891" s="27">
        <v>2649.603142733481</v>
      </c>
      <c r="K891" s="27">
        <f t="shared" si="466"/>
        <v>1053.8048999999999</v>
      </c>
      <c r="L891" s="24">
        <v>238</v>
      </c>
      <c r="M891" s="24">
        <v>184</v>
      </c>
      <c r="N891" s="24">
        <v>67</v>
      </c>
      <c r="O891" s="24">
        <f t="shared" si="467"/>
        <v>251</v>
      </c>
      <c r="P891" s="28">
        <v>51.33</v>
      </c>
      <c r="Q891" s="28">
        <f t="shared" si="468"/>
        <v>0.72083357931263414</v>
      </c>
      <c r="R891" s="29">
        <v>0.46829130945371483</v>
      </c>
      <c r="S891" s="29">
        <v>0.15160289571151261</v>
      </c>
      <c r="T891" s="29">
        <v>0.2726081398707878</v>
      </c>
      <c r="U891" s="28" t="s">
        <v>237</v>
      </c>
      <c r="V891" s="28" t="s">
        <v>129</v>
      </c>
      <c r="W891" s="28">
        <v>0.89902793195384667</v>
      </c>
      <c r="X891" s="27">
        <v>2382.0672339100943</v>
      </c>
      <c r="Y891" s="30">
        <f t="shared" si="469"/>
        <v>1.9076256677917129E-4</v>
      </c>
      <c r="Z891" s="27">
        <f t="shared" si="470"/>
        <v>2382.0672339100943</v>
      </c>
      <c r="AA891" s="27">
        <v>0</v>
      </c>
      <c r="AB891" s="27">
        <v>0</v>
      </c>
      <c r="AC891" s="27">
        <v>0</v>
      </c>
      <c r="AD891" s="27">
        <v>0</v>
      </c>
      <c r="AE891" s="27">
        <v>0</v>
      </c>
      <c r="AF891" s="27">
        <f t="shared" si="471"/>
        <v>0</v>
      </c>
      <c r="AG891" s="27">
        <f t="shared" si="472"/>
        <v>0</v>
      </c>
      <c r="AH891" s="27">
        <v>0</v>
      </c>
      <c r="AI891" s="27">
        <v>0</v>
      </c>
      <c r="AJ891" s="27">
        <v>0</v>
      </c>
      <c r="AK891" s="27">
        <v>0</v>
      </c>
      <c r="AL891" s="27">
        <v>0</v>
      </c>
      <c r="AM891" s="27">
        <v>0</v>
      </c>
      <c r="AN891" s="27">
        <f t="shared" si="473"/>
        <v>0</v>
      </c>
      <c r="AO891" s="27">
        <v>0</v>
      </c>
      <c r="AP891" s="30">
        <f t="shared" si="474"/>
        <v>0</v>
      </c>
      <c r="AQ891" s="30">
        <f t="shared" si="475"/>
        <v>0</v>
      </c>
      <c r="AR891" s="31">
        <f t="shared" si="476"/>
        <v>0</v>
      </c>
      <c r="AS891" s="31">
        <f t="shared" si="498"/>
        <v>0</v>
      </c>
      <c r="AT891" s="32">
        <f t="shared" si="477"/>
        <v>0</v>
      </c>
      <c r="AU891" s="24">
        <v>649.09816687067735</v>
      </c>
      <c r="AV891" s="28">
        <f t="shared" si="478"/>
        <v>1.8025809487819622E-2</v>
      </c>
      <c r="AW891" s="30">
        <f t="shared" si="479"/>
        <v>2.3150980122265208E-4</v>
      </c>
      <c r="AX891" s="33">
        <f t="shared" si="480"/>
        <v>1.8025809487819622E-2</v>
      </c>
      <c r="AY891" s="30">
        <f t="shared" si="481"/>
        <v>2.3150980122265208E-4</v>
      </c>
      <c r="AZ891" s="31">
        <f t="shared" si="482"/>
        <v>0.89654445878454914</v>
      </c>
      <c r="BA891" s="31">
        <f t="shared" si="492"/>
        <v>649.09816687067735</v>
      </c>
      <c r="BB891" s="33">
        <f t="shared" si="483"/>
        <v>0</v>
      </c>
      <c r="BC891" s="31">
        <f t="shared" si="484"/>
        <v>0.46095385924202786</v>
      </c>
      <c r="BD891" s="30">
        <f t="shared" si="485"/>
        <v>1.9076256677917129E-4</v>
      </c>
      <c r="BE891" s="31">
        <f t="shared" si="486"/>
        <v>0.94279880592687104</v>
      </c>
      <c r="BF891" s="31">
        <f t="shared" si="487"/>
        <v>0.61400583348249904</v>
      </c>
      <c r="BG891" s="31">
        <f t="shared" si="488"/>
        <v>0.93185369022824194</v>
      </c>
      <c r="BH891" s="24">
        <v>0</v>
      </c>
      <c r="BI891" s="24">
        <v>91.662388033200003</v>
      </c>
      <c r="BJ891" s="24">
        <f t="shared" si="495"/>
        <v>28.906110778761274</v>
      </c>
      <c r="BK891" s="28">
        <f t="shared" si="496"/>
        <v>1.4453055389380636E-2</v>
      </c>
      <c r="BL891" s="28" t="str">
        <f t="shared" si="489"/>
        <v>TRUEFALSE</v>
      </c>
      <c r="BM891" s="24" t="str">
        <f t="shared" si="490"/>
        <v>FALSEFALSE</v>
      </c>
      <c r="BN891" s="28">
        <v>0.5494</v>
      </c>
      <c r="BO891" s="28">
        <f t="shared" si="491"/>
        <v>0.48835555555555554</v>
      </c>
      <c r="BP891" s="24">
        <v>21.12</v>
      </c>
      <c r="BQ891" s="24">
        <f t="shared" si="497"/>
        <v>103.14285714285714</v>
      </c>
      <c r="BR891" s="24">
        <v>7</v>
      </c>
      <c r="BS891" s="28">
        <v>96.55</v>
      </c>
      <c r="BT891" s="28">
        <v>1982.1715000000002</v>
      </c>
      <c r="BU891" s="24">
        <v>0.61</v>
      </c>
      <c r="BV891" s="28">
        <v>60.65</v>
      </c>
      <c r="BW891" s="28">
        <v>1245.1444999999999</v>
      </c>
      <c r="BX891" s="24">
        <v>690</v>
      </c>
      <c r="BY891" s="24">
        <v>1256</v>
      </c>
      <c r="BZ891" s="24">
        <v>107</v>
      </c>
      <c r="CA891" s="24">
        <v>516</v>
      </c>
      <c r="CB891" s="24">
        <v>321</v>
      </c>
      <c r="CC891" s="24">
        <v>1216</v>
      </c>
      <c r="CD891" s="24">
        <v>63.46</v>
      </c>
      <c r="CE891" s="24">
        <v>27.43</v>
      </c>
      <c r="CF891" s="24">
        <v>128.62</v>
      </c>
      <c r="CG891" s="24">
        <v>0</v>
      </c>
      <c r="CH891" s="24">
        <v>2053</v>
      </c>
      <c r="CI891" s="24">
        <v>100</v>
      </c>
      <c r="CJ891" s="24" t="s">
        <v>1980</v>
      </c>
      <c r="CK891" s="24">
        <v>495</v>
      </c>
      <c r="CL891" s="28">
        <v>1</v>
      </c>
      <c r="CM891" s="28">
        <v>4.13</v>
      </c>
      <c r="CN891" s="24">
        <v>183</v>
      </c>
      <c r="CO891" s="24">
        <v>37.04</v>
      </c>
      <c r="CP891" s="24">
        <v>179</v>
      </c>
      <c r="CQ891" s="24">
        <v>301</v>
      </c>
      <c r="CR891" s="24">
        <v>242</v>
      </c>
      <c r="CS891" s="24">
        <v>722</v>
      </c>
      <c r="CT891" s="24">
        <v>110</v>
      </c>
      <c r="CU891" s="24">
        <v>266</v>
      </c>
      <c r="CV891" s="24">
        <v>221</v>
      </c>
      <c r="CW891" s="24">
        <v>83</v>
      </c>
      <c r="CX891" s="24">
        <v>62.15</v>
      </c>
      <c r="CY891" s="24">
        <v>92.68</v>
      </c>
      <c r="CZ891" s="24">
        <v>81.849999999999994</v>
      </c>
      <c r="DA891" s="24">
        <v>31.56</v>
      </c>
      <c r="DB891" s="24">
        <v>347</v>
      </c>
      <c r="DC891" s="24">
        <v>11.43</v>
      </c>
      <c r="DD891" s="24">
        <v>11.54</v>
      </c>
      <c r="DE891" s="24">
        <v>10</v>
      </c>
      <c r="DF891" s="24">
        <v>2.02</v>
      </c>
      <c r="DG891" s="24">
        <v>35.630000000000003</v>
      </c>
      <c r="DH891" s="24">
        <v>15.95</v>
      </c>
    </row>
    <row r="892" spans="1:112" ht="12.3" customHeight="1">
      <c r="A892" s="24">
        <v>903</v>
      </c>
      <c r="B892" s="24" t="s">
        <v>452</v>
      </c>
      <c r="C892" s="24" t="s">
        <v>453</v>
      </c>
      <c r="D892" s="25" t="s">
        <v>899</v>
      </c>
      <c r="E892" s="25" t="s">
        <v>900</v>
      </c>
      <c r="F892" s="25" t="s">
        <v>2448</v>
      </c>
      <c r="G892" s="25" t="s">
        <v>2449</v>
      </c>
      <c r="H892" s="25" t="s">
        <v>195</v>
      </c>
      <c r="I892" s="26">
        <v>4543</v>
      </c>
      <c r="J892" s="27">
        <v>5863.1987712801774</v>
      </c>
      <c r="K892" s="27">
        <f t="shared" si="466"/>
        <v>1446.9455000000003</v>
      </c>
      <c r="L892" s="24">
        <v>873</v>
      </c>
      <c r="M892" s="24">
        <v>323</v>
      </c>
      <c r="N892" s="24">
        <v>85</v>
      </c>
      <c r="O892" s="24">
        <f t="shared" si="467"/>
        <v>408</v>
      </c>
      <c r="P892" s="28">
        <v>31.85</v>
      </c>
      <c r="Q892" s="28">
        <f t="shared" si="468"/>
        <v>0.47764261216269505</v>
      </c>
      <c r="R892" s="29">
        <v>0.46829130945371483</v>
      </c>
      <c r="S892" s="29">
        <v>0.15160289571151261</v>
      </c>
      <c r="T892" s="29">
        <v>0.2726081398707878</v>
      </c>
      <c r="U892" s="28" t="s">
        <v>237</v>
      </c>
      <c r="V892" s="28" t="s">
        <v>129</v>
      </c>
      <c r="W892" s="28">
        <v>0.55784219039022054</v>
      </c>
      <c r="X892" s="27">
        <v>3270.7396452641838</v>
      </c>
      <c r="Y892" s="30">
        <f t="shared" si="469"/>
        <v>2.6192992419144326E-4</v>
      </c>
      <c r="Z892" s="27">
        <f t="shared" si="470"/>
        <v>3270.7396452641838</v>
      </c>
      <c r="AA892" s="27">
        <v>0</v>
      </c>
      <c r="AB892" s="27">
        <v>0</v>
      </c>
      <c r="AC892" s="27">
        <v>0</v>
      </c>
      <c r="AD892" s="27">
        <v>0</v>
      </c>
      <c r="AE892" s="27">
        <v>0</v>
      </c>
      <c r="AF892" s="27">
        <f t="shared" si="471"/>
        <v>0</v>
      </c>
      <c r="AG892" s="27">
        <f t="shared" si="472"/>
        <v>0</v>
      </c>
      <c r="AH892" s="27">
        <v>0</v>
      </c>
      <c r="AI892" s="27">
        <v>0</v>
      </c>
      <c r="AJ892" s="27">
        <v>0</v>
      </c>
      <c r="AK892" s="27">
        <v>0</v>
      </c>
      <c r="AL892" s="27">
        <v>0</v>
      </c>
      <c r="AM892" s="27">
        <v>0</v>
      </c>
      <c r="AN892" s="27">
        <f t="shared" si="473"/>
        <v>0</v>
      </c>
      <c r="AO892" s="27">
        <v>0</v>
      </c>
      <c r="AP892" s="30">
        <f t="shared" si="474"/>
        <v>0</v>
      </c>
      <c r="AQ892" s="30">
        <f t="shared" si="475"/>
        <v>0</v>
      </c>
      <c r="AR892" s="31">
        <f t="shared" si="476"/>
        <v>0</v>
      </c>
      <c r="AS892" s="31">
        <f t="shared" si="498"/>
        <v>0</v>
      </c>
      <c r="AT892" s="32">
        <f t="shared" si="477"/>
        <v>0</v>
      </c>
      <c r="AU892" s="24">
        <v>397.18363955783701</v>
      </c>
      <c r="AV892" s="28">
        <f t="shared" si="478"/>
        <v>1.1030005912456715E-2</v>
      </c>
      <c r="AW892" s="30">
        <f t="shared" si="479"/>
        <v>1.4166101544582594E-4</v>
      </c>
      <c r="AX892" s="33">
        <f t="shared" si="480"/>
        <v>1.1030005912456715E-2</v>
      </c>
      <c r="AY892" s="30">
        <f t="shared" si="481"/>
        <v>1.4166101544582594E-4</v>
      </c>
      <c r="AZ892" s="31">
        <f t="shared" si="482"/>
        <v>0.89580741838968037</v>
      </c>
      <c r="BA892" s="31">
        <f t="shared" si="492"/>
        <v>397.18363955783701</v>
      </c>
      <c r="BB892" s="33">
        <f t="shared" si="483"/>
        <v>0</v>
      </c>
      <c r="BC892" s="31">
        <f t="shared" si="484"/>
        <v>0.45837624458528398</v>
      </c>
      <c r="BD892" s="30">
        <f t="shared" si="485"/>
        <v>2.6192992419144326E-4</v>
      </c>
      <c r="BE892" s="31">
        <f t="shared" si="486"/>
        <v>0.94307438748516947</v>
      </c>
      <c r="BF892" s="31">
        <f t="shared" si="487"/>
        <v>0.50039283593319384</v>
      </c>
      <c r="BG892" s="31">
        <f t="shared" si="488"/>
        <v>0.7594274928682947</v>
      </c>
      <c r="BH892" s="24">
        <v>0</v>
      </c>
      <c r="BI892" s="24">
        <v>219.020000396</v>
      </c>
      <c r="BJ892" s="24">
        <f t="shared" si="495"/>
        <v>26.770152317958164</v>
      </c>
      <c r="BK892" s="28">
        <f t="shared" si="496"/>
        <v>1.3385076158979083E-2</v>
      </c>
      <c r="BL892" s="28" t="str">
        <f t="shared" si="489"/>
        <v>TRUEFALSE</v>
      </c>
      <c r="BM892" s="24" t="str">
        <f t="shared" si="490"/>
        <v>FALSEFALSE</v>
      </c>
      <c r="BN892" s="28">
        <v>0.40850000000000003</v>
      </c>
      <c r="BO892" s="28">
        <f t="shared" si="491"/>
        <v>0.36311111111111116</v>
      </c>
      <c r="BP892" s="24">
        <v>16.579999999999998</v>
      </c>
      <c r="BQ892" s="24">
        <f t="shared" si="497"/>
        <v>71.2</v>
      </c>
      <c r="BR892" s="24">
        <v>10</v>
      </c>
      <c r="BS892" s="28">
        <v>27.2</v>
      </c>
      <c r="BT892" s="28">
        <v>1235.6960000000001</v>
      </c>
      <c r="BU892" s="24">
        <v>3.16</v>
      </c>
      <c r="BV892" s="28">
        <v>14.780000000000001</v>
      </c>
      <c r="BW892" s="28">
        <v>671.45540000000005</v>
      </c>
      <c r="BX892" s="24">
        <v>1139</v>
      </c>
      <c r="BY892" s="24">
        <v>2788</v>
      </c>
      <c r="BZ892" s="24">
        <v>616</v>
      </c>
      <c r="CA892" s="24">
        <v>872</v>
      </c>
      <c r="CB892" s="24">
        <v>538</v>
      </c>
      <c r="CC892" s="24">
        <v>3133</v>
      </c>
      <c r="CD892" s="24">
        <v>62.95</v>
      </c>
      <c r="CE892" s="24">
        <v>34.24</v>
      </c>
      <c r="CF892" s="24">
        <v>113.39</v>
      </c>
      <c r="CG892" s="24">
        <v>0</v>
      </c>
      <c r="CH892" s="24">
        <v>4543</v>
      </c>
      <c r="CI892" s="24">
        <v>100</v>
      </c>
      <c r="CJ892" s="24" t="s">
        <v>1980</v>
      </c>
      <c r="CK892" s="24">
        <v>1299</v>
      </c>
      <c r="CL892" s="28">
        <v>1.03</v>
      </c>
      <c r="CM892" s="28">
        <v>3.59</v>
      </c>
      <c r="CN892" s="24">
        <v>442</v>
      </c>
      <c r="CO892" s="24">
        <v>34.03</v>
      </c>
      <c r="CP892" s="24">
        <v>107</v>
      </c>
      <c r="CQ892" s="24">
        <v>284</v>
      </c>
      <c r="CR892" s="24">
        <v>321</v>
      </c>
      <c r="CS892" s="24">
        <v>712</v>
      </c>
      <c r="CT892" s="24">
        <v>168</v>
      </c>
      <c r="CU892" s="24">
        <v>467</v>
      </c>
      <c r="CV892" s="24">
        <v>316</v>
      </c>
      <c r="CW892" s="24">
        <v>174</v>
      </c>
      <c r="CX892" s="24">
        <v>56.95</v>
      </c>
      <c r="CY892" s="24">
        <v>96.89</v>
      </c>
      <c r="CZ892" s="24">
        <v>69.91</v>
      </c>
      <c r="DA892" s="24">
        <v>35.08</v>
      </c>
      <c r="DB892" s="24">
        <v>639</v>
      </c>
      <c r="DC892" s="24">
        <v>4.2699999999999996</v>
      </c>
      <c r="DD892" s="24">
        <v>10.32</v>
      </c>
      <c r="DE892" s="24">
        <v>104</v>
      </c>
      <c r="DF892" s="24">
        <v>8.01</v>
      </c>
      <c r="DG892" s="24">
        <v>5.62</v>
      </c>
      <c r="DH892" s="24">
        <v>15.46</v>
      </c>
    </row>
    <row r="893" spans="1:112" ht="12.3" customHeight="1">
      <c r="A893" s="24">
        <v>904</v>
      </c>
      <c r="B893" s="24" t="s">
        <v>452</v>
      </c>
      <c r="C893" s="24" t="s">
        <v>453</v>
      </c>
      <c r="D893" s="25" t="s">
        <v>899</v>
      </c>
      <c r="E893" s="25" t="s">
        <v>900</v>
      </c>
      <c r="F893" s="25" t="s">
        <v>1680</v>
      </c>
      <c r="G893" s="25" t="s">
        <v>1702</v>
      </c>
      <c r="H893" s="25" t="s">
        <v>195</v>
      </c>
      <c r="I893" s="26">
        <v>3507</v>
      </c>
      <c r="J893" s="27">
        <v>4526.1364937001063</v>
      </c>
      <c r="K893" s="27">
        <f t="shared" si="466"/>
        <v>2389.3190999999997</v>
      </c>
      <c r="L893" s="24">
        <v>333</v>
      </c>
      <c r="M893" s="24">
        <v>559</v>
      </c>
      <c r="N893" s="24">
        <v>153</v>
      </c>
      <c r="O893" s="24">
        <f t="shared" si="467"/>
        <v>712</v>
      </c>
      <c r="P893" s="28">
        <v>68.13</v>
      </c>
      <c r="Q893" s="28">
        <f t="shared" si="468"/>
        <v>0.99909537136224502</v>
      </c>
      <c r="R893" s="29">
        <v>0.46829130945371483</v>
      </c>
      <c r="S893" s="29">
        <v>0.15160289571151261</v>
      </c>
      <c r="T893" s="29">
        <v>0.2726081398707878</v>
      </c>
      <c r="U893" s="28" t="s">
        <v>237</v>
      </c>
      <c r="V893" s="28" t="s">
        <v>129</v>
      </c>
      <c r="W893" s="28">
        <v>0.99909537136224502</v>
      </c>
      <c r="X893" s="27">
        <v>4526.1364937001063</v>
      </c>
      <c r="Y893" s="30">
        <f t="shared" si="469"/>
        <v>3.6246559410241166E-4</v>
      </c>
      <c r="Z893" s="27">
        <f t="shared" si="470"/>
        <v>4526.1364937001063</v>
      </c>
      <c r="AA893" s="27">
        <v>0</v>
      </c>
      <c r="AB893" s="27">
        <v>0</v>
      </c>
      <c r="AC893" s="27">
        <v>0</v>
      </c>
      <c r="AD893" s="27">
        <v>0</v>
      </c>
      <c r="AE893" s="27">
        <v>0</v>
      </c>
      <c r="AF893" s="27">
        <f t="shared" si="471"/>
        <v>0</v>
      </c>
      <c r="AG893" s="27">
        <f t="shared" si="472"/>
        <v>0</v>
      </c>
      <c r="AH893" s="27">
        <v>0</v>
      </c>
      <c r="AI893" s="27">
        <v>0</v>
      </c>
      <c r="AJ893" s="27">
        <v>0</v>
      </c>
      <c r="AK893" s="27">
        <v>0</v>
      </c>
      <c r="AL893" s="27">
        <v>0</v>
      </c>
      <c r="AM893" s="27">
        <v>0</v>
      </c>
      <c r="AN893" s="27">
        <f t="shared" si="473"/>
        <v>0</v>
      </c>
      <c r="AO893" s="27">
        <v>0</v>
      </c>
      <c r="AP893" s="30">
        <f t="shared" si="474"/>
        <v>0</v>
      </c>
      <c r="AQ893" s="30">
        <f t="shared" si="475"/>
        <v>0</v>
      </c>
      <c r="AR893" s="31">
        <f t="shared" si="476"/>
        <v>0</v>
      </c>
      <c r="AS893" s="31">
        <f t="shared" si="498"/>
        <v>0</v>
      </c>
      <c r="AT893" s="32">
        <f t="shared" si="477"/>
        <v>0</v>
      </c>
      <c r="AU893" s="24">
        <v>644.41651452864801</v>
      </c>
      <c r="AV893" s="28">
        <f t="shared" si="478"/>
        <v>1.7895797453411213E-2</v>
      </c>
      <c r="AW893" s="30">
        <f t="shared" si="479"/>
        <v>2.2984002543461983E-4</v>
      </c>
      <c r="AX893" s="33">
        <f t="shared" si="480"/>
        <v>1.7895797453411213E-2</v>
      </c>
      <c r="AY893" s="30">
        <f t="shared" si="481"/>
        <v>2.2984002543461983E-4</v>
      </c>
      <c r="AZ893" s="31">
        <f t="shared" si="482"/>
        <v>0.89653076141295407</v>
      </c>
      <c r="BA893" s="31">
        <f t="shared" si="492"/>
        <v>644.41651452864801</v>
      </c>
      <c r="BB893" s="33">
        <f t="shared" si="483"/>
        <v>0</v>
      </c>
      <c r="BC893" s="31">
        <f t="shared" si="484"/>
        <v>0.46090595610669333</v>
      </c>
      <c r="BD893" s="30">
        <f t="shared" si="485"/>
        <v>3.6246559410241166E-4</v>
      </c>
      <c r="BE893" s="31">
        <f t="shared" si="486"/>
        <v>0.94346369204256864</v>
      </c>
      <c r="BF893" s="31">
        <f t="shared" si="487"/>
        <v>0.64764050966630526</v>
      </c>
      <c r="BG893" s="31">
        <f t="shared" si="488"/>
        <v>0.98289978036674086</v>
      </c>
      <c r="BH893" s="24">
        <v>93.3</v>
      </c>
      <c r="BI893" s="24">
        <v>57.282876446000003</v>
      </c>
      <c r="BJ893" s="24">
        <f t="shared" si="495"/>
        <v>79.013778191932275</v>
      </c>
      <c r="BK893" s="28">
        <f t="shared" si="496"/>
        <v>3.9506889095966134E-2</v>
      </c>
      <c r="BL893" s="28" t="str">
        <f t="shared" si="489"/>
        <v>TRUETRUE</v>
      </c>
      <c r="BM893" s="24" t="str">
        <f t="shared" si="490"/>
        <v>FALSETRUE</v>
      </c>
      <c r="BN893" s="28">
        <v>0.39130000000000004</v>
      </c>
      <c r="BO893" s="28">
        <f t="shared" si="491"/>
        <v>0.34782222222222225</v>
      </c>
      <c r="BP893" s="24">
        <v>15.02</v>
      </c>
      <c r="BQ893" s="24">
        <f t="shared" si="497"/>
        <v>58.636363636363633</v>
      </c>
      <c r="BR893" s="24">
        <v>11</v>
      </c>
      <c r="BS893" s="28">
        <v>33.200000000000003</v>
      </c>
      <c r="BT893" s="28">
        <v>1164.3240000000001</v>
      </c>
      <c r="BU893" s="24">
        <v>0.77</v>
      </c>
      <c r="BV893" s="28">
        <v>68.709999999999994</v>
      </c>
      <c r="BW893" s="28">
        <v>2409.6596999999997</v>
      </c>
      <c r="BX893" s="24">
        <v>895</v>
      </c>
      <c r="BY893" s="24">
        <v>2287</v>
      </c>
      <c r="BZ893" s="24">
        <v>325</v>
      </c>
      <c r="CA893" s="24">
        <v>666</v>
      </c>
      <c r="CB893" s="24">
        <v>449</v>
      </c>
      <c r="CC893" s="24">
        <v>2392</v>
      </c>
      <c r="CD893" s="24">
        <v>53.34</v>
      </c>
      <c r="CE893" s="24">
        <v>31.87</v>
      </c>
      <c r="CF893" s="24">
        <v>112.93</v>
      </c>
      <c r="CG893" s="24">
        <v>3272</v>
      </c>
      <c r="CH893" s="24">
        <v>235</v>
      </c>
      <c r="CI893" s="24">
        <v>6.7</v>
      </c>
      <c r="CJ893" s="24" t="s">
        <v>98</v>
      </c>
      <c r="CK893" s="24">
        <v>1054</v>
      </c>
      <c r="CL893" s="28">
        <v>1.01</v>
      </c>
      <c r="CM893" s="28">
        <v>3.38</v>
      </c>
      <c r="CN893" s="24">
        <v>253</v>
      </c>
      <c r="CO893" s="24">
        <v>24</v>
      </c>
      <c r="CP893" s="24">
        <v>159</v>
      </c>
      <c r="CQ893" s="24">
        <v>307</v>
      </c>
      <c r="CR893" s="24">
        <v>179</v>
      </c>
      <c r="CS893" s="24">
        <v>645</v>
      </c>
      <c r="CT893" s="24">
        <v>112</v>
      </c>
      <c r="CU893" s="24">
        <v>373</v>
      </c>
      <c r="CV893" s="24">
        <v>243</v>
      </c>
      <c r="CW893" s="24">
        <v>132</v>
      </c>
      <c r="CX893" s="24">
        <v>58.64</v>
      </c>
      <c r="CY893" s="24">
        <v>93.25</v>
      </c>
      <c r="CZ893" s="24">
        <v>68.069999999999993</v>
      </c>
      <c r="DA893" s="24">
        <v>29.8</v>
      </c>
      <c r="DB893" s="24">
        <v>448</v>
      </c>
      <c r="DC893" s="24">
        <v>8.56</v>
      </c>
      <c r="DD893" s="24">
        <v>7.02</v>
      </c>
      <c r="DE893" s="24">
        <v>6</v>
      </c>
      <c r="DF893" s="24">
        <v>0.56999999999999995</v>
      </c>
      <c r="DG893" s="24">
        <v>59.49</v>
      </c>
      <c r="DH893" s="24">
        <v>14.83</v>
      </c>
    </row>
    <row r="894" spans="1:112" ht="12.3" customHeight="1">
      <c r="A894" s="24">
        <v>905</v>
      </c>
      <c r="B894" s="24" t="s">
        <v>452</v>
      </c>
      <c r="C894" s="24" t="s">
        <v>453</v>
      </c>
      <c r="D894" s="25" t="s">
        <v>899</v>
      </c>
      <c r="E894" s="25" t="s">
        <v>900</v>
      </c>
      <c r="F894" s="25" t="s">
        <v>2008</v>
      </c>
      <c r="G894" s="25" t="s">
        <v>2429</v>
      </c>
      <c r="H894" s="25" t="s">
        <v>195</v>
      </c>
      <c r="I894" s="26">
        <v>3515</v>
      </c>
      <c r="J894" s="27">
        <v>4536.461298932385</v>
      </c>
      <c r="K894" s="27">
        <f t="shared" si="466"/>
        <v>1101.6010000000001</v>
      </c>
      <c r="L894" s="24">
        <v>550</v>
      </c>
      <c r="M894" s="24">
        <v>204</v>
      </c>
      <c r="N894" s="24">
        <v>47</v>
      </c>
      <c r="O894" s="24">
        <f t="shared" si="467"/>
        <v>251</v>
      </c>
      <c r="P894" s="28">
        <v>31.34</v>
      </c>
      <c r="Q894" s="28">
        <f t="shared" si="468"/>
        <v>0.47363708390536452</v>
      </c>
      <c r="R894" s="29">
        <v>0.46829130945371483</v>
      </c>
      <c r="S894" s="29">
        <v>0.15160289571151261</v>
      </c>
      <c r="T894" s="29">
        <v>0.2726081398707878</v>
      </c>
      <c r="U894" s="28" t="s">
        <v>237</v>
      </c>
      <c r="V894" s="28" t="s">
        <v>129</v>
      </c>
      <c r="W894" s="28">
        <v>0.54890970947659379</v>
      </c>
      <c r="X894" s="27">
        <v>2490.1076536487867</v>
      </c>
      <c r="Y894" s="30">
        <f t="shared" si="469"/>
        <v>1.9941474396873837E-4</v>
      </c>
      <c r="Z894" s="27">
        <f t="shared" si="470"/>
        <v>2393.1076536487867</v>
      </c>
      <c r="AA894" s="27">
        <v>0</v>
      </c>
      <c r="AB894" s="27">
        <v>0</v>
      </c>
      <c r="AC894" s="27">
        <v>0</v>
      </c>
      <c r="AD894" s="27">
        <v>0</v>
      </c>
      <c r="AE894" s="27">
        <v>0</v>
      </c>
      <c r="AF894" s="27">
        <f t="shared" si="471"/>
        <v>0</v>
      </c>
      <c r="AG894" s="27">
        <f t="shared" si="472"/>
        <v>0</v>
      </c>
      <c r="AH894" s="27">
        <v>0</v>
      </c>
      <c r="AI894" s="27">
        <v>0</v>
      </c>
      <c r="AJ894" s="27">
        <v>31</v>
      </c>
      <c r="AK894" s="27">
        <v>0</v>
      </c>
      <c r="AL894" s="27">
        <v>0</v>
      </c>
      <c r="AM894" s="27">
        <v>31</v>
      </c>
      <c r="AN894" s="27">
        <f t="shared" si="473"/>
        <v>1</v>
      </c>
      <c r="AO894" s="27">
        <v>97</v>
      </c>
      <c r="AP894" s="30">
        <f t="shared" si="474"/>
        <v>5.6096076270307215E-5</v>
      </c>
      <c r="AQ894" s="30">
        <f t="shared" si="475"/>
        <v>0</v>
      </c>
      <c r="AR894" s="31">
        <f t="shared" si="476"/>
        <v>3.8954139134452545E-2</v>
      </c>
      <c r="AS894" s="31">
        <f t="shared" si="498"/>
        <v>3.8954139134452545E-2</v>
      </c>
      <c r="AT894" s="32">
        <f t="shared" si="477"/>
        <v>2.1382305195203156E-2</v>
      </c>
      <c r="AU894" s="24">
        <v>430.34521222964952</v>
      </c>
      <c r="AV894" s="28">
        <f t="shared" si="478"/>
        <v>1.1950920839979031E-2</v>
      </c>
      <c r="AW894" s="30">
        <f t="shared" si="479"/>
        <v>1.5348854707250426E-4</v>
      </c>
      <c r="AX894" s="33">
        <f t="shared" si="480"/>
        <v>1.1950920839979031E-2</v>
      </c>
      <c r="AY894" s="30">
        <f t="shared" si="481"/>
        <v>1.5348854707250426E-4</v>
      </c>
      <c r="AZ894" s="31">
        <f t="shared" si="482"/>
        <v>0.89590444105398326</v>
      </c>
      <c r="BA894" s="31">
        <f t="shared" si="492"/>
        <v>430.34521222964952</v>
      </c>
      <c r="BB894" s="33">
        <f t="shared" si="483"/>
        <v>0</v>
      </c>
      <c r="BC894" s="31">
        <f t="shared" si="484"/>
        <v>0.45871555711589235</v>
      </c>
      <c r="BD894" s="30">
        <f t="shared" si="485"/>
        <v>1.4331866769843116E-4</v>
      </c>
      <c r="BE894" s="31">
        <f t="shared" si="486"/>
        <v>0.94261508878300282</v>
      </c>
      <c r="BF894" s="31">
        <f t="shared" si="487"/>
        <v>0.49724140433452185</v>
      </c>
      <c r="BG894" s="31">
        <f t="shared" si="488"/>
        <v>0.75464468299160636</v>
      </c>
      <c r="BH894" s="24">
        <v>0</v>
      </c>
      <c r="BI894" s="24">
        <v>197.99723424199999</v>
      </c>
      <c r="BJ894" s="24">
        <f t="shared" si="495"/>
        <v>22.911740743750713</v>
      </c>
      <c r="BK894" s="28">
        <f t="shared" si="496"/>
        <v>1.1455870371875357E-2</v>
      </c>
      <c r="BL894" s="28" t="str">
        <f t="shared" si="489"/>
        <v>TRUEFALSE</v>
      </c>
      <c r="BM894" s="24" t="str">
        <f t="shared" si="490"/>
        <v>FALSEFALSE</v>
      </c>
      <c r="BN894" s="28">
        <v>0.42020000000000002</v>
      </c>
      <c r="BO894" s="28">
        <f t="shared" si="491"/>
        <v>0.37351111111111113</v>
      </c>
      <c r="BP894" s="24">
        <v>17.239999999999998</v>
      </c>
      <c r="BQ894" s="24">
        <f t="shared" si="497"/>
        <v>65.333333333333329</v>
      </c>
      <c r="BR894" s="24">
        <v>12</v>
      </c>
      <c r="BS894" s="28">
        <v>56.34</v>
      </c>
      <c r="BT894" s="28">
        <v>1980.3510000000001</v>
      </c>
      <c r="BU894" s="24">
        <v>0.55000000000000004</v>
      </c>
      <c r="BV894" s="28">
        <v>57.32</v>
      </c>
      <c r="BW894" s="28">
        <v>2014.7979999999998</v>
      </c>
      <c r="BX894" s="24">
        <v>945</v>
      </c>
      <c r="BY894" s="24">
        <v>2249</v>
      </c>
      <c r="BZ894" s="24">
        <v>321</v>
      </c>
      <c r="CA894" s="24">
        <v>736</v>
      </c>
      <c r="CB894" s="24">
        <v>434</v>
      </c>
      <c r="CC894" s="24">
        <v>2345</v>
      </c>
      <c r="CD894" s="24">
        <v>56.29</v>
      </c>
      <c r="CE894" s="24">
        <v>30.91</v>
      </c>
      <c r="CF894" s="24">
        <v>115.12</v>
      </c>
      <c r="CG894" s="24">
        <v>0</v>
      </c>
      <c r="CH894" s="24">
        <v>3515</v>
      </c>
      <c r="CI894" s="24">
        <v>100</v>
      </c>
      <c r="CJ894" s="24" t="s">
        <v>1980</v>
      </c>
      <c r="CK894" s="24">
        <v>919</v>
      </c>
      <c r="CL894" s="28">
        <v>1</v>
      </c>
      <c r="CM894" s="28">
        <v>3.83</v>
      </c>
      <c r="CN894" s="24">
        <v>227</v>
      </c>
      <c r="CO894" s="24">
        <v>24.73</v>
      </c>
      <c r="CP894" s="24">
        <v>137</v>
      </c>
      <c r="CQ894" s="24">
        <v>487</v>
      </c>
      <c r="CR894" s="24">
        <v>160</v>
      </c>
      <c r="CS894" s="24">
        <v>784</v>
      </c>
      <c r="CT894" s="24">
        <v>113</v>
      </c>
      <c r="CU894" s="24">
        <v>352</v>
      </c>
      <c r="CV894" s="24">
        <v>188</v>
      </c>
      <c r="CW894" s="24">
        <v>78</v>
      </c>
      <c r="CX894" s="24">
        <v>48.71</v>
      </c>
      <c r="CY894" s="24">
        <v>93.37</v>
      </c>
      <c r="CZ894" s="24">
        <v>52.96</v>
      </c>
      <c r="DA894" s="24">
        <v>16.28</v>
      </c>
      <c r="DB894" s="24">
        <v>503</v>
      </c>
      <c r="DC894" s="24">
        <v>8.75</v>
      </c>
      <c r="DD894" s="24">
        <v>7.41</v>
      </c>
      <c r="DE894" s="24">
        <v>10</v>
      </c>
      <c r="DF894" s="24">
        <v>1.0900000000000001</v>
      </c>
      <c r="DG894" s="24">
        <v>21.02</v>
      </c>
      <c r="DH894" s="24">
        <v>9.61</v>
      </c>
    </row>
    <row r="895" spans="1:112" ht="12.3" customHeight="1">
      <c r="A895" s="24">
        <v>906</v>
      </c>
      <c r="B895" s="24" t="s">
        <v>452</v>
      </c>
      <c r="C895" s="24" t="s">
        <v>453</v>
      </c>
      <c r="D895" s="25" t="s">
        <v>899</v>
      </c>
      <c r="E895" s="25" t="s">
        <v>900</v>
      </c>
      <c r="F895" s="25" t="s">
        <v>780</v>
      </c>
      <c r="G895" s="25" t="s">
        <v>1484</v>
      </c>
      <c r="H895" s="25" t="s">
        <v>195</v>
      </c>
      <c r="I895" s="26">
        <v>4361</v>
      </c>
      <c r="J895" s="27">
        <v>5628.3094522458396</v>
      </c>
      <c r="K895" s="27">
        <f t="shared" si="466"/>
        <v>2077.5804000000003</v>
      </c>
      <c r="L895" s="24">
        <v>586</v>
      </c>
      <c r="M895" s="24">
        <v>385</v>
      </c>
      <c r="N895" s="24">
        <v>148</v>
      </c>
      <c r="O895" s="24">
        <f t="shared" si="467"/>
        <v>533</v>
      </c>
      <c r="P895" s="28">
        <v>47.64</v>
      </c>
      <c r="Q895" s="28">
        <f t="shared" si="468"/>
        <v>0.6414972576605521</v>
      </c>
      <c r="R895" s="29">
        <v>0.46829130945371483</v>
      </c>
      <c r="S895" s="29">
        <v>0.15160289571151261</v>
      </c>
      <c r="T895" s="29">
        <v>0.2726081398707878</v>
      </c>
      <c r="U895" s="28" t="s">
        <v>237</v>
      </c>
      <c r="V895" s="28" t="s">
        <v>129</v>
      </c>
      <c r="W895" s="28">
        <v>0.83439880534348843</v>
      </c>
      <c r="X895" s="27">
        <v>4696.254683057392</v>
      </c>
      <c r="Y895" s="30">
        <f t="shared" si="469"/>
        <v>3.7608913167332716E-4</v>
      </c>
      <c r="Z895" s="27">
        <f t="shared" si="470"/>
        <v>4696.254683057392</v>
      </c>
      <c r="AA895" s="27">
        <v>0</v>
      </c>
      <c r="AB895" s="27">
        <v>0</v>
      </c>
      <c r="AC895" s="27">
        <v>0</v>
      </c>
      <c r="AD895" s="27">
        <v>0</v>
      </c>
      <c r="AE895" s="27">
        <v>0</v>
      </c>
      <c r="AF895" s="27">
        <f t="shared" si="471"/>
        <v>0</v>
      </c>
      <c r="AG895" s="27">
        <f t="shared" si="472"/>
        <v>0</v>
      </c>
      <c r="AH895" s="27">
        <v>0</v>
      </c>
      <c r="AI895" s="27">
        <v>0</v>
      </c>
      <c r="AJ895" s="27">
        <v>0</v>
      </c>
      <c r="AK895" s="27">
        <v>0</v>
      </c>
      <c r="AL895" s="27">
        <v>0</v>
      </c>
      <c r="AM895" s="27">
        <v>0</v>
      </c>
      <c r="AN895" s="27">
        <f t="shared" si="473"/>
        <v>0</v>
      </c>
      <c r="AO895" s="27">
        <v>0</v>
      </c>
      <c r="AP895" s="30">
        <f t="shared" si="474"/>
        <v>0</v>
      </c>
      <c r="AQ895" s="30">
        <f t="shared" si="475"/>
        <v>0</v>
      </c>
      <c r="AR895" s="31">
        <f t="shared" si="476"/>
        <v>0</v>
      </c>
      <c r="AS895" s="31">
        <f t="shared" si="498"/>
        <v>0</v>
      </c>
      <c r="AT895" s="32">
        <f t="shared" si="477"/>
        <v>0</v>
      </c>
      <c r="AU895" s="24">
        <v>1113.922405133557</v>
      </c>
      <c r="AV895" s="28">
        <f t="shared" si="478"/>
        <v>3.0934231652439439E-2</v>
      </c>
      <c r="AW895" s="30">
        <f t="shared" si="479"/>
        <v>3.9729576780842712E-4</v>
      </c>
      <c r="AX895" s="33">
        <f t="shared" si="480"/>
        <v>3.0934231652439439E-2</v>
      </c>
      <c r="AY895" s="30">
        <f t="shared" si="481"/>
        <v>3.9729576780842712E-4</v>
      </c>
      <c r="AZ895" s="31">
        <f t="shared" si="482"/>
        <v>0.89790442100573731</v>
      </c>
      <c r="BA895" s="31">
        <f t="shared" si="492"/>
        <v>1113.922405133557</v>
      </c>
      <c r="BB895" s="33">
        <f t="shared" si="483"/>
        <v>0</v>
      </c>
      <c r="BC895" s="31">
        <f t="shared" si="484"/>
        <v>0.46570998737063052</v>
      </c>
      <c r="BD895" s="30">
        <f t="shared" si="485"/>
        <v>3.7608913167332716E-4</v>
      </c>
      <c r="BE895" s="31">
        <f t="shared" si="486"/>
        <v>0.94351644650542699</v>
      </c>
      <c r="BF895" s="31">
        <f t="shared" si="487"/>
        <v>0.59276378032686294</v>
      </c>
      <c r="BG895" s="31">
        <f t="shared" si="488"/>
        <v>0.8996154205870005</v>
      </c>
      <c r="BH895" s="24">
        <v>90.09</v>
      </c>
      <c r="BI895" s="24">
        <v>106.169536991</v>
      </c>
      <c r="BJ895" s="24">
        <f t="shared" si="495"/>
        <v>53.012470542496118</v>
      </c>
      <c r="BK895" s="28">
        <f t="shared" si="496"/>
        <v>2.6506235271248058E-2</v>
      </c>
      <c r="BL895" s="28" t="str">
        <f t="shared" si="489"/>
        <v>TRUETRUE</v>
      </c>
      <c r="BM895" s="24" t="str">
        <f t="shared" si="490"/>
        <v>FALSETRUE</v>
      </c>
      <c r="BN895" s="28">
        <v>0.40210000000000001</v>
      </c>
      <c r="BO895" s="28">
        <f t="shared" si="491"/>
        <v>0.35742222222222225</v>
      </c>
      <c r="BP895" s="24">
        <v>14.1</v>
      </c>
      <c r="BQ895" s="24">
        <f t="shared" si="497"/>
        <v>83.4375</v>
      </c>
      <c r="BR895" s="24">
        <v>16</v>
      </c>
      <c r="BS895" s="28">
        <v>47.84</v>
      </c>
      <c r="BT895" s="28">
        <v>2086.3024</v>
      </c>
      <c r="BU895" s="24">
        <v>0.85</v>
      </c>
      <c r="BV895" s="28">
        <v>35.309999999999995</v>
      </c>
      <c r="BW895" s="28">
        <v>1539.8690999999997</v>
      </c>
      <c r="BX895" s="24">
        <v>1096</v>
      </c>
      <c r="BY895" s="24">
        <v>2726</v>
      </c>
      <c r="BZ895" s="24">
        <v>539</v>
      </c>
      <c r="CA895" s="24">
        <v>838</v>
      </c>
      <c r="CB895" s="24">
        <v>530</v>
      </c>
      <c r="CC895" s="24">
        <v>2993</v>
      </c>
      <c r="CD895" s="24">
        <v>59.98</v>
      </c>
      <c r="CE895" s="24">
        <v>33.54</v>
      </c>
      <c r="CF895" s="24">
        <v>107.47</v>
      </c>
      <c r="CG895" s="24">
        <v>3929</v>
      </c>
      <c r="CH895" s="24">
        <v>432</v>
      </c>
      <c r="CI895" s="24">
        <v>9.91</v>
      </c>
      <c r="CJ895" s="24" t="s">
        <v>98</v>
      </c>
      <c r="CK895" s="24">
        <v>1184</v>
      </c>
      <c r="CL895" s="28">
        <v>1</v>
      </c>
      <c r="CM895" s="28">
        <v>3.69</v>
      </c>
      <c r="CN895" s="24">
        <v>391</v>
      </c>
      <c r="CO895" s="24">
        <v>33.020000000000003</v>
      </c>
      <c r="CP895" s="24">
        <v>242</v>
      </c>
      <c r="CQ895" s="24">
        <v>558</v>
      </c>
      <c r="CR895" s="24">
        <v>295</v>
      </c>
      <c r="CS895" s="24">
        <v>1335</v>
      </c>
      <c r="CT895" s="24">
        <v>170</v>
      </c>
      <c r="CU895" s="24">
        <v>435</v>
      </c>
      <c r="CV895" s="24">
        <v>317</v>
      </c>
      <c r="CW895" s="24">
        <v>174</v>
      </c>
      <c r="CX895" s="24">
        <v>62.5</v>
      </c>
      <c r="CY895" s="24">
        <v>97.32</v>
      </c>
      <c r="CZ895" s="24">
        <v>71.400000000000006</v>
      </c>
      <c r="DA895" s="24">
        <v>32.04</v>
      </c>
      <c r="DB895" s="24">
        <v>520</v>
      </c>
      <c r="DC895" s="24">
        <v>3.86</v>
      </c>
      <c r="DD895" s="24">
        <v>9.2100000000000009</v>
      </c>
      <c r="DE895" s="24">
        <v>15</v>
      </c>
      <c r="DF895" s="24">
        <v>1.27</v>
      </c>
      <c r="DG895" s="24">
        <v>37.58</v>
      </c>
      <c r="DH895" s="24">
        <v>12.33</v>
      </c>
    </row>
    <row r="896" spans="1:112" ht="12.3" customHeight="1">
      <c r="A896" s="24">
        <v>907</v>
      </c>
      <c r="B896" s="24" t="s">
        <v>452</v>
      </c>
      <c r="C896" s="24" t="s">
        <v>453</v>
      </c>
      <c r="D896" s="25" t="s">
        <v>323</v>
      </c>
      <c r="E896" s="25" t="s">
        <v>1476</v>
      </c>
      <c r="F896" s="25" t="s">
        <v>1477</v>
      </c>
      <c r="G896" s="25" t="s">
        <v>1478</v>
      </c>
      <c r="H896" s="25" t="s">
        <v>195</v>
      </c>
      <c r="I896" s="26">
        <v>7775</v>
      </c>
      <c r="J896" s="27">
        <v>10035.523388943408</v>
      </c>
      <c r="K896" s="27">
        <f t="shared" si="466"/>
        <v>2358.9349999999999</v>
      </c>
      <c r="L896" s="24">
        <v>1394</v>
      </c>
      <c r="M896" s="24">
        <v>421</v>
      </c>
      <c r="N896" s="24">
        <v>186</v>
      </c>
      <c r="O896" s="24">
        <f t="shared" si="467"/>
        <v>607</v>
      </c>
      <c r="P896" s="28">
        <v>30.34</v>
      </c>
      <c r="Q896" s="28">
        <f t="shared" si="468"/>
        <v>0.43301572513723463</v>
      </c>
      <c r="R896" s="29">
        <v>0.45887438860717195</v>
      </c>
      <c r="S896" s="29">
        <v>5.4629095334037231E-2</v>
      </c>
      <c r="T896" s="29">
        <v>0.3524070292395165</v>
      </c>
      <c r="U896" s="28" t="s">
        <v>294</v>
      </c>
      <c r="V896" s="28" t="s">
        <v>295</v>
      </c>
      <c r="W896" s="28">
        <v>0.43784150346657891</v>
      </c>
      <c r="X896" s="27">
        <v>4393.9686486889987</v>
      </c>
      <c r="Y896" s="30">
        <f t="shared" si="469"/>
        <v>3.5188122561731033E-4</v>
      </c>
      <c r="Z896" s="27">
        <f t="shared" si="470"/>
        <v>4393.9686486889987</v>
      </c>
      <c r="AA896" s="27">
        <v>0</v>
      </c>
      <c r="AB896" s="27">
        <v>0</v>
      </c>
      <c r="AC896" s="27">
        <v>0</v>
      </c>
      <c r="AD896" s="27">
        <v>0</v>
      </c>
      <c r="AE896" s="27">
        <v>3033</v>
      </c>
      <c r="AF896" s="27">
        <f t="shared" si="471"/>
        <v>3033</v>
      </c>
      <c r="AG896" s="27">
        <f t="shared" si="472"/>
        <v>1</v>
      </c>
      <c r="AH896" s="27">
        <v>0</v>
      </c>
      <c r="AI896" s="27">
        <v>0</v>
      </c>
      <c r="AJ896" s="27">
        <v>0</v>
      </c>
      <c r="AK896" s="27">
        <v>0</v>
      </c>
      <c r="AL896" s="27">
        <v>3033</v>
      </c>
      <c r="AM896" s="27">
        <v>3033</v>
      </c>
      <c r="AN896" s="27">
        <f t="shared" si="473"/>
        <v>1</v>
      </c>
      <c r="AO896" s="27">
        <v>0</v>
      </c>
      <c r="AP896" s="30">
        <f t="shared" si="474"/>
        <v>0</v>
      </c>
      <c r="AQ896" s="30">
        <f t="shared" si="475"/>
        <v>0</v>
      </c>
      <c r="AR896" s="31">
        <f t="shared" si="476"/>
        <v>0</v>
      </c>
      <c r="AS896" s="31">
        <f t="shared" si="498"/>
        <v>0</v>
      </c>
      <c r="AT896" s="32">
        <f t="shared" si="477"/>
        <v>0</v>
      </c>
      <c r="AU896" s="24">
        <v>1119.5607243640422</v>
      </c>
      <c r="AV896" s="28">
        <f t="shared" si="478"/>
        <v>3.1090810847186241E-2</v>
      </c>
      <c r="AW896" s="30">
        <f t="shared" si="479"/>
        <v>3.9930675201836949E-4</v>
      </c>
      <c r="AX896" s="33">
        <f t="shared" si="480"/>
        <v>3.1090810847186241E-2</v>
      </c>
      <c r="AY896" s="30">
        <f t="shared" si="481"/>
        <v>3.9930675201836949E-4</v>
      </c>
      <c r="AZ896" s="31">
        <f t="shared" si="482"/>
        <v>0.89792091735105073</v>
      </c>
      <c r="BA896" s="31">
        <f t="shared" si="492"/>
        <v>1119.5607243640422</v>
      </c>
      <c r="BB896" s="33">
        <f t="shared" si="483"/>
        <v>0</v>
      </c>
      <c r="BC896" s="31">
        <f t="shared" si="484"/>
        <v>0.46262870560180297</v>
      </c>
      <c r="BD896" s="30">
        <f t="shared" si="485"/>
        <v>3.5188122561731033E-4</v>
      </c>
      <c r="BE896" s="31">
        <f t="shared" si="486"/>
        <v>0.94342270616271029</v>
      </c>
      <c r="BF896" s="31">
        <f t="shared" si="487"/>
        <v>0.46053869695163546</v>
      </c>
      <c r="BG896" s="31">
        <f t="shared" si="488"/>
        <v>0.69894235664378201</v>
      </c>
      <c r="BH896" s="24">
        <v>92.66</v>
      </c>
      <c r="BI896" s="24">
        <v>73.424620031700002</v>
      </c>
      <c r="BJ896" s="24">
        <f t="shared" si="495"/>
        <v>136.67790701008352</v>
      </c>
      <c r="BK896" s="28">
        <f t="shared" si="496"/>
        <v>6.8338953505041752E-2</v>
      </c>
      <c r="BL896" s="28" t="str">
        <f t="shared" si="489"/>
        <v>FALSETRUE</v>
      </c>
      <c r="BM896" s="24" t="str">
        <f t="shared" si="490"/>
        <v>FALSETRUE</v>
      </c>
      <c r="BN896" s="28">
        <v>0.52990000000000004</v>
      </c>
      <c r="BO896" s="28">
        <f t="shared" si="491"/>
        <v>0.47102222222222223</v>
      </c>
      <c r="BP896" s="24">
        <v>7.08</v>
      </c>
      <c r="BQ896" s="24">
        <f t="shared" si="497"/>
        <v>196.69230769230768</v>
      </c>
      <c r="BR896" s="24">
        <v>13</v>
      </c>
      <c r="BS896" s="28">
        <v>8.4600000000000009</v>
      </c>
      <c r="BT896" s="28">
        <v>657.7650000000001</v>
      </c>
      <c r="BU896" s="24"/>
      <c r="BV896" s="28">
        <v>10.86</v>
      </c>
      <c r="BW896" s="28">
        <v>844.36500000000001</v>
      </c>
      <c r="BX896" s="24">
        <v>2552</v>
      </c>
      <c r="BY896" s="24">
        <v>4816</v>
      </c>
      <c r="BZ896" s="24">
        <v>407</v>
      </c>
      <c r="CA896" s="24">
        <v>2046</v>
      </c>
      <c r="CB896" s="24">
        <v>1006</v>
      </c>
      <c r="CC896" s="24">
        <v>4723</v>
      </c>
      <c r="CD896" s="24">
        <v>61.44</v>
      </c>
      <c r="CE896" s="24">
        <v>27.23</v>
      </c>
      <c r="CF896" s="24">
        <v>100.59</v>
      </c>
      <c r="CG896" s="24">
        <v>7204</v>
      </c>
      <c r="CH896" s="24">
        <v>571</v>
      </c>
      <c r="CI896" s="24">
        <v>7.34</v>
      </c>
      <c r="CJ896" s="24" t="s">
        <v>98</v>
      </c>
      <c r="CK896" s="24">
        <v>2013</v>
      </c>
      <c r="CL896" s="28">
        <v>1.03</v>
      </c>
      <c r="CM896" s="28">
        <v>3.94</v>
      </c>
      <c r="CN896" s="24">
        <v>809</v>
      </c>
      <c r="CO896" s="24">
        <v>40.229999999999997</v>
      </c>
      <c r="CP896" s="24">
        <v>687</v>
      </c>
      <c r="CQ896" s="24">
        <v>1184</v>
      </c>
      <c r="CR896" s="24">
        <v>686</v>
      </c>
      <c r="CS896" s="24">
        <v>2557</v>
      </c>
      <c r="CT896" s="24">
        <v>465</v>
      </c>
      <c r="CU896" s="24">
        <v>1040</v>
      </c>
      <c r="CV896" s="24">
        <v>665</v>
      </c>
      <c r="CW896" s="24">
        <v>426</v>
      </c>
      <c r="CX896" s="24">
        <v>68.08</v>
      </c>
      <c r="CY896" s="24">
        <v>98.58</v>
      </c>
      <c r="CZ896" s="24">
        <v>80.8</v>
      </c>
      <c r="DA896" s="24">
        <v>42.18</v>
      </c>
      <c r="DB896" s="24">
        <v>430</v>
      </c>
      <c r="DC896" s="24">
        <v>1.88</v>
      </c>
      <c r="DD896" s="24">
        <v>14.47</v>
      </c>
      <c r="DE896" s="24">
        <v>153</v>
      </c>
      <c r="DF896" s="24">
        <v>7.61</v>
      </c>
      <c r="DG896" s="24">
        <v>13.72</v>
      </c>
      <c r="DH896" s="24">
        <v>5.7</v>
      </c>
    </row>
    <row r="897" spans="1:112" ht="12.3" customHeight="1">
      <c r="A897" s="24">
        <v>908</v>
      </c>
      <c r="B897" s="24" t="s">
        <v>452</v>
      </c>
      <c r="C897" s="24" t="s">
        <v>453</v>
      </c>
      <c r="D897" s="25" t="s">
        <v>323</v>
      </c>
      <c r="E897" s="25" t="s">
        <v>1476</v>
      </c>
      <c r="F897" s="25" t="s">
        <v>1616</v>
      </c>
      <c r="G897" s="25" t="s">
        <v>1617</v>
      </c>
      <c r="H897" s="25" t="s">
        <v>195</v>
      </c>
      <c r="I897" s="26">
        <v>4291</v>
      </c>
      <c r="J897" s="27">
        <v>5538.5763166503111</v>
      </c>
      <c r="K897" s="27">
        <f t="shared" si="466"/>
        <v>1683.3593000000003</v>
      </c>
      <c r="L897" s="24">
        <v>612</v>
      </c>
      <c r="M897" s="24">
        <v>262</v>
      </c>
      <c r="N897" s="24">
        <v>133</v>
      </c>
      <c r="O897" s="24">
        <f t="shared" si="467"/>
        <v>395</v>
      </c>
      <c r="P897" s="28">
        <v>39.230000000000004</v>
      </c>
      <c r="Q897" s="28">
        <f t="shared" si="468"/>
        <v>0.48169786253834512</v>
      </c>
      <c r="R897" s="29">
        <v>0.45887438860717195</v>
      </c>
      <c r="S897" s="29">
        <v>5.4629095334037231E-2</v>
      </c>
      <c r="T897" s="29">
        <v>0.3524070292395165</v>
      </c>
      <c r="U897" s="28" t="s">
        <v>294</v>
      </c>
      <c r="V897" s="28" t="s">
        <v>295</v>
      </c>
      <c r="W897" s="28">
        <v>0.56613454782445272</v>
      </c>
      <c r="X897" s="27">
        <v>3135.5793986180465</v>
      </c>
      <c r="Y897" s="30">
        <f t="shared" si="469"/>
        <v>2.5110591586385286E-4</v>
      </c>
      <c r="Z897" s="27">
        <f t="shared" si="470"/>
        <v>3135.5793986180465</v>
      </c>
      <c r="AA897" s="27">
        <v>0</v>
      </c>
      <c r="AB897" s="27">
        <v>0</v>
      </c>
      <c r="AC897" s="27">
        <v>0</v>
      </c>
      <c r="AD897" s="27">
        <v>0</v>
      </c>
      <c r="AE897" s="27">
        <v>0</v>
      </c>
      <c r="AF897" s="27">
        <f t="shared" si="471"/>
        <v>0</v>
      </c>
      <c r="AG897" s="27">
        <f t="shared" si="472"/>
        <v>0</v>
      </c>
      <c r="AH897" s="27">
        <v>0</v>
      </c>
      <c r="AI897" s="27">
        <v>0</v>
      </c>
      <c r="AJ897" s="27">
        <v>0</v>
      </c>
      <c r="AK897" s="27">
        <v>0</v>
      </c>
      <c r="AL897" s="27">
        <v>0</v>
      </c>
      <c r="AM897" s="27">
        <v>0</v>
      </c>
      <c r="AN897" s="27">
        <f t="shared" si="473"/>
        <v>0</v>
      </c>
      <c r="AO897" s="27">
        <v>0</v>
      </c>
      <c r="AP897" s="30">
        <f t="shared" si="474"/>
        <v>0</v>
      </c>
      <c r="AQ897" s="30">
        <f t="shared" si="475"/>
        <v>0</v>
      </c>
      <c r="AR897" s="31">
        <f t="shared" si="476"/>
        <v>0</v>
      </c>
      <c r="AS897" s="31">
        <f t="shared" si="498"/>
        <v>0</v>
      </c>
      <c r="AT897" s="32">
        <f t="shared" si="477"/>
        <v>0</v>
      </c>
      <c r="AU897" s="24">
        <v>831.08551620629657</v>
      </c>
      <c r="AV897" s="28">
        <f t="shared" si="478"/>
        <v>2.3079697259729984E-2</v>
      </c>
      <c r="AW897" s="30">
        <f t="shared" si="479"/>
        <v>2.9641809586912374E-4</v>
      </c>
      <c r="AX897" s="33">
        <f t="shared" si="480"/>
        <v>2.3079697259729984E-2</v>
      </c>
      <c r="AY897" s="30">
        <f t="shared" si="481"/>
        <v>2.9641809586912374E-4</v>
      </c>
      <c r="AZ897" s="31">
        <f t="shared" si="482"/>
        <v>0.89707690933135276</v>
      </c>
      <c r="BA897" s="31">
        <f t="shared" si="492"/>
        <v>831.08551620629657</v>
      </c>
      <c r="BB897" s="33">
        <f t="shared" si="483"/>
        <v>0</v>
      </c>
      <c r="BC897" s="31">
        <f t="shared" si="484"/>
        <v>0.45967699839941822</v>
      </c>
      <c r="BD897" s="30">
        <f t="shared" si="485"/>
        <v>2.5110591586385286E-4</v>
      </c>
      <c r="BE897" s="31">
        <f t="shared" si="486"/>
        <v>0.94303247364727505</v>
      </c>
      <c r="BF897" s="31">
        <f t="shared" si="487"/>
        <v>0.50313937579586387</v>
      </c>
      <c r="BG897" s="31">
        <f t="shared" si="488"/>
        <v>0.76359581369982799</v>
      </c>
      <c r="BH897" s="24">
        <v>86.37</v>
      </c>
      <c r="BI897" s="24">
        <v>111.00566861999999</v>
      </c>
      <c r="BJ897" s="24">
        <f t="shared" si="495"/>
        <v>49.894535887263878</v>
      </c>
      <c r="BK897" s="28">
        <f t="shared" si="496"/>
        <v>2.4947267943631939E-2</v>
      </c>
      <c r="BL897" s="28" t="str">
        <f t="shared" si="489"/>
        <v>TRUETRUE</v>
      </c>
      <c r="BM897" s="24" t="str">
        <f t="shared" si="490"/>
        <v>FALSETRUE</v>
      </c>
      <c r="BN897" s="28">
        <v>0.59950000000000003</v>
      </c>
      <c r="BO897" s="28">
        <f t="shared" si="491"/>
        <v>0.53288888888888897</v>
      </c>
      <c r="BP897" s="24">
        <v>14.17</v>
      </c>
      <c r="BQ897" s="24">
        <f t="shared" si="497"/>
        <v>244.66666666666666</v>
      </c>
      <c r="BR897" s="24">
        <v>6</v>
      </c>
      <c r="BS897" s="28">
        <v>29.099999999999998</v>
      </c>
      <c r="BT897" s="28">
        <v>1248.6809999999998</v>
      </c>
      <c r="BU897" s="24">
        <v>0.1</v>
      </c>
      <c r="BV897" s="28">
        <v>8.7900000000000009</v>
      </c>
      <c r="BW897" s="28">
        <v>377.17890000000006</v>
      </c>
      <c r="BX897" s="24">
        <v>1515</v>
      </c>
      <c r="BY897" s="24">
        <v>2527</v>
      </c>
      <c r="BZ897" s="24">
        <v>249</v>
      </c>
      <c r="CA897" s="24">
        <v>1224</v>
      </c>
      <c r="CB897" s="24">
        <v>569</v>
      </c>
      <c r="CC897" s="24">
        <v>2498</v>
      </c>
      <c r="CD897" s="24">
        <v>69.81</v>
      </c>
      <c r="CE897" s="24">
        <v>26.46</v>
      </c>
      <c r="CF897" s="24">
        <v>109.01</v>
      </c>
      <c r="CG897" s="24">
        <v>3706</v>
      </c>
      <c r="CH897" s="24">
        <v>585</v>
      </c>
      <c r="CI897" s="24">
        <v>13.63</v>
      </c>
      <c r="CJ897" s="24" t="s">
        <v>98</v>
      </c>
      <c r="CK897" s="24">
        <v>1044</v>
      </c>
      <c r="CL897" s="28">
        <v>1.02</v>
      </c>
      <c r="CM897" s="28">
        <v>4.17</v>
      </c>
      <c r="CN897" s="24">
        <v>306</v>
      </c>
      <c r="CO897" s="24">
        <v>29.39</v>
      </c>
      <c r="CP897" s="24">
        <v>228</v>
      </c>
      <c r="CQ897" s="24">
        <v>757</v>
      </c>
      <c r="CR897" s="24">
        <v>483</v>
      </c>
      <c r="CS897" s="24">
        <v>1468</v>
      </c>
      <c r="CT897" s="24">
        <v>238</v>
      </c>
      <c r="CU897" s="24">
        <v>584</v>
      </c>
      <c r="CV897" s="24">
        <v>332</v>
      </c>
      <c r="CW897" s="24">
        <v>170</v>
      </c>
      <c r="CX897" s="24">
        <v>57.63</v>
      </c>
      <c r="CY897" s="24">
        <v>94.5</v>
      </c>
      <c r="CZ897" s="24">
        <v>70.489999999999995</v>
      </c>
      <c r="DA897" s="24">
        <v>30.04</v>
      </c>
      <c r="DB897" s="24">
        <v>465</v>
      </c>
      <c r="DC897" s="24">
        <v>6.78</v>
      </c>
      <c r="DD897" s="24">
        <v>17.29</v>
      </c>
      <c r="DE897" s="24">
        <v>102</v>
      </c>
      <c r="DF897" s="24">
        <v>9.8000000000000007</v>
      </c>
      <c r="DG897" s="24">
        <v>15.27</v>
      </c>
      <c r="DH897" s="24">
        <v>13.51</v>
      </c>
    </row>
    <row r="898" spans="1:112" ht="12.3" customHeight="1">
      <c r="A898" s="24">
        <v>909</v>
      </c>
      <c r="B898" s="24" t="s">
        <v>452</v>
      </c>
      <c r="C898" s="24" t="s">
        <v>453</v>
      </c>
      <c r="D898" s="25" t="s">
        <v>323</v>
      </c>
      <c r="E898" s="25" t="s">
        <v>1476</v>
      </c>
      <c r="F898" s="25" t="s">
        <v>2569</v>
      </c>
      <c r="G898" s="25" t="s">
        <v>2570</v>
      </c>
      <c r="H898" s="25" t="s">
        <v>195</v>
      </c>
      <c r="I898" s="26">
        <v>3219</v>
      </c>
      <c r="J898" s="27">
        <v>4154.9002944062804</v>
      </c>
      <c r="K898" s="27">
        <f t="shared" ref="K898:K961" si="499">P898*I898/100</f>
        <v>817.94789999999989</v>
      </c>
      <c r="L898" s="24">
        <v>605</v>
      </c>
      <c r="M898" s="24">
        <v>150</v>
      </c>
      <c r="N898" s="24">
        <v>56</v>
      </c>
      <c r="O898" s="24">
        <f t="shared" ref="O898:O961" si="500">M898+N898</f>
        <v>206</v>
      </c>
      <c r="P898" s="28">
        <v>25.41</v>
      </c>
      <c r="Q898" s="28">
        <f t="shared" ref="Q898:Q961" si="501">_xlfn.PERCENTILE.EXC(W:W,W898)</f>
        <v>0.40797004562195843</v>
      </c>
      <c r="R898" s="29">
        <v>0.45887438860717195</v>
      </c>
      <c r="S898" s="29">
        <v>5.4629095334037231E-2</v>
      </c>
      <c r="T898" s="29">
        <v>0.3524070292395165</v>
      </c>
      <c r="U898" s="28" t="s">
        <v>294</v>
      </c>
      <c r="V898" s="28" t="s">
        <v>295</v>
      </c>
      <c r="W898" s="28">
        <v>0.36669586694415862</v>
      </c>
      <c r="X898" s="27">
        <v>1523.5847655238508</v>
      </c>
      <c r="Y898" s="30">
        <f t="shared" ref="Y898:Y961" si="502">X898/(SUM(X:X))</f>
        <v>1.2201290393465918E-4</v>
      </c>
      <c r="Z898" s="27">
        <f t="shared" ref="Z898:Z961" si="503">X898-AO898</f>
        <v>1523.5847655238508</v>
      </c>
      <c r="AA898" s="27">
        <v>0</v>
      </c>
      <c r="AB898" s="27">
        <v>0</v>
      </c>
      <c r="AC898" s="27">
        <v>0</v>
      </c>
      <c r="AD898" s="27">
        <v>0</v>
      </c>
      <c r="AE898" s="27">
        <v>0</v>
      </c>
      <c r="AF898" s="27">
        <f t="shared" ref="AF898:AF961" si="504">MAX(AA898:AE898)</f>
        <v>0</v>
      </c>
      <c r="AG898" s="27">
        <f t="shared" ref="AG898:AG961" si="505">COUNTIF(AA898:AE898,"&gt;0")</f>
        <v>0</v>
      </c>
      <c r="AH898" s="27">
        <v>0</v>
      </c>
      <c r="AI898" s="27">
        <v>0</v>
      </c>
      <c r="AJ898" s="27">
        <v>0</v>
      </c>
      <c r="AK898" s="27">
        <v>0</v>
      </c>
      <c r="AL898" s="27">
        <v>0</v>
      </c>
      <c r="AM898" s="27">
        <v>0</v>
      </c>
      <c r="AN898" s="27">
        <f t="shared" ref="AN898:AN961" si="506">COUNTIF(AH898:AL898,"&gt;0")</f>
        <v>0</v>
      </c>
      <c r="AO898" s="27">
        <v>0</v>
      </c>
      <c r="AP898" s="30">
        <f t="shared" ref="AP898:AP961" si="507">AO898/(SUM(AO:AO))</f>
        <v>0</v>
      </c>
      <c r="AQ898" s="30">
        <f t="shared" ref="AQ898:AQ961" si="508">AI898/(SUM(AI:AI))</f>
        <v>0</v>
      </c>
      <c r="AR898" s="31">
        <f t="shared" ref="AR898:AR961" si="509">AO898/X898</f>
        <v>0</v>
      </c>
      <c r="AS898" s="31">
        <f t="shared" si="498"/>
        <v>0</v>
      </c>
      <c r="AT898" s="32">
        <f t="shared" ref="AT898:AT961" si="510">AO898/J898</f>
        <v>0</v>
      </c>
      <c r="AU898" s="24">
        <v>252.28675645758113</v>
      </c>
      <c r="AV898" s="28">
        <f t="shared" ref="AV898:AV961" si="511">AU898/(MAX(AU:AU))</f>
        <v>7.0061405813681135E-3</v>
      </c>
      <c r="AW898" s="30">
        <f t="shared" ref="AW898:AW961" si="512">AU898/(SUM(AU:AU))</f>
        <v>8.9981546427998001E-5</v>
      </c>
      <c r="AX898" s="33">
        <f t="shared" ref="AX898:AX961" si="513">AU898/(MAX(AU:AU))</f>
        <v>7.0061405813681135E-3</v>
      </c>
      <c r="AY898" s="30">
        <f t="shared" ref="AY898:AY961" si="514">AW898-AQ898</f>
        <v>8.9981546427998001E-5</v>
      </c>
      <c r="AZ898" s="31">
        <f t="shared" ref="AZ898:AZ961" si="515">(AY898-MIN($AY:$AY))/(MAX($AY:$AY)-MIN($AY:$AY))</f>
        <v>0.89538348549039637</v>
      </c>
      <c r="BA898" s="31">
        <f t="shared" si="492"/>
        <v>252.28675645758113</v>
      </c>
      <c r="BB898" s="33">
        <f t="shared" ref="BB898:BB961" si="516">AI898/AU898</f>
        <v>0</v>
      </c>
      <c r="BC898" s="31">
        <f t="shared" ref="BC898:BC961" si="517">AVERAGE(AZ898,AX898,R898)</f>
        <v>0.45375467155964544</v>
      </c>
      <c r="BD898" s="30">
        <f t="shared" ref="BD898:BD961" si="518">Y898-AP898</f>
        <v>1.2201290393465918E-4</v>
      </c>
      <c r="BE898" s="31">
        <f t="shared" ref="BE898:BE961" si="519">(BD898-MIN($BD:$BD))/(MAX($BD:$BD)-MIN($BD:$BD))</f>
        <v>0.94253258641404813</v>
      </c>
      <c r="BF898" s="31">
        <f t="shared" ref="BF898:BF961" si="520">AVERAGE(BE898,Y898,W898)</f>
        <v>0.4364501554207138</v>
      </c>
      <c r="BG898" s="31">
        <f t="shared" ref="BG898:BG961" si="521">BF898/(MAX(BF:BF))</f>
        <v>0.66238407805139243</v>
      </c>
      <c r="BH898" s="24">
        <v>0</v>
      </c>
      <c r="BI898" s="24">
        <v>51.009062724700001</v>
      </c>
      <c r="BJ898" s="24">
        <f t="shared" si="495"/>
        <v>81.454158780187953</v>
      </c>
      <c r="BK898" s="28">
        <f t="shared" si="496"/>
        <v>4.0727079390093977E-2</v>
      </c>
      <c r="BL898" s="28" t="str">
        <f t="shared" ref="BL898:BL961" si="522">(BG898&gt;0.7191)&amp;(BH898&gt;59)</f>
        <v>FALSEFALSE</v>
      </c>
      <c r="BM898" s="24" t="str">
        <f t="shared" ref="BM898:BM961" si="523">(BC898&gt;0.48)&amp;(BH898&gt;50)</f>
        <v>FALSEFALSE</v>
      </c>
      <c r="BN898" s="28">
        <v>0.49819999999999998</v>
      </c>
      <c r="BO898" s="28">
        <f t="shared" ref="BO898:BO961" si="524">BN898/(MAX(BN:BN))</f>
        <v>0.44284444444444443</v>
      </c>
      <c r="BP898" s="24">
        <v>9.73</v>
      </c>
      <c r="BQ898" s="24">
        <f t="shared" si="497"/>
        <v>229.33333333333334</v>
      </c>
      <c r="BR898" s="24">
        <v>3</v>
      </c>
      <c r="BS898" s="28">
        <v>9.0400000000000009</v>
      </c>
      <c r="BT898" s="28">
        <v>290.99760000000003</v>
      </c>
      <c r="BU898" s="24">
        <v>0.25</v>
      </c>
      <c r="BV898" s="28">
        <v>10.040000000000001</v>
      </c>
      <c r="BW898" s="28">
        <v>323.18760000000003</v>
      </c>
      <c r="BX898" s="24">
        <v>992</v>
      </c>
      <c r="BY898" s="24">
        <v>1991</v>
      </c>
      <c r="BZ898" s="24">
        <v>236</v>
      </c>
      <c r="CA898" s="24">
        <v>763</v>
      </c>
      <c r="CB898" s="24">
        <v>444</v>
      </c>
      <c r="CC898" s="24">
        <v>2012</v>
      </c>
      <c r="CD898" s="24">
        <v>61.68</v>
      </c>
      <c r="CE898" s="24">
        <v>28.85</v>
      </c>
      <c r="CF898" s="24">
        <v>105.95</v>
      </c>
      <c r="CG898" s="24">
        <v>0</v>
      </c>
      <c r="CH898" s="24">
        <v>3219</v>
      </c>
      <c r="CI898" s="24">
        <v>100</v>
      </c>
      <c r="CJ898" s="24" t="s">
        <v>1980</v>
      </c>
      <c r="CK898" s="24">
        <v>818</v>
      </c>
      <c r="CL898" s="28">
        <v>1.01</v>
      </c>
      <c r="CM898" s="28">
        <v>3.98</v>
      </c>
      <c r="CN898" s="24">
        <v>252</v>
      </c>
      <c r="CO898" s="24">
        <v>30.84</v>
      </c>
      <c r="CP898" s="24">
        <v>124</v>
      </c>
      <c r="CQ898" s="24">
        <v>564</v>
      </c>
      <c r="CR898" s="24">
        <v>0</v>
      </c>
      <c r="CS898" s="24">
        <v>688</v>
      </c>
      <c r="CT898" s="24">
        <v>152</v>
      </c>
      <c r="CU898" s="24">
        <v>379</v>
      </c>
      <c r="CV898" s="24">
        <v>273</v>
      </c>
      <c r="CW898" s="24">
        <v>159</v>
      </c>
      <c r="CX898" s="24">
        <v>56.72</v>
      </c>
      <c r="CY898" s="24">
        <v>96.19</v>
      </c>
      <c r="CZ898" s="24">
        <v>74.790000000000006</v>
      </c>
      <c r="DA898" s="24">
        <v>40.56</v>
      </c>
      <c r="DB898" s="24">
        <v>252</v>
      </c>
      <c r="DC898" s="24">
        <v>4.76</v>
      </c>
      <c r="DD898" s="24">
        <v>11.38</v>
      </c>
      <c r="DE898" s="24">
        <v>74</v>
      </c>
      <c r="DF898" s="24">
        <v>9.06</v>
      </c>
      <c r="DG898" s="24">
        <v>2.69</v>
      </c>
      <c r="DH898" s="24">
        <v>9.49</v>
      </c>
    </row>
    <row r="899" spans="1:112" ht="12.3" customHeight="1">
      <c r="A899" s="24">
        <v>910</v>
      </c>
      <c r="B899" s="24" t="s">
        <v>452</v>
      </c>
      <c r="C899" s="24" t="s">
        <v>453</v>
      </c>
      <c r="D899" s="25" t="s">
        <v>1173</v>
      </c>
      <c r="E899" s="25" t="s">
        <v>1174</v>
      </c>
      <c r="F899" s="25" t="s">
        <v>1175</v>
      </c>
      <c r="G899" s="25" t="s">
        <v>1176</v>
      </c>
      <c r="H899" s="25" t="s">
        <v>195</v>
      </c>
      <c r="I899" s="26">
        <v>13005</v>
      </c>
      <c r="J899" s="27">
        <v>16176.403761101721</v>
      </c>
      <c r="K899" s="27">
        <f t="shared" si="499"/>
        <v>3660.9074999999998</v>
      </c>
      <c r="L899" s="24">
        <v>2372</v>
      </c>
      <c r="M899" s="24">
        <v>699</v>
      </c>
      <c r="N899" s="24">
        <v>230</v>
      </c>
      <c r="O899" s="24">
        <f t="shared" si="500"/>
        <v>929</v>
      </c>
      <c r="P899" s="28">
        <v>28.15</v>
      </c>
      <c r="Q899" s="28">
        <f t="shared" si="501"/>
        <v>0.44162987040907764</v>
      </c>
      <c r="R899" s="29">
        <v>0.48114876035378762</v>
      </c>
      <c r="S899" s="29">
        <v>6.8331604336711885E-2</v>
      </c>
      <c r="T899" s="29">
        <v>0.31125353561647323</v>
      </c>
      <c r="U899" s="28" t="s">
        <v>294</v>
      </c>
      <c r="V899" s="28" t="s">
        <v>295</v>
      </c>
      <c r="W899" s="28">
        <v>0.46087849807155329</v>
      </c>
      <c r="X899" s="27">
        <v>7455.3566696155867</v>
      </c>
      <c r="Y899" s="30">
        <f t="shared" si="502"/>
        <v>5.9704568968675946E-4</v>
      </c>
      <c r="Z899" s="27">
        <f t="shared" si="503"/>
        <v>7455.3566696155867</v>
      </c>
      <c r="AA899" s="27">
        <v>0</v>
      </c>
      <c r="AB899" s="27">
        <v>0</v>
      </c>
      <c r="AC899" s="27">
        <v>40</v>
      </c>
      <c r="AD899" s="27">
        <v>0</v>
      </c>
      <c r="AE899" s="27">
        <v>4626</v>
      </c>
      <c r="AF899" s="27">
        <f t="shared" si="504"/>
        <v>4626</v>
      </c>
      <c r="AG899" s="27">
        <f t="shared" si="505"/>
        <v>2</v>
      </c>
      <c r="AH899" s="27">
        <v>0</v>
      </c>
      <c r="AI899" s="27">
        <v>0</v>
      </c>
      <c r="AJ899" s="27">
        <v>40</v>
      </c>
      <c r="AK899" s="27">
        <v>0</v>
      </c>
      <c r="AL899" s="27">
        <v>4626</v>
      </c>
      <c r="AM899" s="27">
        <v>4626</v>
      </c>
      <c r="AN899" s="27">
        <f t="shared" si="506"/>
        <v>2</v>
      </c>
      <c r="AO899" s="27">
        <v>0</v>
      </c>
      <c r="AP899" s="30">
        <f t="shared" si="507"/>
        <v>0</v>
      </c>
      <c r="AQ899" s="30">
        <f t="shared" si="508"/>
        <v>0</v>
      </c>
      <c r="AR899" s="31">
        <f t="shared" si="509"/>
        <v>0</v>
      </c>
      <c r="AS899" s="31">
        <f t="shared" si="498"/>
        <v>0</v>
      </c>
      <c r="AT899" s="32">
        <f t="shared" si="510"/>
        <v>0</v>
      </c>
      <c r="AU899" s="24">
        <v>1974.8643642366058</v>
      </c>
      <c r="AV899" s="28">
        <f t="shared" si="511"/>
        <v>5.4843058586399492E-2</v>
      </c>
      <c r="AW899" s="30">
        <f t="shared" si="512"/>
        <v>7.0436257524850751E-4</v>
      </c>
      <c r="AX899" s="33">
        <f t="shared" si="513"/>
        <v>5.4843058586399492E-2</v>
      </c>
      <c r="AY899" s="30">
        <f t="shared" si="514"/>
        <v>7.0436257524850751E-4</v>
      </c>
      <c r="AZ899" s="31">
        <f t="shared" si="515"/>
        <v>0.90042332695477156</v>
      </c>
      <c r="BA899" s="31">
        <f t="shared" si="492"/>
        <v>1974.8643642366058</v>
      </c>
      <c r="BB899" s="33">
        <f t="shared" si="516"/>
        <v>0</v>
      </c>
      <c r="BC899" s="31">
        <f t="shared" si="517"/>
        <v>0.47880504863165285</v>
      </c>
      <c r="BD899" s="30">
        <f t="shared" si="518"/>
        <v>5.9704568968675946E-4</v>
      </c>
      <c r="BE899" s="31">
        <f t="shared" si="519"/>
        <v>0.94437205720656436</v>
      </c>
      <c r="BF899" s="31">
        <f t="shared" si="520"/>
        <v>0.46861586698926816</v>
      </c>
      <c r="BG899" s="31">
        <f t="shared" si="521"/>
        <v>0.7112007755312364</v>
      </c>
      <c r="BH899" s="24">
        <v>84.06</v>
      </c>
      <c r="BI899" s="24">
        <v>203.51686403799999</v>
      </c>
      <c r="BJ899" s="24">
        <f t="shared" si="495"/>
        <v>79.484340708401035</v>
      </c>
      <c r="BK899" s="28">
        <f t="shared" ref="BK899:BK930" si="525">BJ899/(2000)</f>
        <v>3.9742170354200516E-2</v>
      </c>
      <c r="BL899" s="28" t="str">
        <f t="shared" si="522"/>
        <v>FALSETRUE</v>
      </c>
      <c r="BM899" s="24" t="str">
        <f t="shared" si="523"/>
        <v>FALSETRUE</v>
      </c>
      <c r="BN899" s="28">
        <v>0.46289999999999998</v>
      </c>
      <c r="BO899" s="28">
        <f t="shared" si="524"/>
        <v>0.41146666666666665</v>
      </c>
      <c r="BP899" s="24">
        <v>9.9499999999999993</v>
      </c>
      <c r="BQ899" s="24">
        <f t="shared" si="497"/>
        <v>99.651162790697668</v>
      </c>
      <c r="BR899" s="24">
        <v>43</v>
      </c>
      <c r="BS899" s="28">
        <v>18.75</v>
      </c>
      <c r="BT899" s="28">
        <v>2438.4375</v>
      </c>
      <c r="BU899" s="24">
        <v>0.28000000000000003</v>
      </c>
      <c r="BV899" s="28">
        <v>12.49</v>
      </c>
      <c r="BW899" s="28">
        <v>1624.3245000000002</v>
      </c>
      <c r="BX899" s="24">
        <v>3754</v>
      </c>
      <c r="BY899" s="24">
        <v>8109</v>
      </c>
      <c r="BZ899" s="24">
        <v>1142</v>
      </c>
      <c r="CA899" s="24">
        <v>2892</v>
      </c>
      <c r="CB899" s="24">
        <v>1694</v>
      </c>
      <c r="CC899" s="24">
        <v>8419</v>
      </c>
      <c r="CD899" s="24">
        <v>60.38</v>
      </c>
      <c r="CE899" s="24">
        <v>30.57</v>
      </c>
      <c r="CF899" s="24">
        <v>102.98</v>
      </c>
      <c r="CG899" s="24">
        <v>10932</v>
      </c>
      <c r="CH899" s="24">
        <v>2073</v>
      </c>
      <c r="CI899" s="24">
        <v>15.94</v>
      </c>
      <c r="CJ899" s="24" t="s">
        <v>98</v>
      </c>
      <c r="CK899" s="24">
        <v>3606</v>
      </c>
      <c r="CL899" s="28">
        <v>1.02</v>
      </c>
      <c r="CM899" s="28">
        <v>3.67</v>
      </c>
      <c r="CN899" s="24">
        <v>1339</v>
      </c>
      <c r="CO899" s="24">
        <v>37.24</v>
      </c>
      <c r="CP899" s="24">
        <v>547</v>
      </c>
      <c r="CQ899" s="24">
        <v>1820</v>
      </c>
      <c r="CR899" s="24">
        <v>1819</v>
      </c>
      <c r="CS899" s="24">
        <v>4285</v>
      </c>
      <c r="CT899" s="24">
        <v>549</v>
      </c>
      <c r="CU899" s="24">
        <v>1572</v>
      </c>
      <c r="CV899" s="24">
        <v>1100</v>
      </c>
      <c r="CW899" s="24">
        <v>553</v>
      </c>
      <c r="CX899" s="24">
        <v>62.81</v>
      </c>
      <c r="CY899" s="24">
        <v>97.94</v>
      </c>
      <c r="CZ899" s="24">
        <v>78.569999999999993</v>
      </c>
      <c r="DA899" s="24">
        <v>37.49</v>
      </c>
      <c r="DB899" s="24">
        <v>1062</v>
      </c>
      <c r="DC899" s="24">
        <v>2.41</v>
      </c>
      <c r="DD899" s="24">
        <v>7.93</v>
      </c>
      <c r="DE899" s="24">
        <v>272</v>
      </c>
      <c r="DF899" s="24">
        <v>7.56</v>
      </c>
      <c r="DG899" s="24">
        <v>14.21</v>
      </c>
      <c r="DH899" s="24">
        <v>7.51</v>
      </c>
    </row>
    <row r="900" spans="1:112" ht="12.3" customHeight="1">
      <c r="A900" s="24">
        <v>911</v>
      </c>
      <c r="B900" s="24" t="s">
        <v>452</v>
      </c>
      <c r="C900" s="24" t="s">
        <v>453</v>
      </c>
      <c r="D900" s="25" t="s">
        <v>1173</v>
      </c>
      <c r="E900" s="25" t="s">
        <v>1174</v>
      </c>
      <c r="F900" s="25" t="s">
        <v>2598</v>
      </c>
      <c r="G900" s="25" t="s">
        <v>2599</v>
      </c>
      <c r="H900" s="25" t="s">
        <v>195</v>
      </c>
      <c r="I900" s="26">
        <v>2597</v>
      </c>
      <c r="J900" s="27">
        <v>3230.3053108482254</v>
      </c>
      <c r="K900" s="27">
        <f t="shared" si="499"/>
        <v>663.79319999999996</v>
      </c>
      <c r="L900" s="24">
        <v>466</v>
      </c>
      <c r="M900" s="24">
        <v>124</v>
      </c>
      <c r="N900" s="24">
        <v>36</v>
      </c>
      <c r="O900" s="24">
        <f t="shared" si="500"/>
        <v>160</v>
      </c>
      <c r="P900" s="28">
        <v>25.56</v>
      </c>
      <c r="Q900" s="28">
        <f t="shared" si="501"/>
        <v>0.42739409849456489</v>
      </c>
      <c r="R900" s="29">
        <v>0.48114876035378762</v>
      </c>
      <c r="S900" s="29">
        <v>6.8331604336711885E-2</v>
      </c>
      <c r="T900" s="29">
        <v>0.31125353561647323</v>
      </c>
      <c r="U900" s="28" t="s">
        <v>294</v>
      </c>
      <c r="V900" s="28" t="s">
        <v>295</v>
      </c>
      <c r="W900" s="28">
        <v>0.41847440180138207</v>
      </c>
      <c r="X900" s="27">
        <v>1351.8000825930387</v>
      </c>
      <c r="Y900" s="30">
        <f t="shared" si="502"/>
        <v>1.0825590892514524E-4</v>
      </c>
      <c r="Z900" s="27">
        <f t="shared" si="503"/>
        <v>1351.8000825930387</v>
      </c>
      <c r="AA900" s="27">
        <v>0</v>
      </c>
      <c r="AB900" s="27">
        <v>0</v>
      </c>
      <c r="AC900" s="27">
        <v>82</v>
      </c>
      <c r="AD900" s="27">
        <v>0</v>
      </c>
      <c r="AE900" s="27">
        <v>0</v>
      </c>
      <c r="AF900" s="27">
        <f t="shared" si="504"/>
        <v>82</v>
      </c>
      <c r="AG900" s="27">
        <f t="shared" si="505"/>
        <v>1</v>
      </c>
      <c r="AH900" s="27">
        <v>0</v>
      </c>
      <c r="AI900" s="27">
        <v>0</v>
      </c>
      <c r="AJ900" s="27">
        <v>0</v>
      </c>
      <c r="AK900" s="27">
        <v>0</v>
      </c>
      <c r="AL900" s="27">
        <v>0</v>
      </c>
      <c r="AM900" s="27">
        <v>0</v>
      </c>
      <c r="AN900" s="27">
        <f t="shared" si="506"/>
        <v>0</v>
      </c>
      <c r="AO900" s="27">
        <v>0</v>
      </c>
      <c r="AP900" s="30">
        <f t="shared" si="507"/>
        <v>0</v>
      </c>
      <c r="AQ900" s="30">
        <f t="shared" si="508"/>
        <v>0</v>
      </c>
      <c r="AR900" s="31">
        <f t="shared" si="509"/>
        <v>0</v>
      </c>
      <c r="AS900" s="31">
        <f t="shared" si="498"/>
        <v>0</v>
      </c>
      <c r="AT900" s="32">
        <f t="shared" si="510"/>
        <v>0</v>
      </c>
      <c r="AU900" s="24">
        <v>223.04685616013666</v>
      </c>
      <c r="AV900" s="28">
        <f t="shared" si="511"/>
        <v>6.1941326307901456E-3</v>
      </c>
      <c r="AW900" s="30">
        <f t="shared" si="512"/>
        <v>7.9552733266705832E-5</v>
      </c>
      <c r="AX900" s="33">
        <f t="shared" si="513"/>
        <v>6.1941326307901456E-3</v>
      </c>
      <c r="AY900" s="30">
        <f t="shared" si="514"/>
        <v>7.9552733266705832E-5</v>
      </c>
      <c r="AZ900" s="31">
        <f t="shared" si="515"/>
        <v>0.89529793668187374</v>
      </c>
      <c r="BA900" s="31">
        <f t="shared" si="492"/>
        <v>223.04685616013666</v>
      </c>
      <c r="BB900" s="33">
        <f t="shared" si="516"/>
        <v>0</v>
      </c>
      <c r="BC900" s="31">
        <f t="shared" si="517"/>
        <v>0.4608802765554838</v>
      </c>
      <c r="BD900" s="30">
        <f t="shared" si="518"/>
        <v>1.0825590892514524E-4</v>
      </c>
      <c r="BE900" s="31">
        <f t="shared" si="519"/>
        <v>0.94247931516357497</v>
      </c>
      <c r="BF900" s="31">
        <f t="shared" si="520"/>
        <v>0.45368732429129405</v>
      </c>
      <c r="BG900" s="31">
        <f t="shared" si="521"/>
        <v>0.68854428459215877</v>
      </c>
      <c r="BH900" s="24">
        <v>0</v>
      </c>
      <c r="BI900" s="24">
        <v>49.856978920000003</v>
      </c>
      <c r="BJ900" s="24">
        <f t="shared" si="495"/>
        <v>64.791437042977279</v>
      </c>
      <c r="BK900" s="28">
        <f t="shared" si="525"/>
        <v>3.2395718521488641E-2</v>
      </c>
      <c r="BL900" s="28" t="str">
        <f t="shared" si="522"/>
        <v>FALSEFALSE</v>
      </c>
      <c r="BM900" s="24" t="str">
        <f t="shared" si="523"/>
        <v>FALSEFALSE</v>
      </c>
      <c r="BN900" s="28">
        <v>0.46939999999999998</v>
      </c>
      <c r="BO900" s="28">
        <f t="shared" si="524"/>
        <v>0.41724444444444442</v>
      </c>
      <c r="BP900" s="24">
        <v>11</v>
      </c>
      <c r="BQ900" s="24">
        <f t="shared" si="497"/>
        <v>106.6</v>
      </c>
      <c r="BR900" s="24">
        <v>5</v>
      </c>
      <c r="BS900" s="28">
        <v>33.43</v>
      </c>
      <c r="BT900" s="28">
        <v>868.1771</v>
      </c>
      <c r="BU900" s="24">
        <v>0.87</v>
      </c>
      <c r="BV900" s="28">
        <v>6.8</v>
      </c>
      <c r="BW900" s="28">
        <v>176.59599999999998</v>
      </c>
      <c r="BX900" s="24">
        <v>775</v>
      </c>
      <c r="BY900" s="24">
        <v>1651</v>
      </c>
      <c r="BZ900" s="24">
        <v>171</v>
      </c>
      <c r="CA900" s="24">
        <v>602</v>
      </c>
      <c r="CB900" s="24">
        <v>347</v>
      </c>
      <c r="CC900" s="24">
        <v>1648</v>
      </c>
      <c r="CD900" s="24">
        <v>57.3</v>
      </c>
      <c r="CE900" s="24">
        <v>28.84</v>
      </c>
      <c r="CF900" s="24">
        <v>109.1</v>
      </c>
      <c r="CG900" s="24">
        <v>0</v>
      </c>
      <c r="CH900" s="24">
        <v>2597</v>
      </c>
      <c r="CI900" s="24">
        <v>100</v>
      </c>
      <c r="CJ900" s="24" t="s">
        <v>1980</v>
      </c>
      <c r="CK900" s="24">
        <v>704</v>
      </c>
      <c r="CL900" s="28">
        <v>1.02</v>
      </c>
      <c r="CM900" s="28">
        <v>3.75</v>
      </c>
      <c r="CN900" s="24">
        <v>265</v>
      </c>
      <c r="CO900" s="24">
        <v>37.700000000000003</v>
      </c>
      <c r="CP900" s="24">
        <v>181</v>
      </c>
      <c r="CQ900" s="24">
        <v>352</v>
      </c>
      <c r="CR900" s="24">
        <v>0</v>
      </c>
      <c r="CS900" s="24">
        <v>533</v>
      </c>
      <c r="CT900" s="24">
        <v>151</v>
      </c>
      <c r="CU900" s="24">
        <v>318</v>
      </c>
      <c r="CV900" s="24">
        <v>229</v>
      </c>
      <c r="CW900" s="24">
        <v>143</v>
      </c>
      <c r="CX900" s="24">
        <v>73.66</v>
      </c>
      <c r="CY900" s="24">
        <v>98.15</v>
      </c>
      <c r="CZ900" s="24">
        <v>80.63</v>
      </c>
      <c r="DA900" s="24">
        <v>41.45</v>
      </c>
      <c r="DB900" s="24">
        <v>234</v>
      </c>
      <c r="DC900" s="24">
        <v>2.4500000000000002</v>
      </c>
      <c r="DD900" s="24">
        <v>7.97</v>
      </c>
      <c r="DE900" s="24">
        <v>74</v>
      </c>
      <c r="DF900" s="24">
        <v>10.53</v>
      </c>
      <c r="DG900" s="24">
        <v>2.84</v>
      </c>
      <c r="DH900" s="24">
        <v>8.15</v>
      </c>
    </row>
    <row r="901" spans="1:112" ht="12.3" customHeight="1">
      <c r="A901" s="24">
        <v>912</v>
      </c>
      <c r="B901" s="24" t="s">
        <v>452</v>
      </c>
      <c r="C901" s="24" t="s">
        <v>453</v>
      </c>
      <c r="D901" s="25" t="s">
        <v>1173</v>
      </c>
      <c r="E901" s="25" t="s">
        <v>1174</v>
      </c>
      <c r="F901" s="25" t="s">
        <v>2618</v>
      </c>
      <c r="G901" s="25" t="s">
        <v>2619</v>
      </c>
      <c r="H901" s="25" t="s">
        <v>195</v>
      </c>
      <c r="I901" s="26">
        <v>2497</v>
      </c>
      <c r="J901" s="27">
        <v>3105.9192765452517</v>
      </c>
      <c r="K901" s="27">
        <f t="shared" si="499"/>
        <v>909.90679999999998</v>
      </c>
      <c r="L901" s="24">
        <v>450</v>
      </c>
      <c r="M901" s="24">
        <v>191</v>
      </c>
      <c r="N901" s="24">
        <v>67</v>
      </c>
      <c r="O901" s="24">
        <f t="shared" si="500"/>
        <v>258</v>
      </c>
      <c r="P901" s="28">
        <v>36.44</v>
      </c>
      <c r="Q901" s="28">
        <f t="shared" si="501"/>
        <v>0.49443737094242363</v>
      </c>
      <c r="R901" s="29">
        <v>0.48114876035378762</v>
      </c>
      <c r="S901" s="29">
        <v>6.8331604336711885E-2</v>
      </c>
      <c r="T901" s="29">
        <v>0.31125353561647323</v>
      </c>
      <c r="U901" s="28" t="s">
        <v>294</v>
      </c>
      <c r="V901" s="28" t="s">
        <v>295</v>
      </c>
      <c r="W901" s="28">
        <v>0.59660435061198602</v>
      </c>
      <c r="X901" s="27">
        <v>1853.0049530365293</v>
      </c>
      <c r="Y901" s="30">
        <f t="shared" si="502"/>
        <v>1.4839378841357572E-4</v>
      </c>
      <c r="Z901" s="27">
        <f t="shared" si="503"/>
        <v>1853.0049530365293</v>
      </c>
      <c r="AA901" s="27">
        <v>0</v>
      </c>
      <c r="AB901" s="27">
        <v>0</v>
      </c>
      <c r="AC901" s="27">
        <v>38</v>
      </c>
      <c r="AD901" s="27">
        <v>0</v>
      </c>
      <c r="AE901" s="27">
        <v>0</v>
      </c>
      <c r="AF901" s="27">
        <f t="shared" si="504"/>
        <v>38</v>
      </c>
      <c r="AG901" s="27">
        <f t="shared" si="505"/>
        <v>1</v>
      </c>
      <c r="AH901" s="27">
        <v>0</v>
      </c>
      <c r="AI901" s="27">
        <v>0</v>
      </c>
      <c r="AJ901" s="27">
        <v>38</v>
      </c>
      <c r="AK901" s="27">
        <v>0</v>
      </c>
      <c r="AL901" s="27">
        <v>0</v>
      </c>
      <c r="AM901" s="27">
        <v>38</v>
      </c>
      <c r="AN901" s="27">
        <f t="shared" si="506"/>
        <v>1</v>
      </c>
      <c r="AO901" s="27">
        <v>0</v>
      </c>
      <c r="AP901" s="30">
        <f t="shared" si="507"/>
        <v>0</v>
      </c>
      <c r="AQ901" s="30">
        <f t="shared" si="508"/>
        <v>0</v>
      </c>
      <c r="AR901" s="31">
        <f t="shared" si="509"/>
        <v>0</v>
      </c>
      <c r="AS901" s="31">
        <f t="shared" si="498"/>
        <v>0</v>
      </c>
      <c r="AT901" s="32">
        <f t="shared" si="510"/>
        <v>0</v>
      </c>
      <c r="AU901" s="24">
        <v>207.02170966235914</v>
      </c>
      <c r="AV901" s="28">
        <f t="shared" si="511"/>
        <v>5.7491055878453618E-3</v>
      </c>
      <c r="AW901" s="30">
        <f t="shared" si="512"/>
        <v>7.3837144054444959E-5</v>
      </c>
      <c r="AX901" s="33">
        <f t="shared" si="513"/>
        <v>5.7491055878453618E-3</v>
      </c>
      <c r="AY901" s="30">
        <f t="shared" si="514"/>
        <v>7.3837144054444959E-5</v>
      </c>
      <c r="AZ901" s="31">
        <f t="shared" si="515"/>
        <v>0.89525105101621338</v>
      </c>
      <c r="BA901" s="31">
        <f t="shared" si="492"/>
        <v>207.02170966235914</v>
      </c>
      <c r="BB901" s="33">
        <f t="shared" si="516"/>
        <v>0</v>
      </c>
      <c r="BC901" s="31">
        <f t="shared" si="517"/>
        <v>0.46071630565261551</v>
      </c>
      <c r="BD901" s="30">
        <f t="shared" si="518"/>
        <v>1.4839378841357572E-4</v>
      </c>
      <c r="BE901" s="31">
        <f t="shared" si="519"/>
        <v>0.94263474118722423</v>
      </c>
      <c r="BF901" s="31">
        <f t="shared" si="520"/>
        <v>0.51312916186254132</v>
      </c>
      <c r="BG901" s="31">
        <f t="shared" si="521"/>
        <v>0.77875693840449967</v>
      </c>
      <c r="BH901" s="24">
        <v>0</v>
      </c>
      <c r="BI901" s="24">
        <v>80.3284545928</v>
      </c>
      <c r="BJ901" s="24">
        <f t="shared" si="495"/>
        <v>38.665243745690603</v>
      </c>
      <c r="BK901" s="28">
        <f t="shared" si="525"/>
        <v>1.9332621872845301E-2</v>
      </c>
      <c r="BL901" s="28" t="str">
        <f t="shared" si="522"/>
        <v>TRUEFALSE</v>
      </c>
      <c r="BM901" s="24" t="str">
        <f t="shared" si="523"/>
        <v>FALSEFALSE</v>
      </c>
      <c r="BN901" s="28">
        <v>0.4269</v>
      </c>
      <c r="BO901" s="28">
        <f t="shared" si="524"/>
        <v>0.37946666666666667</v>
      </c>
      <c r="BP901" s="24">
        <v>19.489999999999998</v>
      </c>
      <c r="BQ901" s="24">
        <f t="shared" si="497"/>
        <v>115.66666666666667</v>
      </c>
      <c r="BR901" s="24">
        <v>3</v>
      </c>
      <c r="BS901" s="28">
        <v>31.79</v>
      </c>
      <c r="BT901" s="28">
        <v>793.79630000000009</v>
      </c>
      <c r="BU901" s="24">
        <v>1.55</v>
      </c>
      <c r="BV901" s="28">
        <v>18.13</v>
      </c>
      <c r="BW901" s="28">
        <v>452.70609999999999</v>
      </c>
      <c r="BX901" s="24">
        <v>669</v>
      </c>
      <c r="BY901" s="24">
        <v>1567</v>
      </c>
      <c r="BZ901" s="24">
        <v>261</v>
      </c>
      <c r="CA901" s="24">
        <v>519</v>
      </c>
      <c r="CB901" s="24">
        <v>304</v>
      </c>
      <c r="CC901" s="24">
        <v>1674</v>
      </c>
      <c r="CD901" s="24">
        <v>59.35</v>
      </c>
      <c r="CE901" s="24">
        <v>32.28</v>
      </c>
      <c r="CF901" s="24">
        <v>119.61</v>
      </c>
      <c r="CG901" s="24">
        <v>0</v>
      </c>
      <c r="CH901" s="24">
        <v>2497</v>
      </c>
      <c r="CI901" s="24">
        <v>100</v>
      </c>
      <c r="CJ901" s="24" t="s">
        <v>1980</v>
      </c>
      <c r="CK901" s="24">
        <v>727</v>
      </c>
      <c r="CL901" s="28">
        <v>1.02</v>
      </c>
      <c r="CM901" s="28">
        <v>3.51</v>
      </c>
      <c r="CN901" s="24">
        <v>237</v>
      </c>
      <c r="CO901" s="24">
        <v>32.64</v>
      </c>
      <c r="CP901" s="24">
        <v>172</v>
      </c>
      <c r="CQ901" s="24">
        <v>175</v>
      </c>
      <c r="CR901" s="24">
        <v>0</v>
      </c>
      <c r="CS901" s="24">
        <v>347</v>
      </c>
      <c r="CT901" s="24">
        <v>83</v>
      </c>
      <c r="CU901" s="24">
        <v>268</v>
      </c>
      <c r="CV901" s="24">
        <v>193</v>
      </c>
      <c r="CW901" s="24">
        <v>102</v>
      </c>
      <c r="CX901" s="24">
        <v>49.7</v>
      </c>
      <c r="CY901" s="24">
        <v>95.04</v>
      </c>
      <c r="CZ901" s="24">
        <v>76.28</v>
      </c>
      <c r="DA901" s="24">
        <v>33.01</v>
      </c>
      <c r="DB901" s="24">
        <v>408</v>
      </c>
      <c r="DC901" s="24">
        <v>6.37</v>
      </c>
      <c r="DD901" s="24">
        <v>6.47</v>
      </c>
      <c r="DE901" s="24">
        <v>84</v>
      </c>
      <c r="DF901" s="24">
        <v>11.57</v>
      </c>
      <c r="DG901" s="24">
        <v>8.1300000000000008</v>
      </c>
      <c r="DH901" s="24">
        <v>20.34</v>
      </c>
    </row>
    <row r="902" spans="1:112" ht="12.3" customHeight="1">
      <c r="A902" s="24">
        <v>913</v>
      </c>
      <c r="B902" s="24" t="s">
        <v>452</v>
      </c>
      <c r="C902" s="24" t="s">
        <v>453</v>
      </c>
      <c r="D902" s="25" t="s">
        <v>1173</v>
      </c>
      <c r="E902" s="25" t="s">
        <v>1174</v>
      </c>
      <c r="F902" s="25" t="s">
        <v>2679</v>
      </c>
      <c r="G902" s="25" t="s">
        <v>2680</v>
      </c>
      <c r="H902" s="25" t="s">
        <v>195</v>
      </c>
      <c r="I902" s="26">
        <v>1982</v>
      </c>
      <c r="J902" s="27">
        <v>2465.3311998849376</v>
      </c>
      <c r="K902" s="27">
        <f t="shared" si="499"/>
        <v>422.76059999999995</v>
      </c>
      <c r="L902" s="24">
        <v>424</v>
      </c>
      <c r="M902" s="24">
        <v>93</v>
      </c>
      <c r="N902" s="24">
        <v>22</v>
      </c>
      <c r="O902" s="24">
        <f t="shared" si="500"/>
        <v>115</v>
      </c>
      <c r="P902" s="28">
        <v>21.33</v>
      </c>
      <c r="Q902" s="28">
        <f t="shared" si="501"/>
        <v>0.40125297895858181</v>
      </c>
      <c r="R902" s="29">
        <v>0.48114876035378762</v>
      </c>
      <c r="S902" s="29">
        <v>6.8331604336711885E-2</v>
      </c>
      <c r="T902" s="29">
        <v>0.31125353561647323</v>
      </c>
      <c r="U902" s="28" t="s">
        <v>294</v>
      </c>
      <c r="V902" s="28" t="s">
        <v>295</v>
      </c>
      <c r="W902" s="28">
        <v>0.3492198353060828</v>
      </c>
      <c r="X902" s="27">
        <v>860.94255559876547</v>
      </c>
      <c r="Y902" s="30">
        <f t="shared" si="502"/>
        <v>6.8946673468091787E-5</v>
      </c>
      <c r="Z902" s="27">
        <f t="shared" si="503"/>
        <v>860.94255559876547</v>
      </c>
      <c r="AA902" s="27">
        <v>0</v>
      </c>
      <c r="AB902" s="27">
        <v>0</v>
      </c>
      <c r="AC902" s="27">
        <v>30</v>
      </c>
      <c r="AD902" s="27">
        <v>0</v>
      </c>
      <c r="AE902" s="27">
        <v>0</v>
      </c>
      <c r="AF902" s="27">
        <f t="shared" si="504"/>
        <v>30</v>
      </c>
      <c r="AG902" s="27">
        <f t="shared" si="505"/>
        <v>1</v>
      </c>
      <c r="AH902" s="27">
        <v>0</v>
      </c>
      <c r="AI902" s="27">
        <v>0</v>
      </c>
      <c r="AJ902" s="27">
        <v>0</v>
      </c>
      <c r="AK902" s="27">
        <v>0</v>
      </c>
      <c r="AL902" s="27">
        <v>0</v>
      </c>
      <c r="AM902" s="27">
        <v>0</v>
      </c>
      <c r="AN902" s="27">
        <f t="shared" si="506"/>
        <v>0</v>
      </c>
      <c r="AO902" s="27">
        <v>0</v>
      </c>
      <c r="AP902" s="30">
        <f t="shared" si="507"/>
        <v>0</v>
      </c>
      <c r="AQ902" s="30">
        <f t="shared" si="508"/>
        <v>0</v>
      </c>
      <c r="AR902" s="31">
        <f t="shared" si="509"/>
        <v>0</v>
      </c>
      <c r="AS902" s="31">
        <f t="shared" si="498"/>
        <v>0</v>
      </c>
      <c r="AT902" s="32">
        <f t="shared" si="510"/>
        <v>0</v>
      </c>
      <c r="AU902" s="24">
        <v>122.92538202774115</v>
      </c>
      <c r="AV902" s="28">
        <f t="shared" si="511"/>
        <v>3.4137047841809377E-3</v>
      </c>
      <c r="AW902" s="30">
        <f t="shared" si="512"/>
        <v>4.3843030547536302E-5</v>
      </c>
      <c r="AX902" s="33">
        <f t="shared" si="513"/>
        <v>3.4137047841809377E-3</v>
      </c>
      <c r="AY902" s="30">
        <f t="shared" si="514"/>
        <v>4.3843030547536302E-5</v>
      </c>
      <c r="AZ902" s="31">
        <f t="shared" si="515"/>
        <v>0.89500500569604868</v>
      </c>
      <c r="BA902" s="31">
        <f t="shared" ref="BA902:BA965" si="526">AU902-AI902</f>
        <v>122.92538202774115</v>
      </c>
      <c r="BB902" s="33">
        <f t="shared" si="516"/>
        <v>0</v>
      </c>
      <c r="BC902" s="31">
        <f t="shared" si="517"/>
        <v>0.45985582361133909</v>
      </c>
      <c r="BD902" s="30">
        <f t="shared" si="518"/>
        <v>6.8946673468091787E-5</v>
      </c>
      <c r="BE902" s="31">
        <f t="shared" si="519"/>
        <v>0.94232709790053937</v>
      </c>
      <c r="BF902" s="31">
        <f t="shared" si="520"/>
        <v>0.43053862662669679</v>
      </c>
      <c r="BG902" s="31">
        <f t="shared" si="521"/>
        <v>0.65341237188640156</v>
      </c>
      <c r="BH902" s="24">
        <v>0</v>
      </c>
      <c r="BI902" s="24">
        <v>52.221763922299999</v>
      </c>
      <c r="BJ902" s="24">
        <f t="shared" si="495"/>
        <v>47.208884088118282</v>
      </c>
      <c r="BK902" s="28">
        <f t="shared" si="525"/>
        <v>2.3604442044059142E-2</v>
      </c>
      <c r="BL902" s="28" t="str">
        <f t="shared" si="522"/>
        <v>FALSEFALSE</v>
      </c>
      <c r="BM902" s="24" t="str">
        <f t="shared" si="523"/>
        <v>FALSEFALSE</v>
      </c>
      <c r="BN902" s="28">
        <v>0.37929999999999997</v>
      </c>
      <c r="BO902" s="28">
        <f t="shared" si="524"/>
        <v>0.33715555555555554</v>
      </c>
      <c r="BP902" s="24">
        <v>13.52</v>
      </c>
      <c r="BQ902" s="24">
        <f t="shared" si="497"/>
        <v>88</v>
      </c>
      <c r="BR902" s="24">
        <v>4</v>
      </c>
      <c r="BS902" s="28">
        <v>35.230000000000004</v>
      </c>
      <c r="BT902" s="28">
        <v>698.25860000000011</v>
      </c>
      <c r="BU902" s="24">
        <v>0.52</v>
      </c>
      <c r="BV902" s="28">
        <v>13.65</v>
      </c>
      <c r="BW902" s="28">
        <v>270.54300000000001</v>
      </c>
      <c r="BX902" s="24">
        <v>473</v>
      </c>
      <c r="BY902" s="24">
        <v>1247</v>
      </c>
      <c r="BZ902" s="24">
        <v>262</v>
      </c>
      <c r="CA902" s="24">
        <v>345</v>
      </c>
      <c r="CB902" s="24">
        <v>254</v>
      </c>
      <c r="CC902" s="24">
        <v>1383</v>
      </c>
      <c r="CD902" s="24">
        <v>58.94</v>
      </c>
      <c r="CE902" s="24">
        <v>34.979999999999997</v>
      </c>
      <c r="CF902" s="24">
        <v>104.96</v>
      </c>
      <c r="CG902" s="24">
        <v>0</v>
      </c>
      <c r="CH902" s="24">
        <v>1982</v>
      </c>
      <c r="CI902" s="24">
        <v>100</v>
      </c>
      <c r="CJ902" s="24" t="s">
        <v>1980</v>
      </c>
      <c r="CK902" s="24">
        <v>610</v>
      </c>
      <c r="CL902" s="28">
        <v>1.05</v>
      </c>
      <c r="CM902" s="28">
        <v>3.42</v>
      </c>
      <c r="CN902" s="24">
        <v>200</v>
      </c>
      <c r="CO902" s="24">
        <v>32.840000000000003</v>
      </c>
      <c r="CP902" s="24">
        <v>58</v>
      </c>
      <c r="CQ902" s="24">
        <v>137</v>
      </c>
      <c r="CR902" s="24">
        <v>157</v>
      </c>
      <c r="CS902" s="24">
        <v>352</v>
      </c>
      <c r="CT902" s="24">
        <v>60</v>
      </c>
      <c r="CU902" s="24">
        <v>205</v>
      </c>
      <c r="CV902" s="24">
        <v>163</v>
      </c>
      <c r="CW902" s="24">
        <v>102</v>
      </c>
      <c r="CX902" s="24">
        <v>57.14</v>
      </c>
      <c r="CY902" s="24">
        <v>98.09</v>
      </c>
      <c r="CZ902" s="24">
        <v>76.89</v>
      </c>
      <c r="DA902" s="24">
        <v>47</v>
      </c>
      <c r="DB902" s="24">
        <v>232</v>
      </c>
      <c r="DC902" s="24">
        <v>2.56</v>
      </c>
      <c r="DD902" s="24">
        <v>8.5399999999999991</v>
      </c>
      <c r="DE902" s="24">
        <v>60</v>
      </c>
      <c r="DF902" s="24">
        <v>9.85</v>
      </c>
      <c r="DG902" s="24">
        <v>3.28</v>
      </c>
      <c r="DH902" s="24">
        <v>6.86</v>
      </c>
    </row>
    <row r="903" spans="1:112" ht="12.3" customHeight="1">
      <c r="A903" s="24">
        <v>914</v>
      </c>
      <c r="B903" s="24" t="s">
        <v>452</v>
      </c>
      <c r="C903" s="24" t="s">
        <v>453</v>
      </c>
      <c r="D903" s="25" t="s">
        <v>1173</v>
      </c>
      <c r="E903" s="25" t="s">
        <v>1174</v>
      </c>
      <c r="F903" s="25" t="s">
        <v>2711</v>
      </c>
      <c r="G903" s="25" t="s">
        <v>2712</v>
      </c>
      <c r="H903" s="25" t="s">
        <v>195</v>
      </c>
      <c r="I903" s="26">
        <v>1131</v>
      </c>
      <c r="J903" s="27">
        <v>1406.8060479666319</v>
      </c>
      <c r="K903" s="27">
        <f t="shared" si="499"/>
        <v>523.53989999999999</v>
      </c>
      <c r="L903" s="24">
        <v>188</v>
      </c>
      <c r="M903" s="24">
        <v>112</v>
      </c>
      <c r="N903" s="24">
        <v>50</v>
      </c>
      <c r="O903" s="24">
        <f t="shared" si="500"/>
        <v>162</v>
      </c>
      <c r="P903" s="28">
        <v>46.29</v>
      </c>
      <c r="Q903" s="28">
        <f t="shared" si="501"/>
        <v>0.5833579205521926</v>
      </c>
      <c r="R903" s="29">
        <v>0.48114876035378762</v>
      </c>
      <c r="S903" s="29">
        <v>6.8331604336711885E-2</v>
      </c>
      <c r="T903" s="29">
        <v>0.31125353561647323</v>
      </c>
      <c r="U903" s="28" t="s">
        <v>294</v>
      </c>
      <c r="V903" s="28" t="s">
        <v>295</v>
      </c>
      <c r="W903" s="28">
        <v>0.75787089434217425</v>
      </c>
      <c r="X903" s="27">
        <v>1066.1773577384511</v>
      </c>
      <c r="Y903" s="30">
        <f t="shared" si="502"/>
        <v>8.5382447022777047E-5</v>
      </c>
      <c r="Z903" s="27">
        <f t="shared" si="503"/>
        <v>1066.1773577384511</v>
      </c>
      <c r="AA903" s="27">
        <v>0</v>
      </c>
      <c r="AB903" s="27">
        <v>0</v>
      </c>
      <c r="AC903" s="27">
        <v>23</v>
      </c>
      <c r="AD903" s="27">
        <v>0</v>
      </c>
      <c r="AE903" s="27">
        <v>0</v>
      </c>
      <c r="AF903" s="27">
        <f t="shared" si="504"/>
        <v>23</v>
      </c>
      <c r="AG903" s="27">
        <f t="shared" si="505"/>
        <v>1</v>
      </c>
      <c r="AH903" s="27">
        <v>0</v>
      </c>
      <c r="AI903" s="27">
        <v>0</v>
      </c>
      <c r="AJ903" s="27">
        <v>23</v>
      </c>
      <c r="AK903" s="27">
        <v>0</v>
      </c>
      <c r="AL903" s="27">
        <v>0</v>
      </c>
      <c r="AM903" s="27">
        <v>23</v>
      </c>
      <c r="AN903" s="27">
        <f t="shared" si="506"/>
        <v>1</v>
      </c>
      <c r="AO903" s="27">
        <v>0</v>
      </c>
      <c r="AP903" s="30">
        <f t="shared" si="507"/>
        <v>0</v>
      </c>
      <c r="AQ903" s="30">
        <f t="shared" si="508"/>
        <v>0</v>
      </c>
      <c r="AR903" s="31">
        <f t="shared" si="509"/>
        <v>0</v>
      </c>
      <c r="AS903" s="31">
        <f t="shared" si="498"/>
        <v>0</v>
      </c>
      <c r="AT903" s="32">
        <f t="shared" si="510"/>
        <v>0</v>
      </c>
      <c r="AU903" s="24">
        <v>88.670894638034383</v>
      </c>
      <c r="AV903" s="28">
        <f t="shared" si="511"/>
        <v>2.462439019918205E-3</v>
      </c>
      <c r="AW903" s="30">
        <f t="shared" si="512"/>
        <v>3.1625695834041668E-5</v>
      </c>
      <c r="AX903" s="33">
        <f t="shared" si="513"/>
        <v>2.462439019918205E-3</v>
      </c>
      <c r="AY903" s="30">
        <f t="shared" si="514"/>
        <v>3.1625695834041668E-5</v>
      </c>
      <c r="AZ903" s="31">
        <f t="shared" si="515"/>
        <v>0.89490478543014718</v>
      </c>
      <c r="BA903" s="31">
        <f t="shared" si="526"/>
        <v>88.670894638034383</v>
      </c>
      <c r="BB903" s="33">
        <f t="shared" si="516"/>
        <v>0</v>
      </c>
      <c r="BC903" s="31">
        <f t="shared" si="517"/>
        <v>0.45950532826795093</v>
      </c>
      <c r="BD903" s="30">
        <f t="shared" si="518"/>
        <v>8.5382447022777047E-5</v>
      </c>
      <c r="BE903" s="31">
        <f t="shared" si="519"/>
        <v>0.94239074219270824</v>
      </c>
      <c r="BF903" s="31">
        <f t="shared" si="520"/>
        <v>0.56678233966063507</v>
      </c>
      <c r="BG903" s="31">
        <f t="shared" si="521"/>
        <v>0.86018435976962693</v>
      </c>
      <c r="BH903" s="24">
        <v>0</v>
      </c>
      <c r="BI903" s="24">
        <v>20.717143140099999</v>
      </c>
      <c r="BJ903" s="24">
        <f t="shared" si="495"/>
        <v>67.905407538726962</v>
      </c>
      <c r="BK903" s="28">
        <f t="shared" si="525"/>
        <v>3.3952703769363483E-2</v>
      </c>
      <c r="BL903" s="28" t="str">
        <f t="shared" si="522"/>
        <v>TRUEFALSE</v>
      </c>
      <c r="BM903" s="24" t="str">
        <f t="shared" si="523"/>
        <v>FALSEFALSE</v>
      </c>
      <c r="BN903" s="28">
        <v>0.41240000000000004</v>
      </c>
      <c r="BO903" s="28">
        <f t="shared" si="524"/>
        <v>0.36657777777777784</v>
      </c>
      <c r="BP903" s="24">
        <v>10.41</v>
      </c>
      <c r="BQ903" s="24">
        <f t="shared" si="497"/>
        <v>117</v>
      </c>
      <c r="BR903" s="24">
        <v>1</v>
      </c>
      <c r="BS903" s="28">
        <v>35.39</v>
      </c>
      <c r="BT903" s="28">
        <v>400.26089999999999</v>
      </c>
      <c r="BU903" s="24">
        <v>0.28999999999999998</v>
      </c>
      <c r="BV903" s="28">
        <v>12.379999999999999</v>
      </c>
      <c r="BW903" s="28">
        <v>140.01779999999999</v>
      </c>
      <c r="BX903" s="24">
        <v>285</v>
      </c>
      <c r="BY903" s="24">
        <v>691</v>
      </c>
      <c r="BZ903" s="24">
        <v>155</v>
      </c>
      <c r="CA903" s="24">
        <v>214</v>
      </c>
      <c r="CB903" s="24">
        <v>145</v>
      </c>
      <c r="CC903" s="24">
        <v>772</v>
      </c>
      <c r="CD903" s="24">
        <v>63.68</v>
      </c>
      <c r="CE903" s="24">
        <v>34.86</v>
      </c>
      <c r="CF903" s="24">
        <v>100.18</v>
      </c>
      <c r="CG903" s="24">
        <v>0</v>
      </c>
      <c r="CH903" s="24">
        <v>1131</v>
      </c>
      <c r="CI903" s="24">
        <v>100</v>
      </c>
      <c r="CJ903" s="24" t="s">
        <v>1980</v>
      </c>
      <c r="CK903" s="24">
        <v>353</v>
      </c>
      <c r="CL903" s="28">
        <v>1.04</v>
      </c>
      <c r="CM903" s="28">
        <v>3.34</v>
      </c>
      <c r="CN903" s="24">
        <v>121</v>
      </c>
      <c r="CO903" s="24">
        <v>34.28</v>
      </c>
      <c r="CP903" s="24">
        <v>25</v>
      </c>
      <c r="CQ903" s="24">
        <v>92</v>
      </c>
      <c r="CR903" s="24">
        <v>0</v>
      </c>
      <c r="CS903" s="24">
        <v>117</v>
      </c>
      <c r="CT903" s="24">
        <v>53</v>
      </c>
      <c r="CU903" s="24">
        <v>121</v>
      </c>
      <c r="CV903" s="24">
        <v>95</v>
      </c>
      <c r="CW903" s="24">
        <v>60</v>
      </c>
      <c r="CX903" s="24">
        <v>80.3</v>
      </c>
      <c r="CY903" s="24">
        <v>96.03</v>
      </c>
      <c r="CZ903" s="24">
        <v>79.83</v>
      </c>
      <c r="DA903" s="24">
        <v>52.17</v>
      </c>
      <c r="DB903" s="24">
        <v>101</v>
      </c>
      <c r="DC903" s="24">
        <v>5.15</v>
      </c>
      <c r="DD903" s="24">
        <v>10.76</v>
      </c>
      <c r="DE903" s="24">
        <v>106</v>
      </c>
      <c r="DF903" s="24">
        <v>30.03</v>
      </c>
      <c r="DG903" s="24">
        <v>3.68</v>
      </c>
      <c r="DH903" s="24">
        <v>18.57</v>
      </c>
    </row>
    <row r="904" spans="1:112" ht="12.3" customHeight="1">
      <c r="A904" s="24">
        <v>915</v>
      </c>
      <c r="B904" s="24" t="s">
        <v>452</v>
      </c>
      <c r="C904" s="24" t="s">
        <v>453</v>
      </c>
      <c r="D904" s="25" t="s">
        <v>1173</v>
      </c>
      <c r="E904" s="25" t="s">
        <v>1174</v>
      </c>
      <c r="F904" s="25" t="s">
        <v>2730</v>
      </c>
      <c r="G904" s="25" t="s">
        <v>2731</v>
      </c>
      <c r="H904" s="25" t="s">
        <v>195</v>
      </c>
      <c r="I904" s="26">
        <v>2428</v>
      </c>
      <c r="J904" s="27">
        <v>3020.0929128762004</v>
      </c>
      <c r="K904" s="27">
        <f t="shared" si="499"/>
        <v>728.4</v>
      </c>
      <c r="L904" s="24">
        <v>427</v>
      </c>
      <c r="M904" s="24">
        <v>145</v>
      </c>
      <c r="N904" s="24">
        <v>38</v>
      </c>
      <c r="O904" s="24">
        <f t="shared" si="500"/>
        <v>183</v>
      </c>
      <c r="P904" s="28">
        <v>30</v>
      </c>
      <c r="Q904" s="28">
        <f t="shared" si="501"/>
        <v>0.45254561889499789</v>
      </c>
      <c r="R904" s="29">
        <v>0.48114876035378762</v>
      </c>
      <c r="S904" s="29">
        <v>6.8331604336711885E-2</v>
      </c>
      <c r="T904" s="29">
        <v>0.31125353561647323</v>
      </c>
      <c r="U904" s="28" t="s">
        <v>294</v>
      </c>
      <c r="V904" s="28" t="s">
        <v>295</v>
      </c>
      <c r="W904" s="28">
        <v>0.4911671382645329</v>
      </c>
      <c r="X904" s="27">
        <v>1483.3703933104007</v>
      </c>
      <c r="Y904" s="30">
        <f t="shared" si="502"/>
        <v>1.1879242520272248E-4</v>
      </c>
      <c r="Z904" s="27">
        <f t="shared" si="503"/>
        <v>1483.3703933104007</v>
      </c>
      <c r="AA904" s="27">
        <v>0</v>
      </c>
      <c r="AB904" s="27">
        <v>0</v>
      </c>
      <c r="AC904" s="27">
        <v>0</v>
      </c>
      <c r="AD904" s="27">
        <v>0</v>
      </c>
      <c r="AE904" s="27">
        <v>0</v>
      </c>
      <c r="AF904" s="27">
        <f t="shared" si="504"/>
        <v>0</v>
      </c>
      <c r="AG904" s="27">
        <f t="shared" si="505"/>
        <v>0</v>
      </c>
      <c r="AH904" s="27">
        <v>0</v>
      </c>
      <c r="AI904" s="27">
        <v>0</v>
      </c>
      <c r="AJ904" s="27">
        <v>0</v>
      </c>
      <c r="AK904" s="27">
        <v>0</v>
      </c>
      <c r="AL904" s="27">
        <v>0</v>
      </c>
      <c r="AM904" s="27">
        <v>0</v>
      </c>
      <c r="AN904" s="27">
        <f t="shared" si="506"/>
        <v>0</v>
      </c>
      <c r="AO904" s="27">
        <v>0</v>
      </c>
      <c r="AP904" s="30">
        <f t="shared" si="507"/>
        <v>0</v>
      </c>
      <c r="AQ904" s="30">
        <f t="shared" si="508"/>
        <v>0</v>
      </c>
      <c r="AR904" s="31">
        <f t="shared" si="509"/>
        <v>0</v>
      </c>
      <c r="AS904" s="31">
        <f t="shared" si="498"/>
        <v>0</v>
      </c>
      <c r="AT904" s="32">
        <f t="shared" si="510"/>
        <v>0</v>
      </c>
      <c r="AU904" s="24">
        <v>53.04605093256955</v>
      </c>
      <c r="AV904" s="28">
        <f t="shared" si="511"/>
        <v>1.4731177146925798E-3</v>
      </c>
      <c r="AW904" s="30">
        <f t="shared" si="512"/>
        <v>1.891960466665836E-5</v>
      </c>
      <c r="AX904" s="33">
        <f t="shared" si="513"/>
        <v>1.4731177146925798E-3</v>
      </c>
      <c r="AY904" s="30">
        <f t="shared" si="514"/>
        <v>1.891960466665836E-5</v>
      </c>
      <c r="AZ904" s="31">
        <f t="shared" si="515"/>
        <v>0.89480055583627705</v>
      </c>
      <c r="BA904" s="31">
        <f t="shared" si="526"/>
        <v>53.04605093256955</v>
      </c>
      <c r="BB904" s="33">
        <f t="shared" si="516"/>
        <v>0</v>
      </c>
      <c r="BC904" s="31">
        <f t="shared" si="517"/>
        <v>0.45914081130158574</v>
      </c>
      <c r="BD904" s="30">
        <f t="shared" si="518"/>
        <v>1.1879242520272248E-4</v>
      </c>
      <c r="BE904" s="31">
        <f t="shared" si="519"/>
        <v>0.94252011574519534</v>
      </c>
      <c r="BF904" s="31">
        <f t="shared" si="520"/>
        <v>0.47793534881164362</v>
      </c>
      <c r="BG904" s="31">
        <f t="shared" si="521"/>
        <v>0.72534460455308736</v>
      </c>
      <c r="BH904" s="24">
        <v>0</v>
      </c>
      <c r="BI904" s="24">
        <v>37.165762077899998</v>
      </c>
      <c r="BJ904" s="24">
        <f t="shared" si="495"/>
        <v>81.260083044874477</v>
      </c>
      <c r="BK904" s="28">
        <f t="shared" si="525"/>
        <v>4.0630041522437238E-2</v>
      </c>
      <c r="BL904" s="28" t="str">
        <f t="shared" si="522"/>
        <v>TRUEFALSE</v>
      </c>
      <c r="BM904" s="24" t="str">
        <f t="shared" si="523"/>
        <v>FALSEFALSE</v>
      </c>
      <c r="BN904" s="28">
        <v>0.51219999999999999</v>
      </c>
      <c r="BO904" s="28">
        <f t="shared" si="524"/>
        <v>0.45528888888888885</v>
      </c>
      <c r="BP904" s="24">
        <v>10.52</v>
      </c>
      <c r="BQ904" s="24">
        <f t="shared" si="497"/>
        <v>108</v>
      </c>
      <c r="BR904" s="24">
        <v>1</v>
      </c>
      <c r="BS904" s="28">
        <v>25.830000000000002</v>
      </c>
      <c r="BT904" s="28">
        <v>627.15240000000006</v>
      </c>
      <c r="BU904" s="24"/>
      <c r="BV904" s="28">
        <v>6.410000000000001</v>
      </c>
      <c r="BW904" s="28">
        <v>155.63480000000004</v>
      </c>
      <c r="BX904" s="24">
        <v>779</v>
      </c>
      <c r="BY904" s="24">
        <v>1521</v>
      </c>
      <c r="BZ904" s="24">
        <v>128</v>
      </c>
      <c r="CA904" s="24">
        <v>599</v>
      </c>
      <c r="CB904" s="24">
        <v>362</v>
      </c>
      <c r="CC904" s="24">
        <v>1467</v>
      </c>
      <c r="CD904" s="24">
        <v>59.63</v>
      </c>
      <c r="CE904" s="24">
        <v>27.67</v>
      </c>
      <c r="CF904" s="24">
        <v>102.67</v>
      </c>
      <c r="CG904" s="24">
        <v>0</v>
      </c>
      <c r="CH904" s="24">
        <v>2428</v>
      </c>
      <c r="CI904" s="24">
        <v>100</v>
      </c>
      <c r="CJ904" s="24" t="s">
        <v>1980</v>
      </c>
      <c r="CK904" s="24">
        <v>619</v>
      </c>
      <c r="CL904" s="28">
        <v>1.02</v>
      </c>
      <c r="CM904" s="28">
        <v>3.99</v>
      </c>
      <c r="CN904" s="24">
        <v>214</v>
      </c>
      <c r="CO904" s="24">
        <v>34.57</v>
      </c>
      <c r="CP904" s="24">
        <v>22</v>
      </c>
      <c r="CQ904" s="24">
        <v>86</v>
      </c>
      <c r="CR904" s="24">
        <v>0</v>
      </c>
      <c r="CS904" s="24">
        <v>108</v>
      </c>
      <c r="CT904" s="24">
        <v>100</v>
      </c>
      <c r="CU904" s="24">
        <v>316</v>
      </c>
      <c r="CV904" s="24">
        <v>217</v>
      </c>
      <c r="CW904" s="24">
        <v>88</v>
      </c>
      <c r="CX904" s="24">
        <v>47.39</v>
      </c>
      <c r="CY904" s="24">
        <v>97.23</v>
      </c>
      <c r="CZ904" s="24">
        <v>72.58</v>
      </c>
      <c r="DA904" s="24">
        <v>32</v>
      </c>
      <c r="DB904" s="24">
        <v>204</v>
      </c>
      <c r="DC904" s="24">
        <v>3.8</v>
      </c>
      <c r="DD904" s="24">
        <v>11.79</v>
      </c>
      <c r="DE904" s="24">
        <v>45</v>
      </c>
      <c r="DF904" s="24">
        <v>7.27</v>
      </c>
      <c r="DG904" s="24">
        <v>1.62</v>
      </c>
      <c r="DH904" s="24">
        <v>14.75</v>
      </c>
    </row>
    <row r="905" spans="1:112" ht="12.3" customHeight="1">
      <c r="A905" s="24">
        <v>916</v>
      </c>
      <c r="B905" s="24" t="s">
        <v>452</v>
      </c>
      <c r="C905" s="24" t="s">
        <v>453</v>
      </c>
      <c r="D905" s="25" t="s">
        <v>1173</v>
      </c>
      <c r="E905" s="25" t="s">
        <v>1174</v>
      </c>
      <c r="F905" s="25" t="s">
        <v>780</v>
      </c>
      <c r="G905" s="25" t="s">
        <v>1761</v>
      </c>
      <c r="H905" s="25" t="s">
        <v>195</v>
      </c>
      <c r="I905" s="26">
        <v>4171</v>
      </c>
      <c r="J905" s="27">
        <v>5188.1414907770313</v>
      </c>
      <c r="K905" s="27">
        <f t="shared" si="499"/>
        <v>1263.8130000000001</v>
      </c>
      <c r="L905" s="24">
        <v>814</v>
      </c>
      <c r="M905" s="24">
        <v>273</v>
      </c>
      <c r="N905" s="24">
        <v>81</v>
      </c>
      <c r="O905" s="24">
        <f t="shared" si="500"/>
        <v>354</v>
      </c>
      <c r="P905" s="28">
        <v>30.3</v>
      </c>
      <c r="Q905" s="28">
        <f t="shared" si="501"/>
        <v>0.45406307935302009</v>
      </c>
      <c r="R905" s="29">
        <v>0.48114876035378762</v>
      </c>
      <c r="S905" s="29">
        <v>6.8331604336711885E-2</v>
      </c>
      <c r="T905" s="29">
        <v>0.31125353561647323</v>
      </c>
      <c r="U905" s="28" t="s">
        <v>294</v>
      </c>
      <c r="V905" s="28" t="s">
        <v>295</v>
      </c>
      <c r="W905" s="28">
        <v>0.49607880964717821</v>
      </c>
      <c r="X905" s="27">
        <v>2573.7270550258063</v>
      </c>
      <c r="Y905" s="30">
        <f t="shared" si="502"/>
        <v>2.0611121811192791E-4</v>
      </c>
      <c r="Z905" s="27">
        <f t="shared" si="503"/>
        <v>2573.7270550258063</v>
      </c>
      <c r="AA905" s="27">
        <v>0</v>
      </c>
      <c r="AB905" s="27">
        <v>0</v>
      </c>
      <c r="AC905" s="27">
        <v>0</v>
      </c>
      <c r="AD905" s="27">
        <v>0</v>
      </c>
      <c r="AE905" s="27">
        <v>0</v>
      </c>
      <c r="AF905" s="27">
        <f t="shared" si="504"/>
        <v>0</v>
      </c>
      <c r="AG905" s="27">
        <f t="shared" si="505"/>
        <v>0</v>
      </c>
      <c r="AH905" s="27">
        <v>0</v>
      </c>
      <c r="AI905" s="27">
        <v>0</v>
      </c>
      <c r="AJ905" s="27">
        <v>0</v>
      </c>
      <c r="AK905" s="27">
        <v>0</v>
      </c>
      <c r="AL905" s="27">
        <v>0</v>
      </c>
      <c r="AM905" s="27">
        <v>0</v>
      </c>
      <c r="AN905" s="27">
        <f t="shared" si="506"/>
        <v>0</v>
      </c>
      <c r="AO905" s="27">
        <v>0</v>
      </c>
      <c r="AP905" s="30">
        <f t="shared" si="507"/>
        <v>0</v>
      </c>
      <c r="AQ905" s="30">
        <f t="shared" si="508"/>
        <v>0</v>
      </c>
      <c r="AR905" s="31">
        <f t="shared" si="509"/>
        <v>0</v>
      </c>
      <c r="AS905" s="31">
        <f t="shared" si="498"/>
        <v>0</v>
      </c>
      <c r="AT905" s="32">
        <f t="shared" si="510"/>
        <v>0</v>
      </c>
      <c r="AU905" s="24">
        <v>526.33961703565603</v>
      </c>
      <c r="AV905" s="28">
        <f t="shared" si="511"/>
        <v>1.4616737724460328E-2</v>
      </c>
      <c r="AW905" s="30">
        <f t="shared" si="512"/>
        <v>1.8772627367442374E-4</v>
      </c>
      <c r="AX905" s="33">
        <f t="shared" si="513"/>
        <v>1.4616737724460328E-2</v>
      </c>
      <c r="AY905" s="30">
        <f t="shared" si="514"/>
        <v>1.8772627367442374E-4</v>
      </c>
      <c r="AZ905" s="31">
        <f t="shared" si="515"/>
        <v>0.89618529724269991</v>
      </c>
      <c r="BA905" s="31">
        <f t="shared" si="526"/>
        <v>526.33961703565603</v>
      </c>
      <c r="BB905" s="33">
        <f t="shared" si="516"/>
        <v>0</v>
      </c>
      <c r="BC905" s="31">
        <f t="shared" si="517"/>
        <v>0.46398359844031595</v>
      </c>
      <c r="BD905" s="30">
        <f t="shared" si="518"/>
        <v>2.0611121811192791E-4</v>
      </c>
      <c r="BE905" s="31">
        <f t="shared" si="519"/>
        <v>0.94285824055260203</v>
      </c>
      <c r="BF905" s="31">
        <f t="shared" si="520"/>
        <v>0.47971438713929743</v>
      </c>
      <c r="BG905" s="31">
        <f t="shared" si="521"/>
        <v>0.72804458448858578</v>
      </c>
      <c r="BH905" s="24">
        <v>87.34</v>
      </c>
      <c r="BI905" s="24">
        <v>31.5825032668</v>
      </c>
      <c r="BJ905" s="24">
        <f t="shared" si="495"/>
        <v>164.2726495410794</v>
      </c>
      <c r="BK905" s="28">
        <f t="shared" si="525"/>
        <v>8.2136324770539698E-2</v>
      </c>
      <c r="BL905" s="28" t="str">
        <f t="shared" si="522"/>
        <v>TRUETRUE</v>
      </c>
      <c r="BM905" s="24" t="str">
        <f t="shared" si="523"/>
        <v>FALSETRUE</v>
      </c>
      <c r="BN905" s="28">
        <v>0.48619999999999997</v>
      </c>
      <c r="BO905" s="28">
        <f t="shared" si="524"/>
        <v>0.43217777777777777</v>
      </c>
      <c r="BP905" s="24">
        <v>9.4600000000000009</v>
      </c>
      <c r="BQ905" s="24">
        <f t="shared" si="497"/>
        <v>353.66666666666669</v>
      </c>
      <c r="BR905" s="24">
        <v>3</v>
      </c>
      <c r="BS905" s="28">
        <v>18.04</v>
      </c>
      <c r="BT905" s="28">
        <v>752.44839999999999</v>
      </c>
      <c r="BU905" s="24"/>
      <c r="BV905" s="28">
        <v>3.5</v>
      </c>
      <c r="BW905" s="28">
        <v>145.98500000000001</v>
      </c>
      <c r="BX905" s="24">
        <v>1272</v>
      </c>
      <c r="BY905" s="24">
        <v>2616</v>
      </c>
      <c r="BZ905" s="24">
        <v>283</v>
      </c>
      <c r="CA905" s="24">
        <v>982</v>
      </c>
      <c r="CB905" s="24">
        <v>549</v>
      </c>
      <c r="CC905" s="24">
        <v>2640</v>
      </c>
      <c r="CD905" s="24">
        <v>59.44</v>
      </c>
      <c r="CE905" s="24">
        <v>28.93</v>
      </c>
      <c r="CF905" s="24">
        <v>102.97</v>
      </c>
      <c r="CG905" s="24">
        <v>3643</v>
      </c>
      <c r="CH905" s="24">
        <v>528</v>
      </c>
      <c r="CI905" s="24">
        <v>12.66</v>
      </c>
      <c r="CJ905" s="24" t="s">
        <v>98</v>
      </c>
      <c r="CK905" s="24">
        <v>1202</v>
      </c>
      <c r="CL905" s="28">
        <v>1.08</v>
      </c>
      <c r="CM905" s="28">
        <v>3.73</v>
      </c>
      <c r="CN905" s="24">
        <v>428</v>
      </c>
      <c r="CO905" s="24">
        <v>35.76</v>
      </c>
      <c r="CP905" s="24">
        <v>188</v>
      </c>
      <c r="CQ905" s="24">
        <v>503</v>
      </c>
      <c r="CR905" s="24">
        <v>370</v>
      </c>
      <c r="CS905" s="24">
        <v>1061</v>
      </c>
      <c r="CT905" s="24">
        <v>179</v>
      </c>
      <c r="CU905" s="24">
        <v>503</v>
      </c>
      <c r="CV905" s="24">
        <v>349</v>
      </c>
      <c r="CW905" s="24">
        <v>184</v>
      </c>
      <c r="CX905" s="24">
        <v>55.25</v>
      </c>
      <c r="CY905" s="24">
        <v>98.43</v>
      </c>
      <c r="CZ905" s="24">
        <v>75.05</v>
      </c>
      <c r="DA905" s="24">
        <v>34.520000000000003</v>
      </c>
      <c r="DB905" s="24">
        <v>320</v>
      </c>
      <c r="DC905" s="24">
        <v>2.14</v>
      </c>
      <c r="DD905" s="24">
        <v>10.44</v>
      </c>
      <c r="DE905" s="24">
        <v>65</v>
      </c>
      <c r="DF905" s="24">
        <v>5.43</v>
      </c>
      <c r="DG905" s="24">
        <v>11.03</v>
      </c>
      <c r="DH905" s="24">
        <v>11.56</v>
      </c>
    </row>
    <row r="906" spans="1:112" ht="12.3" customHeight="1">
      <c r="A906" s="24">
        <v>917</v>
      </c>
      <c r="B906" s="24" t="s">
        <v>452</v>
      </c>
      <c r="C906" s="24" t="s">
        <v>453</v>
      </c>
      <c r="D906" s="25" t="s">
        <v>1128</v>
      </c>
      <c r="E906" s="25" t="s">
        <v>1129</v>
      </c>
      <c r="F906" s="25" t="s">
        <v>1128</v>
      </c>
      <c r="G906" s="25" t="s">
        <v>1130</v>
      </c>
      <c r="H906" s="25" t="s">
        <v>195</v>
      </c>
      <c r="I906" s="26">
        <v>11533</v>
      </c>
      <c r="J906" s="27">
        <v>14464.518458951678</v>
      </c>
      <c r="K906" s="27">
        <f t="shared" si="499"/>
        <v>2415.0102000000002</v>
      </c>
      <c r="L906" s="24">
        <v>2439</v>
      </c>
      <c r="M906" s="24">
        <v>514</v>
      </c>
      <c r="N906" s="24">
        <v>132</v>
      </c>
      <c r="O906" s="24">
        <f t="shared" si="500"/>
        <v>646</v>
      </c>
      <c r="P906" s="28">
        <v>20.94</v>
      </c>
      <c r="Q906" s="28">
        <f t="shared" si="501"/>
        <v>0.40113043380247598</v>
      </c>
      <c r="R906" s="29">
        <v>0.49092794702025672</v>
      </c>
      <c r="S906" s="29">
        <v>0.11004363763746637</v>
      </c>
      <c r="T906" s="29">
        <v>0.39290388994547509</v>
      </c>
      <c r="U906" s="28" t="s">
        <v>294</v>
      </c>
      <c r="V906" s="28" t="s">
        <v>295</v>
      </c>
      <c r="W906" s="28">
        <v>0.3487640537263566</v>
      </c>
      <c r="X906" s="27">
        <v>5044.7040929436998</v>
      </c>
      <c r="Y906" s="30">
        <f t="shared" si="502"/>
        <v>4.0399392918548187E-4</v>
      </c>
      <c r="Z906" s="27">
        <f t="shared" si="503"/>
        <v>5044.7040929436998</v>
      </c>
      <c r="AA906" s="27">
        <v>0</v>
      </c>
      <c r="AB906" s="27">
        <v>0</v>
      </c>
      <c r="AC906" s="27">
        <v>0</v>
      </c>
      <c r="AD906" s="27">
        <v>0</v>
      </c>
      <c r="AE906" s="27">
        <v>4212</v>
      </c>
      <c r="AF906" s="27">
        <f t="shared" si="504"/>
        <v>4212</v>
      </c>
      <c r="AG906" s="27">
        <f t="shared" si="505"/>
        <v>1</v>
      </c>
      <c r="AH906" s="27">
        <v>0</v>
      </c>
      <c r="AI906" s="27">
        <v>0</v>
      </c>
      <c r="AJ906" s="27">
        <v>0</v>
      </c>
      <c r="AK906" s="27">
        <v>0</v>
      </c>
      <c r="AL906" s="27">
        <v>4212</v>
      </c>
      <c r="AM906" s="27">
        <v>4212</v>
      </c>
      <c r="AN906" s="27">
        <f t="shared" si="506"/>
        <v>1</v>
      </c>
      <c r="AO906" s="27">
        <v>0</v>
      </c>
      <c r="AP906" s="30">
        <f t="shared" si="507"/>
        <v>0</v>
      </c>
      <c r="AQ906" s="30">
        <f t="shared" si="508"/>
        <v>0</v>
      </c>
      <c r="AR906" s="31">
        <f t="shared" si="509"/>
        <v>0</v>
      </c>
      <c r="AS906" s="31">
        <f t="shared" si="498"/>
        <v>0</v>
      </c>
      <c r="AT906" s="32">
        <f t="shared" si="510"/>
        <v>0</v>
      </c>
      <c r="AU906" s="24">
        <v>2186.4018528105294</v>
      </c>
      <c r="AV906" s="28">
        <f t="shared" si="511"/>
        <v>6.0717569813181424E-2</v>
      </c>
      <c r="AW906" s="30">
        <f t="shared" si="512"/>
        <v>7.7981033404744002E-4</v>
      </c>
      <c r="AX906" s="33">
        <f t="shared" si="513"/>
        <v>6.0717569813181424E-2</v>
      </c>
      <c r="AY906" s="30">
        <f t="shared" si="514"/>
        <v>7.7981033404744002E-4</v>
      </c>
      <c r="AZ906" s="31">
        <f t="shared" si="515"/>
        <v>0.90104223399348504</v>
      </c>
      <c r="BA906" s="31">
        <f t="shared" si="526"/>
        <v>2186.4018528105294</v>
      </c>
      <c r="BB906" s="33">
        <f t="shared" si="516"/>
        <v>0</v>
      </c>
      <c r="BC906" s="31">
        <f t="shared" si="517"/>
        <v>0.48422925027564107</v>
      </c>
      <c r="BD906" s="30">
        <f t="shared" si="518"/>
        <v>4.0399392918548187E-4</v>
      </c>
      <c r="BE906" s="31">
        <f t="shared" si="519"/>
        <v>0.94362450233132822</v>
      </c>
      <c r="BF906" s="31">
        <f t="shared" si="520"/>
        <v>0.43093084999562342</v>
      </c>
      <c r="BG906" s="31">
        <f t="shared" si="521"/>
        <v>0.65400763462463163</v>
      </c>
      <c r="BH906" s="24">
        <v>63.82</v>
      </c>
      <c r="BI906" s="24">
        <v>332.78923745999998</v>
      </c>
      <c r="BJ906" s="24">
        <f t="shared" si="495"/>
        <v>43.464501945289797</v>
      </c>
      <c r="BK906" s="28">
        <f t="shared" si="525"/>
        <v>2.1732250972644897E-2</v>
      </c>
      <c r="BL906" s="28" t="str">
        <f t="shared" si="522"/>
        <v>FALSETRUE</v>
      </c>
      <c r="BM906" s="24" t="str">
        <f t="shared" si="523"/>
        <v>TRUETRUE</v>
      </c>
      <c r="BN906" s="28">
        <v>0.41670000000000001</v>
      </c>
      <c r="BO906" s="28">
        <f t="shared" si="524"/>
        <v>0.37040000000000001</v>
      </c>
      <c r="BP906" s="24">
        <v>10.98</v>
      </c>
      <c r="BQ906" s="24">
        <f t="shared" ref="BQ906:BQ908" si="527">CS906/BR906</f>
        <v>88.295774647887328</v>
      </c>
      <c r="BR906" s="24">
        <v>71</v>
      </c>
      <c r="BS906" s="28">
        <v>14.76</v>
      </c>
      <c r="BT906" s="28">
        <v>1702.2708</v>
      </c>
      <c r="BU906" s="24">
        <v>0.31</v>
      </c>
      <c r="BV906" s="28">
        <v>10.43</v>
      </c>
      <c r="BW906" s="28">
        <v>1202.8919000000001</v>
      </c>
      <c r="BX906" s="24">
        <v>3028</v>
      </c>
      <c r="BY906" s="24">
        <v>7266</v>
      </c>
      <c r="BZ906" s="24">
        <v>1239</v>
      </c>
      <c r="CA906" s="24">
        <v>2375</v>
      </c>
      <c r="CB906" s="24">
        <v>1344</v>
      </c>
      <c r="CC906" s="24">
        <v>7814</v>
      </c>
      <c r="CD906" s="24">
        <v>58.73</v>
      </c>
      <c r="CE906" s="24">
        <v>32.74</v>
      </c>
      <c r="CF906" s="24">
        <v>99.43</v>
      </c>
      <c r="CG906" s="24">
        <v>7360</v>
      </c>
      <c r="CH906" s="24">
        <v>4173</v>
      </c>
      <c r="CI906" s="24">
        <v>36.18</v>
      </c>
      <c r="CJ906" s="24" t="s">
        <v>98</v>
      </c>
      <c r="CK906" s="24">
        <v>3314</v>
      </c>
      <c r="CL906" s="28">
        <v>1.02</v>
      </c>
      <c r="CM906" s="28">
        <v>3.53</v>
      </c>
      <c r="CN906" s="24">
        <v>1355</v>
      </c>
      <c r="CO906" s="24">
        <v>41.04</v>
      </c>
      <c r="CP906" s="24">
        <v>959</v>
      </c>
      <c r="CQ906" s="24">
        <v>2964</v>
      </c>
      <c r="CR906" s="24">
        <v>2162</v>
      </c>
      <c r="CS906" s="24">
        <v>6269</v>
      </c>
      <c r="CT906" s="24">
        <v>503</v>
      </c>
      <c r="CU906" s="24">
        <v>1268</v>
      </c>
      <c r="CV906" s="24">
        <v>870</v>
      </c>
      <c r="CW906" s="24">
        <v>456</v>
      </c>
      <c r="CX906" s="24">
        <v>64.989999999999995</v>
      </c>
      <c r="CY906" s="24">
        <v>96.28</v>
      </c>
      <c r="CZ906" s="24">
        <v>78.66</v>
      </c>
      <c r="DA906" s="24">
        <v>35.79</v>
      </c>
      <c r="DB906" s="24">
        <v>1058</v>
      </c>
      <c r="DC906" s="24">
        <v>4.5199999999999996</v>
      </c>
      <c r="DD906" s="24">
        <v>7.45</v>
      </c>
      <c r="DE906" s="24">
        <v>107</v>
      </c>
      <c r="DF906" s="24">
        <v>3.24</v>
      </c>
      <c r="DG906" s="24">
        <v>6.81</v>
      </c>
      <c r="DH906" s="24">
        <v>7.16</v>
      </c>
    </row>
    <row r="907" spans="1:112" ht="12.3" customHeight="1">
      <c r="A907" s="24">
        <v>918</v>
      </c>
      <c r="B907" s="24" t="s">
        <v>452</v>
      </c>
      <c r="C907" s="24" t="s">
        <v>453</v>
      </c>
      <c r="D907" s="25" t="s">
        <v>1128</v>
      </c>
      <c r="E907" s="25" t="s">
        <v>1129</v>
      </c>
      <c r="F907" s="25" t="s">
        <v>2620</v>
      </c>
      <c r="G907" s="25" t="s">
        <v>2621</v>
      </c>
      <c r="H907" s="25" t="s">
        <v>195</v>
      </c>
      <c r="I907" s="26">
        <v>5042</v>
      </c>
      <c r="J907" s="27">
        <v>6323.6020176913516</v>
      </c>
      <c r="K907" s="27">
        <f t="shared" si="499"/>
        <v>1170.7523999999999</v>
      </c>
      <c r="L907" s="24">
        <v>1174</v>
      </c>
      <c r="M907" s="24">
        <v>304</v>
      </c>
      <c r="N907" s="24">
        <v>51</v>
      </c>
      <c r="O907" s="24">
        <f t="shared" si="500"/>
        <v>355</v>
      </c>
      <c r="P907" s="28">
        <v>23.22</v>
      </c>
      <c r="Q907" s="28">
        <f t="shared" si="501"/>
        <v>0.41536260742014675</v>
      </c>
      <c r="R907" s="29">
        <v>0.49092794702025672</v>
      </c>
      <c r="S907" s="29">
        <v>0.11004363763746637</v>
      </c>
      <c r="T907" s="29">
        <v>0.39290388994547509</v>
      </c>
      <c r="U907" s="28" t="s">
        <v>294</v>
      </c>
      <c r="V907" s="28" t="s">
        <v>295</v>
      </c>
      <c r="W907" s="28">
        <v>0.38673836330114603</v>
      </c>
      <c r="X907" s="27">
        <v>2445.579494489778</v>
      </c>
      <c r="Y907" s="30">
        <f t="shared" si="502"/>
        <v>1.9584880518489436E-4</v>
      </c>
      <c r="Z907" s="27">
        <f t="shared" si="503"/>
        <v>2445.579494489778</v>
      </c>
      <c r="AA907" s="27">
        <v>0</v>
      </c>
      <c r="AB907" s="27">
        <v>0</v>
      </c>
      <c r="AC907" s="27">
        <v>0</v>
      </c>
      <c r="AD907" s="27">
        <v>0</v>
      </c>
      <c r="AE907" s="27">
        <v>0</v>
      </c>
      <c r="AF907" s="27">
        <f t="shared" si="504"/>
        <v>0</v>
      </c>
      <c r="AG907" s="27">
        <f t="shared" si="505"/>
        <v>0</v>
      </c>
      <c r="AH907" s="27">
        <v>0</v>
      </c>
      <c r="AI907" s="27">
        <v>0</v>
      </c>
      <c r="AJ907" s="27">
        <v>0</v>
      </c>
      <c r="AK907" s="27">
        <v>0</v>
      </c>
      <c r="AL907" s="27">
        <v>0</v>
      </c>
      <c r="AM907" s="27">
        <v>0</v>
      </c>
      <c r="AN907" s="27">
        <f t="shared" si="506"/>
        <v>0</v>
      </c>
      <c r="AO907" s="27">
        <v>0</v>
      </c>
      <c r="AP907" s="30">
        <f t="shared" si="507"/>
        <v>0</v>
      </c>
      <c r="AQ907" s="30">
        <f t="shared" si="508"/>
        <v>0</v>
      </c>
      <c r="AR907" s="31">
        <f t="shared" si="509"/>
        <v>0</v>
      </c>
      <c r="AS907" s="31">
        <f t="shared" si="498"/>
        <v>0</v>
      </c>
      <c r="AT907" s="32">
        <f t="shared" si="510"/>
        <v>0</v>
      </c>
      <c r="AU907" s="24">
        <v>202.26416400649939</v>
      </c>
      <c r="AV907" s="28">
        <f t="shared" si="511"/>
        <v>5.6169859547926656E-3</v>
      </c>
      <c r="AW907" s="30">
        <f t="shared" si="512"/>
        <v>7.2140299870758918E-5</v>
      </c>
      <c r="AX907" s="33">
        <f t="shared" si="513"/>
        <v>5.6169859547926656E-3</v>
      </c>
      <c r="AY907" s="30">
        <f t="shared" si="514"/>
        <v>7.2140299870758918E-5</v>
      </c>
      <c r="AZ907" s="31">
        <f t="shared" si="515"/>
        <v>0.89523713159931362</v>
      </c>
      <c r="BA907" s="31">
        <f t="shared" si="526"/>
        <v>202.26416400649939</v>
      </c>
      <c r="BB907" s="33">
        <f t="shared" si="516"/>
        <v>0</v>
      </c>
      <c r="BC907" s="31">
        <f t="shared" si="517"/>
        <v>0.46392735485812103</v>
      </c>
      <c r="BD907" s="30">
        <f t="shared" si="518"/>
        <v>1.9584880518489436E-4</v>
      </c>
      <c r="BE907" s="31">
        <f t="shared" si="519"/>
        <v>0.94281850138215684</v>
      </c>
      <c r="BF907" s="31">
        <f t="shared" si="520"/>
        <v>0.44325090449616256</v>
      </c>
      <c r="BG907" s="31">
        <f t="shared" si="521"/>
        <v>0.67270532058149912</v>
      </c>
      <c r="BH907" s="24">
        <v>0</v>
      </c>
      <c r="BI907" s="24">
        <v>143.34743169500001</v>
      </c>
      <c r="BJ907" s="24">
        <f t="shared" si="495"/>
        <v>44.113814547762978</v>
      </c>
      <c r="BK907" s="28">
        <f t="shared" si="525"/>
        <v>2.2056907273881488E-2</v>
      </c>
      <c r="BL907" s="28" t="str">
        <f t="shared" si="522"/>
        <v>FALSEFALSE</v>
      </c>
      <c r="BM907" s="24" t="str">
        <f t="shared" si="523"/>
        <v>FALSEFALSE</v>
      </c>
      <c r="BN907" s="28">
        <v>0.4143</v>
      </c>
      <c r="BO907" s="28">
        <f t="shared" si="524"/>
        <v>0.36826666666666669</v>
      </c>
      <c r="BP907" s="24">
        <v>12.68</v>
      </c>
      <c r="BQ907" s="24">
        <f t="shared" si="527"/>
        <v>47.545454545454547</v>
      </c>
      <c r="BR907" s="24">
        <v>11</v>
      </c>
      <c r="BS907" s="28">
        <v>27.169999999999998</v>
      </c>
      <c r="BT907" s="28">
        <v>1369.9114</v>
      </c>
      <c r="BU907" s="24">
        <v>1.24</v>
      </c>
      <c r="BV907" s="28">
        <v>5.09</v>
      </c>
      <c r="BW907" s="28">
        <v>256.63779999999997</v>
      </c>
      <c r="BX907" s="24">
        <v>1289</v>
      </c>
      <c r="BY907" s="24">
        <v>3111</v>
      </c>
      <c r="BZ907" s="24">
        <v>642</v>
      </c>
      <c r="CA907" s="24">
        <v>968</v>
      </c>
      <c r="CB907" s="24">
        <v>634</v>
      </c>
      <c r="CC907" s="24">
        <v>3440</v>
      </c>
      <c r="CD907" s="24">
        <v>62.07</v>
      </c>
      <c r="CE907" s="24">
        <v>34.4</v>
      </c>
      <c r="CF907" s="24">
        <v>103.72</v>
      </c>
      <c r="CG907" s="24">
        <v>0</v>
      </c>
      <c r="CH907" s="24">
        <v>5042</v>
      </c>
      <c r="CI907" s="24">
        <v>100</v>
      </c>
      <c r="CJ907" s="24" t="s">
        <v>1980</v>
      </c>
      <c r="CK907" s="24">
        <v>1552</v>
      </c>
      <c r="CL907" s="28">
        <v>1.01</v>
      </c>
      <c r="CM907" s="28">
        <v>3.27</v>
      </c>
      <c r="CN907" s="24">
        <v>592</v>
      </c>
      <c r="CO907" s="24">
        <v>38.22</v>
      </c>
      <c r="CP907" s="24">
        <v>169</v>
      </c>
      <c r="CQ907" s="24">
        <v>354</v>
      </c>
      <c r="CR907" s="24">
        <v>0</v>
      </c>
      <c r="CS907" s="24">
        <v>523</v>
      </c>
      <c r="CT907" s="24">
        <v>198</v>
      </c>
      <c r="CU907" s="24">
        <v>508</v>
      </c>
      <c r="CV907" s="24">
        <v>410</v>
      </c>
      <c r="CW907" s="24">
        <v>209</v>
      </c>
      <c r="CX907" s="24">
        <v>61.11</v>
      </c>
      <c r="CY907" s="24">
        <v>97.5</v>
      </c>
      <c r="CZ907" s="24">
        <v>76.489999999999995</v>
      </c>
      <c r="DA907" s="24">
        <v>40.9</v>
      </c>
      <c r="DB907" s="24">
        <v>541</v>
      </c>
      <c r="DC907" s="24">
        <v>3.38</v>
      </c>
      <c r="DD907" s="24">
        <v>6.71</v>
      </c>
      <c r="DE907" s="24">
        <v>48</v>
      </c>
      <c r="DF907" s="24">
        <v>3.1</v>
      </c>
      <c r="DG907" s="24">
        <v>2.19</v>
      </c>
      <c r="DH907" s="24">
        <v>14.26</v>
      </c>
    </row>
    <row r="908" spans="1:112" ht="12.3" customHeight="1">
      <c r="A908" s="24">
        <v>919</v>
      </c>
      <c r="B908" s="24" t="s">
        <v>452</v>
      </c>
      <c r="C908" s="24" t="s">
        <v>453</v>
      </c>
      <c r="D908" s="25" t="s">
        <v>1128</v>
      </c>
      <c r="E908" s="25" t="s">
        <v>1129</v>
      </c>
      <c r="F908" s="25" t="s">
        <v>371</v>
      </c>
      <c r="G908" s="25" t="s">
        <v>1864</v>
      </c>
      <c r="H908" s="25" t="s">
        <v>195</v>
      </c>
      <c r="I908" s="26">
        <v>5409</v>
      </c>
      <c r="J908" s="27">
        <v>6783.8880035090287</v>
      </c>
      <c r="K908" s="27">
        <f t="shared" si="499"/>
        <v>2561.7024000000001</v>
      </c>
      <c r="L908" s="24">
        <v>717</v>
      </c>
      <c r="M908" s="24">
        <v>476</v>
      </c>
      <c r="N908" s="24">
        <v>169</v>
      </c>
      <c r="O908" s="24">
        <f t="shared" si="500"/>
        <v>645</v>
      </c>
      <c r="P908" s="28">
        <v>47.36</v>
      </c>
      <c r="Q908" s="28">
        <f t="shared" si="501"/>
        <v>0.59856289154808517</v>
      </c>
      <c r="R908" s="29">
        <v>0.49092794702025672</v>
      </c>
      <c r="S908" s="29">
        <v>0.11004363763746637</v>
      </c>
      <c r="T908" s="29">
        <v>0.39290388994547509</v>
      </c>
      <c r="U908" s="28" t="s">
        <v>294</v>
      </c>
      <c r="V908" s="28" t="s">
        <v>295</v>
      </c>
      <c r="W908" s="28">
        <v>0.78879969362369851</v>
      </c>
      <c r="X908" s="27">
        <v>5351.1287787454057</v>
      </c>
      <c r="Y908" s="30">
        <f t="shared" si="502"/>
        <v>4.285332699546689E-4</v>
      </c>
      <c r="Z908" s="27">
        <f t="shared" si="503"/>
        <v>5351.1287787454057</v>
      </c>
      <c r="AA908" s="27">
        <v>0</v>
      </c>
      <c r="AB908" s="27">
        <v>0</v>
      </c>
      <c r="AC908" s="27">
        <v>0</v>
      </c>
      <c r="AD908" s="27">
        <v>0</v>
      </c>
      <c r="AE908" s="27">
        <v>0</v>
      </c>
      <c r="AF908" s="27">
        <f t="shared" si="504"/>
        <v>0</v>
      </c>
      <c r="AG908" s="27">
        <f t="shared" si="505"/>
        <v>0</v>
      </c>
      <c r="AH908" s="27">
        <v>0</v>
      </c>
      <c r="AI908" s="27">
        <v>0</v>
      </c>
      <c r="AJ908" s="27">
        <v>0</v>
      </c>
      <c r="AK908" s="27">
        <v>0</v>
      </c>
      <c r="AL908" s="27">
        <v>0</v>
      </c>
      <c r="AM908" s="27">
        <v>0</v>
      </c>
      <c r="AN908" s="27">
        <f t="shared" si="506"/>
        <v>0</v>
      </c>
      <c r="AO908" s="27">
        <v>0</v>
      </c>
      <c r="AP908" s="30">
        <f t="shared" si="507"/>
        <v>0</v>
      </c>
      <c r="AQ908" s="30">
        <f t="shared" si="508"/>
        <v>0</v>
      </c>
      <c r="AR908" s="31">
        <f t="shared" si="509"/>
        <v>0</v>
      </c>
      <c r="AS908" s="31">
        <f t="shared" si="498"/>
        <v>0</v>
      </c>
      <c r="AT908" s="32">
        <f t="shared" si="510"/>
        <v>0</v>
      </c>
      <c r="AU908" s="24">
        <v>183.00152892069806</v>
      </c>
      <c r="AV908" s="28">
        <f t="shared" si="511"/>
        <v>5.0820520911460847E-3</v>
      </c>
      <c r="AW908" s="30">
        <f t="shared" si="512"/>
        <v>6.527001576375291E-5</v>
      </c>
      <c r="AX908" s="33">
        <f t="shared" si="513"/>
        <v>5.0820520911460847E-3</v>
      </c>
      <c r="AY908" s="30">
        <f t="shared" si="514"/>
        <v>6.527001576375291E-5</v>
      </c>
      <c r="AZ908" s="31">
        <f t="shared" si="515"/>
        <v>0.89518077383256911</v>
      </c>
      <c r="BA908" s="31">
        <f t="shared" si="526"/>
        <v>183.00152892069806</v>
      </c>
      <c r="BB908" s="33">
        <f t="shared" si="516"/>
        <v>0</v>
      </c>
      <c r="BC908" s="31">
        <f t="shared" si="517"/>
        <v>0.46373025764799064</v>
      </c>
      <c r="BD908" s="30">
        <f t="shared" si="518"/>
        <v>4.285332699546689E-4</v>
      </c>
      <c r="BE908" s="31">
        <f t="shared" si="519"/>
        <v>0.94371952608961707</v>
      </c>
      <c r="BF908" s="31">
        <f t="shared" si="520"/>
        <v>0.57764925099442344</v>
      </c>
      <c r="BG908" s="31">
        <f t="shared" si="521"/>
        <v>0.87667666468852223</v>
      </c>
      <c r="BH908" s="24">
        <v>59.38</v>
      </c>
      <c r="BI908" s="24">
        <v>207.952301909</v>
      </c>
      <c r="BJ908" s="24">
        <f t="shared" si="495"/>
        <v>32.622327049198333</v>
      </c>
      <c r="BK908" s="28">
        <f t="shared" si="525"/>
        <v>1.6311163524599166E-2</v>
      </c>
      <c r="BL908" s="28" t="str">
        <f t="shared" si="522"/>
        <v>TRUETRUE</v>
      </c>
      <c r="BM908" s="24" t="str">
        <f t="shared" si="523"/>
        <v>FALSETRUE</v>
      </c>
      <c r="BN908" s="28">
        <v>0.40899999999999997</v>
      </c>
      <c r="BO908" s="28">
        <f t="shared" si="524"/>
        <v>0.36355555555555552</v>
      </c>
      <c r="BP908" s="24">
        <v>15.96</v>
      </c>
      <c r="BQ908" s="24">
        <f t="shared" si="527"/>
        <v>232</v>
      </c>
      <c r="BR908" s="24">
        <v>1</v>
      </c>
      <c r="BS908" s="28">
        <v>33.979999999999997</v>
      </c>
      <c r="BT908" s="28">
        <v>1837.9782</v>
      </c>
      <c r="BU908" s="24">
        <v>2.16</v>
      </c>
      <c r="BV908" s="28">
        <v>52.24</v>
      </c>
      <c r="BW908" s="28">
        <v>2825.6616000000004</v>
      </c>
      <c r="BX908" s="24">
        <v>1432</v>
      </c>
      <c r="BY908" s="24">
        <v>3501</v>
      </c>
      <c r="BZ908" s="24">
        <v>476</v>
      </c>
      <c r="CA908" s="24">
        <v>1108</v>
      </c>
      <c r="CB908" s="24">
        <v>701</v>
      </c>
      <c r="CC908" s="24">
        <v>3600</v>
      </c>
      <c r="CD908" s="24">
        <v>54.5</v>
      </c>
      <c r="CE908" s="24">
        <v>30.99</v>
      </c>
      <c r="CF908" s="24">
        <v>114.56</v>
      </c>
      <c r="CG908" s="24">
        <v>3212</v>
      </c>
      <c r="CH908" s="24">
        <v>2197</v>
      </c>
      <c r="CI908" s="24">
        <v>40.619999999999997</v>
      </c>
      <c r="CJ908" s="24" t="s">
        <v>98</v>
      </c>
      <c r="CK908" s="24">
        <v>1415</v>
      </c>
      <c r="CL908" s="28">
        <v>1.01</v>
      </c>
      <c r="CM908" s="28">
        <v>3.87</v>
      </c>
      <c r="CN908" s="24">
        <v>451</v>
      </c>
      <c r="CO908" s="24">
        <v>31.96</v>
      </c>
      <c r="CP908" s="24">
        <v>0</v>
      </c>
      <c r="CQ908" s="24">
        <v>0</v>
      </c>
      <c r="CR908" s="24">
        <v>232</v>
      </c>
      <c r="CS908" s="24">
        <v>232</v>
      </c>
      <c r="CT908" s="24">
        <v>194</v>
      </c>
      <c r="CU908" s="24">
        <v>582</v>
      </c>
      <c r="CV908" s="24">
        <v>378</v>
      </c>
      <c r="CW908" s="24">
        <v>167</v>
      </c>
      <c r="CX908" s="24">
        <v>51.73</v>
      </c>
      <c r="CY908" s="24">
        <v>96.68</v>
      </c>
      <c r="CZ908" s="24">
        <v>63.64</v>
      </c>
      <c r="DA908" s="24">
        <v>23.19</v>
      </c>
      <c r="DB908" s="24">
        <v>720</v>
      </c>
      <c r="DC908" s="24">
        <v>4.26</v>
      </c>
      <c r="DD908" s="24">
        <v>9.99</v>
      </c>
      <c r="DE908" s="24">
        <v>20</v>
      </c>
      <c r="DF908" s="24">
        <v>1.42</v>
      </c>
      <c r="DG908" s="24">
        <v>36.36</v>
      </c>
      <c r="DH908" s="24">
        <v>11.67</v>
      </c>
    </row>
    <row r="909" spans="1:112" ht="12.3" customHeight="1">
      <c r="A909" s="24">
        <v>920</v>
      </c>
      <c r="B909" s="24" t="s">
        <v>452</v>
      </c>
      <c r="C909" s="24" t="s">
        <v>453</v>
      </c>
      <c r="D909" s="25" t="s">
        <v>1128</v>
      </c>
      <c r="E909" s="25" t="s">
        <v>1129</v>
      </c>
      <c r="F909" s="25" t="s">
        <v>2573</v>
      </c>
      <c r="G909" s="25" t="s">
        <v>2574</v>
      </c>
      <c r="H909" s="25" t="s">
        <v>195</v>
      </c>
      <c r="I909" s="26">
        <v>1992</v>
      </c>
      <c r="J909" s="27">
        <v>2498.3370129395421</v>
      </c>
      <c r="K909" s="27">
        <f t="shared" si="499"/>
        <v>636.04559999999992</v>
      </c>
      <c r="L909" s="24">
        <v>354</v>
      </c>
      <c r="M909" s="24">
        <v>129</v>
      </c>
      <c r="N909" s="24">
        <v>37</v>
      </c>
      <c r="O909" s="24">
        <f t="shared" si="500"/>
        <v>166</v>
      </c>
      <c r="P909" s="28">
        <v>31.93</v>
      </c>
      <c r="Q909" s="28">
        <f t="shared" si="501"/>
        <v>0.46626632275147328</v>
      </c>
      <c r="R909" s="29">
        <v>0.49092794702025672</v>
      </c>
      <c r="S909" s="29">
        <v>0.11004363763746637</v>
      </c>
      <c r="T909" s="29">
        <v>0.39290388994547509</v>
      </c>
      <c r="U909" s="28" t="s">
        <v>294</v>
      </c>
      <c r="V909" s="28" t="s">
        <v>295</v>
      </c>
      <c r="W909" s="28">
        <v>0.53180688803641663</v>
      </c>
      <c r="X909" s="27">
        <v>1328.6328321175747</v>
      </c>
      <c r="Y909" s="30">
        <f t="shared" si="502"/>
        <v>1.0640061109685469E-4</v>
      </c>
      <c r="Z909" s="27">
        <f t="shared" si="503"/>
        <v>1328.6328321175747</v>
      </c>
      <c r="AA909" s="27">
        <v>0</v>
      </c>
      <c r="AB909" s="27">
        <v>0</v>
      </c>
      <c r="AC909" s="27">
        <v>0</v>
      </c>
      <c r="AD909" s="27">
        <v>0</v>
      </c>
      <c r="AE909" s="27">
        <v>0</v>
      </c>
      <c r="AF909" s="27">
        <f t="shared" si="504"/>
        <v>0</v>
      </c>
      <c r="AG909" s="27">
        <f t="shared" si="505"/>
        <v>0</v>
      </c>
      <c r="AH909" s="27">
        <v>0</v>
      </c>
      <c r="AI909" s="27">
        <v>0</v>
      </c>
      <c r="AJ909" s="27">
        <v>0</v>
      </c>
      <c r="AK909" s="27">
        <v>0</v>
      </c>
      <c r="AL909" s="27">
        <v>0</v>
      </c>
      <c r="AM909" s="27">
        <v>0</v>
      </c>
      <c r="AN909" s="27">
        <f t="shared" si="506"/>
        <v>0</v>
      </c>
      <c r="AO909" s="27">
        <v>0</v>
      </c>
      <c r="AP909" s="30">
        <f t="shared" si="507"/>
        <v>0</v>
      </c>
      <c r="AQ909" s="30">
        <f t="shared" si="508"/>
        <v>0</v>
      </c>
      <c r="AR909" s="31">
        <f t="shared" si="509"/>
        <v>0</v>
      </c>
      <c r="AS909" s="31">
        <f t="shared" si="498"/>
        <v>0</v>
      </c>
      <c r="AT909" s="32">
        <f t="shared" si="510"/>
        <v>0</v>
      </c>
      <c r="AU909" s="24">
        <f>W909*CS909</f>
        <v>251.01285115318865</v>
      </c>
      <c r="AV909" s="28">
        <f t="shared" si="511"/>
        <v>6.9707635375024554E-3</v>
      </c>
      <c r="AW909" s="30">
        <f t="shared" si="512"/>
        <v>8.9527190555729533E-5</v>
      </c>
      <c r="AX909" s="33">
        <f t="shared" si="513"/>
        <v>6.9707635375024554E-3</v>
      </c>
      <c r="AY909" s="30">
        <f t="shared" si="514"/>
        <v>8.9527190555729533E-5</v>
      </c>
      <c r="AZ909" s="31">
        <f t="shared" si="515"/>
        <v>0.89537975835453565</v>
      </c>
      <c r="BA909" s="31">
        <f t="shared" si="526"/>
        <v>251.01285115318865</v>
      </c>
      <c r="BB909" s="33">
        <f t="shared" si="516"/>
        <v>0</v>
      </c>
      <c r="BC909" s="31">
        <f t="shared" si="517"/>
        <v>0.46442615630409828</v>
      </c>
      <c r="BD909" s="30">
        <f t="shared" si="518"/>
        <v>1.0640061109685469E-4</v>
      </c>
      <c r="BE909" s="31">
        <f t="shared" si="519"/>
        <v>0.94247213088857551</v>
      </c>
      <c r="BF909" s="31">
        <f t="shared" si="520"/>
        <v>0.4914618065120297</v>
      </c>
      <c r="BG909" s="31">
        <f t="shared" si="521"/>
        <v>0.7458732035280029</v>
      </c>
      <c r="BH909" s="24">
        <v>0</v>
      </c>
      <c r="BI909" s="24">
        <v>163.64012539300001</v>
      </c>
      <c r="BJ909" s="24">
        <f t="shared" si="495"/>
        <v>15.267264107378965</v>
      </c>
      <c r="BK909" s="28">
        <f t="shared" si="525"/>
        <v>7.633632053689483E-3</v>
      </c>
      <c r="BL909" s="28" t="str">
        <f t="shared" si="522"/>
        <v>TRUEFALSE</v>
      </c>
      <c r="BM909" s="24" t="str">
        <f t="shared" si="523"/>
        <v>FALSEFALSE</v>
      </c>
      <c r="BN909" s="28">
        <v>0.44060000000000005</v>
      </c>
      <c r="BO909" s="28">
        <f t="shared" si="524"/>
        <v>0.39164444444444446</v>
      </c>
      <c r="BP909" s="24">
        <v>9.82</v>
      </c>
      <c r="BQ909" s="24"/>
      <c r="BS909" s="28">
        <v>27.240000000000002</v>
      </c>
      <c r="BT909" s="28">
        <v>542.62080000000003</v>
      </c>
      <c r="BU909" s="24">
        <v>0.78</v>
      </c>
      <c r="BV909" s="28">
        <v>10.309999999999999</v>
      </c>
      <c r="BW909" s="28">
        <v>205.37519999999998</v>
      </c>
      <c r="BX909" s="24">
        <v>567</v>
      </c>
      <c r="BY909" s="24">
        <v>1287</v>
      </c>
      <c r="BZ909" s="24">
        <v>138</v>
      </c>
      <c r="CA909" s="24">
        <v>444</v>
      </c>
      <c r="CB909" s="24">
        <v>258</v>
      </c>
      <c r="CC909" s="24">
        <v>1290</v>
      </c>
      <c r="CD909" s="24">
        <v>54.78</v>
      </c>
      <c r="CE909" s="24">
        <v>29.36</v>
      </c>
      <c r="CF909" s="24">
        <v>105.15</v>
      </c>
      <c r="CG909" s="24">
        <v>0</v>
      </c>
      <c r="CH909" s="24">
        <v>1992</v>
      </c>
      <c r="CI909" s="24">
        <v>100</v>
      </c>
      <c r="CJ909" s="24" t="s">
        <v>1980</v>
      </c>
      <c r="CK909" s="24">
        <v>527</v>
      </c>
      <c r="CL909" s="28">
        <v>1.02</v>
      </c>
      <c r="CM909" s="28">
        <v>3.82</v>
      </c>
      <c r="CN909" s="24">
        <v>167</v>
      </c>
      <c r="CO909" s="24">
        <v>31.75</v>
      </c>
      <c r="CP909" s="24"/>
      <c r="CQ909" s="24"/>
      <c r="CR909" s="24"/>
      <c r="CS909" s="40">
        <v>472</v>
      </c>
      <c r="CT909" s="24">
        <v>86</v>
      </c>
      <c r="CU909" s="24">
        <v>220</v>
      </c>
      <c r="CV909" s="24">
        <v>166</v>
      </c>
      <c r="CW909" s="24">
        <v>106</v>
      </c>
      <c r="CX909" s="24">
        <v>52.12</v>
      </c>
      <c r="CY909" s="24">
        <v>98.65</v>
      </c>
      <c r="CZ909" s="24">
        <v>78.3</v>
      </c>
      <c r="DA909" s="24">
        <v>39.549999999999997</v>
      </c>
      <c r="DB909" s="24">
        <v>160</v>
      </c>
      <c r="DC909" s="24">
        <v>1.8</v>
      </c>
      <c r="DD909" s="24">
        <v>11.98</v>
      </c>
      <c r="DE909" s="24">
        <v>51</v>
      </c>
      <c r="DF909" s="24">
        <v>9.6999999999999993</v>
      </c>
      <c r="DG909" s="24">
        <v>6.84</v>
      </c>
      <c r="DH909" s="24">
        <v>12.31</v>
      </c>
    </row>
    <row r="910" spans="1:112" ht="12.3" customHeight="1">
      <c r="A910" s="24">
        <v>921</v>
      </c>
      <c r="B910" s="24" t="s">
        <v>452</v>
      </c>
      <c r="C910" s="24" t="s">
        <v>453</v>
      </c>
      <c r="D910" s="25" t="s">
        <v>1128</v>
      </c>
      <c r="E910" s="25" t="s">
        <v>1129</v>
      </c>
      <c r="F910" s="25" t="s">
        <v>742</v>
      </c>
      <c r="G910" s="25" t="s">
        <v>2742</v>
      </c>
      <c r="H910" s="25" t="s">
        <v>195</v>
      </c>
      <c r="I910" s="26">
        <v>3382</v>
      </c>
      <c r="J910" s="27">
        <v>4241.6545069083995</v>
      </c>
      <c r="K910" s="27">
        <f t="shared" si="499"/>
        <v>1280.4252000000001</v>
      </c>
      <c r="L910" s="24">
        <v>645</v>
      </c>
      <c r="M910" s="24">
        <v>317</v>
      </c>
      <c r="N910" s="24">
        <v>76</v>
      </c>
      <c r="O910" s="24">
        <f t="shared" si="500"/>
        <v>393</v>
      </c>
      <c r="P910" s="28">
        <v>37.86</v>
      </c>
      <c r="Q910" s="28">
        <f t="shared" si="501"/>
        <v>0.50694172973406204</v>
      </c>
      <c r="R910" s="29">
        <v>0.49092794702025672</v>
      </c>
      <c r="S910" s="29">
        <v>0.11004363763746637</v>
      </c>
      <c r="T910" s="29">
        <v>0.39290388994547509</v>
      </c>
      <c r="U910" s="28" t="s">
        <v>294</v>
      </c>
      <c r="V910" s="28" t="s">
        <v>295</v>
      </c>
      <c r="W910" s="28">
        <v>0.63057340372874215</v>
      </c>
      <c r="X910" s="27">
        <v>2674.674519862589</v>
      </c>
      <c r="Y910" s="30">
        <f t="shared" si="502"/>
        <v>2.1419537175292527E-4</v>
      </c>
      <c r="Z910" s="27">
        <f t="shared" si="503"/>
        <v>2674.674519862589</v>
      </c>
      <c r="AA910" s="27">
        <v>0</v>
      </c>
      <c r="AB910" s="27">
        <v>0</v>
      </c>
      <c r="AC910" s="27">
        <v>0</v>
      </c>
      <c r="AD910" s="27">
        <v>0</v>
      </c>
      <c r="AE910" s="27">
        <v>0</v>
      </c>
      <c r="AF910" s="27">
        <f t="shared" si="504"/>
        <v>0</v>
      </c>
      <c r="AG910" s="27">
        <f t="shared" si="505"/>
        <v>0</v>
      </c>
      <c r="AH910" s="27">
        <v>0</v>
      </c>
      <c r="AI910" s="27">
        <v>0</v>
      </c>
      <c r="AJ910" s="27">
        <v>0</v>
      </c>
      <c r="AK910" s="27">
        <v>0</v>
      </c>
      <c r="AL910" s="27">
        <v>0</v>
      </c>
      <c r="AM910" s="27">
        <v>0</v>
      </c>
      <c r="AN910" s="27">
        <f t="shared" si="506"/>
        <v>0</v>
      </c>
      <c r="AO910" s="27">
        <v>0</v>
      </c>
      <c r="AP910" s="30">
        <f t="shared" si="507"/>
        <v>0</v>
      </c>
      <c r="AQ910" s="30">
        <f t="shared" si="508"/>
        <v>0</v>
      </c>
      <c r="AR910" s="31">
        <f t="shared" si="509"/>
        <v>0</v>
      </c>
      <c r="AS910" s="31">
        <f t="shared" si="498"/>
        <v>0</v>
      </c>
      <c r="AT910" s="32">
        <f t="shared" si="510"/>
        <v>0</v>
      </c>
      <c r="AU910" s="24">
        <v>20.178348919319749</v>
      </c>
      <c r="AV910" s="28">
        <f t="shared" si="511"/>
        <v>5.6036373535295542E-4</v>
      </c>
      <c r="AW910" s="30">
        <f t="shared" si="512"/>
        <v>7.1968860578276014E-6</v>
      </c>
      <c r="AX910" s="33">
        <f t="shared" si="513"/>
        <v>5.6036373535295542E-4</v>
      </c>
      <c r="AY910" s="30">
        <f t="shared" si="514"/>
        <v>7.1968860578276014E-6</v>
      </c>
      <c r="AZ910" s="31">
        <f t="shared" si="515"/>
        <v>0.89470439296576421</v>
      </c>
      <c r="BA910" s="31">
        <f t="shared" si="526"/>
        <v>20.178348919319749</v>
      </c>
      <c r="BB910" s="33">
        <f t="shared" si="516"/>
        <v>0</v>
      </c>
      <c r="BC910" s="31">
        <f t="shared" si="517"/>
        <v>0.46206423457379131</v>
      </c>
      <c r="BD910" s="30">
        <f t="shared" si="518"/>
        <v>2.1419537175292527E-4</v>
      </c>
      <c r="BE910" s="31">
        <f t="shared" si="519"/>
        <v>0.94288954484348653</v>
      </c>
      <c r="BF910" s="31">
        <f t="shared" si="520"/>
        <v>0.52455904798132724</v>
      </c>
      <c r="BG910" s="31">
        <f t="shared" si="521"/>
        <v>0.79610364909985143</v>
      </c>
      <c r="BH910" s="24">
        <v>0</v>
      </c>
      <c r="BI910" s="24">
        <v>209.134455016</v>
      </c>
      <c r="BJ910" s="24">
        <f t="shared" si="495"/>
        <v>20.281949746558443</v>
      </c>
      <c r="BK910" s="28">
        <f t="shared" si="525"/>
        <v>1.0140974873279222E-2</v>
      </c>
      <c r="BL910" s="28" t="str">
        <f t="shared" si="522"/>
        <v>TRUEFALSE</v>
      </c>
      <c r="BM910" s="24" t="str">
        <f t="shared" si="523"/>
        <v>FALSEFALSE</v>
      </c>
      <c r="BN910" s="28">
        <v>0.40039999999999998</v>
      </c>
      <c r="BO910" s="28">
        <f t="shared" si="524"/>
        <v>0.35591111111111107</v>
      </c>
      <c r="BP910" s="24">
        <v>17.43</v>
      </c>
      <c r="BQ910" s="24">
        <f>CS910/BR910</f>
        <v>32</v>
      </c>
      <c r="BR910" s="24">
        <v>1</v>
      </c>
      <c r="BS910" s="28">
        <v>30.51</v>
      </c>
      <c r="BT910" s="28">
        <v>1031.8482000000001</v>
      </c>
      <c r="BU910" s="24">
        <v>3.91</v>
      </c>
      <c r="BV910" s="28">
        <v>18.7</v>
      </c>
      <c r="BW910" s="28">
        <v>632.43399999999997</v>
      </c>
      <c r="BX910" s="24">
        <v>868</v>
      </c>
      <c r="BY910" s="24">
        <v>2168</v>
      </c>
      <c r="BZ910" s="24">
        <v>346</v>
      </c>
      <c r="CA910" s="24">
        <v>669</v>
      </c>
      <c r="CB910" s="24">
        <v>395</v>
      </c>
      <c r="CC910" s="24">
        <v>2318</v>
      </c>
      <c r="CD910" s="24">
        <v>56</v>
      </c>
      <c r="CE910" s="24">
        <v>32.67</v>
      </c>
      <c r="CF910" s="24">
        <v>105.97</v>
      </c>
      <c r="CG910" s="24">
        <v>0</v>
      </c>
      <c r="CH910" s="24">
        <v>3382</v>
      </c>
      <c r="CI910" s="24">
        <v>100</v>
      </c>
      <c r="CJ910" s="24" t="s">
        <v>1980</v>
      </c>
      <c r="CK910" s="24">
        <v>1053</v>
      </c>
      <c r="CL910" s="28">
        <v>1</v>
      </c>
      <c r="CM910" s="28">
        <v>3.22</v>
      </c>
      <c r="CN910" s="24">
        <v>350</v>
      </c>
      <c r="CO910" s="24">
        <v>33.24</v>
      </c>
      <c r="CP910" s="24">
        <v>10</v>
      </c>
      <c r="CQ910" s="24">
        <v>22</v>
      </c>
      <c r="CR910" s="24">
        <v>0</v>
      </c>
      <c r="CS910" s="24">
        <v>32</v>
      </c>
      <c r="CT910" s="24">
        <v>111</v>
      </c>
      <c r="CU910" s="24">
        <v>349</v>
      </c>
      <c r="CV910" s="24">
        <v>224</v>
      </c>
      <c r="CW910" s="24">
        <v>105</v>
      </c>
      <c r="CX910" s="24">
        <v>48.05</v>
      </c>
      <c r="CY910" s="24">
        <v>92.82</v>
      </c>
      <c r="CZ910" s="24">
        <v>68.290000000000006</v>
      </c>
      <c r="DA910" s="24">
        <v>27.42</v>
      </c>
      <c r="DB910" s="24">
        <v>496</v>
      </c>
      <c r="DC910" s="24">
        <v>9.51</v>
      </c>
      <c r="DD910" s="24">
        <v>6.84</v>
      </c>
      <c r="DE910" s="24">
        <v>118</v>
      </c>
      <c r="DF910" s="24">
        <v>11.21</v>
      </c>
      <c r="DG910" s="24">
        <v>5.22</v>
      </c>
      <c r="DH910" s="24">
        <v>21.1</v>
      </c>
    </row>
    <row r="911" spans="1:112" ht="12.3" customHeight="1">
      <c r="A911" s="24">
        <v>922</v>
      </c>
      <c r="B911" s="24" t="s">
        <v>452</v>
      </c>
      <c r="C911" s="24" t="s">
        <v>453</v>
      </c>
      <c r="D911" s="25" t="s">
        <v>1335</v>
      </c>
      <c r="E911" s="25" t="s">
        <v>1336</v>
      </c>
      <c r="F911" s="25" t="s">
        <v>1335</v>
      </c>
      <c r="G911" s="25" t="s">
        <v>1337</v>
      </c>
      <c r="H911" s="25" t="s">
        <v>195</v>
      </c>
      <c r="I911" s="26">
        <v>13719</v>
      </c>
      <c r="J911" s="27">
        <v>17200.838506340315</v>
      </c>
      <c r="K911" s="27">
        <f t="shared" si="499"/>
        <v>2768.4941999999996</v>
      </c>
      <c r="L911" s="24">
        <v>2919</v>
      </c>
      <c r="M911" s="24">
        <v>562</v>
      </c>
      <c r="N911" s="24">
        <v>176</v>
      </c>
      <c r="O911" s="24">
        <f t="shared" si="500"/>
        <v>738</v>
      </c>
      <c r="P911" s="28">
        <v>20.18</v>
      </c>
      <c r="Q911" s="28">
        <f t="shared" si="501"/>
        <v>0.39714986230474447</v>
      </c>
      <c r="R911" s="29">
        <v>0.42935569569780146</v>
      </c>
      <c r="S911" s="29">
        <v>4.7605831314859307E-2</v>
      </c>
      <c r="T911" s="29">
        <v>0.18540638898478864</v>
      </c>
      <c r="U911" s="28" t="s">
        <v>237</v>
      </c>
      <c r="V911" s="28" t="s">
        <v>129</v>
      </c>
      <c r="W911" s="28">
        <v>0.33278094521568391</v>
      </c>
      <c r="X911" s="27">
        <v>5724.1112966422625</v>
      </c>
      <c r="Y911" s="30">
        <f t="shared" si="502"/>
        <v>4.5840274696391775E-4</v>
      </c>
      <c r="Z911" s="27">
        <f t="shared" si="503"/>
        <v>5724.1112966422625</v>
      </c>
      <c r="AA911" s="27">
        <v>0</v>
      </c>
      <c r="AB911" s="27">
        <v>0</v>
      </c>
      <c r="AC911" s="27">
        <v>60</v>
      </c>
      <c r="AD911" s="27">
        <v>0</v>
      </c>
      <c r="AE911" s="27">
        <v>3921</v>
      </c>
      <c r="AF911" s="27">
        <f t="shared" si="504"/>
        <v>3921</v>
      </c>
      <c r="AG911" s="27">
        <f t="shared" si="505"/>
        <v>2</v>
      </c>
      <c r="AH911" s="27">
        <v>0</v>
      </c>
      <c r="AI911" s="27">
        <v>0</v>
      </c>
      <c r="AJ911" s="27">
        <v>0</v>
      </c>
      <c r="AK911" s="27">
        <v>0</v>
      </c>
      <c r="AL911" s="27">
        <v>3921</v>
      </c>
      <c r="AM911" s="27">
        <v>3921</v>
      </c>
      <c r="AN911" s="27">
        <f t="shared" si="506"/>
        <v>1</v>
      </c>
      <c r="AO911" s="27">
        <v>0</v>
      </c>
      <c r="AP911" s="30">
        <f t="shared" si="507"/>
        <v>0</v>
      </c>
      <c r="AQ911" s="30">
        <f t="shared" si="508"/>
        <v>0</v>
      </c>
      <c r="AR911" s="31">
        <f t="shared" si="509"/>
        <v>0</v>
      </c>
      <c r="AS911" s="31">
        <f t="shared" si="498"/>
        <v>0</v>
      </c>
      <c r="AT911" s="32">
        <f t="shared" si="510"/>
        <v>0</v>
      </c>
      <c r="AU911" s="24">
        <v>1495.1847868540679</v>
      </c>
      <c r="AV911" s="28">
        <f t="shared" si="511"/>
        <v>4.1522095566613057E-2</v>
      </c>
      <c r="AW911" s="30">
        <f t="shared" si="512"/>
        <v>5.3327824736359736E-4</v>
      </c>
      <c r="AX911" s="33">
        <f t="shared" si="513"/>
        <v>4.1522095566613057E-2</v>
      </c>
      <c r="AY911" s="30">
        <f t="shared" si="514"/>
        <v>5.3327824736359736E-4</v>
      </c>
      <c r="AZ911" s="31">
        <f t="shared" si="515"/>
        <v>0.89901990163867018</v>
      </c>
      <c r="BA911" s="31">
        <f t="shared" si="526"/>
        <v>1495.1847868540679</v>
      </c>
      <c r="BB911" s="33">
        <f t="shared" si="516"/>
        <v>0</v>
      </c>
      <c r="BC911" s="31">
        <f t="shared" si="517"/>
        <v>0.45663256430102822</v>
      </c>
      <c r="BD911" s="30">
        <f t="shared" si="518"/>
        <v>4.5840274696391775E-4</v>
      </c>
      <c r="BE911" s="31">
        <f t="shared" si="519"/>
        <v>0.94383518974946157</v>
      </c>
      <c r="BF911" s="31">
        <f t="shared" si="520"/>
        <v>0.42569151257070309</v>
      </c>
      <c r="BG911" s="31">
        <f t="shared" si="521"/>
        <v>0.64605608816118565</v>
      </c>
      <c r="BH911" s="24">
        <v>91.04</v>
      </c>
      <c r="BI911" s="24">
        <v>109.04478928499999</v>
      </c>
      <c r="BJ911" s="24">
        <f t="shared" si="495"/>
        <v>157.74104034796306</v>
      </c>
      <c r="BK911" s="28">
        <f t="shared" si="525"/>
        <v>7.8870520173981537E-2</v>
      </c>
      <c r="BL911" s="28" t="str">
        <f t="shared" si="522"/>
        <v>FALSETRUE</v>
      </c>
      <c r="BM911" s="24" t="str">
        <f t="shared" si="523"/>
        <v>FALSETRUE</v>
      </c>
      <c r="BN911" s="28">
        <v>0.39479999999999998</v>
      </c>
      <c r="BO911" s="28">
        <f t="shared" si="524"/>
        <v>0.35093333333333332</v>
      </c>
      <c r="BP911" s="24">
        <v>6.28</v>
      </c>
      <c r="BQ911" s="24">
        <f>CS911/BR911</f>
        <v>128.37142857142857</v>
      </c>
      <c r="BR911" s="24">
        <v>35</v>
      </c>
      <c r="BS911" s="28">
        <v>13.879999999999999</v>
      </c>
      <c r="BT911" s="28">
        <v>1904.1971999999996</v>
      </c>
      <c r="BU911" s="24">
        <v>0.08</v>
      </c>
      <c r="BV911" s="28">
        <v>2.96</v>
      </c>
      <c r="BW911" s="28">
        <v>406.08240000000001</v>
      </c>
      <c r="BX911" s="24">
        <v>3600</v>
      </c>
      <c r="BY911" s="24">
        <v>9118</v>
      </c>
      <c r="BZ911" s="24">
        <v>1001</v>
      </c>
      <c r="CA911" s="24">
        <v>2829</v>
      </c>
      <c r="CB911" s="24">
        <v>1572</v>
      </c>
      <c r="CC911" s="24">
        <v>9318</v>
      </c>
      <c r="CD911" s="24">
        <v>50.46</v>
      </c>
      <c r="CE911" s="24">
        <v>30.74</v>
      </c>
      <c r="CF911" s="24">
        <v>98.62</v>
      </c>
      <c r="CG911" s="24">
        <v>12490</v>
      </c>
      <c r="CH911" s="24">
        <v>1229</v>
      </c>
      <c r="CI911" s="24">
        <v>8.9600000000000009</v>
      </c>
      <c r="CJ911" s="24" t="s">
        <v>98</v>
      </c>
      <c r="CK911" s="24">
        <v>3785</v>
      </c>
      <c r="CL911" s="28">
        <v>1.03</v>
      </c>
      <c r="CM911" s="28">
        <v>3.74</v>
      </c>
      <c r="CN911" s="24">
        <v>1438</v>
      </c>
      <c r="CO911" s="24">
        <v>38.090000000000003</v>
      </c>
      <c r="CP911" s="24">
        <v>958</v>
      </c>
      <c r="CQ911" s="24">
        <v>1460</v>
      </c>
      <c r="CR911" s="24">
        <v>1727</v>
      </c>
      <c r="CS911" s="24">
        <v>4493</v>
      </c>
      <c r="CT911" s="24">
        <v>690</v>
      </c>
      <c r="CU911" s="24">
        <v>1411</v>
      </c>
      <c r="CV911" s="24">
        <v>1143</v>
      </c>
      <c r="CW911" s="24">
        <v>1038</v>
      </c>
      <c r="CX911" s="24">
        <v>71.73</v>
      </c>
      <c r="CY911" s="24">
        <v>96.58</v>
      </c>
      <c r="CZ911" s="24">
        <v>85.43</v>
      </c>
      <c r="DA911" s="24">
        <v>57.92</v>
      </c>
      <c r="DB911" s="24">
        <v>717</v>
      </c>
      <c r="DC911" s="24">
        <v>3.81</v>
      </c>
      <c r="DD911" s="24">
        <v>7.74</v>
      </c>
      <c r="DE911" s="24">
        <v>325</v>
      </c>
      <c r="DF911" s="24">
        <v>8.61</v>
      </c>
      <c r="DG911" s="24">
        <v>3.74</v>
      </c>
      <c r="DH911" s="24">
        <v>5.09</v>
      </c>
    </row>
    <row r="912" spans="1:112" ht="12.3" customHeight="1">
      <c r="A912" s="24">
        <v>923</v>
      </c>
      <c r="B912" s="24" t="s">
        <v>452</v>
      </c>
      <c r="C912" s="24" t="s">
        <v>453</v>
      </c>
      <c r="D912" s="25" t="s">
        <v>1335</v>
      </c>
      <c r="E912" s="25" t="s">
        <v>1336</v>
      </c>
      <c r="F912" s="25" t="s">
        <v>1859</v>
      </c>
      <c r="G912" s="25" t="s">
        <v>1860</v>
      </c>
      <c r="H912" s="25" t="s">
        <v>195</v>
      </c>
      <c r="I912" s="26">
        <v>3168</v>
      </c>
      <c r="J912" s="27">
        <v>3972.0283102329699</v>
      </c>
      <c r="K912" s="27">
        <f t="shared" si="499"/>
        <v>536.65919999999994</v>
      </c>
      <c r="L912" s="24">
        <v>814</v>
      </c>
      <c r="M912" s="24">
        <v>131</v>
      </c>
      <c r="N912" s="24">
        <v>35</v>
      </c>
      <c r="O912" s="24">
        <f t="shared" si="500"/>
        <v>166</v>
      </c>
      <c r="P912" s="28">
        <v>16.939999999999998</v>
      </c>
      <c r="Q912" s="28">
        <f t="shared" si="501"/>
        <v>0.37863666162656195</v>
      </c>
      <c r="R912" s="29">
        <v>0.42935569569780146</v>
      </c>
      <c r="S912" s="29">
        <v>4.7605831314859307E-2</v>
      </c>
      <c r="T912" s="29">
        <v>0.18540638898478864</v>
      </c>
      <c r="U912" s="28" t="s">
        <v>237</v>
      </c>
      <c r="V912" s="28" t="s">
        <v>129</v>
      </c>
      <c r="W912" s="28">
        <v>0.27935129890751659</v>
      </c>
      <c r="X912" s="27">
        <v>1109.5912677610083</v>
      </c>
      <c r="Y912" s="30">
        <f t="shared" si="502"/>
        <v>8.8859153637908464E-5</v>
      </c>
      <c r="Z912" s="27">
        <f t="shared" si="503"/>
        <v>1109.5912677610083</v>
      </c>
      <c r="AA912" s="27">
        <v>0</v>
      </c>
      <c r="AB912" s="27">
        <v>0</v>
      </c>
      <c r="AC912" s="27">
        <v>20</v>
      </c>
      <c r="AD912" s="27">
        <v>0</v>
      </c>
      <c r="AE912" s="27">
        <v>0</v>
      </c>
      <c r="AF912" s="27">
        <f t="shared" si="504"/>
        <v>20</v>
      </c>
      <c r="AG912" s="27">
        <f t="shared" si="505"/>
        <v>1</v>
      </c>
      <c r="AH912" s="27">
        <v>0</v>
      </c>
      <c r="AI912" s="27">
        <v>0</v>
      </c>
      <c r="AJ912" s="27">
        <v>0</v>
      </c>
      <c r="AK912" s="27">
        <v>0</v>
      </c>
      <c r="AL912" s="27">
        <v>0</v>
      </c>
      <c r="AM912" s="27">
        <v>0</v>
      </c>
      <c r="AN912" s="27">
        <f t="shared" si="506"/>
        <v>0</v>
      </c>
      <c r="AO912" s="27">
        <v>0</v>
      </c>
      <c r="AP912" s="30">
        <f t="shared" si="507"/>
        <v>0</v>
      </c>
      <c r="AQ912" s="30">
        <f t="shared" si="508"/>
        <v>0</v>
      </c>
      <c r="AR912" s="31">
        <f t="shared" si="509"/>
        <v>0</v>
      </c>
      <c r="AS912" s="31">
        <f t="shared" si="498"/>
        <v>0</v>
      </c>
      <c r="AT912" s="32">
        <f t="shared" si="510"/>
        <v>0</v>
      </c>
      <c r="AU912" s="24">
        <v>218.17336444677045</v>
      </c>
      <c r="AV912" s="28">
        <f t="shared" si="511"/>
        <v>6.0587931125950347E-3</v>
      </c>
      <c r="AW912" s="30">
        <f t="shared" si="512"/>
        <v>7.7814535324688777E-5</v>
      </c>
      <c r="AX912" s="33">
        <f t="shared" si="513"/>
        <v>6.0587931125950347E-3</v>
      </c>
      <c r="AY912" s="30">
        <f t="shared" si="514"/>
        <v>7.7814535324688777E-5</v>
      </c>
      <c r="AZ912" s="31">
        <f t="shared" si="515"/>
        <v>0.89528367803512099</v>
      </c>
      <c r="BA912" s="31">
        <f t="shared" si="526"/>
        <v>218.17336444677045</v>
      </c>
      <c r="BB912" s="33">
        <f t="shared" si="516"/>
        <v>0</v>
      </c>
      <c r="BC912" s="31">
        <f t="shared" si="517"/>
        <v>0.44356605561517254</v>
      </c>
      <c r="BD912" s="30">
        <f t="shared" si="518"/>
        <v>8.8859153637908464E-5</v>
      </c>
      <c r="BE912" s="31">
        <f t="shared" si="519"/>
        <v>0.94240420505351385</v>
      </c>
      <c r="BF912" s="31">
        <f t="shared" si="520"/>
        <v>0.40728145437155611</v>
      </c>
      <c r="BG912" s="31">
        <f t="shared" si="521"/>
        <v>0.61811583135142556</v>
      </c>
      <c r="BH912" s="24">
        <v>80.62</v>
      </c>
      <c r="BI912" s="24">
        <v>48.447568511900002</v>
      </c>
      <c r="BJ912" s="24">
        <f t="shared" si="495"/>
        <v>81.986122982773324</v>
      </c>
      <c r="BK912" s="28">
        <f t="shared" si="525"/>
        <v>4.0993061491386665E-2</v>
      </c>
      <c r="BL912" s="28" t="str">
        <f t="shared" si="522"/>
        <v>FALSETRUE</v>
      </c>
      <c r="BM912" s="24" t="str">
        <f t="shared" si="523"/>
        <v>FALSETRUE</v>
      </c>
      <c r="BN912" s="28">
        <v>0.39880000000000004</v>
      </c>
      <c r="BO912" s="28">
        <f t="shared" si="524"/>
        <v>0.35448888888888891</v>
      </c>
      <c r="BP912" s="24">
        <v>5.29</v>
      </c>
      <c r="BQ912" s="24">
        <f>CS912/BR912</f>
        <v>195.25</v>
      </c>
      <c r="BR912" s="24">
        <v>4</v>
      </c>
      <c r="BS912" s="28">
        <v>18.93</v>
      </c>
      <c r="BT912" s="28">
        <v>599.70240000000001</v>
      </c>
      <c r="BU912" s="24">
        <v>0.2</v>
      </c>
      <c r="BV912" s="28">
        <v>6.71</v>
      </c>
      <c r="BW912" s="28">
        <v>212.5728</v>
      </c>
      <c r="BX912" s="24">
        <v>812</v>
      </c>
      <c r="BY912" s="24">
        <v>2036</v>
      </c>
      <c r="BZ912" s="24">
        <v>320</v>
      </c>
      <c r="CA912" s="24">
        <v>635</v>
      </c>
      <c r="CB912" s="24">
        <v>330</v>
      </c>
      <c r="CC912" s="24">
        <v>2203</v>
      </c>
      <c r="CD912" s="24">
        <v>55.6</v>
      </c>
      <c r="CE912" s="24">
        <v>32.46</v>
      </c>
      <c r="CF912" s="24">
        <v>103.73</v>
      </c>
      <c r="CG912" s="24">
        <v>2554</v>
      </c>
      <c r="CH912" s="24">
        <v>614</v>
      </c>
      <c r="CI912" s="24">
        <v>19.38</v>
      </c>
      <c r="CJ912" s="24" t="s">
        <v>98</v>
      </c>
      <c r="CK912" s="24">
        <v>1013</v>
      </c>
      <c r="CL912" s="28">
        <v>1.01</v>
      </c>
      <c r="CM912" s="28">
        <v>3.16</v>
      </c>
      <c r="CN912" s="24">
        <v>370</v>
      </c>
      <c r="CO912" s="24">
        <v>36.6</v>
      </c>
      <c r="CP912" s="24">
        <v>151</v>
      </c>
      <c r="CQ912" s="24">
        <v>630</v>
      </c>
      <c r="CR912" s="24">
        <v>0</v>
      </c>
      <c r="CS912" s="24">
        <v>781</v>
      </c>
      <c r="CT912" s="24">
        <v>181</v>
      </c>
      <c r="CU912" s="24">
        <v>311</v>
      </c>
      <c r="CV912" s="24">
        <v>222</v>
      </c>
      <c r="CW912" s="24">
        <v>178</v>
      </c>
      <c r="CX912" s="24">
        <v>82.65</v>
      </c>
      <c r="CY912" s="24">
        <v>98.73</v>
      </c>
      <c r="CZ912" s="24">
        <v>81.319999999999993</v>
      </c>
      <c r="DA912" s="24">
        <v>46.97</v>
      </c>
      <c r="DB912" s="24">
        <v>140</v>
      </c>
      <c r="DC912" s="24">
        <v>1.72</v>
      </c>
      <c r="DD912" s="24">
        <v>6.33</v>
      </c>
      <c r="DE912" s="24">
        <v>75</v>
      </c>
      <c r="DF912" s="24">
        <v>7.42</v>
      </c>
      <c r="DG912" s="24">
        <v>2.77</v>
      </c>
      <c r="DH912" s="24">
        <v>4.08</v>
      </c>
    </row>
    <row r="913" spans="1:112" ht="12.3" customHeight="1">
      <c r="A913" s="24">
        <v>924</v>
      </c>
      <c r="B913" s="24" t="s">
        <v>452</v>
      </c>
      <c r="C913" s="24" t="s">
        <v>453</v>
      </c>
      <c r="D913" s="25" t="s">
        <v>1335</v>
      </c>
      <c r="E913" s="25" t="s">
        <v>1336</v>
      </c>
      <c r="F913" s="25" t="s">
        <v>1684</v>
      </c>
      <c r="G913" s="25" t="s">
        <v>1685</v>
      </c>
      <c r="H913" s="25" t="s">
        <v>195</v>
      </c>
      <c r="I913" s="26">
        <v>7168</v>
      </c>
      <c r="J913" s="27">
        <v>8987.2155706281337</v>
      </c>
      <c r="K913" s="27">
        <f t="shared" si="499"/>
        <v>3105.8944000000001</v>
      </c>
      <c r="L913" s="24">
        <v>1177</v>
      </c>
      <c r="M913" s="24">
        <v>640</v>
      </c>
      <c r="N913" s="24">
        <v>260</v>
      </c>
      <c r="O913" s="24">
        <f t="shared" si="500"/>
        <v>900</v>
      </c>
      <c r="P913" s="28">
        <v>43.33</v>
      </c>
      <c r="Q913" s="28">
        <f t="shared" si="501"/>
        <v>0.55434527846641213</v>
      </c>
      <c r="R913" s="29">
        <v>0.42935569569780146</v>
      </c>
      <c r="S913" s="29">
        <v>4.7605831314859307E-2</v>
      </c>
      <c r="T913" s="29">
        <v>0.18540638898478864</v>
      </c>
      <c r="U913" s="28" t="s">
        <v>237</v>
      </c>
      <c r="V913" s="28" t="s">
        <v>129</v>
      </c>
      <c r="W913" s="28">
        <v>0.71453906621385455</v>
      </c>
      <c r="X913" s="27">
        <v>6421.7166216992409</v>
      </c>
      <c r="Y913" s="30">
        <f t="shared" si="502"/>
        <v>5.1426892089564394E-4</v>
      </c>
      <c r="Z913" s="27">
        <f t="shared" si="503"/>
        <v>6421.7166216992409</v>
      </c>
      <c r="AA913" s="27">
        <v>0</v>
      </c>
      <c r="AB913" s="27">
        <v>0</v>
      </c>
      <c r="AC913" s="27">
        <v>62</v>
      </c>
      <c r="AD913" s="27">
        <v>0</v>
      </c>
      <c r="AE913" s="27">
        <v>0</v>
      </c>
      <c r="AF913" s="27">
        <f t="shared" si="504"/>
        <v>62</v>
      </c>
      <c r="AG913" s="27">
        <f t="shared" si="505"/>
        <v>1</v>
      </c>
      <c r="AH913" s="27">
        <v>0</v>
      </c>
      <c r="AI913" s="27">
        <v>0</v>
      </c>
      <c r="AJ913" s="27">
        <v>62</v>
      </c>
      <c r="AK913" s="27">
        <v>0</v>
      </c>
      <c r="AL913" s="27">
        <v>0</v>
      </c>
      <c r="AM913" s="27">
        <v>62</v>
      </c>
      <c r="AN913" s="27">
        <f t="shared" si="506"/>
        <v>1</v>
      </c>
      <c r="AO913" s="27">
        <v>0</v>
      </c>
      <c r="AP913" s="30">
        <f t="shared" si="507"/>
        <v>0</v>
      </c>
      <c r="AQ913" s="30">
        <f t="shared" si="508"/>
        <v>0</v>
      </c>
      <c r="AR913" s="31">
        <f t="shared" si="509"/>
        <v>0</v>
      </c>
      <c r="AS913" s="31">
        <f t="shared" si="498"/>
        <v>0</v>
      </c>
      <c r="AT913" s="32">
        <f t="shared" si="510"/>
        <v>0</v>
      </c>
      <c r="AU913" s="24">
        <v>678.09757383694796</v>
      </c>
      <c r="AV913" s="28">
        <f t="shared" si="511"/>
        <v>1.883113880765714E-2</v>
      </c>
      <c r="AW913" s="30">
        <f t="shared" si="512"/>
        <v>2.4185283912507414E-4</v>
      </c>
      <c r="AX913" s="33">
        <f t="shared" si="513"/>
        <v>1.883113880765714E-2</v>
      </c>
      <c r="AY913" s="30">
        <f t="shared" si="514"/>
        <v>2.4185283912507414E-4</v>
      </c>
      <c r="AZ913" s="31">
        <f t="shared" si="515"/>
        <v>0.89662930396830809</v>
      </c>
      <c r="BA913" s="31">
        <f t="shared" si="526"/>
        <v>678.09757383694796</v>
      </c>
      <c r="BB913" s="33">
        <f t="shared" si="516"/>
        <v>0</v>
      </c>
      <c r="BC913" s="31">
        <f t="shared" si="517"/>
        <v>0.44827204615792221</v>
      </c>
      <c r="BD913" s="30">
        <f t="shared" si="518"/>
        <v>5.1426892089564394E-4</v>
      </c>
      <c r="BE913" s="31">
        <f t="shared" si="519"/>
        <v>0.94405152049192675</v>
      </c>
      <c r="BF913" s="31">
        <f t="shared" si="520"/>
        <v>0.55303495187555896</v>
      </c>
      <c r="BG913" s="31">
        <f t="shared" si="521"/>
        <v>0.83932046346775746</v>
      </c>
      <c r="BH913" s="24">
        <v>97.82</v>
      </c>
      <c r="BI913" s="24">
        <v>13.612414685499999</v>
      </c>
      <c r="BJ913" s="24">
        <f t="shared" si="495"/>
        <v>660.22199428007093</v>
      </c>
      <c r="BK913" s="28">
        <f t="shared" si="525"/>
        <v>0.33011099714003544</v>
      </c>
      <c r="BL913" s="28" t="str">
        <f t="shared" si="522"/>
        <v>TRUETRUE</v>
      </c>
      <c r="BM913" s="24" t="str">
        <f t="shared" si="523"/>
        <v>FALSETRUE</v>
      </c>
      <c r="BN913" s="28">
        <v>0.43119999999999997</v>
      </c>
      <c r="BO913" s="28">
        <f t="shared" si="524"/>
        <v>0.38328888888888885</v>
      </c>
      <c r="BP913" s="24">
        <v>3.69</v>
      </c>
      <c r="BQ913" s="24">
        <f>CS913/BR913</f>
        <v>189.8</v>
      </c>
      <c r="BR913" s="24">
        <v>5</v>
      </c>
      <c r="BS913" s="28">
        <v>7.52</v>
      </c>
      <c r="BT913" s="28">
        <v>539.03359999999998</v>
      </c>
      <c r="BU913" s="24">
        <v>0.77</v>
      </c>
      <c r="BV913" s="28">
        <v>36.260000000000005</v>
      </c>
      <c r="BW913" s="28">
        <v>2599.1168000000007</v>
      </c>
      <c r="BX913" s="24">
        <v>2020</v>
      </c>
      <c r="BY913" s="24">
        <v>4685</v>
      </c>
      <c r="BZ913" s="24">
        <v>463</v>
      </c>
      <c r="CA913" s="24">
        <v>1562</v>
      </c>
      <c r="CB913" s="24">
        <v>878</v>
      </c>
      <c r="CC913" s="24">
        <v>4728</v>
      </c>
      <c r="CD913" s="24">
        <v>53</v>
      </c>
      <c r="CE913" s="24">
        <v>30.05</v>
      </c>
      <c r="CF913" s="24">
        <v>94.84</v>
      </c>
      <c r="CG913" s="24">
        <v>7012</v>
      </c>
      <c r="CH913" s="24">
        <v>156</v>
      </c>
      <c r="CI913" s="24">
        <v>2.1800000000000002</v>
      </c>
      <c r="CJ913" s="24" t="s">
        <v>98</v>
      </c>
      <c r="CK913" s="24">
        <v>2118</v>
      </c>
      <c r="CL913" s="28">
        <v>1.02</v>
      </c>
      <c r="CM913" s="28">
        <v>3.43</v>
      </c>
      <c r="CN913" s="24">
        <v>781</v>
      </c>
      <c r="CO913" s="24">
        <v>37</v>
      </c>
      <c r="CP913" s="24">
        <v>297</v>
      </c>
      <c r="CQ913" s="24">
        <v>652</v>
      </c>
      <c r="CR913" s="24">
        <v>0</v>
      </c>
      <c r="CS913" s="24">
        <v>949</v>
      </c>
      <c r="CT913" s="24">
        <v>345</v>
      </c>
      <c r="CU913" s="24">
        <v>826</v>
      </c>
      <c r="CV913" s="24">
        <v>583</v>
      </c>
      <c r="CW913" s="24">
        <v>433</v>
      </c>
      <c r="CX913" s="24">
        <v>69</v>
      </c>
      <c r="CY913" s="24">
        <v>96.61</v>
      </c>
      <c r="CZ913" s="24">
        <v>81.31</v>
      </c>
      <c r="DA913" s="24">
        <v>50.7</v>
      </c>
      <c r="DB913" s="24">
        <v>217</v>
      </c>
      <c r="DC913" s="24">
        <v>3.96</v>
      </c>
      <c r="DD913" s="24">
        <v>5.21</v>
      </c>
      <c r="DE913" s="24">
        <v>243</v>
      </c>
      <c r="DF913" s="24">
        <v>11.51</v>
      </c>
      <c r="DG913" s="24">
        <v>37.14</v>
      </c>
      <c r="DH913" s="24">
        <v>2.99</v>
      </c>
    </row>
    <row r="914" spans="1:112" ht="12.3" customHeight="1">
      <c r="A914" s="24">
        <v>925</v>
      </c>
      <c r="B914" s="24" t="s">
        <v>452</v>
      </c>
      <c r="C914" s="24" t="s">
        <v>453</v>
      </c>
      <c r="D914" s="25" t="s">
        <v>1335</v>
      </c>
      <c r="E914" s="25" t="s">
        <v>1336</v>
      </c>
      <c r="F914" s="25" t="s">
        <v>564</v>
      </c>
      <c r="G914" s="25" t="s">
        <v>1867</v>
      </c>
      <c r="H914" s="25" t="s">
        <v>195</v>
      </c>
      <c r="I914" s="26">
        <v>3073</v>
      </c>
      <c r="J914" s="27">
        <v>3852.9176127985847</v>
      </c>
      <c r="K914" s="27">
        <f t="shared" si="499"/>
        <v>652.09059999999999</v>
      </c>
      <c r="L914" s="24">
        <v>646</v>
      </c>
      <c r="M914" s="24">
        <v>114</v>
      </c>
      <c r="N914" s="24">
        <v>60</v>
      </c>
      <c r="O914" s="24">
        <f t="shared" si="500"/>
        <v>174</v>
      </c>
      <c r="P914" s="28">
        <v>21.22</v>
      </c>
      <c r="Q914" s="28">
        <f t="shared" si="501"/>
        <v>0.40142588138046031</v>
      </c>
      <c r="R914" s="29">
        <v>0.42935569569780146</v>
      </c>
      <c r="S914" s="29">
        <v>4.7605831314859307E-2</v>
      </c>
      <c r="T914" s="29">
        <v>0.18540638898478864</v>
      </c>
      <c r="U914" s="28" t="s">
        <v>237</v>
      </c>
      <c r="V914" s="28" t="s">
        <v>129</v>
      </c>
      <c r="W914" s="28">
        <v>0.34993120205534251</v>
      </c>
      <c r="X914" s="27">
        <v>1348.2560916668094</v>
      </c>
      <c r="Y914" s="30">
        <f t="shared" si="502"/>
        <v>1.0797209627867353E-4</v>
      </c>
      <c r="Z914" s="27">
        <f t="shared" si="503"/>
        <v>1348.2560916668094</v>
      </c>
      <c r="AA914" s="27">
        <v>0</v>
      </c>
      <c r="AB914" s="27">
        <v>0</v>
      </c>
      <c r="AC914" s="27">
        <v>0</v>
      </c>
      <c r="AD914" s="27">
        <v>0</v>
      </c>
      <c r="AE914" s="27">
        <v>0</v>
      </c>
      <c r="AF914" s="27">
        <f t="shared" si="504"/>
        <v>0</v>
      </c>
      <c r="AG914" s="27">
        <f t="shared" si="505"/>
        <v>0</v>
      </c>
      <c r="AH914" s="27">
        <v>0</v>
      </c>
      <c r="AI914" s="27">
        <v>0</v>
      </c>
      <c r="AJ914" s="27">
        <v>0</v>
      </c>
      <c r="AK914" s="27">
        <v>0</v>
      </c>
      <c r="AL914" s="27">
        <v>0</v>
      </c>
      <c r="AM914" s="27">
        <v>0</v>
      </c>
      <c r="AN914" s="27">
        <f t="shared" si="506"/>
        <v>0</v>
      </c>
      <c r="AO914" s="27">
        <v>0</v>
      </c>
      <c r="AP914" s="30">
        <f t="shared" si="507"/>
        <v>0</v>
      </c>
      <c r="AQ914" s="30">
        <f t="shared" si="508"/>
        <v>0</v>
      </c>
      <c r="AR914" s="31">
        <f t="shared" si="509"/>
        <v>0</v>
      </c>
      <c r="AS914" s="31">
        <f t="shared" si="498"/>
        <v>0</v>
      </c>
      <c r="AT914" s="32">
        <f t="shared" si="510"/>
        <v>0</v>
      </c>
      <c r="AU914" s="24">
        <v>77.334795654230689</v>
      </c>
      <c r="AV914" s="28">
        <f t="shared" si="511"/>
        <v>2.1476293793329417E-3</v>
      </c>
      <c r="AW914" s="30">
        <f t="shared" si="512"/>
        <v>2.7582519999740517E-5</v>
      </c>
      <c r="AX914" s="33">
        <f t="shared" si="513"/>
        <v>2.1476293793329417E-3</v>
      </c>
      <c r="AY914" s="30">
        <f t="shared" si="514"/>
        <v>2.7582519999740517E-5</v>
      </c>
      <c r="AZ914" s="31">
        <f t="shared" si="515"/>
        <v>0.89487161877254939</v>
      </c>
      <c r="BA914" s="31">
        <f t="shared" si="526"/>
        <v>77.334795654230689</v>
      </c>
      <c r="BB914" s="33">
        <f t="shared" si="516"/>
        <v>0</v>
      </c>
      <c r="BC914" s="31">
        <f t="shared" si="517"/>
        <v>0.44212498128322797</v>
      </c>
      <c r="BD914" s="30">
        <f t="shared" si="518"/>
        <v>1.0797209627867353E-4</v>
      </c>
      <c r="BE914" s="31">
        <f t="shared" si="519"/>
        <v>0.94247821615506566</v>
      </c>
      <c r="BF914" s="31">
        <f t="shared" si="520"/>
        <v>0.43083913010222896</v>
      </c>
      <c r="BG914" s="31">
        <f t="shared" si="521"/>
        <v>0.65386843477266576</v>
      </c>
      <c r="BH914" s="24">
        <v>100</v>
      </c>
      <c r="BI914" s="24">
        <v>10.716210236</v>
      </c>
      <c r="BJ914" s="24">
        <f t="shared" si="495"/>
        <v>359.54106236690899</v>
      </c>
      <c r="BK914" s="28">
        <f t="shared" si="525"/>
        <v>0.17977053118345449</v>
      </c>
      <c r="BL914" s="28" t="str">
        <f t="shared" si="522"/>
        <v>FALSETRUE</v>
      </c>
      <c r="BM914" s="24" t="str">
        <f t="shared" si="523"/>
        <v>FALSETRUE</v>
      </c>
      <c r="BN914" s="28">
        <v>0.45119999999999999</v>
      </c>
      <c r="BO914" s="28">
        <f t="shared" si="524"/>
        <v>0.40106666666666668</v>
      </c>
      <c r="BP914" s="24">
        <v>4.76</v>
      </c>
      <c r="BQ914" s="24">
        <f>CS914/BR914</f>
        <v>110.5</v>
      </c>
      <c r="BR914" s="24">
        <v>2</v>
      </c>
      <c r="BS914" s="28">
        <v>10.050000000000001</v>
      </c>
      <c r="BT914" s="28">
        <v>308.8365</v>
      </c>
      <c r="BU914" s="24">
        <v>0.12</v>
      </c>
      <c r="BV914" s="28">
        <v>1.92</v>
      </c>
      <c r="BW914" s="28">
        <v>59.001599999999996</v>
      </c>
      <c r="BX914" s="24">
        <v>888</v>
      </c>
      <c r="BY914" s="24">
        <v>1968</v>
      </c>
      <c r="BZ914" s="24">
        <v>217</v>
      </c>
      <c r="CA914" s="24">
        <v>685</v>
      </c>
      <c r="CB914" s="24">
        <v>375</v>
      </c>
      <c r="CC914" s="24">
        <v>2013</v>
      </c>
      <c r="CD914" s="24">
        <v>56.15</v>
      </c>
      <c r="CE914" s="24">
        <v>30.02</v>
      </c>
      <c r="CF914" s="24">
        <v>101.24</v>
      </c>
      <c r="CG914" s="24">
        <v>3073</v>
      </c>
      <c r="CH914" s="24">
        <v>0</v>
      </c>
      <c r="CI914" s="24">
        <v>0</v>
      </c>
      <c r="CJ914" s="24" t="s">
        <v>98</v>
      </c>
      <c r="CK914" s="24">
        <v>854</v>
      </c>
      <c r="CL914" s="28">
        <v>1.01</v>
      </c>
      <c r="CM914" s="28">
        <v>3.63</v>
      </c>
      <c r="CN914" s="24">
        <v>307</v>
      </c>
      <c r="CO914" s="24">
        <v>36.29</v>
      </c>
      <c r="CP914" s="24">
        <v>72</v>
      </c>
      <c r="CQ914" s="24">
        <v>149</v>
      </c>
      <c r="CR914" s="24">
        <v>0</v>
      </c>
      <c r="CS914" s="24">
        <v>221</v>
      </c>
      <c r="CT914" s="24">
        <v>168</v>
      </c>
      <c r="CU914" s="24">
        <v>338</v>
      </c>
      <c r="CV914" s="24">
        <v>256</v>
      </c>
      <c r="CW914" s="24">
        <v>174</v>
      </c>
      <c r="CX914" s="24">
        <v>68.02</v>
      </c>
      <c r="CY914" s="24">
        <v>98.26</v>
      </c>
      <c r="CZ914" s="24">
        <v>83.66</v>
      </c>
      <c r="DA914" s="24">
        <v>50.29</v>
      </c>
      <c r="DB914" s="24">
        <v>119</v>
      </c>
      <c r="DC914" s="24">
        <v>2.35</v>
      </c>
      <c r="DD914" s="24">
        <v>6.62</v>
      </c>
      <c r="DE914" s="24">
        <v>96</v>
      </c>
      <c r="DF914" s="24">
        <v>11.35</v>
      </c>
      <c r="DG914" s="24">
        <v>6.62</v>
      </c>
      <c r="DH914" s="24">
        <v>4.76</v>
      </c>
    </row>
    <row r="915" spans="1:112" ht="12.3" customHeight="1">
      <c r="A915" s="24">
        <v>926</v>
      </c>
      <c r="B915" s="24" t="s">
        <v>452</v>
      </c>
      <c r="C915" s="24" t="s">
        <v>453</v>
      </c>
      <c r="D915" s="25" t="s">
        <v>1775</v>
      </c>
      <c r="E915" s="25" t="s">
        <v>1776</v>
      </c>
      <c r="F915" s="25" t="s">
        <v>962</v>
      </c>
      <c r="G915" s="25" t="s">
        <v>1777</v>
      </c>
      <c r="H915" s="25" t="s">
        <v>195</v>
      </c>
      <c r="I915" s="26">
        <v>3880</v>
      </c>
      <c r="J915" s="27">
        <v>4816.9633047681828</v>
      </c>
      <c r="K915" s="27">
        <f t="shared" si="499"/>
        <v>1147.704</v>
      </c>
      <c r="L915" s="24">
        <v>712</v>
      </c>
      <c r="M915" s="24">
        <v>215</v>
      </c>
      <c r="N915" s="24">
        <v>84</v>
      </c>
      <c r="O915" s="24">
        <f t="shared" si="500"/>
        <v>299</v>
      </c>
      <c r="P915" s="28">
        <v>29.58</v>
      </c>
      <c r="Q915" s="28">
        <f t="shared" si="501"/>
        <v>0.43788190216487699</v>
      </c>
      <c r="R915" s="29">
        <v>0.48101340828919981</v>
      </c>
      <c r="S915" s="29">
        <v>5.437740089579126E-2</v>
      </c>
      <c r="T915" s="29">
        <v>0.27629757733413374</v>
      </c>
      <c r="U915" s="28" t="s">
        <v>294</v>
      </c>
      <c r="V915" s="28" t="s">
        <v>295</v>
      </c>
      <c r="W915" s="28">
        <v>0.44942209373282732</v>
      </c>
      <c r="X915" s="27">
        <v>2164.8497338631159</v>
      </c>
      <c r="Y915" s="30">
        <f t="shared" si="502"/>
        <v>1.7336718546144973E-4</v>
      </c>
      <c r="Z915" s="27">
        <f t="shared" si="503"/>
        <v>2164.8497338631159</v>
      </c>
      <c r="AA915" s="27">
        <v>0</v>
      </c>
      <c r="AB915" s="27">
        <v>0</v>
      </c>
      <c r="AC915" s="27">
        <v>0</v>
      </c>
      <c r="AD915" s="27">
        <v>0</v>
      </c>
      <c r="AE915" s="27">
        <v>853</v>
      </c>
      <c r="AF915" s="27">
        <f t="shared" si="504"/>
        <v>853</v>
      </c>
      <c r="AG915" s="27">
        <f t="shared" si="505"/>
        <v>1</v>
      </c>
      <c r="AH915" s="27">
        <v>0</v>
      </c>
      <c r="AI915" s="27">
        <v>0</v>
      </c>
      <c r="AJ915" s="27">
        <v>0</v>
      </c>
      <c r="AK915" s="27">
        <v>0</v>
      </c>
      <c r="AL915" s="27">
        <v>853</v>
      </c>
      <c r="AM915" s="27">
        <v>853</v>
      </c>
      <c r="AN915" s="27">
        <f t="shared" si="506"/>
        <v>1</v>
      </c>
      <c r="AO915" s="27">
        <v>0</v>
      </c>
      <c r="AP915" s="30">
        <f t="shared" si="507"/>
        <v>0</v>
      </c>
      <c r="AQ915" s="30">
        <f t="shared" si="508"/>
        <v>0</v>
      </c>
      <c r="AR915" s="31">
        <f t="shared" si="509"/>
        <v>0</v>
      </c>
      <c r="AS915" s="31">
        <f t="shared" si="498"/>
        <v>0</v>
      </c>
      <c r="AT915" s="32">
        <f t="shared" si="510"/>
        <v>0</v>
      </c>
      <c r="AU915" s="24">
        <f>W915*CS915</f>
        <v>491.66777054371306</v>
      </c>
      <c r="AV915" s="28">
        <f t="shared" si="511"/>
        <v>1.3653881670702268E-2</v>
      </c>
      <c r="AW915" s="30">
        <f t="shared" si="512"/>
        <v>1.7536008208884305E-4</v>
      </c>
      <c r="AX915" s="33">
        <f t="shared" si="513"/>
        <v>1.3653881670702268E-2</v>
      </c>
      <c r="AY915" s="30">
        <f t="shared" si="514"/>
        <v>1.7536008208884305E-4</v>
      </c>
      <c r="AZ915" s="31">
        <f t="shared" si="515"/>
        <v>0.89608385588597528</v>
      </c>
      <c r="BA915" s="31">
        <f t="shared" si="526"/>
        <v>491.66777054371306</v>
      </c>
      <c r="BB915" s="33">
        <f t="shared" si="516"/>
        <v>0</v>
      </c>
      <c r="BC915" s="31">
        <f t="shared" si="517"/>
        <v>0.46358371528195913</v>
      </c>
      <c r="BD915" s="30">
        <f t="shared" si="518"/>
        <v>1.7336718546144973E-4</v>
      </c>
      <c r="BE915" s="31">
        <f t="shared" si="519"/>
        <v>0.94273144574286194</v>
      </c>
      <c r="BF915" s="31">
        <f t="shared" si="520"/>
        <v>0.46410896888705028</v>
      </c>
      <c r="BG915" s="31">
        <f t="shared" si="521"/>
        <v>0.70436082483530527</v>
      </c>
      <c r="BH915" s="24">
        <v>75.900000000000006</v>
      </c>
      <c r="BI915" s="24">
        <v>403.23751685500002</v>
      </c>
      <c r="BJ915" s="24">
        <f t="shared" si="495"/>
        <v>11.945722070549087</v>
      </c>
      <c r="BK915" s="28">
        <f t="shared" si="525"/>
        <v>5.9728610352745432E-3</v>
      </c>
      <c r="BL915" s="28" t="str">
        <f t="shared" si="522"/>
        <v>FALSETRUE</v>
      </c>
      <c r="BM915" s="24" t="str">
        <f t="shared" si="523"/>
        <v>FALSETRUE</v>
      </c>
      <c r="BN915" s="28">
        <v>0.51</v>
      </c>
      <c r="BO915" s="28">
        <f t="shared" si="524"/>
        <v>0.45333333333333337</v>
      </c>
      <c r="BP915" s="24">
        <v>11.71</v>
      </c>
      <c r="BQ915" s="24"/>
      <c r="BS915" s="28">
        <v>17.75</v>
      </c>
      <c r="BT915" s="28">
        <v>688.69999999999993</v>
      </c>
      <c r="BU915" s="24">
        <v>1.01</v>
      </c>
      <c r="BV915" s="28">
        <v>3.0300000000000002</v>
      </c>
      <c r="BW915" s="28">
        <v>117.56400000000002</v>
      </c>
      <c r="BX915" s="24">
        <v>1227</v>
      </c>
      <c r="BY915" s="24">
        <v>2406</v>
      </c>
      <c r="BZ915" s="24">
        <v>247</v>
      </c>
      <c r="CA915" s="24">
        <v>948</v>
      </c>
      <c r="CB915" s="24">
        <v>550</v>
      </c>
      <c r="CC915" s="24">
        <v>2382</v>
      </c>
      <c r="CD915" s="24">
        <v>61.26</v>
      </c>
      <c r="CE915" s="24">
        <v>27.93</v>
      </c>
      <c r="CF915" s="24">
        <v>110.07</v>
      </c>
      <c r="CG915" s="24">
        <v>2945</v>
      </c>
      <c r="CH915" s="24">
        <v>935</v>
      </c>
      <c r="CI915" s="24">
        <v>24.1</v>
      </c>
      <c r="CJ915" s="24" t="s">
        <v>98</v>
      </c>
      <c r="CK915" s="24">
        <v>1021</v>
      </c>
      <c r="CL915" s="28">
        <v>1.03</v>
      </c>
      <c r="CM915" s="28">
        <v>3.9</v>
      </c>
      <c r="CN915" s="24">
        <v>326</v>
      </c>
      <c r="CO915" s="24">
        <v>32.090000000000003</v>
      </c>
      <c r="CP915" s="24"/>
      <c r="CQ915" s="24"/>
      <c r="CR915" s="24"/>
      <c r="CS915" s="40">
        <v>1094</v>
      </c>
      <c r="CT915" s="24">
        <v>221</v>
      </c>
      <c r="CU915" s="24">
        <v>508</v>
      </c>
      <c r="CV915" s="24">
        <v>365</v>
      </c>
      <c r="CW915" s="24">
        <v>160</v>
      </c>
      <c r="CX915" s="24">
        <v>66.97</v>
      </c>
      <c r="CY915" s="24">
        <v>98.45</v>
      </c>
      <c r="CZ915" s="24">
        <v>80.040000000000006</v>
      </c>
      <c r="DA915" s="24">
        <v>34.119999999999997</v>
      </c>
      <c r="DB915" s="24">
        <v>364</v>
      </c>
      <c r="DC915" s="24">
        <v>2.35</v>
      </c>
      <c r="DD915" s="24">
        <v>9.5500000000000007</v>
      </c>
      <c r="DE915" s="24">
        <v>143</v>
      </c>
      <c r="DF915" s="24">
        <v>14.07</v>
      </c>
      <c r="DG915" s="24">
        <v>6.1</v>
      </c>
      <c r="DH915" s="24">
        <v>10.58</v>
      </c>
    </row>
    <row r="916" spans="1:112" ht="12.3" customHeight="1">
      <c r="A916" s="24">
        <v>927</v>
      </c>
      <c r="B916" s="24" t="s">
        <v>452</v>
      </c>
      <c r="C916" s="24" t="s">
        <v>453</v>
      </c>
      <c r="D916" s="25" t="s">
        <v>1775</v>
      </c>
      <c r="E916" s="25" t="s">
        <v>1776</v>
      </c>
      <c r="F916" s="25" t="s">
        <v>2330</v>
      </c>
      <c r="G916" s="25" t="s">
        <v>2591</v>
      </c>
      <c r="H916" s="25" t="s">
        <v>195</v>
      </c>
      <c r="I916" s="26">
        <v>327</v>
      </c>
      <c r="J916" s="27">
        <v>405.96572181938041</v>
      </c>
      <c r="K916" s="27">
        <f t="shared" si="499"/>
        <v>139.2039</v>
      </c>
      <c r="L916" s="24">
        <v>58</v>
      </c>
      <c r="M916" s="24">
        <v>25</v>
      </c>
      <c r="N916" s="24">
        <v>18</v>
      </c>
      <c r="O916" s="24">
        <f t="shared" si="500"/>
        <v>43</v>
      </c>
      <c r="P916" s="28">
        <v>42.57</v>
      </c>
      <c r="Q916" s="28">
        <f t="shared" si="501"/>
        <v>0.51446655355226634</v>
      </c>
      <c r="R916" s="29">
        <v>0.48101340828919981</v>
      </c>
      <c r="S916" s="29">
        <v>5.437740089579126E-2</v>
      </c>
      <c r="T916" s="29">
        <v>0.27629757733413374</v>
      </c>
      <c r="U916" s="28" t="s">
        <v>294</v>
      </c>
      <c r="V916" s="28" t="s">
        <v>295</v>
      </c>
      <c r="W916" s="28">
        <v>0.64678494016925159</v>
      </c>
      <c r="X916" s="27">
        <v>262.57251509771498</v>
      </c>
      <c r="Y916" s="30">
        <f t="shared" si="502"/>
        <v>2.1027537020222206E-5</v>
      </c>
      <c r="Z916" s="27">
        <f t="shared" si="503"/>
        <v>262.57251509771498</v>
      </c>
      <c r="AA916" s="27">
        <v>0</v>
      </c>
      <c r="AB916" s="27">
        <v>0</v>
      </c>
      <c r="AC916" s="27">
        <v>0</v>
      </c>
      <c r="AD916" s="27">
        <v>0</v>
      </c>
      <c r="AE916" s="27">
        <v>0</v>
      </c>
      <c r="AF916" s="27">
        <f t="shared" si="504"/>
        <v>0</v>
      </c>
      <c r="AG916" s="27">
        <f t="shared" si="505"/>
        <v>0</v>
      </c>
      <c r="AH916" s="27">
        <v>0</v>
      </c>
      <c r="AI916" s="27">
        <v>0</v>
      </c>
      <c r="AJ916" s="27">
        <v>0</v>
      </c>
      <c r="AK916" s="27">
        <v>0</v>
      </c>
      <c r="AL916" s="27">
        <v>0</v>
      </c>
      <c r="AM916" s="27">
        <v>0</v>
      </c>
      <c r="AN916" s="27">
        <f t="shared" si="506"/>
        <v>0</v>
      </c>
      <c r="AO916" s="27">
        <v>0</v>
      </c>
      <c r="AP916" s="30">
        <f t="shared" si="507"/>
        <v>0</v>
      </c>
      <c r="AQ916" s="30">
        <f t="shared" si="508"/>
        <v>0</v>
      </c>
      <c r="AR916" s="31">
        <f t="shared" si="509"/>
        <v>0</v>
      </c>
      <c r="AS916" s="31">
        <f t="shared" si="498"/>
        <v>0</v>
      </c>
      <c r="AT916" s="32">
        <f t="shared" si="510"/>
        <v>0</v>
      </c>
      <c r="AU916" s="24">
        <v>237.37007304211534</v>
      </c>
      <c r="AV916" s="28">
        <f t="shared" si="511"/>
        <v>6.5918961617087426E-3</v>
      </c>
      <c r="AW916" s="30">
        <f t="shared" si="512"/>
        <v>8.4661305840870067E-5</v>
      </c>
      <c r="AX916" s="33">
        <f t="shared" si="513"/>
        <v>6.5918961617087426E-3</v>
      </c>
      <c r="AY916" s="30">
        <f t="shared" si="514"/>
        <v>8.4661305840870067E-5</v>
      </c>
      <c r="AZ916" s="31">
        <f t="shared" si="515"/>
        <v>0.89533984291705226</v>
      </c>
      <c r="BA916" s="31">
        <f t="shared" si="526"/>
        <v>237.37007304211534</v>
      </c>
      <c r="BB916" s="33">
        <f t="shared" si="516"/>
        <v>0</v>
      </c>
      <c r="BC916" s="31">
        <f t="shared" si="517"/>
        <v>0.46098171578932029</v>
      </c>
      <c r="BD916" s="30">
        <f t="shared" si="518"/>
        <v>2.1027537020222206E-5</v>
      </c>
      <c r="BE916" s="31">
        <f t="shared" si="519"/>
        <v>0.94214154049367749</v>
      </c>
      <c r="BF916" s="31">
        <f t="shared" si="520"/>
        <v>0.52964916939998308</v>
      </c>
      <c r="BG916" s="31">
        <f t="shared" si="521"/>
        <v>0.80382873601112981</v>
      </c>
      <c r="BH916" s="24">
        <v>0</v>
      </c>
      <c r="BI916" s="24">
        <v>82.147666550899999</v>
      </c>
      <c r="BJ916" s="24">
        <f t="shared" si="495"/>
        <v>4.9419020510806302</v>
      </c>
      <c r="BK916" s="28">
        <f t="shared" si="525"/>
        <v>2.470951025540315E-3</v>
      </c>
      <c r="BL916" s="28" t="str">
        <f t="shared" si="522"/>
        <v>TRUEFALSE</v>
      </c>
      <c r="BM916" s="24" t="str">
        <f t="shared" si="523"/>
        <v>FALSEFALSE</v>
      </c>
      <c r="BN916" s="28">
        <v>0.441</v>
      </c>
      <c r="BO916" s="28">
        <f t="shared" si="524"/>
        <v>0.39200000000000002</v>
      </c>
      <c r="BP916" s="24">
        <v>19.420000000000002</v>
      </c>
      <c r="BQ916" s="24">
        <f t="shared" ref="BQ916:BQ947" si="528">CS916/BR916</f>
        <v>52.428571428571431</v>
      </c>
      <c r="BR916" s="24">
        <v>7</v>
      </c>
      <c r="BS916" s="28">
        <v>40.19</v>
      </c>
      <c r="BT916" s="28">
        <v>131.4213</v>
      </c>
      <c r="BU916" s="24">
        <v>1.96</v>
      </c>
      <c r="BV916" s="28">
        <v>23.53</v>
      </c>
      <c r="BW916" s="28">
        <v>76.943100000000001</v>
      </c>
      <c r="BX916" s="24">
        <v>86</v>
      </c>
      <c r="BY916" s="24">
        <v>195</v>
      </c>
      <c r="BZ916" s="24">
        <v>46</v>
      </c>
      <c r="CA916" s="24">
        <v>62</v>
      </c>
      <c r="CB916" s="24">
        <v>44</v>
      </c>
      <c r="CC916" s="24">
        <v>221</v>
      </c>
      <c r="CD916" s="24">
        <v>67.69</v>
      </c>
      <c r="CE916" s="24">
        <v>33.68</v>
      </c>
      <c r="CF916" s="24">
        <v>130.28</v>
      </c>
      <c r="CG916" s="24">
        <v>0</v>
      </c>
      <c r="CH916" s="24">
        <v>327</v>
      </c>
      <c r="CI916" s="24">
        <v>100</v>
      </c>
      <c r="CJ916" s="24" t="s">
        <v>1980</v>
      </c>
      <c r="CK916" s="24">
        <v>103</v>
      </c>
      <c r="CL916" s="28">
        <v>1.01</v>
      </c>
      <c r="CM916" s="28">
        <v>3.21</v>
      </c>
      <c r="CN916" s="24">
        <v>27</v>
      </c>
      <c r="CO916" s="24">
        <v>26.21</v>
      </c>
      <c r="CP916" s="24">
        <v>113</v>
      </c>
      <c r="CQ916" s="24">
        <v>254</v>
      </c>
      <c r="CR916" s="24">
        <v>0</v>
      </c>
      <c r="CS916" s="24">
        <v>367</v>
      </c>
      <c r="CT916" s="24">
        <v>13</v>
      </c>
      <c r="CU916" s="24">
        <v>33</v>
      </c>
      <c r="CV916" s="24">
        <v>33</v>
      </c>
      <c r="CW916" s="24">
        <v>13</v>
      </c>
      <c r="CX916" s="24">
        <v>81.25</v>
      </c>
      <c r="CY916" s="24">
        <v>94.29</v>
      </c>
      <c r="CZ916" s="24">
        <v>86.84</v>
      </c>
      <c r="DA916" s="24">
        <v>40.630000000000003</v>
      </c>
      <c r="DB916" s="24">
        <v>54</v>
      </c>
      <c r="DC916" s="24">
        <v>4.17</v>
      </c>
      <c r="DD916" s="24">
        <v>12.62</v>
      </c>
      <c r="DE916" s="24">
        <v>21</v>
      </c>
      <c r="DF916" s="24">
        <v>20.39</v>
      </c>
      <c r="DG916" s="24">
        <v>12.62</v>
      </c>
      <c r="DH916" s="24">
        <v>18.809999999999999</v>
      </c>
    </row>
    <row r="917" spans="1:112" ht="12.3" customHeight="1">
      <c r="A917" s="24">
        <v>928</v>
      </c>
      <c r="B917" s="24" t="s">
        <v>452</v>
      </c>
      <c r="C917" s="24" t="s">
        <v>453</v>
      </c>
      <c r="D917" s="25" t="s">
        <v>1775</v>
      </c>
      <c r="E917" s="25" t="s">
        <v>1776</v>
      </c>
      <c r="F917" s="25" t="s">
        <v>2737</v>
      </c>
      <c r="G917" s="25" t="s">
        <v>2738</v>
      </c>
      <c r="H917" s="25" t="s">
        <v>195</v>
      </c>
      <c r="I917" s="26">
        <v>344</v>
      </c>
      <c r="J917" s="27">
        <v>427.07097341243679</v>
      </c>
      <c r="K917" s="27">
        <f t="shared" si="499"/>
        <v>153.90559999999996</v>
      </c>
      <c r="L917" s="24">
        <v>42</v>
      </c>
      <c r="M917" s="24">
        <v>19</v>
      </c>
      <c r="N917" s="24">
        <v>15</v>
      </c>
      <c r="O917" s="24">
        <f t="shared" si="500"/>
        <v>34</v>
      </c>
      <c r="P917" s="28">
        <v>44.739999999999995</v>
      </c>
      <c r="Q917" s="28">
        <f t="shared" si="501"/>
        <v>0.53267065432160043</v>
      </c>
      <c r="R917" s="29">
        <v>0.48101340828919981</v>
      </c>
      <c r="S917" s="29">
        <v>5.437740089579126E-2</v>
      </c>
      <c r="T917" s="29">
        <v>0.27629757733413374</v>
      </c>
      <c r="U917" s="28" t="s">
        <v>294</v>
      </c>
      <c r="V917" s="28" t="s">
        <v>295</v>
      </c>
      <c r="W917" s="28">
        <v>0.67975471513207208</v>
      </c>
      <c r="X917" s="27">
        <v>290.30350787314768</v>
      </c>
      <c r="Y917" s="30">
        <f t="shared" si="502"/>
        <v>2.3248312020133843E-5</v>
      </c>
      <c r="Z917" s="27">
        <f t="shared" si="503"/>
        <v>290.30350787314768</v>
      </c>
      <c r="AA917" s="27">
        <v>0</v>
      </c>
      <c r="AB917" s="27">
        <v>0</v>
      </c>
      <c r="AC917" s="27">
        <v>0</v>
      </c>
      <c r="AD917" s="27">
        <v>0</v>
      </c>
      <c r="AE917" s="27">
        <v>0</v>
      </c>
      <c r="AF917" s="27">
        <f t="shared" si="504"/>
        <v>0</v>
      </c>
      <c r="AG917" s="27">
        <f t="shared" si="505"/>
        <v>0</v>
      </c>
      <c r="AH917" s="27">
        <v>0</v>
      </c>
      <c r="AI917" s="27">
        <v>0</v>
      </c>
      <c r="AJ917" s="27">
        <v>0</v>
      </c>
      <c r="AK917" s="27">
        <v>0</v>
      </c>
      <c r="AL917" s="27">
        <v>0</v>
      </c>
      <c r="AM917" s="27">
        <v>0</v>
      </c>
      <c r="AN917" s="27">
        <f t="shared" si="506"/>
        <v>0</v>
      </c>
      <c r="AO917" s="27">
        <v>0</v>
      </c>
      <c r="AP917" s="30">
        <f t="shared" si="507"/>
        <v>0</v>
      </c>
      <c r="AQ917" s="30">
        <f t="shared" si="508"/>
        <v>0</v>
      </c>
      <c r="AR917" s="31">
        <f t="shared" si="509"/>
        <v>0</v>
      </c>
      <c r="AS917" s="31">
        <f t="shared" si="498"/>
        <v>0</v>
      </c>
      <c r="AT917" s="32">
        <f t="shared" si="510"/>
        <v>0</v>
      </c>
      <c r="AU917" s="24">
        <v>29.909207465811171</v>
      </c>
      <c r="AV917" s="28">
        <f t="shared" si="511"/>
        <v>8.3059497503988361E-4</v>
      </c>
      <c r="AW917" s="30">
        <f t="shared" si="512"/>
        <v>1.0667530781236298E-5</v>
      </c>
      <c r="AX917" s="33">
        <f t="shared" si="513"/>
        <v>8.3059497503988361E-4</v>
      </c>
      <c r="AY917" s="30">
        <f t="shared" si="514"/>
        <v>1.0667530781236298E-5</v>
      </c>
      <c r="AZ917" s="31">
        <f t="shared" si="515"/>
        <v>0.89473286308180722</v>
      </c>
      <c r="BA917" s="31">
        <f t="shared" si="526"/>
        <v>29.909207465811171</v>
      </c>
      <c r="BB917" s="33">
        <f t="shared" si="516"/>
        <v>0</v>
      </c>
      <c r="BC917" s="31">
        <f t="shared" si="517"/>
        <v>0.45885895544868233</v>
      </c>
      <c r="BD917" s="30">
        <f t="shared" si="518"/>
        <v>2.3248312020133843E-5</v>
      </c>
      <c r="BE917" s="31">
        <f t="shared" si="519"/>
        <v>0.94215014000695674</v>
      </c>
      <c r="BF917" s="31">
        <f t="shared" si="520"/>
        <v>0.54064270115034974</v>
      </c>
      <c r="BG917" s="31">
        <f t="shared" si="521"/>
        <v>0.82051320800077987</v>
      </c>
      <c r="BH917" s="24">
        <v>0</v>
      </c>
      <c r="BI917" s="24">
        <v>234.080333403</v>
      </c>
      <c r="BJ917" s="24">
        <f t="shared" si="495"/>
        <v>1.8244632823432376</v>
      </c>
      <c r="BK917" s="28">
        <f t="shared" si="525"/>
        <v>9.1223164117161884E-4</v>
      </c>
      <c r="BL917" s="28" t="str">
        <f t="shared" si="522"/>
        <v>TRUEFALSE</v>
      </c>
      <c r="BM917" s="24" t="str">
        <f t="shared" si="523"/>
        <v>FALSEFALSE</v>
      </c>
      <c r="BN917" s="28">
        <v>0.52310000000000001</v>
      </c>
      <c r="BO917" s="28">
        <f t="shared" si="524"/>
        <v>0.46497777777777777</v>
      </c>
      <c r="BP917" s="24">
        <v>11.03</v>
      </c>
      <c r="BQ917" s="24">
        <f t="shared" si="528"/>
        <v>44</v>
      </c>
      <c r="BR917" s="24">
        <v>1</v>
      </c>
      <c r="BS917" s="28">
        <v>71.8</v>
      </c>
      <c r="BT917" s="28">
        <v>246.99199999999999</v>
      </c>
      <c r="BU917" s="24">
        <v>7.69</v>
      </c>
      <c r="BV917" s="28">
        <v>28.21</v>
      </c>
      <c r="BW917" s="28">
        <v>97.042400000000001</v>
      </c>
      <c r="BX917" s="24">
        <v>113</v>
      </c>
      <c r="BY917" s="24">
        <v>216</v>
      </c>
      <c r="BZ917" s="24">
        <v>15</v>
      </c>
      <c r="CA917" s="24">
        <v>86</v>
      </c>
      <c r="CB917" s="24">
        <v>58</v>
      </c>
      <c r="CC917" s="24">
        <v>200</v>
      </c>
      <c r="CD917" s="24">
        <v>59.26</v>
      </c>
      <c r="CE917" s="24">
        <v>26.62</v>
      </c>
      <c r="CF917" s="24">
        <v>142.25</v>
      </c>
      <c r="CG917" s="24">
        <v>0</v>
      </c>
      <c r="CH917" s="24">
        <v>344</v>
      </c>
      <c r="CI917" s="24">
        <v>100</v>
      </c>
      <c r="CJ917" s="24" t="s">
        <v>1980</v>
      </c>
      <c r="CK917" s="24">
        <v>79</v>
      </c>
      <c r="CL917" s="28">
        <v>1.01</v>
      </c>
      <c r="CM917" s="28">
        <v>4.41</v>
      </c>
      <c r="CN917" s="24">
        <v>17</v>
      </c>
      <c r="CO917" s="24">
        <v>21.52</v>
      </c>
      <c r="CP917" s="24">
        <v>17</v>
      </c>
      <c r="CQ917" s="24">
        <v>27</v>
      </c>
      <c r="CR917" s="24">
        <v>0</v>
      </c>
      <c r="CS917" s="24">
        <v>44</v>
      </c>
      <c r="CT917" s="24">
        <v>11</v>
      </c>
      <c r="CU917" s="24">
        <v>52</v>
      </c>
      <c r="CV917" s="24">
        <v>25</v>
      </c>
      <c r="CW917" s="24">
        <v>11</v>
      </c>
      <c r="CX917" s="24">
        <v>39.29</v>
      </c>
      <c r="CY917" s="24">
        <v>96.3</v>
      </c>
      <c r="CZ917" s="24">
        <v>55.56</v>
      </c>
      <c r="DA917" s="24">
        <v>25.58</v>
      </c>
      <c r="DB917" s="24">
        <v>31</v>
      </c>
      <c r="DC917" s="24">
        <v>5.71</v>
      </c>
      <c r="DD917" s="24">
        <v>15.19</v>
      </c>
      <c r="DE917" s="24">
        <v>24</v>
      </c>
      <c r="DF917" s="24">
        <v>30.38</v>
      </c>
      <c r="DG917" s="24">
        <v>13.92</v>
      </c>
      <c r="DH917" s="24">
        <v>11.84</v>
      </c>
    </row>
    <row r="918" spans="1:112" ht="12.3" customHeight="1">
      <c r="A918" s="24">
        <v>929</v>
      </c>
      <c r="B918" s="24" t="s">
        <v>452</v>
      </c>
      <c r="C918" s="24" t="s">
        <v>453</v>
      </c>
      <c r="D918" s="25" t="s">
        <v>1750</v>
      </c>
      <c r="E918" s="25" t="s">
        <v>1751</v>
      </c>
      <c r="F918" s="25" t="s">
        <v>736</v>
      </c>
      <c r="G918" s="25" t="s">
        <v>1752</v>
      </c>
      <c r="H918" s="25" t="s">
        <v>195</v>
      </c>
      <c r="I918" s="26">
        <v>4223</v>
      </c>
      <c r="J918" s="27">
        <v>5084.0769086475329</v>
      </c>
      <c r="K918" s="27">
        <f t="shared" si="499"/>
        <v>682.43680000000006</v>
      </c>
      <c r="L918" s="24">
        <v>939</v>
      </c>
      <c r="M918" s="24">
        <v>156</v>
      </c>
      <c r="N918" s="24">
        <v>25</v>
      </c>
      <c r="O918" s="24">
        <f t="shared" si="500"/>
        <v>181</v>
      </c>
      <c r="P918" s="28">
        <v>16.16</v>
      </c>
      <c r="Q918" s="28">
        <f t="shared" si="501"/>
        <v>0.41669286018363416</v>
      </c>
      <c r="R918" s="29">
        <v>0.43326995797738854</v>
      </c>
      <c r="S918" s="29">
        <v>0.10152229711466726</v>
      </c>
      <c r="T918" s="29">
        <v>0.26396846977681676</v>
      </c>
      <c r="U918" s="28" t="s">
        <v>294</v>
      </c>
      <c r="V918" s="28" t="s">
        <v>295</v>
      </c>
      <c r="W918" s="28">
        <v>0.39048122086484038</v>
      </c>
      <c r="X918" s="27">
        <v>1985.2365582594323</v>
      </c>
      <c r="Y918" s="30">
        <f t="shared" si="502"/>
        <v>1.589832629937055E-4</v>
      </c>
      <c r="Z918" s="27">
        <f t="shared" si="503"/>
        <v>1985.2365582594323</v>
      </c>
      <c r="AA918" s="27">
        <v>0</v>
      </c>
      <c r="AB918" s="27">
        <v>0</v>
      </c>
      <c r="AC918" s="27">
        <v>0</v>
      </c>
      <c r="AD918" s="27">
        <v>0</v>
      </c>
      <c r="AE918" s="27">
        <v>799</v>
      </c>
      <c r="AF918" s="27">
        <f t="shared" si="504"/>
        <v>799</v>
      </c>
      <c r="AG918" s="27">
        <f t="shared" si="505"/>
        <v>1</v>
      </c>
      <c r="AH918" s="27">
        <v>0</v>
      </c>
      <c r="AI918" s="27">
        <v>0</v>
      </c>
      <c r="AJ918" s="27">
        <v>0</v>
      </c>
      <c r="AK918" s="27">
        <v>0</v>
      </c>
      <c r="AL918" s="27">
        <v>799</v>
      </c>
      <c r="AM918" s="27">
        <v>799</v>
      </c>
      <c r="AN918" s="27">
        <f t="shared" si="506"/>
        <v>1</v>
      </c>
      <c r="AO918" s="27">
        <v>0</v>
      </c>
      <c r="AP918" s="30">
        <f t="shared" si="507"/>
        <v>0</v>
      </c>
      <c r="AQ918" s="30">
        <f t="shared" si="508"/>
        <v>0</v>
      </c>
      <c r="AR918" s="31">
        <f t="shared" si="509"/>
        <v>0</v>
      </c>
      <c r="AS918" s="31">
        <f t="shared" si="498"/>
        <v>0</v>
      </c>
      <c r="AT918" s="32">
        <f t="shared" si="510"/>
        <v>0</v>
      </c>
      <c r="AU918" s="24">
        <v>536.91167868915556</v>
      </c>
      <c r="AV918" s="28">
        <f t="shared" si="511"/>
        <v>1.4910329632411954E-2</v>
      </c>
      <c r="AW918" s="30">
        <f t="shared" si="512"/>
        <v>1.9149694507181029E-4</v>
      </c>
      <c r="AX918" s="33">
        <f t="shared" si="513"/>
        <v>1.4910329632411954E-2</v>
      </c>
      <c r="AY918" s="30">
        <f t="shared" si="514"/>
        <v>1.9149694507181029E-4</v>
      </c>
      <c r="AZ918" s="31">
        <f t="shared" si="515"/>
        <v>0.89621622851363048</v>
      </c>
      <c r="BA918" s="31">
        <f t="shared" si="526"/>
        <v>536.91167868915556</v>
      </c>
      <c r="BB918" s="33">
        <f t="shared" si="516"/>
        <v>0</v>
      </c>
      <c r="BC918" s="31">
        <f t="shared" si="517"/>
        <v>0.44813217204114358</v>
      </c>
      <c r="BD918" s="30">
        <f t="shared" si="518"/>
        <v>1.589832629937055E-4</v>
      </c>
      <c r="BE918" s="31">
        <f t="shared" si="519"/>
        <v>0.94267574683942867</v>
      </c>
      <c r="BF918" s="31">
        <f t="shared" si="520"/>
        <v>0.44443865032242091</v>
      </c>
      <c r="BG918" s="31">
        <f t="shared" si="521"/>
        <v>0.67450791800142018</v>
      </c>
      <c r="BH918" s="24">
        <v>95.93</v>
      </c>
      <c r="BI918" s="24">
        <v>57.657342654099999</v>
      </c>
      <c r="BJ918" s="24">
        <f t="shared" si="495"/>
        <v>88.177440627954525</v>
      </c>
      <c r="BK918" s="28">
        <f t="shared" si="525"/>
        <v>4.4088720313977266E-2</v>
      </c>
      <c r="BL918" s="28" t="str">
        <f t="shared" si="522"/>
        <v>FALSETRUE</v>
      </c>
      <c r="BM918" s="24" t="str">
        <f t="shared" si="523"/>
        <v>FALSETRUE</v>
      </c>
      <c r="BN918" s="28">
        <v>0.36329999999999996</v>
      </c>
      <c r="BO918" s="28">
        <f t="shared" si="524"/>
        <v>0.32293333333333329</v>
      </c>
      <c r="BP918" s="24">
        <v>11.02</v>
      </c>
      <c r="BQ918" s="24">
        <f t="shared" si="528"/>
        <v>98.214285714285708</v>
      </c>
      <c r="BR918" s="24">
        <v>14</v>
      </c>
      <c r="BS918" s="28">
        <v>11.15</v>
      </c>
      <c r="BT918" s="28">
        <v>470.86450000000002</v>
      </c>
      <c r="BU918" s="24">
        <v>0.18</v>
      </c>
      <c r="BV918" s="28">
        <v>3.33</v>
      </c>
      <c r="BW918" s="28">
        <v>140.6259</v>
      </c>
      <c r="BX918" s="24">
        <v>1009</v>
      </c>
      <c r="BY918" s="24">
        <v>2777</v>
      </c>
      <c r="BZ918" s="24">
        <v>437</v>
      </c>
      <c r="CA918" s="24">
        <v>802</v>
      </c>
      <c r="CB918" s="24">
        <v>477</v>
      </c>
      <c r="CC918" s="24">
        <v>2944</v>
      </c>
      <c r="CD918" s="24">
        <v>52.07</v>
      </c>
      <c r="CE918" s="24">
        <v>33.01</v>
      </c>
      <c r="CF918" s="24">
        <v>100.81</v>
      </c>
      <c r="CG918" s="24">
        <v>4051</v>
      </c>
      <c r="CH918" s="24">
        <v>172</v>
      </c>
      <c r="CI918" s="24">
        <v>4.07</v>
      </c>
      <c r="CJ918" s="24" t="s">
        <v>98</v>
      </c>
      <c r="CK918" s="24">
        <v>1163</v>
      </c>
      <c r="CL918" s="28">
        <v>1.01</v>
      </c>
      <c r="CM918" s="28">
        <v>3.68</v>
      </c>
      <c r="CN918" s="24">
        <v>368</v>
      </c>
      <c r="CO918" s="24">
        <v>31.81</v>
      </c>
      <c r="CP918" s="24">
        <v>253</v>
      </c>
      <c r="CQ918" s="24">
        <v>674</v>
      </c>
      <c r="CR918" s="24">
        <v>390</v>
      </c>
      <c r="CS918" s="24">
        <v>1375</v>
      </c>
      <c r="CT918" s="24">
        <v>181</v>
      </c>
      <c r="CU918" s="24">
        <v>405</v>
      </c>
      <c r="CV918" s="24">
        <v>351</v>
      </c>
      <c r="CW918" s="24">
        <v>267</v>
      </c>
      <c r="CX918" s="24">
        <v>63.96</v>
      </c>
      <c r="CY918" s="24">
        <v>98.3</v>
      </c>
      <c r="CZ918" s="24">
        <v>86.24</v>
      </c>
      <c r="DA918" s="24">
        <v>53.51</v>
      </c>
      <c r="DB918" s="24">
        <v>393</v>
      </c>
      <c r="DC918" s="24">
        <v>2.33</v>
      </c>
      <c r="DD918" s="24">
        <v>3.11</v>
      </c>
      <c r="DE918" s="24">
        <v>2</v>
      </c>
      <c r="DF918" s="24">
        <v>0.17</v>
      </c>
      <c r="DG918" s="24">
        <v>4.84</v>
      </c>
      <c r="DH918" s="24">
        <v>9.73</v>
      </c>
    </row>
    <row r="919" spans="1:112" ht="12.3" customHeight="1">
      <c r="A919" s="24">
        <v>930</v>
      </c>
      <c r="B919" s="24" t="s">
        <v>452</v>
      </c>
      <c r="C919" s="24" t="s">
        <v>453</v>
      </c>
      <c r="D919" s="25" t="s">
        <v>1750</v>
      </c>
      <c r="E919" s="25" t="s">
        <v>1751</v>
      </c>
      <c r="F919" s="25" t="s">
        <v>2598</v>
      </c>
      <c r="G919" s="25" t="s">
        <v>2719</v>
      </c>
      <c r="H919" s="25" t="s">
        <v>195</v>
      </c>
      <c r="I919" s="26">
        <v>1108</v>
      </c>
      <c r="J919" s="27">
        <v>1333.9230913524668</v>
      </c>
      <c r="K919" s="27">
        <f t="shared" si="499"/>
        <v>273.45439999999996</v>
      </c>
      <c r="L919" s="24">
        <v>232</v>
      </c>
      <c r="M919" s="24">
        <v>70</v>
      </c>
      <c r="N919" s="24">
        <v>6</v>
      </c>
      <c r="O919" s="24">
        <f t="shared" si="500"/>
        <v>76</v>
      </c>
      <c r="P919" s="28">
        <v>24.68</v>
      </c>
      <c r="Q919" s="28">
        <f t="shared" si="501"/>
        <v>0.49432936307113162</v>
      </c>
      <c r="R919" s="29">
        <v>0.43326995797738854</v>
      </c>
      <c r="S919" s="29">
        <v>0.10152229711466726</v>
      </c>
      <c r="T919" s="29">
        <v>0.26396846977681676</v>
      </c>
      <c r="U919" s="28" t="s">
        <v>294</v>
      </c>
      <c r="V919" s="28" t="s">
        <v>295</v>
      </c>
      <c r="W919" s="28">
        <v>0.59635374572674871</v>
      </c>
      <c r="X919" s="27">
        <v>795.49003203944756</v>
      </c>
      <c r="Y919" s="30">
        <f t="shared" si="502"/>
        <v>6.3705053408588086E-5</v>
      </c>
      <c r="Z919" s="27">
        <f t="shared" si="503"/>
        <v>795.49003203944756</v>
      </c>
      <c r="AA919" s="27">
        <v>0</v>
      </c>
      <c r="AB919" s="27">
        <v>0</v>
      </c>
      <c r="AC919" s="27">
        <v>0</v>
      </c>
      <c r="AD919" s="27">
        <v>0</v>
      </c>
      <c r="AE919" s="27">
        <v>0</v>
      </c>
      <c r="AF919" s="27">
        <f t="shared" si="504"/>
        <v>0</v>
      </c>
      <c r="AG919" s="27">
        <f t="shared" si="505"/>
        <v>0</v>
      </c>
      <c r="AH919" s="27">
        <v>0</v>
      </c>
      <c r="AI919" s="27">
        <v>0</v>
      </c>
      <c r="AJ919" s="27">
        <v>0</v>
      </c>
      <c r="AK919" s="27">
        <v>0</v>
      </c>
      <c r="AL919" s="27">
        <v>0</v>
      </c>
      <c r="AM919" s="27">
        <v>0</v>
      </c>
      <c r="AN919" s="27">
        <f t="shared" si="506"/>
        <v>0</v>
      </c>
      <c r="AO919" s="27">
        <v>0</v>
      </c>
      <c r="AP919" s="30">
        <f t="shared" si="507"/>
        <v>0</v>
      </c>
      <c r="AQ919" s="30">
        <f t="shared" si="508"/>
        <v>0</v>
      </c>
      <c r="AR919" s="31">
        <f t="shared" si="509"/>
        <v>0</v>
      </c>
      <c r="AS919" s="31">
        <f t="shared" si="498"/>
        <v>0</v>
      </c>
      <c r="AT919" s="32">
        <f t="shared" si="510"/>
        <v>0</v>
      </c>
      <c r="AU919" s="24">
        <v>76.333279453023835</v>
      </c>
      <c r="AV919" s="28">
        <f t="shared" si="511"/>
        <v>2.1198167291617753E-3</v>
      </c>
      <c r="AW919" s="30">
        <f t="shared" si="512"/>
        <v>2.7225315452729586E-5</v>
      </c>
      <c r="AX919" s="33">
        <f t="shared" si="513"/>
        <v>2.1198167291617753E-3</v>
      </c>
      <c r="AY919" s="30">
        <f t="shared" si="514"/>
        <v>2.7225315452729586E-5</v>
      </c>
      <c r="AZ919" s="31">
        <f t="shared" si="515"/>
        <v>0.89486868858069313</v>
      </c>
      <c r="BA919" s="31">
        <f t="shared" si="526"/>
        <v>76.333279453023835</v>
      </c>
      <c r="BB919" s="33">
        <f t="shared" si="516"/>
        <v>0</v>
      </c>
      <c r="BC919" s="31">
        <f t="shared" si="517"/>
        <v>0.44341948776241447</v>
      </c>
      <c r="BD919" s="30">
        <f t="shared" si="518"/>
        <v>6.3705053408588086E-5</v>
      </c>
      <c r="BE919" s="31">
        <f t="shared" si="519"/>
        <v>0.94230680076043838</v>
      </c>
      <c r="BF919" s="31">
        <f t="shared" si="520"/>
        <v>0.51290808384686526</v>
      </c>
      <c r="BG919" s="31">
        <f t="shared" si="521"/>
        <v>0.77842141656822061</v>
      </c>
      <c r="BH919" s="24">
        <v>0</v>
      </c>
      <c r="BI919" s="24">
        <v>30.879808703399998</v>
      </c>
      <c r="BJ919" s="24">
        <f t="shared" si="495"/>
        <v>43.197258900298699</v>
      </c>
      <c r="BK919" s="28">
        <f t="shared" si="525"/>
        <v>2.1598629450149349E-2</v>
      </c>
      <c r="BL919" s="28" t="str">
        <f t="shared" si="522"/>
        <v>TRUEFALSE</v>
      </c>
      <c r="BM919" s="24" t="str">
        <f t="shared" si="523"/>
        <v>FALSEFALSE</v>
      </c>
      <c r="BN919" s="28">
        <v>0.373</v>
      </c>
      <c r="BO919" s="28">
        <f t="shared" si="524"/>
        <v>0.33155555555555555</v>
      </c>
      <c r="BP919" s="24">
        <v>20.09</v>
      </c>
      <c r="BQ919" s="24">
        <f t="shared" si="528"/>
        <v>42.666666666666664</v>
      </c>
      <c r="BR919" s="24">
        <v>3</v>
      </c>
      <c r="BS919" s="28">
        <v>24.84</v>
      </c>
      <c r="BT919" s="28">
        <v>275.22720000000004</v>
      </c>
      <c r="BU919" s="24">
        <v>0.32</v>
      </c>
      <c r="BV919" s="28">
        <v>5.16</v>
      </c>
      <c r="BW919" s="28">
        <v>57.172799999999995</v>
      </c>
      <c r="BX919" s="24">
        <v>260</v>
      </c>
      <c r="BY919" s="24">
        <v>697</v>
      </c>
      <c r="BZ919" s="24">
        <v>151</v>
      </c>
      <c r="CA919" s="24">
        <v>210</v>
      </c>
      <c r="CB919" s="24">
        <v>116</v>
      </c>
      <c r="CC919" s="24">
        <v>782</v>
      </c>
      <c r="CD919" s="24">
        <v>58.97</v>
      </c>
      <c r="CE919" s="24">
        <v>34.200000000000003</v>
      </c>
      <c r="CF919" s="24">
        <v>119.41</v>
      </c>
      <c r="CG919" s="24">
        <v>0</v>
      </c>
      <c r="CH919" s="24">
        <v>1108</v>
      </c>
      <c r="CI919" s="24">
        <v>100</v>
      </c>
      <c r="CJ919" s="24" t="s">
        <v>1980</v>
      </c>
      <c r="CK919" s="24">
        <v>311</v>
      </c>
      <c r="CL919" s="28">
        <v>1</v>
      </c>
      <c r="CM919" s="28">
        <v>3.56</v>
      </c>
      <c r="CN919" s="24">
        <v>65</v>
      </c>
      <c r="CO919" s="24">
        <v>20.97</v>
      </c>
      <c r="CP919" s="24">
        <v>40</v>
      </c>
      <c r="CQ919" s="24">
        <v>88</v>
      </c>
      <c r="CR919" s="24">
        <v>0</v>
      </c>
      <c r="CS919" s="24">
        <v>128</v>
      </c>
      <c r="CT919" s="24">
        <v>40</v>
      </c>
      <c r="CU919" s="24">
        <v>114</v>
      </c>
      <c r="CV919" s="24">
        <v>67</v>
      </c>
      <c r="CW919" s="24">
        <v>53</v>
      </c>
      <c r="CX919" s="24">
        <v>63.49</v>
      </c>
      <c r="CY919" s="24">
        <v>94.21</v>
      </c>
      <c r="CZ919" s="24">
        <v>69.069999999999993</v>
      </c>
      <c r="DA919" s="24">
        <v>37.06</v>
      </c>
      <c r="DB919" s="24">
        <v>189</v>
      </c>
      <c r="DC919" s="24">
        <v>8.0500000000000007</v>
      </c>
      <c r="DD919" s="24">
        <v>3.87</v>
      </c>
      <c r="DE919" s="24">
        <v>1</v>
      </c>
      <c r="DF919" s="24">
        <v>0.32</v>
      </c>
      <c r="DG919" s="24">
        <v>2.9</v>
      </c>
      <c r="DH919" s="24">
        <v>17.21</v>
      </c>
    </row>
    <row r="920" spans="1:112" ht="12.3" customHeight="1">
      <c r="A920" s="24">
        <v>931</v>
      </c>
      <c r="B920" s="24" t="s">
        <v>452</v>
      </c>
      <c r="C920" s="24" t="s">
        <v>453</v>
      </c>
      <c r="D920" s="25" t="s">
        <v>1451</v>
      </c>
      <c r="E920" s="25" t="s">
        <v>1452</v>
      </c>
      <c r="F920" s="25" t="s">
        <v>1630</v>
      </c>
      <c r="G920" s="25" t="s">
        <v>1631</v>
      </c>
      <c r="H920" s="25" t="s">
        <v>195</v>
      </c>
      <c r="I920" s="26">
        <v>5548</v>
      </c>
      <c r="J920" s="27">
        <v>7060.7198780936369</v>
      </c>
      <c r="K920" s="27">
        <f t="shared" si="499"/>
        <v>1646.6463999999999</v>
      </c>
      <c r="L920" s="24">
        <v>981</v>
      </c>
      <c r="M920" s="24">
        <v>300</v>
      </c>
      <c r="N920" s="24">
        <v>114</v>
      </c>
      <c r="O920" s="24">
        <f t="shared" si="500"/>
        <v>414</v>
      </c>
      <c r="P920" s="28">
        <v>29.68</v>
      </c>
      <c r="Q920" s="28">
        <f t="shared" si="501"/>
        <v>0.43303469736253269</v>
      </c>
      <c r="R920" s="29">
        <v>0.48668028075804526</v>
      </c>
      <c r="S920" s="29">
        <v>8.2648511553270826E-2</v>
      </c>
      <c r="T920" s="29">
        <v>0.74293121128514961</v>
      </c>
      <c r="U920" s="28" t="s">
        <v>294</v>
      </c>
      <c r="V920" s="28" t="s">
        <v>295</v>
      </c>
      <c r="W920" s="28">
        <v>0.43792132532978606</v>
      </c>
      <c r="X920" s="27">
        <v>3092.039806797131</v>
      </c>
      <c r="Y920" s="30">
        <f t="shared" si="502"/>
        <v>2.4761914430088502E-4</v>
      </c>
      <c r="Z920" s="27">
        <f t="shared" si="503"/>
        <v>3051.039806797131</v>
      </c>
      <c r="AA920" s="27">
        <v>0</v>
      </c>
      <c r="AB920" s="27">
        <v>0</v>
      </c>
      <c r="AC920" s="27">
        <v>0</v>
      </c>
      <c r="AD920" s="27">
        <v>0</v>
      </c>
      <c r="AE920" s="27">
        <v>3783</v>
      </c>
      <c r="AF920" s="27">
        <f t="shared" si="504"/>
        <v>3783</v>
      </c>
      <c r="AG920" s="27">
        <f t="shared" si="505"/>
        <v>1</v>
      </c>
      <c r="AH920" s="27">
        <v>29</v>
      </c>
      <c r="AI920" s="27">
        <v>0</v>
      </c>
      <c r="AJ920" s="27">
        <v>0</v>
      </c>
      <c r="AK920" s="27">
        <v>0</v>
      </c>
      <c r="AL920" s="27">
        <v>3783</v>
      </c>
      <c r="AM920" s="27">
        <v>3812</v>
      </c>
      <c r="AN920" s="27">
        <f t="shared" si="506"/>
        <v>2</v>
      </c>
      <c r="AO920" s="27">
        <v>41</v>
      </c>
      <c r="AP920" s="30">
        <f t="shared" si="507"/>
        <v>2.371071265033604E-5</v>
      </c>
      <c r="AQ920" s="30">
        <f t="shared" si="508"/>
        <v>0</v>
      </c>
      <c r="AR920" s="31">
        <f t="shared" si="509"/>
        <v>1.3259855164177069E-2</v>
      </c>
      <c r="AS920" s="31">
        <f t="shared" si="498"/>
        <v>1.3259855164177069E-2</v>
      </c>
      <c r="AT920" s="32">
        <f t="shared" si="510"/>
        <v>5.8067733471774295E-3</v>
      </c>
      <c r="AU920" s="24">
        <v>795.26512679889152</v>
      </c>
      <c r="AV920" s="28">
        <f t="shared" si="511"/>
        <v>2.2084945543898934E-2</v>
      </c>
      <c r="AW920" s="30">
        <f t="shared" si="512"/>
        <v>2.8364226063389876E-4</v>
      </c>
      <c r="AX920" s="33">
        <f t="shared" si="513"/>
        <v>2.2084945543898934E-2</v>
      </c>
      <c r="AY920" s="30">
        <f t="shared" si="514"/>
        <v>2.8364226063389876E-4</v>
      </c>
      <c r="AZ920" s="31">
        <f t="shared" si="515"/>
        <v>0.89697210761850665</v>
      </c>
      <c r="BA920" s="31">
        <f t="shared" si="526"/>
        <v>795.26512679889152</v>
      </c>
      <c r="BB920" s="33">
        <f t="shared" si="516"/>
        <v>0</v>
      </c>
      <c r="BC920" s="31">
        <f t="shared" si="517"/>
        <v>0.46857911130681695</v>
      </c>
      <c r="BD920" s="30">
        <f t="shared" si="518"/>
        <v>2.2390843165054897E-4</v>
      </c>
      <c r="BE920" s="31">
        <f t="shared" si="519"/>
        <v>0.94292715675265049</v>
      </c>
      <c r="BF920" s="31">
        <f t="shared" si="520"/>
        <v>0.46036536707557918</v>
      </c>
      <c r="BG920" s="31">
        <f t="shared" si="521"/>
        <v>0.69867930037326786</v>
      </c>
      <c r="BH920" s="24">
        <v>86.21</v>
      </c>
      <c r="BI920" s="24">
        <v>77.040297899999999</v>
      </c>
      <c r="BJ920" s="24">
        <f t="shared" si="495"/>
        <v>91.649695945602474</v>
      </c>
      <c r="BK920" s="28">
        <f t="shared" si="525"/>
        <v>4.5824847972801237E-2</v>
      </c>
      <c r="BL920" s="28" t="str">
        <f t="shared" si="522"/>
        <v>FALSETRUE</v>
      </c>
      <c r="BM920" s="24" t="str">
        <f t="shared" si="523"/>
        <v>FALSETRUE</v>
      </c>
      <c r="BN920" s="28">
        <v>0.53449999999999998</v>
      </c>
      <c r="BO920" s="28">
        <f t="shared" si="524"/>
        <v>0.4751111111111111</v>
      </c>
      <c r="BP920" s="24">
        <v>11.65</v>
      </c>
      <c r="BQ920" s="24">
        <f t="shared" si="528"/>
        <v>302.66666666666669</v>
      </c>
      <c r="BR920" s="24">
        <v>6</v>
      </c>
      <c r="BS920" s="28">
        <v>15.79</v>
      </c>
      <c r="BT920" s="28">
        <v>876.02919999999995</v>
      </c>
      <c r="BU920" s="24">
        <v>0.14000000000000001</v>
      </c>
      <c r="BV920" s="28">
        <v>40.269999999999996</v>
      </c>
      <c r="BW920" s="28">
        <v>2234.1795999999999</v>
      </c>
      <c r="BX920" s="24">
        <v>1846</v>
      </c>
      <c r="BY920" s="24">
        <v>3454</v>
      </c>
      <c r="BZ920" s="24">
        <v>248</v>
      </c>
      <c r="CA920" s="24">
        <v>1461</v>
      </c>
      <c r="CB920" s="24">
        <v>790</v>
      </c>
      <c r="CC920" s="24">
        <v>3297</v>
      </c>
      <c r="CD920" s="24">
        <v>60.63</v>
      </c>
      <c r="CE920" s="24">
        <v>26.58</v>
      </c>
      <c r="CF920" s="24">
        <v>106.94</v>
      </c>
      <c r="CG920" s="24">
        <v>4783</v>
      </c>
      <c r="CH920" s="24">
        <v>765</v>
      </c>
      <c r="CI920" s="24">
        <v>13.79</v>
      </c>
      <c r="CJ920" s="24" t="s">
        <v>98</v>
      </c>
      <c r="CK920" s="24">
        <v>1418</v>
      </c>
      <c r="CL920" s="28">
        <v>1.01</v>
      </c>
      <c r="CM920" s="28">
        <v>3.95</v>
      </c>
      <c r="CN920" s="24">
        <v>479</v>
      </c>
      <c r="CO920" s="24">
        <v>34.04</v>
      </c>
      <c r="CP920" s="24">
        <v>326</v>
      </c>
      <c r="CQ920" s="24">
        <v>718</v>
      </c>
      <c r="CR920" s="24">
        <v>577</v>
      </c>
      <c r="CS920" s="24">
        <v>1816</v>
      </c>
      <c r="CT920" s="24">
        <v>302</v>
      </c>
      <c r="CU920" s="24">
        <v>673</v>
      </c>
      <c r="CV920" s="24">
        <v>461</v>
      </c>
      <c r="CW920" s="24">
        <v>190</v>
      </c>
      <c r="CX920" s="24">
        <v>61.76</v>
      </c>
      <c r="CY920" s="24">
        <v>93.47</v>
      </c>
      <c r="CZ920" s="24">
        <v>69.849999999999994</v>
      </c>
      <c r="DA920" s="24">
        <v>27.42</v>
      </c>
      <c r="DB920" s="24">
        <v>505</v>
      </c>
      <c r="DC920" s="24">
        <v>6.59</v>
      </c>
      <c r="DD920" s="24">
        <v>13.36</v>
      </c>
      <c r="DE920" s="24">
        <v>68</v>
      </c>
      <c r="DF920" s="24">
        <v>4.83</v>
      </c>
      <c r="DG920" s="24">
        <v>9.4499999999999993</v>
      </c>
      <c r="DH920" s="24">
        <v>10.11</v>
      </c>
    </row>
    <row r="921" spans="1:112" ht="12.3" customHeight="1">
      <c r="A921" s="24">
        <v>932</v>
      </c>
      <c r="B921" s="24" t="s">
        <v>452</v>
      </c>
      <c r="C921" s="24" t="s">
        <v>453</v>
      </c>
      <c r="D921" s="25" t="s">
        <v>1451</v>
      </c>
      <c r="E921" s="25" t="s">
        <v>1452</v>
      </c>
      <c r="F921" s="25" t="s">
        <v>1948</v>
      </c>
      <c r="G921" s="25" t="s">
        <v>1949</v>
      </c>
      <c r="H921" s="25" t="s">
        <v>195</v>
      </c>
      <c r="I921" s="26">
        <v>5082</v>
      </c>
      <c r="J921" s="27">
        <v>6467.6601334664492</v>
      </c>
      <c r="K921" s="27">
        <f t="shared" si="499"/>
        <v>2024.6688000000001</v>
      </c>
      <c r="L921" s="24">
        <v>755</v>
      </c>
      <c r="M921" s="24">
        <v>317</v>
      </c>
      <c r="N921" s="24">
        <v>183</v>
      </c>
      <c r="O921" s="24">
        <f t="shared" si="500"/>
        <v>500</v>
      </c>
      <c r="P921" s="28">
        <v>39.840000000000003</v>
      </c>
      <c r="Q921" s="28">
        <f t="shared" si="501"/>
        <v>0.48992834436261667</v>
      </c>
      <c r="R921" s="29">
        <v>0.48668028075804526</v>
      </c>
      <c r="S921" s="29">
        <v>8.2648511553270826E-2</v>
      </c>
      <c r="T921" s="29">
        <v>0.74293121128514961</v>
      </c>
      <c r="U921" s="28" t="s">
        <v>294</v>
      </c>
      <c r="V921" s="28" t="s">
        <v>295</v>
      </c>
      <c r="W921" s="28">
        <v>0.58782970354240816</v>
      </c>
      <c r="X921" s="27">
        <v>3801.882738868635</v>
      </c>
      <c r="Y921" s="30">
        <f t="shared" si="502"/>
        <v>3.0446533982565993E-4</v>
      </c>
      <c r="Z921" s="27">
        <f t="shared" si="503"/>
        <v>3801.882738868635</v>
      </c>
      <c r="AA921" s="27">
        <v>0</v>
      </c>
      <c r="AB921" s="27">
        <v>0</v>
      </c>
      <c r="AC921" s="27">
        <v>0</v>
      </c>
      <c r="AD921" s="27">
        <v>0</v>
      </c>
      <c r="AE921" s="27">
        <v>0</v>
      </c>
      <c r="AF921" s="27">
        <f t="shared" si="504"/>
        <v>0</v>
      </c>
      <c r="AG921" s="27">
        <f t="shared" si="505"/>
        <v>0</v>
      </c>
      <c r="AH921" s="27">
        <v>0</v>
      </c>
      <c r="AI921" s="27">
        <v>0</v>
      </c>
      <c r="AJ921" s="27">
        <v>0</v>
      </c>
      <c r="AK921" s="27">
        <v>0</v>
      </c>
      <c r="AL921" s="27">
        <v>0</v>
      </c>
      <c r="AM921" s="27">
        <v>0</v>
      </c>
      <c r="AN921" s="27">
        <f t="shared" si="506"/>
        <v>0</v>
      </c>
      <c r="AO921" s="27">
        <v>0</v>
      </c>
      <c r="AP921" s="30">
        <f t="shared" si="507"/>
        <v>0</v>
      </c>
      <c r="AQ921" s="30">
        <f t="shared" si="508"/>
        <v>0</v>
      </c>
      <c r="AR921" s="31">
        <f t="shared" si="509"/>
        <v>0</v>
      </c>
      <c r="AS921" s="31">
        <f t="shared" si="498"/>
        <v>0</v>
      </c>
      <c r="AT921" s="32">
        <f t="shared" si="510"/>
        <v>0</v>
      </c>
      <c r="AU921" s="24">
        <v>1107.4711614738969</v>
      </c>
      <c r="AV921" s="28">
        <f t="shared" si="511"/>
        <v>3.0755077103707357E-2</v>
      </c>
      <c r="AW921" s="30">
        <f t="shared" si="512"/>
        <v>3.949948429044374E-4</v>
      </c>
      <c r="AX921" s="33">
        <f t="shared" si="513"/>
        <v>3.0755077103707357E-2</v>
      </c>
      <c r="AY921" s="30">
        <f t="shared" si="514"/>
        <v>3.949948429044374E-4</v>
      </c>
      <c r="AZ921" s="31">
        <f t="shared" si="515"/>
        <v>0.89788554624204242</v>
      </c>
      <c r="BA921" s="31">
        <f t="shared" si="526"/>
        <v>1107.4711614738969</v>
      </c>
      <c r="BB921" s="33">
        <f t="shared" si="516"/>
        <v>0</v>
      </c>
      <c r="BC921" s="31">
        <f t="shared" si="517"/>
        <v>0.47177363470126504</v>
      </c>
      <c r="BD921" s="30">
        <f t="shared" si="518"/>
        <v>3.0446533982565993E-4</v>
      </c>
      <c r="BE921" s="31">
        <f t="shared" si="519"/>
        <v>0.94323909749478041</v>
      </c>
      <c r="BF921" s="31">
        <f t="shared" si="520"/>
        <v>0.51045775545900474</v>
      </c>
      <c r="BG921" s="31">
        <f t="shared" si="521"/>
        <v>0.77470264481397166</v>
      </c>
      <c r="BH921" s="24">
        <v>56.97</v>
      </c>
      <c r="BI921" s="24">
        <v>181.17841652000001</v>
      </c>
      <c r="BJ921" s="24">
        <f t="shared" si="495"/>
        <v>35.697740700545829</v>
      </c>
      <c r="BK921" s="28">
        <f t="shared" si="525"/>
        <v>1.7848870350272914E-2</v>
      </c>
      <c r="BL921" s="28" t="str">
        <f t="shared" si="522"/>
        <v>TRUEFALSE</v>
      </c>
      <c r="BM921" s="24" t="str">
        <f t="shared" si="523"/>
        <v>FALSETRUE</v>
      </c>
      <c r="BN921" s="28">
        <v>0.5242</v>
      </c>
      <c r="BO921" s="28">
        <f t="shared" si="524"/>
        <v>0.46595555555555557</v>
      </c>
      <c r="BP921" s="24">
        <v>15.65</v>
      </c>
      <c r="BQ921" s="24">
        <f t="shared" si="528"/>
        <v>209.33333333333334</v>
      </c>
      <c r="BR921" s="24">
        <v>9</v>
      </c>
      <c r="BS921" s="28">
        <v>26.93</v>
      </c>
      <c r="BT921" s="28">
        <v>1368.5826</v>
      </c>
      <c r="BU921" s="24">
        <v>0.16</v>
      </c>
      <c r="BV921" s="28">
        <v>21.459999999999997</v>
      </c>
      <c r="BW921" s="28">
        <v>1090.5971999999999</v>
      </c>
      <c r="BX921" s="24">
        <v>1644</v>
      </c>
      <c r="BY921" s="24">
        <v>3136</v>
      </c>
      <c r="BZ921" s="24">
        <v>302</v>
      </c>
      <c r="CA921" s="24">
        <v>1284</v>
      </c>
      <c r="CB921" s="24">
        <v>696</v>
      </c>
      <c r="CC921" s="24">
        <v>3102</v>
      </c>
      <c r="CD921" s="24">
        <v>62.05</v>
      </c>
      <c r="CE921" s="24">
        <v>27.93</v>
      </c>
      <c r="CF921" s="24">
        <v>110.7</v>
      </c>
      <c r="CG921" s="24">
        <v>2895</v>
      </c>
      <c r="CH921" s="24">
        <v>2187</v>
      </c>
      <c r="CI921" s="24">
        <v>43.03</v>
      </c>
      <c r="CJ921" s="24" t="s">
        <v>98</v>
      </c>
      <c r="CK921" s="24">
        <v>1282</v>
      </c>
      <c r="CL921" s="28">
        <v>1.02</v>
      </c>
      <c r="CM921" s="28">
        <v>4.0599999999999996</v>
      </c>
      <c r="CN921" s="24">
        <v>399</v>
      </c>
      <c r="CO921" s="24">
        <v>31.37</v>
      </c>
      <c r="CP921" s="24">
        <v>431</v>
      </c>
      <c r="CQ921" s="24">
        <v>953</v>
      </c>
      <c r="CR921" s="24">
        <v>500</v>
      </c>
      <c r="CS921" s="24">
        <v>1884</v>
      </c>
      <c r="CT921" s="24">
        <v>202</v>
      </c>
      <c r="CU921" s="24">
        <v>607</v>
      </c>
      <c r="CV921" s="24">
        <v>396</v>
      </c>
      <c r="CW921" s="24">
        <v>209</v>
      </c>
      <c r="CX921" s="24">
        <v>45.5</v>
      </c>
      <c r="CY921" s="24">
        <v>91.55</v>
      </c>
      <c r="CZ921" s="24">
        <v>68.510000000000005</v>
      </c>
      <c r="DA921" s="24">
        <v>33.44</v>
      </c>
      <c r="DB921" s="24">
        <v>631</v>
      </c>
      <c r="DC921" s="24">
        <v>9.4600000000000009</v>
      </c>
      <c r="DD921" s="24">
        <v>16.670000000000002</v>
      </c>
      <c r="DE921" s="24">
        <v>144</v>
      </c>
      <c r="DF921" s="24">
        <v>11.32</v>
      </c>
      <c r="DG921" s="24">
        <v>13.92</v>
      </c>
      <c r="DH921" s="24">
        <v>14.74</v>
      </c>
    </row>
    <row r="922" spans="1:112" ht="12.3" customHeight="1">
      <c r="A922" s="24">
        <v>933</v>
      </c>
      <c r="B922" s="24" t="s">
        <v>452</v>
      </c>
      <c r="C922" s="24" t="s">
        <v>453</v>
      </c>
      <c r="D922" s="25" t="s">
        <v>1451</v>
      </c>
      <c r="E922" s="25" t="s">
        <v>1452</v>
      </c>
      <c r="F922" s="25" t="s">
        <v>1451</v>
      </c>
      <c r="G922" s="25" t="s">
        <v>2580</v>
      </c>
      <c r="H922" s="25" t="s">
        <v>195</v>
      </c>
      <c r="I922" s="26">
        <v>2463</v>
      </c>
      <c r="J922" s="27">
        <v>3134.5625558299616</v>
      </c>
      <c r="K922" s="27">
        <f t="shared" si="499"/>
        <v>720.67380000000003</v>
      </c>
      <c r="L922" s="24">
        <v>440</v>
      </c>
      <c r="M922" s="24">
        <v>141</v>
      </c>
      <c r="N922" s="24">
        <v>41</v>
      </c>
      <c r="O922" s="24">
        <f t="shared" si="500"/>
        <v>182</v>
      </c>
      <c r="P922" s="28">
        <v>29.26</v>
      </c>
      <c r="Q922" s="28">
        <f t="shared" si="501"/>
        <v>0.4303845122377733</v>
      </c>
      <c r="R922" s="29">
        <v>0.48668028075804526</v>
      </c>
      <c r="S922" s="29">
        <v>8.2648511553270826E-2</v>
      </c>
      <c r="T922" s="29">
        <v>0.74293121128514961</v>
      </c>
      <c r="U922" s="28" t="s">
        <v>294</v>
      </c>
      <c r="V922" s="28" t="s">
        <v>295</v>
      </c>
      <c r="W922" s="28">
        <v>0.43172432544304384</v>
      </c>
      <c r="X922" s="27">
        <v>1353.2669049747137</v>
      </c>
      <c r="Y922" s="30">
        <f t="shared" si="502"/>
        <v>1.0837337613956898E-4</v>
      </c>
      <c r="Z922" s="27">
        <f t="shared" si="503"/>
        <v>1353.2669049747137</v>
      </c>
      <c r="AA922" s="27">
        <v>0</v>
      </c>
      <c r="AB922" s="27">
        <v>0</v>
      </c>
      <c r="AC922" s="27">
        <v>0</v>
      </c>
      <c r="AD922" s="27">
        <v>0</v>
      </c>
      <c r="AE922" s="27">
        <v>0</v>
      </c>
      <c r="AF922" s="27">
        <f t="shared" si="504"/>
        <v>0</v>
      </c>
      <c r="AG922" s="27">
        <f t="shared" si="505"/>
        <v>0</v>
      </c>
      <c r="AH922" s="27">
        <v>0</v>
      </c>
      <c r="AI922" s="27">
        <v>0</v>
      </c>
      <c r="AJ922" s="27">
        <v>0</v>
      </c>
      <c r="AK922" s="27">
        <v>0</v>
      </c>
      <c r="AL922" s="27">
        <v>0</v>
      </c>
      <c r="AM922" s="27">
        <v>0</v>
      </c>
      <c r="AN922" s="27">
        <f t="shared" si="506"/>
        <v>0</v>
      </c>
      <c r="AO922" s="27">
        <v>0</v>
      </c>
      <c r="AP922" s="30">
        <f t="shared" si="507"/>
        <v>0</v>
      </c>
      <c r="AQ922" s="30">
        <f t="shared" si="508"/>
        <v>0</v>
      </c>
      <c r="AR922" s="31">
        <f t="shared" si="509"/>
        <v>0</v>
      </c>
      <c r="AS922" s="31">
        <f t="shared" si="498"/>
        <v>0</v>
      </c>
      <c r="AT922" s="32">
        <f t="shared" si="510"/>
        <v>0</v>
      </c>
      <c r="AU922" s="24">
        <v>246.51458982797803</v>
      </c>
      <c r="AV922" s="28">
        <f t="shared" si="511"/>
        <v>6.845844371476173E-3</v>
      </c>
      <c r="AW922" s="30">
        <f t="shared" si="512"/>
        <v>8.7922823699684269E-5</v>
      </c>
      <c r="AX922" s="33">
        <f t="shared" si="513"/>
        <v>6.845844371476173E-3</v>
      </c>
      <c r="AY922" s="30">
        <f t="shared" si="514"/>
        <v>8.7922823699684269E-5</v>
      </c>
      <c r="AZ922" s="31">
        <f t="shared" si="515"/>
        <v>0.8953665975402757</v>
      </c>
      <c r="BA922" s="31">
        <f t="shared" si="526"/>
        <v>246.51458982797803</v>
      </c>
      <c r="BB922" s="33">
        <f t="shared" si="516"/>
        <v>0</v>
      </c>
      <c r="BC922" s="31">
        <f t="shared" si="517"/>
        <v>0.46296424088993238</v>
      </c>
      <c r="BD922" s="30">
        <f t="shared" si="518"/>
        <v>1.0837337613956898E-4</v>
      </c>
      <c r="BE922" s="31">
        <f t="shared" si="519"/>
        <v>0.94247977003219974</v>
      </c>
      <c r="BF922" s="31">
        <f t="shared" si="520"/>
        <v>0.45810415628379442</v>
      </c>
      <c r="BG922" s="31">
        <f t="shared" si="521"/>
        <v>0.69524754532176047</v>
      </c>
      <c r="BH922" s="24">
        <v>0</v>
      </c>
      <c r="BI922" s="24">
        <v>154.59276377099999</v>
      </c>
      <c r="BJ922" s="24">
        <f t="shared" si="495"/>
        <v>20.27625665890303</v>
      </c>
      <c r="BK922" s="28">
        <f t="shared" si="525"/>
        <v>1.0138128329451514E-2</v>
      </c>
      <c r="BL922" s="28" t="str">
        <f t="shared" si="522"/>
        <v>FALSEFALSE</v>
      </c>
      <c r="BM922" s="24" t="str">
        <f t="shared" si="523"/>
        <v>FALSEFALSE</v>
      </c>
      <c r="BN922" s="28">
        <v>0.58079999999999998</v>
      </c>
      <c r="BO922" s="28">
        <f t="shared" si="524"/>
        <v>0.51626666666666665</v>
      </c>
      <c r="BP922" s="24">
        <v>14.6</v>
      </c>
      <c r="BQ922" s="24">
        <f t="shared" si="528"/>
        <v>114.2</v>
      </c>
      <c r="BR922" s="24">
        <v>5</v>
      </c>
      <c r="BS922" s="28">
        <v>17.849999999999998</v>
      </c>
      <c r="BT922" s="28">
        <v>439.64549999999997</v>
      </c>
      <c r="BU922" s="24"/>
      <c r="BV922" s="28">
        <v>48.97</v>
      </c>
      <c r="BW922" s="28">
        <v>1206.1311000000001</v>
      </c>
      <c r="BX922" s="24">
        <v>866</v>
      </c>
      <c r="BY922" s="24">
        <v>1491</v>
      </c>
      <c r="BZ922" s="24">
        <v>106</v>
      </c>
      <c r="CA922" s="24">
        <v>702</v>
      </c>
      <c r="CB922" s="24">
        <v>337</v>
      </c>
      <c r="CC922" s="24">
        <v>1424</v>
      </c>
      <c r="CD922" s="24">
        <v>65.19</v>
      </c>
      <c r="CE922" s="24">
        <v>25.8</v>
      </c>
      <c r="CF922" s="24">
        <v>119.13</v>
      </c>
      <c r="CG922" s="24">
        <v>0</v>
      </c>
      <c r="CH922" s="24">
        <v>2463</v>
      </c>
      <c r="CI922" s="24">
        <v>100</v>
      </c>
      <c r="CJ922" s="24" t="s">
        <v>1980</v>
      </c>
      <c r="CK922" s="24">
        <v>646</v>
      </c>
      <c r="CL922" s="28">
        <v>1.02</v>
      </c>
      <c r="CM922" s="28">
        <v>3.88</v>
      </c>
      <c r="CN922" s="24">
        <v>172</v>
      </c>
      <c r="CO922" s="24">
        <v>26.71</v>
      </c>
      <c r="CP922" s="24">
        <v>144</v>
      </c>
      <c r="CQ922" s="24">
        <v>427</v>
      </c>
      <c r="CR922" s="24">
        <v>0</v>
      </c>
      <c r="CS922" s="24">
        <v>571</v>
      </c>
      <c r="CT922" s="24">
        <v>159</v>
      </c>
      <c r="CU922" s="24">
        <v>319</v>
      </c>
      <c r="CV922" s="24">
        <v>202</v>
      </c>
      <c r="CW922" s="24">
        <v>75</v>
      </c>
      <c r="CX922" s="24">
        <v>64.37</v>
      </c>
      <c r="CY922" s="24">
        <v>92.73</v>
      </c>
      <c r="CZ922" s="24">
        <v>73.45</v>
      </c>
      <c r="DA922" s="24">
        <v>25.42</v>
      </c>
      <c r="DB922" s="24">
        <v>276</v>
      </c>
      <c r="DC922" s="24">
        <v>7.46</v>
      </c>
      <c r="DD922" s="24">
        <v>13.2</v>
      </c>
      <c r="DE922" s="24">
        <v>41</v>
      </c>
      <c r="DF922" s="24">
        <v>6.37</v>
      </c>
      <c r="DG922" s="24">
        <v>2.48</v>
      </c>
      <c r="DH922" s="24">
        <v>12.7</v>
      </c>
    </row>
    <row r="923" spans="1:112" ht="12.3" customHeight="1">
      <c r="A923" s="24">
        <v>934</v>
      </c>
      <c r="B923" s="24" t="s">
        <v>452</v>
      </c>
      <c r="C923" s="24" t="s">
        <v>453</v>
      </c>
      <c r="D923" s="25" t="s">
        <v>1451</v>
      </c>
      <c r="E923" s="25" t="s">
        <v>1452</v>
      </c>
      <c r="F923" s="25" t="s">
        <v>1453</v>
      </c>
      <c r="G923" s="25" t="s">
        <v>1454</v>
      </c>
      <c r="H923" s="25" t="s">
        <v>195</v>
      </c>
      <c r="I923" s="26">
        <v>5938</v>
      </c>
      <c r="J923" s="27">
        <v>7557.0574326099522</v>
      </c>
      <c r="K923" s="27">
        <f t="shared" si="499"/>
        <v>1885.3150000000001</v>
      </c>
      <c r="L923" s="24">
        <v>991</v>
      </c>
      <c r="M923" s="24">
        <v>347</v>
      </c>
      <c r="N923" s="24">
        <v>114</v>
      </c>
      <c r="O923" s="24">
        <f t="shared" si="500"/>
        <v>461</v>
      </c>
      <c r="P923" s="28">
        <v>31.75</v>
      </c>
      <c r="Q923" s="28">
        <f t="shared" si="501"/>
        <v>0.44531826756005488</v>
      </c>
      <c r="R923" s="29">
        <v>0.48668028075804526</v>
      </c>
      <c r="S923" s="29">
        <v>8.2648511553270826E-2</v>
      </c>
      <c r="T923" s="29">
        <v>0.74293121128514961</v>
      </c>
      <c r="U923" s="28" t="s">
        <v>294</v>
      </c>
      <c r="V923" s="28" t="s">
        <v>295</v>
      </c>
      <c r="W923" s="28">
        <v>0.46846368191444437</v>
      </c>
      <c r="X923" s="27">
        <v>3540.2069493193762</v>
      </c>
      <c r="Y923" s="30">
        <f t="shared" si="502"/>
        <v>2.8350961508045872E-4</v>
      </c>
      <c r="Z923" s="27">
        <f t="shared" si="503"/>
        <v>3540.2069493193762</v>
      </c>
      <c r="AA923" s="27">
        <v>0</v>
      </c>
      <c r="AB923" s="27">
        <v>0</v>
      </c>
      <c r="AC923" s="27">
        <v>0</v>
      </c>
      <c r="AD923" s="27">
        <v>0</v>
      </c>
      <c r="AE923" s="27">
        <v>0</v>
      </c>
      <c r="AF923" s="27">
        <f t="shared" si="504"/>
        <v>0</v>
      </c>
      <c r="AG923" s="27">
        <f t="shared" si="505"/>
        <v>0</v>
      </c>
      <c r="AH923" s="27">
        <v>0</v>
      </c>
      <c r="AI923" s="27">
        <v>0</v>
      </c>
      <c r="AJ923" s="27">
        <v>0</v>
      </c>
      <c r="AK923" s="27">
        <v>0</v>
      </c>
      <c r="AL923" s="27">
        <v>0</v>
      </c>
      <c r="AM923" s="27">
        <v>0</v>
      </c>
      <c r="AN923" s="27">
        <f t="shared" si="506"/>
        <v>0</v>
      </c>
      <c r="AO923" s="27">
        <v>0</v>
      </c>
      <c r="AP923" s="30">
        <f t="shared" si="507"/>
        <v>0</v>
      </c>
      <c r="AQ923" s="30">
        <f t="shared" si="508"/>
        <v>0</v>
      </c>
      <c r="AR923" s="31">
        <f t="shared" si="509"/>
        <v>0</v>
      </c>
      <c r="AS923" s="31">
        <f t="shared" si="498"/>
        <v>0</v>
      </c>
      <c r="AT923" s="32">
        <f t="shared" si="510"/>
        <v>0</v>
      </c>
      <c r="AU923" s="24">
        <v>1164.1322495573943</v>
      </c>
      <c r="AV923" s="28">
        <f t="shared" si="511"/>
        <v>3.2328586368245427E-2</v>
      </c>
      <c r="AW923" s="30">
        <f t="shared" si="512"/>
        <v>4.1520380036076486E-4</v>
      </c>
      <c r="AX923" s="33">
        <f t="shared" si="513"/>
        <v>3.2328586368245427E-2</v>
      </c>
      <c r="AY923" s="30">
        <f t="shared" si="514"/>
        <v>4.1520380036076486E-4</v>
      </c>
      <c r="AZ923" s="31">
        <f t="shared" si="515"/>
        <v>0.89805132275036947</v>
      </c>
      <c r="BA923" s="31">
        <f t="shared" si="526"/>
        <v>1164.1322495573943</v>
      </c>
      <c r="BB923" s="33">
        <f t="shared" si="516"/>
        <v>0</v>
      </c>
      <c r="BC923" s="31">
        <f t="shared" si="517"/>
        <v>0.47235339662555337</v>
      </c>
      <c r="BD923" s="30">
        <f t="shared" si="518"/>
        <v>2.8350961508045872E-4</v>
      </c>
      <c r="BE923" s="31">
        <f t="shared" si="519"/>
        <v>0.94315795058290175</v>
      </c>
      <c r="BF923" s="31">
        <f t="shared" si="520"/>
        <v>0.47063504737080891</v>
      </c>
      <c r="BG923" s="31">
        <f t="shared" si="521"/>
        <v>0.7142652100808291</v>
      </c>
      <c r="BH923" s="24">
        <v>85.42</v>
      </c>
      <c r="BI923" s="24">
        <v>92.428730232800007</v>
      </c>
      <c r="BJ923" s="24">
        <f t="shared" ref="BJ923:BJ986" si="529">J923/BI923</f>
        <v>81.760913663706205</v>
      </c>
      <c r="BK923" s="28">
        <f t="shared" si="525"/>
        <v>4.0880456831853103E-2</v>
      </c>
      <c r="BL923" s="28" t="str">
        <f t="shared" si="522"/>
        <v>FALSETRUE</v>
      </c>
      <c r="BM923" s="24" t="str">
        <f t="shared" si="523"/>
        <v>FALSETRUE</v>
      </c>
      <c r="BN923" s="28">
        <v>0.53659999999999997</v>
      </c>
      <c r="BO923" s="28">
        <f t="shared" si="524"/>
        <v>0.47697777777777772</v>
      </c>
      <c r="BP923" s="24">
        <v>13.06</v>
      </c>
      <c r="BQ923" s="24">
        <f t="shared" si="528"/>
        <v>310.625</v>
      </c>
      <c r="BR923" s="24">
        <v>8</v>
      </c>
      <c r="BS923" s="28">
        <v>14.27</v>
      </c>
      <c r="BT923" s="28">
        <v>847.35259999999994</v>
      </c>
      <c r="BU923" s="24">
        <v>0.14000000000000001</v>
      </c>
      <c r="BV923" s="28">
        <v>27.830000000000002</v>
      </c>
      <c r="BW923" s="28">
        <v>1652.5454</v>
      </c>
      <c r="BX923" s="24">
        <v>1966</v>
      </c>
      <c r="BY923" s="24">
        <v>3664</v>
      </c>
      <c r="BZ923" s="24">
        <v>308</v>
      </c>
      <c r="CA923" s="24">
        <v>1554</v>
      </c>
      <c r="CB923" s="24">
        <v>813</v>
      </c>
      <c r="CC923" s="24">
        <v>3571</v>
      </c>
      <c r="CD923" s="24">
        <v>62.06</v>
      </c>
      <c r="CE923" s="24">
        <v>26.91</v>
      </c>
      <c r="CF923" s="24">
        <v>109.97</v>
      </c>
      <c r="CG923" s="24">
        <v>5072</v>
      </c>
      <c r="CH923" s="24">
        <v>866</v>
      </c>
      <c r="CI923" s="24">
        <v>14.58</v>
      </c>
      <c r="CJ923" s="24" t="s">
        <v>98</v>
      </c>
      <c r="CK923" s="24">
        <v>1496</v>
      </c>
      <c r="CL923" s="28">
        <v>1.04</v>
      </c>
      <c r="CM923" s="28">
        <v>4.13</v>
      </c>
      <c r="CN923" s="24">
        <v>466</v>
      </c>
      <c r="CO923" s="24">
        <v>31.19</v>
      </c>
      <c r="CP923" s="24">
        <v>470</v>
      </c>
      <c r="CQ923" s="24">
        <v>978</v>
      </c>
      <c r="CR923" s="24">
        <v>1037</v>
      </c>
      <c r="CS923" s="24">
        <v>2485</v>
      </c>
      <c r="CT923" s="24">
        <v>292</v>
      </c>
      <c r="CU923" s="24">
        <v>778</v>
      </c>
      <c r="CV923" s="24">
        <v>497</v>
      </c>
      <c r="CW923" s="24">
        <v>251</v>
      </c>
      <c r="CX923" s="24">
        <v>60.08</v>
      </c>
      <c r="CY923" s="24">
        <v>92.84</v>
      </c>
      <c r="CZ923" s="24">
        <v>75.650000000000006</v>
      </c>
      <c r="DA923" s="24">
        <v>31.85</v>
      </c>
      <c r="DB923" s="24">
        <v>612</v>
      </c>
      <c r="DC923" s="24">
        <v>9.1199999999999992</v>
      </c>
      <c r="DD923" s="24">
        <v>12.58</v>
      </c>
      <c r="DE923" s="24">
        <v>112</v>
      </c>
      <c r="DF923" s="24">
        <v>7.5</v>
      </c>
      <c r="DG923" s="24">
        <v>9.0399999999999991</v>
      </c>
      <c r="DH923" s="24">
        <v>9.3699999999999992</v>
      </c>
    </row>
    <row r="924" spans="1:112" ht="12.3" customHeight="1">
      <c r="A924" s="24">
        <v>935</v>
      </c>
      <c r="B924" s="24" t="s">
        <v>452</v>
      </c>
      <c r="C924" s="24" t="s">
        <v>453</v>
      </c>
      <c r="D924" s="25" t="s">
        <v>176</v>
      </c>
      <c r="E924" s="25" t="s">
        <v>1554</v>
      </c>
      <c r="F924" s="25" t="s">
        <v>1639</v>
      </c>
      <c r="G924" s="25" t="s">
        <v>1640</v>
      </c>
      <c r="H924" s="25" t="s">
        <v>195</v>
      </c>
      <c r="I924" s="26">
        <v>10838</v>
      </c>
      <c r="J924" s="27">
        <v>13880.067120394275</v>
      </c>
      <c r="K924" s="27">
        <f t="shared" si="499"/>
        <v>4218.1496000000006</v>
      </c>
      <c r="L924" s="24">
        <v>1601</v>
      </c>
      <c r="M924" s="24">
        <v>815</v>
      </c>
      <c r="N924" s="24">
        <v>205</v>
      </c>
      <c r="O924" s="24">
        <f t="shared" si="500"/>
        <v>1020</v>
      </c>
      <c r="P924" s="28">
        <v>38.92</v>
      </c>
      <c r="Q924" s="28">
        <f t="shared" si="501"/>
        <v>0.48210281742226169</v>
      </c>
      <c r="R924" s="29">
        <v>0.4885015622153665</v>
      </c>
      <c r="S924" s="29">
        <v>6.4822170531823764E-2</v>
      </c>
      <c r="T924" s="29">
        <v>0.37957933887915302</v>
      </c>
      <c r="U924" s="28" t="s">
        <v>294</v>
      </c>
      <c r="V924" s="28" t="s">
        <v>295</v>
      </c>
      <c r="W924" s="28">
        <v>0.5679444853581348</v>
      </c>
      <c r="X924" s="27">
        <v>7883.1075774286937</v>
      </c>
      <c r="Y924" s="30">
        <f t="shared" si="502"/>
        <v>6.3130117162905821E-4</v>
      </c>
      <c r="Z924" s="27">
        <f t="shared" si="503"/>
        <v>7883.1075774286937</v>
      </c>
      <c r="AA924" s="27">
        <v>0</v>
      </c>
      <c r="AB924" s="27">
        <v>0</v>
      </c>
      <c r="AC924" s="27">
        <v>0</v>
      </c>
      <c r="AD924" s="27">
        <v>0</v>
      </c>
      <c r="AE924" s="27">
        <v>4547</v>
      </c>
      <c r="AF924" s="27">
        <f t="shared" si="504"/>
        <v>4547</v>
      </c>
      <c r="AG924" s="27">
        <f t="shared" si="505"/>
        <v>1</v>
      </c>
      <c r="AH924" s="27">
        <v>0</v>
      </c>
      <c r="AI924" s="27">
        <v>0</v>
      </c>
      <c r="AJ924" s="27">
        <v>0</v>
      </c>
      <c r="AK924" s="27">
        <v>0</v>
      </c>
      <c r="AL924" s="27">
        <v>4547</v>
      </c>
      <c r="AM924" s="27">
        <v>4547</v>
      </c>
      <c r="AN924" s="27">
        <f t="shared" si="506"/>
        <v>1</v>
      </c>
      <c r="AO924" s="27">
        <v>0</v>
      </c>
      <c r="AP924" s="30">
        <f t="shared" si="507"/>
        <v>0</v>
      </c>
      <c r="AQ924" s="30">
        <f t="shared" si="508"/>
        <v>0</v>
      </c>
      <c r="AR924" s="31">
        <f t="shared" si="509"/>
        <v>0</v>
      </c>
      <c r="AS924" s="31">
        <f t="shared" si="498"/>
        <v>0</v>
      </c>
      <c r="AT924" s="32">
        <f t="shared" si="510"/>
        <v>0</v>
      </c>
      <c r="AU924" s="24">
        <v>782.62750082350976</v>
      </c>
      <c r="AV924" s="28">
        <f t="shared" si="511"/>
        <v>2.173399179015657E-2</v>
      </c>
      <c r="AW924" s="30">
        <f t="shared" si="512"/>
        <v>2.7913487727216182E-4</v>
      </c>
      <c r="AX924" s="33">
        <f t="shared" si="513"/>
        <v>2.173399179015657E-2</v>
      </c>
      <c r="AY924" s="30">
        <f t="shared" si="514"/>
        <v>2.7913487727216182E-4</v>
      </c>
      <c r="AZ924" s="31">
        <f t="shared" si="515"/>
        <v>0.89693513301073602</v>
      </c>
      <c r="BA924" s="31">
        <f t="shared" si="526"/>
        <v>782.62750082350976</v>
      </c>
      <c r="BB924" s="33">
        <f t="shared" si="516"/>
        <v>0</v>
      </c>
      <c r="BC924" s="31">
        <f t="shared" si="517"/>
        <v>0.46905689567208636</v>
      </c>
      <c r="BD924" s="30">
        <f t="shared" si="518"/>
        <v>6.3130117162905821E-4</v>
      </c>
      <c r="BE924" s="31">
        <f t="shared" si="519"/>
        <v>0.94450470480564874</v>
      </c>
      <c r="BF924" s="31">
        <f t="shared" si="520"/>
        <v>0.50436016377847082</v>
      </c>
      <c r="BG924" s="31">
        <f t="shared" si="521"/>
        <v>0.76544855796469335</v>
      </c>
      <c r="BH924" s="24">
        <v>92.91</v>
      </c>
      <c r="BI924" s="24">
        <v>95.635412371100003</v>
      </c>
      <c r="BJ924" s="24">
        <f t="shared" si="529"/>
        <v>145.13522529222325</v>
      </c>
      <c r="BK924" s="28">
        <f t="shared" si="525"/>
        <v>7.2567612646111626E-2</v>
      </c>
      <c r="BL924" s="28" t="str">
        <f t="shared" si="522"/>
        <v>TRUETRUE</v>
      </c>
      <c r="BM924" s="24" t="str">
        <f t="shared" si="523"/>
        <v>FALSETRUE</v>
      </c>
      <c r="BN924" s="28">
        <v>0.47659999999999997</v>
      </c>
      <c r="BO924" s="28">
        <f t="shared" si="524"/>
        <v>0.42364444444444443</v>
      </c>
      <c r="BP924" s="24">
        <v>7.77</v>
      </c>
      <c r="BQ924" s="24">
        <f t="shared" si="528"/>
        <v>344.5</v>
      </c>
      <c r="BR924" s="24">
        <v>4</v>
      </c>
      <c r="BS924" s="28">
        <v>8.26</v>
      </c>
      <c r="BT924" s="28">
        <v>895.21879999999987</v>
      </c>
      <c r="BU924" s="24">
        <v>7.0000000000000007E-2</v>
      </c>
      <c r="BV924" s="28">
        <v>24.53</v>
      </c>
      <c r="BW924" s="28">
        <v>2658.5614</v>
      </c>
      <c r="BX924" s="24">
        <v>3275</v>
      </c>
      <c r="BY924" s="24">
        <v>6872</v>
      </c>
      <c r="BZ924" s="24">
        <v>691</v>
      </c>
      <c r="CA924" s="24">
        <v>2666</v>
      </c>
      <c r="CB924" s="24">
        <v>1215</v>
      </c>
      <c r="CC924" s="24">
        <v>6957</v>
      </c>
      <c r="CD924" s="24">
        <v>57.71</v>
      </c>
      <c r="CE924" s="24">
        <v>28.77</v>
      </c>
      <c r="CF924" s="24">
        <v>99.56</v>
      </c>
      <c r="CG924" s="24">
        <v>10070</v>
      </c>
      <c r="CH924" s="24">
        <v>768</v>
      </c>
      <c r="CI924" s="24">
        <v>7.09</v>
      </c>
      <c r="CJ924" s="24" t="s">
        <v>98</v>
      </c>
      <c r="CK924" s="24">
        <v>2779</v>
      </c>
      <c r="CL924" s="28">
        <v>1.03</v>
      </c>
      <c r="CM924" s="28">
        <v>4.0199999999999996</v>
      </c>
      <c r="CN924" s="24">
        <v>987</v>
      </c>
      <c r="CO924" s="24">
        <v>35.58</v>
      </c>
      <c r="CP924" s="24">
        <v>126</v>
      </c>
      <c r="CQ924" s="24">
        <v>283</v>
      </c>
      <c r="CR924" s="24">
        <v>925</v>
      </c>
      <c r="CS924" s="24">
        <v>1378</v>
      </c>
      <c r="CT924" s="24">
        <v>638</v>
      </c>
      <c r="CU924" s="24">
        <v>1263</v>
      </c>
      <c r="CV924" s="24">
        <v>819</v>
      </c>
      <c r="CW924" s="24">
        <v>632</v>
      </c>
      <c r="CX924" s="24">
        <v>72.17</v>
      </c>
      <c r="CY924" s="24">
        <v>97.23</v>
      </c>
      <c r="CZ924" s="24">
        <v>81.09</v>
      </c>
      <c r="DA924" s="24">
        <v>45.8</v>
      </c>
      <c r="DB924" s="24">
        <v>670</v>
      </c>
      <c r="DC924" s="24">
        <v>3.27</v>
      </c>
      <c r="DD924" s="24">
        <v>11.9</v>
      </c>
      <c r="DE924" s="24">
        <v>139</v>
      </c>
      <c r="DF924" s="24">
        <v>5.01</v>
      </c>
      <c r="DG924" s="24">
        <v>23.79</v>
      </c>
      <c r="DH924" s="24">
        <v>6.87</v>
      </c>
    </row>
    <row r="925" spans="1:112" ht="12.3" customHeight="1">
      <c r="A925" s="24">
        <v>936</v>
      </c>
      <c r="B925" s="24" t="s">
        <v>452</v>
      </c>
      <c r="C925" s="24" t="s">
        <v>453</v>
      </c>
      <c r="D925" s="25" t="s">
        <v>176</v>
      </c>
      <c r="E925" s="25" t="s">
        <v>1554</v>
      </c>
      <c r="F925" s="25" t="s">
        <v>1555</v>
      </c>
      <c r="G925" s="25" t="s">
        <v>1556</v>
      </c>
      <c r="H925" s="25" t="s">
        <v>195</v>
      </c>
      <c r="I925" s="26">
        <v>5346</v>
      </c>
      <c r="J925" s="27">
        <v>6846.5435343816016</v>
      </c>
      <c r="K925" s="27">
        <f t="shared" si="499"/>
        <v>1582.9505999999999</v>
      </c>
      <c r="L925" s="24">
        <v>984</v>
      </c>
      <c r="M925" s="24">
        <v>287</v>
      </c>
      <c r="N925" s="24">
        <v>127</v>
      </c>
      <c r="O925" s="24">
        <f t="shared" si="500"/>
        <v>414</v>
      </c>
      <c r="P925" s="28">
        <v>29.61</v>
      </c>
      <c r="Q925" s="28">
        <f t="shared" si="501"/>
        <v>0.43044558049337023</v>
      </c>
      <c r="R925" s="29">
        <v>0.4885015622153665</v>
      </c>
      <c r="S925" s="29">
        <v>6.4822170531823764E-2</v>
      </c>
      <c r="T925" s="29">
        <v>0.37957933887915302</v>
      </c>
      <c r="U925" s="28" t="s">
        <v>294</v>
      </c>
      <c r="V925" s="28" t="s">
        <v>295</v>
      </c>
      <c r="W925" s="28">
        <v>0.43208726134260966</v>
      </c>
      <c r="X925" s="27">
        <v>2958.3042454338974</v>
      </c>
      <c r="Y925" s="30">
        <f t="shared" si="502"/>
        <v>2.3690922873169807E-4</v>
      </c>
      <c r="Z925" s="27">
        <f t="shared" si="503"/>
        <v>2958.3042454338974</v>
      </c>
      <c r="AA925" s="27">
        <v>0</v>
      </c>
      <c r="AB925" s="27">
        <v>0</v>
      </c>
      <c r="AC925" s="27">
        <v>20</v>
      </c>
      <c r="AD925" s="27">
        <v>0</v>
      </c>
      <c r="AE925" s="27">
        <v>0</v>
      </c>
      <c r="AF925" s="27">
        <f t="shared" si="504"/>
        <v>20</v>
      </c>
      <c r="AG925" s="27">
        <f t="shared" si="505"/>
        <v>1</v>
      </c>
      <c r="AH925" s="27">
        <v>0</v>
      </c>
      <c r="AI925" s="27">
        <v>0</v>
      </c>
      <c r="AJ925" s="27">
        <v>0</v>
      </c>
      <c r="AK925" s="27">
        <v>0</v>
      </c>
      <c r="AL925" s="27">
        <v>0</v>
      </c>
      <c r="AM925" s="27">
        <v>0</v>
      </c>
      <c r="AN925" s="27">
        <f t="shared" si="506"/>
        <v>0</v>
      </c>
      <c r="AO925" s="27">
        <v>0</v>
      </c>
      <c r="AP925" s="30">
        <f t="shared" si="507"/>
        <v>0</v>
      </c>
      <c r="AQ925" s="30">
        <f t="shared" si="508"/>
        <v>0</v>
      </c>
      <c r="AR925" s="31">
        <f t="shared" si="509"/>
        <v>0</v>
      </c>
      <c r="AS925" s="31">
        <f t="shared" si="498"/>
        <v>0</v>
      </c>
      <c r="AT925" s="32">
        <f t="shared" si="510"/>
        <v>0</v>
      </c>
      <c r="AU925" s="24">
        <v>991.20817751994662</v>
      </c>
      <c r="AV925" s="28">
        <f t="shared" si="511"/>
        <v>2.7526390741299436E-2</v>
      </c>
      <c r="AW925" s="30">
        <f t="shared" si="512"/>
        <v>3.5352804839091349E-4</v>
      </c>
      <c r="AX925" s="33">
        <f t="shared" si="513"/>
        <v>2.7526390741299436E-2</v>
      </c>
      <c r="AY925" s="30">
        <f t="shared" si="514"/>
        <v>3.5352804839091349E-4</v>
      </c>
      <c r="AZ925" s="31">
        <f t="shared" si="515"/>
        <v>0.89754538913988513</v>
      </c>
      <c r="BA925" s="31">
        <f t="shared" si="526"/>
        <v>991.20817751994662</v>
      </c>
      <c r="BB925" s="33">
        <f t="shared" si="516"/>
        <v>0</v>
      </c>
      <c r="BC925" s="31">
        <f t="shared" si="517"/>
        <v>0.47119111403218367</v>
      </c>
      <c r="BD925" s="30">
        <f t="shared" si="518"/>
        <v>2.3690922873169807E-4</v>
      </c>
      <c r="BE925" s="31">
        <f t="shared" si="519"/>
        <v>0.94297749977575851</v>
      </c>
      <c r="BF925" s="31">
        <f t="shared" si="520"/>
        <v>0.45843389011569996</v>
      </c>
      <c r="BG925" s="31">
        <f t="shared" si="521"/>
        <v>0.6957479700267043</v>
      </c>
      <c r="BH925" s="24">
        <v>98.62</v>
      </c>
      <c r="BI925" s="24">
        <v>72.709766134899994</v>
      </c>
      <c r="BJ925" s="24">
        <f t="shared" si="529"/>
        <v>94.16264001838573</v>
      </c>
      <c r="BK925" s="28">
        <f t="shared" si="525"/>
        <v>4.7081320009192865E-2</v>
      </c>
      <c r="BL925" s="28" t="str">
        <f t="shared" si="522"/>
        <v>FALSETRUE</v>
      </c>
      <c r="BM925" s="24" t="str">
        <f t="shared" si="523"/>
        <v>FALSETRUE</v>
      </c>
      <c r="BN925" s="28">
        <v>0.51439999999999997</v>
      </c>
      <c r="BO925" s="28">
        <f t="shared" si="524"/>
        <v>0.4572444444444444</v>
      </c>
      <c r="BP925" s="24">
        <v>6.78</v>
      </c>
      <c r="BQ925" s="24">
        <f t="shared" si="528"/>
        <v>286.75</v>
      </c>
      <c r="BR925" s="24">
        <v>8</v>
      </c>
      <c r="BS925" s="28">
        <v>13.49</v>
      </c>
      <c r="BT925" s="28">
        <v>721.17539999999997</v>
      </c>
      <c r="BU925" s="24">
        <v>7.0000000000000007E-2</v>
      </c>
      <c r="BV925" s="28">
        <v>22.61</v>
      </c>
      <c r="BW925" s="28">
        <v>1208.7305999999999</v>
      </c>
      <c r="BX925" s="24">
        <v>1732</v>
      </c>
      <c r="BY925" s="24">
        <v>3367</v>
      </c>
      <c r="BZ925" s="24">
        <v>247</v>
      </c>
      <c r="CA925" s="24">
        <v>1381</v>
      </c>
      <c r="CB925" s="24">
        <v>744</v>
      </c>
      <c r="CC925" s="24">
        <v>3221</v>
      </c>
      <c r="CD925" s="24">
        <v>58.78</v>
      </c>
      <c r="CE925" s="24">
        <v>26.69</v>
      </c>
      <c r="CF925" s="24">
        <v>104.36</v>
      </c>
      <c r="CG925" s="24">
        <v>5272</v>
      </c>
      <c r="CH925" s="24">
        <v>74</v>
      </c>
      <c r="CI925" s="24">
        <v>1.38</v>
      </c>
      <c r="CJ925" s="24" t="s">
        <v>98</v>
      </c>
      <c r="CK925" s="24">
        <v>1442</v>
      </c>
      <c r="CL925" s="28">
        <v>1.03</v>
      </c>
      <c r="CM925" s="28">
        <v>3.82</v>
      </c>
      <c r="CN925" s="24">
        <v>507</v>
      </c>
      <c r="CO925" s="24">
        <v>35.31</v>
      </c>
      <c r="CP925" s="24">
        <v>367</v>
      </c>
      <c r="CQ925" s="24">
        <v>1440</v>
      </c>
      <c r="CR925" s="24">
        <v>487</v>
      </c>
      <c r="CS925" s="24">
        <v>2294</v>
      </c>
      <c r="CT925" s="24">
        <v>307</v>
      </c>
      <c r="CU925" s="24">
        <v>703</v>
      </c>
      <c r="CV925" s="24">
        <v>480</v>
      </c>
      <c r="CW925" s="24">
        <v>245</v>
      </c>
      <c r="CX925" s="24">
        <v>67.92</v>
      </c>
      <c r="CY925" s="24">
        <v>97.77</v>
      </c>
      <c r="CZ925" s="24">
        <v>76.8</v>
      </c>
      <c r="DA925" s="24">
        <v>33.979999999999997</v>
      </c>
      <c r="DB925" s="24">
        <v>286</v>
      </c>
      <c r="DC925" s="24">
        <v>2.88</v>
      </c>
      <c r="DD925" s="24">
        <v>10.38</v>
      </c>
      <c r="DE925" s="24">
        <v>106</v>
      </c>
      <c r="DF925" s="24">
        <v>7.38</v>
      </c>
      <c r="DG925" s="24">
        <v>16.09</v>
      </c>
      <c r="DH925" s="24">
        <v>6.8</v>
      </c>
    </row>
    <row r="926" spans="1:112" ht="12.3" customHeight="1">
      <c r="A926" s="24">
        <v>937</v>
      </c>
      <c r="B926" s="24" t="s">
        <v>452</v>
      </c>
      <c r="C926" s="24" t="s">
        <v>453</v>
      </c>
      <c r="D926" s="25" t="s">
        <v>176</v>
      </c>
      <c r="E926" s="25" t="s">
        <v>1554</v>
      </c>
      <c r="F926" s="25" t="s">
        <v>2440</v>
      </c>
      <c r="G926" s="25" t="s">
        <v>2441</v>
      </c>
      <c r="H926" s="25" t="s">
        <v>195</v>
      </c>
      <c r="I926" s="26">
        <v>1858</v>
      </c>
      <c r="J926" s="27">
        <v>2379.5132597981697</v>
      </c>
      <c r="K926" s="27">
        <f t="shared" si="499"/>
        <v>348.74659999999994</v>
      </c>
      <c r="L926" s="24">
        <v>359</v>
      </c>
      <c r="M926" s="24">
        <v>71</v>
      </c>
      <c r="N926" s="24">
        <v>12</v>
      </c>
      <c r="O926" s="24">
        <f t="shared" si="500"/>
        <v>83</v>
      </c>
      <c r="P926" s="28">
        <v>18.77</v>
      </c>
      <c r="Q926" s="28">
        <f t="shared" si="501"/>
        <v>0.37632557732922678</v>
      </c>
      <c r="R926" s="29">
        <v>0.4885015622153665</v>
      </c>
      <c r="S926" s="29">
        <v>6.4822170531823764E-2</v>
      </c>
      <c r="T926" s="29">
        <v>0.37957933887915302</v>
      </c>
      <c r="U926" s="28" t="s">
        <v>294</v>
      </c>
      <c r="V926" s="28" t="s">
        <v>295</v>
      </c>
      <c r="W926" s="28">
        <v>0.27390333993248173</v>
      </c>
      <c r="X926" s="27">
        <v>651.75662927234578</v>
      </c>
      <c r="Y926" s="30">
        <f t="shared" si="502"/>
        <v>5.2194482903510706E-5</v>
      </c>
      <c r="Z926" s="27">
        <f t="shared" si="503"/>
        <v>651.75662927234578</v>
      </c>
      <c r="AA926" s="27">
        <v>0</v>
      </c>
      <c r="AB926" s="27">
        <v>0</v>
      </c>
      <c r="AC926" s="27">
        <v>0</v>
      </c>
      <c r="AD926" s="27">
        <v>0</v>
      </c>
      <c r="AE926" s="27">
        <v>0</v>
      </c>
      <c r="AF926" s="27">
        <f t="shared" si="504"/>
        <v>0</v>
      </c>
      <c r="AG926" s="27">
        <f t="shared" si="505"/>
        <v>0</v>
      </c>
      <c r="AH926" s="27">
        <v>0</v>
      </c>
      <c r="AI926" s="27">
        <v>0</v>
      </c>
      <c r="AJ926" s="27">
        <v>0</v>
      </c>
      <c r="AK926" s="27">
        <v>0</v>
      </c>
      <c r="AL926" s="27">
        <v>0</v>
      </c>
      <c r="AM926" s="27">
        <v>0</v>
      </c>
      <c r="AN926" s="27">
        <f t="shared" si="506"/>
        <v>0</v>
      </c>
      <c r="AO926" s="27">
        <v>0</v>
      </c>
      <c r="AP926" s="30">
        <f t="shared" si="507"/>
        <v>0</v>
      </c>
      <c r="AQ926" s="30">
        <f t="shared" si="508"/>
        <v>0</v>
      </c>
      <c r="AR926" s="31">
        <f t="shared" si="509"/>
        <v>0</v>
      </c>
      <c r="AS926" s="31">
        <f t="shared" si="498"/>
        <v>0</v>
      </c>
      <c r="AT926" s="32">
        <f t="shared" si="510"/>
        <v>0</v>
      </c>
      <c r="AU926" s="24">
        <v>414.14184997791239</v>
      </c>
      <c r="AV926" s="28">
        <f t="shared" si="511"/>
        <v>1.1500944648519329E-2</v>
      </c>
      <c r="AW926" s="30">
        <f t="shared" si="512"/>
        <v>1.4770939475703383E-4</v>
      </c>
      <c r="AX926" s="33">
        <f t="shared" si="513"/>
        <v>1.1500944648519329E-2</v>
      </c>
      <c r="AY926" s="30">
        <f t="shared" si="514"/>
        <v>1.4770939475703383E-4</v>
      </c>
      <c r="AZ926" s="31">
        <f t="shared" si="515"/>
        <v>0.89585703397254324</v>
      </c>
      <c r="BA926" s="31">
        <f t="shared" si="526"/>
        <v>414.14184997791239</v>
      </c>
      <c r="BB926" s="33">
        <f t="shared" si="516"/>
        <v>0</v>
      </c>
      <c r="BC926" s="31">
        <f t="shared" si="517"/>
        <v>0.46528651361214307</v>
      </c>
      <c r="BD926" s="30">
        <f t="shared" si="518"/>
        <v>5.2194482903510706E-5</v>
      </c>
      <c r="BE926" s="31">
        <f t="shared" si="519"/>
        <v>0.94226222834589279</v>
      </c>
      <c r="BF926" s="31">
        <f t="shared" si="520"/>
        <v>0.40540592092042599</v>
      </c>
      <c r="BG926" s="31">
        <f t="shared" si="521"/>
        <v>0.61526940437585531</v>
      </c>
      <c r="BH926" s="24">
        <v>0</v>
      </c>
      <c r="BI926" s="24">
        <v>104.58343574</v>
      </c>
      <c r="BJ926" s="24">
        <f t="shared" si="529"/>
        <v>22.752295743216607</v>
      </c>
      <c r="BK926" s="28">
        <f t="shared" si="525"/>
        <v>1.1376147871608303E-2</v>
      </c>
      <c r="BL926" s="28" t="str">
        <f t="shared" si="522"/>
        <v>FALSEFALSE</v>
      </c>
      <c r="BM926" s="24" t="str">
        <f t="shared" si="523"/>
        <v>FALSEFALSE</v>
      </c>
      <c r="BN926" s="28">
        <v>0.50639999999999996</v>
      </c>
      <c r="BO926" s="28">
        <f t="shared" si="524"/>
        <v>0.45013333333333327</v>
      </c>
      <c r="BP926" s="24">
        <v>6.83</v>
      </c>
      <c r="BQ926" s="24">
        <f t="shared" si="528"/>
        <v>116.30769230769231</v>
      </c>
      <c r="BR926" s="24">
        <v>13</v>
      </c>
      <c r="BS926" s="28">
        <v>15.41</v>
      </c>
      <c r="BT926" s="28">
        <v>286.31780000000003</v>
      </c>
      <c r="BU926" s="24"/>
      <c r="BV926" s="28">
        <v>0.44</v>
      </c>
      <c r="BW926" s="28">
        <v>8.1752000000000002</v>
      </c>
      <c r="BX926" s="24">
        <v>590</v>
      </c>
      <c r="BY926" s="24">
        <v>1165</v>
      </c>
      <c r="BZ926" s="24">
        <v>103</v>
      </c>
      <c r="CA926" s="24">
        <v>472</v>
      </c>
      <c r="CB926" s="24">
        <v>239</v>
      </c>
      <c r="CC926" s="24">
        <v>1147</v>
      </c>
      <c r="CD926" s="24">
        <v>59.48</v>
      </c>
      <c r="CE926" s="24">
        <v>26.75</v>
      </c>
      <c r="CF926" s="24">
        <v>115.05</v>
      </c>
      <c r="CG926" s="24">
        <v>0</v>
      </c>
      <c r="CH926" s="24">
        <v>1858</v>
      </c>
      <c r="CI926" s="24">
        <v>100</v>
      </c>
      <c r="CJ926" s="24" t="s">
        <v>1980</v>
      </c>
      <c r="CK926" s="24">
        <v>453</v>
      </c>
      <c r="CL926" s="28">
        <v>1</v>
      </c>
      <c r="CM926" s="28">
        <v>4.12</v>
      </c>
      <c r="CN926" s="24">
        <v>102</v>
      </c>
      <c r="CO926" s="24">
        <v>22.67</v>
      </c>
      <c r="CP926" s="24">
        <v>851</v>
      </c>
      <c r="CQ926" s="24">
        <v>563</v>
      </c>
      <c r="CR926" s="24">
        <v>98</v>
      </c>
      <c r="CS926" s="24">
        <v>1512</v>
      </c>
      <c r="CT926" s="24">
        <v>60</v>
      </c>
      <c r="CU926" s="24">
        <v>233</v>
      </c>
      <c r="CV926" s="24">
        <v>178</v>
      </c>
      <c r="CW926" s="24">
        <v>196</v>
      </c>
      <c r="CX926" s="24">
        <v>38.22</v>
      </c>
      <c r="CY926" s="24">
        <v>95.88</v>
      </c>
      <c r="CZ926" s="24">
        <v>94.18</v>
      </c>
      <c r="DA926" s="24">
        <v>69.5</v>
      </c>
      <c r="DB926" s="24">
        <v>101</v>
      </c>
      <c r="DC926" s="24">
        <v>4.76</v>
      </c>
      <c r="DD926" s="24">
        <v>5.78</v>
      </c>
      <c r="DE926" s="24">
        <v>28</v>
      </c>
      <c r="DF926" s="24">
        <v>6.22</v>
      </c>
      <c r="DG926" s="24">
        <v>0</v>
      </c>
      <c r="DH926" s="24">
        <v>7.92</v>
      </c>
    </row>
    <row r="927" spans="1:112" ht="12.3" customHeight="1">
      <c r="A927" s="24">
        <v>938</v>
      </c>
      <c r="B927" s="24" t="s">
        <v>452</v>
      </c>
      <c r="C927" s="24" t="s">
        <v>453</v>
      </c>
      <c r="D927" s="25" t="s">
        <v>176</v>
      </c>
      <c r="E927" s="25" t="s">
        <v>1554</v>
      </c>
      <c r="F927" s="25" t="s">
        <v>2492</v>
      </c>
      <c r="G927" s="25" t="s">
        <v>2493</v>
      </c>
      <c r="H927" s="25" t="s">
        <v>195</v>
      </c>
      <c r="I927" s="26">
        <v>2551</v>
      </c>
      <c r="J927" s="27">
        <v>3267.0281624031918</v>
      </c>
      <c r="K927" s="27">
        <f t="shared" si="499"/>
        <v>815.8098</v>
      </c>
      <c r="L927" s="24">
        <v>402</v>
      </c>
      <c r="M927" s="24">
        <v>127</v>
      </c>
      <c r="N927" s="24">
        <v>62</v>
      </c>
      <c r="O927" s="24">
        <f t="shared" si="500"/>
        <v>189</v>
      </c>
      <c r="P927" s="28">
        <v>31.979999999999997</v>
      </c>
      <c r="Q927" s="28">
        <f t="shared" si="501"/>
        <v>0.44434544417554728</v>
      </c>
      <c r="R927" s="29">
        <v>0.4885015622153665</v>
      </c>
      <c r="S927" s="29">
        <v>6.4822170531823764E-2</v>
      </c>
      <c r="T927" s="29">
        <v>0.37957933887915302</v>
      </c>
      <c r="U927" s="28" t="s">
        <v>294</v>
      </c>
      <c r="V927" s="28" t="s">
        <v>295</v>
      </c>
      <c r="W927" s="28">
        <v>0.46667175338522987</v>
      </c>
      <c r="X927" s="27">
        <v>1524.629760907623</v>
      </c>
      <c r="Y927" s="30">
        <f t="shared" si="502"/>
        <v>1.2209659007031605E-4</v>
      </c>
      <c r="Z927" s="27">
        <f t="shared" si="503"/>
        <v>1483.629760907623</v>
      </c>
      <c r="AA927" s="27">
        <v>0</v>
      </c>
      <c r="AB927" s="27">
        <v>0</v>
      </c>
      <c r="AC927" s="27">
        <v>0</v>
      </c>
      <c r="AD927" s="27">
        <v>0</v>
      </c>
      <c r="AE927" s="27">
        <v>0</v>
      </c>
      <c r="AF927" s="27">
        <f t="shared" si="504"/>
        <v>0</v>
      </c>
      <c r="AG927" s="27">
        <f t="shared" si="505"/>
        <v>0</v>
      </c>
      <c r="AH927" s="27">
        <v>26</v>
      </c>
      <c r="AI927" s="27">
        <v>0</v>
      </c>
      <c r="AJ927" s="27">
        <v>0</v>
      </c>
      <c r="AK927" s="27">
        <v>0</v>
      </c>
      <c r="AL927" s="27">
        <v>0</v>
      </c>
      <c r="AM927" s="27">
        <v>26</v>
      </c>
      <c r="AN927" s="27">
        <f t="shared" si="506"/>
        <v>1</v>
      </c>
      <c r="AO927" s="27">
        <v>41</v>
      </c>
      <c r="AP927" s="30">
        <f t="shared" si="507"/>
        <v>2.371071265033604E-5</v>
      </c>
      <c r="AQ927" s="30">
        <f t="shared" si="508"/>
        <v>0</v>
      </c>
      <c r="AR927" s="31">
        <f t="shared" si="509"/>
        <v>2.689177467950803E-2</v>
      </c>
      <c r="AS927" s="31">
        <f t="shared" si="498"/>
        <v>2.689177467950803E-2</v>
      </c>
      <c r="AT927" s="32">
        <f t="shared" si="510"/>
        <v>1.2549631641326541E-2</v>
      </c>
      <c r="AU927" s="24">
        <v>336.00366243736551</v>
      </c>
      <c r="AV927" s="28">
        <f t="shared" si="511"/>
        <v>9.3310046391061746E-3</v>
      </c>
      <c r="AW927" s="30">
        <f t="shared" si="512"/>
        <v>1.1984033397594796E-4</v>
      </c>
      <c r="AX927" s="33">
        <f t="shared" si="513"/>
        <v>9.3310046391061746E-3</v>
      </c>
      <c r="AY927" s="30">
        <f t="shared" si="514"/>
        <v>1.1984033397594796E-4</v>
      </c>
      <c r="AZ927" s="31">
        <f t="shared" si="515"/>
        <v>0.89562842071544568</v>
      </c>
      <c r="BA927" s="31">
        <f t="shared" si="526"/>
        <v>336.00366243736551</v>
      </c>
      <c r="BB927" s="33">
        <f t="shared" si="516"/>
        <v>0</v>
      </c>
      <c r="BC927" s="31">
        <f t="shared" si="517"/>
        <v>0.4644869958566395</v>
      </c>
      <c r="BD927" s="30">
        <f t="shared" si="518"/>
        <v>9.8385877419980002E-5</v>
      </c>
      <c r="BE927" s="31">
        <f t="shared" si="519"/>
        <v>0.94244109541281351</v>
      </c>
      <c r="BF927" s="31">
        <f t="shared" si="520"/>
        <v>0.46974498179603791</v>
      </c>
      <c r="BG927" s="31">
        <f t="shared" si="521"/>
        <v>0.71291439084562525</v>
      </c>
      <c r="BH927" s="24">
        <v>0</v>
      </c>
      <c r="BI927" s="24">
        <v>72.849177723099999</v>
      </c>
      <c r="BJ927" s="24">
        <f t="shared" si="529"/>
        <v>44.846465869816377</v>
      </c>
      <c r="BK927" s="28">
        <f t="shared" si="525"/>
        <v>2.242323293490819E-2</v>
      </c>
      <c r="BL927" s="28" t="str">
        <f t="shared" si="522"/>
        <v>FALSEFALSE</v>
      </c>
      <c r="BM927" s="24" t="str">
        <f t="shared" si="523"/>
        <v>FALSEFALSE</v>
      </c>
      <c r="BN927" s="28">
        <v>0.5706</v>
      </c>
      <c r="BO927" s="28">
        <f t="shared" si="524"/>
        <v>0.50719999999999998</v>
      </c>
      <c r="BP927" s="24">
        <v>13.95</v>
      </c>
      <c r="BQ927" s="24">
        <f t="shared" si="528"/>
        <v>180</v>
      </c>
      <c r="BR927" s="24">
        <v>4</v>
      </c>
      <c r="BS927" s="28">
        <v>23.650000000000002</v>
      </c>
      <c r="BT927" s="28">
        <v>603.31150000000002</v>
      </c>
      <c r="BU927" s="24">
        <v>0.18</v>
      </c>
      <c r="BV927" s="28">
        <v>34.51</v>
      </c>
      <c r="BW927" s="28">
        <v>880.3501</v>
      </c>
      <c r="BX927" s="24">
        <v>881</v>
      </c>
      <c r="BY927" s="24">
        <v>1544</v>
      </c>
      <c r="BZ927" s="24">
        <v>126</v>
      </c>
      <c r="CA927" s="24">
        <v>722</v>
      </c>
      <c r="CB927" s="24">
        <v>348</v>
      </c>
      <c r="CC927" s="24">
        <v>1481</v>
      </c>
      <c r="CD927" s="24">
        <v>65.22</v>
      </c>
      <c r="CE927" s="24">
        <v>25.81</v>
      </c>
      <c r="CF927" s="24">
        <v>116.37</v>
      </c>
      <c r="CG927" s="24">
        <v>0</v>
      </c>
      <c r="CH927" s="24">
        <v>2551</v>
      </c>
      <c r="CI927" s="24">
        <v>100</v>
      </c>
      <c r="CJ927" s="24" t="s">
        <v>1980</v>
      </c>
      <c r="CK927" s="24">
        <v>609</v>
      </c>
      <c r="CL927" s="28">
        <v>1.07</v>
      </c>
      <c r="CM927" s="28">
        <v>4.43</v>
      </c>
      <c r="CN927" s="24">
        <v>174</v>
      </c>
      <c r="CO927" s="24">
        <v>28.57</v>
      </c>
      <c r="CP927" s="24">
        <v>42</v>
      </c>
      <c r="CQ927" s="24">
        <v>363</v>
      </c>
      <c r="CR927" s="24">
        <v>315</v>
      </c>
      <c r="CS927" s="24">
        <v>720</v>
      </c>
      <c r="CT927" s="24">
        <v>160</v>
      </c>
      <c r="CU927" s="24">
        <v>340</v>
      </c>
      <c r="CV927" s="24">
        <v>196</v>
      </c>
      <c r="CW927" s="24">
        <v>103</v>
      </c>
      <c r="CX927" s="24">
        <v>66.12</v>
      </c>
      <c r="CY927" s="24">
        <v>93.15</v>
      </c>
      <c r="CZ927" s="24">
        <v>67.819999999999993</v>
      </c>
      <c r="DA927" s="24">
        <v>30.29</v>
      </c>
      <c r="DB927" s="24">
        <v>274</v>
      </c>
      <c r="DC927" s="24">
        <v>7.3</v>
      </c>
      <c r="DD927" s="24">
        <v>16.91</v>
      </c>
      <c r="DE927" s="24">
        <v>61</v>
      </c>
      <c r="DF927" s="24">
        <v>10.02</v>
      </c>
      <c r="DG927" s="24">
        <v>3.94</v>
      </c>
      <c r="DH927" s="24">
        <v>12.35</v>
      </c>
    </row>
    <row r="928" spans="1:112" ht="12.3" customHeight="1">
      <c r="A928" s="24">
        <v>939</v>
      </c>
      <c r="B928" s="24" t="s">
        <v>452</v>
      </c>
      <c r="C928" s="24" t="s">
        <v>453</v>
      </c>
      <c r="D928" s="25" t="s">
        <v>176</v>
      </c>
      <c r="E928" s="25" t="s">
        <v>1554</v>
      </c>
      <c r="F928" s="25" t="s">
        <v>2637</v>
      </c>
      <c r="G928" s="25" t="s">
        <v>2638</v>
      </c>
      <c r="H928" s="25" t="s">
        <v>195</v>
      </c>
      <c r="I928" s="26">
        <v>712</v>
      </c>
      <c r="J928" s="27">
        <v>911.84792302276469</v>
      </c>
      <c r="K928" s="27">
        <f t="shared" si="499"/>
        <v>166.39440000000002</v>
      </c>
      <c r="L928" s="24">
        <v>141</v>
      </c>
      <c r="M928" s="24">
        <v>36</v>
      </c>
      <c r="N928" s="24">
        <v>7</v>
      </c>
      <c r="O928" s="24">
        <f t="shared" si="500"/>
        <v>43</v>
      </c>
      <c r="P928" s="28">
        <v>23.37</v>
      </c>
      <c r="Q928" s="28">
        <f t="shared" si="501"/>
        <v>0.39988919687965208</v>
      </c>
      <c r="R928" s="29">
        <v>0.4885015622153665</v>
      </c>
      <c r="S928" s="29">
        <v>6.4822170531823764E-2</v>
      </c>
      <c r="T928" s="29">
        <v>0.37957933887915302</v>
      </c>
      <c r="U928" s="28" t="s">
        <v>294</v>
      </c>
      <c r="V928" s="28" t="s">
        <v>295</v>
      </c>
      <c r="W928" s="28">
        <v>0.34102935824305264</v>
      </c>
      <c r="X928" s="27">
        <v>310.9669120037139</v>
      </c>
      <c r="Y928" s="30">
        <f t="shared" si="502"/>
        <v>2.4903094871863758E-5</v>
      </c>
      <c r="Z928" s="27">
        <f t="shared" si="503"/>
        <v>310.9669120037139</v>
      </c>
      <c r="AA928" s="27">
        <v>0</v>
      </c>
      <c r="AB928" s="27">
        <v>0</v>
      </c>
      <c r="AC928" s="27">
        <v>0</v>
      </c>
      <c r="AD928" s="27">
        <v>0</v>
      </c>
      <c r="AE928" s="27">
        <v>0</v>
      </c>
      <c r="AF928" s="27">
        <f t="shared" si="504"/>
        <v>0</v>
      </c>
      <c r="AG928" s="27">
        <f t="shared" si="505"/>
        <v>0</v>
      </c>
      <c r="AH928" s="27">
        <v>0</v>
      </c>
      <c r="AI928" s="27">
        <v>0</v>
      </c>
      <c r="AJ928" s="27">
        <v>0</v>
      </c>
      <c r="AK928" s="27">
        <v>0</v>
      </c>
      <c r="AL928" s="27">
        <v>0</v>
      </c>
      <c r="AM928" s="27">
        <v>0</v>
      </c>
      <c r="AN928" s="27">
        <f t="shared" si="506"/>
        <v>0</v>
      </c>
      <c r="AO928" s="27">
        <v>0</v>
      </c>
      <c r="AP928" s="30">
        <f t="shared" si="507"/>
        <v>0</v>
      </c>
      <c r="AQ928" s="30">
        <f t="shared" si="508"/>
        <v>0</v>
      </c>
      <c r="AR928" s="31">
        <f t="shared" si="509"/>
        <v>0</v>
      </c>
      <c r="AS928" s="31">
        <f t="shared" si="498"/>
        <v>0</v>
      </c>
      <c r="AT928" s="32">
        <f t="shared" si="510"/>
        <v>0</v>
      </c>
      <c r="AU928" s="24">
        <v>190.97644061610947</v>
      </c>
      <c r="AV928" s="28">
        <f t="shared" si="511"/>
        <v>5.3035197307740225E-3</v>
      </c>
      <c r="AW928" s="30">
        <f t="shared" si="512"/>
        <v>6.8114377858124271E-5</v>
      </c>
      <c r="AX928" s="33">
        <f t="shared" si="513"/>
        <v>5.3035197307740225E-3</v>
      </c>
      <c r="AY928" s="30">
        <f t="shared" si="514"/>
        <v>6.8114377858124271E-5</v>
      </c>
      <c r="AZ928" s="31">
        <f t="shared" si="515"/>
        <v>0.89520410647688986</v>
      </c>
      <c r="BA928" s="31">
        <f t="shared" si="526"/>
        <v>190.97644061610947</v>
      </c>
      <c r="BB928" s="33">
        <f t="shared" si="516"/>
        <v>0</v>
      </c>
      <c r="BC928" s="31">
        <f t="shared" si="517"/>
        <v>0.46300306280767684</v>
      </c>
      <c r="BD928" s="30">
        <f t="shared" si="518"/>
        <v>2.4903094871863758E-5</v>
      </c>
      <c r="BE928" s="31">
        <f t="shared" si="519"/>
        <v>0.94215654782724823</v>
      </c>
      <c r="BF928" s="31">
        <f t="shared" si="520"/>
        <v>0.42773693638839094</v>
      </c>
      <c r="BG928" s="31">
        <f t="shared" si="521"/>
        <v>0.64916035139233863</v>
      </c>
      <c r="BH928" s="24">
        <v>0</v>
      </c>
      <c r="BI928" s="24">
        <v>69.391435931199993</v>
      </c>
      <c r="BJ928" s="24">
        <f t="shared" si="529"/>
        <v>13.140640639384388</v>
      </c>
      <c r="BK928" s="28">
        <f t="shared" si="525"/>
        <v>6.5703203196921939E-3</v>
      </c>
      <c r="BL928" s="28" t="str">
        <f t="shared" si="522"/>
        <v>FALSEFALSE</v>
      </c>
      <c r="BM928" s="24" t="str">
        <f t="shared" si="523"/>
        <v>FALSEFALSE</v>
      </c>
      <c r="BN928" s="28">
        <v>0.54059999999999997</v>
      </c>
      <c r="BO928" s="28">
        <f t="shared" si="524"/>
        <v>0.48053333333333331</v>
      </c>
      <c r="BP928" s="24">
        <v>10.23</v>
      </c>
      <c r="BQ928" s="24">
        <f t="shared" si="528"/>
        <v>186.66666666666666</v>
      </c>
      <c r="BR928" s="24">
        <v>3</v>
      </c>
      <c r="BS928" s="28">
        <v>15.3</v>
      </c>
      <c r="BT928" s="28">
        <v>108.93599999999999</v>
      </c>
      <c r="BU928" s="24"/>
      <c r="BV928" s="28">
        <v>2.5499999999999998</v>
      </c>
      <c r="BW928" s="28">
        <v>18.155999999999999</v>
      </c>
      <c r="BX928" s="24">
        <v>233</v>
      </c>
      <c r="BY928" s="24">
        <v>431</v>
      </c>
      <c r="BZ928" s="24">
        <v>48</v>
      </c>
      <c r="CA928" s="24">
        <v>191</v>
      </c>
      <c r="CB928" s="24">
        <v>93</v>
      </c>
      <c r="CC928" s="24">
        <v>428</v>
      </c>
      <c r="CD928" s="24">
        <v>65.2</v>
      </c>
      <c r="CE928" s="24">
        <v>28.01</v>
      </c>
      <c r="CF928" s="24">
        <v>100.56</v>
      </c>
      <c r="CG928" s="24">
        <v>0</v>
      </c>
      <c r="CH928" s="24">
        <v>712</v>
      </c>
      <c r="CI928" s="24">
        <v>100</v>
      </c>
      <c r="CJ928" s="24" t="s">
        <v>1980</v>
      </c>
      <c r="CK928" s="24">
        <v>196</v>
      </c>
      <c r="CL928" s="28">
        <v>1</v>
      </c>
      <c r="CM928" s="28">
        <v>3.63</v>
      </c>
      <c r="CN928" s="24">
        <v>81</v>
      </c>
      <c r="CO928" s="24">
        <v>41.33</v>
      </c>
      <c r="CP928" s="24">
        <v>49</v>
      </c>
      <c r="CQ928" s="24">
        <v>341</v>
      </c>
      <c r="CR928" s="24">
        <v>100</v>
      </c>
      <c r="CS928" s="24">
        <v>560</v>
      </c>
      <c r="CT928" s="24">
        <v>48</v>
      </c>
      <c r="CU928" s="24">
        <v>106</v>
      </c>
      <c r="CV928" s="24">
        <v>58</v>
      </c>
      <c r="CW928" s="24">
        <v>24</v>
      </c>
      <c r="CX928" s="24">
        <v>77.42</v>
      </c>
      <c r="CY928" s="24">
        <v>96.36</v>
      </c>
      <c r="CZ928" s="24">
        <v>75.319999999999993</v>
      </c>
      <c r="DA928" s="24">
        <v>27.59</v>
      </c>
      <c r="DB928" s="24">
        <v>57</v>
      </c>
      <c r="DC928" s="24">
        <v>1.47</v>
      </c>
      <c r="DD928" s="24">
        <v>9.18</v>
      </c>
      <c r="DE928" s="24">
        <v>14</v>
      </c>
      <c r="DF928" s="24">
        <v>7.14</v>
      </c>
      <c r="DG928" s="24">
        <v>0.51</v>
      </c>
      <c r="DH928" s="24">
        <v>10.87</v>
      </c>
    </row>
    <row r="929" spans="1:112" ht="12.3" customHeight="1">
      <c r="A929" s="24">
        <v>940</v>
      </c>
      <c r="B929" s="24" t="s">
        <v>452</v>
      </c>
      <c r="C929" s="24" t="s">
        <v>453</v>
      </c>
      <c r="D929" s="25" t="s">
        <v>1579</v>
      </c>
      <c r="E929" s="25" t="s">
        <v>1580</v>
      </c>
      <c r="F929" s="25" t="s">
        <v>1579</v>
      </c>
      <c r="G929" s="25" t="s">
        <v>2133</v>
      </c>
      <c r="H929" s="25" t="s">
        <v>195</v>
      </c>
      <c r="I929" s="26">
        <v>6002</v>
      </c>
      <c r="J929" s="27">
        <v>7476.0752022846264</v>
      </c>
      <c r="K929" s="27">
        <f t="shared" si="499"/>
        <v>1845.0148000000002</v>
      </c>
      <c r="L929" s="24">
        <v>1025</v>
      </c>
      <c r="M929" s="24">
        <v>323</v>
      </c>
      <c r="N929" s="24">
        <v>132</v>
      </c>
      <c r="O929" s="24">
        <f t="shared" si="500"/>
        <v>455</v>
      </c>
      <c r="P929" s="28">
        <v>30.740000000000002</v>
      </c>
      <c r="Q929" s="28">
        <f t="shared" si="501"/>
        <v>0.43790375291361233</v>
      </c>
      <c r="R929" s="29">
        <v>0.48948983133401125</v>
      </c>
      <c r="S929" s="29">
        <v>0.10678370006612338</v>
      </c>
      <c r="T929" s="29">
        <v>0.35174889716052066</v>
      </c>
      <c r="U929" s="28" t="s">
        <v>294</v>
      </c>
      <c r="V929" s="28" t="s">
        <v>295</v>
      </c>
      <c r="W929" s="28">
        <v>0.44996729515110034</v>
      </c>
      <c r="X929" s="27">
        <v>3363.9893371182288</v>
      </c>
      <c r="Y929" s="30">
        <f t="shared" si="502"/>
        <v>2.6939761877042666E-4</v>
      </c>
      <c r="Z929" s="27">
        <f t="shared" si="503"/>
        <v>3363.9893371182288</v>
      </c>
      <c r="AA929" s="27">
        <v>0</v>
      </c>
      <c r="AB929" s="27">
        <v>0</v>
      </c>
      <c r="AC929" s="27">
        <v>0</v>
      </c>
      <c r="AD929" s="27">
        <v>0</v>
      </c>
      <c r="AE929" s="27">
        <v>2424</v>
      </c>
      <c r="AF929" s="27">
        <f t="shared" si="504"/>
        <v>2424</v>
      </c>
      <c r="AG929" s="27">
        <f t="shared" si="505"/>
        <v>1</v>
      </c>
      <c r="AH929" s="27">
        <v>0</v>
      </c>
      <c r="AI929" s="27">
        <v>0</v>
      </c>
      <c r="AJ929" s="27">
        <v>0</v>
      </c>
      <c r="AK929" s="27">
        <v>0</v>
      </c>
      <c r="AL929" s="27">
        <v>2424</v>
      </c>
      <c r="AM929" s="27">
        <v>2424</v>
      </c>
      <c r="AN929" s="27">
        <f t="shared" si="506"/>
        <v>1</v>
      </c>
      <c r="AO929" s="27">
        <v>0</v>
      </c>
      <c r="AP929" s="30">
        <f t="shared" si="507"/>
        <v>0</v>
      </c>
      <c r="AQ929" s="30">
        <f t="shared" si="508"/>
        <v>0</v>
      </c>
      <c r="AR929" s="31">
        <f t="shared" si="509"/>
        <v>0</v>
      </c>
      <c r="AS929" s="31">
        <f t="shared" si="498"/>
        <v>0</v>
      </c>
      <c r="AT929" s="32">
        <f t="shared" si="510"/>
        <v>0</v>
      </c>
      <c r="AU929" s="24">
        <v>1380.4996615235759</v>
      </c>
      <c r="AV929" s="28">
        <f t="shared" si="511"/>
        <v>3.8337227197225043E-2</v>
      </c>
      <c r="AW929" s="30">
        <f t="shared" si="512"/>
        <v>4.9237421785992613E-4</v>
      </c>
      <c r="AX929" s="33">
        <f t="shared" si="513"/>
        <v>3.8337227197225043E-2</v>
      </c>
      <c r="AY929" s="30">
        <f t="shared" si="514"/>
        <v>4.9237421785992613E-4</v>
      </c>
      <c r="AZ929" s="31">
        <f t="shared" si="515"/>
        <v>0.89868436096556648</v>
      </c>
      <c r="BA929" s="31">
        <f t="shared" si="526"/>
        <v>1380.4996615235759</v>
      </c>
      <c r="BB929" s="33">
        <f t="shared" si="516"/>
        <v>0</v>
      </c>
      <c r="BC929" s="31">
        <f t="shared" si="517"/>
        <v>0.47550380649893426</v>
      </c>
      <c r="BD929" s="30">
        <f t="shared" si="518"/>
        <v>2.6939761877042666E-4</v>
      </c>
      <c r="BE929" s="31">
        <f t="shared" si="519"/>
        <v>0.943103304659894</v>
      </c>
      <c r="BF929" s="31">
        <f t="shared" si="520"/>
        <v>0.46444666580992156</v>
      </c>
      <c r="BG929" s="31">
        <f t="shared" si="521"/>
        <v>0.70487333482559555</v>
      </c>
      <c r="BH929" s="24">
        <v>45.52</v>
      </c>
      <c r="BI929" s="24">
        <v>226.10822354499999</v>
      </c>
      <c r="BJ929" s="24">
        <f t="shared" si="529"/>
        <v>33.064145501088952</v>
      </c>
      <c r="BK929" s="28">
        <f t="shared" si="525"/>
        <v>1.6532072750544476E-2</v>
      </c>
      <c r="BL929" s="28" t="str">
        <f t="shared" si="522"/>
        <v>FALSEFALSE</v>
      </c>
      <c r="BM929" s="24" t="str">
        <f t="shared" si="523"/>
        <v>FALSEFALSE</v>
      </c>
      <c r="BN929" s="28">
        <v>0.53590000000000004</v>
      </c>
      <c r="BO929" s="28">
        <f t="shared" si="524"/>
        <v>0.47635555555555559</v>
      </c>
      <c r="BP929" s="24">
        <v>13.48</v>
      </c>
      <c r="BQ929" s="24">
        <f t="shared" si="528"/>
        <v>76.7</v>
      </c>
      <c r="BR929" s="24">
        <v>40</v>
      </c>
      <c r="BS929" s="28">
        <v>38.179999999999993</v>
      </c>
      <c r="BT929" s="28">
        <v>2291.5635999999995</v>
      </c>
      <c r="BU929" s="24">
        <v>0.66</v>
      </c>
      <c r="BV929" s="28">
        <v>13.22</v>
      </c>
      <c r="BW929" s="28">
        <v>793.46440000000007</v>
      </c>
      <c r="BX929" s="24">
        <v>1925</v>
      </c>
      <c r="BY929" s="24">
        <v>3592</v>
      </c>
      <c r="BZ929" s="24">
        <v>485</v>
      </c>
      <c r="CA929" s="24">
        <v>1494</v>
      </c>
      <c r="CB929" s="24">
        <v>823</v>
      </c>
      <c r="CC929" s="24">
        <v>3685</v>
      </c>
      <c r="CD929" s="24">
        <v>67.09</v>
      </c>
      <c r="CE929" s="24">
        <v>28.72</v>
      </c>
      <c r="CF929" s="24">
        <v>113.98</v>
      </c>
      <c r="CG929" s="24">
        <v>2732</v>
      </c>
      <c r="CH929" s="24">
        <v>3270</v>
      </c>
      <c r="CI929" s="24">
        <v>54.48</v>
      </c>
      <c r="CJ929" s="24" t="s">
        <v>1980</v>
      </c>
      <c r="CK929" s="24">
        <v>1548</v>
      </c>
      <c r="CL929" s="28">
        <v>1.02</v>
      </c>
      <c r="CM929" s="28">
        <v>3.96</v>
      </c>
      <c r="CN929" s="24">
        <v>358</v>
      </c>
      <c r="CO929" s="24">
        <v>23.14</v>
      </c>
      <c r="CP929" s="24">
        <v>597</v>
      </c>
      <c r="CQ929" s="24">
        <v>1057</v>
      </c>
      <c r="CR929" s="24">
        <v>1357</v>
      </c>
      <c r="CS929" s="24">
        <v>3068</v>
      </c>
      <c r="CT929" s="24">
        <v>315</v>
      </c>
      <c r="CU929" s="24">
        <v>759</v>
      </c>
      <c r="CV929" s="24">
        <v>491</v>
      </c>
      <c r="CW929" s="24">
        <v>316</v>
      </c>
      <c r="CX929" s="24">
        <v>63.51</v>
      </c>
      <c r="CY929" s="24">
        <v>95.71</v>
      </c>
      <c r="CZ929" s="24">
        <v>73.28</v>
      </c>
      <c r="DA929" s="24">
        <v>39.6</v>
      </c>
      <c r="DB929" s="24">
        <v>648</v>
      </c>
      <c r="DC929" s="24">
        <v>5.59</v>
      </c>
      <c r="DD929" s="24">
        <v>11.51</v>
      </c>
      <c r="DE929" s="24">
        <v>126</v>
      </c>
      <c r="DF929" s="24">
        <v>8.14</v>
      </c>
      <c r="DG929" s="24">
        <v>11.76</v>
      </c>
      <c r="DH929" s="24">
        <v>9.32</v>
      </c>
    </row>
    <row r="930" spans="1:112" ht="12.3" customHeight="1">
      <c r="A930" s="24">
        <v>941</v>
      </c>
      <c r="B930" s="24" t="s">
        <v>452</v>
      </c>
      <c r="C930" s="24" t="s">
        <v>453</v>
      </c>
      <c r="D930" s="25" t="s">
        <v>1579</v>
      </c>
      <c r="E930" s="25" t="s">
        <v>1580</v>
      </c>
      <c r="F930" s="25" t="s">
        <v>1581</v>
      </c>
      <c r="G930" s="25" t="s">
        <v>1582</v>
      </c>
      <c r="H930" s="25" t="s">
        <v>195</v>
      </c>
      <c r="I930" s="26">
        <v>6543</v>
      </c>
      <c r="J930" s="27">
        <v>8149.9433603046173</v>
      </c>
      <c r="K930" s="27">
        <f t="shared" si="499"/>
        <v>2346.9740999999999</v>
      </c>
      <c r="L930" s="24">
        <v>1028</v>
      </c>
      <c r="M930" s="24">
        <v>422</v>
      </c>
      <c r="N930" s="24">
        <v>153</v>
      </c>
      <c r="O930" s="24">
        <f t="shared" si="500"/>
        <v>575</v>
      </c>
      <c r="P930" s="28">
        <v>35.869999999999997</v>
      </c>
      <c r="Q930" s="28">
        <f t="shared" si="501"/>
        <v>0.46399247324942799</v>
      </c>
      <c r="R930" s="29">
        <v>0.48948983133401125</v>
      </c>
      <c r="S930" s="29">
        <v>0.10678370006612338</v>
      </c>
      <c r="T930" s="29">
        <v>0.35174889716052066</v>
      </c>
      <c r="U930" s="28" t="s">
        <v>294</v>
      </c>
      <c r="V930" s="28" t="s">
        <v>295</v>
      </c>
      <c r="W930" s="28">
        <v>0.52505942996323907</v>
      </c>
      <c r="X930" s="27">
        <v>4279.2046149942271</v>
      </c>
      <c r="Y930" s="30">
        <f t="shared" si="502"/>
        <v>3.4269060272896736E-4</v>
      </c>
      <c r="Z930" s="27">
        <f t="shared" si="503"/>
        <v>4279.2046149942271</v>
      </c>
      <c r="AA930" s="27">
        <v>0</v>
      </c>
      <c r="AB930" s="27">
        <v>0</v>
      </c>
      <c r="AC930" s="27">
        <v>0</v>
      </c>
      <c r="AD930" s="27">
        <v>0</v>
      </c>
      <c r="AE930" s="27">
        <v>0</v>
      </c>
      <c r="AF930" s="27">
        <f t="shared" si="504"/>
        <v>0</v>
      </c>
      <c r="AG930" s="27">
        <f t="shared" si="505"/>
        <v>0</v>
      </c>
      <c r="AH930" s="27">
        <v>0</v>
      </c>
      <c r="AI930" s="27">
        <v>0</v>
      </c>
      <c r="AJ930" s="27">
        <v>0</v>
      </c>
      <c r="AK930" s="27">
        <v>0</v>
      </c>
      <c r="AL930" s="27">
        <v>0</v>
      </c>
      <c r="AM930" s="27">
        <v>0</v>
      </c>
      <c r="AN930" s="27">
        <f t="shared" si="506"/>
        <v>0</v>
      </c>
      <c r="AO930" s="27">
        <v>0</v>
      </c>
      <c r="AP930" s="30">
        <f t="shared" si="507"/>
        <v>0</v>
      </c>
      <c r="AQ930" s="30">
        <f t="shared" si="508"/>
        <v>0</v>
      </c>
      <c r="AR930" s="31">
        <f t="shared" si="509"/>
        <v>0</v>
      </c>
      <c r="AS930" s="31">
        <f t="shared" si="498"/>
        <v>0</v>
      </c>
      <c r="AT930" s="32">
        <f t="shared" si="510"/>
        <v>0</v>
      </c>
      <c r="AU930" s="24">
        <v>910.45305155625658</v>
      </c>
      <c r="AV930" s="28">
        <f t="shared" si="511"/>
        <v>2.5283776927114417E-2</v>
      </c>
      <c r="AW930" s="30">
        <f t="shared" si="512"/>
        <v>3.2472562047820472E-4</v>
      </c>
      <c r="AX930" s="33">
        <f t="shared" si="513"/>
        <v>2.5283776927114417E-2</v>
      </c>
      <c r="AY930" s="30">
        <f t="shared" si="514"/>
        <v>3.2472562047820472E-4</v>
      </c>
      <c r="AZ930" s="31">
        <f t="shared" si="515"/>
        <v>0.89730911935996083</v>
      </c>
      <c r="BA930" s="31">
        <f t="shared" si="526"/>
        <v>910.45305155625658</v>
      </c>
      <c r="BB930" s="33">
        <f t="shared" si="516"/>
        <v>0</v>
      </c>
      <c r="BC930" s="31">
        <f t="shared" si="517"/>
        <v>0.47069424254036213</v>
      </c>
      <c r="BD930" s="30">
        <f t="shared" si="518"/>
        <v>3.4269060272896736E-4</v>
      </c>
      <c r="BE930" s="31">
        <f t="shared" si="519"/>
        <v>0.94338711728784685</v>
      </c>
      <c r="BF930" s="31">
        <f t="shared" si="520"/>
        <v>0.48959641261793835</v>
      </c>
      <c r="BG930" s="31">
        <f t="shared" si="521"/>
        <v>0.74304216497894038</v>
      </c>
      <c r="BH930" s="24">
        <v>73.099999999999994</v>
      </c>
      <c r="BI930" s="24">
        <v>84.042330952300006</v>
      </c>
      <c r="BJ930" s="24">
        <f t="shared" si="529"/>
        <v>96.974266038983245</v>
      </c>
      <c r="BK930" s="28">
        <f t="shared" si="525"/>
        <v>4.8487133019491625E-2</v>
      </c>
      <c r="BL930" s="28" t="str">
        <f t="shared" si="522"/>
        <v>TRUETRUE</v>
      </c>
      <c r="BM930" s="24" t="str">
        <f t="shared" si="523"/>
        <v>FALSETRUE</v>
      </c>
      <c r="BN930" s="28">
        <v>0.54380000000000006</v>
      </c>
      <c r="BO930" s="28">
        <f t="shared" si="524"/>
        <v>0.48337777777777785</v>
      </c>
      <c r="BP930" s="24">
        <v>11.35</v>
      </c>
      <c r="BQ930" s="24">
        <f t="shared" si="528"/>
        <v>173.4</v>
      </c>
      <c r="BR930" s="24">
        <v>10</v>
      </c>
      <c r="BS930" s="28">
        <v>24.21</v>
      </c>
      <c r="BT930" s="28">
        <v>1584.0603000000001</v>
      </c>
      <c r="BU930" s="24">
        <v>0.19</v>
      </c>
      <c r="BV930" s="28">
        <v>5.1400000000000006</v>
      </c>
      <c r="BW930" s="28">
        <v>336.31020000000007</v>
      </c>
      <c r="BX930" s="24">
        <v>2150</v>
      </c>
      <c r="BY930" s="24">
        <v>3954</v>
      </c>
      <c r="BZ930" s="24">
        <v>439</v>
      </c>
      <c r="CA930" s="24">
        <v>1699</v>
      </c>
      <c r="CB930" s="24">
        <v>903</v>
      </c>
      <c r="CC930" s="24">
        <v>3941</v>
      </c>
      <c r="CD930" s="24">
        <v>65.48</v>
      </c>
      <c r="CE930" s="24">
        <v>27.62</v>
      </c>
      <c r="CF930" s="24">
        <v>105.95</v>
      </c>
      <c r="CG930" s="24">
        <v>4783</v>
      </c>
      <c r="CH930" s="24">
        <v>1760</v>
      </c>
      <c r="CI930" s="24">
        <v>26.9</v>
      </c>
      <c r="CJ930" s="24" t="s">
        <v>98</v>
      </c>
      <c r="CK930" s="24">
        <v>1634</v>
      </c>
      <c r="CL930" s="28">
        <v>1.03</v>
      </c>
      <c r="CM930" s="28">
        <v>4.13</v>
      </c>
      <c r="CN930" s="24">
        <v>591</v>
      </c>
      <c r="CO930" s="24">
        <v>36.26</v>
      </c>
      <c r="CP930" s="24">
        <v>398</v>
      </c>
      <c r="CQ930" s="24">
        <v>1054</v>
      </c>
      <c r="CR930" s="24">
        <v>227</v>
      </c>
      <c r="CS930" s="24">
        <v>1734</v>
      </c>
      <c r="CT930" s="24">
        <v>349</v>
      </c>
      <c r="CU930" s="24">
        <v>881</v>
      </c>
      <c r="CV930" s="24">
        <v>584</v>
      </c>
      <c r="CW930" s="24">
        <v>348</v>
      </c>
      <c r="CX930" s="24">
        <v>62.54</v>
      </c>
      <c r="CY930" s="24">
        <v>97.67</v>
      </c>
      <c r="CZ930" s="24">
        <v>78.92</v>
      </c>
      <c r="DA930" s="24">
        <v>40.65</v>
      </c>
      <c r="DB930" s="24">
        <v>588</v>
      </c>
      <c r="DC930" s="24">
        <v>3.15</v>
      </c>
      <c r="DD930" s="24">
        <v>16.93</v>
      </c>
      <c r="DE930" s="24">
        <v>71</v>
      </c>
      <c r="DF930" s="24">
        <v>4.3600000000000003</v>
      </c>
      <c r="DG930" s="24">
        <v>12.15</v>
      </c>
      <c r="DH930" s="24">
        <v>12.29</v>
      </c>
    </row>
    <row r="931" spans="1:112" ht="12.3" customHeight="1">
      <c r="A931" s="24">
        <v>942</v>
      </c>
      <c r="B931" s="24" t="s">
        <v>452</v>
      </c>
      <c r="C931" s="24" t="s">
        <v>453</v>
      </c>
      <c r="D931" s="25" t="s">
        <v>1579</v>
      </c>
      <c r="E931" s="25" t="s">
        <v>1580</v>
      </c>
      <c r="F931" s="25" t="s">
        <v>2530</v>
      </c>
      <c r="G931" s="25" t="s">
        <v>2531</v>
      </c>
      <c r="H931" s="25" t="s">
        <v>195</v>
      </c>
      <c r="I931" s="26">
        <v>61</v>
      </c>
      <c r="J931" s="27">
        <v>75.981437410756783</v>
      </c>
      <c r="K931" s="27">
        <f t="shared" si="499"/>
        <v>23.460599999999999</v>
      </c>
      <c r="L931" s="24">
        <v>8</v>
      </c>
      <c r="M931" s="24">
        <v>3</v>
      </c>
      <c r="N931" s="24">
        <v>2</v>
      </c>
      <c r="O931" s="24">
        <f t="shared" si="500"/>
        <v>5</v>
      </c>
      <c r="P931" s="28">
        <v>38.46</v>
      </c>
      <c r="Q931" s="28">
        <f t="shared" si="501"/>
        <v>0.48103638912922098</v>
      </c>
      <c r="R931" s="29">
        <v>0.48948983133401125</v>
      </c>
      <c r="S931" s="29">
        <v>0.10678370006612338</v>
      </c>
      <c r="T931" s="29">
        <v>0.35174889716052066</v>
      </c>
      <c r="U931" s="28" t="s">
        <v>294</v>
      </c>
      <c r="V931" s="28" t="s">
        <v>295</v>
      </c>
      <c r="W931" s="28">
        <v>0.56297144344539107</v>
      </c>
      <c r="X931" s="27">
        <v>42.77537949418938</v>
      </c>
      <c r="Y931" s="30">
        <f t="shared" si="502"/>
        <v>3.4255713151598958E-6</v>
      </c>
      <c r="Z931" s="27">
        <f t="shared" si="503"/>
        <v>42.77537949418938</v>
      </c>
      <c r="AA931" s="27">
        <v>0</v>
      </c>
      <c r="AB931" s="27">
        <v>0</v>
      </c>
      <c r="AC931" s="27">
        <v>0</v>
      </c>
      <c r="AD931" s="27">
        <v>0</v>
      </c>
      <c r="AE931" s="27">
        <v>0</v>
      </c>
      <c r="AF931" s="27">
        <f t="shared" si="504"/>
        <v>0</v>
      </c>
      <c r="AG931" s="27">
        <f t="shared" si="505"/>
        <v>0</v>
      </c>
      <c r="AH931" s="27">
        <v>0</v>
      </c>
      <c r="AI931" s="27">
        <v>0</v>
      </c>
      <c r="AJ931" s="27">
        <v>0</v>
      </c>
      <c r="AK931" s="27">
        <v>0</v>
      </c>
      <c r="AL931" s="27">
        <v>0</v>
      </c>
      <c r="AM931" s="27">
        <v>0</v>
      </c>
      <c r="AN931" s="27">
        <f t="shared" si="506"/>
        <v>0</v>
      </c>
      <c r="AO931" s="27">
        <v>0</v>
      </c>
      <c r="AP931" s="30">
        <f t="shared" si="507"/>
        <v>0</v>
      </c>
      <c r="AQ931" s="30">
        <f t="shared" si="508"/>
        <v>0</v>
      </c>
      <c r="AR931" s="31">
        <f t="shared" si="509"/>
        <v>0</v>
      </c>
      <c r="AS931" s="31">
        <f t="shared" si="498"/>
        <v>0</v>
      </c>
      <c r="AT931" s="32">
        <f t="shared" si="510"/>
        <v>0</v>
      </c>
      <c r="AU931" s="24">
        <v>302.31566513017503</v>
      </c>
      <c r="AV931" s="28">
        <f t="shared" si="511"/>
        <v>8.3954706128537455E-3</v>
      </c>
      <c r="AW931" s="30">
        <f t="shared" si="512"/>
        <v>1.0782504575263251E-4</v>
      </c>
      <c r="AX931" s="33">
        <f t="shared" si="513"/>
        <v>8.3954706128537455E-3</v>
      </c>
      <c r="AY931" s="30">
        <f t="shared" si="514"/>
        <v>1.0782504575263251E-4</v>
      </c>
      <c r="AZ931" s="31">
        <f t="shared" si="515"/>
        <v>0.89552985786120098</v>
      </c>
      <c r="BA931" s="31">
        <f t="shared" si="526"/>
        <v>302.31566513017503</v>
      </c>
      <c r="BB931" s="33">
        <f t="shared" si="516"/>
        <v>0</v>
      </c>
      <c r="BC931" s="31">
        <f t="shared" si="517"/>
        <v>0.46447171993602199</v>
      </c>
      <c r="BD931" s="30">
        <f t="shared" si="518"/>
        <v>3.4255713151598958E-6</v>
      </c>
      <c r="BE931" s="31">
        <f t="shared" si="519"/>
        <v>0.94207338035236421</v>
      </c>
      <c r="BF931" s="31">
        <f t="shared" si="520"/>
        <v>0.50168274978969019</v>
      </c>
      <c r="BG931" s="31">
        <f t="shared" si="521"/>
        <v>0.76138514688671854</v>
      </c>
      <c r="BH931" s="24">
        <v>0</v>
      </c>
      <c r="BI931" s="24">
        <v>49.652737990600002</v>
      </c>
      <c r="BJ931" s="24">
        <f t="shared" si="529"/>
        <v>1.530256748885453</v>
      </c>
      <c r="BK931" s="28">
        <f t="shared" ref="BK931:BK947" si="530">BJ931/(2000)</f>
        <v>7.6512837444272651E-4</v>
      </c>
      <c r="BL931" s="28" t="str">
        <f t="shared" si="522"/>
        <v>TRUEFALSE</v>
      </c>
      <c r="BM931" s="24" t="str">
        <f t="shared" si="523"/>
        <v>FALSEFALSE</v>
      </c>
      <c r="BN931" s="28">
        <v>0.66670000000000007</v>
      </c>
      <c r="BO931" s="28">
        <f t="shared" si="524"/>
        <v>0.59262222222222227</v>
      </c>
      <c r="BP931" s="24">
        <v>8.51</v>
      </c>
      <c r="BQ931" s="24">
        <f t="shared" si="528"/>
        <v>107.4</v>
      </c>
      <c r="BR931" s="24">
        <v>5</v>
      </c>
      <c r="BS931" s="28">
        <v>28.58</v>
      </c>
      <c r="BT931" s="28">
        <v>17.433800000000002</v>
      </c>
      <c r="BU931" s="24">
        <v>7.14</v>
      </c>
      <c r="BV931" s="28">
        <v>50</v>
      </c>
      <c r="BW931" s="28">
        <v>30.5</v>
      </c>
      <c r="BX931" s="24">
        <v>24</v>
      </c>
      <c r="BY931" s="24">
        <v>36</v>
      </c>
      <c r="BZ931" s="24">
        <v>1</v>
      </c>
      <c r="CA931" s="24">
        <v>19</v>
      </c>
      <c r="CB931" s="24">
        <v>11</v>
      </c>
      <c r="CC931" s="24">
        <v>31</v>
      </c>
      <c r="CD931" s="24">
        <v>69.44</v>
      </c>
      <c r="CE931" s="24">
        <v>23.41</v>
      </c>
      <c r="CF931" s="24">
        <v>117.86</v>
      </c>
      <c r="CG931" s="24">
        <v>0</v>
      </c>
      <c r="CH931" s="24">
        <v>61</v>
      </c>
      <c r="CI931" s="24">
        <v>100</v>
      </c>
      <c r="CJ931" s="24" t="s">
        <v>1980</v>
      </c>
      <c r="CK931" s="24">
        <v>14</v>
      </c>
      <c r="CL931" s="28">
        <v>1</v>
      </c>
      <c r="CM931" s="28">
        <v>4.3600000000000003</v>
      </c>
      <c r="CN931" s="24">
        <v>2</v>
      </c>
      <c r="CO931" s="24">
        <v>14.29</v>
      </c>
      <c r="CP931" s="24">
        <v>78</v>
      </c>
      <c r="CQ931" s="24">
        <v>188</v>
      </c>
      <c r="CR931" s="24">
        <v>271</v>
      </c>
      <c r="CS931" s="24">
        <v>537</v>
      </c>
      <c r="CT931" s="24">
        <v>3</v>
      </c>
      <c r="CU931" s="24">
        <v>12</v>
      </c>
      <c r="CV931" s="24">
        <v>6</v>
      </c>
      <c r="CW931" s="24">
        <v>0</v>
      </c>
      <c r="CX931" s="24">
        <v>75</v>
      </c>
      <c r="CY931" s="24">
        <v>92.31</v>
      </c>
      <c r="CZ931" s="24">
        <v>60</v>
      </c>
      <c r="DA931" s="24">
        <v>0</v>
      </c>
      <c r="DB931" s="24">
        <v>4</v>
      </c>
      <c r="DC931" s="24">
        <v>16.670000000000002</v>
      </c>
      <c r="DD931" s="24">
        <v>14.29</v>
      </c>
      <c r="DE931" s="24">
        <v>3</v>
      </c>
      <c r="DF931" s="24">
        <v>21.43</v>
      </c>
      <c r="DG931" s="24">
        <v>0</v>
      </c>
      <c r="DH931" s="24">
        <v>15.38</v>
      </c>
    </row>
    <row r="932" spans="1:112" ht="12.3" customHeight="1">
      <c r="A932" s="24">
        <v>943</v>
      </c>
      <c r="B932" s="24" t="s">
        <v>452</v>
      </c>
      <c r="C932" s="24" t="s">
        <v>453</v>
      </c>
      <c r="D932" s="25" t="s">
        <v>1406</v>
      </c>
      <c r="E932" s="25" t="s">
        <v>1407</v>
      </c>
      <c r="F932" s="25" t="s">
        <v>1406</v>
      </c>
      <c r="G932" s="25" t="s">
        <v>1408</v>
      </c>
      <c r="H932" s="25" t="s">
        <v>195</v>
      </c>
      <c r="I932" s="26">
        <v>11879</v>
      </c>
      <c r="J932" s="27">
        <v>15058.22571674167</v>
      </c>
      <c r="K932" s="27">
        <f t="shared" si="499"/>
        <v>2215.4334999999996</v>
      </c>
      <c r="L932" s="24">
        <v>2394</v>
      </c>
      <c r="M932" s="24">
        <v>440</v>
      </c>
      <c r="N932" s="24">
        <v>109</v>
      </c>
      <c r="O932" s="24">
        <f t="shared" si="500"/>
        <v>549</v>
      </c>
      <c r="P932" s="28">
        <v>18.649999999999999</v>
      </c>
      <c r="Q932" s="28">
        <f t="shared" si="501"/>
        <v>0.42098045966543451</v>
      </c>
      <c r="R932" s="29">
        <v>0.39099731868792426</v>
      </c>
      <c r="S932" s="29">
        <v>3.0644483843192072E-2</v>
      </c>
      <c r="T932" s="29">
        <v>0.40523749498852557</v>
      </c>
      <c r="U932" s="28" t="s">
        <v>237</v>
      </c>
      <c r="V932" s="28" t="s">
        <v>129</v>
      </c>
      <c r="W932" s="28">
        <v>0.40102529268648024</v>
      </c>
      <c r="X932" s="27">
        <v>6038.7293753954118</v>
      </c>
      <c r="Y932" s="30">
        <f t="shared" si="502"/>
        <v>4.8359823742014871E-4</v>
      </c>
      <c r="Z932" s="27">
        <f t="shared" si="503"/>
        <v>6038.7293753954118</v>
      </c>
      <c r="AA932" s="27">
        <v>0</v>
      </c>
      <c r="AB932" s="27">
        <v>0</v>
      </c>
      <c r="AC932" s="27">
        <v>60</v>
      </c>
      <c r="AD932" s="27">
        <v>0</v>
      </c>
      <c r="AE932" s="27">
        <v>3373</v>
      </c>
      <c r="AF932" s="27">
        <f t="shared" si="504"/>
        <v>3373</v>
      </c>
      <c r="AG932" s="27">
        <f t="shared" si="505"/>
        <v>2</v>
      </c>
      <c r="AH932" s="27">
        <v>0</v>
      </c>
      <c r="AI932" s="27">
        <v>0</v>
      </c>
      <c r="AJ932" s="27">
        <v>0</v>
      </c>
      <c r="AK932" s="27">
        <v>0</v>
      </c>
      <c r="AL932" s="27">
        <v>3373</v>
      </c>
      <c r="AM932" s="27">
        <v>3373</v>
      </c>
      <c r="AN932" s="27">
        <f t="shared" si="506"/>
        <v>1</v>
      </c>
      <c r="AO932" s="27">
        <v>0</v>
      </c>
      <c r="AP932" s="30">
        <f t="shared" si="507"/>
        <v>0</v>
      </c>
      <c r="AQ932" s="30">
        <f t="shared" si="508"/>
        <v>0</v>
      </c>
      <c r="AR932" s="31">
        <f t="shared" si="509"/>
        <v>0</v>
      </c>
      <c r="AS932" s="31">
        <f t="shared" si="498"/>
        <v>0</v>
      </c>
      <c r="AT932" s="32">
        <f t="shared" si="510"/>
        <v>0</v>
      </c>
      <c r="AU932" s="24">
        <v>1279.6717089625583</v>
      </c>
      <c r="AV932" s="28">
        <f t="shared" si="511"/>
        <v>3.5537180060019172E-2</v>
      </c>
      <c r="AW932" s="30">
        <f t="shared" si="512"/>
        <v>4.5641253987888374E-4</v>
      </c>
      <c r="AX932" s="33">
        <f t="shared" si="513"/>
        <v>3.5537180060019172E-2</v>
      </c>
      <c r="AY932" s="30">
        <f t="shared" si="514"/>
        <v>4.5641253987888374E-4</v>
      </c>
      <c r="AZ932" s="31">
        <f t="shared" si="515"/>
        <v>0.89838936299636585</v>
      </c>
      <c r="BA932" s="31">
        <f t="shared" si="526"/>
        <v>1279.6717089625583</v>
      </c>
      <c r="BB932" s="33">
        <f t="shared" si="516"/>
        <v>0</v>
      </c>
      <c r="BC932" s="31">
        <f t="shared" si="517"/>
        <v>0.44164128724810309</v>
      </c>
      <c r="BD932" s="30">
        <f t="shared" si="518"/>
        <v>4.8359823742014871E-4</v>
      </c>
      <c r="BE932" s="31">
        <f t="shared" si="519"/>
        <v>0.94393275431802914</v>
      </c>
      <c r="BF932" s="31">
        <f t="shared" si="520"/>
        <v>0.4484805484139765</v>
      </c>
      <c r="BG932" s="31">
        <f t="shared" si="521"/>
        <v>0.68064215557173791</v>
      </c>
      <c r="BH932" s="24">
        <v>99.93</v>
      </c>
      <c r="BI932" s="24">
        <v>18.818249623100002</v>
      </c>
      <c r="BJ932" s="24">
        <f t="shared" si="529"/>
        <v>800.19268626648557</v>
      </c>
      <c r="BK932" s="28">
        <f t="shared" si="530"/>
        <v>0.40009634313324277</v>
      </c>
      <c r="BL932" s="28" t="str">
        <f t="shared" si="522"/>
        <v>FALSETRUE</v>
      </c>
      <c r="BM932" s="24" t="str">
        <f t="shared" si="523"/>
        <v>FALSETRUE</v>
      </c>
      <c r="BN932" s="28">
        <v>0.43079999999999996</v>
      </c>
      <c r="BO932" s="28">
        <f t="shared" si="524"/>
        <v>0.38293333333333329</v>
      </c>
      <c r="BP932" s="24">
        <v>5.15</v>
      </c>
      <c r="BQ932" s="24">
        <f t="shared" si="528"/>
        <v>398.875</v>
      </c>
      <c r="BR932" s="24">
        <v>8</v>
      </c>
      <c r="BS932" s="28">
        <v>3.94</v>
      </c>
      <c r="BT932" s="28">
        <v>468.03259999999995</v>
      </c>
      <c r="BU932" s="24">
        <v>0.21</v>
      </c>
      <c r="BV932" s="28">
        <v>1.6800000000000002</v>
      </c>
      <c r="BW932" s="28">
        <v>199.56720000000001</v>
      </c>
      <c r="BX932" s="24">
        <v>3368</v>
      </c>
      <c r="BY932" s="24">
        <v>7818</v>
      </c>
      <c r="BZ932" s="24">
        <v>693</v>
      </c>
      <c r="CA932" s="24">
        <v>2652</v>
      </c>
      <c r="CB932" s="24">
        <v>1450</v>
      </c>
      <c r="CC932" s="24">
        <v>7777</v>
      </c>
      <c r="CD932" s="24">
        <v>51.94</v>
      </c>
      <c r="CE932" s="24">
        <v>29.26</v>
      </c>
      <c r="CF932" s="24">
        <v>99.71</v>
      </c>
      <c r="CG932" s="24">
        <v>11871</v>
      </c>
      <c r="CH932" s="24">
        <v>8</v>
      </c>
      <c r="CI932" s="24">
        <v>7.0000000000000007E-2</v>
      </c>
      <c r="CJ932" s="24" t="s">
        <v>98</v>
      </c>
      <c r="CK932" s="24">
        <v>2979</v>
      </c>
      <c r="CL932" s="28">
        <v>1.04</v>
      </c>
      <c r="CM932" s="28">
        <v>4.1399999999999997</v>
      </c>
      <c r="CN932" s="24">
        <v>1119</v>
      </c>
      <c r="CO932" s="24">
        <v>37.64</v>
      </c>
      <c r="CP932" s="24">
        <v>507</v>
      </c>
      <c r="CQ932" s="24">
        <v>1379</v>
      </c>
      <c r="CR932" s="24">
        <v>1175</v>
      </c>
      <c r="CS932" s="24">
        <v>3191</v>
      </c>
      <c r="CT932" s="24">
        <v>580</v>
      </c>
      <c r="CU932" s="24">
        <v>1355</v>
      </c>
      <c r="CV932" s="24">
        <v>1008</v>
      </c>
      <c r="CW932" s="24">
        <v>696</v>
      </c>
      <c r="CX932" s="24">
        <v>65.39</v>
      </c>
      <c r="CY932" s="24">
        <v>97.9</v>
      </c>
      <c r="CZ932" s="24">
        <v>83.93</v>
      </c>
      <c r="DA932" s="24">
        <v>46.03</v>
      </c>
      <c r="DB932" s="24">
        <v>499</v>
      </c>
      <c r="DC932" s="24">
        <v>2.75</v>
      </c>
      <c r="DD932" s="24">
        <v>9.49</v>
      </c>
      <c r="DE932" s="24">
        <v>150</v>
      </c>
      <c r="DF932" s="24">
        <v>5.05</v>
      </c>
      <c r="DG932" s="24">
        <v>3.33</v>
      </c>
      <c r="DH932" s="24">
        <v>4.62</v>
      </c>
    </row>
    <row r="933" spans="1:112" ht="12.3" customHeight="1">
      <c r="A933" s="24">
        <v>944</v>
      </c>
      <c r="B933" s="24" t="s">
        <v>452</v>
      </c>
      <c r="C933" s="24" t="s">
        <v>453</v>
      </c>
      <c r="D933" s="25" t="s">
        <v>1406</v>
      </c>
      <c r="E933" s="25" t="s">
        <v>1407</v>
      </c>
      <c r="F933" s="25" t="s">
        <v>2722</v>
      </c>
      <c r="G933" s="25" t="s">
        <v>2723</v>
      </c>
      <c r="H933" s="25" t="s">
        <v>195</v>
      </c>
      <c r="I933" s="26">
        <v>1995</v>
      </c>
      <c r="J933" s="27">
        <v>2528.9300702836626</v>
      </c>
      <c r="K933" s="27">
        <f t="shared" si="499"/>
        <v>304.03800000000001</v>
      </c>
      <c r="L933" s="24">
        <v>445</v>
      </c>
      <c r="M933" s="24">
        <v>69</v>
      </c>
      <c r="N933" s="24">
        <v>11</v>
      </c>
      <c r="O933" s="24">
        <f t="shared" si="500"/>
        <v>80</v>
      </c>
      <c r="P933" s="28">
        <v>15.24</v>
      </c>
      <c r="Q933" s="28">
        <f t="shared" si="501"/>
        <v>0.39517208039529195</v>
      </c>
      <c r="R933" s="29">
        <v>0.39099731868792426</v>
      </c>
      <c r="S933" s="29">
        <v>3.0644483843192072E-2</v>
      </c>
      <c r="T933" s="29">
        <v>0.40523749498852557</v>
      </c>
      <c r="U933" s="28" t="s">
        <v>237</v>
      </c>
      <c r="V933" s="28" t="s">
        <v>129</v>
      </c>
      <c r="W933" s="28">
        <v>0.32770109707999778</v>
      </c>
      <c r="X933" s="27">
        <v>828.73315847055221</v>
      </c>
      <c r="Y933" s="30">
        <f t="shared" si="502"/>
        <v>6.6367255396628769E-5</v>
      </c>
      <c r="Z933" s="27">
        <f t="shared" si="503"/>
        <v>828.73315847055221</v>
      </c>
      <c r="AA933" s="27">
        <v>0</v>
      </c>
      <c r="AB933" s="27">
        <v>0</v>
      </c>
      <c r="AC933" s="27">
        <v>32</v>
      </c>
      <c r="AD933" s="27">
        <v>0</v>
      </c>
      <c r="AE933" s="27">
        <v>0</v>
      </c>
      <c r="AF933" s="27">
        <f t="shared" si="504"/>
        <v>32</v>
      </c>
      <c r="AG933" s="27">
        <f t="shared" si="505"/>
        <v>1</v>
      </c>
      <c r="AH933" s="27">
        <v>0</v>
      </c>
      <c r="AI933" s="27">
        <v>0</v>
      </c>
      <c r="AJ933" s="27">
        <v>0</v>
      </c>
      <c r="AK933" s="27">
        <v>0</v>
      </c>
      <c r="AL933" s="27">
        <v>0</v>
      </c>
      <c r="AM933" s="27">
        <v>0</v>
      </c>
      <c r="AN933" s="27">
        <f t="shared" si="506"/>
        <v>0</v>
      </c>
      <c r="AO933" s="27">
        <v>0</v>
      </c>
      <c r="AP933" s="30">
        <f t="shared" si="507"/>
        <v>0</v>
      </c>
      <c r="AQ933" s="30">
        <f t="shared" si="508"/>
        <v>0</v>
      </c>
      <c r="AR933" s="31">
        <f t="shared" si="509"/>
        <v>0</v>
      </c>
      <c r="AS933" s="31">
        <f t="shared" si="498"/>
        <v>0</v>
      </c>
      <c r="AT933" s="32">
        <f t="shared" si="510"/>
        <v>0</v>
      </c>
      <c r="AU933" s="24">
        <v>66.523322707239544</v>
      </c>
      <c r="AV933" s="28">
        <f t="shared" si="511"/>
        <v>1.847388889416405E-3</v>
      </c>
      <c r="AW933" s="30">
        <f t="shared" si="512"/>
        <v>2.3726459267126126E-5</v>
      </c>
      <c r="AX933" s="33">
        <f t="shared" si="513"/>
        <v>1.847388889416405E-3</v>
      </c>
      <c r="AY933" s="30">
        <f t="shared" si="514"/>
        <v>2.3726459267126126E-5</v>
      </c>
      <c r="AZ933" s="31">
        <f t="shared" si="515"/>
        <v>0.89483998704263301</v>
      </c>
      <c r="BA933" s="31">
        <f t="shared" si="526"/>
        <v>66.523322707239544</v>
      </c>
      <c r="BB933" s="33">
        <f t="shared" si="516"/>
        <v>0</v>
      </c>
      <c r="BC933" s="31">
        <f t="shared" si="517"/>
        <v>0.42922823153999118</v>
      </c>
      <c r="BD933" s="30">
        <f t="shared" si="518"/>
        <v>6.6367255396628769E-5</v>
      </c>
      <c r="BE933" s="31">
        <f t="shared" si="519"/>
        <v>0.94231710961268533</v>
      </c>
      <c r="BF933" s="31">
        <f t="shared" si="520"/>
        <v>0.42336152464935989</v>
      </c>
      <c r="BG933" s="31">
        <f t="shared" si="521"/>
        <v>0.64251995263234829</v>
      </c>
      <c r="BH933" s="24">
        <v>0</v>
      </c>
      <c r="BI933" s="24">
        <v>33.660093312299999</v>
      </c>
      <c r="BJ933" s="24">
        <f t="shared" si="529"/>
        <v>75.131404028507148</v>
      </c>
      <c r="BK933" s="28">
        <f t="shared" si="530"/>
        <v>3.7565702014253577E-2</v>
      </c>
      <c r="BL933" s="28" t="str">
        <f t="shared" si="522"/>
        <v>FALSEFALSE</v>
      </c>
      <c r="BM933" s="24" t="str">
        <f t="shared" si="523"/>
        <v>FALSEFALSE</v>
      </c>
      <c r="BN933" s="28">
        <v>0.37310000000000004</v>
      </c>
      <c r="BO933" s="28">
        <f t="shared" si="524"/>
        <v>0.33164444444444446</v>
      </c>
      <c r="BP933" s="24">
        <v>4.26</v>
      </c>
      <c r="BQ933" s="24">
        <f t="shared" si="528"/>
        <v>203</v>
      </c>
      <c r="BR933" s="24">
        <v>1</v>
      </c>
      <c r="BS933" s="28">
        <v>11.39</v>
      </c>
      <c r="BT933" s="28">
        <v>227.23050000000001</v>
      </c>
      <c r="BU933" s="24">
        <v>0.77</v>
      </c>
      <c r="BV933" s="28">
        <v>1.35</v>
      </c>
      <c r="BW933" s="28">
        <v>26.932500000000001</v>
      </c>
      <c r="BX933" s="24">
        <v>504</v>
      </c>
      <c r="BY933" s="24">
        <v>1351</v>
      </c>
      <c r="BZ933" s="24">
        <v>140</v>
      </c>
      <c r="CA933" s="24">
        <v>407</v>
      </c>
      <c r="CB933" s="24">
        <v>229</v>
      </c>
      <c r="CC933" s="24">
        <v>1359</v>
      </c>
      <c r="CD933" s="24">
        <v>47.67</v>
      </c>
      <c r="CE933" s="24">
        <v>31.2</v>
      </c>
      <c r="CF933" s="24">
        <v>105.46</v>
      </c>
      <c r="CG933" s="24">
        <v>0</v>
      </c>
      <c r="CH933" s="24">
        <v>1995</v>
      </c>
      <c r="CI933" s="24">
        <v>100</v>
      </c>
      <c r="CJ933" s="24" t="s">
        <v>1980</v>
      </c>
      <c r="CK933" s="24">
        <v>528</v>
      </c>
      <c r="CL933" s="28">
        <v>1.02</v>
      </c>
      <c r="CM933" s="28">
        <v>3.81</v>
      </c>
      <c r="CN933" s="24">
        <v>164</v>
      </c>
      <c r="CO933" s="24">
        <v>31.06</v>
      </c>
      <c r="CP933" s="24">
        <v>74</v>
      </c>
      <c r="CQ933" s="24">
        <v>129</v>
      </c>
      <c r="CR933" s="24">
        <v>0</v>
      </c>
      <c r="CS933" s="24">
        <v>203</v>
      </c>
      <c r="CT933" s="24">
        <v>93</v>
      </c>
      <c r="CU933" s="24">
        <v>199</v>
      </c>
      <c r="CV933" s="24">
        <v>183</v>
      </c>
      <c r="CW933" s="24">
        <v>115</v>
      </c>
      <c r="CX933" s="24">
        <v>70.45</v>
      </c>
      <c r="CY933" s="24">
        <v>98.51</v>
      </c>
      <c r="CZ933" s="24">
        <v>87.56</v>
      </c>
      <c r="DA933" s="24">
        <v>51.57</v>
      </c>
      <c r="DB933" s="24">
        <v>71</v>
      </c>
      <c r="DC933" s="24">
        <v>1.85</v>
      </c>
      <c r="DD933" s="24">
        <v>7.2</v>
      </c>
      <c r="DE933" s="24">
        <v>18</v>
      </c>
      <c r="DF933" s="24">
        <v>3.41</v>
      </c>
      <c r="DG933" s="24">
        <v>1.33</v>
      </c>
      <c r="DH933" s="24">
        <v>5.71</v>
      </c>
    </row>
    <row r="934" spans="1:112" ht="12.3" customHeight="1">
      <c r="A934" s="24">
        <v>945</v>
      </c>
      <c r="B934" s="24" t="s">
        <v>452</v>
      </c>
      <c r="C934" s="24" t="s">
        <v>453</v>
      </c>
      <c r="D934" s="25" t="s">
        <v>1406</v>
      </c>
      <c r="E934" s="25" t="s">
        <v>1407</v>
      </c>
      <c r="F934" s="25" t="s">
        <v>2303</v>
      </c>
      <c r="G934" s="25" t="s">
        <v>2304</v>
      </c>
      <c r="H934" s="25" t="s">
        <v>195</v>
      </c>
      <c r="I934" s="26">
        <v>5903</v>
      </c>
      <c r="J934" s="27">
        <v>7482.8442129746672</v>
      </c>
      <c r="K934" s="27">
        <f t="shared" si="499"/>
        <v>1076.7072000000001</v>
      </c>
      <c r="L934" s="24">
        <v>1318</v>
      </c>
      <c r="M934" s="24">
        <v>196</v>
      </c>
      <c r="N934" s="24">
        <v>98</v>
      </c>
      <c r="O934" s="24">
        <f t="shared" si="500"/>
        <v>294</v>
      </c>
      <c r="P934" s="28">
        <v>18.240000000000002</v>
      </c>
      <c r="Q934" s="28">
        <f t="shared" si="501"/>
        <v>0.41703256436972286</v>
      </c>
      <c r="R934" s="29">
        <v>0.39099731868792426</v>
      </c>
      <c r="S934" s="29">
        <v>3.0644483843192072E-2</v>
      </c>
      <c r="T934" s="29">
        <v>0.40523749498852557</v>
      </c>
      <c r="U934" s="28" t="s">
        <v>237</v>
      </c>
      <c r="V934" s="28" t="s">
        <v>129</v>
      </c>
      <c r="W934" s="28">
        <v>0.39220918705637536</v>
      </c>
      <c r="X934" s="27">
        <v>2934.8402456402973</v>
      </c>
      <c r="Y934" s="30">
        <f t="shared" si="502"/>
        <v>2.350301663929807E-4</v>
      </c>
      <c r="Z934" s="27">
        <f t="shared" si="503"/>
        <v>2934.8402456402973</v>
      </c>
      <c r="AA934" s="27">
        <v>0</v>
      </c>
      <c r="AB934" s="27">
        <v>0</v>
      </c>
      <c r="AC934" s="27">
        <v>77</v>
      </c>
      <c r="AD934" s="27">
        <v>0</v>
      </c>
      <c r="AE934" s="27">
        <v>0</v>
      </c>
      <c r="AF934" s="27">
        <f t="shared" si="504"/>
        <v>77</v>
      </c>
      <c r="AG934" s="27">
        <f t="shared" si="505"/>
        <v>1</v>
      </c>
      <c r="AH934" s="27">
        <v>0</v>
      </c>
      <c r="AI934" s="27">
        <v>0</v>
      </c>
      <c r="AJ934" s="27">
        <v>0</v>
      </c>
      <c r="AK934" s="27">
        <v>0</v>
      </c>
      <c r="AL934" s="27">
        <v>0</v>
      </c>
      <c r="AM934" s="27">
        <v>0</v>
      </c>
      <c r="AN934" s="27">
        <f t="shared" si="506"/>
        <v>0</v>
      </c>
      <c r="AO934" s="27">
        <v>0</v>
      </c>
      <c r="AP934" s="30">
        <f t="shared" si="507"/>
        <v>0</v>
      </c>
      <c r="AQ934" s="30">
        <f t="shared" si="508"/>
        <v>0</v>
      </c>
      <c r="AR934" s="31">
        <f t="shared" si="509"/>
        <v>0</v>
      </c>
      <c r="AS934" s="31">
        <f t="shared" si="498"/>
        <v>0</v>
      </c>
      <c r="AT934" s="32">
        <f t="shared" si="510"/>
        <v>0</v>
      </c>
      <c r="AU934" s="24">
        <v>658.51922506765425</v>
      </c>
      <c r="AV934" s="28">
        <f t="shared" si="511"/>
        <v>1.8287437403133395E-2</v>
      </c>
      <c r="AW934" s="30">
        <f t="shared" si="512"/>
        <v>2.3486995138453614E-4</v>
      </c>
      <c r="AX934" s="33">
        <f t="shared" si="513"/>
        <v>1.8287437403133395E-2</v>
      </c>
      <c r="AY934" s="30">
        <f t="shared" si="514"/>
        <v>2.3486995138453614E-4</v>
      </c>
      <c r="AZ934" s="31">
        <f t="shared" si="515"/>
        <v>0.89657202250041612</v>
      </c>
      <c r="BA934" s="31">
        <f t="shared" si="526"/>
        <v>658.51922506765425</v>
      </c>
      <c r="BB934" s="33">
        <f t="shared" si="516"/>
        <v>0</v>
      </c>
      <c r="BC934" s="31">
        <f t="shared" si="517"/>
        <v>0.43528559286382462</v>
      </c>
      <c r="BD934" s="30">
        <f t="shared" si="518"/>
        <v>2.350301663929807E-4</v>
      </c>
      <c r="BE934" s="31">
        <f t="shared" si="519"/>
        <v>0.94297022347737858</v>
      </c>
      <c r="BF934" s="31">
        <f t="shared" si="520"/>
        <v>0.44513814690004899</v>
      </c>
      <c r="BG934" s="31">
        <f t="shared" si="521"/>
        <v>0.67556951779676377</v>
      </c>
      <c r="BH934" s="24">
        <v>48.31</v>
      </c>
      <c r="BI934" s="24">
        <v>76.518778728699999</v>
      </c>
      <c r="BJ934" s="24">
        <f t="shared" si="529"/>
        <v>97.7909519375022</v>
      </c>
      <c r="BK934" s="28">
        <f t="shared" si="530"/>
        <v>4.8895475968751101E-2</v>
      </c>
      <c r="BL934" s="28" t="str">
        <f t="shared" si="522"/>
        <v>FALSEFALSE</v>
      </c>
      <c r="BM934" s="24" t="str">
        <f t="shared" si="523"/>
        <v>FALSEFALSE</v>
      </c>
      <c r="BN934" s="28">
        <v>0.48460000000000003</v>
      </c>
      <c r="BO934" s="28">
        <f t="shared" si="524"/>
        <v>0.43075555555555556</v>
      </c>
      <c r="BP934" s="24">
        <v>5.19</v>
      </c>
      <c r="BQ934" s="24">
        <f t="shared" si="528"/>
        <v>209.875</v>
      </c>
      <c r="BR934" s="24">
        <v>8</v>
      </c>
      <c r="BS934" s="28">
        <v>17.309999999999999</v>
      </c>
      <c r="BT934" s="28">
        <v>1021.8092999999999</v>
      </c>
      <c r="BU934" s="24">
        <v>0.24</v>
      </c>
      <c r="BV934" s="28">
        <v>16.77</v>
      </c>
      <c r="BW934" s="28">
        <v>989.93309999999997</v>
      </c>
      <c r="BX934" s="24">
        <v>1857</v>
      </c>
      <c r="BY934" s="24">
        <v>3832</v>
      </c>
      <c r="BZ934" s="24">
        <v>214</v>
      </c>
      <c r="CA934" s="24">
        <v>1526</v>
      </c>
      <c r="CB934" s="24">
        <v>677</v>
      </c>
      <c r="CC934" s="24">
        <v>3700</v>
      </c>
      <c r="CD934" s="24">
        <v>54.04</v>
      </c>
      <c r="CE934" s="24">
        <v>27.18</v>
      </c>
      <c r="CF934" s="24">
        <v>97.29</v>
      </c>
      <c r="CG934" s="24">
        <v>2852</v>
      </c>
      <c r="CH934" s="24">
        <v>3051</v>
      </c>
      <c r="CI934" s="24">
        <v>51.69</v>
      </c>
      <c r="CJ934" s="24" t="s">
        <v>1980</v>
      </c>
      <c r="CK934" s="24">
        <v>1709</v>
      </c>
      <c r="CL934" s="28">
        <v>1.01</v>
      </c>
      <c r="CM934" s="28">
        <v>3.48</v>
      </c>
      <c r="CN934" s="24">
        <v>479</v>
      </c>
      <c r="CO934" s="24">
        <v>28.14</v>
      </c>
      <c r="CP934" s="24">
        <v>490</v>
      </c>
      <c r="CQ934" s="24">
        <v>823</v>
      </c>
      <c r="CR934" s="24">
        <v>366</v>
      </c>
      <c r="CS934" s="24">
        <v>1679</v>
      </c>
      <c r="CT934" s="24">
        <v>348</v>
      </c>
      <c r="CU934" s="24">
        <v>711</v>
      </c>
      <c r="CV934" s="24">
        <v>463</v>
      </c>
      <c r="CW934" s="24">
        <v>269</v>
      </c>
      <c r="CX934" s="24">
        <v>68.099999999999994</v>
      </c>
      <c r="CY934" s="24">
        <v>97.93</v>
      </c>
      <c r="CZ934" s="24">
        <v>81.23</v>
      </c>
      <c r="DA934" s="24">
        <v>43.11</v>
      </c>
      <c r="DB934" s="24">
        <v>241</v>
      </c>
      <c r="DC934" s="24">
        <v>2.5099999999999998</v>
      </c>
      <c r="DD934" s="24">
        <v>5.88</v>
      </c>
      <c r="DE934" s="24">
        <v>197</v>
      </c>
      <c r="DF934" s="24">
        <v>11.57</v>
      </c>
      <c r="DG934" s="24">
        <v>7.34</v>
      </c>
      <c r="DH934" s="24">
        <v>1.67</v>
      </c>
    </row>
    <row r="935" spans="1:112" ht="12.3" customHeight="1">
      <c r="A935" s="24">
        <v>946</v>
      </c>
      <c r="B935" s="24" t="s">
        <v>452</v>
      </c>
      <c r="C935" s="24" t="s">
        <v>453</v>
      </c>
      <c r="D935" s="25" t="s">
        <v>1133</v>
      </c>
      <c r="E935" s="25" t="s">
        <v>1134</v>
      </c>
      <c r="F935" s="25" t="s">
        <v>1133</v>
      </c>
      <c r="G935" s="25" t="s">
        <v>1659</v>
      </c>
      <c r="H935" s="25" t="s">
        <v>195</v>
      </c>
      <c r="I935" s="26">
        <v>8934</v>
      </c>
      <c r="J935" s="27">
        <v>11054.343014574439</v>
      </c>
      <c r="K935" s="27">
        <f t="shared" si="499"/>
        <v>1689.4194</v>
      </c>
      <c r="L935" s="24">
        <v>1964</v>
      </c>
      <c r="M935" s="24">
        <v>370</v>
      </c>
      <c r="N935" s="24">
        <v>88</v>
      </c>
      <c r="O935" s="24">
        <f t="shared" si="500"/>
        <v>458</v>
      </c>
      <c r="P935" s="28">
        <v>18.91</v>
      </c>
      <c r="Q935" s="28">
        <f t="shared" si="501"/>
        <v>0.40030087976772971</v>
      </c>
      <c r="R935" s="29">
        <v>0.42922731028359684</v>
      </c>
      <c r="S935" s="29">
        <v>6.130724121518355E-2</v>
      </c>
      <c r="T935" s="29">
        <v>0.3065746512917667</v>
      </c>
      <c r="U935" s="28" t="s">
        <v>237</v>
      </c>
      <c r="V935" s="28" t="s">
        <v>129</v>
      </c>
      <c r="W935" s="28">
        <v>0.34359714222723237</v>
      </c>
      <c r="X935" s="27">
        <v>3798.2406690073462</v>
      </c>
      <c r="Y935" s="30">
        <f t="shared" si="502"/>
        <v>3.0417367274538699E-4</v>
      </c>
      <c r="Z935" s="27">
        <f t="shared" si="503"/>
        <v>3798.2406690073462</v>
      </c>
      <c r="AA935" s="27">
        <v>0</v>
      </c>
      <c r="AB935" s="27">
        <v>0</v>
      </c>
      <c r="AC935" s="27">
        <v>64</v>
      </c>
      <c r="AD935" s="27">
        <v>0</v>
      </c>
      <c r="AE935" s="27">
        <v>7384</v>
      </c>
      <c r="AF935" s="27">
        <f t="shared" si="504"/>
        <v>7384</v>
      </c>
      <c r="AG935" s="27">
        <f t="shared" si="505"/>
        <v>2</v>
      </c>
      <c r="AH935" s="27">
        <v>0</v>
      </c>
      <c r="AI935" s="27">
        <v>0</v>
      </c>
      <c r="AJ935" s="27">
        <v>0</v>
      </c>
      <c r="AK935" s="27">
        <v>0</v>
      </c>
      <c r="AL935" s="27">
        <v>7384</v>
      </c>
      <c r="AM935" s="27">
        <v>7384</v>
      </c>
      <c r="AN935" s="27">
        <f t="shared" si="506"/>
        <v>1</v>
      </c>
      <c r="AO935" s="27">
        <v>0</v>
      </c>
      <c r="AP935" s="30">
        <f t="shared" si="507"/>
        <v>0</v>
      </c>
      <c r="AQ935" s="30">
        <f t="shared" si="508"/>
        <v>0</v>
      </c>
      <c r="AR935" s="31">
        <f t="shared" si="509"/>
        <v>0</v>
      </c>
      <c r="AS935" s="31">
        <f t="shared" si="498"/>
        <v>0</v>
      </c>
      <c r="AT935" s="32">
        <f t="shared" si="510"/>
        <v>0</v>
      </c>
      <c r="AU935" s="24">
        <v>747.66738148645766</v>
      </c>
      <c r="AV935" s="28">
        <f t="shared" si="511"/>
        <v>2.0763130242543087E-2</v>
      </c>
      <c r="AW935" s="30">
        <f t="shared" si="512"/>
        <v>2.6666586920600028E-4</v>
      </c>
      <c r="AX935" s="33">
        <f t="shared" si="513"/>
        <v>2.0763130242543087E-2</v>
      </c>
      <c r="AY935" s="30">
        <f t="shared" si="514"/>
        <v>2.6666586920600028E-4</v>
      </c>
      <c r="AZ935" s="31">
        <f t="shared" si="515"/>
        <v>0.89683284823805665</v>
      </c>
      <c r="BA935" s="31">
        <f t="shared" si="526"/>
        <v>747.66738148645766</v>
      </c>
      <c r="BB935" s="33">
        <f t="shared" si="516"/>
        <v>0</v>
      </c>
      <c r="BC935" s="31">
        <f t="shared" si="517"/>
        <v>0.44894109625473222</v>
      </c>
      <c r="BD935" s="30">
        <f t="shared" si="518"/>
        <v>3.0417367274538699E-4</v>
      </c>
      <c r="BE935" s="31">
        <f t="shared" si="519"/>
        <v>0.94323796807152493</v>
      </c>
      <c r="BF935" s="31">
        <f t="shared" si="520"/>
        <v>0.42904642799050086</v>
      </c>
      <c r="BG935" s="31">
        <f t="shared" si="521"/>
        <v>0.65114771782309067</v>
      </c>
      <c r="BH935" s="24">
        <v>83.42</v>
      </c>
      <c r="BI935" s="24">
        <v>162.81132321699999</v>
      </c>
      <c r="BJ935" s="24">
        <f t="shared" si="529"/>
        <v>67.896647457627168</v>
      </c>
      <c r="BK935" s="28">
        <f t="shared" si="530"/>
        <v>3.3948323728813581E-2</v>
      </c>
      <c r="BL935" s="28" t="str">
        <f t="shared" si="522"/>
        <v>FALSETRUE</v>
      </c>
      <c r="BM935" s="24" t="str">
        <f t="shared" si="523"/>
        <v>FALSETRUE</v>
      </c>
      <c r="BN935" s="28">
        <v>0.36829999999999996</v>
      </c>
      <c r="BO935" s="28">
        <f t="shared" si="524"/>
        <v>0.32737777777777777</v>
      </c>
      <c r="BP935" s="24">
        <v>5.8</v>
      </c>
      <c r="BQ935" s="24">
        <f t="shared" si="528"/>
        <v>362.66666666666669</v>
      </c>
      <c r="BR935" s="24">
        <v>6</v>
      </c>
      <c r="BS935" s="28">
        <v>13.35</v>
      </c>
      <c r="BT935" s="28">
        <v>1192.6890000000001</v>
      </c>
      <c r="BU935" s="24">
        <v>0.28999999999999998</v>
      </c>
      <c r="BV935" s="28">
        <v>14.15</v>
      </c>
      <c r="BW935" s="28">
        <v>1264.1610000000001</v>
      </c>
      <c r="BX935" s="24">
        <v>2238</v>
      </c>
      <c r="BY935" s="24">
        <v>6077</v>
      </c>
      <c r="BZ935" s="24">
        <v>619</v>
      </c>
      <c r="CA935" s="24">
        <v>1768</v>
      </c>
      <c r="CB935" s="24">
        <v>943</v>
      </c>
      <c r="CC935" s="24">
        <v>6223</v>
      </c>
      <c r="CD935" s="24">
        <v>47.01</v>
      </c>
      <c r="CE935" s="24">
        <v>31.22</v>
      </c>
      <c r="CF935" s="24">
        <v>98.49</v>
      </c>
      <c r="CG935" s="24">
        <v>7453</v>
      </c>
      <c r="CH935" s="24">
        <v>1481</v>
      </c>
      <c r="CI935" s="24">
        <v>16.579999999999998</v>
      </c>
      <c r="CJ935" s="24" t="s">
        <v>98</v>
      </c>
      <c r="CK935" s="24">
        <v>2466</v>
      </c>
      <c r="CL935" s="28">
        <v>1.02</v>
      </c>
      <c r="CM935" s="28">
        <v>3.7</v>
      </c>
      <c r="CN935" s="24">
        <v>951</v>
      </c>
      <c r="CO935" s="24">
        <v>38.630000000000003</v>
      </c>
      <c r="CP935" s="24">
        <v>186</v>
      </c>
      <c r="CQ935" s="24">
        <v>776</v>
      </c>
      <c r="CR935" s="24">
        <v>1214</v>
      </c>
      <c r="CS935" s="24">
        <v>2176</v>
      </c>
      <c r="CT935" s="24">
        <v>328</v>
      </c>
      <c r="CU935" s="24">
        <v>872</v>
      </c>
      <c r="CV935" s="24">
        <v>667</v>
      </c>
      <c r="CW935" s="24">
        <v>618</v>
      </c>
      <c r="CX935" s="24">
        <v>55.41</v>
      </c>
      <c r="CY935" s="24">
        <v>96.04</v>
      </c>
      <c r="CZ935" s="24">
        <v>83.27</v>
      </c>
      <c r="DA935" s="24">
        <v>51.37</v>
      </c>
      <c r="DB935" s="24">
        <v>434</v>
      </c>
      <c r="DC935" s="24">
        <v>5.04</v>
      </c>
      <c r="DD935" s="24">
        <v>6.21</v>
      </c>
      <c r="DE935" s="24">
        <v>87</v>
      </c>
      <c r="DF935" s="24">
        <v>3.53</v>
      </c>
      <c r="DG935" s="24">
        <v>6.9</v>
      </c>
      <c r="DH935" s="24">
        <v>5.62</v>
      </c>
    </row>
    <row r="936" spans="1:112" ht="12.3" customHeight="1">
      <c r="A936" s="24">
        <v>947</v>
      </c>
      <c r="B936" s="24" t="s">
        <v>452</v>
      </c>
      <c r="C936" s="24" t="s">
        <v>453</v>
      </c>
      <c r="D936" s="25" t="s">
        <v>1133</v>
      </c>
      <c r="E936" s="25" t="s">
        <v>1134</v>
      </c>
      <c r="F936" s="25" t="s">
        <v>1278</v>
      </c>
      <c r="G936" s="25" t="s">
        <v>1279</v>
      </c>
      <c r="H936" s="25" t="s">
        <v>195</v>
      </c>
      <c r="I936" s="26">
        <v>12678</v>
      </c>
      <c r="J936" s="27">
        <v>15686.921954194619</v>
      </c>
      <c r="K936" s="27">
        <f t="shared" si="499"/>
        <v>3136.5371999999998</v>
      </c>
      <c r="L936" s="24">
        <v>2637</v>
      </c>
      <c r="M936" s="24">
        <v>716</v>
      </c>
      <c r="N936" s="24">
        <v>151</v>
      </c>
      <c r="O936" s="24">
        <f t="shared" si="500"/>
        <v>867</v>
      </c>
      <c r="P936" s="28">
        <v>24.74</v>
      </c>
      <c r="Q936" s="28">
        <f t="shared" si="501"/>
        <v>0.43788748585669351</v>
      </c>
      <c r="R936" s="29">
        <v>0.42922731028359684</v>
      </c>
      <c r="S936" s="29">
        <v>6.130724121518355E-2</v>
      </c>
      <c r="T936" s="29">
        <v>0.3065746512917667</v>
      </c>
      <c r="U936" s="28" t="s">
        <v>237</v>
      </c>
      <c r="V936" s="28" t="s">
        <v>129</v>
      </c>
      <c r="W936" s="28">
        <v>0.4495289951719581</v>
      </c>
      <c r="X936" s="27">
        <v>7051.7262634100362</v>
      </c>
      <c r="Y936" s="30">
        <f t="shared" si="502"/>
        <v>5.6472184457366363E-4</v>
      </c>
      <c r="Z936" s="27">
        <f t="shared" si="503"/>
        <v>7051.7262634100362</v>
      </c>
      <c r="AA936" s="27">
        <v>0</v>
      </c>
      <c r="AB936" s="27">
        <v>0</v>
      </c>
      <c r="AC936" s="27">
        <v>153</v>
      </c>
      <c r="AD936" s="27">
        <v>0</v>
      </c>
      <c r="AE936" s="27">
        <v>0</v>
      </c>
      <c r="AF936" s="27">
        <f t="shared" si="504"/>
        <v>153</v>
      </c>
      <c r="AG936" s="27">
        <f t="shared" si="505"/>
        <v>1</v>
      </c>
      <c r="AH936" s="27">
        <v>0</v>
      </c>
      <c r="AI936" s="27">
        <v>0</v>
      </c>
      <c r="AJ936" s="27">
        <v>153</v>
      </c>
      <c r="AK936" s="27">
        <v>0</v>
      </c>
      <c r="AL936" s="27">
        <v>0</v>
      </c>
      <c r="AM936" s="27">
        <v>153</v>
      </c>
      <c r="AN936" s="27">
        <f t="shared" si="506"/>
        <v>1</v>
      </c>
      <c r="AO936" s="27">
        <v>0</v>
      </c>
      <c r="AP936" s="30">
        <f t="shared" si="507"/>
        <v>0</v>
      </c>
      <c r="AQ936" s="30">
        <f t="shared" si="508"/>
        <v>0</v>
      </c>
      <c r="AR936" s="31">
        <f t="shared" si="509"/>
        <v>0</v>
      </c>
      <c r="AS936" s="31">
        <f t="shared" si="498"/>
        <v>0</v>
      </c>
      <c r="AT936" s="32">
        <f t="shared" si="510"/>
        <v>0</v>
      </c>
      <c r="AU936" s="24">
        <v>1672.2478620396842</v>
      </c>
      <c r="AV936" s="28">
        <f t="shared" si="511"/>
        <v>4.6439233564415011E-2</v>
      </c>
      <c r="AW936" s="30">
        <f t="shared" si="512"/>
        <v>5.9643023181260059E-4</v>
      </c>
      <c r="AX936" s="33">
        <f t="shared" si="513"/>
        <v>4.6439233564415011E-2</v>
      </c>
      <c r="AY936" s="30">
        <f t="shared" si="514"/>
        <v>5.9643023181260059E-4</v>
      </c>
      <c r="AZ936" s="31">
        <f t="shared" si="515"/>
        <v>0.89953794496171147</v>
      </c>
      <c r="BA936" s="31">
        <f t="shared" si="526"/>
        <v>1672.2478620396842</v>
      </c>
      <c r="BB936" s="33">
        <f t="shared" si="516"/>
        <v>0</v>
      </c>
      <c r="BC936" s="31">
        <f t="shared" si="517"/>
        <v>0.45840149626990784</v>
      </c>
      <c r="BD936" s="30">
        <f t="shared" si="518"/>
        <v>5.6472184457366363E-4</v>
      </c>
      <c r="BE936" s="31">
        <f t="shared" si="519"/>
        <v>0.94424688949020719</v>
      </c>
      <c r="BF936" s="31">
        <f t="shared" si="520"/>
        <v>0.46478020216891297</v>
      </c>
      <c r="BG936" s="31">
        <f t="shared" si="521"/>
        <v>0.70537953048368662</v>
      </c>
      <c r="BH936" s="24">
        <v>99.94</v>
      </c>
      <c r="BI936" s="24">
        <v>68.462527467699999</v>
      </c>
      <c r="BJ936" s="24">
        <f t="shared" si="529"/>
        <v>229.13150499147972</v>
      </c>
      <c r="BK936" s="28">
        <f t="shared" si="530"/>
        <v>0.11456575249573986</v>
      </c>
      <c r="BL936" s="28" t="str">
        <f t="shared" si="522"/>
        <v>FALSETRUE</v>
      </c>
      <c r="BM936" s="24" t="str">
        <f t="shared" si="523"/>
        <v>FALSETRUE</v>
      </c>
      <c r="BN936" s="28">
        <v>0.38619999999999999</v>
      </c>
      <c r="BO936" s="28">
        <f t="shared" si="524"/>
        <v>0.34328888888888887</v>
      </c>
      <c r="BP936" s="24">
        <v>5.23</v>
      </c>
      <c r="BQ936" s="24">
        <f t="shared" si="528"/>
        <v>177.14285714285714</v>
      </c>
      <c r="BR936" s="24">
        <v>21</v>
      </c>
      <c r="BS936" s="28">
        <v>3.13</v>
      </c>
      <c r="BT936" s="28">
        <v>396.82140000000004</v>
      </c>
      <c r="BU936" s="24">
        <v>0.43</v>
      </c>
      <c r="BV936" s="28">
        <v>15.39</v>
      </c>
      <c r="BW936" s="28">
        <v>1951.1442000000002</v>
      </c>
      <c r="BX936" s="24">
        <v>3325</v>
      </c>
      <c r="BY936" s="24">
        <v>8610</v>
      </c>
      <c r="BZ936" s="24">
        <v>743</v>
      </c>
      <c r="CA936" s="24">
        <v>2580</v>
      </c>
      <c r="CB936" s="24">
        <v>1549</v>
      </c>
      <c r="CC936" s="24">
        <v>8549</v>
      </c>
      <c r="CD936" s="24">
        <v>47.25</v>
      </c>
      <c r="CE936" s="24">
        <v>29.98</v>
      </c>
      <c r="CF936" s="24">
        <v>95.29</v>
      </c>
      <c r="CG936" s="24">
        <v>12670</v>
      </c>
      <c r="CH936" s="24">
        <v>8</v>
      </c>
      <c r="CI936" s="24">
        <v>0.06</v>
      </c>
      <c r="CJ936" s="24" t="s">
        <v>98</v>
      </c>
      <c r="CK936" s="24">
        <v>3574</v>
      </c>
      <c r="CL936" s="28">
        <v>1.02</v>
      </c>
      <c r="CM936" s="28">
        <v>3.6</v>
      </c>
      <c r="CN936" s="24">
        <v>1421</v>
      </c>
      <c r="CO936" s="24">
        <v>39.82</v>
      </c>
      <c r="CP936" s="24">
        <v>953</v>
      </c>
      <c r="CQ936" s="24">
        <v>1823</v>
      </c>
      <c r="CR936" s="24">
        <v>693</v>
      </c>
      <c r="CS936" s="24">
        <v>3720</v>
      </c>
      <c r="CT936" s="24">
        <v>476</v>
      </c>
      <c r="CU936" s="24">
        <v>1345</v>
      </c>
      <c r="CV936" s="24">
        <v>1062</v>
      </c>
      <c r="CW936" s="24">
        <v>849</v>
      </c>
      <c r="CX936" s="24">
        <v>55.74</v>
      </c>
      <c r="CY936" s="24">
        <v>97.18</v>
      </c>
      <c r="CZ936" s="24">
        <v>82.84</v>
      </c>
      <c r="DA936" s="24">
        <v>50.57</v>
      </c>
      <c r="DB936" s="24">
        <v>553</v>
      </c>
      <c r="DC936" s="24">
        <v>3.06</v>
      </c>
      <c r="DD936" s="24">
        <v>5.74</v>
      </c>
      <c r="DE936" s="24">
        <v>121</v>
      </c>
      <c r="DF936" s="24">
        <v>3.39</v>
      </c>
      <c r="DG936" s="24">
        <v>14.82</v>
      </c>
      <c r="DH936" s="24">
        <v>4.7699999999999996</v>
      </c>
    </row>
    <row r="937" spans="1:112" ht="12.3" customHeight="1">
      <c r="A937" s="24">
        <v>948</v>
      </c>
      <c r="B937" s="24" t="s">
        <v>452</v>
      </c>
      <c r="C937" s="24" t="s">
        <v>453</v>
      </c>
      <c r="D937" s="25" t="s">
        <v>1133</v>
      </c>
      <c r="E937" s="25" t="s">
        <v>1134</v>
      </c>
      <c r="F937" s="25" t="s">
        <v>1135</v>
      </c>
      <c r="G937" s="25" t="s">
        <v>1136</v>
      </c>
      <c r="H937" s="25" t="s">
        <v>195</v>
      </c>
      <c r="I937" s="26">
        <v>18344</v>
      </c>
      <c r="J937" s="27">
        <v>22697.657069549306</v>
      </c>
      <c r="K937" s="27">
        <f t="shared" si="499"/>
        <v>4063.1960000000004</v>
      </c>
      <c r="L937" s="24">
        <v>3794</v>
      </c>
      <c r="M937" s="24">
        <v>873</v>
      </c>
      <c r="N937" s="24">
        <v>206</v>
      </c>
      <c r="O937" s="24">
        <f t="shared" si="500"/>
        <v>1079</v>
      </c>
      <c r="P937" s="28">
        <v>22.150000000000002</v>
      </c>
      <c r="Q937" s="28">
        <f t="shared" si="501"/>
        <v>0.42120667389983479</v>
      </c>
      <c r="R937" s="29">
        <v>0.42922731028359684</v>
      </c>
      <c r="S937" s="29">
        <v>6.130724121518355E-2</v>
      </c>
      <c r="T937" s="29">
        <v>0.3065746512917667</v>
      </c>
      <c r="U937" s="28" t="s">
        <v>237</v>
      </c>
      <c r="V937" s="28" t="s">
        <v>129</v>
      </c>
      <c r="W937" s="28">
        <v>0.40246836067335784</v>
      </c>
      <c r="X937" s="27">
        <v>9135.0888319075602</v>
      </c>
      <c r="Y937" s="30">
        <f t="shared" si="502"/>
        <v>7.3156331127981905E-4</v>
      </c>
      <c r="Z937" s="27">
        <f t="shared" si="503"/>
        <v>9135.0888319075602</v>
      </c>
      <c r="AA937" s="27">
        <v>0</v>
      </c>
      <c r="AB937" s="27">
        <v>0</v>
      </c>
      <c r="AC937" s="27">
        <v>100</v>
      </c>
      <c r="AD937" s="27">
        <v>0</v>
      </c>
      <c r="AE937" s="27">
        <v>0</v>
      </c>
      <c r="AF937" s="27">
        <f t="shared" si="504"/>
        <v>100</v>
      </c>
      <c r="AG937" s="27">
        <f t="shared" si="505"/>
        <v>1</v>
      </c>
      <c r="AH937" s="27">
        <v>0</v>
      </c>
      <c r="AI937" s="27">
        <v>0</v>
      </c>
      <c r="AJ937" s="27">
        <v>0</v>
      </c>
      <c r="AK937" s="27">
        <v>0</v>
      </c>
      <c r="AL937" s="27">
        <v>0</v>
      </c>
      <c r="AM937" s="27">
        <v>0</v>
      </c>
      <c r="AN937" s="27">
        <f t="shared" si="506"/>
        <v>0</v>
      </c>
      <c r="AO937" s="27">
        <v>0</v>
      </c>
      <c r="AP937" s="30">
        <f t="shared" si="507"/>
        <v>0</v>
      </c>
      <c r="AQ937" s="30">
        <f t="shared" si="508"/>
        <v>0</v>
      </c>
      <c r="AR937" s="31">
        <f t="shared" si="509"/>
        <v>0</v>
      </c>
      <c r="AS937" s="31">
        <f t="shared" si="498"/>
        <v>0</v>
      </c>
      <c r="AT937" s="32">
        <f t="shared" si="510"/>
        <v>0</v>
      </c>
      <c r="AU937" s="24">
        <v>2141.1316787822639</v>
      </c>
      <c r="AV937" s="28">
        <f t="shared" si="511"/>
        <v>5.9460392433605597E-2</v>
      </c>
      <c r="AW937" s="30">
        <f t="shared" si="512"/>
        <v>7.6366410297560477E-4</v>
      </c>
      <c r="AX937" s="33">
        <f t="shared" si="513"/>
        <v>5.9460392433605597E-2</v>
      </c>
      <c r="AY937" s="30">
        <f t="shared" si="514"/>
        <v>7.6366410297560477E-4</v>
      </c>
      <c r="AZ937" s="31">
        <f t="shared" si="515"/>
        <v>0.90090978451827042</v>
      </c>
      <c r="BA937" s="31">
        <f t="shared" si="526"/>
        <v>2141.1316787822639</v>
      </c>
      <c r="BB937" s="33">
        <f t="shared" si="516"/>
        <v>0</v>
      </c>
      <c r="BC937" s="31">
        <f t="shared" si="517"/>
        <v>0.46319916241182429</v>
      </c>
      <c r="BD937" s="30">
        <f t="shared" si="518"/>
        <v>7.3156331127981905E-4</v>
      </c>
      <c r="BE937" s="31">
        <f t="shared" si="519"/>
        <v>0.9448929501710519</v>
      </c>
      <c r="BF937" s="31">
        <f t="shared" si="520"/>
        <v>0.44936429138522982</v>
      </c>
      <c r="BG937" s="31">
        <f t="shared" si="521"/>
        <v>0.68198337922804242</v>
      </c>
      <c r="BH937" s="24">
        <v>99.64</v>
      </c>
      <c r="BI937" s="24">
        <v>57.330769419399999</v>
      </c>
      <c r="BJ937" s="24">
        <f t="shared" si="529"/>
        <v>395.9070722303739</v>
      </c>
      <c r="BK937" s="28">
        <f t="shared" si="530"/>
        <v>0.19795353611518696</v>
      </c>
      <c r="BL937" s="28" t="str">
        <f t="shared" si="522"/>
        <v>FALSETRUE</v>
      </c>
      <c r="BM937" s="24" t="str">
        <f t="shared" si="523"/>
        <v>FALSETRUE</v>
      </c>
      <c r="BN937" s="28">
        <v>0.46380000000000005</v>
      </c>
      <c r="BO937" s="28">
        <f t="shared" si="524"/>
        <v>0.41226666666666673</v>
      </c>
      <c r="BP937" s="24">
        <v>7.97</v>
      </c>
      <c r="BQ937" s="24">
        <f t="shared" si="528"/>
        <v>312.94117647058823</v>
      </c>
      <c r="BR937" s="24">
        <v>17</v>
      </c>
      <c r="BS937" s="28">
        <v>4.59</v>
      </c>
      <c r="BT937" s="28">
        <v>841.98959999999988</v>
      </c>
      <c r="BU937" s="24">
        <v>0.04</v>
      </c>
      <c r="BV937" s="28">
        <v>11.359999999999998</v>
      </c>
      <c r="BW937" s="28">
        <v>2083.8783999999996</v>
      </c>
      <c r="BX937" s="24">
        <v>5473</v>
      </c>
      <c r="BY937" s="24">
        <v>11801</v>
      </c>
      <c r="BZ937" s="24">
        <v>1070</v>
      </c>
      <c r="CA937" s="24">
        <v>4263</v>
      </c>
      <c r="CB937" s="24">
        <v>2405</v>
      </c>
      <c r="CC937" s="24">
        <v>11676</v>
      </c>
      <c r="CD937" s="24">
        <v>55.44</v>
      </c>
      <c r="CE937" s="24">
        <v>28.63</v>
      </c>
      <c r="CF937" s="24">
        <v>98.74</v>
      </c>
      <c r="CG937" s="24">
        <v>18278</v>
      </c>
      <c r="CH937" s="24">
        <v>66</v>
      </c>
      <c r="CI937" s="24">
        <v>0.36</v>
      </c>
      <c r="CJ937" s="24" t="s">
        <v>98</v>
      </c>
      <c r="CK937" s="24">
        <v>4907</v>
      </c>
      <c r="CL937" s="28">
        <v>1.01</v>
      </c>
      <c r="CM937" s="28">
        <v>3.77</v>
      </c>
      <c r="CN937" s="24">
        <v>1850</v>
      </c>
      <c r="CO937" s="24">
        <v>37.700000000000003</v>
      </c>
      <c r="CP937" s="24">
        <v>993</v>
      </c>
      <c r="CQ937" s="24">
        <v>2361</v>
      </c>
      <c r="CR937" s="24">
        <v>1966</v>
      </c>
      <c r="CS937" s="24">
        <v>5320</v>
      </c>
      <c r="CT937" s="24">
        <v>779</v>
      </c>
      <c r="CU937" s="24">
        <v>2194</v>
      </c>
      <c r="CV937" s="24">
        <v>1646</v>
      </c>
      <c r="CW937" s="24">
        <v>954</v>
      </c>
      <c r="CX937" s="24">
        <v>55.17</v>
      </c>
      <c r="CY937" s="24">
        <v>97.04</v>
      </c>
      <c r="CZ937" s="24">
        <v>82.18</v>
      </c>
      <c r="DA937" s="24">
        <v>39.75</v>
      </c>
      <c r="DB937" s="24">
        <v>1187</v>
      </c>
      <c r="DC937" s="24">
        <v>3.86</v>
      </c>
      <c r="DD937" s="24">
        <v>6.73</v>
      </c>
      <c r="DE937" s="24">
        <v>151</v>
      </c>
      <c r="DF937" s="24">
        <v>3.08</v>
      </c>
      <c r="DG937" s="24">
        <v>7.95</v>
      </c>
      <c r="DH937" s="24">
        <v>8.41</v>
      </c>
    </row>
    <row r="938" spans="1:112" ht="12.3" customHeight="1">
      <c r="A938" s="24">
        <v>949</v>
      </c>
      <c r="B938" s="24" t="s">
        <v>452</v>
      </c>
      <c r="C938" s="24" t="s">
        <v>453</v>
      </c>
      <c r="D938" s="25" t="s">
        <v>1133</v>
      </c>
      <c r="E938" s="25" t="s">
        <v>1134</v>
      </c>
      <c r="F938" s="25" t="s">
        <v>698</v>
      </c>
      <c r="G938" s="25" t="s">
        <v>2171</v>
      </c>
      <c r="H938" s="25" t="s">
        <v>195</v>
      </c>
      <c r="I938" s="26">
        <v>7593</v>
      </c>
      <c r="J938" s="27">
        <v>9395.0779616816344</v>
      </c>
      <c r="K938" s="27">
        <f t="shared" si="499"/>
        <v>2343.1997999999999</v>
      </c>
      <c r="L938" s="24">
        <v>1405</v>
      </c>
      <c r="M938" s="24">
        <v>494</v>
      </c>
      <c r="N938" s="24">
        <v>133</v>
      </c>
      <c r="O938" s="24">
        <f t="shared" si="500"/>
        <v>627</v>
      </c>
      <c r="P938" s="28">
        <v>30.86</v>
      </c>
      <c r="Q938" s="28">
        <f t="shared" si="501"/>
        <v>0.47844784825369069</v>
      </c>
      <c r="R938" s="29">
        <v>0.42922731028359684</v>
      </c>
      <c r="S938" s="29">
        <v>6.130724121518355E-2</v>
      </c>
      <c r="T938" s="29">
        <v>0.3065746512917667</v>
      </c>
      <c r="U938" s="28" t="s">
        <v>237</v>
      </c>
      <c r="V938" s="28" t="s">
        <v>129</v>
      </c>
      <c r="W938" s="28">
        <v>0.56073018557019516</v>
      </c>
      <c r="X938" s="27">
        <v>5268.1038089001941</v>
      </c>
      <c r="Y938" s="30">
        <f t="shared" si="502"/>
        <v>4.218843995412011E-4</v>
      </c>
      <c r="Z938" s="27">
        <f t="shared" si="503"/>
        <v>5268.1038089001941</v>
      </c>
      <c r="AA938" s="27">
        <v>0</v>
      </c>
      <c r="AB938" s="27">
        <v>0</v>
      </c>
      <c r="AC938" s="27">
        <v>20</v>
      </c>
      <c r="AD938" s="27">
        <v>0</v>
      </c>
      <c r="AE938" s="27">
        <v>0</v>
      </c>
      <c r="AF938" s="27">
        <f t="shared" si="504"/>
        <v>20</v>
      </c>
      <c r="AG938" s="27">
        <f t="shared" si="505"/>
        <v>1</v>
      </c>
      <c r="AH938" s="27">
        <v>0</v>
      </c>
      <c r="AI938" s="27">
        <v>0</v>
      </c>
      <c r="AJ938" s="27">
        <v>20</v>
      </c>
      <c r="AK938" s="27">
        <v>0</v>
      </c>
      <c r="AL938" s="27">
        <v>0</v>
      </c>
      <c r="AM938" s="27">
        <v>20</v>
      </c>
      <c r="AN938" s="27">
        <f t="shared" si="506"/>
        <v>1</v>
      </c>
      <c r="AO938" s="27">
        <v>0</v>
      </c>
      <c r="AP938" s="30">
        <f t="shared" si="507"/>
        <v>0</v>
      </c>
      <c r="AQ938" s="30">
        <f t="shared" si="508"/>
        <v>0</v>
      </c>
      <c r="AR938" s="31">
        <f t="shared" si="509"/>
        <v>0</v>
      </c>
      <c r="AS938" s="31">
        <f t="shared" si="498"/>
        <v>0</v>
      </c>
      <c r="AT938" s="32">
        <f t="shared" si="510"/>
        <v>0</v>
      </c>
      <c r="AU938" s="24">
        <v>1091.1809411195998</v>
      </c>
      <c r="AV938" s="28">
        <f t="shared" si="511"/>
        <v>3.0302688815450698E-2</v>
      </c>
      <c r="AW938" s="30">
        <f t="shared" si="512"/>
        <v>3.8918471145039506E-4</v>
      </c>
      <c r="AX938" s="33">
        <f t="shared" si="513"/>
        <v>3.0302688815450698E-2</v>
      </c>
      <c r="AY938" s="30">
        <f t="shared" si="514"/>
        <v>3.8918471145039506E-4</v>
      </c>
      <c r="AZ938" s="31">
        <f t="shared" si="515"/>
        <v>0.89783788503500328</v>
      </c>
      <c r="BA938" s="31">
        <f t="shared" si="526"/>
        <v>1091.1809411195998</v>
      </c>
      <c r="BB938" s="33">
        <f t="shared" si="516"/>
        <v>0</v>
      </c>
      <c r="BC938" s="31">
        <f t="shared" si="517"/>
        <v>0.45245596137801697</v>
      </c>
      <c r="BD938" s="30">
        <f t="shared" si="518"/>
        <v>4.218843995412011E-4</v>
      </c>
      <c r="BE938" s="31">
        <f t="shared" si="519"/>
        <v>0.94369377965001189</v>
      </c>
      <c r="BF938" s="31">
        <f t="shared" si="520"/>
        <v>0.50161528320658277</v>
      </c>
      <c r="BG938" s="31">
        <f t="shared" si="521"/>
        <v>0.76128275537672396</v>
      </c>
      <c r="BH938" s="24">
        <v>38.14</v>
      </c>
      <c r="BI938" s="24">
        <v>121.120803376</v>
      </c>
      <c r="BJ938" s="24">
        <f t="shared" si="529"/>
        <v>77.567830627048679</v>
      </c>
      <c r="BK938" s="28">
        <f t="shared" si="530"/>
        <v>3.8783915313524341E-2</v>
      </c>
      <c r="BL938" s="28" t="str">
        <f t="shared" si="522"/>
        <v>TRUEFALSE</v>
      </c>
      <c r="BM938" s="24" t="str">
        <f t="shared" si="523"/>
        <v>FALSEFALSE</v>
      </c>
      <c r="BN938" s="28">
        <v>0.42030000000000001</v>
      </c>
      <c r="BO938" s="28">
        <f t="shared" si="524"/>
        <v>0.37359999999999999</v>
      </c>
      <c r="BP938" s="24">
        <v>11.28</v>
      </c>
      <c r="BQ938" s="24">
        <f t="shared" si="528"/>
        <v>84.608695652173907</v>
      </c>
      <c r="BR938" s="24">
        <v>23</v>
      </c>
      <c r="BS938" s="28">
        <v>28.629999999999995</v>
      </c>
      <c r="BT938" s="28">
        <v>2173.8758999999995</v>
      </c>
      <c r="BU938" s="24">
        <v>0.87</v>
      </c>
      <c r="BV938" s="28">
        <v>13.29</v>
      </c>
      <c r="BW938" s="28">
        <v>1009.1096999999999</v>
      </c>
      <c r="BX938" s="24">
        <v>2026</v>
      </c>
      <c r="BY938" s="24">
        <v>4820</v>
      </c>
      <c r="BZ938" s="24">
        <v>747</v>
      </c>
      <c r="CA938" s="24">
        <v>1546</v>
      </c>
      <c r="CB938" s="24">
        <v>938</v>
      </c>
      <c r="CC938" s="24">
        <v>5109</v>
      </c>
      <c r="CD938" s="24">
        <v>57.53</v>
      </c>
      <c r="CE938" s="24">
        <v>32.049999999999997</v>
      </c>
      <c r="CF938" s="24">
        <v>108.26</v>
      </c>
      <c r="CG938" s="24">
        <v>2896</v>
      </c>
      <c r="CH938" s="24">
        <v>4697</v>
      </c>
      <c r="CI938" s="24">
        <v>61.86</v>
      </c>
      <c r="CJ938" s="24" t="s">
        <v>1980</v>
      </c>
      <c r="CK938" s="24">
        <v>2098</v>
      </c>
      <c r="CL938" s="28">
        <v>1.02</v>
      </c>
      <c r="CM938" s="28">
        <v>3.67</v>
      </c>
      <c r="CN938" s="24">
        <v>657</v>
      </c>
      <c r="CO938" s="24">
        <v>31.33</v>
      </c>
      <c r="CP938" s="24">
        <v>312</v>
      </c>
      <c r="CQ938" s="24">
        <v>931</v>
      </c>
      <c r="CR938" s="24">
        <v>630</v>
      </c>
      <c r="CS938" s="24">
        <v>1946</v>
      </c>
      <c r="CT938" s="24">
        <v>307</v>
      </c>
      <c r="CU938" s="24">
        <v>834</v>
      </c>
      <c r="CV938" s="24">
        <v>623</v>
      </c>
      <c r="CW938" s="24">
        <v>409</v>
      </c>
      <c r="CX938" s="24">
        <v>60.43</v>
      </c>
      <c r="CY938" s="24">
        <v>97.66</v>
      </c>
      <c r="CZ938" s="24">
        <v>80.7</v>
      </c>
      <c r="DA938" s="24">
        <v>45.65</v>
      </c>
      <c r="DB938" s="24">
        <v>715</v>
      </c>
      <c r="DC938" s="24">
        <v>3.18</v>
      </c>
      <c r="DD938" s="24">
        <v>9.16</v>
      </c>
      <c r="DE938" s="24">
        <v>179</v>
      </c>
      <c r="DF938" s="24">
        <v>8.5399999999999991</v>
      </c>
      <c r="DG938" s="24">
        <v>7.25</v>
      </c>
      <c r="DH938" s="24">
        <v>13.39</v>
      </c>
    </row>
    <row r="939" spans="1:112" ht="12.3" customHeight="1">
      <c r="A939" s="24">
        <v>950</v>
      </c>
      <c r="B939" s="24" t="s">
        <v>452</v>
      </c>
      <c r="C939" s="24" t="s">
        <v>453</v>
      </c>
      <c r="D939" s="25" t="s">
        <v>1417</v>
      </c>
      <c r="E939" s="25" t="s">
        <v>1418</v>
      </c>
      <c r="F939" s="25" t="s">
        <v>1417</v>
      </c>
      <c r="G939" s="25" t="s">
        <v>1594</v>
      </c>
      <c r="H939" s="25" t="s">
        <v>195</v>
      </c>
      <c r="I939" s="26">
        <v>12855</v>
      </c>
      <c r="J939" s="27">
        <v>15895.560639528769</v>
      </c>
      <c r="K939" s="27">
        <f t="shared" si="499"/>
        <v>1351.0604999999998</v>
      </c>
      <c r="L939" s="24">
        <v>3272</v>
      </c>
      <c r="M939" s="24">
        <v>307</v>
      </c>
      <c r="N939" s="24">
        <v>77</v>
      </c>
      <c r="O939" s="24">
        <f t="shared" si="500"/>
        <v>384</v>
      </c>
      <c r="P939" s="28">
        <v>10.51</v>
      </c>
      <c r="Q939" s="28">
        <f t="shared" si="501"/>
        <v>0.37166904305417975</v>
      </c>
      <c r="R939" s="29">
        <v>0.36907426516777547</v>
      </c>
      <c r="S939" s="29">
        <v>2.0405246346687937E-2</v>
      </c>
      <c r="T939" s="29">
        <v>0.22244168483789648</v>
      </c>
      <c r="U939" s="28" t="s">
        <v>237</v>
      </c>
      <c r="V939" s="28" t="s">
        <v>129</v>
      </c>
      <c r="W939" s="28">
        <v>0.26059997336361418</v>
      </c>
      <c r="X939" s="27">
        <v>4142.3826792609107</v>
      </c>
      <c r="Y939" s="30">
        <f t="shared" si="502"/>
        <v>3.3173352171940278E-4</v>
      </c>
      <c r="Z939" s="27">
        <f t="shared" si="503"/>
        <v>4142.3826792609107</v>
      </c>
      <c r="AA939" s="27">
        <v>0</v>
      </c>
      <c r="AB939" s="27">
        <v>0</v>
      </c>
      <c r="AC939" s="27">
        <v>65</v>
      </c>
      <c r="AD939" s="27">
        <v>0</v>
      </c>
      <c r="AE939" s="27">
        <v>4172</v>
      </c>
      <c r="AF939" s="27">
        <f t="shared" si="504"/>
        <v>4172</v>
      </c>
      <c r="AG939" s="27">
        <f t="shared" si="505"/>
        <v>2</v>
      </c>
      <c r="AH939" s="27">
        <v>0</v>
      </c>
      <c r="AI939" s="27">
        <v>0</v>
      </c>
      <c r="AJ939" s="27">
        <v>0</v>
      </c>
      <c r="AK939" s="27">
        <v>0</v>
      </c>
      <c r="AL939" s="27">
        <v>4172</v>
      </c>
      <c r="AM939" s="27">
        <v>4172</v>
      </c>
      <c r="AN939" s="27">
        <f t="shared" si="506"/>
        <v>1</v>
      </c>
      <c r="AO939" s="27">
        <v>0</v>
      </c>
      <c r="AP939" s="30">
        <f t="shared" si="507"/>
        <v>0</v>
      </c>
      <c r="AQ939" s="30">
        <f t="shared" si="508"/>
        <v>0</v>
      </c>
      <c r="AR939" s="31">
        <f t="shared" si="509"/>
        <v>0</v>
      </c>
      <c r="AS939" s="31">
        <f t="shared" si="498"/>
        <v>0</v>
      </c>
      <c r="AT939" s="32">
        <f t="shared" si="510"/>
        <v>0</v>
      </c>
      <c r="AU939" s="24">
        <v>884.73690956947019</v>
      </c>
      <c r="AV939" s="28">
        <f t="shared" si="511"/>
        <v>2.4569625663291968E-2</v>
      </c>
      <c r="AW939" s="30">
        <f t="shared" si="512"/>
        <v>3.155536042510189E-4</v>
      </c>
      <c r="AX939" s="33">
        <f t="shared" si="513"/>
        <v>2.4569625663291968E-2</v>
      </c>
      <c r="AY939" s="30">
        <f t="shared" si="514"/>
        <v>3.155536042510189E-4</v>
      </c>
      <c r="AZ939" s="31">
        <f t="shared" si="515"/>
        <v>0.89723388020783001</v>
      </c>
      <c r="BA939" s="31">
        <f t="shared" si="526"/>
        <v>884.73690956947019</v>
      </c>
      <c r="BB939" s="33">
        <f t="shared" si="516"/>
        <v>0</v>
      </c>
      <c r="BC939" s="31">
        <f t="shared" si="517"/>
        <v>0.43029259034629913</v>
      </c>
      <c r="BD939" s="30">
        <f t="shared" si="518"/>
        <v>3.3173352171940278E-4</v>
      </c>
      <c r="BE939" s="31">
        <f t="shared" si="519"/>
        <v>0.94334468815223171</v>
      </c>
      <c r="BF939" s="31">
        <f t="shared" si="520"/>
        <v>0.4014254650125218</v>
      </c>
      <c r="BG939" s="31">
        <f t="shared" si="521"/>
        <v>0.60922841530978478</v>
      </c>
      <c r="BH939" s="24">
        <v>92.76</v>
      </c>
      <c r="BI939" s="24">
        <v>42.054506599699998</v>
      </c>
      <c r="BJ939" s="24">
        <f t="shared" si="529"/>
        <v>377.97520229715792</v>
      </c>
      <c r="BK939" s="28">
        <f t="shared" si="530"/>
        <v>0.18898760114857896</v>
      </c>
      <c r="BL939" s="28" t="str">
        <f t="shared" si="522"/>
        <v>FALSETRUE</v>
      </c>
      <c r="BM939" s="24" t="str">
        <f t="shared" si="523"/>
        <v>FALSETRUE</v>
      </c>
      <c r="BN939" s="28">
        <v>0.39810000000000001</v>
      </c>
      <c r="BO939" s="28">
        <f t="shared" si="524"/>
        <v>0.35386666666666666</v>
      </c>
      <c r="BP939" s="24">
        <v>3.95</v>
      </c>
      <c r="BQ939" s="24">
        <f t="shared" si="528"/>
        <v>339.5</v>
      </c>
      <c r="BR939" s="24">
        <v>10</v>
      </c>
      <c r="BS939" s="28">
        <v>3.9299999999999997</v>
      </c>
      <c r="BT939" s="28">
        <v>505.20149999999995</v>
      </c>
      <c r="BU939" s="24">
        <v>0.05</v>
      </c>
      <c r="BV939" s="28">
        <v>4.29</v>
      </c>
      <c r="BW939" s="28">
        <v>551.47949999999992</v>
      </c>
      <c r="BX939" s="24">
        <v>3483</v>
      </c>
      <c r="BY939" s="24">
        <v>8750</v>
      </c>
      <c r="BZ939" s="24">
        <v>622</v>
      </c>
      <c r="CA939" s="24">
        <v>2761</v>
      </c>
      <c r="CB939" s="24">
        <v>1484</v>
      </c>
      <c r="CC939" s="24">
        <v>8610</v>
      </c>
      <c r="CD939" s="24">
        <v>46.91</v>
      </c>
      <c r="CE939" s="24">
        <v>29.31</v>
      </c>
      <c r="CF939" s="24">
        <v>96.59</v>
      </c>
      <c r="CG939" s="24">
        <v>11924</v>
      </c>
      <c r="CH939" s="24">
        <v>931</v>
      </c>
      <c r="CI939" s="24">
        <v>7.24</v>
      </c>
      <c r="CJ939" s="24" t="s">
        <v>98</v>
      </c>
      <c r="CK939" s="24">
        <v>3745</v>
      </c>
      <c r="CL939" s="28">
        <v>1.02</v>
      </c>
      <c r="CM939" s="28">
        <v>3.51</v>
      </c>
      <c r="CN939" s="24">
        <v>1421</v>
      </c>
      <c r="CO939" s="24">
        <v>38.03</v>
      </c>
      <c r="CP939" s="24">
        <v>607</v>
      </c>
      <c r="CQ939" s="24">
        <v>1394</v>
      </c>
      <c r="CR939" s="24">
        <v>1106</v>
      </c>
      <c r="CS939" s="24">
        <v>3395</v>
      </c>
      <c r="CT939" s="24">
        <v>574</v>
      </c>
      <c r="CU939" s="24">
        <v>1419</v>
      </c>
      <c r="CV939" s="24">
        <v>1091</v>
      </c>
      <c r="CW939" s="24">
        <v>960</v>
      </c>
      <c r="CX939" s="24">
        <v>62.12</v>
      </c>
      <c r="CY939" s="24">
        <v>97.86</v>
      </c>
      <c r="CZ939" s="24">
        <v>87.91</v>
      </c>
      <c r="DA939" s="24">
        <v>58.64</v>
      </c>
      <c r="DB939" s="24">
        <v>420</v>
      </c>
      <c r="DC939" s="24">
        <v>2.52</v>
      </c>
      <c r="DD939" s="24">
        <v>4.63</v>
      </c>
      <c r="DE939" s="24">
        <v>87</v>
      </c>
      <c r="DF939" s="24">
        <v>2.33</v>
      </c>
      <c r="DG939" s="24">
        <v>2.73</v>
      </c>
      <c r="DH939" s="24">
        <v>2.74</v>
      </c>
    </row>
    <row r="940" spans="1:112" ht="12.3" customHeight="1">
      <c r="A940" s="24">
        <v>951</v>
      </c>
      <c r="B940" s="24" t="s">
        <v>452</v>
      </c>
      <c r="C940" s="24" t="s">
        <v>453</v>
      </c>
      <c r="D940" s="25" t="s">
        <v>1417</v>
      </c>
      <c r="E940" s="25" t="s">
        <v>1418</v>
      </c>
      <c r="F940" s="25" t="s">
        <v>371</v>
      </c>
      <c r="G940" s="25" t="s">
        <v>1861</v>
      </c>
      <c r="H940" s="25" t="s">
        <v>195</v>
      </c>
      <c r="I940" s="26">
        <v>5434</v>
      </c>
      <c r="J940" s="27">
        <v>6719.2902773395035</v>
      </c>
      <c r="K940" s="27">
        <f t="shared" si="499"/>
        <v>771.08459999999991</v>
      </c>
      <c r="L940" s="24">
        <v>1300</v>
      </c>
      <c r="M940" s="24">
        <v>167</v>
      </c>
      <c r="N940" s="24">
        <v>48</v>
      </c>
      <c r="O940" s="24">
        <f t="shared" si="500"/>
        <v>215</v>
      </c>
      <c r="P940" s="28">
        <v>14.19</v>
      </c>
      <c r="Q940" s="28">
        <f t="shared" si="501"/>
        <v>0.40189814138746438</v>
      </c>
      <c r="R940" s="29">
        <v>0.36907426516777547</v>
      </c>
      <c r="S940" s="29">
        <v>2.0405246346687937E-2</v>
      </c>
      <c r="T940" s="29">
        <v>0.22244168483789648</v>
      </c>
      <c r="U940" s="28" t="s">
        <v>237</v>
      </c>
      <c r="V940" s="28" t="s">
        <v>129</v>
      </c>
      <c r="W940" s="28">
        <v>0.35184715718645904</v>
      </c>
      <c r="X940" s="27">
        <v>2364.1631823925181</v>
      </c>
      <c r="Y940" s="30">
        <f t="shared" si="502"/>
        <v>1.8932876055631628E-4</v>
      </c>
      <c r="Z940" s="27">
        <f t="shared" si="503"/>
        <v>2364.1631823925181</v>
      </c>
      <c r="AA940" s="27">
        <v>0</v>
      </c>
      <c r="AB940" s="27">
        <v>0</v>
      </c>
      <c r="AC940" s="27">
        <v>40</v>
      </c>
      <c r="AD940" s="27">
        <v>0</v>
      </c>
      <c r="AE940" s="27">
        <v>0</v>
      </c>
      <c r="AF940" s="27">
        <f t="shared" si="504"/>
        <v>40</v>
      </c>
      <c r="AG940" s="27">
        <f t="shared" si="505"/>
        <v>1</v>
      </c>
      <c r="AH940" s="27">
        <v>0</v>
      </c>
      <c r="AI940" s="27">
        <v>0</v>
      </c>
      <c r="AJ940" s="27">
        <v>0</v>
      </c>
      <c r="AK940" s="27">
        <v>0</v>
      </c>
      <c r="AL940" s="27">
        <v>0</v>
      </c>
      <c r="AM940" s="27">
        <v>0</v>
      </c>
      <c r="AN940" s="27">
        <f t="shared" si="506"/>
        <v>0</v>
      </c>
      <c r="AO940" s="27">
        <v>0</v>
      </c>
      <c r="AP940" s="30">
        <f t="shared" si="507"/>
        <v>0</v>
      </c>
      <c r="AQ940" s="30">
        <f t="shared" si="508"/>
        <v>0</v>
      </c>
      <c r="AR940" s="31">
        <f t="shared" si="509"/>
        <v>0</v>
      </c>
      <c r="AS940" s="31">
        <f t="shared" si="498"/>
        <v>0</v>
      </c>
      <c r="AT940" s="32">
        <f t="shared" si="510"/>
        <v>0</v>
      </c>
      <c r="AU940" s="24">
        <v>215.33046019811292</v>
      </c>
      <c r="AV940" s="28">
        <f t="shared" si="511"/>
        <v>5.9798441138242163E-3</v>
      </c>
      <c r="AW940" s="30">
        <f t="shared" si="512"/>
        <v>7.6800574369176078E-5</v>
      </c>
      <c r="AX940" s="33">
        <f t="shared" si="513"/>
        <v>5.9798441138242163E-3</v>
      </c>
      <c r="AY940" s="30">
        <f t="shared" si="514"/>
        <v>7.6800574369176078E-5</v>
      </c>
      <c r="AZ940" s="31">
        <f t="shared" si="515"/>
        <v>0.89527536039146494</v>
      </c>
      <c r="BA940" s="31">
        <f t="shared" si="526"/>
        <v>215.33046019811292</v>
      </c>
      <c r="BB940" s="33">
        <f t="shared" si="516"/>
        <v>0</v>
      </c>
      <c r="BC940" s="31">
        <f t="shared" si="517"/>
        <v>0.42344315655768822</v>
      </c>
      <c r="BD940" s="30">
        <f t="shared" si="518"/>
        <v>1.8932876055631628E-4</v>
      </c>
      <c r="BE940" s="31">
        <f t="shared" si="519"/>
        <v>0.94279325379500112</v>
      </c>
      <c r="BF940" s="31">
        <f t="shared" si="520"/>
        <v>0.43160991324733883</v>
      </c>
      <c r="BG940" s="31">
        <f t="shared" si="521"/>
        <v>0.65503822352542496</v>
      </c>
      <c r="BH940" s="24">
        <v>100</v>
      </c>
      <c r="BI940" s="24">
        <v>8.4094270100300008</v>
      </c>
      <c r="BJ940" s="24">
        <f t="shared" si="529"/>
        <v>799.01879989270901</v>
      </c>
      <c r="BK940" s="28">
        <f t="shared" si="530"/>
        <v>0.39950939994635448</v>
      </c>
      <c r="BL940" s="28" t="str">
        <f t="shared" si="522"/>
        <v>FALSETRUE</v>
      </c>
      <c r="BM940" s="24" t="str">
        <f t="shared" si="523"/>
        <v>FALSETRUE</v>
      </c>
      <c r="BN940" s="28">
        <v>0.36340000000000006</v>
      </c>
      <c r="BO940" s="28">
        <f t="shared" si="524"/>
        <v>0.32302222222222227</v>
      </c>
      <c r="BP940" s="24">
        <v>4.22</v>
      </c>
      <c r="BQ940" s="24">
        <f t="shared" si="528"/>
        <v>204</v>
      </c>
      <c r="BR940" s="24">
        <v>3</v>
      </c>
      <c r="BS940" s="28">
        <v>2.9699999999999998</v>
      </c>
      <c r="BT940" s="28">
        <v>161.38979999999998</v>
      </c>
      <c r="BU940" s="24">
        <v>7.0000000000000007E-2</v>
      </c>
      <c r="BV940" s="28">
        <v>2.89</v>
      </c>
      <c r="BW940" s="28">
        <v>157.04259999999999</v>
      </c>
      <c r="BX940" s="24">
        <v>1356</v>
      </c>
      <c r="BY940" s="24">
        <v>3731</v>
      </c>
      <c r="BZ940" s="24">
        <v>347</v>
      </c>
      <c r="CA940" s="24">
        <v>1065</v>
      </c>
      <c r="CB940" s="24">
        <v>582</v>
      </c>
      <c r="CC940" s="24">
        <v>3787</v>
      </c>
      <c r="CD940" s="24">
        <v>45.64</v>
      </c>
      <c r="CE940" s="24">
        <v>31.09</v>
      </c>
      <c r="CF940" s="24">
        <v>89.87</v>
      </c>
      <c r="CG940" s="24">
        <v>5434</v>
      </c>
      <c r="CH940" s="24">
        <v>0</v>
      </c>
      <c r="CI940" s="24">
        <v>0</v>
      </c>
      <c r="CJ940" s="24" t="s">
        <v>98</v>
      </c>
      <c r="CK940" s="24">
        <v>1557</v>
      </c>
      <c r="CL940" s="28">
        <v>1.05</v>
      </c>
      <c r="CM940" s="28">
        <v>3.65</v>
      </c>
      <c r="CN940" s="24">
        <v>702</v>
      </c>
      <c r="CO940" s="24">
        <v>45.09</v>
      </c>
      <c r="CP940" s="24">
        <v>203</v>
      </c>
      <c r="CQ940" s="24">
        <v>409</v>
      </c>
      <c r="CR940" s="24">
        <v>0</v>
      </c>
      <c r="CS940" s="24">
        <v>612</v>
      </c>
      <c r="CT940" s="24">
        <v>249</v>
      </c>
      <c r="CU940" s="24">
        <v>545</v>
      </c>
      <c r="CV940" s="24">
        <v>414</v>
      </c>
      <c r="CW940" s="24">
        <v>425</v>
      </c>
      <c r="CX940" s="24">
        <v>68.03</v>
      </c>
      <c r="CY940" s="24">
        <v>98.2</v>
      </c>
      <c r="CZ940" s="24">
        <v>87.71</v>
      </c>
      <c r="DA940" s="24">
        <v>59.61</v>
      </c>
      <c r="DB940" s="24">
        <v>192</v>
      </c>
      <c r="DC940" s="24">
        <v>2.27</v>
      </c>
      <c r="DD940" s="24">
        <v>6.49</v>
      </c>
      <c r="DE940" s="24">
        <v>57</v>
      </c>
      <c r="DF940" s="24">
        <v>3.66</v>
      </c>
      <c r="DG940" s="24">
        <v>3.98</v>
      </c>
      <c r="DH940" s="24">
        <v>2.97</v>
      </c>
    </row>
    <row r="941" spans="1:112" ht="12.3" customHeight="1">
      <c r="A941" s="24">
        <v>952</v>
      </c>
      <c r="B941" s="24" t="s">
        <v>452</v>
      </c>
      <c r="C941" s="24" t="s">
        <v>453</v>
      </c>
      <c r="D941" s="25" t="s">
        <v>1417</v>
      </c>
      <c r="E941" s="25" t="s">
        <v>1418</v>
      </c>
      <c r="F941" s="25" t="s">
        <v>1419</v>
      </c>
      <c r="G941" s="25" t="s">
        <v>1420</v>
      </c>
      <c r="H941" s="25" t="s">
        <v>195</v>
      </c>
      <c r="I941" s="26">
        <v>10232</v>
      </c>
      <c r="J941" s="27">
        <v>12652.149083131728</v>
      </c>
      <c r="K941" s="27">
        <f t="shared" si="499"/>
        <v>2123.14</v>
      </c>
      <c r="L941" s="24">
        <v>2092</v>
      </c>
      <c r="M941" s="24">
        <v>455</v>
      </c>
      <c r="N941" s="24">
        <v>93</v>
      </c>
      <c r="O941" s="24">
        <f t="shared" si="500"/>
        <v>548</v>
      </c>
      <c r="P941" s="28">
        <v>20.75</v>
      </c>
      <c r="Q941" s="28">
        <f t="shared" si="501"/>
        <v>0.46098859582802504</v>
      </c>
      <c r="R941" s="29">
        <v>0.36907426516777547</v>
      </c>
      <c r="S941" s="29">
        <v>2.0405246346687937E-2</v>
      </c>
      <c r="T941" s="29">
        <v>0.22244168483789648</v>
      </c>
      <c r="U941" s="28" t="s">
        <v>237</v>
      </c>
      <c r="V941" s="28" t="s">
        <v>129</v>
      </c>
      <c r="W941" s="28">
        <v>0.51450518052283478</v>
      </c>
      <c r="X941" s="27">
        <v>6509.596248018508</v>
      </c>
      <c r="Y941" s="30">
        <f t="shared" si="502"/>
        <v>5.2130656569660113E-4</v>
      </c>
      <c r="Z941" s="27">
        <f t="shared" si="503"/>
        <v>6509.596248018508</v>
      </c>
      <c r="AA941" s="27">
        <v>0</v>
      </c>
      <c r="AB941" s="27">
        <v>0</v>
      </c>
      <c r="AC941" s="27">
        <v>20</v>
      </c>
      <c r="AD941" s="27">
        <v>0</v>
      </c>
      <c r="AE941" s="27">
        <v>0</v>
      </c>
      <c r="AF941" s="27">
        <f t="shared" si="504"/>
        <v>20</v>
      </c>
      <c r="AG941" s="27">
        <f t="shared" si="505"/>
        <v>1</v>
      </c>
      <c r="AH941" s="27">
        <v>0</v>
      </c>
      <c r="AI941" s="27">
        <v>0</v>
      </c>
      <c r="AJ941" s="27">
        <v>20</v>
      </c>
      <c r="AK941" s="27">
        <v>0</v>
      </c>
      <c r="AL941" s="27">
        <v>0</v>
      </c>
      <c r="AM941" s="27">
        <v>20</v>
      </c>
      <c r="AN941" s="27">
        <f t="shared" si="506"/>
        <v>1</v>
      </c>
      <c r="AO941" s="27">
        <v>0</v>
      </c>
      <c r="AP941" s="30">
        <f t="shared" si="507"/>
        <v>0</v>
      </c>
      <c r="AQ941" s="30">
        <f t="shared" si="508"/>
        <v>0</v>
      </c>
      <c r="AR941" s="31">
        <f t="shared" si="509"/>
        <v>0</v>
      </c>
      <c r="AS941" s="31">
        <f t="shared" si="498"/>
        <v>0</v>
      </c>
      <c r="AT941" s="32">
        <f t="shared" si="510"/>
        <v>0</v>
      </c>
      <c r="AU941" s="24">
        <v>1218.3482674780728</v>
      </c>
      <c r="AV941" s="28">
        <f t="shared" si="511"/>
        <v>3.3834194703172484E-2</v>
      </c>
      <c r="AW941" s="30">
        <f t="shared" si="512"/>
        <v>4.3454068986765006E-4</v>
      </c>
      <c r="AX941" s="33">
        <f t="shared" si="513"/>
        <v>3.3834194703172484E-2</v>
      </c>
      <c r="AY941" s="30">
        <f t="shared" si="514"/>
        <v>4.3454068986765006E-4</v>
      </c>
      <c r="AZ941" s="31">
        <f t="shared" si="515"/>
        <v>0.89820994558043288</v>
      </c>
      <c r="BA941" s="31">
        <f t="shared" si="526"/>
        <v>1218.3482674780728</v>
      </c>
      <c r="BB941" s="33">
        <f t="shared" si="516"/>
        <v>0</v>
      </c>
      <c r="BC941" s="31">
        <f t="shared" si="517"/>
        <v>0.4337061351504603</v>
      </c>
      <c r="BD941" s="30">
        <f t="shared" si="518"/>
        <v>5.2130656569660113E-4</v>
      </c>
      <c r="BE941" s="31">
        <f t="shared" si="519"/>
        <v>0.94407877238368609</v>
      </c>
      <c r="BF941" s="31">
        <f t="shared" si="520"/>
        <v>0.48636841982407253</v>
      </c>
      <c r="BG941" s="31">
        <f t="shared" si="521"/>
        <v>0.73814316103962396</v>
      </c>
      <c r="BH941" s="24">
        <v>89.43</v>
      </c>
      <c r="BI941" s="24">
        <v>48.142467551000003</v>
      </c>
      <c r="BJ941" s="24">
        <f t="shared" si="529"/>
        <v>262.80641036375215</v>
      </c>
      <c r="BK941" s="28">
        <f t="shared" si="530"/>
        <v>0.13140320518187606</v>
      </c>
      <c r="BL941" s="28" t="str">
        <f t="shared" si="522"/>
        <v>TRUETRUE</v>
      </c>
      <c r="BM941" s="24" t="str">
        <f t="shared" si="523"/>
        <v>FALSETRUE</v>
      </c>
      <c r="BN941" s="28">
        <v>0.43869999999999998</v>
      </c>
      <c r="BO941" s="28">
        <f t="shared" si="524"/>
        <v>0.38995555555555556</v>
      </c>
      <c r="BP941" s="24">
        <v>5.7</v>
      </c>
      <c r="BQ941" s="24">
        <f t="shared" si="528"/>
        <v>215.27272727272728</v>
      </c>
      <c r="BR941" s="24">
        <v>11</v>
      </c>
      <c r="BS941" s="28">
        <v>3.87</v>
      </c>
      <c r="BT941" s="28">
        <v>395.97839999999997</v>
      </c>
      <c r="BU941" s="24">
        <v>0.31</v>
      </c>
      <c r="BV941" s="28">
        <v>8.3199999999999985</v>
      </c>
      <c r="BW941" s="28">
        <v>851.30239999999992</v>
      </c>
      <c r="BX941" s="24">
        <v>2951</v>
      </c>
      <c r="BY941" s="24">
        <v>6726</v>
      </c>
      <c r="BZ941" s="24">
        <v>555</v>
      </c>
      <c r="CA941" s="24">
        <v>2267</v>
      </c>
      <c r="CB941" s="24">
        <v>1329</v>
      </c>
      <c r="CC941" s="24">
        <v>6636</v>
      </c>
      <c r="CD941" s="24">
        <v>52.13</v>
      </c>
      <c r="CE941" s="24">
        <v>28.86</v>
      </c>
      <c r="CF941" s="24">
        <v>102.53</v>
      </c>
      <c r="CG941" s="24">
        <v>9150</v>
      </c>
      <c r="CH941" s="24">
        <v>1082</v>
      </c>
      <c r="CI941" s="24">
        <v>10.57</v>
      </c>
      <c r="CJ941" s="24" t="s">
        <v>98</v>
      </c>
      <c r="CK941" s="24">
        <v>2669</v>
      </c>
      <c r="CL941" s="28">
        <v>1.03</v>
      </c>
      <c r="CM941" s="28">
        <v>3.96</v>
      </c>
      <c r="CN941" s="24">
        <v>1062</v>
      </c>
      <c r="CO941" s="24">
        <v>39.81</v>
      </c>
      <c r="CP941" s="24">
        <v>425</v>
      </c>
      <c r="CQ941" s="24">
        <v>1067</v>
      </c>
      <c r="CR941" s="24">
        <v>843</v>
      </c>
      <c r="CS941" s="24">
        <v>2368</v>
      </c>
      <c r="CT941" s="24">
        <v>464</v>
      </c>
      <c r="CU941" s="24">
        <v>1171</v>
      </c>
      <c r="CV941" s="24">
        <v>931</v>
      </c>
      <c r="CW941" s="24">
        <v>655</v>
      </c>
      <c r="CX941" s="24">
        <v>60.81</v>
      </c>
      <c r="CY941" s="24">
        <v>96.54</v>
      </c>
      <c r="CZ941" s="24">
        <v>85.26</v>
      </c>
      <c r="DA941" s="24">
        <v>48.63</v>
      </c>
      <c r="DB941" s="24">
        <v>477</v>
      </c>
      <c r="DC941" s="24">
        <v>3.88</v>
      </c>
      <c r="DD941" s="24">
        <v>8.8800000000000008</v>
      </c>
      <c r="DE941" s="24">
        <v>64</v>
      </c>
      <c r="DF941" s="24">
        <v>2.4</v>
      </c>
      <c r="DG941" s="24">
        <v>6.26</v>
      </c>
      <c r="DH941" s="24">
        <v>6.25</v>
      </c>
    </row>
    <row r="942" spans="1:112" ht="12.3" customHeight="1">
      <c r="A942" s="24">
        <v>953</v>
      </c>
      <c r="B942" s="24" t="s">
        <v>452</v>
      </c>
      <c r="C942" s="24" t="s">
        <v>453</v>
      </c>
      <c r="D942" s="25" t="s">
        <v>1680</v>
      </c>
      <c r="E942" s="25" t="s">
        <v>1681</v>
      </c>
      <c r="F942" s="25" t="s">
        <v>1757</v>
      </c>
      <c r="G942" s="25" t="s">
        <v>1758</v>
      </c>
      <c r="H942" s="25" t="s">
        <v>195</v>
      </c>
      <c r="I942" s="26">
        <v>5243</v>
      </c>
      <c r="J942" s="27">
        <v>6557.950932153658</v>
      </c>
      <c r="K942" s="27">
        <f t="shared" si="499"/>
        <v>735.59289999999999</v>
      </c>
      <c r="L942" s="24">
        <v>1090</v>
      </c>
      <c r="M942" s="24">
        <v>128</v>
      </c>
      <c r="N942" s="24">
        <v>50</v>
      </c>
      <c r="O942" s="24">
        <f t="shared" si="500"/>
        <v>178</v>
      </c>
      <c r="P942" s="28">
        <v>14.03</v>
      </c>
      <c r="Q942" s="28">
        <f t="shared" si="501"/>
        <v>0.37853437998902895</v>
      </c>
      <c r="R942" s="29">
        <v>0.39775496955962442</v>
      </c>
      <c r="S942" s="29">
        <v>2.8131935870134055E-2</v>
      </c>
      <c r="T942" s="29">
        <v>0.10199152108636042</v>
      </c>
      <c r="U942" s="28" t="s">
        <v>237</v>
      </c>
      <c r="V942" s="28" t="s">
        <v>129</v>
      </c>
      <c r="W942" s="28">
        <v>0.27882880574866492</v>
      </c>
      <c r="X942" s="27">
        <v>1828.5456265707483</v>
      </c>
      <c r="Y942" s="30">
        <f t="shared" si="502"/>
        <v>1.4643501754771601E-4</v>
      </c>
      <c r="Z942" s="27">
        <f t="shared" si="503"/>
        <v>1828.5456265707483</v>
      </c>
      <c r="AA942" s="27">
        <v>0</v>
      </c>
      <c r="AB942" s="27">
        <v>0</v>
      </c>
      <c r="AC942" s="27">
        <v>114</v>
      </c>
      <c r="AD942" s="27">
        <v>0</v>
      </c>
      <c r="AE942" s="27">
        <v>3767</v>
      </c>
      <c r="AF942" s="27">
        <f t="shared" si="504"/>
        <v>3767</v>
      </c>
      <c r="AG942" s="27">
        <f t="shared" si="505"/>
        <v>2</v>
      </c>
      <c r="AH942" s="27">
        <v>0</v>
      </c>
      <c r="AI942" s="27">
        <v>0</v>
      </c>
      <c r="AJ942" s="27">
        <v>0</v>
      </c>
      <c r="AK942" s="27">
        <v>0</v>
      </c>
      <c r="AL942" s="27">
        <v>3767</v>
      </c>
      <c r="AM942" s="27">
        <v>3767</v>
      </c>
      <c r="AN942" s="27">
        <f t="shared" si="506"/>
        <v>1</v>
      </c>
      <c r="AO942" s="27">
        <v>0</v>
      </c>
      <c r="AP942" s="30">
        <f t="shared" si="507"/>
        <v>0</v>
      </c>
      <c r="AQ942" s="30">
        <f t="shared" si="508"/>
        <v>0</v>
      </c>
      <c r="AR942" s="31">
        <f t="shared" si="509"/>
        <v>0</v>
      </c>
      <c r="AS942" s="31">
        <f t="shared" si="498"/>
        <v>0</v>
      </c>
      <c r="AT942" s="32">
        <f t="shared" si="510"/>
        <v>0</v>
      </c>
      <c r="AU942" s="24">
        <v>535.35130703743664</v>
      </c>
      <c r="AV942" s="28">
        <f t="shared" si="511"/>
        <v>1.4866997262117827E-2</v>
      </c>
      <c r="AW942" s="30">
        <f t="shared" si="512"/>
        <v>1.9094041703127603E-4</v>
      </c>
      <c r="AX942" s="33">
        <f t="shared" si="513"/>
        <v>1.4866997262117827E-2</v>
      </c>
      <c r="AY942" s="30">
        <f t="shared" si="514"/>
        <v>1.9094041703127603E-4</v>
      </c>
      <c r="AZ942" s="31">
        <f t="shared" si="515"/>
        <v>0.89621166324718626</v>
      </c>
      <c r="BA942" s="31">
        <f t="shared" si="526"/>
        <v>535.35130703743664</v>
      </c>
      <c r="BB942" s="33">
        <f t="shared" si="516"/>
        <v>0</v>
      </c>
      <c r="BC942" s="31">
        <f t="shared" si="517"/>
        <v>0.43627787668964285</v>
      </c>
      <c r="BD942" s="30">
        <f t="shared" si="518"/>
        <v>1.4643501754771601E-4</v>
      </c>
      <c r="BE942" s="31">
        <f t="shared" si="519"/>
        <v>0.94262715623329041</v>
      </c>
      <c r="BF942" s="31">
        <f t="shared" si="520"/>
        <v>0.40720079899983436</v>
      </c>
      <c r="BG942" s="31">
        <f t="shared" si="521"/>
        <v>0.6179934237101995</v>
      </c>
      <c r="BH942" s="24">
        <v>98.68</v>
      </c>
      <c r="BI942" s="24">
        <v>48.797173476600001</v>
      </c>
      <c r="BJ942" s="24">
        <f t="shared" si="529"/>
        <v>134.39202447450018</v>
      </c>
      <c r="BK942" s="28">
        <f t="shared" si="530"/>
        <v>6.7196012237250094E-2</v>
      </c>
      <c r="BL942" s="28" t="str">
        <f t="shared" si="522"/>
        <v>FALSETRUE</v>
      </c>
      <c r="BM942" s="24" t="str">
        <f t="shared" si="523"/>
        <v>FALSETRUE</v>
      </c>
      <c r="BN942" s="28">
        <v>0.38040000000000002</v>
      </c>
      <c r="BO942" s="28">
        <f t="shared" si="524"/>
        <v>0.33813333333333334</v>
      </c>
      <c r="BP942" s="24">
        <v>3.94</v>
      </c>
      <c r="BQ942" s="24">
        <f t="shared" si="528"/>
        <v>240</v>
      </c>
      <c r="BR942" s="24">
        <v>8</v>
      </c>
      <c r="BS942" s="28">
        <v>4.4000000000000004</v>
      </c>
      <c r="BT942" s="28">
        <v>230.69200000000004</v>
      </c>
      <c r="BU942" s="24">
        <v>1.65</v>
      </c>
      <c r="BV942" s="28">
        <v>3.5300000000000002</v>
      </c>
      <c r="BW942" s="28">
        <v>185.0779</v>
      </c>
      <c r="BX942" s="24">
        <v>1307</v>
      </c>
      <c r="BY942" s="24">
        <v>3436</v>
      </c>
      <c r="BZ942" s="24">
        <v>500</v>
      </c>
      <c r="CA942" s="24">
        <v>974</v>
      </c>
      <c r="CB942" s="24">
        <v>629</v>
      </c>
      <c r="CC942" s="24">
        <v>3640</v>
      </c>
      <c r="CD942" s="24">
        <v>52.59</v>
      </c>
      <c r="CE942" s="24">
        <v>32.299999999999997</v>
      </c>
      <c r="CF942" s="24">
        <v>93.61</v>
      </c>
      <c r="CG942" s="24">
        <v>5174</v>
      </c>
      <c r="CH942" s="24">
        <v>69</v>
      </c>
      <c r="CI942" s="24">
        <v>1.32</v>
      </c>
      <c r="CJ942" s="24" t="s">
        <v>98</v>
      </c>
      <c r="CK942" s="24">
        <v>1289</v>
      </c>
      <c r="CL942" s="28">
        <v>1.01</v>
      </c>
      <c r="CM942" s="28">
        <v>4.0599999999999996</v>
      </c>
      <c r="CN942" s="24">
        <v>507</v>
      </c>
      <c r="CO942" s="24">
        <v>39.33</v>
      </c>
      <c r="CP942" s="24">
        <v>369</v>
      </c>
      <c r="CQ942" s="24">
        <v>1024</v>
      </c>
      <c r="CR942" s="24">
        <v>478</v>
      </c>
      <c r="CS942" s="24">
        <v>1920</v>
      </c>
      <c r="CT942" s="24">
        <v>222</v>
      </c>
      <c r="CU942" s="24">
        <v>534</v>
      </c>
      <c r="CV942" s="24">
        <v>454</v>
      </c>
      <c r="CW942" s="24">
        <v>451</v>
      </c>
      <c r="CX942" s="24">
        <v>75.510000000000005</v>
      </c>
      <c r="CY942" s="24">
        <v>97.45</v>
      </c>
      <c r="CZ942" s="24">
        <v>90.26</v>
      </c>
      <c r="DA942" s="24">
        <v>68.540000000000006</v>
      </c>
      <c r="DB942" s="24">
        <v>175</v>
      </c>
      <c r="DC942" s="24">
        <v>3.44</v>
      </c>
      <c r="DD942" s="24">
        <v>7.76</v>
      </c>
      <c r="DE942" s="24">
        <v>48</v>
      </c>
      <c r="DF942" s="24">
        <v>3.72</v>
      </c>
      <c r="DG942" s="24">
        <v>3.41</v>
      </c>
      <c r="DH942" s="24">
        <v>3.15</v>
      </c>
    </row>
    <row r="943" spans="1:112" ht="12.3" customHeight="1">
      <c r="A943" s="24">
        <v>954</v>
      </c>
      <c r="B943" s="24" t="s">
        <v>452</v>
      </c>
      <c r="C943" s="24" t="s">
        <v>453</v>
      </c>
      <c r="D943" s="25" t="s">
        <v>1680</v>
      </c>
      <c r="E943" s="25" t="s">
        <v>1681</v>
      </c>
      <c r="F943" s="25" t="s">
        <v>1722</v>
      </c>
      <c r="G943" s="25" t="s">
        <v>1723</v>
      </c>
      <c r="H943" s="25" t="s">
        <v>195</v>
      </c>
      <c r="I943" s="26">
        <v>7012</v>
      </c>
      <c r="J943" s="27">
        <v>8770.6183361170042</v>
      </c>
      <c r="K943" s="27">
        <f t="shared" si="499"/>
        <v>1012.5328000000002</v>
      </c>
      <c r="L943" s="24">
        <v>1446</v>
      </c>
      <c r="M943" s="24">
        <v>190</v>
      </c>
      <c r="N943" s="24">
        <v>54</v>
      </c>
      <c r="O943" s="24">
        <f t="shared" si="500"/>
        <v>244</v>
      </c>
      <c r="P943" s="28">
        <v>14.440000000000001</v>
      </c>
      <c r="Q943" s="28">
        <f t="shared" si="501"/>
        <v>0.38072506052694627</v>
      </c>
      <c r="R943" s="29">
        <v>0.39775496955962442</v>
      </c>
      <c r="S943" s="29">
        <v>2.8131935870134055E-2</v>
      </c>
      <c r="T943" s="29">
        <v>0.10199152108636042</v>
      </c>
      <c r="U943" s="28" t="s">
        <v>237</v>
      </c>
      <c r="V943" s="28" t="s">
        <v>129</v>
      </c>
      <c r="W943" s="28">
        <v>0.28697704597367935</v>
      </c>
      <c r="X943" s="27">
        <v>2516.9661414614447</v>
      </c>
      <c r="Y943" s="30">
        <f t="shared" si="502"/>
        <v>2.0156564634546913E-4</v>
      </c>
      <c r="Z943" s="27">
        <f t="shared" si="503"/>
        <v>2516.9661414614447</v>
      </c>
      <c r="AA943" s="27">
        <v>0</v>
      </c>
      <c r="AB943" s="27">
        <v>0</v>
      </c>
      <c r="AC943" s="27">
        <v>0</v>
      </c>
      <c r="AD943" s="27">
        <v>0</v>
      </c>
      <c r="AE943" s="27">
        <v>0</v>
      </c>
      <c r="AF943" s="27">
        <f t="shared" si="504"/>
        <v>0</v>
      </c>
      <c r="AG943" s="27">
        <f t="shared" si="505"/>
        <v>0</v>
      </c>
      <c r="AH943" s="27">
        <v>0</v>
      </c>
      <c r="AI943" s="27">
        <v>0</v>
      </c>
      <c r="AJ943" s="27">
        <v>0</v>
      </c>
      <c r="AK943" s="27">
        <v>0</v>
      </c>
      <c r="AL943" s="27">
        <v>0</v>
      </c>
      <c r="AM943" s="27">
        <v>0</v>
      </c>
      <c r="AN943" s="27">
        <f t="shared" si="506"/>
        <v>0</v>
      </c>
      <c r="AO943" s="27">
        <v>0</v>
      </c>
      <c r="AP943" s="30">
        <f t="shared" si="507"/>
        <v>0</v>
      </c>
      <c r="AQ943" s="30">
        <f t="shared" si="508"/>
        <v>0</v>
      </c>
      <c r="AR943" s="31">
        <f t="shared" si="509"/>
        <v>0</v>
      </c>
      <c r="AS943" s="31">
        <f t="shared" si="498"/>
        <v>0</v>
      </c>
      <c r="AT943" s="32">
        <f t="shared" si="510"/>
        <v>0</v>
      </c>
      <c r="AU943" s="24">
        <v>606.09552109641072</v>
      </c>
      <c r="AV943" s="28">
        <f t="shared" si="511"/>
        <v>1.6831602602386281E-2</v>
      </c>
      <c r="AW943" s="30">
        <f t="shared" si="512"/>
        <v>2.1617231533319946E-4</v>
      </c>
      <c r="AX943" s="33">
        <f t="shared" si="513"/>
        <v>1.6831602602386281E-2</v>
      </c>
      <c r="AY943" s="30">
        <f t="shared" si="514"/>
        <v>2.1617231533319946E-4</v>
      </c>
      <c r="AZ943" s="31">
        <f t="shared" si="515"/>
        <v>0.89641864354332457</v>
      </c>
      <c r="BA943" s="31">
        <f t="shared" si="526"/>
        <v>606.09552109641072</v>
      </c>
      <c r="BB943" s="33">
        <f t="shared" si="516"/>
        <v>0</v>
      </c>
      <c r="BC943" s="31">
        <f t="shared" si="517"/>
        <v>0.43700173856844504</v>
      </c>
      <c r="BD943" s="30">
        <f t="shared" si="518"/>
        <v>2.0156564634546913E-4</v>
      </c>
      <c r="BE943" s="31">
        <f t="shared" si="519"/>
        <v>0.9428406387222642</v>
      </c>
      <c r="BF943" s="31">
        <f t="shared" si="520"/>
        <v>0.41000641678076305</v>
      </c>
      <c r="BG943" s="31">
        <f t="shared" si="521"/>
        <v>0.6222514048888147</v>
      </c>
      <c r="BH943" s="24">
        <v>99.94</v>
      </c>
      <c r="BI943" s="24">
        <v>5.1431286623799997</v>
      </c>
      <c r="BJ943" s="24">
        <f t="shared" si="529"/>
        <v>1705.3079772766898</v>
      </c>
      <c r="BK943" s="28">
        <f t="shared" si="530"/>
        <v>0.85265398863834496</v>
      </c>
      <c r="BL943" s="28" t="str">
        <f t="shared" si="522"/>
        <v>FALSETRUE</v>
      </c>
      <c r="BM943" s="24" t="str">
        <f t="shared" si="523"/>
        <v>FALSETRUE</v>
      </c>
      <c r="BN943" s="28">
        <v>0.4395</v>
      </c>
      <c r="BO943" s="28">
        <f t="shared" si="524"/>
        <v>0.39066666666666666</v>
      </c>
      <c r="BP943" s="24">
        <v>3.24</v>
      </c>
      <c r="BQ943" s="24">
        <f t="shared" si="528"/>
        <v>352</v>
      </c>
      <c r="BR943" s="24">
        <v>6</v>
      </c>
      <c r="BS943" s="28">
        <v>3.26</v>
      </c>
      <c r="BT943" s="28">
        <v>228.59119999999999</v>
      </c>
      <c r="BU943" s="24">
        <v>0.12</v>
      </c>
      <c r="BV943" s="28">
        <v>1.18</v>
      </c>
      <c r="BW943" s="28">
        <v>82.741600000000005</v>
      </c>
      <c r="BX943" s="24">
        <v>2033</v>
      </c>
      <c r="BY943" s="24">
        <v>4626</v>
      </c>
      <c r="BZ943" s="24">
        <v>353</v>
      </c>
      <c r="CA943" s="24">
        <v>1607</v>
      </c>
      <c r="CB943" s="24">
        <v>824</v>
      </c>
      <c r="CC943" s="24">
        <v>4581</v>
      </c>
      <c r="CD943" s="24">
        <v>51.58</v>
      </c>
      <c r="CE943" s="24">
        <v>28.67</v>
      </c>
      <c r="CF943" s="24">
        <v>93.27</v>
      </c>
      <c r="CG943" s="24">
        <v>7008</v>
      </c>
      <c r="CH943" s="24">
        <v>4</v>
      </c>
      <c r="CI943" s="24">
        <v>0.06</v>
      </c>
      <c r="CJ943" s="24" t="s">
        <v>98</v>
      </c>
      <c r="CK943" s="24">
        <v>1721</v>
      </c>
      <c r="CL943" s="28">
        <v>1.02</v>
      </c>
      <c r="CM943" s="28">
        <v>4.09</v>
      </c>
      <c r="CN943" s="24">
        <v>647</v>
      </c>
      <c r="CO943" s="24">
        <v>37.64</v>
      </c>
      <c r="CP943" s="24">
        <v>567</v>
      </c>
      <c r="CQ943" s="24">
        <v>339</v>
      </c>
      <c r="CR943" s="24">
        <v>1155</v>
      </c>
      <c r="CS943" s="24">
        <v>2112</v>
      </c>
      <c r="CT943" s="24">
        <v>423</v>
      </c>
      <c r="CU943" s="24">
        <v>793</v>
      </c>
      <c r="CV943" s="24">
        <v>613</v>
      </c>
      <c r="CW943" s="24">
        <v>590</v>
      </c>
      <c r="CX943" s="24">
        <v>78.92</v>
      </c>
      <c r="CY943" s="24">
        <v>98.75</v>
      </c>
      <c r="CZ943" s="24">
        <v>89.88</v>
      </c>
      <c r="DA943" s="24">
        <v>63.85</v>
      </c>
      <c r="DB943" s="24">
        <v>184</v>
      </c>
      <c r="DC943" s="24">
        <v>1.51</v>
      </c>
      <c r="DD943" s="24">
        <v>8.7799999999999994</v>
      </c>
      <c r="DE943" s="24">
        <v>49</v>
      </c>
      <c r="DF943" s="24">
        <v>2.85</v>
      </c>
      <c r="DG943" s="24">
        <v>2.5</v>
      </c>
      <c r="DH943" s="24">
        <v>3.67</v>
      </c>
    </row>
    <row r="944" spans="1:112" ht="12.3" customHeight="1">
      <c r="A944" s="24">
        <v>955</v>
      </c>
      <c r="B944" s="24" t="s">
        <v>452</v>
      </c>
      <c r="C944" s="24" t="s">
        <v>453</v>
      </c>
      <c r="D944" s="25" t="s">
        <v>1680</v>
      </c>
      <c r="E944" s="25" t="s">
        <v>1681</v>
      </c>
      <c r="F944" s="25" t="s">
        <v>1762</v>
      </c>
      <c r="G944" s="25" t="s">
        <v>1763</v>
      </c>
      <c r="H944" s="25" t="s">
        <v>195</v>
      </c>
      <c r="I944" s="26">
        <v>3695</v>
      </c>
      <c r="J944" s="27">
        <v>4621.7106035299958</v>
      </c>
      <c r="K944" s="27">
        <f t="shared" si="499"/>
        <v>1102.588</v>
      </c>
      <c r="L944" s="24">
        <v>642</v>
      </c>
      <c r="M944" s="24">
        <v>217</v>
      </c>
      <c r="N944" s="24">
        <v>56</v>
      </c>
      <c r="O944" s="24">
        <f t="shared" si="500"/>
        <v>273</v>
      </c>
      <c r="P944" s="28">
        <v>29.84</v>
      </c>
      <c r="Q944" s="28">
        <f t="shared" si="501"/>
        <v>0.49244933819513081</v>
      </c>
      <c r="R944" s="29">
        <v>0.39775496955962442</v>
      </c>
      <c r="S944" s="29">
        <v>2.8131935870134055E-2</v>
      </c>
      <c r="T944" s="29">
        <v>0.10199152108636042</v>
      </c>
      <c r="U944" s="28" t="s">
        <v>237</v>
      </c>
      <c r="V944" s="28" t="s">
        <v>129</v>
      </c>
      <c r="W944" s="28">
        <v>0.5930328983278802</v>
      </c>
      <c r="X944" s="27">
        <v>2740.82643444409</v>
      </c>
      <c r="Y944" s="30">
        <f t="shared" si="502"/>
        <v>2.1949300098995122E-4</v>
      </c>
      <c r="Z944" s="27">
        <f t="shared" si="503"/>
        <v>2683.82643444409</v>
      </c>
      <c r="AA944" s="27">
        <v>0</v>
      </c>
      <c r="AB944" s="27">
        <v>0</v>
      </c>
      <c r="AC944" s="27">
        <v>0</v>
      </c>
      <c r="AD944" s="27">
        <v>0</v>
      </c>
      <c r="AE944" s="27">
        <v>0</v>
      </c>
      <c r="AF944" s="27">
        <f t="shared" si="504"/>
        <v>0</v>
      </c>
      <c r="AG944" s="27">
        <f t="shared" si="505"/>
        <v>0</v>
      </c>
      <c r="AH944" s="27">
        <v>11</v>
      </c>
      <c r="AI944" s="27">
        <v>0</v>
      </c>
      <c r="AJ944" s="27">
        <v>0</v>
      </c>
      <c r="AK944" s="27">
        <v>0</v>
      </c>
      <c r="AL944" s="27">
        <v>0</v>
      </c>
      <c r="AM944" s="27">
        <v>11</v>
      </c>
      <c r="AN944" s="27">
        <f t="shared" si="506"/>
        <v>1</v>
      </c>
      <c r="AO944" s="27">
        <v>57</v>
      </c>
      <c r="AP944" s="30">
        <f t="shared" si="507"/>
        <v>3.2963673684613516E-5</v>
      </c>
      <c r="AQ944" s="30">
        <f t="shared" si="508"/>
        <v>0</v>
      </c>
      <c r="AR944" s="31">
        <f t="shared" si="509"/>
        <v>2.0796647056405475E-2</v>
      </c>
      <c r="AS944" s="31">
        <f t="shared" si="498"/>
        <v>2.0796647056405475E-2</v>
      </c>
      <c r="AT944" s="32">
        <f t="shared" si="510"/>
        <v>1.2333095879362118E-2</v>
      </c>
      <c r="AU944" s="24">
        <v>522.4619834268625</v>
      </c>
      <c r="AV944" s="28">
        <f t="shared" si="511"/>
        <v>1.4509053728012368E-2</v>
      </c>
      <c r="AW944" s="30">
        <f t="shared" si="512"/>
        <v>1.8634326224132425E-4</v>
      </c>
      <c r="AX944" s="33">
        <f t="shared" si="513"/>
        <v>1.4509053728012368E-2</v>
      </c>
      <c r="AY944" s="30">
        <f t="shared" si="514"/>
        <v>1.8634326224132425E-4</v>
      </c>
      <c r="AZ944" s="31">
        <f t="shared" si="515"/>
        <v>0.8961739522335942</v>
      </c>
      <c r="BA944" s="31">
        <f t="shared" si="526"/>
        <v>522.4619834268625</v>
      </c>
      <c r="BB944" s="33">
        <f t="shared" si="516"/>
        <v>0</v>
      </c>
      <c r="BC944" s="31">
        <f t="shared" si="517"/>
        <v>0.43614599184041031</v>
      </c>
      <c r="BD944" s="30">
        <f t="shared" si="518"/>
        <v>1.865293273053377E-4</v>
      </c>
      <c r="BE944" s="31">
        <f t="shared" si="519"/>
        <v>0.94278241354174852</v>
      </c>
      <c r="BF944" s="31">
        <f t="shared" si="520"/>
        <v>0.51201160162353954</v>
      </c>
      <c r="BG944" s="31">
        <f t="shared" si="521"/>
        <v>0.77706085902548205</v>
      </c>
      <c r="BH944" s="24">
        <v>100</v>
      </c>
      <c r="BI944" s="24">
        <v>28.608735950500002</v>
      </c>
      <c r="BJ944" s="24">
        <f t="shared" si="529"/>
        <v>161.54892727615325</v>
      </c>
      <c r="BK944" s="28">
        <f t="shared" si="530"/>
        <v>8.0774463638076624E-2</v>
      </c>
      <c r="BL944" s="28" t="str">
        <f t="shared" si="522"/>
        <v>TRUETRUE</v>
      </c>
      <c r="BM944" s="24" t="str">
        <f t="shared" si="523"/>
        <v>FALSETRUE</v>
      </c>
      <c r="BN944" s="28">
        <v>0.41950000000000004</v>
      </c>
      <c r="BO944" s="28">
        <f t="shared" si="524"/>
        <v>0.37288888888888894</v>
      </c>
      <c r="BP944" s="24">
        <v>6.12</v>
      </c>
      <c r="BQ944" s="24">
        <f t="shared" si="528"/>
        <v>220.25</v>
      </c>
      <c r="BR944" s="24">
        <v>4</v>
      </c>
      <c r="BS944" s="28">
        <v>8.83</v>
      </c>
      <c r="BT944" s="28">
        <v>326.26850000000002</v>
      </c>
      <c r="BU944" s="24"/>
      <c r="BV944" s="28">
        <v>13.370000000000001</v>
      </c>
      <c r="BW944" s="28">
        <v>494.0215</v>
      </c>
      <c r="BX944" s="24">
        <v>990</v>
      </c>
      <c r="BY944" s="24">
        <v>2360</v>
      </c>
      <c r="BZ944" s="24">
        <v>345</v>
      </c>
      <c r="CA944" s="24">
        <v>793</v>
      </c>
      <c r="CB944" s="24">
        <v>416</v>
      </c>
      <c r="CC944" s="24">
        <v>2486</v>
      </c>
      <c r="CD944" s="24">
        <v>56.57</v>
      </c>
      <c r="CE944" s="24">
        <v>31.25</v>
      </c>
      <c r="CF944" s="24">
        <v>99.08</v>
      </c>
      <c r="CG944" s="24">
        <v>3695</v>
      </c>
      <c r="CH944" s="24">
        <v>0</v>
      </c>
      <c r="CI944" s="24">
        <v>0</v>
      </c>
      <c r="CJ944" s="24" t="s">
        <v>98</v>
      </c>
      <c r="CK944" s="24">
        <v>938</v>
      </c>
      <c r="CL944" s="28">
        <v>1.04</v>
      </c>
      <c r="CM944" s="28">
        <v>4.01</v>
      </c>
      <c r="CN944" s="24">
        <v>337</v>
      </c>
      <c r="CO944" s="24">
        <v>35.97</v>
      </c>
      <c r="CP944" s="24">
        <v>246</v>
      </c>
      <c r="CQ944" s="24">
        <v>635</v>
      </c>
      <c r="CR944" s="24">
        <v>0</v>
      </c>
      <c r="CS944" s="24">
        <v>881</v>
      </c>
      <c r="CT944" s="24">
        <v>165</v>
      </c>
      <c r="CU944" s="24">
        <v>400</v>
      </c>
      <c r="CV944" s="24">
        <v>293</v>
      </c>
      <c r="CW944" s="24">
        <v>286</v>
      </c>
      <c r="CX944" s="24">
        <v>65.48</v>
      </c>
      <c r="CY944" s="24">
        <v>98.04</v>
      </c>
      <c r="CZ944" s="24">
        <v>85.42</v>
      </c>
      <c r="DA944" s="24">
        <v>58.49</v>
      </c>
      <c r="DB944" s="24">
        <v>186</v>
      </c>
      <c r="DC944" s="24">
        <v>2.71</v>
      </c>
      <c r="DD944" s="24">
        <v>11.21</v>
      </c>
      <c r="DE944" s="24">
        <v>42</v>
      </c>
      <c r="DF944" s="24">
        <v>4.4800000000000004</v>
      </c>
      <c r="DG944" s="24">
        <v>15.15</v>
      </c>
      <c r="DH944" s="24">
        <v>6.12</v>
      </c>
    </row>
    <row r="945" spans="1:112" ht="12.3" customHeight="1">
      <c r="A945" s="24">
        <v>956</v>
      </c>
      <c r="B945" s="24" t="s">
        <v>452</v>
      </c>
      <c r="C945" s="24" t="s">
        <v>453</v>
      </c>
      <c r="D945" s="25" t="s">
        <v>1680</v>
      </c>
      <c r="E945" s="25" t="s">
        <v>1681</v>
      </c>
      <c r="F945" s="25" t="s">
        <v>1682</v>
      </c>
      <c r="G945" s="25" t="s">
        <v>1683</v>
      </c>
      <c r="H945" s="25" t="s">
        <v>195</v>
      </c>
      <c r="I945" s="26">
        <v>6203</v>
      </c>
      <c r="J945" s="27">
        <v>7758.7201281993412</v>
      </c>
      <c r="K945" s="27">
        <f t="shared" si="499"/>
        <v>1583.0056</v>
      </c>
      <c r="L945" s="24">
        <v>1246</v>
      </c>
      <c r="M945" s="24">
        <v>305</v>
      </c>
      <c r="N945" s="24">
        <v>122</v>
      </c>
      <c r="O945" s="24">
        <f t="shared" si="500"/>
        <v>427</v>
      </c>
      <c r="P945" s="28">
        <v>25.52</v>
      </c>
      <c r="Q945" s="28">
        <f t="shared" si="501"/>
        <v>0.45982964193268633</v>
      </c>
      <c r="R945" s="29">
        <v>0.39775496955962442</v>
      </c>
      <c r="S945" s="29">
        <v>2.8131935870134055E-2</v>
      </c>
      <c r="T945" s="29">
        <v>0.10199152108636042</v>
      </c>
      <c r="U945" s="28" t="s">
        <v>237</v>
      </c>
      <c r="V945" s="28" t="s">
        <v>129</v>
      </c>
      <c r="W945" s="28">
        <v>0.50717826961553292</v>
      </c>
      <c r="X945" s="27">
        <v>3935.0542490513476</v>
      </c>
      <c r="Y945" s="30">
        <f t="shared" si="502"/>
        <v>3.1513008460812048E-4</v>
      </c>
      <c r="Z945" s="27">
        <f t="shared" si="503"/>
        <v>3935.0542490513476</v>
      </c>
      <c r="AA945" s="27">
        <v>0</v>
      </c>
      <c r="AB945" s="27">
        <v>0</v>
      </c>
      <c r="AC945" s="27">
        <v>20</v>
      </c>
      <c r="AD945" s="27">
        <v>0</v>
      </c>
      <c r="AE945" s="27">
        <v>0</v>
      </c>
      <c r="AF945" s="27">
        <f t="shared" si="504"/>
        <v>20</v>
      </c>
      <c r="AG945" s="27">
        <f t="shared" si="505"/>
        <v>1</v>
      </c>
      <c r="AH945" s="27">
        <v>0</v>
      </c>
      <c r="AI945" s="27">
        <v>0</v>
      </c>
      <c r="AJ945" s="27">
        <v>20</v>
      </c>
      <c r="AK945" s="27">
        <v>0</v>
      </c>
      <c r="AL945" s="27">
        <v>0</v>
      </c>
      <c r="AM945" s="27">
        <v>20</v>
      </c>
      <c r="AN945" s="27">
        <f t="shared" si="506"/>
        <v>1</v>
      </c>
      <c r="AO945" s="27">
        <v>0</v>
      </c>
      <c r="AP945" s="30">
        <f t="shared" si="507"/>
        <v>0</v>
      </c>
      <c r="AQ945" s="30">
        <f t="shared" si="508"/>
        <v>0</v>
      </c>
      <c r="AR945" s="31">
        <f t="shared" si="509"/>
        <v>0</v>
      </c>
      <c r="AS945" s="31">
        <f t="shared" ref="AS945:AS1008" si="531">AR945/1</f>
        <v>0</v>
      </c>
      <c r="AT945" s="32">
        <f t="shared" si="510"/>
        <v>0</v>
      </c>
      <c r="AU945" s="24">
        <v>683.67630744173835</v>
      </c>
      <c r="AV945" s="28">
        <f t="shared" si="511"/>
        <v>1.8986063277137706E-2</v>
      </c>
      <c r="AW945" s="30">
        <f t="shared" si="512"/>
        <v>2.4384257130094159E-4</v>
      </c>
      <c r="AX945" s="33">
        <f t="shared" si="513"/>
        <v>1.8986063277137706E-2</v>
      </c>
      <c r="AY945" s="30">
        <f t="shared" si="514"/>
        <v>2.4384257130094159E-4</v>
      </c>
      <c r="AZ945" s="31">
        <f t="shared" si="515"/>
        <v>0.89664562598063036</v>
      </c>
      <c r="BA945" s="31">
        <f t="shared" si="526"/>
        <v>683.67630744173835</v>
      </c>
      <c r="BB945" s="33">
        <f t="shared" si="516"/>
        <v>0</v>
      </c>
      <c r="BC945" s="31">
        <f t="shared" si="517"/>
        <v>0.43779555293913086</v>
      </c>
      <c r="BD945" s="30">
        <f t="shared" si="518"/>
        <v>3.1513008460812048E-4</v>
      </c>
      <c r="BE945" s="31">
        <f t="shared" si="519"/>
        <v>0.94328039461600099</v>
      </c>
      <c r="BF945" s="31">
        <f t="shared" si="520"/>
        <v>0.48359126477204734</v>
      </c>
      <c r="BG945" s="31">
        <f t="shared" si="521"/>
        <v>0.73392837668018596</v>
      </c>
      <c r="BH945" s="24">
        <v>99.84</v>
      </c>
      <c r="BI945" s="24">
        <v>47.0219866447</v>
      </c>
      <c r="BJ945" s="24">
        <f t="shared" si="529"/>
        <v>165.00196358832176</v>
      </c>
      <c r="BK945" s="28">
        <f t="shared" si="530"/>
        <v>8.2500981794160877E-2</v>
      </c>
      <c r="BL945" s="28" t="str">
        <f t="shared" si="522"/>
        <v>TRUETRUE</v>
      </c>
      <c r="BM945" s="24" t="str">
        <f t="shared" si="523"/>
        <v>FALSETRUE</v>
      </c>
      <c r="BN945" s="28">
        <v>0.41009999999999996</v>
      </c>
      <c r="BO945" s="28">
        <f t="shared" si="524"/>
        <v>0.36453333333333332</v>
      </c>
      <c r="BP945" s="24">
        <v>4.5999999999999996</v>
      </c>
      <c r="BQ945" s="24">
        <f t="shared" si="528"/>
        <v>224.66666666666666</v>
      </c>
      <c r="BR945" s="24">
        <v>6</v>
      </c>
      <c r="BS945" s="28">
        <v>11.68</v>
      </c>
      <c r="BT945" s="28">
        <v>724.5104</v>
      </c>
      <c r="BU945" s="24">
        <v>0.36</v>
      </c>
      <c r="BV945" s="28">
        <v>7.99</v>
      </c>
      <c r="BW945" s="28">
        <v>495.61970000000002</v>
      </c>
      <c r="BX945" s="24">
        <v>1663</v>
      </c>
      <c r="BY945" s="24">
        <v>4055</v>
      </c>
      <c r="BZ945" s="24">
        <v>485</v>
      </c>
      <c r="CA945" s="24">
        <v>1319</v>
      </c>
      <c r="CB945" s="24">
        <v>728</v>
      </c>
      <c r="CC945" s="24">
        <v>4156</v>
      </c>
      <c r="CD945" s="24">
        <v>52.97</v>
      </c>
      <c r="CE945" s="24">
        <v>30.87</v>
      </c>
      <c r="CF945" s="24">
        <v>101.07</v>
      </c>
      <c r="CG945" s="24">
        <v>6193</v>
      </c>
      <c r="CH945" s="24">
        <v>10</v>
      </c>
      <c r="CI945" s="24">
        <v>0.16</v>
      </c>
      <c r="CJ945" s="24" t="s">
        <v>98</v>
      </c>
      <c r="CK945" s="24">
        <v>1696</v>
      </c>
      <c r="CL945" s="28">
        <v>1.03</v>
      </c>
      <c r="CM945" s="28">
        <v>3.74</v>
      </c>
      <c r="CN945" s="24">
        <v>536</v>
      </c>
      <c r="CO945" s="24">
        <v>31.62</v>
      </c>
      <c r="CP945" s="24">
        <v>343</v>
      </c>
      <c r="CQ945" s="24">
        <v>657</v>
      </c>
      <c r="CR945" s="24">
        <v>348</v>
      </c>
      <c r="CS945" s="24">
        <v>1348</v>
      </c>
      <c r="CT945" s="24">
        <v>332</v>
      </c>
      <c r="CU945" s="24">
        <v>669</v>
      </c>
      <c r="CV945" s="24">
        <v>499</v>
      </c>
      <c r="CW945" s="24">
        <v>401</v>
      </c>
      <c r="CX945" s="24">
        <v>71.709999999999994</v>
      </c>
      <c r="CY945" s="24">
        <v>98.24</v>
      </c>
      <c r="CZ945" s="24">
        <v>83.31</v>
      </c>
      <c r="DA945" s="24">
        <v>52.21</v>
      </c>
      <c r="DB945" s="24">
        <v>235</v>
      </c>
      <c r="DC945" s="24">
        <v>2.42</v>
      </c>
      <c r="DD945" s="24">
        <v>7.26</v>
      </c>
      <c r="DE945" s="24">
        <v>122</v>
      </c>
      <c r="DF945" s="24">
        <v>7.2</v>
      </c>
      <c r="DG945" s="24">
        <v>12.21</v>
      </c>
      <c r="DH945" s="24">
        <v>6.93</v>
      </c>
    </row>
    <row r="946" spans="1:112" ht="12.3" customHeight="1">
      <c r="A946" s="24">
        <v>957</v>
      </c>
      <c r="B946" s="24" t="s">
        <v>452</v>
      </c>
      <c r="C946" s="24" t="s">
        <v>453</v>
      </c>
      <c r="D946" s="25" t="s">
        <v>441</v>
      </c>
      <c r="E946" s="25" t="s">
        <v>1264</v>
      </c>
      <c r="F946" s="25" t="s">
        <v>1600</v>
      </c>
      <c r="G946" s="25" t="s">
        <v>1601</v>
      </c>
      <c r="H946" s="25" t="s">
        <v>195</v>
      </c>
      <c r="I946" s="26">
        <v>18626</v>
      </c>
      <c r="J946" s="27">
        <v>24073.388149939539</v>
      </c>
      <c r="K946" s="27">
        <f t="shared" si="499"/>
        <v>2806.9382000000001</v>
      </c>
      <c r="L946" s="24">
        <v>4305</v>
      </c>
      <c r="M946" s="24">
        <v>650</v>
      </c>
      <c r="N946" s="24">
        <v>114</v>
      </c>
      <c r="O946" s="24">
        <f t="shared" si="500"/>
        <v>764</v>
      </c>
      <c r="P946" s="28">
        <v>15.07</v>
      </c>
      <c r="Q946" s="28">
        <f t="shared" si="501"/>
        <v>0.38095602543316298</v>
      </c>
      <c r="R946" s="29">
        <v>0.36806808180528816</v>
      </c>
      <c r="S946" s="29">
        <v>4.3694126049717799E-2</v>
      </c>
      <c r="T946" s="29">
        <v>0.33615311579880269</v>
      </c>
      <c r="U946" s="28" t="s">
        <v>237</v>
      </c>
      <c r="V946" s="28" t="s">
        <v>119</v>
      </c>
      <c r="W946" s="28">
        <v>0.28860516738469505</v>
      </c>
      <c r="X946" s="27">
        <v>6947.7042165300354</v>
      </c>
      <c r="Y946" s="30">
        <f t="shared" si="502"/>
        <v>5.5639146985460937E-4</v>
      </c>
      <c r="Z946" s="27">
        <f t="shared" si="503"/>
        <v>6818.7042165300354</v>
      </c>
      <c r="AA946" s="27">
        <v>0</v>
      </c>
      <c r="AB946" s="27">
        <v>0</v>
      </c>
      <c r="AC946" s="27">
        <v>0</v>
      </c>
      <c r="AD946" s="27">
        <v>0</v>
      </c>
      <c r="AE946" s="27">
        <v>7196</v>
      </c>
      <c r="AF946" s="27">
        <f t="shared" si="504"/>
        <v>7196</v>
      </c>
      <c r="AG946" s="27">
        <f t="shared" si="505"/>
        <v>1</v>
      </c>
      <c r="AH946" s="27">
        <v>0</v>
      </c>
      <c r="AI946" s="27">
        <v>0</v>
      </c>
      <c r="AJ946" s="27">
        <v>129</v>
      </c>
      <c r="AK946" s="27">
        <v>0</v>
      </c>
      <c r="AL946" s="27">
        <v>7196</v>
      </c>
      <c r="AM946" s="27">
        <v>7325</v>
      </c>
      <c r="AN946" s="27">
        <f t="shared" si="506"/>
        <v>2</v>
      </c>
      <c r="AO946" s="27">
        <v>129</v>
      </c>
      <c r="AP946" s="30">
        <f t="shared" si="507"/>
        <v>7.4601998338862167E-5</v>
      </c>
      <c r="AQ946" s="30">
        <f t="shared" si="508"/>
        <v>0</v>
      </c>
      <c r="AR946" s="31">
        <f t="shared" si="509"/>
        <v>1.8567284383391298E-2</v>
      </c>
      <c r="AS946" s="31">
        <f t="shared" si="531"/>
        <v>1.8567284383391298E-2</v>
      </c>
      <c r="AT946" s="32">
        <f t="shared" si="510"/>
        <v>5.3586142173478804E-3</v>
      </c>
      <c r="AU946" s="24">
        <v>876.2052881799342</v>
      </c>
      <c r="AV946" s="28">
        <f t="shared" si="511"/>
        <v>2.4332697892364179E-2</v>
      </c>
      <c r="AW946" s="30">
        <f t="shared" si="512"/>
        <v>3.1251068397669326E-4</v>
      </c>
      <c r="AX946" s="33">
        <f t="shared" si="513"/>
        <v>2.4332697892364179E-2</v>
      </c>
      <c r="AY946" s="30">
        <f t="shared" si="514"/>
        <v>3.1251068397669326E-4</v>
      </c>
      <c r="AZ946" s="31">
        <f t="shared" si="515"/>
        <v>0.89720891876688058</v>
      </c>
      <c r="BA946" s="31">
        <f t="shared" si="526"/>
        <v>876.2052881799342</v>
      </c>
      <c r="BB946" s="33">
        <f t="shared" si="516"/>
        <v>0</v>
      </c>
      <c r="BC946" s="31">
        <f t="shared" si="517"/>
        <v>0.42986989948817761</v>
      </c>
      <c r="BD946" s="30">
        <f t="shared" si="518"/>
        <v>4.8178947151574717E-4</v>
      </c>
      <c r="BE946" s="31">
        <f t="shared" si="519"/>
        <v>0.9439257502287296</v>
      </c>
      <c r="BF946" s="31">
        <f t="shared" si="520"/>
        <v>0.41102910302775975</v>
      </c>
      <c r="BG946" s="31">
        <f t="shared" si="521"/>
        <v>0.62380349755836528</v>
      </c>
      <c r="BH946" s="24">
        <v>89.77</v>
      </c>
      <c r="BI946" s="24">
        <v>32.7924852903</v>
      </c>
      <c r="BJ946" s="24">
        <f t="shared" si="529"/>
        <v>734.1129510870112</v>
      </c>
      <c r="BK946" s="28">
        <f t="shared" si="530"/>
        <v>0.36705647554350562</v>
      </c>
      <c r="BL946" s="28" t="str">
        <f t="shared" si="522"/>
        <v>FALSETRUE</v>
      </c>
      <c r="BM946" s="24" t="str">
        <f t="shared" si="523"/>
        <v>FALSETRUE</v>
      </c>
      <c r="BN946" s="28">
        <v>0.34210000000000002</v>
      </c>
      <c r="BO946" s="28">
        <f t="shared" si="524"/>
        <v>0.30408888888888891</v>
      </c>
      <c r="BP946" s="24">
        <v>4.13</v>
      </c>
      <c r="BQ946" s="24">
        <f t="shared" si="528"/>
        <v>216.85714285714286</v>
      </c>
      <c r="BR946" s="24">
        <v>14</v>
      </c>
      <c r="BS946" s="28">
        <v>4.8</v>
      </c>
      <c r="BT946" s="28">
        <v>894.048</v>
      </c>
      <c r="BU946" s="24">
        <v>0.16</v>
      </c>
      <c r="BV946" s="28">
        <v>1.8900000000000001</v>
      </c>
      <c r="BW946" s="28">
        <v>352.03140000000002</v>
      </c>
      <c r="BX946" s="24">
        <v>4388</v>
      </c>
      <c r="BY946" s="24">
        <v>12825</v>
      </c>
      <c r="BZ946" s="24">
        <v>1413</v>
      </c>
      <c r="CA946" s="24">
        <v>3473</v>
      </c>
      <c r="CB946" s="24">
        <v>1906</v>
      </c>
      <c r="CC946" s="24">
        <v>13247</v>
      </c>
      <c r="CD946" s="24">
        <v>45.23</v>
      </c>
      <c r="CE946" s="24">
        <v>32.090000000000003</v>
      </c>
      <c r="CF946" s="24">
        <v>92.74</v>
      </c>
      <c r="CG946" s="24">
        <v>16720</v>
      </c>
      <c r="CH946" s="24">
        <v>1906</v>
      </c>
      <c r="CI946" s="24">
        <v>10.23</v>
      </c>
      <c r="CJ946" s="24" t="s">
        <v>98</v>
      </c>
      <c r="CK946" s="24">
        <v>5178</v>
      </c>
      <c r="CL946" s="28">
        <v>1.02</v>
      </c>
      <c r="CM946" s="28">
        <v>3.66</v>
      </c>
      <c r="CN946" s="24">
        <v>2038</v>
      </c>
      <c r="CO946" s="24">
        <v>39.42</v>
      </c>
      <c r="CP946" s="24">
        <v>498</v>
      </c>
      <c r="CQ946" s="24">
        <v>1768</v>
      </c>
      <c r="CR946" s="24">
        <v>665</v>
      </c>
      <c r="CS946" s="24">
        <v>3036</v>
      </c>
      <c r="CT946" s="24">
        <v>822</v>
      </c>
      <c r="CU946" s="24">
        <v>1712</v>
      </c>
      <c r="CV946" s="24">
        <v>1404</v>
      </c>
      <c r="CW946" s="24">
        <v>1385</v>
      </c>
      <c r="CX946" s="24">
        <v>70.8</v>
      </c>
      <c r="CY946" s="24">
        <v>97.49</v>
      </c>
      <c r="CZ946" s="24">
        <v>88.25</v>
      </c>
      <c r="DA946" s="24">
        <v>57.95</v>
      </c>
      <c r="DB946" s="24">
        <v>652</v>
      </c>
      <c r="DC946" s="24">
        <v>2.82</v>
      </c>
      <c r="DD946" s="24">
        <v>5.73</v>
      </c>
      <c r="DE946" s="24">
        <v>134</v>
      </c>
      <c r="DF946" s="24">
        <v>2.59</v>
      </c>
      <c r="DG946" s="24">
        <v>1.28</v>
      </c>
      <c r="DH946" s="24">
        <v>7.38</v>
      </c>
    </row>
    <row r="947" spans="1:112" ht="12.3" customHeight="1">
      <c r="A947" s="24">
        <v>958</v>
      </c>
      <c r="B947" s="24" t="s">
        <v>452</v>
      </c>
      <c r="C947" s="24" t="s">
        <v>453</v>
      </c>
      <c r="D947" s="25" t="s">
        <v>441</v>
      </c>
      <c r="E947" s="25" t="s">
        <v>1264</v>
      </c>
      <c r="F947" s="25" t="s">
        <v>1720</v>
      </c>
      <c r="G947" s="25" t="s">
        <v>1721</v>
      </c>
      <c r="H947" s="25" t="s">
        <v>195</v>
      </c>
      <c r="I947" s="26">
        <v>14239</v>
      </c>
      <c r="J947" s="27">
        <v>18403.359490335504</v>
      </c>
      <c r="K947" s="27">
        <f t="shared" si="499"/>
        <v>2797.9634999999998</v>
      </c>
      <c r="L947" s="24">
        <v>3001</v>
      </c>
      <c r="M947" s="24">
        <v>569</v>
      </c>
      <c r="N947" s="24">
        <v>165</v>
      </c>
      <c r="O947" s="24">
        <f t="shared" si="500"/>
        <v>734</v>
      </c>
      <c r="P947" s="28">
        <v>19.649999999999999</v>
      </c>
      <c r="Q947" s="28">
        <f t="shared" si="501"/>
        <v>0.41210673007890369</v>
      </c>
      <c r="R947" s="29">
        <v>0.36806808180528816</v>
      </c>
      <c r="S947" s="29">
        <v>4.3694126049717799E-2</v>
      </c>
      <c r="T947" s="29">
        <v>0.33615311579880269</v>
      </c>
      <c r="U947" s="28" t="s">
        <v>237</v>
      </c>
      <c r="V947" s="28" t="s">
        <v>119</v>
      </c>
      <c r="W947" s="28">
        <v>0.37631662502383934</v>
      </c>
      <c r="X947" s="27">
        <v>6925.4901325035007</v>
      </c>
      <c r="Y947" s="30">
        <f t="shared" si="502"/>
        <v>5.5461250424556816E-4</v>
      </c>
      <c r="Z947" s="27">
        <f t="shared" si="503"/>
        <v>6925.4901325035007</v>
      </c>
      <c r="AA947" s="27">
        <v>0</v>
      </c>
      <c r="AB947" s="27">
        <v>0</v>
      </c>
      <c r="AC947" s="27">
        <v>124</v>
      </c>
      <c r="AD947" s="27">
        <v>0</v>
      </c>
      <c r="AE947" s="27">
        <v>0</v>
      </c>
      <c r="AF947" s="27">
        <f t="shared" si="504"/>
        <v>124</v>
      </c>
      <c r="AG947" s="27">
        <f t="shared" si="505"/>
        <v>1</v>
      </c>
      <c r="AH947" s="27">
        <v>0</v>
      </c>
      <c r="AI947" s="27">
        <v>0</v>
      </c>
      <c r="AJ947" s="27">
        <v>0</v>
      </c>
      <c r="AK947" s="27">
        <v>0</v>
      </c>
      <c r="AL947" s="27">
        <v>0</v>
      </c>
      <c r="AM947" s="27">
        <v>0</v>
      </c>
      <c r="AN947" s="27">
        <f t="shared" si="506"/>
        <v>0</v>
      </c>
      <c r="AO947" s="27">
        <v>0</v>
      </c>
      <c r="AP947" s="30">
        <f t="shared" si="507"/>
        <v>0</v>
      </c>
      <c r="AQ947" s="30">
        <f t="shared" si="508"/>
        <v>0</v>
      </c>
      <c r="AR947" s="31">
        <f t="shared" si="509"/>
        <v>0</v>
      </c>
      <c r="AS947" s="31">
        <f t="shared" si="531"/>
        <v>0</v>
      </c>
      <c r="AT947" s="32">
        <f t="shared" si="510"/>
        <v>0</v>
      </c>
      <c r="AU947" s="24">
        <v>607.37503278847669</v>
      </c>
      <c r="AV947" s="28">
        <f t="shared" si="511"/>
        <v>1.6867135338689963E-2</v>
      </c>
      <c r="AW947" s="30">
        <f t="shared" si="512"/>
        <v>2.1662867080084826E-4</v>
      </c>
      <c r="AX947" s="33">
        <f t="shared" si="513"/>
        <v>1.6867135338689963E-2</v>
      </c>
      <c r="AY947" s="30">
        <f t="shared" si="514"/>
        <v>2.1662867080084826E-4</v>
      </c>
      <c r="AZ947" s="31">
        <f t="shared" si="515"/>
        <v>0.89642238708210653</v>
      </c>
      <c r="BA947" s="31">
        <f t="shared" si="526"/>
        <v>607.37503278847669</v>
      </c>
      <c r="BB947" s="33">
        <f t="shared" si="516"/>
        <v>0</v>
      </c>
      <c r="BC947" s="31">
        <f t="shared" si="517"/>
        <v>0.42711920140869486</v>
      </c>
      <c r="BD947" s="30">
        <f t="shared" si="518"/>
        <v>5.5461250424556816E-4</v>
      </c>
      <c r="BE947" s="31">
        <f t="shared" si="519"/>
        <v>0.94420774306321753</v>
      </c>
      <c r="BF947" s="31">
        <f t="shared" si="520"/>
        <v>0.44035966019710077</v>
      </c>
      <c r="BG947" s="31">
        <f t="shared" si="521"/>
        <v>0.66831738723866574</v>
      </c>
      <c r="BH947" s="24">
        <v>99.84</v>
      </c>
      <c r="BI947" s="24">
        <v>18.765238603</v>
      </c>
      <c r="BJ947" s="24">
        <f t="shared" si="529"/>
        <v>980.71545370029867</v>
      </c>
      <c r="BK947" s="28">
        <f t="shared" si="530"/>
        <v>0.49035772685014933</v>
      </c>
      <c r="BL947" s="28" t="str">
        <f t="shared" si="522"/>
        <v>FALSETRUE</v>
      </c>
      <c r="BM947" s="24" t="str">
        <f t="shared" si="523"/>
        <v>FALSETRUE</v>
      </c>
      <c r="BN947" s="28">
        <v>0.39439999999999997</v>
      </c>
      <c r="BO947" s="28">
        <f t="shared" si="524"/>
        <v>0.35057777777777777</v>
      </c>
      <c r="BP947" s="24">
        <v>4.47</v>
      </c>
      <c r="BQ947" s="24">
        <f t="shared" si="528"/>
        <v>322.8</v>
      </c>
      <c r="BR947" s="24">
        <v>5</v>
      </c>
      <c r="BS947" s="28">
        <v>8.09</v>
      </c>
      <c r="BT947" s="28">
        <v>1151.9350999999999</v>
      </c>
      <c r="BU947" s="24">
        <v>0.27</v>
      </c>
      <c r="BV947" s="28">
        <v>13.45</v>
      </c>
      <c r="BW947" s="28">
        <v>1915.1454999999999</v>
      </c>
      <c r="BX947" s="24">
        <v>3775</v>
      </c>
      <c r="BY947" s="24">
        <v>9572</v>
      </c>
      <c r="BZ947" s="24">
        <v>892</v>
      </c>
      <c r="CA947" s="24">
        <v>3004</v>
      </c>
      <c r="CB947" s="24">
        <v>1604</v>
      </c>
      <c r="CC947" s="24">
        <v>9631</v>
      </c>
      <c r="CD947" s="24">
        <v>48.76</v>
      </c>
      <c r="CE947" s="24">
        <v>29.89</v>
      </c>
      <c r="CF947" s="24">
        <v>98.67</v>
      </c>
      <c r="CG947" s="24">
        <v>14216</v>
      </c>
      <c r="CH947" s="24">
        <v>23</v>
      </c>
      <c r="CI947" s="24">
        <v>0.16</v>
      </c>
      <c r="CJ947" s="24" t="s">
        <v>98</v>
      </c>
      <c r="CK947" s="24">
        <v>3826</v>
      </c>
      <c r="CL947" s="28">
        <v>1.03</v>
      </c>
      <c r="CM947" s="28">
        <v>3.85</v>
      </c>
      <c r="CN947" s="24">
        <v>1552</v>
      </c>
      <c r="CO947" s="24">
        <v>40.64</v>
      </c>
      <c r="CP947" s="24">
        <v>215</v>
      </c>
      <c r="CQ947" s="24">
        <v>789</v>
      </c>
      <c r="CR947" s="24">
        <v>610</v>
      </c>
      <c r="CS947" s="24">
        <v>1614</v>
      </c>
      <c r="CT947" s="24">
        <v>657</v>
      </c>
      <c r="CU947" s="24">
        <v>1474</v>
      </c>
      <c r="CV947" s="24">
        <v>1114</v>
      </c>
      <c r="CW947" s="24">
        <v>950</v>
      </c>
      <c r="CX947" s="24">
        <v>62.69</v>
      </c>
      <c r="CY947" s="24">
        <v>97.62</v>
      </c>
      <c r="CZ947" s="24">
        <v>85.23</v>
      </c>
      <c r="DA947" s="24">
        <v>48.87</v>
      </c>
      <c r="DB947" s="24">
        <v>526</v>
      </c>
      <c r="DC947" s="24">
        <v>3.01</v>
      </c>
      <c r="DD947" s="24">
        <v>8.3000000000000007</v>
      </c>
      <c r="DE947" s="24">
        <v>202</v>
      </c>
      <c r="DF947" s="24">
        <v>5.29</v>
      </c>
      <c r="DG947" s="24">
        <v>7.1</v>
      </c>
      <c r="DH947" s="24">
        <v>3.4</v>
      </c>
    </row>
    <row r="948" spans="1:112" ht="12.3" customHeight="1">
      <c r="A948" s="24">
        <v>959</v>
      </c>
      <c r="B948" s="24" t="s">
        <v>452</v>
      </c>
      <c r="C948" s="24" t="s">
        <v>453</v>
      </c>
      <c r="D948" s="25" t="s">
        <v>441</v>
      </c>
      <c r="E948" s="25" t="s">
        <v>1264</v>
      </c>
      <c r="F948" s="25" t="s">
        <v>1265</v>
      </c>
      <c r="G948" s="25" t="s">
        <v>1266</v>
      </c>
      <c r="H948" s="25" t="s">
        <v>195</v>
      </c>
      <c r="I948" s="26">
        <v>11321</v>
      </c>
      <c r="J948" s="27">
        <v>14631.956794022632</v>
      </c>
      <c r="K948" s="27">
        <f t="shared" si="499"/>
        <v>2025.3269</v>
      </c>
      <c r="L948" s="24">
        <v>2286</v>
      </c>
      <c r="M948" s="24">
        <v>421</v>
      </c>
      <c r="N948" s="24">
        <v>77</v>
      </c>
      <c r="O948" s="24">
        <f t="shared" si="500"/>
        <v>498</v>
      </c>
      <c r="P948" s="28">
        <v>17.89</v>
      </c>
      <c r="Q948" s="28">
        <f t="shared" si="501"/>
        <v>0.40008742494279487</v>
      </c>
      <c r="R948" s="29">
        <v>0.36806808180528816</v>
      </c>
      <c r="S948" s="29">
        <v>4.3694126049717799E-2</v>
      </c>
      <c r="T948" s="29">
        <v>0.33615311579880269</v>
      </c>
      <c r="U948" s="28" t="s">
        <v>237</v>
      </c>
      <c r="V948" s="28" t="s">
        <v>119</v>
      </c>
      <c r="W948" s="28">
        <v>0.34261091204460492</v>
      </c>
      <c r="X948" s="27">
        <v>5013.068062197347</v>
      </c>
      <c r="Y948" s="30">
        <f t="shared" si="502"/>
        <v>4.0146042788796694E-4</v>
      </c>
      <c r="Z948" s="27">
        <f t="shared" si="503"/>
        <v>5013.068062197347</v>
      </c>
      <c r="AA948" s="27">
        <v>0</v>
      </c>
      <c r="AB948" s="27">
        <v>0</v>
      </c>
      <c r="AC948" s="27">
        <v>0</v>
      </c>
      <c r="AD948" s="27">
        <v>0</v>
      </c>
      <c r="AE948" s="27">
        <v>0</v>
      </c>
      <c r="AF948" s="27">
        <f t="shared" si="504"/>
        <v>0</v>
      </c>
      <c r="AG948" s="27">
        <f t="shared" si="505"/>
        <v>0</v>
      </c>
      <c r="AH948" s="27">
        <v>0</v>
      </c>
      <c r="AI948" s="27">
        <v>0</v>
      </c>
      <c r="AJ948" s="27">
        <v>0</v>
      </c>
      <c r="AK948" s="27">
        <v>0</v>
      </c>
      <c r="AL948" s="27">
        <v>0</v>
      </c>
      <c r="AM948" s="27">
        <v>0</v>
      </c>
      <c r="AN948" s="27">
        <f t="shared" si="506"/>
        <v>0</v>
      </c>
      <c r="AO948" s="27">
        <v>0</v>
      </c>
      <c r="AP948" s="30">
        <f t="shared" si="507"/>
        <v>0</v>
      </c>
      <c r="AQ948" s="30">
        <f t="shared" si="508"/>
        <v>0</v>
      </c>
      <c r="AR948" s="31">
        <f t="shared" si="509"/>
        <v>0</v>
      </c>
      <c r="AS948" s="31">
        <f t="shared" si="531"/>
        <v>0</v>
      </c>
      <c r="AT948" s="32">
        <f t="shared" si="510"/>
        <v>0</v>
      </c>
      <c r="AU948" s="24">
        <v>1752.4548151081542</v>
      </c>
      <c r="AV948" s="28">
        <f t="shared" si="511"/>
        <v>4.8666624318853519E-2</v>
      </c>
      <c r="AW948" s="30">
        <f t="shared" si="512"/>
        <v>6.2503714631226151E-4</v>
      </c>
      <c r="AX948" s="33">
        <f t="shared" si="513"/>
        <v>4.8666624318853519E-2</v>
      </c>
      <c r="AY948" s="30">
        <f t="shared" si="514"/>
        <v>6.2503714631226151E-4</v>
      </c>
      <c r="AZ948" s="31">
        <f t="shared" si="515"/>
        <v>0.89977261092159633</v>
      </c>
      <c r="BA948" s="31">
        <f t="shared" si="526"/>
        <v>1752.4548151081542</v>
      </c>
      <c r="BB948" s="33">
        <f t="shared" si="516"/>
        <v>0</v>
      </c>
      <c r="BC948" s="31">
        <f t="shared" si="517"/>
        <v>0.43883577234857934</v>
      </c>
      <c r="BD948" s="30">
        <f t="shared" si="518"/>
        <v>4.0146042788796694E-4</v>
      </c>
      <c r="BE948" s="31">
        <f t="shared" si="519"/>
        <v>0.94361469184712732</v>
      </c>
      <c r="BF948" s="31">
        <f t="shared" si="520"/>
        <v>0.42887568810654003</v>
      </c>
      <c r="BG948" s="31">
        <f t="shared" si="521"/>
        <v>0.65088859228671647</v>
      </c>
      <c r="BH948" s="24">
        <v>99.81</v>
      </c>
      <c r="BI948" s="24">
        <v>4.4253575105199996</v>
      </c>
      <c r="BJ948" s="24">
        <f t="shared" si="529"/>
        <v>3306.3897683383575</v>
      </c>
      <c r="BK948" s="28">
        <v>1</v>
      </c>
      <c r="BL948" s="28" t="str">
        <f t="shared" si="522"/>
        <v>FALSETRUE</v>
      </c>
      <c r="BM948" s="24" t="str">
        <f t="shared" si="523"/>
        <v>FALSETRUE</v>
      </c>
      <c r="BN948" s="28">
        <v>0.38840000000000002</v>
      </c>
      <c r="BO948" s="28">
        <f t="shared" si="524"/>
        <v>0.34524444444444446</v>
      </c>
      <c r="BP948" s="24">
        <v>5.3</v>
      </c>
      <c r="BQ948" s="24">
        <f t="shared" ref="BQ948:BQ979" si="532">CS948/BR948</f>
        <v>365.35714285714283</v>
      </c>
      <c r="BR948" s="24">
        <v>14</v>
      </c>
      <c r="BS948" s="28">
        <v>3.64</v>
      </c>
      <c r="BT948" s="28">
        <v>412.08440000000002</v>
      </c>
      <c r="BU948" s="24">
        <v>0.14000000000000001</v>
      </c>
      <c r="BV948" s="28">
        <v>0.95</v>
      </c>
      <c r="BW948" s="28">
        <v>107.54949999999999</v>
      </c>
      <c r="BX948" s="24">
        <v>2938</v>
      </c>
      <c r="BY948" s="24">
        <v>7564</v>
      </c>
      <c r="BZ948" s="24">
        <v>819</v>
      </c>
      <c r="CA948" s="24">
        <v>2358</v>
      </c>
      <c r="CB948" s="24">
        <v>1253</v>
      </c>
      <c r="CC948" s="24">
        <v>7710</v>
      </c>
      <c r="CD948" s="24">
        <v>49.67</v>
      </c>
      <c r="CE948" s="24">
        <v>30.76</v>
      </c>
      <c r="CF948" s="24">
        <v>94.59</v>
      </c>
      <c r="CG948" s="24">
        <v>11299</v>
      </c>
      <c r="CH948" s="24">
        <v>22</v>
      </c>
      <c r="CI948" s="24">
        <v>0.19</v>
      </c>
      <c r="CJ948" s="24" t="s">
        <v>98</v>
      </c>
      <c r="CK948" s="24">
        <v>2829</v>
      </c>
      <c r="CL948" s="28">
        <v>1.02</v>
      </c>
      <c r="CM948" s="28">
        <v>4.05</v>
      </c>
      <c r="CN948" s="24">
        <v>1116</v>
      </c>
      <c r="CO948" s="24">
        <v>39.5</v>
      </c>
      <c r="CP948" s="24">
        <v>942</v>
      </c>
      <c r="CQ948" s="24">
        <v>2097</v>
      </c>
      <c r="CR948" s="24">
        <v>2076</v>
      </c>
      <c r="CS948" s="24">
        <v>5115</v>
      </c>
      <c r="CT948" s="24">
        <v>502</v>
      </c>
      <c r="CU948" s="24">
        <v>1146</v>
      </c>
      <c r="CV948" s="24">
        <v>915</v>
      </c>
      <c r="CW948" s="24">
        <v>747</v>
      </c>
      <c r="CX948" s="24">
        <v>60.63</v>
      </c>
      <c r="CY948" s="24">
        <v>98.03</v>
      </c>
      <c r="CZ948" s="24">
        <v>86</v>
      </c>
      <c r="DA948" s="24">
        <v>51.41</v>
      </c>
      <c r="DB948" s="24">
        <v>497</v>
      </c>
      <c r="DC948" s="24">
        <v>2.54</v>
      </c>
      <c r="DD948" s="24">
        <v>7.75</v>
      </c>
      <c r="DE948" s="24">
        <v>93</v>
      </c>
      <c r="DF948" s="24">
        <v>3.29</v>
      </c>
      <c r="DG948" s="24">
        <v>2.0499999999999998</v>
      </c>
      <c r="DH948" s="24">
        <v>7.33</v>
      </c>
    </row>
    <row r="949" spans="1:112" ht="12.3" customHeight="1">
      <c r="A949" s="24">
        <v>960</v>
      </c>
      <c r="B949" s="24" t="s">
        <v>452</v>
      </c>
      <c r="C949" s="24" t="s">
        <v>453</v>
      </c>
      <c r="D949" s="25" t="s">
        <v>441</v>
      </c>
      <c r="E949" s="25" t="s">
        <v>1264</v>
      </c>
      <c r="F949" s="25" t="s">
        <v>1692</v>
      </c>
      <c r="G949" s="25" t="s">
        <v>1693</v>
      </c>
      <c r="H949" s="25" t="s">
        <v>195</v>
      </c>
      <c r="I949" s="26">
        <v>11223</v>
      </c>
      <c r="J949" s="27">
        <v>14505.295565702323</v>
      </c>
      <c r="K949" s="27">
        <f t="shared" si="499"/>
        <v>3018.9870000000001</v>
      </c>
      <c r="L949" s="24">
        <v>2157</v>
      </c>
      <c r="M949" s="24">
        <v>608</v>
      </c>
      <c r="N949" s="24">
        <v>186</v>
      </c>
      <c r="O949" s="24">
        <f t="shared" si="500"/>
        <v>794</v>
      </c>
      <c r="P949" s="28">
        <v>26.900000000000002</v>
      </c>
      <c r="Q949" s="28">
        <f t="shared" si="501"/>
        <v>0.46112686869311076</v>
      </c>
      <c r="R949" s="29">
        <v>0.36806808180528816</v>
      </c>
      <c r="S949" s="29">
        <v>4.3694126049717799E-2</v>
      </c>
      <c r="T949" s="29">
        <v>0.33615311579880269</v>
      </c>
      <c r="U949" s="28" t="s">
        <v>237</v>
      </c>
      <c r="V949" s="28" t="s">
        <v>119</v>
      </c>
      <c r="W949" s="28">
        <v>0.51516118133034483</v>
      </c>
      <c r="X949" s="27">
        <v>7472.5651991730219</v>
      </c>
      <c r="Y949" s="30">
        <f t="shared" si="502"/>
        <v>5.9842379657733746E-4</v>
      </c>
      <c r="Z949" s="27">
        <f t="shared" si="503"/>
        <v>7472.5651991730219</v>
      </c>
      <c r="AA949" s="27">
        <v>0</v>
      </c>
      <c r="AB949" s="27">
        <v>0</v>
      </c>
      <c r="AC949" s="27">
        <v>80</v>
      </c>
      <c r="AD949" s="27">
        <v>0</v>
      </c>
      <c r="AE949" s="27">
        <v>0</v>
      </c>
      <c r="AF949" s="27">
        <f t="shared" si="504"/>
        <v>80</v>
      </c>
      <c r="AG949" s="27">
        <f t="shared" si="505"/>
        <v>1</v>
      </c>
      <c r="AH949" s="27">
        <v>0</v>
      </c>
      <c r="AI949" s="27">
        <v>0</v>
      </c>
      <c r="AJ949" s="27">
        <v>80</v>
      </c>
      <c r="AK949" s="27">
        <v>0</v>
      </c>
      <c r="AL949" s="27">
        <v>0</v>
      </c>
      <c r="AM949" s="27">
        <v>80</v>
      </c>
      <c r="AN949" s="27">
        <f t="shared" si="506"/>
        <v>1</v>
      </c>
      <c r="AO949" s="27">
        <v>0</v>
      </c>
      <c r="AP949" s="30">
        <f t="shared" si="507"/>
        <v>0</v>
      </c>
      <c r="AQ949" s="30">
        <f t="shared" si="508"/>
        <v>0</v>
      </c>
      <c r="AR949" s="31">
        <f t="shared" si="509"/>
        <v>0</v>
      </c>
      <c r="AS949" s="31">
        <f t="shared" si="531"/>
        <v>0</v>
      </c>
      <c r="AT949" s="32">
        <f t="shared" si="510"/>
        <v>0</v>
      </c>
      <c r="AU949" s="24">
        <v>671.2550192734393</v>
      </c>
      <c r="AV949" s="28">
        <f t="shared" si="511"/>
        <v>1.8641117342080592E-2</v>
      </c>
      <c r="AW949" s="30">
        <f t="shared" si="512"/>
        <v>2.3941234779771434E-4</v>
      </c>
      <c r="AX949" s="33">
        <f t="shared" si="513"/>
        <v>1.8641117342080592E-2</v>
      </c>
      <c r="AY949" s="30">
        <f t="shared" si="514"/>
        <v>2.3941234779771434E-4</v>
      </c>
      <c r="AZ949" s="31">
        <f t="shared" si="515"/>
        <v>0.8966092843244583</v>
      </c>
      <c r="BA949" s="31">
        <f t="shared" si="526"/>
        <v>671.2550192734393</v>
      </c>
      <c r="BB949" s="33">
        <f t="shared" si="516"/>
        <v>0</v>
      </c>
      <c r="BC949" s="31">
        <f t="shared" si="517"/>
        <v>0.42777282782394233</v>
      </c>
      <c r="BD949" s="30">
        <f t="shared" si="518"/>
        <v>5.9842379657733746E-4</v>
      </c>
      <c r="BE949" s="31">
        <f t="shared" si="519"/>
        <v>0.94437739365375328</v>
      </c>
      <c r="BF949" s="31">
        <f t="shared" si="520"/>
        <v>0.48671233292689181</v>
      </c>
      <c r="BG949" s="31">
        <f t="shared" si="521"/>
        <v>0.73866510509374195</v>
      </c>
      <c r="BH949" s="24">
        <v>99.13</v>
      </c>
      <c r="BI949" s="24">
        <v>30.1891099369</v>
      </c>
      <c r="BJ949" s="24">
        <f t="shared" si="529"/>
        <v>480.48106075404934</v>
      </c>
      <c r="BK949" s="28">
        <f t="shared" ref="BK949:BK966" si="533">BJ949/(2000)</f>
        <v>0.24024053037702467</v>
      </c>
      <c r="BL949" s="28" t="str">
        <f t="shared" si="522"/>
        <v>TRUETRUE</v>
      </c>
      <c r="BM949" s="24" t="str">
        <f t="shared" si="523"/>
        <v>FALSETRUE</v>
      </c>
      <c r="BN949" s="28">
        <v>0.46679999999999999</v>
      </c>
      <c r="BO949" s="28">
        <f t="shared" si="524"/>
        <v>0.41493333333333332</v>
      </c>
      <c r="BP949" s="24">
        <v>5.45</v>
      </c>
      <c r="BQ949" s="24">
        <f t="shared" si="532"/>
        <v>217.16666666666666</v>
      </c>
      <c r="BR949" s="24">
        <v>6</v>
      </c>
      <c r="BS949" s="28">
        <v>8.48</v>
      </c>
      <c r="BT949" s="28">
        <v>951.71040000000005</v>
      </c>
      <c r="BU949" s="24">
        <v>0.31</v>
      </c>
      <c r="BV949" s="28">
        <v>23.560000000000006</v>
      </c>
      <c r="BW949" s="28">
        <v>2644.1388000000006</v>
      </c>
      <c r="BX949" s="24">
        <v>3391</v>
      </c>
      <c r="BY949" s="24">
        <v>7265</v>
      </c>
      <c r="BZ949" s="24">
        <v>567</v>
      </c>
      <c r="CA949" s="24">
        <v>2701</v>
      </c>
      <c r="CB949" s="24">
        <v>1417</v>
      </c>
      <c r="CC949" s="24">
        <v>7105</v>
      </c>
      <c r="CD949" s="24">
        <v>54.48</v>
      </c>
      <c r="CE949" s="24">
        <v>27.83</v>
      </c>
      <c r="CF949" s="24">
        <v>96.58</v>
      </c>
      <c r="CG949" s="24">
        <v>11125</v>
      </c>
      <c r="CH949" s="24">
        <v>98</v>
      </c>
      <c r="CI949" s="24">
        <v>0.87</v>
      </c>
      <c r="CJ949" s="24" t="s">
        <v>98</v>
      </c>
      <c r="CK949" s="24">
        <v>3017</v>
      </c>
      <c r="CL949" s="28">
        <v>1.02</v>
      </c>
      <c r="CM949" s="28">
        <v>3.81</v>
      </c>
      <c r="CN949" s="24">
        <v>1147</v>
      </c>
      <c r="CO949" s="24">
        <v>38.130000000000003</v>
      </c>
      <c r="CP949" s="24">
        <v>287</v>
      </c>
      <c r="CQ949" s="24">
        <v>734</v>
      </c>
      <c r="CR949" s="24">
        <v>282</v>
      </c>
      <c r="CS949" s="24">
        <v>1303</v>
      </c>
      <c r="CT949" s="24">
        <v>564</v>
      </c>
      <c r="CU949" s="24">
        <v>1350</v>
      </c>
      <c r="CV949" s="24">
        <v>995</v>
      </c>
      <c r="CW949" s="24">
        <v>646</v>
      </c>
      <c r="CX949" s="24">
        <v>64.02</v>
      </c>
      <c r="CY949" s="24">
        <v>96.84</v>
      </c>
      <c r="CZ949" s="24">
        <v>83.61</v>
      </c>
      <c r="DA949" s="24">
        <v>44.77</v>
      </c>
      <c r="DB949" s="24">
        <v>492</v>
      </c>
      <c r="DC949" s="24">
        <v>4.1900000000000004</v>
      </c>
      <c r="DD949" s="24">
        <v>9.7100000000000009</v>
      </c>
      <c r="DE949" s="24">
        <v>182</v>
      </c>
      <c r="DF949" s="24">
        <v>6.05</v>
      </c>
      <c r="DG949" s="24">
        <v>11.37</v>
      </c>
      <c r="DH949" s="24">
        <v>5.76</v>
      </c>
    </row>
    <row r="950" spans="1:112" ht="12.3" customHeight="1">
      <c r="A950" s="24">
        <v>961</v>
      </c>
      <c r="B950" s="24" t="s">
        <v>452</v>
      </c>
      <c r="C950" s="24" t="s">
        <v>453</v>
      </c>
      <c r="D950" s="25" t="s">
        <v>169</v>
      </c>
      <c r="E950" s="25" t="s">
        <v>1005</v>
      </c>
      <c r="F950" s="25" t="s">
        <v>1006</v>
      </c>
      <c r="G950" s="25" t="s">
        <v>1007</v>
      </c>
      <c r="H950" s="25" t="s">
        <v>195</v>
      </c>
      <c r="I950" s="26">
        <v>9525</v>
      </c>
      <c r="J950" s="27">
        <v>11711.889142112974</v>
      </c>
      <c r="K950" s="27">
        <f t="shared" si="499"/>
        <v>5593.08</v>
      </c>
      <c r="L950" s="24">
        <v>973</v>
      </c>
      <c r="M950" s="24">
        <v>1122</v>
      </c>
      <c r="N950" s="24">
        <v>262</v>
      </c>
      <c r="O950" s="24">
        <f t="shared" si="500"/>
        <v>1384</v>
      </c>
      <c r="P950" s="28">
        <v>58.72</v>
      </c>
      <c r="Q950" s="28">
        <f t="shared" si="501"/>
        <v>0.55975763574047188</v>
      </c>
      <c r="R950" s="29">
        <v>0.51954396108711876</v>
      </c>
      <c r="S950" s="29">
        <v>9.9046019519173065E-2</v>
      </c>
      <c r="T950" s="29">
        <v>0.55502175985557978</v>
      </c>
      <c r="U950" s="28" t="s">
        <v>294</v>
      </c>
      <c r="V950" s="28" t="s">
        <v>295</v>
      </c>
      <c r="W950" s="28">
        <v>0.72460504371124623</v>
      </c>
      <c r="X950" s="27">
        <v>8486.4939437620415</v>
      </c>
      <c r="Y950" s="30">
        <f t="shared" si="502"/>
        <v>6.7962202939610269E-4</v>
      </c>
      <c r="Z950" s="27">
        <f t="shared" si="503"/>
        <v>8231.4939437620415</v>
      </c>
      <c r="AA950" s="27">
        <v>0</v>
      </c>
      <c r="AB950" s="27">
        <v>0</v>
      </c>
      <c r="AC950" s="27">
        <v>49</v>
      </c>
      <c r="AD950" s="27">
        <v>0</v>
      </c>
      <c r="AE950" s="27">
        <v>5145</v>
      </c>
      <c r="AF950" s="27">
        <f t="shared" si="504"/>
        <v>5145</v>
      </c>
      <c r="AG950" s="27">
        <f t="shared" si="505"/>
        <v>2</v>
      </c>
      <c r="AH950" s="27">
        <v>0</v>
      </c>
      <c r="AI950" s="27">
        <v>0</v>
      </c>
      <c r="AJ950" s="27">
        <v>361</v>
      </c>
      <c r="AK950" s="27">
        <v>0</v>
      </c>
      <c r="AL950" s="27">
        <v>5145</v>
      </c>
      <c r="AM950" s="27">
        <v>5145</v>
      </c>
      <c r="AN950" s="27">
        <f t="shared" si="506"/>
        <v>2</v>
      </c>
      <c r="AO950" s="27">
        <v>255</v>
      </c>
      <c r="AP950" s="30">
        <f t="shared" si="507"/>
        <v>1.4746906648379732E-4</v>
      </c>
      <c r="AQ950" s="30">
        <f t="shared" si="508"/>
        <v>0</v>
      </c>
      <c r="AR950" s="31">
        <f t="shared" si="509"/>
        <v>3.0047744296976323E-2</v>
      </c>
      <c r="AS950" s="31">
        <f t="shared" si="531"/>
        <v>3.0047744296976323E-2</v>
      </c>
      <c r="AT950" s="32">
        <f t="shared" si="510"/>
        <v>2.177274706973488E-2</v>
      </c>
      <c r="AU950" s="24">
        <v>2543.3637034264743</v>
      </c>
      <c r="AV950" s="28">
        <f t="shared" si="511"/>
        <v>7.0630594748444464E-2</v>
      </c>
      <c r="AW950" s="30">
        <f t="shared" si="512"/>
        <v>9.0712569449373167E-4</v>
      </c>
      <c r="AX950" s="33">
        <f t="shared" si="513"/>
        <v>7.0630594748444464E-2</v>
      </c>
      <c r="AY950" s="30">
        <f t="shared" si="514"/>
        <v>9.0712569449373167E-4</v>
      </c>
      <c r="AZ950" s="31">
        <f t="shared" si="515"/>
        <v>0.90208661720606731</v>
      </c>
      <c r="BA950" s="31">
        <f t="shared" si="526"/>
        <v>2543.3637034264743</v>
      </c>
      <c r="BB950" s="33">
        <f t="shared" si="516"/>
        <v>0</v>
      </c>
      <c r="BC950" s="31">
        <f t="shared" si="517"/>
        <v>0.49742039101387681</v>
      </c>
      <c r="BD950" s="30">
        <f t="shared" si="518"/>
        <v>5.3215296291230538E-4</v>
      </c>
      <c r="BE950" s="31">
        <f t="shared" si="519"/>
        <v>0.94412077291813501</v>
      </c>
      <c r="BF950" s="31">
        <f t="shared" si="520"/>
        <v>0.55646847955292578</v>
      </c>
      <c r="BG950" s="31">
        <f t="shared" si="521"/>
        <v>0.84453140001294946</v>
      </c>
      <c r="BH950" s="24">
        <v>99.35</v>
      </c>
      <c r="BI950" s="24">
        <v>43.5786928351</v>
      </c>
      <c r="BJ950" s="24">
        <f t="shared" si="529"/>
        <v>268.75264906247384</v>
      </c>
      <c r="BK950" s="28">
        <f t="shared" si="533"/>
        <v>0.13437632453123691</v>
      </c>
      <c r="BL950" s="28" t="str">
        <f t="shared" si="522"/>
        <v>TRUETRUE</v>
      </c>
      <c r="BM950" s="24" t="str">
        <f t="shared" si="523"/>
        <v>TRUETRUE</v>
      </c>
      <c r="BN950" s="28">
        <v>0.42</v>
      </c>
      <c r="BO950" s="28">
        <f t="shared" si="524"/>
        <v>0.37333333333333329</v>
      </c>
      <c r="BP950" s="24">
        <v>5.96</v>
      </c>
      <c r="BQ950" s="24">
        <f t="shared" si="532"/>
        <v>438.75</v>
      </c>
      <c r="BR950" s="24">
        <v>8</v>
      </c>
      <c r="BS950" s="28">
        <v>3.39</v>
      </c>
      <c r="BT950" s="28">
        <v>322.89749999999998</v>
      </c>
      <c r="BU950" s="24">
        <v>0.17</v>
      </c>
      <c r="BV950" s="28">
        <v>48.64</v>
      </c>
      <c r="BW950" s="28">
        <v>4632.96</v>
      </c>
      <c r="BX950" s="24">
        <v>2650</v>
      </c>
      <c r="BY950" s="24">
        <v>6310</v>
      </c>
      <c r="BZ950" s="24">
        <v>565</v>
      </c>
      <c r="CA950" s="24">
        <v>2094</v>
      </c>
      <c r="CB950" s="24">
        <v>1198</v>
      </c>
      <c r="CC950" s="24">
        <v>6233</v>
      </c>
      <c r="CD950" s="24">
        <v>50.95</v>
      </c>
      <c r="CE950" s="24">
        <v>29.32</v>
      </c>
      <c r="CF950" s="24">
        <v>96.07</v>
      </c>
      <c r="CG950" s="24">
        <v>9463</v>
      </c>
      <c r="CH950" s="24">
        <v>62</v>
      </c>
      <c r="CI950" s="24">
        <v>0.65</v>
      </c>
      <c r="CJ950" s="24" t="s">
        <v>98</v>
      </c>
      <c r="CK950" s="24">
        <v>2468</v>
      </c>
      <c r="CL950" s="28">
        <v>1.03</v>
      </c>
      <c r="CM950" s="28">
        <v>3.97</v>
      </c>
      <c r="CN950" s="24">
        <v>945</v>
      </c>
      <c r="CO950" s="24">
        <v>38.409999999999997</v>
      </c>
      <c r="CP950" s="24">
        <v>405</v>
      </c>
      <c r="CQ950" s="24">
        <v>1284</v>
      </c>
      <c r="CR950" s="24">
        <v>1759</v>
      </c>
      <c r="CS950" s="24">
        <v>3510</v>
      </c>
      <c r="CT950" s="24">
        <v>412</v>
      </c>
      <c r="CU950" s="24">
        <v>1082</v>
      </c>
      <c r="CV950" s="24">
        <v>825</v>
      </c>
      <c r="CW950" s="24">
        <v>667</v>
      </c>
      <c r="CX950" s="24">
        <v>60.15</v>
      </c>
      <c r="CY950" s="24">
        <v>97.3</v>
      </c>
      <c r="CZ950" s="24">
        <v>82.5</v>
      </c>
      <c r="DA950" s="24">
        <v>52.44</v>
      </c>
      <c r="DB950" s="24">
        <v>467</v>
      </c>
      <c r="DC950" s="24">
        <v>3.34</v>
      </c>
      <c r="DD950" s="24">
        <v>10.89</v>
      </c>
      <c r="DE950" s="24">
        <v>123</v>
      </c>
      <c r="DF950" s="24">
        <v>5</v>
      </c>
      <c r="DG950" s="24">
        <v>48.86</v>
      </c>
      <c r="DH950" s="24">
        <v>5.6</v>
      </c>
    </row>
    <row r="951" spans="1:112" ht="12.3" customHeight="1">
      <c r="A951" s="24">
        <v>962</v>
      </c>
      <c r="B951" s="24" t="s">
        <v>452</v>
      </c>
      <c r="C951" s="24" t="s">
        <v>453</v>
      </c>
      <c r="D951" s="25" t="s">
        <v>169</v>
      </c>
      <c r="E951" s="25" t="s">
        <v>1005</v>
      </c>
      <c r="F951" s="25" t="s">
        <v>827</v>
      </c>
      <c r="G951" s="25" t="s">
        <v>2106</v>
      </c>
      <c r="H951" s="25" t="s">
        <v>195</v>
      </c>
      <c r="I951" s="26">
        <v>2101</v>
      </c>
      <c r="J951" s="27">
        <v>2583.3783818980951</v>
      </c>
      <c r="K951" s="27">
        <f t="shared" si="499"/>
        <v>802.37189999999998</v>
      </c>
      <c r="L951" s="24">
        <v>348</v>
      </c>
      <c r="M951" s="24">
        <v>160</v>
      </c>
      <c r="N951" s="24">
        <v>55</v>
      </c>
      <c r="O951" s="24">
        <f t="shared" si="500"/>
        <v>215</v>
      </c>
      <c r="P951" s="28">
        <v>38.19</v>
      </c>
      <c r="Q951" s="28">
        <f t="shared" si="501"/>
        <v>0.44638720005557375</v>
      </c>
      <c r="R951" s="29">
        <v>0.51954396108711876</v>
      </c>
      <c r="S951" s="29">
        <v>9.9046019519173065E-2</v>
      </c>
      <c r="T951" s="29">
        <v>0.55502175985557978</v>
      </c>
      <c r="U951" s="28" t="s">
        <v>294</v>
      </c>
      <c r="V951" s="28" t="s">
        <v>295</v>
      </c>
      <c r="W951" s="28">
        <v>0.47126475850361871</v>
      </c>
      <c r="X951" s="27">
        <v>1217.455189268675</v>
      </c>
      <c r="Y951" s="30">
        <f t="shared" si="502"/>
        <v>9.749719635842982E-5</v>
      </c>
      <c r="Z951" s="27">
        <f t="shared" si="503"/>
        <v>1217.455189268675</v>
      </c>
      <c r="AA951" s="27">
        <v>0</v>
      </c>
      <c r="AB951" s="27">
        <v>0</v>
      </c>
      <c r="AC951" s="27">
        <v>0</v>
      </c>
      <c r="AD951" s="27">
        <v>0</v>
      </c>
      <c r="AE951" s="27">
        <v>0</v>
      </c>
      <c r="AF951" s="27">
        <f t="shared" si="504"/>
        <v>0</v>
      </c>
      <c r="AG951" s="27">
        <f t="shared" si="505"/>
        <v>0</v>
      </c>
      <c r="AH951" s="27">
        <v>0</v>
      </c>
      <c r="AI951" s="27">
        <v>0</v>
      </c>
      <c r="AJ951" s="27">
        <v>0</v>
      </c>
      <c r="AK951" s="27">
        <v>0</v>
      </c>
      <c r="AL951" s="27">
        <v>0</v>
      </c>
      <c r="AM951" s="27">
        <v>0</v>
      </c>
      <c r="AN951" s="27">
        <f t="shared" si="506"/>
        <v>0</v>
      </c>
      <c r="AO951" s="27">
        <v>0</v>
      </c>
      <c r="AP951" s="30">
        <f t="shared" si="507"/>
        <v>0</v>
      </c>
      <c r="AQ951" s="30">
        <f t="shared" si="508"/>
        <v>0</v>
      </c>
      <c r="AR951" s="31">
        <f t="shared" si="509"/>
        <v>0</v>
      </c>
      <c r="AS951" s="31">
        <f t="shared" si="531"/>
        <v>0</v>
      </c>
      <c r="AT951" s="32">
        <f t="shared" si="510"/>
        <v>0</v>
      </c>
      <c r="AU951" s="24">
        <v>1701.7370429565672</v>
      </c>
      <c r="AV951" s="28">
        <f t="shared" si="511"/>
        <v>4.7258164173512668E-2</v>
      </c>
      <c r="AW951" s="30">
        <f t="shared" si="512"/>
        <v>6.0694795434014948E-4</v>
      </c>
      <c r="AX951" s="33">
        <f t="shared" si="513"/>
        <v>4.7258164173512668E-2</v>
      </c>
      <c r="AY951" s="30">
        <f t="shared" si="514"/>
        <v>6.0694795434014948E-4</v>
      </c>
      <c r="AZ951" s="31">
        <f t="shared" si="515"/>
        <v>0.89962422310445767</v>
      </c>
      <c r="BA951" s="31">
        <f t="shared" si="526"/>
        <v>1701.7370429565672</v>
      </c>
      <c r="BB951" s="33">
        <f t="shared" si="516"/>
        <v>0</v>
      </c>
      <c r="BC951" s="31">
        <f t="shared" si="517"/>
        <v>0.48880878278836298</v>
      </c>
      <c r="BD951" s="30">
        <f t="shared" si="518"/>
        <v>9.749719635842982E-5</v>
      </c>
      <c r="BE951" s="31">
        <f t="shared" si="519"/>
        <v>0.94243765417063907</v>
      </c>
      <c r="BF951" s="31">
        <f t="shared" si="520"/>
        <v>0.47126663662353874</v>
      </c>
      <c r="BG951" s="31">
        <f t="shared" si="521"/>
        <v>0.71522374946884537</v>
      </c>
      <c r="BH951" s="24">
        <v>0</v>
      </c>
      <c r="BI951" s="24">
        <v>56.192422943099999</v>
      </c>
      <c r="BJ951" s="24">
        <f t="shared" si="529"/>
        <v>45.973785193672882</v>
      </c>
      <c r="BK951" s="28">
        <f t="shared" si="533"/>
        <v>2.298689259683644E-2</v>
      </c>
      <c r="BL951" s="28" t="str">
        <f t="shared" si="522"/>
        <v>FALSEFALSE</v>
      </c>
      <c r="BM951" s="24" t="str">
        <f t="shared" si="523"/>
        <v>TRUEFALSE</v>
      </c>
      <c r="BN951" s="28">
        <v>0.59189999999999998</v>
      </c>
      <c r="BO951" s="28">
        <f t="shared" si="524"/>
        <v>0.52613333333333334</v>
      </c>
      <c r="BP951" s="24">
        <v>13.23</v>
      </c>
      <c r="BQ951" s="24">
        <f t="shared" si="532"/>
        <v>300.91666666666669</v>
      </c>
      <c r="BR951" s="24">
        <v>12</v>
      </c>
      <c r="BS951" s="28">
        <v>40.419999999999995</v>
      </c>
      <c r="BT951" s="28">
        <v>849.22419999999988</v>
      </c>
      <c r="BU951" s="24">
        <v>7.21</v>
      </c>
      <c r="BV951" s="28">
        <v>68.88000000000001</v>
      </c>
      <c r="BW951" s="28">
        <v>1447.1688000000004</v>
      </c>
      <c r="BX951" s="24">
        <v>741</v>
      </c>
      <c r="BY951" s="24">
        <v>1252</v>
      </c>
      <c r="BZ951" s="24">
        <v>108</v>
      </c>
      <c r="CA951" s="24">
        <v>604</v>
      </c>
      <c r="CB951" s="24">
        <v>304</v>
      </c>
      <c r="CC951" s="24">
        <v>1193</v>
      </c>
      <c r="CD951" s="24">
        <v>67.81</v>
      </c>
      <c r="CE951" s="24">
        <v>25.56</v>
      </c>
      <c r="CF951" s="24">
        <v>115.71</v>
      </c>
      <c r="CG951" s="24">
        <v>0</v>
      </c>
      <c r="CH951" s="24">
        <v>2101</v>
      </c>
      <c r="CI951" s="24">
        <v>100</v>
      </c>
      <c r="CJ951" s="24" t="s">
        <v>1980</v>
      </c>
      <c r="CK951" s="24">
        <v>563</v>
      </c>
      <c r="CL951" s="28">
        <v>1.07</v>
      </c>
      <c r="CM951" s="28">
        <v>3.99</v>
      </c>
      <c r="CN951" s="24">
        <v>190</v>
      </c>
      <c r="CO951" s="24">
        <v>33.75</v>
      </c>
      <c r="CP951" s="24">
        <v>1322</v>
      </c>
      <c r="CQ951" s="24">
        <v>1756</v>
      </c>
      <c r="CR951" s="24">
        <v>339</v>
      </c>
      <c r="CS951" s="24">
        <v>3611</v>
      </c>
      <c r="CT951" s="24">
        <v>142</v>
      </c>
      <c r="CU951" s="24">
        <v>278</v>
      </c>
      <c r="CV951" s="24">
        <v>173</v>
      </c>
      <c r="CW951" s="24">
        <v>68</v>
      </c>
      <c r="CX951" s="24">
        <v>65.739999999999995</v>
      </c>
      <c r="CY951" s="24">
        <v>94.88</v>
      </c>
      <c r="CZ951" s="24">
        <v>68.38</v>
      </c>
      <c r="DA951" s="24">
        <v>25.09</v>
      </c>
      <c r="DB951" s="24">
        <v>212</v>
      </c>
      <c r="DC951" s="24">
        <v>6.77</v>
      </c>
      <c r="DD951" s="24">
        <v>14.56</v>
      </c>
      <c r="DE951" s="24">
        <v>113</v>
      </c>
      <c r="DF951" s="24">
        <v>20.07</v>
      </c>
      <c r="DG951" s="24">
        <v>0.71</v>
      </c>
      <c r="DH951" s="24">
        <v>13.14</v>
      </c>
    </row>
    <row r="952" spans="1:112" ht="12.3" customHeight="1">
      <c r="A952" s="24">
        <v>963</v>
      </c>
      <c r="B952" s="24" t="s">
        <v>452</v>
      </c>
      <c r="C952" s="24" t="s">
        <v>453</v>
      </c>
      <c r="D952" s="25" t="s">
        <v>169</v>
      </c>
      <c r="E952" s="25" t="s">
        <v>1005</v>
      </c>
      <c r="F952" s="25" t="s">
        <v>567</v>
      </c>
      <c r="G952" s="25" t="s">
        <v>1795</v>
      </c>
      <c r="H952" s="25" t="s">
        <v>195</v>
      </c>
      <c r="I952" s="26">
        <v>4534</v>
      </c>
      <c r="J952" s="27">
        <v>5574.9821911118352</v>
      </c>
      <c r="K952" s="27">
        <f t="shared" si="499"/>
        <v>1251.384</v>
      </c>
      <c r="L952" s="24">
        <v>871</v>
      </c>
      <c r="M952" s="24">
        <v>245</v>
      </c>
      <c r="N952" s="24">
        <v>87</v>
      </c>
      <c r="O952" s="24">
        <f t="shared" si="500"/>
        <v>332</v>
      </c>
      <c r="P952" s="28">
        <v>27.6</v>
      </c>
      <c r="Q952" s="28">
        <f t="shared" si="501"/>
        <v>0.39980539470226478</v>
      </c>
      <c r="R952" s="29">
        <v>0.51954396108711876</v>
      </c>
      <c r="S952" s="29">
        <v>9.9046019519173065E-2</v>
      </c>
      <c r="T952" s="29">
        <v>0.55502175985557978</v>
      </c>
      <c r="U952" s="28" t="s">
        <v>294</v>
      </c>
      <c r="V952" s="28" t="s">
        <v>295</v>
      </c>
      <c r="W952" s="28">
        <v>0.34058411455092635</v>
      </c>
      <c r="X952" s="27">
        <v>1898.7503731970078</v>
      </c>
      <c r="Y952" s="30">
        <f t="shared" si="502"/>
        <v>1.520572088426793E-4</v>
      </c>
      <c r="Z952" s="27">
        <f t="shared" si="503"/>
        <v>1898.7503731970078</v>
      </c>
      <c r="AA952" s="27">
        <v>0</v>
      </c>
      <c r="AB952" s="27">
        <v>0</v>
      </c>
      <c r="AC952" s="27">
        <v>0</v>
      </c>
      <c r="AD952" s="27">
        <v>0</v>
      </c>
      <c r="AE952" s="27">
        <v>0</v>
      </c>
      <c r="AF952" s="27">
        <f t="shared" si="504"/>
        <v>0</v>
      </c>
      <c r="AG952" s="27">
        <f t="shared" si="505"/>
        <v>0</v>
      </c>
      <c r="AH952" s="27">
        <v>0</v>
      </c>
      <c r="AI952" s="27">
        <v>0</v>
      </c>
      <c r="AJ952" s="27">
        <v>0</v>
      </c>
      <c r="AK952" s="27">
        <v>0</v>
      </c>
      <c r="AL952" s="27">
        <v>0</v>
      </c>
      <c r="AM952" s="27">
        <v>0</v>
      </c>
      <c r="AN952" s="27">
        <f t="shared" si="506"/>
        <v>0</v>
      </c>
      <c r="AO952" s="27">
        <v>0</v>
      </c>
      <c r="AP952" s="30">
        <f t="shared" si="507"/>
        <v>0</v>
      </c>
      <c r="AQ952" s="30">
        <f t="shared" si="508"/>
        <v>0</v>
      </c>
      <c r="AR952" s="31">
        <f t="shared" si="509"/>
        <v>0</v>
      </c>
      <c r="AS952" s="31">
        <f t="shared" si="531"/>
        <v>0</v>
      </c>
      <c r="AT952" s="32">
        <f t="shared" si="510"/>
        <v>0</v>
      </c>
      <c r="AU952" s="24">
        <v>443.4405171453061</v>
      </c>
      <c r="AV952" s="28">
        <f t="shared" si="511"/>
        <v>1.2314584587070715E-2</v>
      </c>
      <c r="AW952" s="30">
        <f t="shared" si="512"/>
        <v>1.5815916793188761E-4</v>
      </c>
      <c r="AX952" s="33">
        <f t="shared" si="513"/>
        <v>1.2314584587070715E-2</v>
      </c>
      <c r="AY952" s="30">
        <f t="shared" si="514"/>
        <v>1.5815916793188761E-4</v>
      </c>
      <c r="AZ952" s="31">
        <f t="shared" si="515"/>
        <v>0.89594275471857776</v>
      </c>
      <c r="BA952" s="31">
        <f t="shared" si="526"/>
        <v>443.4405171453061</v>
      </c>
      <c r="BB952" s="33">
        <f t="shared" si="516"/>
        <v>0</v>
      </c>
      <c r="BC952" s="31">
        <f t="shared" si="517"/>
        <v>0.47593376679758909</v>
      </c>
      <c r="BD952" s="30">
        <f t="shared" si="518"/>
        <v>1.520572088426793E-4</v>
      </c>
      <c r="BE952" s="31">
        <f t="shared" si="519"/>
        <v>0.94264892706045689</v>
      </c>
      <c r="BF952" s="31">
        <f t="shared" si="520"/>
        <v>0.42779503294007531</v>
      </c>
      <c r="BG952" s="31">
        <f t="shared" si="521"/>
        <v>0.649248522356073</v>
      </c>
      <c r="BH952" s="24">
        <v>78.89</v>
      </c>
      <c r="BI952" s="24">
        <v>99.680287274799994</v>
      </c>
      <c r="BJ952" s="24">
        <f t="shared" si="529"/>
        <v>55.928632867425904</v>
      </c>
      <c r="BK952" s="28">
        <f t="shared" si="533"/>
        <v>2.796431643371295E-2</v>
      </c>
      <c r="BL952" s="28" t="str">
        <f t="shared" si="522"/>
        <v>FALSETRUE</v>
      </c>
      <c r="BM952" s="24" t="str">
        <f t="shared" si="523"/>
        <v>FALSETRUE</v>
      </c>
      <c r="BN952" s="28">
        <v>0.51060000000000005</v>
      </c>
      <c r="BO952" s="28">
        <f t="shared" si="524"/>
        <v>0.4538666666666667</v>
      </c>
      <c r="BP952" s="24">
        <v>14.59</v>
      </c>
      <c r="BQ952" s="24">
        <f t="shared" si="532"/>
        <v>325.5</v>
      </c>
      <c r="BR952" s="24">
        <v>4</v>
      </c>
      <c r="BS952" s="28">
        <v>14.18</v>
      </c>
      <c r="BT952" s="28">
        <v>642.9212</v>
      </c>
      <c r="BU952" s="24">
        <v>0.08</v>
      </c>
      <c r="BV952" s="28">
        <v>28.720000000000002</v>
      </c>
      <c r="BW952" s="28">
        <v>1302.1648</v>
      </c>
      <c r="BX952" s="24">
        <v>1441</v>
      </c>
      <c r="BY952" s="24">
        <v>2822</v>
      </c>
      <c r="BZ952" s="24">
        <v>271</v>
      </c>
      <c r="CA952" s="24">
        <v>1119</v>
      </c>
      <c r="CB952" s="24">
        <v>655</v>
      </c>
      <c r="CC952" s="24">
        <v>2760</v>
      </c>
      <c r="CD952" s="24">
        <v>60.67</v>
      </c>
      <c r="CE952" s="24">
        <v>27.43</v>
      </c>
      <c r="CF952" s="24">
        <v>113.36</v>
      </c>
      <c r="CG952" s="24">
        <v>3577</v>
      </c>
      <c r="CH952" s="24">
        <v>957</v>
      </c>
      <c r="CI952" s="24">
        <v>21.11</v>
      </c>
      <c r="CJ952" s="24" t="s">
        <v>98</v>
      </c>
      <c r="CK952" s="24">
        <v>1220</v>
      </c>
      <c r="CL952" s="28">
        <v>1.03</v>
      </c>
      <c r="CM952" s="28">
        <v>3.75</v>
      </c>
      <c r="CN952" s="24">
        <v>272</v>
      </c>
      <c r="CO952" s="24">
        <v>22.35</v>
      </c>
      <c r="CP952" s="24">
        <v>108</v>
      </c>
      <c r="CQ952" s="24">
        <v>1194</v>
      </c>
      <c r="CR952" s="24">
        <v>0</v>
      </c>
      <c r="CS952" s="24">
        <v>1302</v>
      </c>
      <c r="CT952" s="24">
        <v>223</v>
      </c>
      <c r="CU952" s="24">
        <v>551</v>
      </c>
      <c r="CV952" s="24">
        <v>388</v>
      </c>
      <c r="CW952" s="24">
        <v>147</v>
      </c>
      <c r="CX952" s="24">
        <v>58.07</v>
      </c>
      <c r="CY952" s="24">
        <v>95.66</v>
      </c>
      <c r="CZ952" s="24">
        <v>72.39</v>
      </c>
      <c r="DA952" s="24">
        <v>25.65</v>
      </c>
      <c r="DB952" s="24">
        <v>528</v>
      </c>
      <c r="DC952" s="24">
        <v>5.08</v>
      </c>
      <c r="DD952" s="24">
        <v>9.4499999999999993</v>
      </c>
      <c r="DE952" s="24">
        <v>57</v>
      </c>
      <c r="DF952" s="24">
        <v>4.68</v>
      </c>
      <c r="DG952" s="24">
        <v>7.56</v>
      </c>
      <c r="DH952" s="24">
        <v>13.13</v>
      </c>
    </row>
    <row r="953" spans="1:112" ht="12.3" customHeight="1">
      <c r="A953" s="24">
        <v>964</v>
      </c>
      <c r="B953" s="24" t="s">
        <v>452</v>
      </c>
      <c r="C953" s="24" t="s">
        <v>453</v>
      </c>
      <c r="D953" s="25" t="s">
        <v>169</v>
      </c>
      <c r="E953" s="25" t="s">
        <v>1005</v>
      </c>
      <c r="F953" s="25" t="s">
        <v>855</v>
      </c>
      <c r="G953" s="25" t="s">
        <v>1742</v>
      </c>
      <c r="H953" s="25" t="s">
        <v>195</v>
      </c>
      <c r="I953" s="26">
        <v>14555</v>
      </c>
      <c r="J953" s="27">
        <v>17896.750284877096</v>
      </c>
      <c r="K953" s="27">
        <f t="shared" si="499"/>
        <v>5284.9205000000002</v>
      </c>
      <c r="L953" s="24">
        <v>2321</v>
      </c>
      <c r="M953" s="24">
        <v>932</v>
      </c>
      <c r="N953" s="24">
        <v>391</v>
      </c>
      <c r="O953" s="24">
        <f t="shared" si="500"/>
        <v>1323</v>
      </c>
      <c r="P953" s="28">
        <v>36.31</v>
      </c>
      <c r="Q953" s="28">
        <f t="shared" si="501"/>
        <v>0.43773365279972493</v>
      </c>
      <c r="R953" s="29">
        <v>0.51954396108711876</v>
      </c>
      <c r="S953" s="29">
        <v>9.9046019519173065E-2</v>
      </c>
      <c r="T953" s="29">
        <v>0.55502175985557978</v>
      </c>
      <c r="U953" s="28" t="s">
        <v>294</v>
      </c>
      <c r="V953" s="28" t="s">
        <v>295</v>
      </c>
      <c r="W953" s="28">
        <v>0.44806555070087456</v>
      </c>
      <c r="X953" s="27">
        <v>8018.9172721494897</v>
      </c>
      <c r="Y953" s="30">
        <f t="shared" si="502"/>
        <v>6.4217718956408032E-4</v>
      </c>
      <c r="Z953" s="27">
        <f t="shared" si="503"/>
        <v>7954.9172721494897</v>
      </c>
      <c r="AA953" s="27">
        <v>0</v>
      </c>
      <c r="AB953" s="27">
        <v>0</v>
      </c>
      <c r="AC953" s="27">
        <v>0</v>
      </c>
      <c r="AD953" s="27">
        <v>0</v>
      </c>
      <c r="AE953" s="27">
        <v>0</v>
      </c>
      <c r="AF953" s="27">
        <f t="shared" si="504"/>
        <v>0</v>
      </c>
      <c r="AG953" s="27">
        <f t="shared" si="505"/>
        <v>0</v>
      </c>
      <c r="AH953" s="27">
        <v>0</v>
      </c>
      <c r="AI953" s="27">
        <v>0</v>
      </c>
      <c r="AJ953" s="27">
        <v>22</v>
      </c>
      <c r="AK953" s="27">
        <v>0</v>
      </c>
      <c r="AL953" s="27">
        <v>0</v>
      </c>
      <c r="AM953" s="27">
        <v>22</v>
      </c>
      <c r="AN953" s="27">
        <f t="shared" si="506"/>
        <v>1</v>
      </c>
      <c r="AO953" s="27">
        <v>64</v>
      </c>
      <c r="AP953" s="30">
        <f t="shared" si="507"/>
        <v>3.7011844137109912E-5</v>
      </c>
      <c r="AQ953" s="30">
        <f t="shared" si="508"/>
        <v>0</v>
      </c>
      <c r="AR953" s="31">
        <f t="shared" si="509"/>
        <v>7.9811273552201946E-3</v>
      </c>
      <c r="AS953" s="31">
        <f t="shared" si="531"/>
        <v>7.9811273552201946E-3</v>
      </c>
      <c r="AT953" s="32">
        <f t="shared" si="510"/>
        <v>3.5760682236305511E-3</v>
      </c>
      <c r="AU953" s="24">
        <v>577.10842930272645</v>
      </c>
      <c r="AV953" s="28">
        <f t="shared" si="511"/>
        <v>1.6026615281596334E-2</v>
      </c>
      <c r="AW953" s="30">
        <f t="shared" si="512"/>
        <v>2.0583366980669678E-4</v>
      </c>
      <c r="AX953" s="33">
        <f t="shared" si="513"/>
        <v>1.6026615281596334E-2</v>
      </c>
      <c r="AY953" s="30">
        <f t="shared" si="514"/>
        <v>2.0583366980669678E-4</v>
      </c>
      <c r="AZ953" s="31">
        <f t="shared" si="515"/>
        <v>0.89633383439075354</v>
      </c>
      <c r="BA953" s="31">
        <f t="shared" si="526"/>
        <v>577.10842930272645</v>
      </c>
      <c r="BB953" s="33">
        <f t="shared" si="516"/>
        <v>0</v>
      </c>
      <c r="BC953" s="31">
        <f t="shared" si="517"/>
        <v>0.47730147025315617</v>
      </c>
      <c r="BD953" s="30">
        <f t="shared" si="518"/>
        <v>6.051653454269704E-4</v>
      </c>
      <c r="BE953" s="31">
        <f t="shared" si="519"/>
        <v>0.94440349897232745</v>
      </c>
      <c r="BF953" s="31">
        <f t="shared" si="520"/>
        <v>0.46437040895425535</v>
      </c>
      <c r="BG953" s="31">
        <f t="shared" si="521"/>
        <v>0.70475760264768661</v>
      </c>
      <c r="BH953" s="24">
        <v>97.79</v>
      </c>
      <c r="BI953" s="24">
        <v>29.119030285800001</v>
      </c>
      <c r="BJ953" s="24">
        <f t="shared" si="529"/>
        <v>614.60667162410664</v>
      </c>
      <c r="BK953" s="28">
        <f t="shared" si="533"/>
        <v>0.30730333581205332</v>
      </c>
      <c r="BL953" s="28" t="str">
        <f t="shared" si="522"/>
        <v>FALSETRUE</v>
      </c>
      <c r="BM953" s="24" t="str">
        <f t="shared" si="523"/>
        <v>FALSETRUE</v>
      </c>
      <c r="BN953" s="28">
        <v>0.501</v>
      </c>
      <c r="BO953" s="28">
        <f t="shared" si="524"/>
        <v>0.44533333333333336</v>
      </c>
      <c r="BP953" s="24">
        <v>6.44</v>
      </c>
      <c r="BQ953" s="24">
        <f t="shared" si="532"/>
        <v>429.33333333333331</v>
      </c>
      <c r="BR953" s="24">
        <v>3</v>
      </c>
      <c r="BS953" s="28">
        <v>8.14</v>
      </c>
      <c r="BT953" s="28">
        <v>1184.777</v>
      </c>
      <c r="BU953" s="24">
        <v>0.56999999999999995</v>
      </c>
      <c r="BV953" s="28">
        <v>19.650000000000002</v>
      </c>
      <c r="BW953" s="28">
        <v>2860.0575000000008</v>
      </c>
      <c r="BX953" s="24">
        <v>4647</v>
      </c>
      <c r="BY953" s="24">
        <v>9275</v>
      </c>
      <c r="BZ953" s="24">
        <v>633</v>
      </c>
      <c r="CA953" s="24">
        <v>3720</v>
      </c>
      <c r="CB953" s="24">
        <v>1920</v>
      </c>
      <c r="CC953" s="24">
        <v>8915</v>
      </c>
      <c r="CD953" s="24">
        <v>56.93</v>
      </c>
      <c r="CE953" s="24">
        <v>26.76</v>
      </c>
      <c r="CF953" s="24">
        <v>98.62</v>
      </c>
      <c r="CG953" s="24">
        <v>14234</v>
      </c>
      <c r="CH953" s="24">
        <v>321</v>
      </c>
      <c r="CI953" s="24">
        <v>2.21</v>
      </c>
      <c r="CJ953" s="24" t="s">
        <v>98</v>
      </c>
      <c r="CK953" s="24">
        <v>3705</v>
      </c>
      <c r="CL953" s="28">
        <v>1.06</v>
      </c>
      <c r="CM953" s="28">
        <v>4.1500000000000004</v>
      </c>
      <c r="CN953" s="24">
        <v>1383</v>
      </c>
      <c r="CO953" s="24">
        <v>37.43</v>
      </c>
      <c r="CP953" s="24">
        <v>0</v>
      </c>
      <c r="CQ953" s="24">
        <v>181</v>
      </c>
      <c r="CR953" s="24">
        <v>1107</v>
      </c>
      <c r="CS953" s="24">
        <v>1288</v>
      </c>
      <c r="CT953" s="24">
        <v>749</v>
      </c>
      <c r="CU953" s="24">
        <v>1799</v>
      </c>
      <c r="CV953" s="24">
        <v>1220</v>
      </c>
      <c r="CW953" s="24">
        <v>859</v>
      </c>
      <c r="CX953" s="24">
        <v>60.65</v>
      </c>
      <c r="CY953" s="24">
        <v>95.84</v>
      </c>
      <c r="CZ953" s="24">
        <v>77.22</v>
      </c>
      <c r="DA953" s="24">
        <v>43.21</v>
      </c>
      <c r="DB953" s="24">
        <v>739</v>
      </c>
      <c r="DC953" s="24">
        <v>5.0599999999999996</v>
      </c>
      <c r="DD953" s="24">
        <v>14.61</v>
      </c>
      <c r="DE953" s="24">
        <v>266</v>
      </c>
      <c r="DF953" s="24">
        <v>7.2</v>
      </c>
      <c r="DG953" s="24">
        <v>18.86</v>
      </c>
      <c r="DH953" s="24">
        <v>7.77</v>
      </c>
    </row>
    <row r="954" spans="1:112" ht="12.3" customHeight="1">
      <c r="A954" s="24">
        <v>965</v>
      </c>
      <c r="B954" s="24" t="s">
        <v>452</v>
      </c>
      <c r="C954" s="24" t="s">
        <v>453</v>
      </c>
      <c r="D954" s="25" t="s">
        <v>452</v>
      </c>
      <c r="E954" s="25" t="s">
        <v>1316</v>
      </c>
      <c r="F954" s="25" t="s">
        <v>2318</v>
      </c>
      <c r="G954" s="25" t="s">
        <v>2319</v>
      </c>
      <c r="H954" s="25" t="s">
        <v>195</v>
      </c>
      <c r="I954" s="26">
        <v>3459</v>
      </c>
      <c r="J954" s="27">
        <v>4475.7787062143771</v>
      </c>
      <c r="K954" s="27">
        <f t="shared" si="499"/>
        <v>1397.0901000000001</v>
      </c>
      <c r="L954" s="24">
        <v>518</v>
      </c>
      <c r="M954" s="24">
        <v>246</v>
      </c>
      <c r="N954" s="24">
        <v>105</v>
      </c>
      <c r="O954" s="24">
        <f t="shared" si="500"/>
        <v>351</v>
      </c>
      <c r="P954" s="28">
        <v>40.39</v>
      </c>
      <c r="Q954" s="28">
        <f t="shared" si="501"/>
        <v>0.64907788940648148</v>
      </c>
      <c r="R954" s="29">
        <v>0.38259454309002089</v>
      </c>
      <c r="S954" s="29">
        <v>0.277575412502445</v>
      </c>
      <c r="T954" s="29">
        <v>0.25714728308107349</v>
      </c>
      <c r="U954" s="28" t="s">
        <v>294</v>
      </c>
      <c r="V954" s="28" t="s">
        <v>295</v>
      </c>
      <c r="W954" s="28">
        <v>0.84258698750221395</v>
      </c>
      <c r="X954" s="27">
        <v>3771.2328967957287</v>
      </c>
      <c r="Y954" s="30">
        <f t="shared" si="502"/>
        <v>3.02010815258943E-4</v>
      </c>
      <c r="Z954" s="27">
        <f t="shared" si="503"/>
        <v>3752.2328967957287</v>
      </c>
      <c r="AA954" s="27">
        <v>0</v>
      </c>
      <c r="AB954" s="27">
        <v>0</v>
      </c>
      <c r="AC954" s="27">
        <v>126</v>
      </c>
      <c r="AD954" s="27">
        <v>0</v>
      </c>
      <c r="AE954" s="27">
        <v>1743</v>
      </c>
      <c r="AF954" s="27">
        <f t="shared" si="504"/>
        <v>1743</v>
      </c>
      <c r="AG954" s="27">
        <f t="shared" si="505"/>
        <v>2</v>
      </c>
      <c r="AH954" s="27">
        <v>0</v>
      </c>
      <c r="AI954" s="27">
        <v>0</v>
      </c>
      <c r="AJ954" s="27">
        <v>145</v>
      </c>
      <c r="AK954" s="27">
        <v>0</v>
      </c>
      <c r="AL954" s="27">
        <v>1743</v>
      </c>
      <c r="AM954" s="27">
        <v>1743</v>
      </c>
      <c r="AN954" s="27">
        <f t="shared" si="506"/>
        <v>2</v>
      </c>
      <c r="AO954" s="27">
        <v>19</v>
      </c>
      <c r="AP954" s="30">
        <f t="shared" si="507"/>
        <v>1.0987891228204505E-5</v>
      </c>
      <c r="AQ954" s="30">
        <f t="shared" si="508"/>
        <v>0</v>
      </c>
      <c r="AR954" s="31">
        <f t="shared" si="509"/>
        <v>5.0381401838490453E-3</v>
      </c>
      <c r="AS954" s="31">
        <f t="shared" si="531"/>
        <v>5.0381401838490453E-3</v>
      </c>
      <c r="AT954" s="32">
        <f t="shared" si="510"/>
        <v>4.2450713601232173E-3</v>
      </c>
      <c r="AU954" s="24">
        <v>622.67178376413608</v>
      </c>
      <c r="AV954" s="28">
        <f t="shared" si="511"/>
        <v>1.7291934441419198E-2</v>
      </c>
      <c r="AW954" s="30">
        <f t="shared" si="512"/>
        <v>2.2208446771797754E-4</v>
      </c>
      <c r="AX954" s="33">
        <f t="shared" si="513"/>
        <v>1.7291934441419198E-2</v>
      </c>
      <c r="AY954" s="30">
        <f t="shared" si="514"/>
        <v>2.2208446771797754E-4</v>
      </c>
      <c r="AZ954" s="31">
        <f t="shared" si="515"/>
        <v>0.89646714164032737</v>
      </c>
      <c r="BA954" s="31">
        <f t="shared" si="526"/>
        <v>622.67178376413608</v>
      </c>
      <c r="BB954" s="33">
        <f t="shared" si="516"/>
        <v>0</v>
      </c>
      <c r="BC954" s="31">
        <f t="shared" si="517"/>
        <v>0.43211787305725585</v>
      </c>
      <c r="BD954" s="30">
        <f t="shared" si="518"/>
        <v>2.9102292403073847E-4</v>
      </c>
      <c r="BE954" s="31">
        <f t="shared" si="519"/>
        <v>0.94318704439028467</v>
      </c>
      <c r="BF954" s="31">
        <f t="shared" si="520"/>
        <v>0.59535868090258581</v>
      </c>
      <c r="BG954" s="31">
        <f t="shared" si="521"/>
        <v>0.90355360414390262</v>
      </c>
      <c r="BH954" s="24">
        <v>0</v>
      </c>
      <c r="BI954" s="24">
        <v>125.54780407299999</v>
      </c>
      <c r="BJ954" s="24">
        <f t="shared" si="529"/>
        <v>35.649995945862401</v>
      </c>
      <c r="BK954" s="28">
        <f t="shared" si="533"/>
        <v>1.78249979729312E-2</v>
      </c>
      <c r="BL954" s="28" t="str">
        <f t="shared" si="522"/>
        <v>TRUEFALSE</v>
      </c>
      <c r="BM954" s="24" t="str">
        <f t="shared" si="523"/>
        <v>FALSEFALSE</v>
      </c>
      <c r="BN954" s="28">
        <v>0.47920000000000001</v>
      </c>
      <c r="BO954" s="28">
        <f t="shared" si="524"/>
        <v>0.42595555555555559</v>
      </c>
      <c r="BP954" s="24">
        <v>13.28</v>
      </c>
      <c r="BQ954" s="24">
        <f t="shared" si="532"/>
        <v>35.19047619047619</v>
      </c>
      <c r="BR954" s="24">
        <v>21</v>
      </c>
      <c r="BS954" s="28">
        <v>46.57</v>
      </c>
      <c r="BT954" s="28">
        <v>1610.8562999999999</v>
      </c>
      <c r="BU954" s="24">
        <v>0.67</v>
      </c>
      <c r="BV954" s="28">
        <v>33.78</v>
      </c>
      <c r="BW954" s="28">
        <v>1168.4502</v>
      </c>
      <c r="BX954" s="24">
        <v>1014</v>
      </c>
      <c r="BY954" s="24">
        <v>2116</v>
      </c>
      <c r="BZ954" s="24">
        <v>329</v>
      </c>
      <c r="CA954" s="24">
        <v>779</v>
      </c>
      <c r="CB954" s="24">
        <v>430</v>
      </c>
      <c r="CC954" s="24">
        <v>2250</v>
      </c>
      <c r="CD954" s="24">
        <v>63.47</v>
      </c>
      <c r="CE954" s="24">
        <v>31.36</v>
      </c>
      <c r="CF954" s="24">
        <v>110.91</v>
      </c>
      <c r="CG954" s="24">
        <v>0</v>
      </c>
      <c r="CH954" s="24">
        <v>3459</v>
      </c>
      <c r="CI954" s="24">
        <v>100</v>
      </c>
      <c r="CJ954" s="24" t="s">
        <v>1980</v>
      </c>
      <c r="CK954" s="24">
        <v>910</v>
      </c>
      <c r="CL954" s="28">
        <v>1.02</v>
      </c>
      <c r="CM954" s="28">
        <v>3.87</v>
      </c>
      <c r="CN954" s="24">
        <v>244</v>
      </c>
      <c r="CO954" s="24">
        <v>26.87</v>
      </c>
      <c r="CP954" s="24">
        <v>154</v>
      </c>
      <c r="CQ954" s="24">
        <v>585</v>
      </c>
      <c r="CR954" s="24">
        <v>0</v>
      </c>
      <c r="CS954" s="24">
        <v>739</v>
      </c>
      <c r="CT954" s="24">
        <v>117</v>
      </c>
      <c r="CU954" s="24">
        <v>405</v>
      </c>
      <c r="CV954" s="24">
        <v>255</v>
      </c>
      <c r="CW954" s="24">
        <v>131</v>
      </c>
      <c r="CX954" s="24">
        <v>43.01</v>
      </c>
      <c r="CY954" s="24">
        <v>95.52</v>
      </c>
      <c r="CZ954" s="24">
        <v>73.069999999999993</v>
      </c>
      <c r="DA954" s="24">
        <v>33.5</v>
      </c>
      <c r="DB954" s="24">
        <v>377</v>
      </c>
      <c r="DC954" s="24">
        <v>6.06</v>
      </c>
      <c r="DD954" s="24">
        <v>14.32</v>
      </c>
      <c r="DE954" s="24">
        <v>157</v>
      </c>
      <c r="DF954" s="24">
        <v>17.29</v>
      </c>
      <c r="DG954" s="24">
        <v>11.01</v>
      </c>
      <c r="DH954" s="24">
        <v>13.35</v>
      </c>
    </row>
    <row r="955" spans="1:112" ht="12.3" customHeight="1">
      <c r="A955" s="24">
        <v>966</v>
      </c>
      <c r="B955" s="24" t="s">
        <v>452</v>
      </c>
      <c r="C955" s="24" t="s">
        <v>453</v>
      </c>
      <c r="D955" s="25" t="s">
        <v>452</v>
      </c>
      <c r="E955" s="25" t="s">
        <v>1316</v>
      </c>
      <c r="F955" s="25" t="s">
        <v>986</v>
      </c>
      <c r="G955" s="25" t="s">
        <v>1743</v>
      </c>
      <c r="H955" s="25" t="s">
        <v>195</v>
      </c>
      <c r="I955" s="26">
        <v>8531</v>
      </c>
      <c r="J955" s="27">
        <v>11038.701400033204</v>
      </c>
      <c r="K955" s="27">
        <f t="shared" si="499"/>
        <v>1749.7080999999996</v>
      </c>
      <c r="L955" s="24">
        <v>1779</v>
      </c>
      <c r="M955" s="24">
        <v>363</v>
      </c>
      <c r="N955" s="24">
        <v>96</v>
      </c>
      <c r="O955" s="24">
        <f t="shared" si="500"/>
        <v>459</v>
      </c>
      <c r="P955" s="28">
        <v>20.509999999999998</v>
      </c>
      <c r="Q955" s="28">
        <f t="shared" si="501"/>
        <v>0.42990683375824734</v>
      </c>
      <c r="R955" s="29">
        <v>0.38259454309002089</v>
      </c>
      <c r="S955" s="29">
        <v>0.277575412502445</v>
      </c>
      <c r="T955" s="29">
        <v>0.25714728308107349</v>
      </c>
      <c r="U955" s="28" t="s">
        <v>294</v>
      </c>
      <c r="V955" s="28" t="s">
        <v>295</v>
      </c>
      <c r="W955" s="28">
        <v>0.42786479607998029</v>
      </c>
      <c r="X955" s="27">
        <v>4723.0717235129996</v>
      </c>
      <c r="Y955" s="30">
        <f t="shared" si="502"/>
        <v>3.7823671483047227E-4</v>
      </c>
      <c r="Z955" s="27">
        <f t="shared" si="503"/>
        <v>4723.0717235129996</v>
      </c>
      <c r="AA955" s="27">
        <v>0</v>
      </c>
      <c r="AB955" s="27">
        <v>0</v>
      </c>
      <c r="AC955" s="27">
        <v>301</v>
      </c>
      <c r="AD955" s="27">
        <v>0</v>
      </c>
      <c r="AE955" s="27">
        <v>0</v>
      </c>
      <c r="AF955" s="27">
        <f t="shared" si="504"/>
        <v>301</v>
      </c>
      <c r="AG955" s="27">
        <f t="shared" si="505"/>
        <v>1</v>
      </c>
      <c r="AH955" s="27">
        <v>0</v>
      </c>
      <c r="AI955" s="27">
        <v>0</v>
      </c>
      <c r="AJ955" s="27">
        <v>0</v>
      </c>
      <c r="AK955" s="27">
        <v>0</v>
      </c>
      <c r="AL955" s="27">
        <v>0</v>
      </c>
      <c r="AM955" s="27">
        <v>0</v>
      </c>
      <c r="AN955" s="27">
        <f t="shared" si="506"/>
        <v>0</v>
      </c>
      <c r="AO955" s="27">
        <v>0</v>
      </c>
      <c r="AP955" s="30">
        <f t="shared" si="507"/>
        <v>0</v>
      </c>
      <c r="AQ955" s="30">
        <f t="shared" si="508"/>
        <v>0</v>
      </c>
      <c r="AR955" s="31">
        <f t="shared" si="509"/>
        <v>0</v>
      </c>
      <c r="AS955" s="31">
        <f t="shared" si="531"/>
        <v>0</v>
      </c>
      <c r="AT955" s="32">
        <f t="shared" si="510"/>
        <v>0</v>
      </c>
      <c r="AU955" s="24">
        <v>574.19455633933353</v>
      </c>
      <c r="AV955" s="28">
        <f t="shared" si="511"/>
        <v>1.5945695442979236E-2</v>
      </c>
      <c r="AW955" s="30">
        <f t="shared" si="512"/>
        <v>2.0479439688162384E-4</v>
      </c>
      <c r="AX955" s="33">
        <f t="shared" si="513"/>
        <v>1.5945695442979236E-2</v>
      </c>
      <c r="AY955" s="30">
        <f t="shared" si="514"/>
        <v>2.0479439688162384E-4</v>
      </c>
      <c r="AZ955" s="31">
        <f t="shared" si="515"/>
        <v>0.89632530910996699</v>
      </c>
      <c r="BA955" s="31">
        <f t="shared" si="526"/>
        <v>574.19455633933353</v>
      </c>
      <c r="BB955" s="33">
        <f t="shared" si="516"/>
        <v>0</v>
      </c>
      <c r="BC955" s="31">
        <f t="shared" si="517"/>
        <v>0.4316218492143224</v>
      </c>
      <c r="BD955" s="30">
        <f t="shared" si="518"/>
        <v>3.7823671483047227E-4</v>
      </c>
      <c r="BE955" s="31">
        <f t="shared" si="519"/>
        <v>0.94352476259772744</v>
      </c>
      <c r="BF955" s="31">
        <f t="shared" si="520"/>
        <v>0.45725593179751273</v>
      </c>
      <c r="BG955" s="31">
        <f t="shared" si="521"/>
        <v>0.69396022674173907</v>
      </c>
      <c r="BH955" s="24">
        <v>77.59</v>
      </c>
      <c r="BI955" s="24">
        <v>59.872305937299998</v>
      </c>
      <c r="BJ955" s="24">
        <f t="shared" si="529"/>
        <v>184.37074081618385</v>
      </c>
      <c r="BK955" s="28">
        <f t="shared" si="533"/>
        <v>9.2185370408091924E-2</v>
      </c>
      <c r="BL955" s="28" t="str">
        <f t="shared" si="522"/>
        <v>FALSETRUE</v>
      </c>
      <c r="BM955" s="24" t="str">
        <f t="shared" si="523"/>
        <v>FALSETRUE</v>
      </c>
      <c r="BN955" s="28">
        <v>0.34740000000000004</v>
      </c>
      <c r="BO955" s="28">
        <f t="shared" si="524"/>
        <v>0.30880000000000002</v>
      </c>
      <c r="BP955" s="24">
        <v>6.24</v>
      </c>
      <c r="BQ955" s="24">
        <f t="shared" si="532"/>
        <v>134.19999999999999</v>
      </c>
      <c r="BR955" s="24">
        <v>10</v>
      </c>
      <c r="BS955" s="28">
        <v>15.98</v>
      </c>
      <c r="BT955" s="28">
        <v>1363.2538</v>
      </c>
      <c r="BU955" s="24">
        <v>0.5</v>
      </c>
      <c r="BV955" s="28">
        <v>11.16</v>
      </c>
      <c r="BW955" s="28">
        <v>952.05960000000005</v>
      </c>
      <c r="BX955" s="24">
        <v>1970</v>
      </c>
      <c r="BY955" s="24">
        <v>5671</v>
      </c>
      <c r="BZ955" s="24">
        <v>890</v>
      </c>
      <c r="CA955" s="24">
        <v>1529</v>
      </c>
      <c r="CB955" s="24">
        <v>922</v>
      </c>
      <c r="CC955" s="24">
        <v>6080</v>
      </c>
      <c r="CD955" s="24">
        <v>50.43</v>
      </c>
      <c r="CE955" s="24">
        <v>33.700000000000003</v>
      </c>
      <c r="CF955" s="24">
        <v>95.26</v>
      </c>
      <c r="CG955" s="24">
        <v>6619</v>
      </c>
      <c r="CH955" s="24">
        <v>1912</v>
      </c>
      <c r="CI955" s="24">
        <v>22.41</v>
      </c>
      <c r="CJ955" s="24" t="s">
        <v>98</v>
      </c>
      <c r="CK955" s="24">
        <v>2251</v>
      </c>
      <c r="CL955" s="28">
        <v>1.02</v>
      </c>
      <c r="CM955" s="28">
        <v>3.84</v>
      </c>
      <c r="CN955" s="24">
        <v>781</v>
      </c>
      <c r="CO955" s="24">
        <v>34.85</v>
      </c>
      <c r="CP955" s="24">
        <v>503</v>
      </c>
      <c r="CQ955" s="24">
        <v>839</v>
      </c>
      <c r="CR955" s="24">
        <v>0</v>
      </c>
      <c r="CS955" s="24">
        <v>1342</v>
      </c>
      <c r="CT955" s="24">
        <v>327</v>
      </c>
      <c r="CU955" s="24">
        <v>791</v>
      </c>
      <c r="CV955" s="24">
        <v>646</v>
      </c>
      <c r="CW955" s="24">
        <v>577</v>
      </c>
      <c r="CX955" s="24">
        <v>64.88</v>
      </c>
      <c r="CY955" s="24">
        <v>96.23</v>
      </c>
      <c r="CZ955" s="24">
        <v>83.79</v>
      </c>
      <c r="DA955" s="24">
        <v>56.68</v>
      </c>
      <c r="DB955" s="24">
        <v>455</v>
      </c>
      <c r="DC955" s="24">
        <v>4.32</v>
      </c>
      <c r="DD955" s="24">
        <v>8.61</v>
      </c>
      <c r="DE955" s="24">
        <v>108</v>
      </c>
      <c r="DF955" s="24">
        <v>4.82</v>
      </c>
      <c r="DG955" s="24">
        <v>4.8600000000000003</v>
      </c>
      <c r="DH955" s="24">
        <v>6.48</v>
      </c>
    </row>
    <row r="956" spans="1:112" ht="12.3" customHeight="1">
      <c r="A956" s="24">
        <v>967</v>
      </c>
      <c r="B956" s="24" t="s">
        <v>452</v>
      </c>
      <c r="C956" s="24" t="s">
        <v>453</v>
      </c>
      <c r="D956" s="25" t="s">
        <v>452</v>
      </c>
      <c r="E956" s="25" t="s">
        <v>1316</v>
      </c>
      <c r="F956" s="25" t="s">
        <v>1706</v>
      </c>
      <c r="G956" s="25" t="s">
        <v>1707</v>
      </c>
      <c r="H956" s="25" t="s">
        <v>195</v>
      </c>
      <c r="I956" s="26">
        <v>15443</v>
      </c>
      <c r="J956" s="27">
        <v>19982.495102650653</v>
      </c>
      <c r="K956" s="27">
        <f t="shared" si="499"/>
        <v>2171.2858000000001</v>
      </c>
      <c r="L956" s="24">
        <v>3259</v>
      </c>
      <c r="M956" s="24">
        <v>445</v>
      </c>
      <c r="N956" s="24">
        <v>88</v>
      </c>
      <c r="O956" s="24">
        <f t="shared" si="500"/>
        <v>533</v>
      </c>
      <c r="P956" s="28">
        <v>14.06</v>
      </c>
      <c r="Q956" s="28">
        <f t="shared" si="501"/>
        <v>0.38194161062801901</v>
      </c>
      <c r="R956" s="29">
        <v>0.38259454309002089</v>
      </c>
      <c r="S956" s="29">
        <v>0.277575412502445</v>
      </c>
      <c r="T956" s="29">
        <v>0.25714728308107349</v>
      </c>
      <c r="U956" s="28" t="s">
        <v>294</v>
      </c>
      <c r="V956" s="28" t="s">
        <v>295</v>
      </c>
      <c r="W956" s="28">
        <v>0.29330955791733415</v>
      </c>
      <c r="X956" s="27">
        <v>5861.0568046437584</v>
      </c>
      <c r="Y956" s="30">
        <f t="shared" si="502"/>
        <v>4.6936972398427707E-4</v>
      </c>
      <c r="Z956" s="27">
        <f t="shared" si="503"/>
        <v>4101.0568046437584</v>
      </c>
      <c r="AA956" s="27">
        <v>1600</v>
      </c>
      <c r="AB956" s="27">
        <v>0</v>
      </c>
      <c r="AC956" s="27">
        <v>606</v>
      </c>
      <c r="AD956" s="27">
        <v>0</v>
      </c>
      <c r="AE956" s="27">
        <v>0</v>
      </c>
      <c r="AF956" s="27">
        <f t="shared" si="504"/>
        <v>1600</v>
      </c>
      <c r="AG956" s="27">
        <f t="shared" si="505"/>
        <v>2</v>
      </c>
      <c r="AH956" s="27">
        <v>1600</v>
      </c>
      <c r="AI956" s="27">
        <v>0</v>
      </c>
      <c r="AJ956" s="27">
        <v>0</v>
      </c>
      <c r="AK956" s="27">
        <v>0</v>
      </c>
      <c r="AL956" s="27">
        <v>0</v>
      </c>
      <c r="AM956" s="27">
        <v>1600</v>
      </c>
      <c r="AN956" s="27">
        <f t="shared" si="506"/>
        <v>1</v>
      </c>
      <c r="AO956" s="27">
        <v>1760</v>
      </c>
      <c r="AP956" s="30">
        <f t="shared" si="507"/>
        <v>1.0178257137705227E-3</v>
      </c>
      <c r="AQ956" s="30">
        <f t="shared" si="508"/>
        <v>0</v>
      </c>
      <c r="AR956" s="31">
        <f t="shared" si="509"/>
        <v>0.3002871425176325</v>
      </c>
      <c r="AS956" s="31">
        <f t="shared" si="531"/>
        <v>0.3002871425176325</v>
      </c>
      <c r="AT956" s="32">
        <f t="shared" si="510"/>
        <v>8.8077089020106317E-2</v>
      </c>
      <c r="AU956" s="24">
        <v>637.94828847020176</v>
      </c>
      <c r="AV956" s="28">
        <f t="shared" si="511"/>
        <v>1.7716171294218975E-2</v>
      </c>
      <c r="AW956" s="30">
        <f t="shared" si="512"/>
        <v>2.2753304352420502E-4</v>
      </c>
      <c r="AX956" s="33">
        <f t="shared" si="513"/>
        <v>1.7716171294218975E-2</v>
      </c>
      <c r="AY956" s="30">
        <f t="shared" si="514"/>
        <v>2.2753304352420502E-4</v>
      </c>
      <c r="AZ956" s="31">
        <f t="shared" si="515"/>
        <v>0.89651183696290715</v>
      </c>
      <c r="BA956" s="31">
        <f t="shared" si="526"/>
        <v>637.94828847020176</v>
      </c>
      <c r="BB956" s="33">
        <f t="shared" si="516"/>
        <v>0</v>
      </c>
      <c r="BC956" s="31">
        <f t="shared" si="517"/>
        <v>0.4322741837823823</v>
      </c>
      <c r="BD956" s="30">
        <f t="shared" si="518"/>
        <v>-5.4845598978624558E-4</v>
      </c>
      <c r="BE956" s="31">
        <f t="shared" si="519"/>
        <v>0.93993632783089043</v>
      </c>
      <c r="BF956" s="31">
        <f t="shared" si="520"/>
        <v>0.41123841849073628</v>
      </c>
      <c r="BG956" s="31">
        <f t="shared" si="521"/>
        <v>0.62412116780832083</v>
      </c>
      <c r="BH956" s="24">
        <v>100</v>
      </c>
      <c r="BI956" s="24">
        <v>12.3116462433</v>
      </c>
      <c r="BJ956" s="24">
        <f t="shared" si="529"/>
        <v>1623.0563084546984</v>
      </c>
      <c r="BK956" s="28">
        <f t="shared" si="533"/>
        <v>0.81152815422734925</v>
      </c>
      <c r="BL956" s="28" t="str">
        <f t="shared" si="522"/>
        <v>FALSETRUE</v>
      </c>
      <c r="BM956" s="24" t="str">
        <f t="shared" si="523"/>
        <v>FALSETRUE</v>
      </c>
      <c r="BN956" s="28">
        <v>0.3014</v>
      </c>
      <c r="BO956" s="28">
        <f t="shared" si="524"/>
        <v>0.2679111111111111</v>
      </c>
      <c r="BP956" s="24">
        <v>4.6500000000000004</v>
      </c>
      <c r="BQ956" s="24">
        <f t="shared" si="532"/>
        <v>135.9375</v>
      </c>
      <c r="BR956" s="24">
        <v>16</v>
      </c>
      <c r="BS956" s="28">
        <v>1.98</v>
      </c>
      <c r="BT956" s="28">
        <v>305.77139999999997</v>
      </c>
      <c r="BU956" s="24">
        <v>0.19</v>
      </c>
      <c r="BV956" s="28">
        <v>1.79</v>
      </c>
      <c r="BW956" s="28">
        <v>276.42970000000003</v>
      </c>
      <c r="BX956" s="24">
        <v>3293</v>
      </c>
      <c r="BY956" s="24">
        <v>10925</v>
      </c>
      <c r="BZ956" s="24">
        <v>1225</v>
      </c>
      <c r="CA956" s="24">
        <v>2607</v>
      </c>
      <c r="CB956" s="24">
        <v>1479</v>
      </c>
      <c r="CC956" s="24">
        <v>11357</v>
      </c>
      <c r="CD956" s="24">
        <v>41.35</v>
      </c>
      <c r="CE956" s="24">
        <v>32.19</v>
      </c>
      <c r="CF956" s="24">
        <v>105.85</v>
      </c>
      <c r="CG956" s="24">
        <v>15443</v>
      </c>
      <c r="CH956" s="24">
        <v>0</v>
      </c>
      <c r="CI956" s="24">
        <v>0</v>
      </c>
      <c r="CJ956" s="24" t="s">
        <v>98</v>
      </c>
      <c r="CK956" s="24">
        <v>3883</v>
      </c>
      <c r="CL956" s="28">
        <v>1.04</v>
      </c>
      <c r="CM956" s="28">
        <v>3.74</v>
      </c>
      <c r="CN956" s="24">
        <v>1690</v>
      </c>
      <c r="CO956" s="24">
        <v>43.58</v>
      </c>
      <c r="CP956" s="24">
        <v>615</v>
      </c>
      <c r="CQ956" s="24">
        <v>1051</v>
      </c>
      <c r="CR956" s="24">
        <v>509</v>
      </c>
      <c r="CS956" s="24">
        <v>2175</v>
      </c>
      <c r="CT956" s="24">
        <v>633</v>
      </c>
      <c r="CU956" s="24">
        <v>1325</v>
      </c>
      <c r="CV956" s="24">
        <v>1112</v>
      </c>
      <c r="CW956" s="24">
        <v>1240</v>
      </c>
      <c r="CX956" s="24">
        <v>73.010000000000005</v>
      </c>
      <c r="CY956" s="24">
        <v>98.22</v>
      </c>
      <c r="CZ956" s="24">
        <v>89.46</v>
      </c>
      <c r="DA956" s="24">
        <v>52.92</v>
      </c>
      <c r="DB956" s="24">
        <v>619</v>
      </c>
      <c r="DC956" s="24">
        <v>2.16</v>
      </c>
      <c r="DD956" s="24">
        <v>7.01</v>
      </c>
      <c r="DE956" s="24">
        <v>67</v>
      </c>
      <c r="DF956" s="24">
        <v>1.73</v>
      </c>
      <c r="DG956" s="24">
        <v>2.5499999999999998</v>
      </c>
      <c r="DH956" s="24">
        <v>4.8499999999999996</v>
      </c>
    </row>
    <row r="957" spans="1:112" ht="12.3" customHeight="1">
      <c r="A957" s="24">
        <v>968</v>
      </c>
      <c r="B957" s="24" t="s">
        <v>452</v>
      </c>
      <c r="C957" s="24" t="s">
        <v>453</v>
      </c>
      <c r="D957" s="25" t="s">
        <v>452</v>
      </c>
      <c r="E957" s="25" t="s">
        <v>1316</v>
      </c>
      <c r="F957" s="25" t="s">
        <v>1845</v>
      </c>
      <c r="G957" s="25" t="s">
        <v>1846</v>
      </c>
      <c r="H957" s="25" t="s">
        <v>195</v>
      </c>
      <c r="I957" s="26">
        <v>4143</v>
      </c>
      <c r="J957" s="27">
        <v>5360.8416247025625</v>
      </c>
      <c r="K957" s="27">
        <f t="shared" si="499"/>
        <v>917.26020000000005</v>
      </c>
      <c r="L957" s="24">
        <v>844</v>
      </c>
      <c r="M957" s="24">
        <v>193</v>
      </c>
      <c r="N957" s="24">
        <v>47</v>
      </c>
      <c r="O957" s="24">
        <f t="shared" si="500"/>
        <v>240</v>
      </c>
      <c r="P957" s="28">
        <v>22.14</v>
      </c>
      <c r="Q957" s="28">
        <f t="shared" si="501"/>
        <v>0.44261274049013405</v>
      </c>
      <c r="R957" s="29">
        <v>0.38259454309002089</v>
      </c>
      <c r="S957" s="29">
        <v>0.277575412502445</v>
      </c>
      <c r="T957" s="29">
        <v>0.25714728308107349</v>
      </c>
      <c r="U957" s="28" t="s">
        <v>294</v>
      </c>
      <c r="V957" s="28" t="s">
        <v>295</v>
      </c>
      <c r="W957" s="28">
        <v>0.46186867797224596</v>
      </c>
      <c r="X957" s="27">
        <v>2476.0048340199596</v>
      </c>
      <c r="Y957" s="30">
        <f t="shared" si="502"/>
        <v>1.9828535096382192E-4</v>
      </c>
      <c r="Z957" s="27">
        <f t="shared" si="503"/>
        <v>2476.0048340199596</v>
      </c>
      <c r="AA957" s="27">
        <v>0</v>
      </c>
      <c r="AB957" s="27">
        <v>0</v>
      </c>
      <c r="AC957" s="27">
        <v>129</v>
      </c>
      <c r="AD957" s="27">
        <v>0</v>
      </c>
      <c r="AE957" s="27">
        <v>0</v>
      </c>
      <c r="AF957" s="27">
        <f t="shared" si="504"/>
        <v>129</v>
      </c>
      <c r="AG957" s="27">
        <f t="shared" si="505"/>
        <v>1</v>
      </c>
      <c r="AH957" s="27">
        <v>0</v>
      </c>
      <c r="AI957" s="27">
        <v>0</v>
      </c>
      <c r="AJ957" s="27">
        <v>129</v>
      </c>
      <c r="AK957" s="27">
        <v>0</v>
      </c>
      <c r="AL957" s="27">
        <v>0</v>
      </c>
      <c r="AM957" s="27">
        <v>129</v>
      </c>
      <c r="AN957" s="27">
        <f t="shared" si="506"/>
        <v>1</v>
      </c>
      <c r="AO957" s="27">
        <v>0</v>
      </c>
      <c r="AP957" s="30">
        <f t="shared" si="507"/>
        <v>0</v>
      </c>
      <c r="AQ957" s="30">
        <f t="shared" si="508"/>
        <v>0</v>
      </c>
      <c r="AR957" s="31">
        <f t="shared" si="509"/>
        <v>0</v>
      </c>
      <c r="AS957" s="31">
        <f t="shared" si="531"/>
        <v>0</v>
      </c>
      <c r="AT957" s="32">
        <f t="shared" si="510"/>
        <v>0</v>
      </c>
      <c r="AU957" s="24">
        <v>284.04923695293127</v>
      </c>
      <c r="AV957" s="28">
        <f t="shared" si="511"/>
        <v>7.8882019574308786E-3</v>
      </c>
      <c r="AW957" s="30">
        <f t="shared" si="512"/>
        <v>1.0131007256028934E-4</v>
      </c>
      <c r="AX957" s="33">
        <f t="shared" si="513"/>
        <v>7.8882019574308786E-3</v>
      </c>
      <c r="AY957" s="30">
        <f t="shared" si="514"/>
        <v>1.0131007256028934E-4</v>
      </c>
      <c r="AZ957" s="31">
        <f t="shared" si="515"/>
        <v>0.89547641475261874</v>
      </c>
      <c r="BA957" s="31">
        <f t="shared" si="526"/>
        <v>284.04923695293127</v>
      </c>
      <c r="BB957" s="33">
        <f t="shared" si="516"/>
        <v>0</v>
      </c>
      <c r="BC957" s="31">
        <f t="shared" si="517"/>
        <v>0.42865305326669018</v>
      </c>
      <c r="BD957" s="30">
        <f t="shared" si="518"/>
        <v>1.9828535096382192E-4</v>
      </c>
      <c r="BE957" s="31">
        <f t="shared" si="519"/>
        <v>0.94282793642523055</v>
      </c>
      <c r="BF957" s="31">
        <f t="shared" si="520"/>
        <v>0.46829829991614674</v>
      </c>
      <c r="BG957" s="31">
        <f t="shared" si="521"/>
        <v>0.71071881586107377</v>
      </c>
      <c r="BH957" s="24">
        <v>64.16</v>
      </c>
      <c r="BI957" s="24">
        <v>104.72411182</v>
      </c>
      <c r="BJ957" s="24">
        <f t="shared" si="529"/>
        <v>51.190136937296607</v>
      </c>
      <c r="BK957" s="28">
        <f t="shared" si="533"/>
        <v>2.5595068468648303E-2</v>
      </c>
      <c r="BL957" s="28" t="str">
        <f t="shared" si="522"/>
        <v>FALSETRUE</v>
      </c>
      <c r="BM957" s="24" t="str">
        <f t="shared" si="523"/>
        <v>FALSETRUE</v>
      </c>
      <c r="BN957" s="28">
        <v>0.33810000000000001</v>
      </c>
      <c r="BO957" s="28">
        <f t="shared" si="524"/>
        <v>0.30053333333333332</v>
      </c>
      <c r="BP957" s="24">
        <v>8.15</v>
      </c>
      <c r="BQ957" s="24">
        <f t="shared" si="532"/>
        <v>55.909090909090907</v>
      </c>
      <c r="BR957" s="24">
        <v>11</v>
      </c>
      <c r="BS957" s="28">
        <v>11.620000000000001</v>
      </c>
      <c r="BT957" s="28">
        <v>481.41660000000007</v>
      </c>
      <c r="BU957" s="24"/>
      <c r="BV957" s="28">
        <v>17.570000000000004</v>
      </c>
      <c r="BW957" s="28">
        <v>727.92510000000004</v>
      </c>
      <c r="BX957" s="24">
        <v>917</v>
      </c>
      <c r="BY957" s="24">
        <v>2712</v>
      </c>
      <c r="BZ957" s="24">
        <v>514</v>
      </c>
      <c r="CA957" s="24">
        <v>731</v>
      </c>
      <c r="CB957" s="24">
        <v>398</v>
      </c>
      <c r="CC957" s="24">
        <v>3014</v>
      </c>
      <c r="CD957" s="24">
        <v>52.77</v>
      </c>
      <c r="CE957" s="24">
        <v>34.69</v>
      </c>
      <c r="CF957" s="24">
        <v>108.51</v>
      </c>
      <c r="CG957" s="24">
        <v>2658</v>
      </c>
      <c r="CH957" s="24">
        <v>1485</v>
      </c>
      <c r="CI957" s="24">
        <v>35.840000000000003</v>
      </c>
      <c r="CJ957" s="24" t="s">
        <v>98</v>
      </c>
      <c r="CK957" s="24">
        <v>1105</v>
      </c>
      <c r="CL957" s="28">
        <v>1.03</v>
      </c>
      <c r="CM957" s="28">
        <v>3.75</v>
      </c>
      <c r="CN957" s="24">
        <v>385</v>
      </c>
      <c r="CO957" s="24">
        <v>34.869999999999997</v>
      </c>
      <c r="CP957" s="24">
        <v>151</v>
      </c>
      <c r="CQ957" s="24">
        <v>464</v>
      </c>
      <c r="CR957" s="24">
        <v>0</v>
      </c>
      <c r="CS957" s="24">
        <v>615</v>
      </c>
      <c r="CT957" s="24">
        <v>157</v>
      </c>
      <c r="CU957" s="24">
        <v>351</v>
      </c>
      <c r="CV957" s="24">
        <v>287</v>
      </c>
      <c r="CW957" s="24">
        <v>239</v>
      </c>
      <c r="CX957" s="24">
        <v>67.38</v>
      </c>
      <c r="CY957" s="24">
        <v>97.5</v>
      </c>
      <c r="CZ957" s="24">
        <v>83.67</v>
      </c>
      <c r="DA957" s="24">
        <v>51.29</v>
      </c>
      <c r="DB957" s="24">
        <v>288</v>
      </c>
      <c r="DC957" s="24">
        <v>3.08</v>
      </c>
      <c r="DD957" s="24">
        <v>7.43</v>
      </c>
      <c r="DE957" s="24">
        <v>67</v>
      </c>
      <c r="DF957" s="24">
        <v>6.07</v>
      </c>
      <c r="DG957" s="24">
        <v>5.71</v>
      </c>
      <c r="DH957" s="24">
        <v>7.47</v>
      </c>
    </row>
    <row r="958" spans="1:112" ht="12.3" customHeight="1">
      <c r="A958" s="24">
        <v>969</v>
      </c>
      <c r="B958" s="24" t="s">
        <v>452</v>
      </c>
      <c r="C958" s="24" t="s">
        <v>453</v>
      </c>
      <c r="D958" s="25" t="s">
        <v>452</v>
      </c>
      <c r="E958" s="25" t="s">
        <v>1316</v>
      </c>
      <c r="F958" s="25" t="s">
        <v>738</v>
      </c>
      <c r="G958" s="25" t="s">
        <v>1317</v>
      </c>
      <c r="H958" s="25" t="s">
        <v>195</v>
      </c>
      <c r="I958" s="26">
        <v>11363</v>
      </c>
      <c r="J958" s="27">
        <v>14703.172430966742</v>
      </c>
      <c r="K958" s="27">
        <f t="shared" si="499"/>
        <v>1162.4349</v>
      </c>
      <c r="L958" s="24">
        <v>2843</v>
      </c>
      <c r="M958" s="24">
        <v>288</v>
      </c>
      <c r="N958" s="24">
        <v>36</v>
      </c>
      <c r="O958" s="24">
        <f t="shared" si="500"/>
        <v>324</v>
      </c>
      <c r="P958" s="28">
        <v>10.23</v>
      </c>
      <c r="Q958" s="28">
        <f t="shared" si="501"/>
        <v>0.35207434562714285</v>
      </c>
      <c r="R958" s="29">
        <v>0.38259454309002089</v>
      </c>
      <c r="S958" s="29">
        <v>0.277575412502445</v>
      </c>
      <c r="T958" s="29">
        <v>0.25714728308107349</v>
      </c>
      <c r="U958" s="28" t="s">
        <v>294</v>
      </c>
      <c r="V958" s="28" t="s">
        <v>295</v>
      </c>
      <c r="W958" s="28">
        <v>0.21341086610912718</v>
      </c>
      <c r="X958" s="27">
        <v>3137.8167630444536</v>
      </c>
      <c r="Y958" s="30">
        <f t="shared" si="502"/>
        <v>2.5128509022750056E-4</v>
      </c>
      <c r="Z958" s="27">
        <f t="shared" si="503"/>
        <v>3137.8167630444536</v>
      </c>
      <c r="AA958" s="27">
        <v>0</v>
      </c>
      <c r="AB958" s="27">
        <v>0</v>
      </c>
      <c r="AC958" s="27">
        <v>0</v>
      </c>
      <c r="AD958" s="27">
        <v>0</v>
      </c>
      <c r="AE958" s="27">
        <v>0</v>
      </c>
      <c r="AF958" s="27">
        <f t="shared" si="504"/>
        <v>0</v>
      </c>
      <c r="AG958" s="27">
        <f t="shared" si="505"/>
        <v>0</v>
      </c>
      <c r="AH958" s="27">
        <v>0</v>
      </c>
      <c r="AI958" s="27">
        <v>0</v>
      </c>
      <c r="AJ958" s="27">
        <v>0</v>
      </c>
      <c r="AK958" s="27">
        <v>0</v>
      </c>
      <c r="AL958" s="27">
        <v>0</v>
      </c>
      <c r="AM958" s="27">
        <v>0</v>
      </c>
      <c r="AN958" s="27">
        <f t="shared" si="506"/>
        <v>0</v>
      </c>
      <c r="AO958" s="27">
        <v>0</v>
      </c>
      <c r="AP958" s="30">
        <f t="shared" si="507"/>
        <v>0</v>
      </c>
      <c r="AQ958" s="30">
        <f t="shared" si="508"/>
        <v>0</v>
      </c>
      <c r="AR958" s="31">
        <f t="shared" si="509"/>
        <v>0</v>
      </c>
      <c r="AS958" s="31">
        <f t="shared" si="531"/>
        <v>0</v>
      </c>
      <c r="AT958" s="32">
        <f t="shared" si="510"/>
        <v>0</v>
      </c>
      <c r="AU958" s="24">
        <v>1526.5279252785867</v>
      </c>
      <c r="AV958" s="28">
        <f t="shared" si="511"/>
        <v>4.2392511585063006E-2</v>
      </c>
      <c r="AW958" s="30">
        <f t="shared" si="512"/>
        <v>5.4445720937074181E-4</v>
      </c>
      <c r="AX958" s="33">
        <f t="shared" si="513"/>
        <v>4.2392511585063006E-2</v>
      </c>
      <c r="AY958" s="30">
        <f t="shared" si="514"/>
        <v>5.4445720937074181E-4</v>
      </c>
      <c r="AZ958" s="31">
        <f t="shared" si="515"/>
        <v>0.89911160400838763</v>
      </c>
      <c r="BA958" s="31">
        <f t="shared" si="526"/>
        <v>1526.5279252785867</v>
      </c>
      <c r="BB958" s="33">
        <f t="shared" si="516"/>
        <v>0</v>
      </c>
      <c r="BC958" s="31">
        <f t="shared" si="517"/>
        <v>0.44136621956115718</v>
      </c>
      <c r="BD958" s="30">
        <f t="shared" si="518"/>
        <v>2.5128509022750056E-4</v>
      </c>
      <c r="BE958" s="31">
        <f t="shared" si="519"/>
        <v>0.94303316746466748</v>
      </c>
      <c r="BF958" s="31">
        <f t="shared" si="520"/>
        <v>0.38556510622134077</v>
      </c>
      <c r="BG958" s="31">
        <f t="shared" si="521"/>
        <v>0.58515774193510373</v>
      </c>
      <c r="BH958" s="24">
        <v>92.95</v>
      </c>
      <c r="BI958" s="24">
        <v>62.539707577900003</v>
      </c>
      <c r="BJ958" s="24">
        <f t="shared" si="529"/>
        <v>235.10139398481107</v>
      </c>
      <c r="BK958" s="28">
        <f t="shared" si="533"/>
        <v>0.11755069699240553</v>
      </c>
      <c r="BL958" s="28" t="str">
        <f t="shared" si="522"/>
        <v>FALSETRUE</v>
      </c>
      <c r="BM958" s="24" t="str">
        <f t="shared" si="523"/>
        <v>FALSETRUE</v>
      </c>
      <c r="BN958" s="28">
        <v>0.30230000000000001</v>
      </c>
      <c r="BO958" s="28">
        <f t="shared" si="524"/>
        <v>0.26871111111111112</v>
      </c>
      <c r="BP958" s="24">
        <v>4.7300000000000004</v>
      </c>
      <c r="BQ958" s="24">
        <f t="shared" si="532"/>
        <v>325.13636363636363</v>
      </c>
      <c r="BR958" s="24">
        <v>22</v>
      </c>
      <c r="BS958" s="28">
        <v>2.71</v>
      </c>
      <c r="BT958" s="28">
        <v>307.93729999999999</v>
      </c>
      <c r="BU958" s="24">
        <v>0.03</v>
      </c>
      <c r="BV958" s="28">
        <v>2.2400000000000002</v>
      </c>
      <c r="BW958" s="28">
        <v>254.53120000000001</v>
      </c>
      <c r="BX958" s="24">
        <v>2407</v>
      </c>
      <c r="BY958" s="24">
        <v>7961</v>
      </c>
      <c r="BZ958" s="24">
        <v>995</v>
      </c>
      <c r="CA958" s="24">
        <v>1888</v>
      </c>
      <c r="CB958" s="24">
        <v>1102</v>
      </c>
      <c r="CC958" s="24">
        <v>8373</v>
      </c>
      <c r="CD958" s="24">
        <v>42.73</v>
      </c>
      <c r="CE958" s="24">
        <v>33.450000000000003</v>
      </c>
      <c r="CF958" s="24">
        <v>94.67</v>
      </c>
      <c r="CG958" s="24">
        <v>10562</v>
      </c>
      <c r="CH958" s="24">
        <v>801</v>
      </c>
      <c r="CI958" s="24">
        <v>7.05</v>
      </c>
      <c r="CJ958" s="24" t="s">
        <v>98</v>
      </c>
      <c r="CK958" s="24">
        <v>3253</v>
      </c>
      <c r="CL958" s="28">
        <v>1.01</v>
      </c>
      <c r="CM958" s="28">
        <v>3.52</v>
      </c>
      <c r="CN958" s="24">
        <v>1349</v>
      </c>
      <c r="CO958" s="24">
        <v>41.53</v>
      </c>
      <c r="CP958" s="24">
        <v>865</v>
      </c>
      <c r="CQ958" s="24">
        <v>1955</v>
      </c>
      <c r="CR958" s="24">
        <v>4264</v>
      </c>
      <c r="CS958" s="24">
        <v>7153</v>
      </c>
      <c r="CT958" s="24">
        <v>382</v>
      </c>
      <c r="CU958" s="24">
        <v>980</v>
      </c>
      <c r="CV958" s="24">
        <v>803</v>
      </c>
      <c r="CW958" s="24">
        <v>908</v>
      </c>
      <c r="CX958" s="24">
        <v>63.14</v>
      </c>
      <c r="CY958" s="24">
        <v>97.32</v>
      </c>
      <c r="CZ958" s="24">
        <v>89.12</v>
      </c>
      <c r="DA958" s="24">
        <v>65.42</v>
      </c>
      <c r="DB958" s="24">
        <v>465</v>
      </c>
      <c r="DC958" s="24">
        <v>3.28</v>
      </c>
      <c r="DD958" s="24">
        <v>4.37</v>
      </c>
      <c r="DE958" s="24">
        <v>68</v>
      </c>
      <c r="DF958" s="24">
        <v>2.09</v>
      </c>
      <c r="DG958" s="24">
        <v>1.26</v>
      </c>
      <c r="DH958" s="24">
        <v>3.19</v>
      </c>
    </row>
    <row r="959" spans="1:112" ht="12.3" customHeight="1">
      <c r="A959" s="24">
        <v>970</v>
      </c>
      <c r="B959" s="24" t="s">
        <v>452</v>
      </c>
      <c r="C959" s="24" t="s">
        <v>453</v>
      </c>
      <c r="D959" s="25" t="s">
        <v>452</v>
      </c>
      <c r="E959" s="25" t="s">
        <v>1316</v>
      </c>
      <c r="F959" s="25" t="s">
        <v>2219</v>
      </c>
      <c r="G959" s="25" t="s">
        <v>2220</v>
      </c>
      <c r="H959" s="25" t="s">
        <v>195</v>
      </c>
      <c r="I959" s="26">
        <v>5593</v>
      </c>
      <c r="J959" s="27">
        <v>7237.0714957666978</v>
      </c>
      <c r="K959" s="27">
        <f t="shared" si="499"/>
        <v>1387.0639999999999</v>
      </c>
      <c r="L959" s="24">
        <v>1034</v>
      </c>
      <c r="M959" s="24">
        <v>253</v>
      </c>
      <c r="N959" s="24">
        <v>88</v>
      </c>
      <c r="O959" s="24">
        <f t="shared" si="500"/>
        <v>341</v>
      </c>
      <c r="P959" s="28">
        <v>24.799999999999997</v>
      </c>
      <c r="Q959" s="28">
        <f t="shared" si="501"/>
        <v>0.46117143682518424</v>
      </c>
      <c r="R959" s="29">
        <v>0.38259454309002089</v>
      </c>
      <c r="S959" s="29">
        <v>0.277575412502445</v>
      </c>
      <c r="T959" s="29">
        <v>0.25714728308107349</v>
      </c>
      <c r="U959" s="28" t="s">
        <v>294</v>
      </c>
      <c r="V959" s="28" t="s">
        <v>295</v>
      </c>
      <c r="W959" s="28">
        <v>0.51735967541606587</v>
      </c>
      <c r="X959" s="27">
        <v>3744.1689600127211</v>
      </c>
      <c r="Y959" s="30">
        <f t="shared" si="502"/>
        <v>2.9984345995747184E-4</v>
      </c>
      <c r="Z959" s="27">
        <f t="shared" si="503"/>
        <v>3744.1689600127211</v>
      </c>
      <c r="AA959" s="27">
        <v>0</v>
      </c>
      <c r="AB959" s="27">
        <v>0</v>
      </c>
      <c r="AC959" s="27">
        <v>303</v>
      </c>
      <c r="AD959" s="27">
        <v>0</v>
      </c>
      <c r="AE959" s="27">
        <v>0</v>
      </c>
      <c r="AF959" s="27">
        <f t="shared" si="504"/>
        <v>303</v>
      </c>
      <c r="AG959" s="27">
        <f t="shared" si="505"/>
        <v>1</v>
      </c>
      <c r="AH959" s="27">
        <v>0</v>
      </c>
      <c r="AI959" s="27">
        <v>0</v>
      </c>
      <c r="AJ959" s="27">
        <v>124</v>
      </c>
      <c r="AK959" s="27">
        <v>0</v>
      </c>
      <c r="AL959" s="27">
        <v>0</v>
      </c>
      <c r="AM959" s="27">
        <v>124</v>
      </c>
      <c r="AN959" s="27">
        <f t="shared" si="506"/>
        <v>1</v>
      </c>
      <c r="AO959" s="27">
        <v>0</v>
      </c>
      <c r="AP959" s="30">
        <f t="shared" si="507"/>
        <v>0</v>
      </c>
      <c r="AQ959" s="30">
        <f t="shared" si="508"/>
        <v>0</v>
      </c>
      <c r="AR959" s="31">
        <f t="shared" si="509"/>
        <v>0</v>
      </c>
      <c r="AS959" s="31">
        <f t="shared" si="531"/>
        <v>0</v>
      </c>
      <c r="AT959" s="32">
        <f t="shared" si="510"/>
        <v>0</v>
      </c>
      <c r="AU959" s="24">
        <v>899.17111587312252</v>
      </c>
      <c r="AV959" s="28">
        <f t="shared" si="511"/>
        <v>2.4970471430877317E-2</v>
      </c>
      <c r="AW959" s="30">
        <f t="shared" si="512"/>
        <v>3.2070176273107676E-4</v>
      </c>
      <c r="AX959" s="33">
        <f t="shared" si="513"/>
        <v>2.4970471430877317E-2</v>
      </c>
      <c r="AY959" s="30">
        <f t="shared" si="514"/>
        <v>3.2070176273107676E-4</v>
      </c>
      <c r="AZ959" s="31">
        <f t="shared" si="515"/>
        <v>0.89727611117095529</v>
      </c>
      <c r="BA959" s="31">
        <f t="shared" si="526"/>
        <v>899.17111587312252</v>
      </c>
      <c r="BB959" s="33">
        <f t="shared" si="516"/>
        <v>0</v>
      </c>
      <c r="BC959" s="31">
        <f t="shared" si="517"/>
        <v>0.4349470418972845</v>
      </c>
      <c r="BD959" s="30">
        <f t="shared" si="518"/>
        <v>2.9984345995747184E-4</v>
      </c>
      <c r="BE959" s="31">
        <f t="shared" si="519"/>
        <v>0.94322120017636557</v>
      </c>
      <c r="BF959" s="31">
        <f t="shared" si="520"/>
        <v>0.48696023968412966</v>
      </c>
      <c r="BG959" s="31">
        <f t="shared" si="521"/>
        <v>0.73904134390771925</v>
      </c>
      <c r="BH959" s="24">
        <v>46.54</v>
      </c>
      <c r="BI959" s="24">
        <v>121.290163515</v>
      </c>
      <c r="BJ959" s="24">
        <f t="shared" si="529"/>
        <v>59.667423029499716</v>
      </c>
      <c r="BK959" s="28">
        <f t="shared" si="533"/>
        <v>2.983371151474986E-2</v>
      </c>
      <c r="BL959" s="28" t="str">
        <f t="shared" si="522"/>
        <v>TRUEFALSE</v>
      </c>
      <c r="BM959" s="24" t="str">
        <f t="shared" si="523"/>
        <v>FALSEFALSE</v>
      </c>
      <c r="BN959" s="28">
        <v>0.43049999999999999</v>
      </c>
      <c r="BO959" s="28">
        <f t="shared" si="524"/>
        <v>0.38266666666666665</v>
      </c>
      <c r="BP959" s="24">
        <v>10.73</v>
      </c>
      <c r="BQ959" s="24">
        <f t="shared" si="532"/>
        <v>82.761904761904759</v>
      </c>
      <c r="BR959" s="24">
        <v>21</v>
      </c>
      <c r="BS959" s="28">
        <v>21.93</v>
      </c>
      <c r="BT959" s="28">
        <v>1226.5448999999999</v>
      </c>
      <c r="BU959" s="24">
        <v>0.22</v>
      </c>
      <c r="BV959" s="28">
        <v>5.41</v>
      </c>
      <c r="BW959" s="28">
        <v>302.5813</v>
      </c>
      <c r="BX959" s="24">
        <v>1540</v>
      </c>
      <c r="BY959" s="24">
        <v>3577</v>
      </c>
      <c r="BZ959" s="24">
        <v>476</v>
      </c>
      <c r="CA959" s="24">
        <v>1175</v>
      </c>
      <c r="CB959" s="24">
        <v>682</v>
      </c>
      <c r="CC959" s="24">
        <v>3736</v>
      </c>
      <c r="CD959" s="24">
        <v>56.36</v>
      </c>
      <c r="CE959" s="24">
        <v>31.21</v>
      </c>
      <c r="CF959" s="24">
        <v>107.3</v>
      </c>
      <c r="CG959" s="24">
        <v>2603</v>
      </c>
      <c r="CH959" s="24">
        <v>2990</v>
      </c>
      <c r="CI959" s="24">
        <v>53.46</v>
      </c>
      <c r="CJ959" s="24" t="s">
        <v>1980</v>
      </c>
      <c r="CK959" s="24">
        <v>1383</v>
      </c>
      <c r="CL959" s="28">
        <v>1.02</v>
      </c>
      <c r="CM959" s="28">
        <v>4.1399999999999997</v>
      </c>
      <c r="CN959" s="24">
        <v>380</v>
      </c>
      <c r="CO959" s="24">
        <v>27.5</v>
      </c>
      <c r="CP959" s="24">
        <v>151</v>
      </c>
      <c r="CQ959" s="24">
        <v>673</v>
      </c>
      <c r="CR959" s="24">
        <v>0</v>
      </c>
      <c r="CS959" s="24">
        <v>1738</v>
      </c>
      <c r="CT959" s="24">
        <v>206</v>
      </c>
      <c r="CU959" s="24">
        <v>629</v>
      </c>
      <c r="CV959" s="24">
        <v>433</v>
      </c>
      <c r="CW959" s="24">
        <v>306</v>
      </c>
      <c r="CX959" s="24">
        <v>57.87</v>
      </c>
      <c r="CY959" s="24">
        <v>94.44</v>
      </c>
      <c r="CZ959" s="24">
        <v>75.44</v>
      </c>
      <c r="DA959" s="24">
        <v>45.33</v>
      </c>
      <c r="DB959" s="24">
        <v>499</v>
      </c>
      <c r="DC959" s="24">
        <v>7.33</v>
      </c>
      <c r="DD959" s="24">
        <v>10.56</v>
      </c>
      <c r="DE959" s="24">
        <v>79</v>
      </c>
      <c r="DF959" s="24">
        <v>5.72</v>
      </c>
      <c r="DG959" s="24">
        <v>4.05</v>
      </c>
      <c r="DH959" s="24">
        <v>9.9600000000000009</v>
      </c>
    </row>
    <row r="960" spans="1:112" ht="12.3" customHeight="1">
      <c r="A960" s="24">
        <v>971</v>
      </c>
      <c r="B960" s="24" t="s">
        <v>452</v>
      </c>
      <c r="C960" s="24" t="s">
        <v>453</v>
      </c>
      <c r="D960" s="25" t="s">
        <v>452</v>
      </c>
      <c r="E960" s="25" t="s">
        <v>1316</v>
      </c>
      <c r="F960" s="25" t="s">
        <v>1766</v>
      </c>
      <c r="G960" s="25" t="s">
        <v>1767</v>
      </c>
      <c r="H960" s="25" t="s">
        <v>195</v>
      </c>
      <c r="I960" s="26">
        <v>5681</v>
      </c>
      <c r="J960" s="27">
        <v>7350.9392396657622</v>
      </c>
      <c r="K960" s="27">
        <f t="shared" si="499"/>
        <v>1157.7878000000001</v>
      </c>
      <c r="L960" s="24">
        <v>1121</v>
      </c>
      <c r="M960" s="24">
        <v>200</v>
      </c>
      <c r="N960" s="24">
        <v>87</v>
      </c>
      <c r="O960" s="24">
        <f t="shared" si="500"/>
        <v>287</v>
      </c>
      <c r="P960" s="28">
        <v>20.38</v>
      </c>
      <c r="Q960" s="28">
        <f t="shared" si="501"/>
        <v>0.42931944075251405</v>
      </c>
      <c r="R960" s="29">
        <v>0.38259454309002089</v>
      </c>
      <c r="S960" s="29">
        <v>0.277575412502445</v>
      </c>
      <c r="T960" s="29">
        <v>0.25714728308107349</v>
      </c>
      <c r="U960" s="28" t="s">
        <v>294</v>
      </c>
      <c r="V960" s="28" t="s">
        <v>295</v>
      </c>
      <c r="W960" s="28">
        <v>0.42515283003949289</v>
      </c>
      <c r="X960" s="27">
        <v>3125.2726211922568</v>
      </c>
      <c r="Y960" s="30">
        <f t="shared" si="502"/>
        <v>2.502805204724147E-4</v>
      </c>
      <c r="Z960" s="27">
        <f t="shared" si="503"/>
        <v>3125.2726211922568</v>
      </c>
      <c r="AA960" s="27">
        <v>0</v>
      </c>
      <c r="AB960" s="27">
        <v>0</v>
      </c>
      <c r="AC960" s="27">
        <v>106</v>
      </c>
      <c r="AD960" s="27">
        <v>0</v>
      </c>
      <c r="AE960" s="27">
        <v>0</v>
      </c>
      <c r="AF960" s="27">
        <f t="shared" si="504"/>
        <v>106</v>
      </c>
      <c r="AG960" s="27">
        <f t="shared" si="505"/>
        <v>1</v>
      </c>
      <c r="AH960" s="27">
        <v>0</v>
      </c>
      <c r="AI960" s="27">
        <v>0</v>
      </c>
      <c r="AJ960" s="27">
        <v>0</v>
      </c>
      <c r="AK960" s="27">
        <v>0</v>
      </c>
      <c r="AL960" s="27">
        <v>0</v>
      </c>
      <c r="AM960" s="27">
        <v>0</v>
      </c>
      <c r="AN960" s="27">
        <f t="shared" si="506"/>
        <v>0</v>
      </c>
      <c r="AO960" s="27">
        <v>0</v>
      </c>
      <c r="AP960" s="30">
        <f t="shared" si="507"/>
        <v>0</v>
      </c>
      <c r="AQ960" s="30">
        <f t="shared" si="508"/>
        <v>0</v>
      </c>
      <c r="AR960" s="31">
        <f t="shared" si="509"/>
        <v>0</v>
      </c>
      <c r="AS960" s="31">
        <f t="shared" si="531"/>
        <v>0</v>
      </c>
      <c r="AT960" s="32">
        <f t="shared" si="510"/>
        <v>0</v>
      </c>
      <c r="AU960" s="24">
        <v>507.63247906715452</v>
      </c>
      <c r="AV960" s="28">
        <f t="shared" si="511"/>
        <v>1.4097230318194999E-2</v>
      </c>
      <c r="AW960" s="30">
        <f t="shared" si="512"/>
        <v>1.8105411526514668E-4</v>
      </c>
      <c r="AX960" s="33">
        <f t="shared" si="513"/>
        <v>1.4097230318194999E-2</v>
      </c>
      <c r="AY960" s="30">
        <f t="shared" si="514"/>
        <v>1.8105411526514668E-4</v>
      </c>
      <c r="AZ960" s="31">
        <f t="shared" si="515"/>
        <v>0.89613056472488017</v>
      </c>
      <c r="BA960" s="31">
        <f t="shared" si="526"/>
        <v>507.63247906715452</v>
      </c>
      <c r="BB960" s="33">
        <f t="shared" si="516"/>
        <v>0</v>
      </c>
      <c r="BC960" s="31">
        <f t="shared" si="517"/>
        <v>0.4309407793776987</v>
      </c>
      <c r="BD960" s="30">
        <f t="shared" si="518"/>
        <v>2.502805204724147E-4</v>
      </c>
      <c r="BE960" s="31">
        <f t="shared" si="519"/>
        <v>0.94302927746637899</v>
      </c>
      <c r="BF960" s="31">
        <f t="shared" si="520"/>
        <v>0.45614412934211473</v>
      </c>
      <c r="BG960" s="31">
        <f t="shared" si="521"/>
        <v>0.69227288573556123</v>
      </c>
      <c r="BH960" s="24">
        <v>92.99</v>
      </c>
      <c r="BI960" s="24">
        <v>13.1840160722</v>
      </c>
      <c r="BJ960" s="24">
        <f t="shared" si="529"/>
        <v>557.56449320219315</v>
      </c>
      <c r="BK960" s="28">
        <f t="shared" si="533"/>
        <v>0.27878224660109657</v>
      </c>
      <c r="BL960" s="28" t="str">
        <f t="shared" si="522"/>
        <v>FALSETRUE</v>
      </c>
      <c r="BM960" s="24" t="str">
        <f t="shared" si="523"/>
        <v>FALSETRUE</v>
      </c>
      <c r="BN960" s="28">
        <v>0.40189999999999998</v>
      </c>
      <c r="BO960" s="28">
        <f t="shared" si="524"/>
        <v>0.35724444444444442</v>
      </c>
      <c r="BP960" s="24">
        <v>4.3099999999999996</v>
      </c>
      <c r="BQ960" s="24">
        <f t="shared" si="532"/>
        <v>298.5</v>
      </c>
      <c r="BR960" s="24">
        <v>4</v>
      </c>
      <c r="BS960" s="28">
        <v>9.43</v>
      </c>
      <c r="BT960" s="28">
        <v>535.7183</v>
      </c>
      <c r="BU960" s="24">
        <v>0.56999999999999995</v>
      </c>
      <c r="BV960" s="28">
        <v>8.86</v>
      </c>
      <c r="BW960" s="28">
        <v>503.33659999999998</v>
      </c>
      <c r="BX960" s="24">
        <v>1517</v>
      </c>
      <c r="BY960" s="24">
        <v>3775</v>
      </c>
      <c r="BZ960" s="24">
        <v>389</v>
      </c>
      <c r="CA960" s="24">
        <v>1221</v>
      </c>
      <c r="CB960" s="24">
        <v>620</v>
      </c>
      <c r="CC960" s="24">
        <v>3840</v>
      </c>
      <c r="CD960" s="24">
        <v>50.49</v>
      </c>
      <c r="CE960" s="24">
        <v>30.33</v>
      </c>
      <c r="CF960" s="24">
        <v>98.98</v>
      </c>
      <c r="CG960" s="24">
        <v>5283</v>
      </c>
      <c r="CH960" s="24">
        <v>398</v>
      </c>
      <c r="CI960" s="24">
        <v>7.01</v>
      </c>
      <c r="CJ960" s="24" t="s">
        <v>98</v>
      </c>
      <c r="CK960" s="24">
        <v>1446</v>
      </c>
      <c r="CL960" s="28">
        <v>1.02</v>
      </c>
      <c r="CM960" s="28">
        <v>4.01</v>
      </c>
      <c r="CN960" s="24">
        <v>580</v>
      </c>
      <c r="CO960" s="24">
        <v>40.28</v>
      </c>
      <c r="CP960" s="24">
        <v>199</v>
      </c>
      <c r="CQ960" s="24">
        <v>590</v>
      </c>
      <c r="CR960" s="24">
        <v>405</v>
      </c>
      <c r="CS960" s="24">
        <v>1194</v>
      </c>
      <c r="CT960" s="24">
        <v>288</v>
      </c>
      <c r="CU960" s="24">
        <v>610</v>
      </c>
      <c r="CV960" s="24">
        <v>448</v>
      </c>
      <c r="CW960" s="24">
        <v>384</v>
      </c>
      <c r="CX960" s="24">
        <v>68.739999999999995</v>
      </c>
      <c r="CY960" s="24">
        <v>97.44</v>
      </c>
      <c r="CZ960" s="24">
        <v>87.5</v>
      </c>
      <c r="DA960" s="24">
        <v>54.94</v>
      </c>
      <c r="DB960" s="24">
        <v>202</v>
      </c>
      <c r="DC960" s="24">
        <v>3.41</v>
      </c>
      <c r="DD960" s="24">
        <v>7.57</v>
      </c>
      <c r="DE960" s="24">
        <v>90</v>
      </c>
      <c r="DF960" s="24">
        <v>6.25</v>
      </c>
      <c r="DG960" s="24">
        <v>9.0299999999999994</v>
      </c>
      <c r="DH960" s="24">
        <v>4.62</v>
      </c>
    </row>
    <row r="961" spans="1:112" ht="12.3" customHeight="1">
      <c r="A961" s="24">
        <v>972</v>
      </c>
      <c r="B961" s="24" t="s">
        <v>452</v>
      </c>
      <c r="C961" s="24" t="s">
        <v>453</v>
      </c>
      <c r="D961" s="25" t="s">
        <v>242</v>
      </c>
      <c r="E961" s="25" t="s">
        <v>1425</v>
      </c>
      <c r="F961" s="25" t="s">
        <v>1694</v>
      </c>
      <c r="G961" s="25" t="s">
        <v>1695</v>
      </c>
      <c r="H961" s="25" t="s">
        <v>195</v>
      </c>
      <c r="I961" s="26">
        <v>6952</v>
      </c>
      <c r="J961" s="27">
        <v>8674.2845925044621</v>
      </c>
      <c r="K961" s="27">
        <f t="shared" si="499"/>
        <v>1677.5175999999999</v>
      </c>
      <c r="L961" s="24">
        <v>1330</v>
      </c>
      <c r="M961" s="24">
        <v>323</v>
      </c>
      <c r="N961" s="24">
        <v>100</v>
      </c>
      <c r="O961" s="24">
        <f t="shared" si="500"/>
        <v>423</v>
      </c>
      <c r="P961" s="28">
        <v>24.13</v>
      </c>
      <c r="Q961" s="28">
        <f t="shared" si="501"/>
        <v>0.40876655642360044</v>
      </c>
      <c r="R961" s="29">
        <v>0.46862073249326314</v>
      </c>
      <c r="S961" s="29">
        <v>9.779304283969531E-2</v>
      </c>
      <c r="T961" s="29">
        <v>0.37315093260413168</v>
      </c>
      <c r="U961" s="28" t="s">
        <v>294</v>
      </c>
      <c r="V961" s="28" t="s">
        <v>295</v>
      </c>
      <c r="W961" s="28">
        <v>0.36893055069065406</v>
      </c>
      <c r="X961" s="27">
        <v>3200.2085915601269</v>
      </c>
      <c r="Y961" s="30">
        <f t="shared" si="502"/>
        <v>2.5628160131848217E-4</v>
      </c>
      <c r="Z961" s="27">
        <f t="shared" si="503"/>
        <v>3200.2085915601269</v>
      </c>
      <c r="AA961" s="27">
        <v>0</v>
      </c>
      <c r="AB961" s="27">
        <v>0</v>
      </c>
      <c r="AC961" s="27">
        <v>20</v>
      </c>
      <c r="AD961" s="27">
        <v>0</v>
      </c>
      <c r="AE961" s="27">
        <v>6070</v>
      </c>
      <c r="AF961" s="27">
        <f t="shared" si="504"/>
        <v>6070</v>
      </c>
      <c r="AG961" s="27">
        <f t="shared" si="505"/>
        <v>2</v>
      </c>
      <c r="AH961" s="27">
        <v>0</v>
      </c>
      <c r="AI961" s="27">
        <v>0</v>
      </c>
      <c r="AJ961" s="27">
        <v>0</v>
      </c>
      <c r="AK961" s="27">
        <v>0</v>
      </c>
      <c r="AL961" s="27">
        <v>6070</v>
      </c>
      <c r="AM961" s="27">
        <v>6070</v>
      </c>
      <c r="AN961" s="27">
        <f t="shared" si="506"/>
        <v>1</v>
      </c>
      <c r="AO961" s="27">
        <v>0</v>
      </c>
      <c r="AP961" s="30">
        <f t="shared" si="507"/>
        <v>0</v>
      </c>
      <c r="AQ961" s="30">
        <f t="shared" si="508"/>
        <v>0</v>
      </c>
      <c r="AR961" s="31">
        <f t="shared" si="509"/>
        <v>0</v>
      </c>
      <c r="AS961" s="31">
        <f t="shared" si="531"/>
        <v>0</v>
      </c>
      <c r="AT961" s="32">
        <f t="shared" si="510"/>
        <v>0</v>
      </c>
      <c r="AU961" s="24">
        <v>670.34681060491846</v>
      </c>
      <c r="AV961" s="28">
        <f t="shared" si="511"/>
        <v>1.8615895892892299E-2</v>
      </c>
      <c r="AW961" s="30">
        <f t="shared" si="512"/>
        <v>2.3908842266735753E-4</v>
      </c>
      <c r="AX961" s="33">
        <f t="shared" si="513"/>
        <v>1.8615895892892299E-2</v>
      </c>
      <c r="AY961" s="30">
        <f t="shared" si="514"/>
        <v>2.3908842266735753E-4</v>
      </c>
      <c r="AZ961" s="31">
        <f t="shared" si="515"/>
        <v>0.89660662712765893</v>
      </c>
      <c r="BA961" s="31">
        <f t="shared" si="526"/>
        <v>670.34681060491846</v>
      </c>
      <c r="BB961" s="33">
        <f t="shared" si="516"/>
        <v>0</v>
      </c>
      <c r="BC961" s="31">
        <f t="shared" si="517"/>
        <v>0.46128108517127142</v>
      </c>
      <c r="BD961" s="30">
        <f t="shared" si="518"/>
        <v>2.5628160131848217E-4</v>
      </c>
      <c r="BE961" s="31">
        <f t="shared" si="519"/>
        <v>0.94305251546862012</v>
      </c>
      <c r="BF961" s="31">
        <f t="shared" si="520"/>
        <v>0.43741311592019755</v>
      </c>
      <c r="BG961" s="31">
        <f t="shared" si="521"/>
        <v>0.66384552718763012</v>
      </c>
      <c r="BH961" s="24">
        <v>67.22</v>
      </c>
      <c r="BI961" s="24">
        <v>149.53240222299999</v>
      </c>
      <c r="BJ961" s="24">
        <f t="shared" si="529"/>
        <v>58.009397719488028</v>
      </c>
      <c r="BK961" s="28">
        <f t="shared" si="533"/>
        <v>2.9004698859744014E-2</v>
      </c>
      <c r="BL961" s="28" t="str">
        <f t="shared" si="522"/>
        <v>FALSETRUE</v>
      </c>
      <c r="BM961" s="24" t="str">
        <f t="shared" si="523"/>
        <v>FALSETRUE</v>
      </c>
      <c r="BN961" s="28">
        <v>0.4536</v>
      </c>
      <c r="BO961" s="28">
        <f t="shared" si="524"/>
        <v>0.4032</v>
      </c>
      <c r="BP961" s="24">
        <v>8.44</v>
      </c>
      <c r="BQ961" s="24">
        <f t="shared" si="532"/>
        <v>86.523809523809518</v>
      </c>
      <c r="BR961" s="24">
        <v>21</v>
      </c>
      <c r="BS961" s="28">
        <v>34.19</v>
      </c>
      <c r="BT961" s="28">
        <v>2376.8887999999997</v>
      </c>
      <c r="BU961" s="24">
        <v>1.02</v>
      </c>
      <c r="BV961" s="28">
        <v>2.61</v>
      </c>
      <c r="BW961" s="28">
        <v>181.44719999999998</v>
      </c>
      <c r="BX961" s="24">
        <v>2018</v>
      </c>
      <c r="BY961" s="24">
        <v>4449</v>
      </c>
      <c r="BZ961" s="24">
        <v>485</v>
      </c>
      <c r="CA961" s="24">
        <v>1621</v>
      </c>
      <c r="CB961" s="24">
        <v>838</v>
      </c>
      <c r="CC961" s="24">
        <v>4493</v>
      </c>
      <c r="CD961" s="24">
        <v>56.26</v>
      </c>
      <c r="CE961" s="24">
        <v>28.96</v>
      </c>
      <c r="CF961" s="24">
        <v>107.58</v>
      </c>
      <c r="CG961" s="24">
        <v>4673</v>
      </c>
      <c r="CH961" s="24">
        <v>2279</v>
      </c>
      <c r="CI961" s="24">
        <v>32.78</v>
      </c>
      <c r="CJ961" s="24" t="s">
        <v>98</v>
      </c>
      <c r="CK961" s="24">
        <v>1784</v>
      </c>
      <c r="CL961" s="28">
        <v>1.01</v>
      </c>
      <c r="CM961" s="28">
        <v>3.9</v>
      </c>
      <c r="CN961" s="24">
        <v>472</v>
      </c>
      <c r="CO961" s="24">
        <v>26.5</v>
      </c>
      <c r="CP961" s="24">
        <v>324</v>
      </c>
      <c r="CQ961" s="24">
        <v>937</v>
      </c>
      <c r="CR961" s="24">
        <v>556</v>
      </c>
      <c r="CS961" s="24">
        <v>1817</v>
      </c>
      <c r="CT961" s="24">
        <v>339</v>
      </c>
      <c r="CU961" s="24">
        <v>745</v>
      </c>
      <c r="CV961" s="24">
        <v>408</v>
      </c>
      <c r="CW961" s="24">
        <v>290</v>
      </c>
      <c r="CX961" s="24">
        <v>62.78</v>
      </c>
      <c r="CY961" s="24">
        <v>90.52</v>
      </c>
      <c r="CZ961" s="24">
        <v>58.71</v>
      </c>
      <c r="DA961" s="24">
        <v>30.05</v>
      </c>
      <c r="DB961" s="24">
        <v>474</v>
      </c>
      <c r="DC961" s="24">
        <v>10.29</v>
      </c>
      <c r="DD961" s="24">
        <v>10.33</v>
      </c>
      <c r="DE961" s="24">
        <v>76</v>
      </c>
      <c r="DF961" s="24">
        <v>4.2699999999999996</v>
      </c>
      <c r="DG961" s="24">
        <v>5.5</v>
      </c>
      <c r="DH961" s="24">
        <v>7.87</v>
      </c>
    </row>
    <row r="962" spans="1:112" ht="12.3" customHeight="1">
      <c r="A962" s="24">
        <v>973</v>
      </c>
      <c r="B962" s="24" t="s">
        <v>452</v>
      </c>
      <c r="C962" s="24" t="s">
        <v>453</v>
      </c>
      <c r="D962" s="25" t="s">
        <v>242</v>
      </c>
      <c r="E962" s="25" t="s">
        <v>1425</v>
      </c>
      <c r="F962" s="25" t="s">
        <v>1824</v>
      </c>
      <c r="G962" s="25" t="s">
        <v>1825</v>
      </c>
      <c r="H962" s="25" t="s">
        <v>195</v>
      </c>
      <c r="I962" s="26">
        <v>2837</v>
      </c>
      <c r="J962" s="27">
        <v>3539.8367935752531</v>
      </c>
      <c r="K962" s="27">
        <f t="shared" ref="K962:K1025" si="534">P962*I962/100</f>
        <v>766.55740000000003</v>
      </c>
      <c r="L962" s="24">
        <v>443</v>
      </c>
      <c r="M962" s="24">
        <v>132</v>
      </c>
      <c r="N962" s="24">
        <v>32</v>
      </c>
      <c r="O962" s="24">
        <f t="shared" ref="O962:O1025" si="535">M962+N962</f>
        <v>164</v>
      </c>
      <c r="P962" s="28">
        <v>27.02</v>
      </c>
      <c r="Q962" s="28">
        <f t="shared" ref="Q962:Q1025" si="536">_xlfn.PERCENTILE.EXC(W:W,W962)</f>
        <v>0.42520408571271051</v>
      </c>
      <c r="R962" s="29">
        <v>0.46862073249326314</v>
      </c>
      <c r="S962" s="29">
        <v>9.779304283969531E-2</v>
      </c>
      <c r="T962" s="29">
        <v>0.37315093260413168</v>
      </c>
      <c r="U962" s="28" t="s">
        <v>294</v>
      </c>
      <c r="V962" s="28" t="s">
        <v>295</v>
      </c>
      <c r="W962" s="28">
        <v>0.41311659675348006</v>
      </c>
      <c r="X962" s="27">
        <v>1462.3653292245597</v>
      </c>
      <c r="Y962" s="30">
        <f t="shared" ref="Y962:Y1025" si="537">X962/(SUM(X:X))</f>
        <v>1.1711028127188192E-4</v>
      </c>
      <c r="Z962" s="27">
        <f t="shared" ref="Z962:Z1025" si="538">X962-AO962</f>
        <v>1462.3653292245597</v>
      </c>
      <c r="AA962" s="27">
        <v>0</v>
      </c>
      <c r="AB962" s="27">
        <v>0</v>
      </c>
      <c r="AC962" s="27">
        <v>0</v>
      </c>
      <c r="AD962" s="27">
        <v>0</v>
      </c>
      <c r="AE962" s="27">
        <v>0</v>
      </c>
      <c r="AF962" s="27">
        <f t="shared" ref="AF962:AF1025" si="539">MAX(AA962:AE962)</f>
        <v>0</v>
      </c>
      <c r="AG962" s="27">
        <f t="shared" ref="AG962:AG1025" si="540">COUNTIF(AA962:AE962,"&gt;0")</f>
        <v>0</v>
      </c>
      <c r="AH962" s="27">
        <v>0</v>
      </c>
      <c r="AI962" s="27">
        <v>0</v>
      </c>
      <c r="AJ962" s="27">
        <v>0</v>
      </c>
      <c r="AK962" s="27">
        <v>0</v>
      </c>
      <c r="AL962" s="27">
        <v>0</v>
      </c>
      <c r="AM962" s="27">
        <v>0</v>
      </c>
      <c r="AN962" s="27">
        <f t="shared" ref="AN962:AN1025" si="541">COUNTIF(AH962:AL962,"&gt;0")</f>
        <v>0</v>
      </c>
      <c r="AO962" s="27">
        <v>0</v>
      </c>
      <c r="AP962" s="30">
        <f t="shared" ref="AP962:AP1025" si="542">AO962/(SUM(AO:AO))</f>
        <v>0</v>
      </c>
      <c r="AQ962" s="30">
        <f t="shared" ref="AQ962:AQ1025" si="543">AI962/(SUM(AI:AI))</f>
        <v>0</v>
      </c>
      <c r="AR962" s="31">
        <f t="shared" ref="AR962:AR1025" si="544">AO962/X962</f>
        <v>0</v>
      </c>
      <c r="AS962" s="31">
        <f t="shared" si="531"/>
        <v>0</v>
      </c>
      <c r="AT962" s="32">
        <f t="shared" ref="AT962:AT1025" si="545">AO962/J962</f>
        <v>0</v>
      </c>
      <c r="AU962" s="24">
        <v>354.04092341773242</v>
      </c>
      <c r="AV962" s="28">
        <f t="shared" ref="AV962:AV1025" si="546">AU962/(MAX(AU:AU))</f>
        <v>9.8319091967044008E-3</v>
      </c>
      <c r="AW962" s="30">
        <f t="shared" ref="AW962:AW1025" si="547">AU962/(SUM(AU:AU))</f>
        <v>1.2627357153121256E-4</v>
      </c>
      <c r="AX962" s="33">
        <f t="shared" ref="AX962:AX1025" si="548">AU962/(MAX(AU:AU))</f>
        <v>9.8319091967044008E-3</v>
      </c>
      <c r="AY962" s="30">
        <f t="shared" ref="AY962:AY1025" si="549">AW962-AQ962</f>
        <v>1.2627357153121256E-4</v>
      </c>
      <c r="AZ962" s="31">
        <f t="shared" ref="AZ962:AZ1025" si="550">(AY962-MIN($AY:$AY))/(MAX($AY:$AY)-MIN($AY:$AY))</f>
        <v>0.89568119333676732</v>
      </c>
      <c r="BA962" s="31">
        <f t="shared" si="526"/>
        <v>354.04092341773242</v>
      </c>
      <c r="BB962" s="33">
        <f t="shared" ref="BB962:BB1025" si="551">AI962/AU962</f>
        <v>0</v>
      </c>
      <c r="BC962" s="31">
        <f t="shared" ref="BC962:BC1025" si="552">AVERAGE(AZ962,AX962,R962)</f>
        <v>0.45804461167557831</v>
      </c>
      <c r="BD962" s="30">
        <f t="shared" ref="BD962:BD1025" si="553">Y962-AP962</f>
        <v>1.1711028127188192E-4</v>
      </c>
      <c r="BE962" s="31">
        <f t="shared" ref="BE962:BE1025" si="554">(BD962-MIN($BD:$BD))/(MAX($BD:$BD)-MIN($BD:$BD))</f>
        <v>0.94251360197452017</v>
      </c>
      <c r="BF962" s="31">
        <f t="shared" ref="BF962:BF1025" si="555">AVERAGE(BE962,Y962,W962)</f>
        <v>0.45191576966975738</v>
      </c>
      <c r="BG962" s="31">
        <f t="shared" ref="BG962:BG1025" si="556">BF962/(MAX(BF:BF))</f>
        <v>0.68585566239755069</v>
      </c>
      <c r="BH962" s="24">
        <v>94.68</v>
      </c>
      <c r="BI962" s="24">
        <v>50.940577599800001</v>
      </c>
      <c r="BJ962" s="24">
        <f t="shared" si="529"/>
        <v>69.489529965383639</v>
      </c>
      <c r="BK962" s="28">
        <f t="shared" si="533"/>
        <v>3.4744764982691821E-2</v>
      </c>
      <c r="BL962" s="28" t="str">
        <f t="shared" ref="BL962:BL1025" si="557">(BG962&gt;0.7191)&amp;(BH962&gt;59)</f>
        <v>FALSETRUE</v>
      </c>
      <c r="BM962" s="24" t="str">
        <f t="shared" ref="BM962:BM1025" si="558">(BC962&gt;0.48)&amp;(BH962&gt;50)</f>
        <v>FALSETRUE</v>
      </c>
      <c r="BN962" s="28">
        <v>0.53369999999999995</v>
      </c>
      <c r="BO962" s="28">
        <f t="shared" ref="BO962:BO1025" si="559">BN962/(MAX(BN:BN))</f>
        <v>0.47439999999999993</v>
      </c>
      <c r="BP962" s="24">
        <v>7.92</v>
      </c>
      <c r="BQ962" s="24">
        <f t="shared" si="532"/>
        <v>85.7</v>
      </c>
      <c r="BR962" s="24">
        <v>10</v>
      </c>
      <c r="BS962" s="28">
        <v>43.989999999999995</v>
      </c>
      <c r="BT962" s="28">
        <v>1247.9962999999998</v>
      </c>
      <c r="BU962" s="24"/>
      <c r="BV962" s="28">
        <v>2.14</v>
      </c>
      <c r="BW962" s="28">
        <v>60.711800000000004</v>
      </c>
      <c r="BX962" s="24">
        <v>934</v>
      </c>
      <c r="BY962" s="24">
        <v>1750</v>
      </c>
      <c r="BZ962" s="24">
        <v>153</v>
      </c>
      <c r="CA962" s="24">
        <v>746</v>
      </c>
      <c r="CB962" s="24">
        <v>362</v>
      </c>
      <c r="CC962" s="24">
        <v>1729</v>
      </c>
      <c r="CD962" s="24">
        <v>62.11</v>
      </c>
      <c r="CE962" s="24">
        <v>26.09</v>
      </c>
      <c r="CF962" s="24">
        <v>113.31</v>
      </c>
      <c r="CG962" s="24">
        <v>2686</v>
      </c>
      <c r="CH962" s="24">
        <v>151</v>
      </c>
      <c r="CI962" s="24">
        <v>5.32</v>
      </c>
      <c r="CJ962" s="24" t="s">
        <v>98</v>
      </c>
      <c r="CK962" s="24">
        <v>608</v>
      </c>
      <c r="CL962" s="28">
        <v>1</v>
      </c>
      <c r="CM962" s="28">
        <v>4.67</v>
      </c>
      <c r="CN962" s="24">
        <v>104</v>
      </c>
      <c r="CO962" s="24">
        <v>17.13</v>
      </c>
      <c r="CP962" s="24">
        <v>142</v>
      </c>
      <c r="CQ962" s="24">
        <v>617</v>
      </c>
      <c r="CR962" s="24">
        <v>98</v>
      </c>
      <c r="CS962" s="24">
        <v>857</v>
      </c>
      <c r="CT962" s="24">
        <v>112</v>
      </c>
      <c r="CU962" s="24">
        <v>318</v>
      </c>
      <c r="CV962" s="24">
        <v>132</v>
      </c>
      <c r="CW962" s="24">
        <v>40</v>
      </c>
      <c r="CX962" s="24">
        <v>41.64</v>
      </c>
      <c r="CY962" s="24">
        <v>91.12</v>
      </c>
      <c r="CZ962" s="24">
        <v>43.56</v>
      </c>
      <c r="DA962" s="24">
        <v>9.76</v>
      </c>
      <c r="DB962" s="24">
        <v>175</v>
      </c>
      <c r="DC962" s="24">
        <v>10.71</v>
      </c>
      <c r="DD962" s="24">
        <v>15.32</v>
      </c>
      <c r="DE962" s="24">
        <v>3</v>
      </c>
      <c r="DF962" s="24">
        <v>0.49</v>
      </c>
      <c r="DG962" s="24">
        <v>5.77</v>
      </c>
      <c r="DH962" s="24">
        <v>7.25</v>
      </c>
    </row>
    <row r="963" spans="1:112" ht="12.3" customHeight="1">
      <c r="A963" s="24">
        <v>974</v>
      </c>
      <c r="B963" s="24" t="s">
        <v>452</v>
      </c>
      <c r="C963" s="24" t="s">
        <v>453</v>
      </c>
      <c r="D963" s="25" t="s">
        <v>242</v>
      </c>
      <c r="E963" s="25" t="s">
        <v>1425</v>
      </c>
      <c r="F963" s="25" t="s">
        <v>1974</v>
      </c>
      <c r="G963" s="25" t="s">
        <v>1975</v>
      </c>
      <c r="H963" s="25" t="s">
        <v>195</v>
      </c>
      <c r="I963" s="26">
        <v>6031</v>
      </c>
      <c r="J963" s="27">
        <v>7525.1165675193342</v>
      </c>
      <c r="K963" s="27">
        <f t="shared" si="534"/>
        <v>1398.5888999999997</v>
      </c>
      <c r="L963" s="24">
        <v>1083</v>
      </c>
      <c r="M963" s="24">
        <v>274</v>
      </c>
      <c r="N963" s="24">
        <v>53</v>
      </c>
      <c r="O963" s="24">
        <f t="shared" si="535"/>
        <v>327</v>
      </c>
      <c r="P963" s="28">
        <v>23.189999999999998</v>
      </c>
      <c r="Q963" s="28">
        <f t="shared" si="536"/>
        <v>0.40284499129310053</v>
      </c>
      <c r="R963" s="29">
        <v>0.46862073249326314</v>
      </c>
      <c r="S963" s="29">
        <v>9.779304283969531E-2</v>
      </c>
      <c r="T963" s="29">
        <v>0.37315093260413168</v>
      </c>
      <c r="U963" s="28" t="s">
        <v>294</v>
      </c>
      <c r="V963" s="28" t="s">
        <v>295</v>
      </c>
      <c r="W963" s="28">
        <v>0.35455861875326433</v>
      </c>
      <c r="X963" s="27">
        <v>2668.0949361369608</v>
      </c>
      <c r="Y963" s="30">
        <f t="shared" si="537"/>
        <v>2.136684603954406E-4</v>
      </c>
      <c r="Z963" s="27">
        <f t="shared" si="538"/>
        <v>2668.0949361369608</v>
      </c>
      <c r="AA963" s="27">
        <v>0</v>
      </c>
      <c r="AB963" s="27">
        <v>0</v>
      </c>
      <c r="AC963" s="27">
        <v>0</v>
      </c>
      <c r="AD963" s="27">
        <v>0</v>
      </c>
      <c r="AE963" s="27">
        <v>0</v>
      </c>
      <c r="AF963" s="27">
        <f t="shared" si="539"/>
        <v>0</v>
      </c>
      <c r="AG963" s="27">
        <f t="shared" si="540"/>
        <v>0</v>
      </c>
      <c r="AH963" s="27">
        <v>0</v>
      </c>
      <c r="AI963" s="27">
        <v>0</v>
      </c>
      <c r="AJ963" s="27">
        <v>0</v>
      </c>
      <c r="AK963" s="27">
        <v>0</v>
      </c>
      <c r="AL963" s="27">
        <v>0</v>
      </c>
      <c r="AM963" s="27">
        <v>0</v>
      </c>
      <c r="AN963" s="27">
        <f t="shared" si="541"/>
        <v>0</v>
      </c>
      <c r="AO963" s="27">
        <v>0</v>
      </c>
      <c r="AP963" s="30">
        <f t="shared" si="542"/>
        <v>0</v>
      </c>
      <c r="AQ963" s="30">
        <f t="shared" si="543"/>
        <v>0</v>
      </c>
      <c r="AR963" s="31">
        <f t="shared" si="544"/>
        <v>0</v>
      </c>
      <c r="AS963" s="31">
        <f t="shared" si="531"/>
        <v>0</v>
      </c>
      <c r="AT963" s="32">
        <f t="shared" si="545"/>
        <v>0</v>
      </c>
      <c r="AU963" s="24">
        <v>587.50363127415903</v>
      </c>
      <c r="AV963" s="28">
        <f t="shared" si="546"/>
        <v>1.6315295699887801E-2</v>
      </c>
      <c r="AW963" s="30">
        <f t="shared" si="547"/>
        <v>2.0954126176259141E-4</v>
      </c>
      <c r="AX963" s="33">
        <f t="shared" si="548"/>
        <v>1.6315295699887801E-2</v>
      </c>
      <c r="AY963" s="30">
        <f t="shared" si="549"/>
        <v>2.0954126176259141E-4</v>
      </c>
      <c r="AZ963" s="31">
        <f t="shared" si="550"/>
        <v>0.89636424821343974</v>
      </c>
      <c r="BA963" s="31">
        <f t="shared" si="526"/>
        <v>587.50363127415903</v>
      </c>
      <c r="BB963" s="33">
        <f t="shared" si="551"/>
        <v>0</v>
      </c>
      <c r="BC963" s="31">
        <f t="shared" si="552"/>
        <v>0.46043342546886357</v>
      </c>
      <c r="BD963" s="30">
        <f t="shared" si="553"/>
        <v>2.136684603954406E-4</v>
      </c>
      <c r="BE963" s="31">
        <f t="shared" si="554"/>
        <v>0.94288750448315473</v>
      </c>
      <c r="BF963" s="31">
        <f t="shared" si="555"/>
        <v>0.43255326389893817</v>
      </c>
      <c r="BG963" s="31">
        <f t="shared" si="556"/>
        <v>0.65646991152891865</v>
      </c>
      <c r="BH963" s="24">
        <v>55.6</v>
      </c>
      <c r="BI963" s="24">
        <v>68.865854330499999</v>
      </c>
      <c r="BJ963" s="24">
        <f t="shared" si="529"/>
        <v>109.27210067568326</v>
      </c>
      <c r="BK963" s="28">
        <f t="shared" si="533"/>
        <v>5.4636050337841628E-2</v>
      </c>
      <c r="BL963" s="28" t="str">
        <f t="shared" si="557"/>
        <v>FALSEFALSE</v>
      </c>
      <c r="BM963" s="24" t="str">
        <f t="shared" si="558"/>
        <v>FALSETRUE</v>
      </c>
      <c r="BN963" s="28">
        <v>0.46439999999999998</v>
      </c>
      <c r="BO963" s="28">
        <f t="shared" si="559"/>
        <v>0.4128</v>
      </c>
      <c r="BP963" s="24">
        <v>10.54</v>
      </c>
      <c r="BQ963" s="24">
        <f t="shared" si="532"/>
        <v>103.5625</v>
      </c>
      <c r="BR963" s="24">
        <v>16</v>
      </c>
      <c r="BS963" s="28">
        <v>20.630000000000003</v>
      </c>
      <c r="BT963" s="28">
        <v>1244.1953000000003</v>
      </c>
      <c r="BU963" s="24">
        <v>0.21</v>
      </c>
      <c r="BV963" s="28">
        <v>4.2699999999999996</v>
      </c>
      <c r="BW963" s="28">
        <v>257.52369999999996</v>
      </c>
      <c r="BX963" s="24">
        <v>1767</v>
      </c>
      <c r="BY963" s="24">
        <v>3805</v>
      </c>
      <c r="BZ963" s="24">
        <v>459</v>
      </c>
      <c r="CA963" s="24">
        <v>1370</v>
      </c>
      <c r="CB963" s="24">
        <v>786</v>
      </c>
      <c r="CC963" s="24">
        <v>3875</v>
      </c>
      <c r="CD963" s="24">
        <v>58.5</v>
      </c>
      <c r="CE963" s="24">
        <v>29.5</v>
      </c>
      <c r="CF963" s="24">
        <v>113.41</v>
      </c>
      <c r="CG963" s="24">
        <v>3353</v>
      </c>
      <c r="CH963" s="24">
        <v>2678</v>
      </c>
      <c r="CI963" s="24">
        <v>44.4</v>
      </c>
      <c r="CJ963" s="24" t="s">
        <v>98</v>
      </c>
      <c r="CK963" s="24">
        <v>1467</v>
      </c>
      <c r="CL963" s="28">
        <v>1.03</v>
      </c>
      <c r="CM963" s="28">
        <v>4.2</v>
      </c>
      <c r="CN963" s="24">
        <v>354</v>
      </c>
      <c r="CO963" s="24">
        <v>24.23</v>
      </c>
      <c r="CP963" s="24">
        <v>168</v>
      </c>
      <c r="CQ963" s="24">
        <v>956</v>
      </c>
      <c r="CR963" s="24">
        <v>533</v>
      </c>
      <c r="CS963" s="24">
        <v>1657</v>
      </c>
      <c r="CT963" s="24">
        <v>264</v>
      </c>
      <c r="CU963" s="24">
        <v>696</v>
      </c>
      <c r="CV963" s="24">
        <v>499</v>
      </c>
      <c r="CW963" s="24">
        <v>232</v>
      </c>
      <c r="CX963" s="24">
        <v>56.65</v>
      </c>
      <c r="CY963" s="24">
        <v>97.62</v>
      </c>
      <c r="CZ963" s="24">
        <v>75.260000000000005</v>
      </c>
      <c r="DA963" s="24">
        <v>31.31</v>
      </c>
      <c r="DB963" s="24">
        <v>517</v>
      </c>
      <c r="DC963" s="24">
        <v>3.35</v>
      </c>
      <c r="DD963" s="24">
        <v>13.14</v>
      </c>
      <c r="DE963" s="24">
        <v>37</v>
      </c>
      <c r="DF963" s="24">
        <v>2.5299999999999998</v>
      </c>
      <c r="DG963" s="24">
        <v>3.01</v>
      </c>
      <c r="DH963" s="24">
        <v>8.3000000000000007</v>
      </c>
    </row>
    <row r="964" spans="1:112" ht="12.3" customHeight="1">
      <c r="A964" s="24">
        <v>975</v>
      </c>
      <c r="B964" s="24" t="s">
        <v>452</v>
      </c>
      <c r="C964" s="24" t="s">
        <v>453</v>
      </c>
      <c r="D964" s="25" t="s">
        <v>242</v>
      </c>
      <c r="E964" s="25" t="s">
        <v>1425</v>
      </c>
      <c r="F964" s="25" t="s">
        <v>1655</v>
      </c>
      <c r="G964" s="25" t="s">
        <v>1656</v>
      </c>
      <c r="H964" s="25" t="s">
        <v>195</v>
      </c>
      <c r="I964" s="26">
        <v>8785</v>
      </c>
      <c r="J964" s="27">
        <v>10961.390987507437</v>
      </c>
      <c r="K964" s="27">
        <f t="shared" si="534"/>
        <v>2277.9504999999999</v>
      </c>
      <c r="L964" s="24">
        <v>1677</v>
      </c>
      <c r="M964" s="24">
        <v>482</v>
      </c>
      <c r="N964" s="24">
        <v>105</v>
      </c>
      <c r="O964" s="24">
        <f t="shared" si="535"/>
        <v>587</v>
      </c>
      <c r="P964" s="28">
        <v>25.93</v>
      </c>
      <c r="Q964" s="28">
        <f t="shared" si="536"/>
        <v>0.41817656550286397</v>
      </c>
      <c r="R964" s="29">
        <v>0.46862073249326314</v>
      </c>
      <c r="S964" s="29">
        <v>9.779304283969531E-2</v>
      </c>
      <c r="T964" s="29">
        <v>0.37315093260413168</v>
      </c>
      <c r="U964" s="28" t="s">
        <v>294</v>
      </c>
      <c r="V964" s="28" t="s">
        <v>295</v>
      </c>
      <c r="W964" s="28">
        <v>0.39645127142182596</v>
      </c>
      <c r="X964" s="27">
        <v>4345.6573935490678</v>
      </c>
      <c r="Y964" s="30">
        <f t="shared" si="537"/>
        <v>3.4801232598944846E-4</v>
      </c>
      <c r="Z964" s="27">
        <f t="shared" si="538"/>
        <v>4345.6573935490678</v>
      </c>
      <c r="AA964" s="27">
        <v>0</v>
      </c>
      <c r="AB964" s="27">
        <v>0</v>
      </c>
      <c r="AC964" s="27">
        <v>0</v>
      </c>
      <c r="AD964" s="27">
        <v>0</v>
      </c>
      <c r="AE964" s="27">
        <v>0</v>
      </c>
      <c r="AF964" s="27">
        <f t="shared" si="539"/>
        <v>0</v>
      </c>
      <c r="AG964" s="27">
        <f t="shared" si="540"/>
        <v>0</v>
      </c>
      <c r="AH964" s="27">
        <v>0</v>
      </c>
      <c r="AI964" s="27">
        <v>0</v>
      </c>
      <c r="AJ964" s="27">
        <v>0</v>
      </c>
      <c r="AK964" s="27">
        <v>0</v>
      </c>
      <c r="AL964" s="27">
        <v>0</v>
      </c>
      <c r="AM964" s="27">
        <v>0</v>
      </c>
      <c r="AN964" s="27">
        <f t="shared" si="541"/>
        <v>0</v>
      </c>
      <c r="AO964" s="27">
        <v>0</v>
      </c>
      <c r="AP964" s="30">
        <f t="shared" si="542"/>
        <v>0</v>
      </c>
      <c r="AQ964" s="30">
        <f t="shared" si="543"/>
        <v>0</v>
      </c>
      <c r="AR964" s="31">
        <f t="shared" si="544"/>
        <v>0</v>
      </c>
      <c r="AS964" s="31">
        <f t="shared" si="531"/>
        <v>0</v>
      </c>
      <c r="AT964" s="32">
        <f t="shared" si="545"/>
        <v>0</v>
      </c>
      <c r="AU964" s="24">
        <v>758.80773350137486</v>
      </c>
      <c r="AV964" s="28">
        <f t="shared" si="546"/>
        <v>2.1072503883230249E-2</v>
      </c>
      <c r="AW964" s="30">
        <f t="shared" si="547"/>
        <v>2.7063922918783135E-4</v>
      </c>
      <c r="AX964" s="33">
        <f t="shared" si="548"/>
        <v>2.1072503883230249E-2</v>
      </c>
      <c r="AY964" s="30">
        <f t="shared" si="549"/>
        <v>2.7063922918783135E-4</v>
      </c>
      <c r="AZ964" s="31">
        <f t="shared" si="550"/>
        <v>0.89686544218782061</v>
      </c>
      <c r="BA964" s="31">
        <f t="shared" si="526"/>
        <v>758.80773350137486</v>
      </c>
      <c r="BB964" s="33">
        <f t="shared" si="551"/>
        <v>0</v>
      </c>
      <c r="BC964" s="31">
        <f t="shared" si="552"/>
        <v>0.46218622618810468</v>
      </c>
      <c r="BD964" s="30">
        <f t="shared" si="553"/>
        <v>3.4801232598944846E-4</v>
      </c>
      <c r="BE964" s="31">
        <f t="shared" si="554"/>
        <v>0.94340772461179823</v>
      </c>
      <c r="BF964" s="31">
        <f t="shared" si="555"/>
        <v>0.44673566945320453</v>
      </c>
      <c r="BG964" s="31">
        <f t="shared" si="556"/>
        <v>0.67799401802982751</v>
      </c>
      <c r="BH964" s="24">
        <v>75.709999999999994</v>
      </c>
      <c r="BI964" s="24">
        <v>77.730704188499999</v>
      </c>
      <c r="BJ964" s="24">
        <f t="shared" si="529"/>
        <v>141.01751813447663</v>
      </c>
      <c r="BK964" s="28">
        <f t="shared" si="533"/>
        <v>7.0508759067238316E-2</v>
      </c>
      <c r="BL964" s="28" t="str">
        <f t="shared" si="557"/>
        <v>FALSETRUE</v>
      </c>
      <c r="BM964" s="24" t="str">
        <f t="shared" si="558"/>
        <v>FALSETRUE</v>
      </c>
      <c r="BN964" s="28">
        <v>0.45429999999999998</v>
      </c>
      <c r="BO964" s="28">
        <f t="shared" si="559"/>
        <v>0.40382222222222219</v>
      </c>
      <c r="BP964" s="24">
        <v>7.85</v>
      </c>
      <c r="BQ964" s="24">
        <f t="shared" si="532"/>
        <v>127.6</v>
      </c>
      <c r="BR964" s="24">
        <v>15</v>
      </c>
      <c r="BS964" s="28">
        <v>8.48</v>
      </c>
      <c r="BT964" s="28">
        <v>744.96799999999996</v>
      </c>
      <c r="BU964" s="24">
        <v>0.34</v>
      </c>
      <c r="BV964" s="28">
        <v>11.83</v>
      </c>
      <c r="BW964" s="28">
        <v>1039.2655</v>
      </c>
      <c r="BX964" s="24">
        <v>2575</v>
      </c>
      <c r="BY964" s="24">
        <v>5668</v>
      </c>
      <c r="BZ964" s="24">
        <v>542</v>
      </c>
      <c r="CA964" s="24">
        <v>2069</v>
      </c>
      <c r="CB964" s="24">
        <v>1055</v>
      </c>
      <c r="CC964" s="24">
        <v>5661</v>
      </c>
      <c r="CD964" s="24">
        <v>54.99</v>
      </c>
      <c r="CE964" s="24">
        <v>28.68</v>
      </c>
      <c r="CF964" s="24">
        <v>110.62</v>
      </c>
      <c r="CG964" s="24">
        <v>6651</v>
      </c>
      <c r="CH964" s="24">
        <v>2134</v>
      </c>
      <c r="CI964" s="24">
        <v>24.29</v>
      </c>
      <c r="CJ964" s="24" t="s">
        <v>98</v>
      </c>
      <c r="CK964" s="24">
        <v>2402</v>
      </c>
      <c r="CL964" s="28">
        <v>1.03</v>
      </c>
      <c r="CM964" s="28">
        <v>3.74</v>
      </c>
      <c r="CN964" s="24">
        <v>628</v>
      </c>
      <c r="CO964" s="24">
        <v>26.22</v>
      </c>
      <c r="CP964" s="24">
        <v>234</v>
      </c>
      <c r="CQ964" s="24">
        <v>1140</v>
      </c>
      <c r="CR964" s="24">
        <v>494</v>
      </c>
      <c r="CS964" s="24">
        <v>1914</v>
      </c>
      <c r="CT964" s="24">
        <v>319</v>
      </c>
      <c r="CU964" s="24">
        <v>932</v>
      </c>
      <c r="CV964" s="24">
        <v>516</v>
      </c>
      <c r="CW964" s="24">
        <v>264</v>
      </c>
      <c r="CX964" s="24">
        <v>47.05</v>
      </c>
      <c r="CY964" s="24">
        <v>89.96</v>
      </c>
      <c r="CZ964" s="24">
        <v>57.46</v>
      </c>
      <c r="DA964" s="24">
        <v>23.51</v>
      </c>
      <c r="DB964" s="24">
        <v>554</v>
      </c>
      <c r="DC964" s="24">
        <v>11.6</v>
      </c>
      <c r="DD964" s="24">
        <v>8.14</v>
      </c>
      <c r="DE964" s="24">
        <v>76</v>
      </c>
      <c r="DF964" s="24">
        <v>3.17</v>
      </c>
      <c r="DG964" s="24">
        <v>10.4</v>
      </c>
      <c r="DH964" s="24">
        <v>6.05</v>
      </c>
    </row>
    <row r="965" spans="1:112" ht="12.3" customHeight="1">
      <c r="A965" s="24">
        <v>976</v>
      </c>
      <c r="B965" s="24" t="s">
        <v>452</v>
      </c>
      <c r="C965" s="24" t="s">
        <v>453</v>
      </c>
      <c r="D965" s="25" t="s">
        <v>242</v>
      </c>
      <c r="E965" s="25" t="s">
        <v>1425</v>
      </c>
      <c r="F965" s="25" t="s">
        <v>2479</v>
      </c>
      <c r="G965" s="25" t="s">
        <v>2480</v>
      </c>
      <c r="H965" s="25" t="s">
        <v>195</v>
      </c>
      <c r="I965" s="26">
        <v>4484</v>
      </c>
      <c r="J965" s="27">
        <v>5594.8636525877455</v>
      </c>
      <c r="K965" s="27">
        <f t="shared" si="534"/>
        <v>1029.9748</v>
      </c>
      <c r="L965" s="24">
        <v>838</v>
      </c>
      <c r="M965" s="24">
        <v>206</v>
      </c>
      <c r="N965" s="24">
        <v>44</v>
      </c>
      <c r="O965" s="24">
        <f t="shared" si="535"/>
        <v>250</v>
      </c>
      <c r="P965" s="28">
        <v>22.97</v>
      </c>
      <c r="Q965" s="28">
        <f t="shared" si="536"/>
        <v>0.40169048023150333</v>
      </c>
      <c r="R965" s="29">
        <v>0.46862073249326314</v>
      </c>
      <c r="S965" s="29">
        <v>9.779304283969531E-2</v>
      </c>
      <c r="T965" s="29">
        <v>0.37315093260413168</v>
      </c>
      <c r="U965" s="28" t="s">
        <v>294</v>
      </c>
      <c r="V965" s="28" t="s">
        <v>295</v>
      </c>
      <c r="W965" s="28">
        <v>0.35119497510834335</v>
      </c>
      <c r="X965" s="27">
        <v>1964.8880012051284</v>
      </c>
      <c r="Y965" s="30">
        <f t="shared" si="537"/>
        <v>1.5735369397118902E-4</v>
      </c>
      <c r="Z965" s="27">
        <f t="shared" si="538"/>
        <v>1964.8880012051284</v>
      </c>
      <c r="AA965" s="27">
        <v>0</v>
      </c>
      <c r="AB965" s="27">
        <v>0</v>
      </c>
      <c r="AC965" s="27">
        <v>60</v>
      </c>
      <c r="AD965" s="27">
        <v>0</v>
      </c>
      <c r="AE965" s="27">
        <v>0</v>
      </c>
      <c r="AF965" s="27">
        <f t="shared" si="539"/>
        <v>60</v>
      </c>
      <c r="AG965" s="27">
        <f t="shared" si="540"/>
        <v>1</v>
      </c>
      <c r="AH965" s="27">
        <v>0</v>
      </c>
      <c r="AI965" s="27">
        <v>0</v>
      </c>
      <c r="AJ965" s="27">
        <v>0</v>
      </c>
      <c r="AK965" s="27">
        <v>0</v>
      </c>
      <c r="AL965" s="27">
        <v>0</v>
      </c>
      <c r="AM965" s="27">
        <v>0</v>
      </c>
      <c r="AN965" s="27">
        <f t="shared" si="541"/>
        <v>0</v>
      </c>
      <c r="AO965" s="27">
        <v>0</v>
      </c>
      <c r="AP965" s="30">
        <f t="shared" si="542"/>
        <v>0</v>
      </c>
      <c r="AQ965" s="30">
        <f t="shared" si="543"/>
        <v>0</v>
      </c>
      <c r="AR965" s="31">
        <f t="shared" si="544"/>
        <v>0</v>
      </c>
      <c r="AS965" s="31">
        <f t="shared" si="531"/>
        <v>0</v>
      </c>
      <c r="AT965" s="32">
        <f t="shared" si="545"/>
        <v>0</v>
      </c>
      <c r="AU965" s="24">
        <v>349.79019520790996</v>
      </c>
      <c r="AV965" s="28">
        <f t="shared" si="546"/>
        <v>9.7138641600589253E-3</v>
      </c>
      <c r="AW965" s="30">
        <f t="shared" si="547"/>
        <v>1.2475749077003613E-4</v>
      </c>
      <c r="AX965" s="33">
        <f t="shared" si="548"/>
        <v>9.7138641600589253E-3</v>
      </c>
      <c r="AY965" s="30">
        <f t="shared" si="549"/>
        <v>1.2475749077003613E-4</v>
      </c>
      <c r="AZ965" s="31">
        <f t="shared" si="550"/>
        <v>0.89566875674396074</v>
      </c>
      <c r="BA965" s="31">
        <f t="shared" si="526"/>
        <v>349.79019520790996</v>
      </c>
      <c r="BB965" s="33">
        <f t="shared" si="551"/>
        <v>0</v>
      </c>
      <c r="BC965" s="31">
        <f t="shared" si="552"/>
        <v>0.4580011177990943</v>
      </c>
      <c r="BD965" s="30">
        <f t="shared" si="553"/>
        <v>1.5735369397118902E-4</v>
      </c>
      <c r="BE965" s="31">
        <f t="shared" si="554"/>
        <v>0.94266943665471881</v>
      </c>
      <c r="BF965" s="31">
        <f t="shared" si="555"/>
        <v>0.4313405884856778</v>
      </c>
      <c r="BG965" s="31">
        <f t="shared" si="556"/>
        <v>0.654629479407148</v>
      </c>
      <c r="BH965" s="24">
        <v>0</v>
      </c>
      <c r="BI965" s="24">
        <v>83.396355656200001</v>
      </c>
      <c r="BJ965" s="24">
        <f t="shared" si="529"/>
        <v>67.087627613519132</v>
      </c>
      <c r="BK965" s="28">
        <f t="shared" si="533"/>
        <v>3.3543813806759568E-2</v>
      </c>
      <c r="BL965" s="28" t="str">
        <f t="shared" si="557"/>
        <v>FALSEFALSE</v>
      </c>
      <c r="BM965" s="24" t="str">
        <f t="shared" si="558"/>
        <v>FALSEFALSE</v>
      </c>
      <c r="BN965" s="28">
        <v>0.50130000000000008</v>
      </c>
      <c r="BO965" s="28">
        <f t="shared" si="559"/>
        <v>0.44560000000000005</v>
      </c>
      <c r="BP965" s="24">
        <v>10.99</v>
      </c>
      <c r="BQ965" s="24">
        <f t="shared" si="532"/>
        <v>62.25</v>
      </c>
      <c r="BR965" s="24">
        <v>16</v>
      </c>
      <c r="BS965" s="28">
        <v>39.28</v>
      </c>
      <c r="BT965" s="28">
        <v>1761.3152000000002</v>
      </c>
      <c r="BU965" s="24">
        <v>0.46</v>
      </c>
      <c r="BV965" s="28">
        <v>3.1200000000000006</v>
      </c>
      <c r="BW965" s="28">
        <v>139.9008</v>
      </c>
      <c r="BX965" s="24">
        <v>1349</v>
      </c>
      <c r="BY965" s="24">
        <v>2691</v>
      </c>
      <c r="BZ965" s="24">
        <v>444</v>
      </c>
      <c r="CA965" s="24">
        <v>1045</v>
      </c>
      <c r="CB965" s="24">
        <v>601</v>
      </c>
      <c r="CC965" s="24">
        <v>2838</v>
      </c>
      <c r="CD965" s="24">
        <v>66.63</v>
      </c>
      <c r="CE965" s="24">
        <v>30.25</v>
      </c>
      <c r="CF965" s="24">
        <v>108.46</v>
      </c>
      <c r="CG965" s="24">
        <v>0</v>
      </c>
      <c r="CH965" s="24">
        <v>4484</v>
      </c>
      <c r="CI965" s="24">
        <v>100</v>
      </c>
      <c r="CJ965" s="24" t="s">
        <v>1980</v>
      </c>
      <c r="CK965" s="24">
        <v>1090</v>
      </c>
      <c r="CL965" s="28">
        <v>1</v>
      </c>
      <c r="CM965" s="28">
        <v>4.12</v>
      </c>
      <c r="CN965" s="24">
        <v>293</v>
      </c>
      <c r="CO965" s="24">
        <v>26.88</v>
      </c>
      <c r="CP965" s="24">
        <v>155</v>
      </c>
      <c r="CQ965" s="24">
        <v>614</v>
      </c>
      <c r="CR965" s="24">
        <v>227</v>
      </c>
      <c r="CS965" s="24">
        <v>996</v>
      </c>
      <c r="CT965" s="24">
        <v>224</v>
      </c>
      <c r="CU965" s="24">
        <v>514</v>
      </c>
      <c r="CV965" s="24">
        <v>305</v>
      </c>
      <c r="CW965" s="24">
        <v>145</v>
      </c>
      <c r="CX965" s="24">
        <v>63.28</v>
      </c>
      <c r="CY965" s="24">
        <v>96.07</v>
      </c>
      <c r="CZ965" s="24">
        <v>60.16</v>
      </c>
      <c r="DA965" s="24">
        <v>26.22</v>
      </c>
      <c r="DB965" s="24">
        <v>399</v>
      </c>
      <c r="DC965" s="24">
        <v>5.18</v>
      </c>
      <c r="DD965" s="24">
        <v>12.29</v>
      </c>
      <c r="DE965" s="24">
        <v>27</v>
      </c>
      <c r="DF965" s="24">
        <v>2.48</v>
      </c>
      <c r="DG965" s="24">
        <v>1.47</v>
      </c>
      <c r="DH965" s="24">
        <v>9.93</v>
      </c>
    </row>
    <row r="966" spans="1:112" ht="12.3" customHeight="1">
      <c r="A966" s="24">
        <v>977</v>
      </c>
      <c r="B966" s="24" t="s">
        <v>452</v>
      </c>
      <c r="C966" s="24" t="s">
        <v>453</v>
      </c>
      <c r="D966" s="25" t="s">
        <v>242</v>
      </c>
      <c r="E966" s="25" t="s">
        <v>1425</v>
      </c>
      <c r="F966" s="25" t="s">
        <v>1426</v>
      </c>
      <c r="G966" s="25" t="s">
        <v>1427</v>
      </c>
      <c r="H966" s="25" t="s">
        <v>195</v>
      </c>
      <c r="I966" s="26">
        <v>4531</v>
      </c>
      <c r="J966" s="27">
        <v>5653.50740630577</v>
      </c>
      <c r="K966" s="27">
        <f t="shared" si="534"/>
        <v>3154.0290999999997</v>
      </c>
      <c r="L966" s="24">
        <v>289</v>
      </c>
      <c r="M966" s="24">
        <v>486</v>
      </c>
      <c r="N966" s="24">
        <v>176</v>
      </c>
      <c r="O966" s="24">
        <f t="shared" si="535"/>
        <v>662</v>
      </c>
      <c r="P966" s="28">
        <v>69.61</v>
      </c>
      <c r="Q966" s="28">
        <f t="shared" si="536"/>
        <v>0.99909537136224502</v>
      </c>
      <c r="R966" s="29">
        <v>0.46862073249326314</v>
      </c>
      <c r="S966" s="29">
        <v>9.779304283969531E-2</v>
      </c>
      <c r="T966" s="29">
        <v>0.37315093260413168</v>
      </c>
      <c r="U966" s="28" t="s">
        <v>294</v>
      </c>
      <c r="V966" s="28" t="s">
        <v>295</v>
      </c>
      <c r="W966" s="28">
        <v>0.99909537136224502</v>
      </c>
      <c r="X966" s="27">
        <v>5653.50740630577</v>
      </c>
      <c r="Y966" s="30">
        <f t="shared" si="537"/>
        <v>4.5274859113092887E-4</v>
      </c>
      <c r="Z966" s="27">
        <f t="shared" si="538"/>
        <v>5653.50740630577</v>
      </c>
      <c r="AA966" s="27">
        <v>0</v>
      </c>
      <c r="AB966" s="27">
        <v>0</v>
      </c>
      <c r="AC966" s="27">
        <v>0</v>
      </c>
      <c r="AD966" s="27">
        <v>0</v>
      </c>
      <c r="AE966" s="27">
        <v>0</v>
      </c>
      <c r="AF966" s="27">
        <f t="shared" si="539"/>
        <v>0</v>
      </c>
      <c r="AG966" s="27">
        <f t="shared" si="540"/>
        <v>0</v>
      </c>
      <c r="AH966" s="27">
        <v>0</v>
      </c>
      <c r="AI966" s="27">
        <v>0</v>
      </c>
      <c r="AJ966" s="27">
        <v>0</v>
      </c>
      <c r="AK966" s="27">
        <v>0</v>
      </c>
      <c r="AL966" s="27">
        <v>0</v>
      </c>
      <c r="AM966" s="27">
        <v>0</v>
      </c>
      <c r="AN966" s="27">
        <f t="shared" si="541"/>
        <v>0</v>
      </c>
      <c r="AO966" s="27">
        <v>0</v>
      </c>
      <c r="AP966" s="30">
        <f t="shared" si="542"/>
        <v>0</v>
      </c>
      <c r="AQ966" s="30">
        <f t="shared" si="543"/>
        <v>0</v>
      </c>
      <c r="AR966" s="31">
        <f t="shared" si="544"/>
        <v>0</v>
      </c>
      <c r="AS966" s="31">
        <f t="shared" si="531"/>
        <v>0</v>
      </c>
      <c r="AT966" s="32">
        <f t="shared" si="545"/>
        <v>0</v>
      </c>
      <c r="AU966" s="24">
        <v>1199.9135410060562</v>
      </c>
      <c r="AV966" s="28">
        <f t="shared" si="546"/>
        <v>3.3322252312475764E-2</v>
      </c>
      <c r="AW966" s="30">
        <f t="shared" si="547"/>
        <v>4.2796569077050919E-4</v>
      </c>
      <c r="AX966" s="33">
        <f t="shared" si="548"/>
        <v>3.3322252312475764E-2</v>
      </c>
      <c r="AY966" s="30">
        <f t="shared" si="549"/>
        <v>4.2796569077050919E-4</v>
      </c>
      <c r="AZ966" s="31">
        <f t="shared" si="550"/>
        <v>0.89815601007213508</v>
      </c>
      <c r="BA966" s="31">
        <f t="shared" ref="BA966:BA1027" si="560">AU966-AI966</f>
        <v>1199.9135410060562</v>
      </c>
      <c r="BB966" s="33">
        <f t="shared" si="551"/>
        <v>0</v>
      </c>
      <c r="BC966" s="31">
        <f t="shared" si="552"/>
        <v>0.46669966495929133</v>
      </c>
      <c r="BD966" s="30">
        <f t="shared" si="553"/>
        <v>4.5274859113092887E-4</v>
      </c>
      <c r="BE966" s="31">
        <f t="shared" si="554"/>
        <v>0.9438132951459246</v>
      </c>
      <c r="BF966" s="31">
        <f t="shared" si="555"/>
        <v>0.64778713836643353</v>
      </c>
      <c r="BG966" s="31">
        <f t="shared" si="556"/>
        <v>0.98312231326114818</v>
      </c>
      <c r="BH966" s="24">
        <v>84.11</v>
      </c>
      <c r="BI966" s="24">
        <v>85.795602108200001</v>
      </c>
      <c r="BJ966" s="24">
        <f t="shared" si="529"/>
        <v>65.895072327552683</v>
      </c>
      <c r="BK966" s="28">
        <f t="shared" si="533"/>
        <v>3.2947536163776339E-2</v>
      </c>
      <c r="BL966" s="28" t="str">
        <f t="shared" si="557"/>
        <v>TRUETRUE</v>
      </c>
      <c r="BM966" s="24" t="str">
        <f t="shared" si="558"/>
        <v>FALSETRUE</v>
      </c>
      <c r="BN966" s="28">
        <v>0.56869999999999998</v>
      </c>
      <c r="BO966" s="28">
        <f t="shared" si="559"/>
        <v>0.50551111111111113</v>
      </c>
      <c r="BP966" s="24">
        <v>14.54</v>
      </c>
      <c r="BQ966" s="24">
        <f t="shared" si="532"/>
        <v>171.57142857142858</v>
      </c>
      <c r="BR966" s="24">
        <v>7</v>
      </c>
      <c r="BS966" s="28">
        <v>48.879999999999995</v>
      </c>
      <c r="BT966" s="28">
        <v>2214.7527999999998</v>
      </c>
      <c r="BU966" s="24">
        <v>0.28999999999999998</v>
      </c>
      <c r="BV966" s="28">
        <v>62.559999999999995</v>
      </c>
      <c r="BW966" s="28">
        <v>2834.5935999999997</v>
      </c>
      <c r="BX966" s="24">
        <v>1561</v>
      </c>
      <c r="BY966" s="24">
        <v>2745</v>
      </c>
      <c r="BZ966" s="24">
        <v>225</v>
      </c>
      <c r="CA966" s="24">
        <v>1259</v>
      </c>
      <c r="CB966" s="24">
        <v>647</v>
      </c>
      <c r="CC966" s="24">
        <v>2625</v>
      </c>
      <c r="CD966" s="24">
        <v>65.06</v>
      </c>
      <c r="CE966" s="24">
        <v>25.68</v>
      </c>
      <c r="CF966" s="24">
        <v>112.62</v>
      </c>
      <c r="CG966" s="24">
        <v>3811</v>
      </c>
      <c r="CH966" s="24">
        <v>720</v>
      </c>
      <c r="CI966" s="24">
        <v>15.89</v>
      </c>
      <c r="CJ966" s="24" t="s">
        <v>98</v>
      </c>
      <c r="CK966" s="24">
        <v>1050</v>
      </c>
      <c r="CL966" s="28">
        <v>1.02</v>
      </c>
      <c r="CM966" s="28">
        <v>4.41</v>
      </c>
      <c r="CN966" s="24">
        <v>179</v>
      </c>
      <c r="CO966" s="24">
        <v>17.11</v>
      </c>
      <c r="CP966" s="24">
        <v>173</v>
      </c>
      <c r="CQ966" s="24">
        <v>827</v>
      </c>
      <c r="CR966" s="24">
        <v>201</v>
      </c>
      <c r="CS966" s="24">
        <v>1201</v>
      </c>
      <c r="CT966" s="24">
        <v>219</v>
      </c>
      <c r="CU966" s="24">
        <v>555</v>
      </c>
      <c r="CV966" s="24">
        <v>216</v>
      </c>
      <c r="CW966" s="24">
        <v>55</v>
      </c>
      <c r="CX966" s="24">
        <v>48.24</v>
      </c>
      <c r="CY966" s="24">
        <v>93.28</v>
      </c>
      <c r="CZ966" s="24">
        <v>40.22</v>
      </c>
      <c r="DA966" s="24">
        <v>9.58</v>
      </c>
      <c r="DB966" s="24">
        <v>508</v>
      </c>
      <c r="DC966" s="24">
        <v>8.9600000000000009</v>
      </c>
      <c r="DD966" s="24">
        <v>16.440000000000001</v>
      </c>
      <c r="DE966" s="24">
        <v>13</v>
      </c>
      <c r="DF966" s="24">
        <v>1.24</v>
      </c>
      <c r="DG966" s="24">
        <v>63.58</v>
      </c>
      <c r="DH966" s="24">
        <v>8.41</v>
      </c>
    </row>
    <row r="967" spans="1:112" ht="12.3" customHeight="1">
      <c r="A967" s="24">
        <v>978</v>
      </c>
      <c r="B967" s="24" t="s">
        <v>452</v>
      </c>
      <c r="C967" s="24" t="s">
        <v>453</v>
      </c>
      <c r="D967" s="25" t="s">
        <v>454</v>
      </c>
      <c r="E967" s="25" t="s">
        <v>455</v>
      </c>
      <c r="F967" s="25" t="s">
        <v>968</v>
      </c>
      <c r="G967" s="25" t="s">
        <v>969</v>
      </c>
      <c r="H967" s="25" t="s">
        <v>195</v>
      </c>
      <c r="I967" s="26">
        <v>23449</v>
      </c>
      <c r="J967" s="27">
        <v>29274.171954543119</v>
      </c>
      <c r="K967" s="27">
        <f t="shared" si="534"/>
        <v>2295.6571000000004</v>
      </c>
      <c r="L967" s="24">
        <v>5447</v>
      </c>
      <c r="M967" s="24">
        <v>521</v>
      </c>
      <c r="N967" s="24">
        <v>70</v>
      </c>
      <c r="O967" s="24">
        <f t="shared" si="535"/>
        <v>591</v>
      </c>
      <c r="P967" s="28">
        <v>9.7900000000000009</v>
      </c>
      <c r="Q967" s="28">
        <f t="shared" si="536"/>
        <v>0.33881931394320647</v>
      </c>
      <c r="R967" s="29">
        <v>0.35543754466055383</v>
      </c>
      <c r="S967" s="29">
        <v>0.51381427349682107</v>
      </c>
      <c r="T967" s="29">
        <v>0.32245677257851479</v>
      </c>
      <c r="U967" s="28" t="s">
        <v>436</v>
      </c>
      <c r="V967" s="28" t="s">
        <v>119</v>
      </c>
      <c r="W967" s="28">
        <v>0.18777872167775664</v>
      </c>
      <c r="X967" s="27">
        <v>5497.0665877989413</v>
      </c>
      <c r="Y967" s="30">
        <f t="shared" si="537"/>
        <v>4.4022037544391376E-4</v>
      </c>
      <c r="Z967" s="27">
        <f t="shared" si="538"/>
        <v>5363.0665877989413</v>
      </c>
      <c r="AA967" s="27">
        <v>0</v>
      </c>
      <c r="AB967" s="27">
        <v>0</v>
      </c>
      <c r="AC967" s="27">
        <v>123</v>
      </c>
      <c r="AD967" s="27">
        <v>0</v>
      </c>
      <c r="AE967" s="27">
        <v>19493</v>
      </c>
      <c r="AF967" s="27">
        <f t="shared" si="539"/>
        <v>19493</v>
      </c>
      <c r="AG967" s="27">
        <f t="shared" si="540"/>
        <v>2</v>
      </c>
      <c r="AH967" s="27">
        <v>0</v>
      </c>
      <c r="AI967" s="27">
        <v>0</v>
      </c>
      <c r="AJ967" s="27">
        <v>134</v>
      </c>
      <c r="AK967" s="27">
        <v>0</v>
      </c>
      <c r="AL967" s="27">
        <v>19493</v>
      </c>
      <c r="AM967" s="27">
        <v>19627</v>
      </c>
      <c r="AN967" s="27">
        <f t="shared" si="541"/>
        <v>2</v>
      </c>
      <c r="AO967" s="27">
        <v>134</v>
      </c>
      <c r="AP967" s="30">
        <f t="shared" si="542"/>
        <v>7.7493548662073888E-5</v>
      </c>
      <c r="AQ967" s="30">
        <f t="shared" si="543"/>
        <v>0</v>
      </c>
      <c r="AR967" s="31">
        <f t="shared" si="544"/>
        <v>2.4376637586566767E-2</v>
      </c>
      <c r="AS967" s="31">
        <f t="shared" si="531"/>
        <v>2.4376637586566767E-2</v>
      </c>
      <c r="AT967" s="32">
        <f t="shared" si="545"/>
        <v>4.5774138448074625E-3</v>
      </c>
      <c r="AU967" s="24">
        <v>2726.922596204382</v>
      </c>
      <c r="AV967" s="28">
        <f t="shared" si="546"/>
        <v>7.5728125137355412E-2</v>
      </c>
      <c r="AW967" s="30">
        <f t="shared" si="547"/>
        <v>9.7259450175371292E-4</v>
      </c>
      <c r="AX967" s="33">
        <f t="shared" si="548"/>
        <v>7.5728125137355412E-2</v>
      </c>
      <c r="AY967" s="30">
        <f t="shared" si="549"/>
        <v>9.7259450175371292E-4</v>
      </c>
      <c r="AZ967" s="31">
        <f t="shared" si="550"/>
        <v>0.90262366570524621</v>
      </c>
      <c r="BA967" s="31">
        <f t="shared" si="560"/>
        <v>2726.922596204382</v>
      </c>
      <c r="BB967" s="33">
        <f t="shared" si="551"/>
        <v>0</v>
      </c>
      <c r="BC967" s="31">
        <f t="shared" si="552"/>
        <v>0.44459644516771846</v>
      </c>
      <c r="BD967" s="30">
        <f t="shared" si="553"/>
        <v>3.6272682678183989E-4</v>
      </c>
      <c r="BE967" s="31">
        <f t="shared" si="554"/>
        <v>0.94346470361460799</v>
      </c>
      <c r="BF967" s="31">
        <f t="shared" si="555"/>
        <v>0.37722788188926953</v>
      </c>
      <c r="BG967" s="31">
        <f t="shared" si="556"/>
        <v>0.5725046483707692</v>
      </c>
      <c r="BH967" s="24">
        <v>100</v>
      </c>
      <c r="BI967" s="24">
        <v>4.1712006349999999</v>
      </c>
      <c r="BJ967" s="24">
        <f t="shared" si="529"/>
        <v>7018.1644366150513</v>
      </c>
      <c r="BK967" s="28">
        <v>1</v>
      </c>
      <c r="BL967" s="28" t="str">
        <f t="shared" si="557"/>
        <v>FALSETRUE</v>
      </c>
      <c r="BM967" s="24" t="str">
        <f t="shared" si="558"/>
        <v>FALSETRUE</v>
      </c>
      <c r="BN967" s="28">
        <v>0.31579999999999997</v>
      </c>
      <c r="BO967" s="28">
        <f t="shared" si="559"/>
        <v>0.28071111111111108</v>
      </c>
      <c r="BP967" s="24">
        <v>3.05</v>
      </c>
      <c r="BQ967" s="24">
        <f t="shared" si="532"/>
        <v>322.71111111111111</v>
      </c>
      <c r="BR967" s="24">
        <v>45</v>
      </c>
      <c r="BS967" s="28">
        <v>0.69000000000000006</v>
      </c>
      <c r="BT967" s="28">
        <v>161.79810000000001</v>
      </c>
      <c r="BU967" s="24">
        <v>1.34</v>
      </c>
      <c r="BV967" s="28">
        <v>1.63</v>
      </c>
      <c r="BW967" s="28">
        <v>382.21869999999996</v>
      </c>
      <c r="BX967" s="24">
        <v>5010</v>
      </c>
      <c r="BY967" s="24">
        <v>15863</v>
      </c>
      <c r="BZ967" s="24">
        <v>2576</v>
      </c>
      <c r="CA967" s="24">
        <v>3989</v>
      </c>
      <c r="CB967" s="24">
        <v>2164</v>
      </c>
      <c r="CC967" s="24">
        <v>17296</v>
      </c>
      <c r="CD967" s="24">
        <v>47.82</v>
      </c>
      <c r="CE967" s="24">
        <v>34.49</v>
      </c>
      <c r="CF967" s="24">
        <v>89.09</v>
      </c>
      <c r="CG967" s="24">
        <v>23449</v>
      </c>
      <c r="CH967" s="24">
        <v>0</v>
      </c>
      <c r="CI967" s="24">
        <v>0</v>
      </c>
      <c r="CJ967" s="24" t="s">
        <v>98</v>
      </c>
      <c r="CK967" s="24">
        <v>6162</v>
      </c>
      <c r="CL967" s="28">
        <v>1.04</v>
      </c>
      <c r="CM967" s="28">
        <v>3.95</v>
      </c>
      <c r="CN967" s="24">
        <v>2639</v>
      </c>
      <c r="CO967" s="24">
        <v>42.92</v>
      </c>
      <c r="CP967" s="24">
        <v>2279</v>
      </c>
      <c r="CQ967" s="24">
        <v>3985</v>
      </c>
      <c r="CR967" s="24">
        <v>5446</v>
      </c>
      <c r="CS967" s="24">
        <v>14522</v>
      </c>
      <c r="CT967" s="24">
        <v>932</v>
      </c>
      <c r="CU967" s="24">
        <v>2000</v>
      </c>
      <c r="CV967" s="24">
        <v>1606</v>
      </c>
      <c r="CW967" s="24">
        <v>1788</v>
      </c>
      <c r="CX967" s="24">
        <v>69.97</v>
      </c>
      <c r="CY967" s="24">
        <v>97.61</v>
      </c>
      <c r="CZ967" s="24">
        <v>88.34</v>
      </c>
      <c r="DA967" s="24">
        <v>62.87</v>
      </c>
      <c r="DB967" s="24">
        <v>614</v>
      </c>
      <c r="DC967" s="24">
        <v>2.9</v>
      </c>
      <c r="DD967" s="24">
        <v>5.77</v>
      </c>
      <c r="DE967" s="24">
        <v>78</v>
      </c>
      <c r="DF967" s="24">
        <v>1.27</v>
      </c>
      <c r="DG967" s="24">
        <v>0.93</v>
      </c>
      <c r="DH967" s="24">
        <v>2.58</v>
      </c>
    </row>
    <row r="968" spans="1:112" ht="12.3" customHeight="1">
      <c r="A968" s="24">
        <v>979</v>
      </c>
      <c r="B968" s="24" t="s">
        <v>452</v>
      </c>
      <c r="C968" s="24" t="s">
        <v>453</v>
      </c>
      <c r="D968" s="25" t="s">
        <v>454</v>
      </c>
      <c r="E968" s="25" t="s">
        <v>455</v>
      </c>
      <c r="F968" s="25" t="s">
        <v>1853</v>
      </c>
      <c r="G968" s="25" t="s">
        <v>1854</v>
      </c>
      <c r="H968" s="25" t="s">
        <v>195</v>
      </c>
      <c r="I968" s="26">
        <v>14489</v>
      </c>
      <c r="J968" s="27">
        <v>18088.339692497557</v>
      </c>
      <c r="K968" s="27">
        <f t="shared" si="534"/>
        <v>1251.8496</v>
      </c>
      <c r="L968" s="24">
        <v>3583</v>
      </c>
      <c r="M968" s="24">
        <v>282</v>
      </c>
      <c r="N968" s="24">
        <v>57</v>
      </c>
      <c r="O968" s="24">
        <f t="shared" si="535"/>
        <v>339</v>
      </c>
      <c r="P968" s="28">
        <v>8.64</v>
      </c>
      <c r="Q968" s="28">
        <f t="shared" si="536"/>
        <v>0.32395603423666053</v>
      </c>
      <c r="R968" s="29">
        <v>0.35543754466055383</v>
      </c>
      <c r="S968" s="29">
        <v>0.51381427349682107</v>
      </c>
      <c r="T968" s="29">
        <v>0.32245677257851479</v>
      </c>
      <c r="U968" s="28" t="s">
        <v>436</v>
      </c>
      <c r="V968" s="28" t="s">
        <v>119</v>
      </c>
      <c r="W968" s="28">
        <v>0.16572095559712124</v>
      </c>
      <c r="X968" s="27">
        <v>2997.6169390060336</v>
      </c>
      <c r="Y968" s="30">
        <f t="shared" si="537"/>
        <v>2.4005749853116701E-4</v>
      </c>
      <c r="Z968" s="27">
        <f t="shared" si="538"/>
        <v>2997.6169390060336</v>
      </c>
      <c r="AA968" s="27">
        <v>0</v>
      </c>
      <c r="AB968" s="27">
        <v>0</v>
      </c>
      <c r="AC968" s="27">
        <v>40</v>
      </c>
      <c r="AD968" s="27">
        <v>0</v>
      </c>
      <c r="AE968" s="27">
        <v>0</v>
      </c>
      <c r="AF968" s="27">
        <f t="shared" si="539"/>
        <v>40</v>
      </c>
      <c r="AG968" s="27">
        <f t="shared" si="540"/>
        <v>1</v>
      </c>
      <c r="AH968" s="27">
        <v>0</v>
      </c>
      <c r="AI968" s="27">
        <v>0</v>
      </c>
      <c r="AJ968" s="27">
        <v>0</v>
      </c>
      <c r="AK968" s="27">
        <v>0</v>
      </c>
      <c r="AL968" s="27">
        <v>0</v>
      </c>
      <c r="AM968" s="27">
        <v>0</v>
      </c>
      <c r="AN968" s="27">
        <f t="shared" si="541"/>
        <v>0</v>
      </c>
      <c r="AO968" s="27">
        <v>0</v>
      </c>
      <c r="AP968" s="30">
        <f t="shared" si="542"/>
        <v>0</v>
      </c>
      <c r="AQ968" s="30">
        <f t="shared" si="543"/>
        <v>0</v>
      </c>
      <c r="AR968" s="31">
        <f t="shared" si="544"/>
        <v>0</v>
      </c>
      <c r="AS968" s="31">
        <f t="shared" si="531"/>
        <v>0</v>
      </c>
      <c r="AT968" s="32">
        <f t="shared" si="545"/>
        <v>0</v>
      </c>
      <c r="AU968" s="24">
        <v>235.32375694791216</v>
      </c>
      <c r="AV968" s="28">
        <f t="shared" si="546"/>
        <v>6.535068849680122E-3</v>
      </c>
      <c r="AW968" s="30">
        <f t="shared" si="547"/>
        <v>8.3931459022026599E-5</v>
      </c>
      <c r="AX968" s="33">
        <f t="shared" si="548"/>
        <v>6.535068849680122E-3</v>
      </c>
      <c r="AY968" s="30">
        <f t="shared" si="549"/>
        <v>8.3931459022026599E-5</v>
      </c>
      <c r="AZ968" s="31">
        <f t="shared" si="550"/>
        <v>0.89533385589582659</v>
      </c>
      <c r="BA968" s="31">
        <f t="shared" si="560"/>
        <v>235.32375694791216</v>
      </c>
      <c r="BB968" s="33">
        <f t="shared" si="551"/>
        <v>0</v>
      </c>
      <c r="BC968" s="31">
        <f t="shared" si="552"/>
        <v>0.41910215646868682</v>
      </c>
      <c r="BD968" s="30">
        <f t="shared" si="553"/>
        <v>2.4005749853116701E-4</v>
      </c>
      <c r="BE968" s="31">
        <f t="shared" si="554"/>
        <v>0.94298969082975903</v>
      </c>
      <c r="BF968" s="31">
        <f t="shared" si="555"/>
        <v>0.3696502346418038</v>
      </c>
      <c r="BG968" s="31">
        <f t="shared" si="556"/>
        <v>0.56100433654026272</v>
      </c>
      <c r="BH968" s="24">
        <v>97.52</v>
      </c>
      <c r="BI968" s="24">
        <v>37.965398003200001</v>
      </c>
      <c r="BJ968" s="24">
        <f t="shared" si="529"/>
        <v>476.44277799940198</v>
      </c>
      <c r="BK968" s="28">
        <f>BJ968/(2000)</f>
        <v>0.23822138899970099</v>
      </c>
      <c r="BL968" s="28" t="str">
        <f t="shared" si="557"/>
        <v>FALSETRUE</v>
      </c>
      <c r="BM968" s="24" t="str">
        <f t="shared" si="558"/>
        <v>FALSETRUE</v>
      </c>
      <c r="BN968" s="28">
        <v>0.308</v>
      </c>
      <c r="BO968" s="28">
        <f t="shared" si="559"/>
        <v>0.27377777777777779</v>
      </c>
      <c r="BP968" s="24">
        <v>2.81</v>
      </c>
      <c r="BQ968" s="24">
        <f t="shared" si="532"/>
        <v>236.66666666666666</v>
      </c>
      <c r="BR968" s="24">
        <v>6</v>
      </c>
      <c r="BS968" s="28">
        <v>2.08</v>
      </c>
      <c r="BT968" s="28">
        <v>301.37119999999999</v>
      </c>
      <c r="BU968" s="24">
        <v>0.66</v>
      </c>
      <c r="BV968" s="28">
        <v>1.6</v>
      </c>
      <c r="BW968" s="28">
        <v>231.82400000000001</v>
      </c>
      <c r="BX968" s="24">
        <v>3221</v>
      </c>
      <c r="BY968" s="24">
        <v>10457</v>
      </c>
      <c r="BZ968" s="24">
        <v>811</v>
      </c>
      <c r="CA968" s="24">
        <v>2583</v>
      </c>
      <c r="CB968" s="24">
        <v>1373</v>
      </c>
      <c r="CC968" s="24">
        <v>10533</v>
      </c>
      <c r="CD968" s="24">
        <v>38.56</v>
      </c>
      <c r="CE968" s="24">
        <v>31.52</v>
      </c>
      <c r="CF968" s="24">
        <v>86.81</v>
      </c>
      <c r="CG968" s="24">
        <v>14129</v>
      </c>
      <c r="CH968" s="24">
        <v>360</v>
      </c>
      <c r="CI968" s="24">
        <v>2.48</v>
      </c>
      <c r="CJ968" s="24" t="s">
        <v>98</v>
      </c>
      <c r="CK968" s="24">
        <v>3974</v>
      </c>
      <c r="CL968" s="28">
        <v>1.05</v>
      </c>
      <c r="CM968" s="28">
        <v>3.84</v>
      </c>
      <c r="CN968" s="24">
        <v>1868</v>
      </c>
      <c r="CO968" s="24">
        <v>47.09</v>
      </c>
      <c r="CP968" s="24">
        <v>332</v>
      </c>
      <c r="CQ968" s="24">
        <v>475</v>
      </c>
      <c r="CR968" s="24">
        <v>426</v>
      </c>
      <c r="CS968" s="24">
        <v>1420</v>
      </c>
      <c r="CT968" s="24">
        <v>617</v>
      </c>
      <c r="CU968" s="24">
        <v>1165</v>
      </c>
      <c r="CV968" s="24">
        <v>1037</v>
      </c>
      <c r="CW968" s="24">
        <v>1328</v>
      </c>
      <c r="CX968" s="24">
        <v>69.17</v>
      </c>
      <c r="CY968" s="24">
        <v>96.36</v>
      </c>
      <c r="CZ968" s="24">
        <v>87.73</v>
      </c>
      <c r="DA968" s="24">
        <v>63.75</v>
      </c>
      <c r="DB968" s="24">
        <v>347</v>
      </c>
      <c r="DC968" s="24">
        <v>3.57</v>
      </c>
      <c r="DD968" s="24">
        <v>4.1100000000000003</v>
      </c>
      <c r="DE968" s="24">
        <v>72</v>
      </c>
      <c r="DF968" s="24">
        <v>1.81</v>
      </c>
      <c r="DG968" s="24">
        <v>1.49</v>
      </c>
      <c r="DH968" s="24">
        <v>2.0699999999999998</v>
      </c>
    </row>
    <row r="969" spans="1:112" ht="12.3" customHeight="1">
      <c r="A969" s="24">
        <v>980</v>
      </c>
      <c r="B969" s="24" t="s">
        <v>452</v>
      </c>
      <c r="C969" s="24" t="s">
        <v>453</v>
      </c>
      <c r="D969" s="25" t="s">
        <v>454</v>
      </c>
      <c r="E969" s="25" t="s">
        <v>455</v>
      </c>
      <c r="F969" s="25" t="s">
        <v>456</v>
      </c>
      <c r="G969" s="25" t="s">
        <v>457</v>
      </c>
      <c r="H969" s="25" t="s">
        <v>195</v>
      </c>
      <c r="I969" s="26">
        <v>60226</v>
      </c>
      <c r="J969" s="27">
        <v>75187.269398878998</v>
      </c>
      <c r="K969" s="27">
        <f t="shared" si="534"/>
        <v>11888.612400000002</v>
      </c>
      <c r="L969" s="24">
        <v>12394</v>
      </c>
      <c r="M969" s="24">
        <v>2427</v>
      </c>
      <c r="N969" s="24">
        <v>623</v>
      </c>
      <c r="O969" s="24">
        <f t="shared" si="535"/>
        <v>3050</v>
      </c>
      <c r="P969" s="28">
        <v>19.740000000000002</v>
      </c>
      <c r="Q969" s="28">
        <f t="shared" si="536"/>
        <v>0.41230989291262199</v>
      </c>
      <c r="R969" s="29">
        <v>0.35543754466055383</v>
      </c>
      <c r="S969" s="29">
        <v>0.51381427349682107</v>
      </c>
      <c r="T969" s="29">
        <v>0.32245677257851479</v>
      </c>
      <c r="U969" s="28" t="s">
        <v>436</v>
      </c>
      <c r="V969" s="28" t="s">
        <v>119</v>
      </c>
      <c r="W969" s="28">
        <v>0.37862634994064515</v>
      </c>
      <c r="X969" s="27">
        <v>28467.881374501518</v>
      </c>
      <c r="Y969" s="30">
        <f t="shared" si="537"/>
        <v>2.279787087642648E-3</v>
      </c>
      <c r="Z969" s="27">
        <f t="shared" si="538"/>
        <v>28467.881374501518</v>
      </c>
      <c r="AA969" s="27">
        <v>0</v>
      </c>
      <c r="AB969" s="27">
        <v>0</v>
      </c>
      <c r="AC969" s="27">
        <v>512</v>
      </c>
      <c r="AD969" s="27">
        <v>0</v>
      </c>
      <c r="AE969" s="27">
        <v>0</v>
      </c>
      <c r="AF969" s="27">
        <f t="shared" si="539"/>
        <v>512</v>
      </c>
      <c r="AG969" s="27">
        <f t="shared" si="540"/>
        <v>1</v>
      </c>
      <c r="AH969" s="27">
        <v>0</v>
      </c>
      <c r="AI969" s="27">
        <v>0</v>
      </c>
      <c r="AJ969" s="27">
        <v>0</v>
      </c>
      <c r="AK969" s="27">
        <v>0</v>
      </c>
      <c r="AL969" s="27">
        <v>0</v>
      </c>
      <c r="AM969" s="27">
        <v>0</v>
      </c>
      <c r="AN969" s="27">
        <f t="shared" si="541"/>
        <v>0</v>
      </c>
      <c r="AO969" s="27">
        <v>0</v>
      </c>
      <c r="AP969" s="30">
        <f t="shared" si="542"/>
        <v>0</v>
      </c>
      <c r="AQ969" s="30">
        <f t="shared" si="543"/>
        <v>0</v>
      </c>
      <c r="AR969" s="31">
        <f t="shared" si="544"/>
        <v>0</v>
      </c>
      <c r="AS969" s="31">
        <f t="shared" si="531"/>
        <v>0</v>
      </c>
      <c r="AT969" s="32">
        <f t="shared" si="545"/>
        <v>0</v>
      </c>
      <c r="AU969" s="24">
        <v>6749.3933140419404</v>
      </c>
      <c r="AV969" s="28">
        <f t="shared" si="546"/>
        <v>0.18743432695831819</v>
      </c>
      <c r="AW969" s="30">
        <f t="shared" si="547"/>
        <v>2.4072640846306077E-3</v>
      </c>
      <c r="AX969" s="33">
        <f t="shared" si="548"/>
        <v>0.18743432695831819</v>
      </c>
      <c r="AY969" s="30">
        <f t="shared" si="549"/>
        <v>2.4072640846306077E-3</v>
      </c>
      <c r="AZ969" s="31">
        <f t="shared" si="550"/>
        <v>0.91439243282577753</v>
      </c>
      <c r="BA969" s="31">
        <f t="shared" si="560"/>
        <v>6749.3933140419404</v>
      </c>
      <c r="BB969" s="33">
        <f t="shared" si="551"/>
        <v>0</v>
      </c>
      <c r="BC969" s="31">
        <f t="shared" si="552"/>
        <v>0.48575476814821644</v>
      </c>
      <c r="BD969" s="30">
        <f t="shared" si="553"/>
        <v>2.279787087642648E-3</v>
      </c>
      <c r="BE969" s="31">
        <f t="shared" si="554"/>
        <v>0.95088814145535339</v>
      </c>
      <c r="BF969" s="31">
        <f t="shared" si="555"/>
        <v>0.44393142616121373</v>
      </c>
      <c r="BG969" s="31">
        <f t="shared" si="556"/>
        <v>0.67373812286166879</v>
      </c>
      <c r="BH969" s="24">
        <v>100</v>
      </c>
      <c r="BI969" s="24">
        <v>20.688148463800001</v>
      </c>
      <c r="BJ969" s="24">
        <f t="shared" si="529"/>
        <v>3634.3160206164043</v>
      </c>
      <c r="BK969" s="28">
        <v>1</v>
      </c>
      <c r="BL969" s="28" t="str">
        <f t="shared" si="557"/>
        <v>FALSETRUE</v>
      </c>
      <c r="BM969" s="24" t="str">
        <f t="shared" si="558"/>
        <v>TRUETRUE</v>
      </c>
      <c r="BN969" s="28">
        <v>0.37240000000000001</v>
      </c>
      <c r="BO969" s="28">
        <f t="shared" si="559"/>
        <v>0.33102222222222222</v>
      </c>
      <c r="BP969" s="24">
        <v>3.87</v>
      </c>
      <c r="BQ969" s="24">
        <f t="shared" si="532"/>
        <v>336.33962264150944</v>
      </c>
      <c r="BR969" s="24">
        <v>53</v>
      </c>
      <c r="BS969" s="28">
        <v>3.87</v>
      </c>
      <c r="BT969" s="28">
        <v>2330.7462</v>
      </c>
      <c r="BU969" s="24">
        <v>0.08</v>
      </c>
      <c r="BV969" s="28">
        <v>3.35</v>
      </c>
      <c r="BW969" s="28">
        <v>2017.5710000000001</v>
      </c>
      <c r="BX969" s="24">
        <v>15019</v>
      </c>
      <c r="BY969" s="24">
        <v>40328</v>
      </c>
      <c r="BZ969" s="24">
        <v>4879</v>
      </c>
      <c r="CA969" s="24">
        <v>11921</v>
      </c>
      <c r="CB969" s="24">
        <v>6550</v>
      </c>
      <c r="CC969" s="24">
        <v>41755</v>
      </c>
      <c r="CD969" s="24">
        <v>49.34</v>
      </c>
      <c r="CE969" s="24">
        <v>31.47</v>
      </c>
      <c r="CF969" s="24">
        <v>92.7</v>
      </c>
      <c r="CG969" s="24">
        <v>60226</v>
      </c>
      <c r="CH969" s="24">
        <v>0</v>
      </c>
      <c r="CI969" s="24">
        <v>0</v>
      </c>
      <c r="CJ969" s="24" t="s">
        <v>98</v>
      </c>
      <c r="CK969" s="24">
        <v>15757</v>
      </c>
      <c r="CL969" s="28">
        <v>1.05</v>
      </c>
      <c r="CM969" s="28">
        <v>3.99</v>
      </c>
      <c r="CN969" s="24">
        <v>6794</v>
      </c>
      <c r="CO969" s="24">
        <v>43.2</v>
      </c>
      <c r="CP969" s="24">
        <v>3695</v>
      </c>
      <c r="CQ969" s="24">
        <v>8504</v>
      </c>
      <c r="CR969" s="24">
        <v>5627</v>
      </c>
      <c r="CS969" s="24">
        <v>17826</v>
      </c>
      <c r="CT969" s="24">
        <v>2981</v>
      </c>
      <c r="CU969" s="24">
        <v>5982</v>
      </c>
      <c r="CV969" s="24">
        <v>4741</v>
      </c>
      <c r="CW969" s="24">
        <v>4179</v>
      </c>
      <c r="CX969" s="24">
        <v>75.03</v>
      </c>
      <c r="CY969" s="24">
        <v>98.29</v>
      </c>
      <c r="CZ969" s="24">
        <v>86.15</v>
      </c>
      <c r="DA969" s="24">
        <v>52.9</v>
      </c>
      <c r="DB969" s="24">
        <v>1951</v>
      </c>
      <c r="DC969" s="24">
        <v>2.19</v>
      </c>
      <c r="DD969" s="24">
        <v>9.09</v>
      </c>
      <c r="DE969" s="24">
        <v>721</v>
      </c>
      <c r="DF969" s="24">
        <v>4.58</v>
      </c>
      <c r="DG969" s="24">
        <v>5.86</v>
      </c>
      <c r="DH969" s="24">
        <v>4.1900000000000004</v>
      </c>
    </row>
    <row r="970" spans="1:112" ht="12.3" customHeight="1">
      <c r="A970" s="24">
        <v>981</v>
      </c>
      <c r="B970" s="24" t="s">
        <v>452</v>
      </c>
      <c r="C970" s="24" t="s">
        <v>453</v>
      </c>
      <c r="D970" s="25" t="s">
        <v>454</v>
      </c>
      <c r="E970" s="25" t="s">
        <v>455</v>
      </c>
      <c r="F970" s="25" t="s">
        <v>1493</v>
      </c>
      <c r="G970" s="25" t="s">
        <v>1494</v>
      </c>
      <c r="H970" s="25" t="s">
        <v>195</v>
      </c>
      <c r="I970" s="26">
        <v>16473</v>
      </c>
      <c r="J970" s="27">
        <v>20565.202550521932</v>
      </c>
      <c r="K970" s="27">
        <f t="shared" si="534"/>
        <v>3345.6662999999999</v>
      </c>
      <c r="L970" s="24">
        <v>3265</v>
      </c>
      <c r="M970" s="24">
        <v>615</v>
      </c>
      <c r="N970" s="24">
        <v>217</v>
      </c>
      <c r="O970" s="24">
        <f t="shared" si="535"/>
        <v>832</v>
      </c>
      <c r="P970" s="28">
        <v>20.309999999999999</v>
      </c>
      <c r="Q970" s="28">
        <f t="shared" si="536"/>
        <v>0.41641836344956368</v>
      </c>
      <c r="R970" s="29">
        <v>0.35543754466055383</v>
      </c>
      <c r="S970" s="29">
        <v>0.51381427349682107</v>
      </c>
      <c r="T970" s="29">
        <v>0.32245677257851479</v>
      </c>
      <c r="U970" s="28" t="s">
        <v>436</v>
      </c>
      <c r="V970" s="28" t="s">
        <v>119</v>
      </c>
      <c r="W970" s="28">
        <v>0.38955932965017742</v>
      </c>
      <c r="X970" s="27">
        <v>8011.3665197014425</v>
      </c>
      <c r="Y970" s="30">
        <f t="shared" si="537"/>
        <v>6.4157250431523484E-4</v>
      </c>
      <c r="Z970" s="27">
        <f t="shared" si="538"/>
        <v>8011.3665197014425</v>
      </c>
      <c r="AA970" s="27">
        <v>0</v>
      </c>
      <c r="AB970" s="27">
        <v>0</v>
      </c>
      <c r="AC970" s="27">
        <v>0</v>
      </c>
      <c r="AD970" s="27">
        <v>0</v>
      </c>
      <c r="AE970" s="27">
        <v>0</v>
      </c>
      <c r="AF970" s="27">
        <f t="shared" si="539"/>
        <v>0</v>
      </c>
      <c r="AG970" s="27">
        <f t="shared" si="540"/>
        <v>0</v>
      </c>
      <c r="AH970" s="27">
        <v>0</v>
      </c>
      <c r="AI970" s="27">
        <v>0</v>
      </c>
      <c r="AJ970" s="27">
        <v>0</v>
      </c>
      <c r="AK970" s="27">
        <v>0</v>
      </c>
      <c r="AL970" s="27">
        <v>0</v>
      </c>
      <c r="AM970" s="27">
        <v>0</v>
      </c>
      <c r="AN970" s="27">
        <f t="shared" si="541"/>
        <v>0</v>
      </c>
      <c r="AO970" s="27">
        <v>0</v>
      </c>
      <c r="AP970" s="30">
        <f t="shared" si="542"/>
        <v>0</v>
      </c>
      <c r="AQ970" s="30">
        <f t="shared" si="543"/>
        <v>0</v>
      </c>
      <c r="AR970" s="31">
        <f t="shared" si="544"/>
        <v>0</v>
      </c>
      <c r="AS970" s="31">
        <f t="shared" si="531"/>
        <v>0</v>
      </c>
      <c r="AT970" s="32">
        <f t="shared" si="545"/>
        <v>0</v>
      </c>
      <c r="AU970" s="24">
        <v>1086.4809703943449</v>
      </c>
      <c r="AV970" s="28">
        <f t="shared" si="546"/>
        <v>3.017216806956689E-2</v>
      </c>
      <c r="AW970" s="30">
        <f t="shared" si="547"/>
        <v>3.8750840215868694E-4</v>
      </c>
      <c r="AX970" s="33">
        <f t="shared" si="548"/>
        <v>3.017216806956689E-2</v>
      </c>
      <c r="AY970" s="30">
        <f t="shared" si="549"/>
        <v>3.8750840215868694E-4</v>
      </c>
      <c r="AZ970" s="31">
        <f t="shared" si="550"/>
        <v>0.89782413406829187</v>
      </c>
      <c r="BA970" s="31">
        <f t="shared" si="560"/>
        <v>1086.4809703943449</v>
      </c>
      <c r="BB970" s="33">
        <f t="shared" si="551"/>
        <v>0</v>
      </c>
      <c r="BC970" s="31">
        <f t="shared" si="552"/>
        <v>0.42781128226613752</v>
      </c>
      <c r="BD970" s="30">
        <f t="shared" si="553"/>
        <v>6.4157250431523484E-4</v>
      </c>
      <c r="BE970" s="31">
        <f t="shared" si="554"/>
        <v>0.94454447851610235</v>
      </c>
      <c r="BF970" s="31">
        <f t="shared" si="555"/>
        <v>0.4449151268901983</v>
      </c>
      <c r="BG970" s="31">
        <f t="shared" si="556"/>
        <v>0.67523104866855466</v>
      </c>
      <c r="BH970" s="24">
        <v>99.5</v>
      </c>
      <c r="BI970" s="24">
        <v>10.2855319805</v>
      </c>
      <c r="BJ970" s="24">
        <f t="shared" si="529"/>
        <v>1999.4301305475321</v>
      </c>
      <c r="BK970" s="28">
        <f t="shared" ref="BK970:BK1001" si="561">BJ970/(2000)</f>
        <v>0.99971506527376608</v>
      </c>
      <c r="BL970" s="28" t="str">
        <f t="shared" si="557"/>
        <v>FALSETRUE</v>
      </c>
      <c r="BM970" s="24" t="str">
        <f t="shared" si="558"/>
        <v>FALSETRUE</v>
      </c>
      <c r="BN970" s="28">
        <v>0.42799999999999999</v>
      </c>
      <c r="BO970" s="28">
        <f t="shared" si="559"/>
        <v>0.38044444444444442</v>
      </c>
      <c r="BP970" s="24">
        <v>3.89</v>
      </c>
      <c r="BQ970" s="24">
        <f t="shared" si="532"/>
        <v>253.54545454545453</v>
      </c>
      <c r="BR970" s="24">
        <v>11</v>
      </c>
      <c r="BS970" s="28">
        <v>6.8800000000000008</v>
      </c>
      <c r="BT970" s="28">
        <v>1133.3424000000002</v>
      </c>
      <c r="BU970" s="24">
        <v>0.25</v>
      </c>
      <c r="BV970" s="28">
        <v>13.129999999999997</v>
      </c>
      <c r="BW970" s="28">
        <v>2162.9048999999995</v>
      </c>
      <c r="BX970" s="24">
        <v>4650</v>
      </c>
      <c r="BY970" s="24">
        <v>10864</v>
      </c>
      <c r="BZ970" s="24">
        <v>959</v>
      </c>
      <c r="CA970" s="24">
        <v>3676</v>
      </c>
      <c r="CB970" s="24">
        <v>1959</v>
      </c>
      <c r="CC970" s="24">
        <v>10838</v>
      </c>
      <c r="CD970" s="24">
        <v>51.63</v>
      </c>
      <c r="CE970" s="24">
        <v>29.21</v>
      </c>
      <c r="CF970" s="24">
        <v>93.03</v>
      </c>
      <c r="CG970" s="24">
        <v>16390</v>
      </c>
      <c r="CH970" s="24">
        <v>83</v>
      </c>
      <c r="CI970" s="24">
        <v>0.5</v>
      </c>
      <c r="CJ970" s="24" t="s">
        <v>98</v>
      </c>
      <c r="CK970" s="24">
        <v>4217</v>
      </c>
      <c r="CL970" s="28">
        <v>1.07</v>
      </c>
      <c r="CM970" s="28">
        <v>4.0599999999999996</v>
      </c>
      <c r="CN970" s="24">
        <v>1748</v>
      </c>
      <c r="CO970" s="24">
        <v>41.55</v>
      </c>
      <c r="CP970" s="24">
        <v>725</v>
      </c>
      <c r="CQ970" s="24">
        <v>1141</v>
      </c>
      <c r="CR970" s="24">
        <v>923</v>
      </c>
      <c r="CS970" s="24">
        <v>2789</v>
      </c>
      <c r="CT970" s="24">
        <v>847</v>
      </c>
      <c r="CU970" s="24">
        <v>1960</v>
      </c>
      <c r="CV970" s="24">
        <v>1360</v>
      </c>
      <c r="CW970" s="24">
        <v>1153</v>
      </c>
      <c r="CX970" s="24">
        <v>72.52</v>
      </c>
      <c r="CY970" s="24">
        <v>97.95</v>
      </c>
      <c r="CZ970" s="24">
        <v>85.97</v>
      </c>
      <c r="DA970" s="24">
        <v>54.98</v>
      </c>
      <c r="DB970" s="24">
        <v>524</v>
      </c>
      <c r="DC970" s="24">
        <v>2.4</v>
      </c>
      <c r="DD970" s="24">
        <v>8.94</v>
      </c>
      <c r="DE970" s="24">
        <v>239</v>
      </c>
      <c r="DF970" s="24">
        <v>5.68</v>
      </c>
      <c r="DG970" s="24">
        <v>8.75</v>
      </c>
      <c r="DH970" s="24">
        <v>2.68</v>
      </c>
    </row>
    <row r="971" spans="1:112" ht="12.3" customHeight="1">
      <c r="A971" s="24">
        <v>982</v>
      </c>
      <c r="B971" s="24" t="s">
        <v>452</v>
      </c>
      <c r="C971" s="24" t="s">
        <v>453</v>
      </c>
      <c r="D971" s="25" t="s">
        <v>454</v>
      </c>
      <c r="E971" s="25" t="s">
        <v>455</v>
      </c>
      <c r="F971" s="25" t="s">
        <v>1252</v>
      </c>
      <c r="G971" s="25" t="s">
        <v>1253</v>
      </c>
      <c r="H971" s="25" t="s">
        <v>195</v>
      </c>
      <c r="I971" s="26">
        <v>10781</v>
      </c>
      <c r="J971" s="27">
        <v>13459.20285905281</v>
      </c>
      <c r="K971" s="27">
        <f t="shared" si="534"/>
        <v>3389.5464000000002</v>
      </c>
      <c r="L971" s="24">
        <v>1906</v>
      </c>
      <c r="M971" s="24">
        <v>690</v>
      </c>
      <c r="N971" s="24">
        <v>184</v>
      </c>
      <c r="O971" s="24">
        <f t="shared" si="535"/>
        <v>874</v>
      </c>
      <c r="P971" s="28">
        <v>31.44</v>
      </c>
      <c r="Q971" s="28">
        <f t="shared" si="536"/>
        <v>0.49599881103136162</v>
      </c>
      <c r="R971" s="29">
        <v>0.35543754466055383</v>
      </c>
      <c r="S971" s="29">
        <v>0.51381427349682107</v>
      </c>
      <c r="T971" s="29">
        <v>0.32245677257851479</v>
      </c>
      <c r="U971" s="28" t="s">
        <v>436</v>
      </c>
      <c r="V971" s="28" t="s">
        <v>119</v>
      </c>
      <c r="W971" s="28">
        <v>0.60304014397841343</v>
      </c>
      <c r="X971" s="27">
        <v>8116.4396299578802</v>
      </c>
      <c r="Y971" s="30">
        <f t="shared" si="537"/>
        <v>6.4998705111166902E-4</v>
      </c>
      <c r="Z971" s="27">
        <f t="shared" si="538"/>
        <v>8116.4396299578802</v>
      </c>
      <c r="AA971" s="27">
        <v>0</v>
      </c>
      <c r="AB971" s="27">
        <v>0</v>
      </c>
      <c r="AC971" s="27">
        <v>61</v>
      </c>
      <c r="AD971" s="27">
        <v>0</v>
      </c>
      <c r="AE971" s="27">
        <v>0</v>
      </c>
      <c r="AF971" s="27">
        <f t="shared" si="539"/>
        <v>61</v>
      </c>
      <c r="AG971" s="27">
        <f t="shared" si="540"/>
        <v>1</v>
      </c>
      <c r="AH971" s="27">
        <v>0</v>
      </c>
      <c r="AI971" s="27">
        <v>0</v>
      </c>
      <c r="AJ971" s="27">
        <v>61</v>
      </c>
      <c r="AK971" s="27">
        <v>0</v>
      </c>
      <c r="AL971" s="27">
        <v>0</v>
      </c>
      <c r="AM971" s="27">
        <v>61</v>
      </c>
      <c r="AN971" s="27">
        <f t="shared" si="541"/>
        <v>1</v>
      </c>
      <c r="AO971" s="27">
        <v>0</v>
      </c>
      <c r="AP971" s="30">
        <f t="shared" si="542"/>
        <v>0</v>
      </c>
      <c r="AQ971" s="30">
        <f t="shared" si="543"/>
        <v>0</v>
      </c>
      <c r="AR971" s="31">
        <f t="shared" si="544"/>
        <v>0</v>
      </c>
      <c r="AS971" s="31">
        <f t="shared" si="531"/>
        <v>0</v>
      </c>
      <c r="AT971" s="32">
        <f t="shared" si="545"/>
        <v>0</v>
      </c>
      <c r="AU971" s="24">
        <v>1784.9988261761039</v>
      </c>
      <c r="AV971" s="28">
        <f t="shared" si="546"/>
        <v>4.9570389224412453E-2</v>
      </c>
      <c r="AW971" s="30">
        <f t="shared" si="547"/>
        <v>6.36644416087266E-4</v>
      </c>
      <c r="AX971" s="33">
        <f t="shared" si="548"/>
        <v>4.9570389224412453E-2</v>
      </c>
      <c r="AY971" s="30">
        <f t="shared" si="549"/>
        <v>6.36644416087266E-4</v>
      </c>
      <c r="AZ971" s="31">
        <f t="shared" si="550"/>
        <v>0.8998678267514415</v>
      </c>
      <c r="BA971" s="31">
        <f t="shared" si="560"/>
        <v>1784.9988261761039</v>
      </c>
      <c r="BB971" s="33">
        <f t="shared" si="551"/>
        <v>0</v>
      </c>
      <c r="BC971" s="31">
        <f t="shared" si="552"/>
        <v>0.43495858687880262</v>
      </c>
      <c r="BD971" s="30">
        <f t="shared" si="553"/>
        <v>6.4998705111166902E-4</v>
      </c>
      <c r="BE971" s="31">
        <f t="shared" si="554"/>
        <v>0.94457706218933191</v>
      </c>
      <c r="BF971" s="31">
        <f t="shared" si="555"/>
        <v>0.51608906440628566</v>
      </c>
      <c r="BG971" s="31">
        <f t="shared" si="556"/>
        <v>0.78324907179753323</v>
      </c>
      <c r="BH971" s="24">
        <v>85.41</v>
      </c>
      <c r="BI971" s="24">
        <v>106.234301565</v>
      </c>
      <c r="BJ971" s="24">
        <f t="shared" si="529"/>
        <v>126.69356941004341</v>
      </c>
      <c r="BK971" s="28">
        <f t="shared" si="561"/>
        <v>6.3346784705021711E-2</v>
      </c>
      <c r="BL971" s="28" t="str">
        <f t="shared" si="557"/>
        <v>TRUETRUE</v>
      </c>
      <c r="BM971" s="24" t="str">
        <f t="shared" si="558"/>
        <v>FALSETRUE</v>
      </c>
      <c r="BN971" s="28">
        <v>0.44549999999999995</v>
      </c>
      <c r="BO971" s="28">
        <f t="shared" si="559"/>
        <v>0.39599999999999996</v>
      </c>
      <c r="BP971" s="24">
        <v>6.27</v>
      </c>
      <c r="BQ971" s="24">
        <f t="shared" si="532"/>
        <v>185</v>
      </c>
      <c r="BR971" s="24">
        <v>16</v>
      </c>
      <c r="BS971" s="28">
        <v>13.059999999999999</v>
      </c>
      <c r="BT971" s="28">
        <v>1407.9985999999999</v>
      </c>
      <c r="BU971" s="24">
        <v>0.28999999999999998</v>
      </c>
      <c r="BV971" s="28">
        <v>6.98</v>
      </c>
      <c r="BW971" s="28">
        <v>752.51380000000006</v>
      </c>
      <c r="BX971" s="24">
        <v>3116</v>
      </c>
      <c r="BY971" s="24">
        <v>6994</v>
      </c>
      <c r="BZ971" s="24">
        <v>671</v>
      </c>
      <c r="CA971" s="24">
        <v>2522</v>
      </c>
      <c r="CB971" s="24">
        <v>1257</v>
      </c>
      <c r="CC971" s="24">
        <v>7002</v>
      </c>
      <c r="CD971" s="24">
        <v>54.15</v>
      </c>
      <c r="CE971" s="24">
        <v>28.84</v>
      </c>
      <c r="CF971" s="24">
        <v>101.74</v>
      </c>
      <c r="CG971" s="24">
        <v>9208</v>
      </c>
      <c r="CH971" s="24">
        <v>1573</v>
      </c>
      <c r="CI971" s="24">
        <v>14.59</v>
      </c>
      <c r="CJ971" s="24" t="s">
        <v>98</v>
      </c>
      <c r="CK971" s="24">
        <v>2842</v>
      </c>
      <c r="CL971" s="28">
        <v>1.02</v>
      </c>
      <c r="CM971" s="28">
        <v>3.85</v>
      </c>
      <c r="CN971" s="24">
        <v>869</v>
      </c>
      <c r="CO971" s="24">
        <v>30.62</v>
      </c>
      <c r="CP971" s="24">
        <v>485</v>
      </c>
      <c r="CQ971" s="24">
        <v>1423</v>
      </c>
      <c r="CR971" s="24">
        <v>1052</v>
      </c>
      <c r="CS971" s="24">
        <v>2960</v>
      </c>
      <c r="CT971" s="24">
        <v>569</v>
      </c>
      <c r="CU971" s="24">
        <v>1257</v>
      </c>
      <c r="CV971" s="24">
        <v>818</v>
      </c>
      <c r="CW971" s="24">
        <v>570</v>
      </c>
      <c r="CX971" s="24">
        <v>68.31</v>
      </c>
      <c r="CY971" s="24">
        <v>97.67</v>
      </c>
      <c r="CZ971" s="24">
        <v>77.39</v>
      </c>
      <c r="DA971" s="24">
        <v>39.67</v>
      </c>
      <c r="DB971" s="24">
        <v>546</v>
      </c>
      <c r="DC971" s="24">
        <v>3.19</v>
      </c>
      <c r="DD971" s="24">
        <v>10.89</v>
      </c>
      <c r="DE971" s="24">
        <v>250</v>
      </c>
      <c r="DF971" s="24">
        <v>8.81</v>
      </c>
      <c r="DG971" s="24">
        <v>13.5</v>
      </c>
      <c r="DH971" s="24">
        <v>5.22</v>
      </c>
    </row>
    <row r="972" spans="1:112" ht="12.3" customHeight="1">
      <c r="A972" s="24">
        <v>983</v>
      </c>
      <c r="B972" s="24" t="s">
        <v>452</v>
      </c>
      <c r="C972" s="24" t="s">
        <v>453</v>
      </c>
      <c r="D972" s="25" t="s">
        <v>454</v>
      </c>
      <c r="E972" s="25" t="s">
        <v>455</v>
      </c>
      <c r="F972" s="25" t="s">
        <v>1531</v>
      </c>
      <c r="G972" s="25" t="s">
        <v>1532</v>
      </c>
      <c r="H972" s="25" t="s">
        <v>195</v>
      </c>
      <c r="I972" s="26">
        <v>10711</v>
      </c>
      <c r="J972" s="27">
        <v>13371.81354450558</v>
      </c>
      <c r="K972" s="27">
        <f t="shared" si="534"/>
        <v>3054.7772000000004</v>
      </c>
      <c r="L972" s="24">
        <v>1865</v>
      </c>
      <c r="M972" s="24">
        <v>551</v>
      </c>
      <c r="N972" s="24">
        <v>193</v>
      </c>
      <c r="O972" s="24">
        <f t="shared" si="535"/>
        <v>744</v>
      </c>
      <c r="P972" s="28">
        <v>28.520000000000003</v>
      </c>
      <c r="Q972" s="28">
        <f t="shared" si="536"/>
        <v>0.47332612290714776</v>
      </c>
      <c r="R972" s="29">
        <v>0.35543754466055383</v>
      </c>
      <c r="S972" s="29">
        <v>0.51381427349682107</v>
      </c>
      <c r="T972" s="29">
        <v>0.32245677257851479</v>
      </c>
      <c r="U972" s="28" t="s">
        <v>436</v>
      </c>
      <c r="V972" s="28" t="s">
        <v>119</v>
      </c>
      <c r="W972" s="28">
        <v>0.54703259879975685</v>
      </c>
      <c r="X972" s="27">
        <v>7314.817913916675</v>
      </c>
      <c r="Y972" s="30">
        <f t="shared" si="537"/>
        <v>5.8579095540074678E-4</v>
      </c>
      <c r="Z972" s="27">
        <f t="shared" si="538"/>
        <v>7314.817913916675</v>
      </c>
      <c r="AA972" s="27">
        <v>0</v>
      </c>
      <c r="AB972" s="27">
        <v>0</v>
      </c>
      <c r="AC972" s="27">
        <v>0</v>
      </c>
      <c r="AD972" s="27">
        <v>0</v>
      </c>
      <c r="AE972" s="27">
        <v>0</v>
      </c>
      <c r="AF972" s="27">
        <f t="shared" si="539"/>
        <v>0</v>
      </c>
      <c r="AG972" s="27">
        <f t="shared" si="540"/>
        <v>0</v>
      </c>
      <c r="AH972" s="27">
        <v>0</v>
      </c>
      <c r="AI972" s="27">
        <v>0</v>
      </c>
      <c r="AJ972" s="27">
        <v>0</v>
      </c>
      <c r="AK972" s="27">
        <v>0</v>
      </c>
      <c r="AL972" s="27">
        <v>0</v>
      </c>
      <c r="AM972" s="27">
        <v>0</v>
      </c>
      <c r="AN972" s="27">
        <f t="shared" si="541"/>
        <v>0</v>
      </c>
      <c r="AO972" s="27">
        <v>0</v>
      </c>
      <c r="AP972" s="30">
        <f t="shared" si="542"/>
        <v>0</v>
      </c>
      <c r="AQ972" s="30">
        <f t="shared" si="543"/>
        <v>0</v>
      </c>
      <c r="AR972" s="31">
        <f t="shared" si="544"/>
        <v>0</v>
      </c>
      <c r="AS972" s="31">
        <f t="shared" si="531"/>
        <v>0</v>
      </c>
      <c r="AT972" s="32">
        <f t="shared" si="545"/>
        <v>0</v>
      </c>
      <c r="AU972" s="24">
        <v>1031.1564487375417</v>
      </c>
      <c r="AV972" s="28">
        <f t="shared" si="546"/>
        <v>2.8635775982375898E-2</v>
      </c>
      <c r="AW972" s="30">
        <f t="shared" si="547"/>
        <v>3.6777614952692648E-4</v>
      </c>
      <c r="AX972" s="33">
        <f t="shared" si="548"/>
        <v>2.8635775982375898E-2</v>
      </c>
      <c r="AY972" s="30">
        <f t="shared" si="549"/>
        <v>3.6777614952692648E-4</v>
      </c>
      <c r="AZ972" s="31">
        <f t="shared" si="550"/>
        <v>0.89766226802696891</v>
      </c>
      <c r="BA972" s="31">
        <f t="shared" si="560"/>
        <v>1031.1564487375417</v>
      </c>
      <c r="BB972" s="33">
        <f t="shared" si="551"/>
        <v>0</v>
      </c>
      <c r="BC972" s="31">
        <f t="shared" si="552"/>
        <v>0.42724519622329954</v>
      </c>
      <c r="BD972" s="30">
        <f t="shared" si="553"/>
        <v>5.8579095540074678E-4</v>
      </c>
      <c r="BE972" s="31">
        <f t="shared" si="554"/>
        <v>0.94432847546732945</v>
      </c>
      <c r="BF972" s="31">
        <f t="shared" si="555"/>
        <v>0.49731562174082899</v>
      </c>
      <c r="BG972" s="31">
        <f t="shared" si="556"/>
        <v>0.7547573199734966</v>
      </c>
      <c r="BH972" s="24">
        <v>85.52</v>
      </c>
      <c r="BI972" s="24">
        <v>110.11278503200001</v>
      </c>
      <c r="BJ972" s="24">
        <f t="shared" si="529"/>
        <v>121.43742927417176</v>
      </c>
      <c r="BK972" s="28">
        <f t="shared" si="561"/>
        <v>6.0718714637085884E-2</v>
      </c>
      <c r="BL972" s="28" t="str">
        <f t="shared" si="557"/>
        <v>TRUETRUE</v>
      </c>
      <c r="BM972" s="24" t="str">
        <f t="shared" si="558"/>
        <v>FALSETRUE</v>
      </c>
      <c r="BN972" s="28">
        <v>0.38429999999999997</v>
      </c>
      <c r="BO972" s="28">
        <f t="shared" si="559"/>
        <v>0.34159999999999996</v>
      </c>
      <c r="BP972" s="24">
        <v>8.99</v>
      </c>
      <c r="BQ972" s="24">
        <f t="shared" si="532"/>
        <v>157.08333333333334</v>
      </c>
      <c r="BR972" s="24">
        <v>12</v>
      </c>
      <c r="BS972" s="28">
        <v>16</v>
      </c>
      <c r="BT972" s="28">
        <v>1713.76</v>
      </c>
      <c r="BU972" s="24">
        <v>1.18</v>
      </c>
      <c r="BV972" s="28">
        <v>21.73</v>
      </c>
      <c r="BW972" s="28">
        <v>2327.5003000000002</v>
      </c>
      <c r="BX972" s="24">
        <v>2744</v>
      </c>
      <c r="BY972" s="24">
        <v>7140</v>
      </c>
      <c r="BZ972" s="24">
        <v>827</v>
      </c>
      <c r="CA972" s="24">
        <v>2174</v>
      </c>
      <c r="CB972" s="24">
        <v>1195</v>
      </c>
      <c r="CC972" s="24">
        <v>7342</v>
      </c>
      <c r="CD972" s="24">
        <v>50.01</v>
      </c>
      <c r="CE972" s="24">
        <v>31.11</v>
      </c>
      <c r="CF972" s="24">
        <v>103.71</v>
      </c>
      <c r="CG972" s="24">
        <v>9160</v>
      </c>
      <c r="CH972" s="24">
        <v>1551</v>
      </c>
      <c r="CI972" s="24">
        <v>14.48</v>
      </c>
      <c r="CJ972" s="24" t="s">
        <v>98</v>
      </c>
      <c r="CK972" s="24">
        <v>2710</v>
      </c>
      <c r="CL972" s="28">
        <v>1.02</v>
      </c>
      <c r="CM972" s="28">
        <v>3.83</v>
      </c>
      <c r="CN972" s="24">
        <v>770</v>
      </c>
      <c r="CO972" s="24">
        <v>28.64</v>
      </c>
      <c r="CP972" s="24">
        <v>349</v>
      </c>
      <c r="CQ972" s="24">
        <v>886</v>
      </c>
      <c r="CR972" s="24">
        <v>650</v>
      </c>
      <c r="CS972" s="24">
        <v>1885</v>
      </c>
      <c r="CT972" s="24">
        <v>498</v>
      </c>
      <c r="CU972" s="24">
        <v>1063</v>
      </c>
      <c r="CV972" s="24">
        <v>824</v>
      </c>
      <c r="CW972" s="24">
        <v>613</v>
      </c>
      <c r="CX972" s="24">
        <v>67.209999999999994</v>
      </c>
      <c r="CY972" s="24">
        <v>97.7</v>
      </c>
      <c r="CZ972" s="24">
        <v>82.57</v>
      </c>
      <c r="DA972" s="24">
        <v>42.72</v>
      </c>
      <c r="DB972" s="24">
        <v>802</v>
      </c>
      <c r="DC972" s="24">
        <v>2.88</v>
      </c>
      <c r="DD972" s="24">
        <v>10.119999999999999</v>
      </c>
      <c r="DE972" s="24">
        <v>83</v>
      </c>
      <c r="DF972" s="24">
        <v>3.09</v>
      </c>
      <c r="DG972" s="24">
        <v>18</v>
      </c>
      <c r="DH972" s="24">
        <v>6.55</v>
      </c>
    </row>
    <row r="973" spans="1:112" ht="12.3" customHeight="1">
      <c r="A973" s="24">
        <v>984</v>
      </c>
      <c r="B973" s="24" t="s">
        <v>256</v>
      </c>
      <c r="C973" s="24" t="s">
        <v>257</v>
      </c>
      <c r="D973" s="25" t="s">
        <v>895</v>
      </c>
      <c r="E973" s="25" t="s">
        <v>896</v>
      </c>
      <c r="F973" s="25" t="s">
        <v>897</v>
      </c>
      <c r="G973" s="25" t="s">
        <v>898</v>
      </c>
      <c r="H973" s="25" t="s">
        <v>2848</v>
      </c>
      <c r="I973" s="26">
        <v>20485</v>
      </c>
      <c r="J973" s="27">
        <v>25103</v>
      </c>
      <c r="K973" s="27">
        <f t="shared" si="534"/>
        <v>7450.3945000000003</v>
      </c>
      <c r="L973" s="24">
        <v>2953</v>
      </c>
      <c r="M973" s="24">
        <v>1204</v>
      </c>
      <c r="N973" s="24">
        <v>484</v>
      </c>
      <c r="O973" s="24">
        <f t="shared" si="535"/>
        <v>1688</v>
      </c>
      <c r="P973" s="28">
        <v>36.370000000000005</v>
      </c>
      <c r="Q973" s="28">
        <f t="shared" si="536"/>
        <v>0.44143454597724296</v>
      </c>
      <c r="R973" s="29">
        <v>0.46060510360951162</v>
      </c>
      <c r="S973" s="29">
        <v>7.5698887391570976E-2</v>
      </c>
      <c r="T973" s="29">
        <v>0.50684919016452112</v>
      </c>
      <c r="U973" s="28" t="s">
        <v>237</v>
      </c>
      <c r="V973" s="28" t="s">
        <v>129</v>
      </c>
      <c r="W973" s="28">
        <v>0.46060510360951168</v>
      </c>
      <c r="X973" s="27">
        <v>11562.569915909571</v>
      </c>
      <c r="Y973" s="30">
        <f t="shared" si="537"/>
        <v>9.2596274543516347E-4</v>
      </c>
      <c r="Z973" s="27">
        <f t="shared" si="538"/>
        <v>11177.569915909571</v>
      </c>
      <c r="AA973" s="27">
        <v>0</v>
      </c>
      <c r="AB973" s="27">
        <v>0</v>
      </c>
      <c r="AC973" s="27">
        <v>274</v>
      </c>
      <c r="AD973" s="27">
        <v>0</v>
      </c>
      <c r="AE973" s="27">
        <v>3716</v>
      </c>
      <c r="AF973" s="27">
        <f t="shared" si="539"/>
        <v>3716</v>
      </c>
      <c r="AG973" s="27">
        <f t="shared" si="540"/>
        <v>2</v>
      </c>
      <c r="AH973" s="27">
        <v>0</v>
      </c>
      <c r="AI973" s="27">
        <v>0</v>
      </c>
      <c r="AJ973" s="27">
        <v>310</v>
      </c>
      <c r="AK973" s="27">
        <v>0</v>
      </c>
      <c r="AL973" s="27">
        <v>3754</v>
      </c>
      <c r="AM973" s="27">
        <v>3754</v>
      </c>
      <c r="AN973" s="27">
        <f t="shared" si="541"/>
        <v>2</v>
      </c>
      <c r="AO973" s="27">
        <v>385</v>
      </c>
      <c r="AP973" s="30">
        <f t="shared" si="542"/>
        <v>2.2264937488730184E-4</v>
      </c>
      <c r="AQ973" s="30">
        <f t="shared" si="543"/>
        <v>0</v>
      </c>
      <c r="AR973" s="31">
        <f t="shared" si="544"/>
        <v>3.3297095957037844E-2</v>
      </c>
      <c r="AS973" s="31">
        <f t="shared" si="531"/>
        <v>3.3297095957037844E-2</v>
      </c>
      <c r="AT973" s="32">
        <f t="shared" si="545"/>
        <v>1.5336812333187268E-2</v>
      </c>
      <c r="AU973" s="24">
        <v>3033.5452123722439</v>
      </c>
      <c r="AV973" s="28">
        <f t="shared" si="546"/>
        <v>8.4243202125394281E-2</v>
      </c>
      <c r="AW973" s="30">
        <f t="shared" si="547"/>
        <v>1.0819556809134349E-3</v>
      </c>
      <c r="AX973" s="33">
        <f t="shared" si="548"/>
        <v>8.4243202125394281E-2</v>
      </c>
      <c r="AY973" s="30">
        <f t="shared" si="549"/>
        <v>1.0819556809134349E-3</v>
      </c>
      <c r="AZ973" s="31">
        <f t="shared" si="550"/>
        <v>0.90352076860957953</v>
      </c>
      <c r="BA973" s="31">
        <f t="shared" si="560"/>
        <v>3033.5452123722439</v>
      </c>
      <c r="BB973" s="33">
        <f t="shared" si="551"/>
        <v>0</v>
      </c>
      <c r="BC973" s="31">
        <f t="shared" si="552"/>
        <v>0.48278969144816181</v>
      </c>
      <c r="BD973" s="30">
        <f t="shared" si="553"/>
        <v>7.0331337054786161E-4</v>
      </c>
      <c r="BE973" s="31">
        <f t="shared" si="554"/>
        <v>0.94478355784608947</v>
      </c>
      <c r="BF973" s="31">
        <f t="shared" si="555"/>
        <v>0.46877154140034544</v>
      </c>
      <c r="BG973" s="31">
        <f t="shared" si="556"/>
        <v>0.71143703676284997</v>
      </c>
      <c r="BH973" s="24">
        <v>94.99</v>
      </c>
      <c r="BI973" s="24">
        <v>64.305210263099994</v>
      </c>
      <c r="BJ973" s="24">
        <f t="shared" si="529"/>
        <v>390.37272247914188</v>
      </c>
      <c r="BK973" s="28">
        <f t="shared" si="561"/>
        <v>0.19518636123957095</v>
      </c>
      <c r="BL973" s="28" t="str">
        <f t="shared" si="557"/>
        <v>FALSETRUE</v>
      </c>
      <c r="BM973" s="24" t="str">
        <f t="shared" si="558"/>
        <v>TRUETRUE</v>
      </c>
      <c r="BN973" s="28">
        <v>0.47420000000000001</v>
      </c>
      <c r="BO973" s="28">
        <f t="shared" si="559"/>
        <v>0.42151111111111111</v>
      </c>
      <c r="BP973" s="24">
        <v>7.01</v>
      </c>
      <c r="BQ973" s="24">
        <f t="shared" si="532"/>
        <v>263.44</v>
      </c>
      <c r="BR973" s="24">
        <v>25</v>
      </c>
      <c r="BS973" s="28">
        <v>11.88</v>
      </c>
      <c r="BT973" s="28">
        <v>2433.6179999999999</v>
      </c>
      <c r="BU973" s="24">
        <v>2.5299999999999998</v>
      </c>
      <c r="BV973" s="28">
        <v>12.84</v>
      </c>
      <c r="BW973" s="28">
        <v>2630.2740000000003</v>
      </c>
      <c r="BX973" s="24">
        <v>6226</v>
      </c>
      <c r="BY973" s="24">
        <v>13129</v>
      </c>
      <c r="BZ973" s="24">
        <v>1130</v>
      </c>
      <c r="CA973" s="24">
        <v>4949</v>
      </c>
      <c r="CB973" s="24">
        <v>2646</v>
      </c>
      <c r="CC973" s="24">
        <v>12890</v>
      </c>
      <c r="CD973" s="24">
        <v>56.03</v>
      </c>
      <c r="CE973" s="24">
        <v>27.87</v>
      </c>
      <c r="CF973" s="24">
        <v>101.19</v>
      </c>
      <c r="CG973" s="24">
        <v>19459</v>
      </c>
      <c r="CH973" s="24">
        <v>1026</v>
      </c>
      <c r="CI973" s="24">
        <v>5.01</v>
      </c>
      <c r="CJ973" s="24" t="s">
        <v>98</v>
      </c>
      <c r="CK973" s="24">
        <v>4827</v>
      </c>
      <c r="CL973" s="28">
        <v>1.01</v>
      </c>
      <c r="CM973" s="28">
        <v>4.28</v>
      </c>
      <c r="CN973" s="24">
        <v>2079</v>
      </c>
      <c r="CO973" s="24">
        <v>43.13</v>
      </c>
      <c r="CP973" s="24">
        <v>2047</v>
      </c>
      <c r="CQ973" s="24">
        <v>2653</v>
      </c>
      <c r="CR973" s="24">
        <v>1760</v>
      </c>
      <c r="CS973" s="24">
        <v>6586</v>
      </c>
      <c r="CT973" s="24">
        <v>1061</v>
      </c>
      <c r="CU973" s="24">
        <v>2481</v>
      </c>
      <c r="CV973" s="24">
        <v>1676</v>
      </c>
      <c r="CW973" s="24">
        <v>1012</v>
      </c>
      <c r="CX973" s="24">
        <v>66.27</v>
      </c>
      <c r="CY973" s="24">
        <v>95.98</v>
      </c>
      <c r="CZ973" s="24">
        <v>76.180000000000007</v>
      </c>
      <c r="DA973" s="24">
        <v>35.51</v>
      </c>
      <c r="DB973" s="24">
        <v>1151</v>
      </c>
      <c r="DC973" s="24">
        <v>4.9000000000000004</v>
      </c>
      <c r="DD973" s="24">
        <v>13.03</v>
      </c>
      <c r="DE973" s="24">
        <v>362</v>
      </c>
      <c r="DF973" s="24">
        <v>7.51</v>
      </c>
      <c r="DG973" s="24">
        <v>20.46</v>
      </c>
      <c r="DH973" s="24">
        <v>6.33</v>
      </c>
    </row>
    <row r="974" spans="1:112" ht="12.3" customHeight="1">
      <c r="A974" s="24">
        <v>985</v>
      </c>
      <c r="B974" s="24" t="s">
        <v>256</v>
      </c>
      <c r="C974" s="24" t="s">
        <v>257</v>
      </c>
      <c r="D974" s="25" t="s">
        <v>323</v>
      </c>
      <c r="E974" s="25" t="s">
        <v>1982</v>
      </c>
      <c r="F974" s="25" t="s">
        <v>1983</v>
      </c>
      <c r="G974" s="37" t="s">
        <v>2820</v>
      </c>
      <c r="H974" s="25" t="s">
        <v>2848</v>
      </c>
      <c r="I974" s="26">
        <v>31185</v>
      </c>
      <c r="J974" s="27">
        <v>37905</v>
      </c>
      <c r="K974" s="27">
        <f t="shared" si="534"/>
        <v>12296.245500000001</v>
      </c>
      <c r="L974" s="24">
        <v>4512</v>
      </c>
      <c r="M974" s="24">
        <v>1673</v>
      </c>
      <c r="N974" s="24">
        <v>1264</v>
      </c>
      <c r="O974" s="24">
        <f t="shared" si="535"/>
        <v>2937</v>
      </c>
      <c r="P974" s="28">
        <v>39.43</v>
      </c>
      <c r="Q974" s="28">
        <f t="shared" si="536"/>
        <v>0.44649935248472122</v>
      </c>
      <c r="R974" s="29">
        <v>0.47168406819033132</v>
      </c>
      <c r="S974" s="29">
        <v>9.0423561580135398E-2</v>
      </c>
      <c r="T974" s="29">
        <v>0.35119720557721656</v>
      </c>
      <c r="U974" s="28" t="s">
        <v>237</v>
      </c>
      <c r="V974" s="28" t="s">
        <v>129</v>
      </c>
      <c r="W974" s="28">
        <v>0.47168406819033132</v>
      </c>
      <c r="X974" s="27">
        <v>17879.184604754508</v>
      </c>
      <c r="Y974" s="30">
        <f t="shared" si="537"/>
        <v>1.4318148113406028E-3</v>
      </c>
      <c r="Z974" s="27">
        <f t="shared" si="538"/>
        <v>17879.184604754508</v>
      </c>
      <c r="AA974" s="27">
        <v>0</v>
      </c>
      <c r="AB974" s="27">
        <v>0</v>
      </c>
      <c r="AC974" s="27">
        <v>218</v>
      </c>
      <c r="AD974" s="27">
        <v>0</v>
      </c>
      <c r="AE974" s="27">
        <v>6757</v>
      </c>
      <c r="AF974" s="27">
        <f t="shared" si="539"/>
        <v>6757</v>
      </c>
      <c r="AG974" s="27">
        <f t="shared" si="540"/>
        <v>2</v>
      </c>
      <c r="AH974" s="27">
        <v>0</v>
      </c>
      <c r="AI974" s="27">
        <v>0</v>
      </c>
      <c r="AJ974" s="27">
        <v>218</v>
      </c>
      <c r="AK974" s="27">
        <v>0</v>
      </c>
      <c r="AL974" s="27">
        <v>6757</v>
      </c>
      <c r="AM974" s="27">
        <v>6757</v>
      </c>
      <c r="AN974" s="27">
        <f t="shared" si="541"/>
        <v>2</v>
      </c>
      <c r="AO974" s="27">
        <v>0</v>
      </c>
      <c r="AP974" s="30">
        <f t="shared" si="542"/>
        <v>0</v>
      </c>
      <c r="AQ974" s="30">
        <f t="shared" si="543"/>
        <v>0</v>
      </c>
      <c r="AR974" s="31">
        <f t="shared" si="544"/>
        <v>0</v>
      </c>
      <c r="AS974" s="31">
        <f t="shared" si="531"/>
        <v>0</v>
      </c>
      <c r="AT974" s="32">
        <f t="shared" si="545"/>
        <v>0</v>
      </c>
      <c r="AU974" s="24">
        <v>4410.2460375795981</v>
      </c>
      <c r="AV974" s="28">
        <f t="shared" si="546"/>
        <v>0.12247493356988634</v>
      </c>
      <c r="AW974" s="30">
        <f t="shared" si="547"/>
        <v>1.5729749914799298E-3</v>
      </c>
      <c r="AX974" s="33">
        <f t="shared" si="548"/>
        <v>0.12247493356988634</v>
      </c>
      <c r="AY974" s="30">
        <f t="shared" si="549"/>
        <v>1.5729749914799298E-3</v>
      </c>
      <c r="AZ974" s="31">
        <f t="shared" si="550"/>
        <v>0.90754865906373772</v>
      </c>
      <c r="BA974" s="31">
        <f t="shared" si="560"/>
        <v>4410.2460375795981</v>
      </c>
      <c r="BB974" s="33">
        <f t="shared" si="551"/>
        <v>0</v>
      </c>
      <c r="BC974" s="31">
        <f t="shared" si="552"/>
        <v>0.50056922027465178</v>
      </c>
      <c r="BD974" s="30">
        <f t="shared" si="553"/>
        <v>1.4318148113406028E-3</v>
      </c>
      <c r="BE974" s="31">
        <f t="shared" si="554"/>
        <v>0.94760453602451677</v>
      </c>
      <c r="BF974" s="31">
        <f t="shared" si="555"/>
        <v>0.47357347300872954</v>
      </c>
      <c r="BG974" s="31">
        <f t="shared" si="556"/>
        <v>0.71872474877711034</v>
      </c>
      <c r="BH974" s="24">
        <v>47.45</v>
      </c>
      <c r="BI974" s="24">
        <v>831.12955206499998</v>
      </c>
      <c r="BJ974" s="24">
        <f t="shared" si="529"/>
        <v>45.606608387130926</v>
      </c>
      <c r="BK974" s="28">
        <f t="shared" si="561"/>
        <v>2.2803304193565462E-2</v>
      </c>
      <c r="BL974" s="28" t="str">
        <f t="shared" si="557"/>
        <v>FALSEFALSE</v>
      </c>
      <c r="BM974" s="24" t="str">
        <f t="shared" si="558"/>
        <v>TRUEFALSE</v>
      </c>
      <c r="BN974" s="28">
        <v>0.50580000000000003</v>
      </c>
      <c r="BO974" s="28">
        <f t="shared" si="559"/>
        <v>0.4496</v>
      </c>
      <c r="BP974" s="24">
        <v>11.46</v>
      </c>
      <c r="BQ974" s="24">
        <f t="shared" si="532"/>
        <v>116.875</v>
      </c>
      <c r="BR974" s="24">
        <v>80</v>
      </c>
      <c r="BS974" s="28">
        <v>22.62</v>
      </c>
      <c r="BT974" s="28">
        <v>7054.0470000000005</v>
      </c>
      <c r="BU974" s="24">
        <v>4.71</v>
      </c>
      <c r="BV974" s="28">
        <v>21.96</v>
      </c>
      <c r="BW974" s="28">
        <v>6848.2259999999997</v>
      </c>
      <c r="BX974" s="24">
        <v>9869</v>
      </c>
      <c r="BY974" s="24">
        <v>19511</v>
      </c>
      <c r="BZ974" s="24">
        <v>1805</v>
      </c>
      <c r="CA974" s="24">
        <v>7683</v>
      </c>
      <c r="CB974" s="24">
        <v>4364</v>
      </c>
      <c r="CC974" s="24">
        <v>19138</v>
      </c>
      <c r="CD974" s="24">
        <v>59.83</v>
      </c>
      <c r="CE974" s="24">
        <v>27.78</v>
      </c>
      <c r="CF974" s="24">
        <v>105.8</v>
      </c>
      <c r="CG974" s="24">
        <v>14796</v>
      </c>
      <c r="CH974" s="24">
        <v>16389</v>
      </c>
      <c r="CI974" s="24">
        <v>52.55</v>
      </c>
      <c r="CJ974" s="24" t="s">
        <v>1980</v>
      </c>
      <c r="CK974" s="24">
        <v>7753</v>
      </c>
      <c r="CL974" s="28">
        <v>1.03</v>
      </c>
      <c r="CM974" s="28">
        <v>4.13</v>
      </c>
      <c r="CN974" s="24">
        <v>2721</v>
      </c>
      <c r="CO974" s="24">
        <v>35.15</v>
      </c>
      <c r="CP974" s="24">
        <v>2295</v>
      </c>
      <c r="CQ974" s="24">
        <v>4344</v>
      </c>
      <c r="CR974" s="24">
        <v>2582</v>
      </c>
      <c r="CS974" s="24">
        <v>9350</v>
      </c>
      <c r="CT974" s="24">
        <v>1557</v>
      </c>
      <c r="CU974" s="24">
        <v>3843</v>
      </c>
      <c r="CV974" s="24">
        <v>2770</v>
      </c>
      <c r="CW974" s="24">
        <v>1547</v>
      </c>
      <c r="CX974" s="24">
        <v>59.4</v>
      </c>
      <c r="CY974" s="24">
        <v>95.19</v>
      </c>
      <c r="CZ974" s="24">
        <v>76.650000000000006</v>
      </c>
      <c r="DA974" s="24">
        <v>37.950000000000003</v>
      </c>
      <c r="DB974" s="24">
        <v>2850</v>
      </c>
      <c r="DC974" s="24">
        <v>5.88</v>
      </c>
      <c r="DD974" s="24">
        <v>13.93</v>
      </c>
      <c r="DE974" s="24">
        <v>1661</v>
      </c>
      <c r="DF974" s="24">
        <v>21.46</v>
      </c>
      <c r="DG974" s="24">
        <v>16.5</v>
      </c>
      <c r="DH974" s="24">
        <v>10.3</v>
      </c>
    </row>
    <row r="975" spans="1:112" ht="12.3" customHeight="1">
      <c r="A975" s="24">
        <v>986</v>
      </c>
      <c r="B975" s="24" t="s">
        <v>256</v>
      </c>
      <c r="C975" s="24" t="s">
        <v>257</v>
      </c>
      <c r="D975" s="25" t="s">
        <v>486</v>
      </c>
      <c r="E975" s="25" t="s">
        <v>487</v>
      </c>
      <c r="F975" s="25" t="s">
        <v>488</v>
      </c>
      <c r="G975" s="25" t="s">
        <v>489</v>
      </c>
      <c r="H975" s="25" t="s">
        <v>2848</v>
      </c>
      <c r="I975" s="26">
        <v>56803</v>
      </c>
      <c r="J975" s="27">
        <v>69139.153157804161</v>
      </c>
      <c r="K975" s="27">
        <f t="shared" si="534"/>
        <v>13592.957900000001</v>
      </c>
      <c r="L975" s="24">
        <v>10623</v>
      </c>
      <c r="M975" s="24">
        <v>2338</v>
      </c>
      <c r="N975" s="24">
        <v>1004</v>
      </c>
      <c r="O975" s="24">
        <f t="shared" si="535"/>
        <v>3342</v>
      </c>
      <c r="P975" s="28">
        <v>23.93</v>
      </c>
      <c r="Q975" s="28">
        <f t="shared" si="536"/>
        <v>0.42046012976190805</v>
      </c>
      <c r="R975" s="29">
        <v>0.44150851967340238</v>
      </c>
      <c r="S975" s="29">
        <v>7.4609676962305679E-2</v>
      </c>
      <c r="T975" s="29">
        <v>0.41341392405195049</v>
      </c>
      <c r="U975" s="28" t="s">
        <v>237</v>
      </c>
      <c r="V975" s="28" t="s">
        <v>129</v>
      </c>
      <c r="W975" s="28">
        <v>0.39813669954728015</v>
      </c>
      <c r="X975" s="27">
        <v>27526.834247742059</v>
      </c>
      <c r="Y975" s="30">
        <f t="shared" si="537"/>
        <v>2.2044254174071161E-3</v>
      </c>
      <c r="Z975" s="27">
        <f t="shared" si="538"/>
        <v>27526.834247742059</v>
      </c>
      <c r="AA975" s="27">
        <v>0</v>
      </c>
      <c r="AB975" s="27">
        <v>0</v>
      </c>
      <c r="AC975" s="27">
        <v>366</v>
      </c>
      <c r="AD975" s="27">
        <v>0</v>
      </c>
      <c r="AE975" s="27">
        <v>13347</v>
      </c>
      <c r="AF975" s="27">
        <f t="shared" si="539"/>
        <v>13347</v>
      </c>
      <c r="AG975" s="27">
        <f t="shared" si="540"/>
        <v>2</v>
      </c>
      <c r="AH975" s="27">
        <v>0</v>
      </c>
      <c r="AI975" s="27">
        <v>0</v>
      </c>
      <c r="AJ975" s="27">
        <v>0</v>
      </c>
      <c r="AK975" s="27">
        <v>0</v>
      </c>
      <c r="AL975" s="27">
        <v>13347</v>
      </c>
      <c r="AM975" s="27">
        <v>13347</v>
      </c>
      <c r="AN975" s="27">
        <f t="shared" si="541"/>
        <v>1</v>
      </c>
      <c r="AO975" s="27">
        <v>0</v>
      </c>
      <c r="AP975" s="30">
        <f t="shared" si="542"/>
        <v>0</v>
      </c>
      <c r="AQ975" s="30">
        <f t="shared" si="543"/>
        <v>0</v>
      </c>
      <c r="AR975" s="31">
        <f t="shared" si="544"/>
        <v>0</v>
      </c>
      <c r="AS975" s="31">
        <f t="shared" si="531"/>
        <v>0</v>
      </c>
      <c r="AT975" s="32">
        <f t="shared" si="545"/>
        <v>0</v>
      </c>
      <c r="AU975" s="24">
        <v>6147.2306410100055</v>
      </c>
      <c r="AV975" s="28">
        <f t="shared" si="546"/>
        <v>0.17071194168787501</v>
      </c>
      <c r="AW975" s="30">
        <f t="shared" si="547"/>
        <v>2.1924944737265937E-3</v>
      </c>
      <c r="AX975" s="33">
        <f t="shared" si="548"/>
        <v>0.17071194168787501</v>
      </c>
      <c r="AY975" s="30">
        <f t="shared" si="549"/>
        <v>2.1924944737265937E-3</v>
      </c>
      <c r="AZ975" s="31">
        <f t="shared" si="550"/>
        <v>0.91263065187951387</v>
      </c>
      <c r="BA975" s="31">
        <f t="shared" si="560"/>
        <v>6147.2306410100055</v>
      </c>
      <c r="BB975" s="33">
        <f t="shared" si="551"/>
        <v>0</v>
      </c>
      <c r="BC975" s="31">
        <f t="shared" si="552"/>
        <v>0.50828370441359705</v>
      </c>
      <c r="BD975" s="30">
        <f t="shared" si="553"/>
        <v>2.2044254174071161E-3</v>
      </c>
      <c r="BE975" s="31">
        <f t="shared" si="554"/>
        <v>0.95059631824771096</v>
      </c>
      <c r="BF975" s="31">
        <f t="shared" si="555"/>
        <v>0.45031248107079941</v>
      </c>
      <c r="BG975" s="31">
        <f t="shared" si="556"/>
        <v>0.68342241125241743</v>
      </c>
      <c r="BH975" s="24">
        <v>92.64</v>
      </c>
      <c r="BI975" s="24">
        <v>268.968868687</v>
      </c>
      <c r="BJ975" s="24">
        <f t="shared" si="529"/>
        <v>257.05262283815318</v>
      </c>
      <c r="BK975" s="28">
        <f t="shared" si="561"/>
        <v>0.12852631141907658</v>
      </c>
      <c r="BL975" s="28" t="str">
        <f t="shared" si="557"/>
        <v>FALSETRUE</v>
      </c>
      <c r="BM975" s="24" t="str">
        <f t="shared" si="558"/>
        <v>TRUETRUE</v>
      </c>
      <c r="BN975" s="28">
        <v>0.43380000000000002</v>
      </c>
      <c r="BO975" s="28">
        <f t="shared" si="559"/>
        <v>0.3856</v>
      </c>
      <c r="BP975" s="24">
        <v>5.0599999999999996</v>
      </c>
      <c r="BQ975" s="24">
        <f t="shared" si="532"/>
        <v>343.11111111111109</v>
      </c>
      <c r="BR975" s="24">
        <v>45</v>
      </c>
      <c r="BS975" s="28">
        <v>7.7399999999999993</v>
      </c>
      <c r="BT975" s="28">
        <v>4396.5522000000001</v>
      </c>
      <c r="BU975" s="24">
        <v>0.6</v>
      </c>
      <c r="BV975" s="28">
        <v>12.489999999999998</v>
      </c>
      <c r="BW975" s="28">
        <v>7094.6946999999982</v>
      </c>
      <c r="BX975" s="24">
        <v>16216</v>
      </c>
      <c r="BY975" s="24">
        <v>37381</v>
      </c>
      <c r="BZ975" s="24">
        <v>3206</v>
      </c>
      <c r="CA975" s="24">
        <v>12892</v>
      </c>
      <c r="CB975" s="24">
        <v>6868</v>
      </c>
      <c r="CC975" s="24">
        <v>37043</v>
      </c>
      <c r="CD975" s="24">
        <v>51.96</v>
      </c>
      <c r="CE975" s="24">
        <v>29.08</v>
      </c>
      <c r="CF975" s="24">
        <v>99.76</v>
      </c>
      <c r="CG975" s="24">
        <v>52620</v>
      </c>
      <c r="CH975" s="24">
        <v>4183</v>
      </c>
      <c r="CI975" s="24">
        <v>7.36</v>
      </c>
      <c r="CJ975" s="24" t="s">
        <v>98</v>
      </c>
      <c r="CK975" s="24">
        <v>14183</v>
      </c>
      <c r="CL975" s="28">
        <v>1.02</v>
      </c>
      <c r="CM975" s="28">
        <v>4.08</v>
      </c>
      <c r="CN975" s="24">
        <v>5932</v>
      </c>
      <c r="CO975" s="24">
        <v>41.91</v>
      </c>
      <c r="CP975" s="24">
        <v>3994</v>
      </c>
      <c r="CQ975" s="24">
        <v>6548</v>
      </c>
      <c r="CR975" s="24">
        <v>4666</v>
      </c>
      <c r="CS975" s="24">
        <v>15440</v>
      </c>
      <c r="CT975" s="24">
        <v>3231</v>
      </c>
      <c r="CU975" s="24">
        <v>6515</v>
      </c>
      <c r="CV975" s="24">
        <v>4767</v>
      </c>
      <c r="CW975" s="24">
        <v>3428</v>
      </c>
      <c r="CX975" s="24">
        <v>74.739999999999995</v>
      </c>
      <c r="CY975" s="24">
        <v>97.91</v>
      </c>
      <c r="CZ975" s="24">
        <v>83.22</v>
      </c>
      <c r="DA975" s="24">
        <v>46.61</v>
      </c>
      <c r="DB975" s="24">
        <v>2340</v>
      </c>
      <c r="DC975" s="24">
        <v>2.56</v>
      </c>
      <c r="DD975" s="24">
        <v>10.06</v>
      </c>
      <c r="DE975" s="24">
        <v>990</v>
      </c>
      <c r="DF975" s="24">
        <v>6.99</v>
      </c>
      <c r="DG975" s="24">
        <v>9.7899999999999991</v>
      </c>
      <c r="DH975" s="24">
        <v>5.34</v>
      </c>
    </row>
    <row r="976" spans="1:112" ht="12.3" customHeight="1">
      <c r="A976" s="24">
        <v>987</v>
      </c>
      <c r="B976" s="24" t="s">
        <v>256</v>
      </c>
      <c r="C976" s="24" t="s">
        <v>257</v>
      </c>
      <c r="D976" s="25" t="s">
        <v>486</v>
      </c>
      <c r="E976" s="25" t="s">
        <v>487</v>
      </c>
      <c r="F976" s="25" t="s">
        <v>736</v>
      </c>
      <c r="G976" s="25" t="s">
        <v>884</v>
      </c>
      <c r="H976" s="25" t="s">
        <v>2848</v>
      </c>
      <c r="I976" s="26">
        <v>12929</v>
      </c>
      <c r="J976" s="27">
        <v>15736.846842195835</v>
      </c>
      <c r="K976" s="27">
        <f t="shared" si="534"/>
        <v>4911.7271000000001</v>
      </c>
      <c r="L976" s="24">
        <v>1988</v>
      </c>
      <c r="M976" s="24">
        <v>820</v>
      </c>
      <c r="N976" s="24">
        <v>398</v>
      </c>
      <c r="O976" s="24">
        <f t="shared" si="535"/>
        <v>1218</v>
      </c>
      <c r="P976" s="28">
        <v>37.989999999999995</v>
      </c>
      <c r="Q976" s="28">
        <f t="shared" si="536"/>
        <v>0.50713315963578265</v>
      </c>
      <c r="R976" s="29">
        <v>0.44150851967340238</v>
      </c>
      <c r="S976" s="29">
        <v>7.4609676962305679E-2</v>
      </c>
      <c r="T976" s="29">
        <v>0.41341392405195049</v>
      </c>
      <c r="U976" s="28" t="s">
        <v>237</v>
      </c>
      <c r="V976" s="28" t="s">
        <v>129</v>
      </c>
      <c r="W976" s="28">
        <v>0.63206072778107691</v>
      </c>
      <c r="X976" s="27">
        <v>9946.642868057641</v>
      </c>
      <c r="Y976" s="30">
        <f t="shared" si="537"/>
        <v>7.9655481479916465E-4</v>
      </c>
      <c r="Z976" s="27">
        <f t="shared" si="538"/>
        <v>9946.642868057641</v>
      </c>
      <c r="AA976" s="27">
        <v>0</v>
      </c>
      <c r="AB976" s="27">
        <v>0</v>
      </c>
      <c r="AC976" s="27">
        <v>0</v>
      </c>
      <c r="AD976" s="27">
        <v>0</v>
      </c>
      <c r="AE976" s="27">
        <v>0</v>
      </c>
      <c r="AF976" s="27">
        <f t="shared" si="539"/>
        <v>0</v>
      </c>
      <c r="AG976" s="27">
        <f t="shared" si="540"/>
        <v>0</v>
      </c>
      <c r="AH976" s="27">
        <v>0</v>
      </c>
      <c r="AI976" s="27">
        <v>0</v>
      </c>
      <c r="AJ976" s="27">
        <v>0</v>
      </c>
      <c r="AK976" s="27">
        <v>0</v>
      </c>
      <c r="AL976" s="27">
        <v>0</v>
      </c>
      <c r="AM976" s="27">
        <v>0</v>
      </c>
      <c r="AN976" s="27">
        <f t="shared" si="541"/>
        <v>0</v>
      </c>
      <c r="AO976" s="27">
        <v>0</v>
      </c>
      <c r="AP976" s="30">
        <f t="shared" si="542"/>
        <v>0</v>
      </c>
      <c r="AQ976" s="30">
        <f t="shared" si="543"/>
        <v>0</v>
      </c>
      <c r="AR976" s="31">
        <f t="shared" si="544"/>
        <v>0</v>
      </c>
      <c r="AS976" s="31">
        <f t="shared" si="531"/>
        <v>0</v>
      </c>
      <c r="AT976" s="32">
        <f t="shared" si="545"/>
        <v>0</v>
      </c>
      <c r="AU976" s="24">
        <v>3121.1158737829578</v>
      </c>
      <c r="AV976" s="28">
        <f t="shared" si="546"/>
        <v>8.6675087069580825E-2</v>
      </c>
      <c r="AW976" s="30">
        <f t="shared" si="547"/>
        <v>1.1131889634134757E-3</v>
      </c>
      <c r="AX976" s="33">
        <f t="shared" si="548"/>
        <v>8.6675087069580825E-2</v>
      </c>
      <c r="AY976" s="30">
        <f t="shared" si="549"/>
        <v>1.1131889634134757E-3</v>
      </c>
      <c r="AZ976" s="31">
        <f t="shared" si="550"/>
        <v>0.90377697898201637</v>
      </c>
      <c r="BA976" s="31">
        <f t="shared" si="560"/>
        <v>3121.1158737829578</v>
      </c>
      <c r="BB976" s="33">
        <f t="shared" si="551"/>
        <v>0</v>
      </c>
      <c r="BC976" s="31">
        <f t="shared" si="552"/>
        <v>0.47732019524166652</v>
      </c>
      <c r="BD976" s="30">
        <f t="shared" si="553"/>
        <v>7.9655481479916465E-4</v>
      </c>
      <c r="BE976" s="31">
        <f t="shared" si="554"/>
        <v>0.94514461695294838</v>
      </c>
      <c r="BF976" s="31">
        <f t="shared" si="555"/>
        <v>0.52600063318294143</v>
      </c>
      <c r="BG976" s="31">
        <f t="shared" si="556"/>
        <v>0.79829148904639302</v>
      </c>
      <c r="BH976" s="24">
        <v>77.510000000000005</v>
      </c>
      <c r="BI976" s="24">
        <v>118.485836303</v>
      </c>
      <c r="BJ976" s="24">
        <f t="shared" si="529"/>
        <v>132.81627014010778</v>
      </c>
      <c r="BK976" s="28">
        <f t="shared" si="561"/>
        <v>6.6408135070053886E-2</v>
      </c>
      <c r="BL976" s="28" t="str">
        <f t="shared" si="557"/>
        <v>TRUETRUE</v>
      </c>
      <c r="BM976" s="24" t="str">
        <f t="shared" si="558"/>
        <v>FALSETRUE</v>
      </c>
      <c r="BN976" s="28">
        <v>0.48469999999999996</v>
      </c>
      <c r="BO976" s="28">
        <f t="shared" si="559"/>
        <v>0.43084444444444442</v>
      </c>
      <c r="BP976" s="24">
        <v>9.25</v>
      </c>
      <c r="BQ976" s="24">
        <f t="shared" si="532"/>
        <v>246.9</v>
      </c>
      <c r="BR976" s="24">
        <v>20</v>
      </c>
      <c r="BS976" s="28">
        <v>15.8</v>
      </c>
      <c r="BT976" s="28">
        <v>2042.7819999999999</v>
      </c>
      <c r="BU976" s="24">
        <v>3.02</v>
      </c>
      <c r="BV976" s="28">
        <v>20.689999999999998</v>
      </c>
      <c r="BW976" s="28">
        <v>2675.0100999999995</v>
      </c>
      <c r="BX976" s="24">
        <v>3991</v>
      </c>
      <c r="BY976" s="24">
        <v>8234</v>
      </c>
      <c r="BZ976" s="24">
        <v>704</v>
      </c>
      <c r="CA976" s="24">
        <v>3075</v>
      </c>
      <c r="CB976" s="24">
        <v>1841</v>
      </c>
      <c r="CC976" s="24">
        <v>8013</v>
      </c>
      <c r="CD976" s="24">
        <v>57.02</v>
      </c>
      <c r="CE976" s="24">
        <v>27.77</v>
      </c>
      <c r="CF976" s="24">
        <v>104.7</v>
      </c>
      <c r="CG976" s="24">
        <v>10021</v>
      </c>
      <c r="CH976" s="24">
        <v>2908</v>
      </c>
      <c r="CI976" s="24">
        <v>22.49</v>
      </c>
      <c r="CJ976" s="24" t="s">
        <v>98</v>
      </c>
      <c r="CK976" s="24">
        <v>3236</v>
      </c>
      <c r="CL976" s="28">
        <v>1.01</v>
      </c>
      <c r="CM976" s="28">
        <v>4.03</v>
      </c>
      <c r="CN976" s="24">
        <v>1219</v>
      </c>
      <c r="CO976" s="24">
        <v>37.68</v>
      </c>
      <c r="CP976" s="24">
        <v>1487</v>
      </c>
      <c r="CQ976" s="24">
        <v>1670</v>
      </c>
      <c r="CR976" s="24">
        <v>1781</v>
      </c>
      <c r="CS976" s="24">
        <v>4938</v>
      </c>
      <c r="CT976" s="24">
        <v>629</v>
      </c>
      <c r="CU976" s="24">
        <v>1577</v>
      </c>
      <c r="CV976" s="24">
        <v>1229</v>
      </c>
      <c r="CW976" s="24">
        <v>620</v>
      </c>
      <c r="CX976" s="24">
        <v>62.22</v>
      </c>
      <c r="CY976" s="24">
        <v>95.63</v>
      </c>
      <c r="CZ976" s="24">
        <v>80.48</v>
      </c>
      <c r="DA976" s="24">
        <v>36.729999999999997</v>
      </c>
      <c r="DB976" s="24">
        <v>966</v>
      </c>
      <c r="DC976" s="24">
        <v>5.66</v>
      </c>
      <c r="DD976" s="24">
        <v>10.17</v>
      </c>
      <c r="DE976" s="24">
        <v>365</v>
      </c>
      <c r="DF976" s="24">
        <v>11.28</v>
      </c>
      <c r="DG976" s="24">
        <v>21.98</v>
      </c>
      <c r="DH976" s="24">
        <v>8.89</v>
      </c>
    </row>
    <row r="977" spans="1:112" ht="12.3" customHeight="1">
      <c r="A977" s="24">
        <v>988</v>
      </c>
      <c r="B977" s="24" t="s">
        <v>256</v>
      </c>
      <c r="C977" s="24" t="s">
        <v>257</v>
      </c>
      <c r="D977" s="25" t="s">
        <v>752</v>
      </c>
      <c r="E977" s="25" t="s">
        <v>753</v>
      </c>
      <c r="F977" s="25" t="s">
        <v>752</v>
      </c>
      <c r="G977" s="25" t="s">
        <v>754</v>
      </c>
      <c r="H977" s="25" t="s">
        <v>2848</v>
      </c>
      <c r="I977" s="26">
        <v>41481</v>
      </c>
      <c r="J977" s="27">
        <v>51981</v>
      </c>
      <c r="K977" s="27">
        <f t="shared" si="534"/>
        <v>8876.9339999999993</v>
      </c>
      <c r="L977" s="24">
        <v>7445</v>
      </c>
      <c r="M977" s="24">
        <v>1401</v>
      </c>
      <c r="N977" s="24">
        <v>626</v>
      </c>
      <c r="O977" s="24">
        <f t="shared" si="535"/>
        <v>2027</v>
      </c>
      <c r="P977" s="28">
        <v>21.4</v>
      </c>
      <c r="Q977" s="28">
        <f t="shared" si="536"/>
        <v>0.42095182488864141</v>
      </c>
      <c r="R977" s="29">
        <v>0.40074266733824643</v>
      </c>
      <c r="S977" s="29">
        <v>4.1602534276870294E-2</v>
      </c>
      <c r="T977" s="29">
        <v>0.45931826177143564</v>
      </c>
      <c r="U977" s="28" t="s">
        <v>237</v>
      </c>
      <c r="V977" s="28" t="s">
        <v>119</v>
      </c>
      <c r="W977" s="28">
        <v>0.40074266733824637</v>
      </c>
      <c r="X977" s="27">
        <v>20831.004590909386</v>
      </c>
      <c r="Y977" s="30">
        <f t="shared" si="537"/>
        <v>1.6682047625615243E-3</v>
      </c>
      <c r="Z977" s="27">
        <f t="shared" si="538"/>
        <v>20696.004590909386</v>
      </c>
      <c r="AA977" s="27">
        <v>0</v>
      </c>
      <c r="AB977" s="27">
        <v>0</v>
      </c>
      <c r="AC977" s="27">
        <v>62</v>
      </c>
      <c r="AD977" s="27">
        <v>61</v>
      </c>
      <c r="AE977" s="27">
        <v>6686</v>
      </c>
      <c r="AF977" s="27">
        <f t="shared" si="539"/>
        <v>6686</v>
      </c>
      <c r="AG977" s="27">
        <f t="shared" si="540"/>
        <v>3</v>
      </c>
      <c r="AH977" s="27">
        <v>0</v>
      </c>
      <c r="AI977" s="27">
        <v>0</v>
      </c>
      <c r="AJ977" s="27">
        <v>74</v>
      </c>
      <c r="AK977" s="27">
        <v>61</v>
      </c>
      <c r="AL977" s="27">
        <v>6686</v>
      </c>
      <c r="AM977" s="27">
        <v>6821</v>
      </c>
      <c r="AN977" s="27">
        <f t="shared" si="541"/>
        <v>3</v>
      </c>
      <c r="AO977" s="27">
        <v>135</v>
      </c>
      <c r="AP977" s="30">
        <f t="shared" si="542"/>
        <v>7.8071858726716232E-5</v>
      </c>
      <c r="AQ977" s="30">
        <f t="shared" si="543"/>
        <v>0</v>
      </c>
      <c r="AR977" s="31">
        <f t="shared" si="544"/>
        <v>6.4807244130181685E-3</v>
      </c>
      <c r="AS977" s="31">
        <f t="shared" si="531"/>
        <v>6.4807244130181685E-3</v>
      </c>
      <c r="AT977" s="32">
        <f t="shared" si="545"/>
        <v>2.5971027875569918E-3</v>
      </c>
      <c r="AU977" s="24">
        <v>3640.7471327679682</v>
      </c>
      <c r="AV977" s="28">
        <f t="shared" si="546"/>
        <v>0.10110553003868852</v>
      </c>
      <c r="AW977" s="30">
        <f t="shared" si="547"/>
        <v>1.2985226087951366E-3</v>
      </c>
      <c r="AX977" s="33">
        <f t="shared" si="548"/>
        <v>0.10110553003868852</v>
      </c>
      <c r="AY977" s="30">
        <f t="shared" si="549"/>
        <v>1.2985226087951366E-3</v>
      </c>
      <c r="AZ977" s="31">
        <f t="shared" si="550"/>
        <v>0.90529729316315499</v>
      </c>
      <c r="BA977" s="31">
        <f t="shared" si="560"/>
        <v>3640.7471327679682</v>
      </c>
      <c r="BB977" s="33">
        <f t="shared" si="551"/>
        <v>0</v>
      </c>
      <c r="BC977" s="31">
        <f t="shared" si="552"/>
        <v>0.46904849684669664</v>
      </c>
      <c r="BD977" s="30">
        <f t="shared" si="553"/>
        <v>1.590132903834808E-3</v>
      </c>
      <c r="BE977" s="31">
        <f t="shared" si="554"/>
        <v>0.94821759161942454</v>
      </c>
      <c r="BF977" s="31">
        <f t="shared" si="555"/>
        <v>0.45020948790674414</v>
      </c>
      <c r="BG977" s="31">
        <f t="shared" si="556"/>
        <v>0.6832661023791794</v>
      </c>
      <c r="BH977" s="24">
        <v>94.77</v>
      </c>
      <c r="BI977" s="24">
        <v>87.144727559200007</v>
      </c>
      <c r="BJ977" s="24">
        <f t="shared" si="529"/>
        <v>596.49047573977168</v>
      </c>
      <c r="BK977" s="28">
        <f t="shared" si="561"/>
        <v>0.29824523786988583</v>
      </c>
      <c r="BL977" s="28" t="str">
        <f t="shared" si="557"/>
        <v>FALSETRUE</v>
      </c>
      <c r="BM977" s="24" t="str">
        <f t="shared" si="558"/>
        <v>FALSETRUE</v>
      </c>
      <c r="BN977" s="28">
        <v>0.41799999999999998</v>
      </c>
      <c r="BO977" s="28">
        <f t="shared" si="559"/>
        <v>0.37155555555555553</v>
      </c>
      <c r="BP977" s="24">
        <v>3.87</v>
      </c>
      <c r="BQ977" s="24">
        <f t="shared" si="532"/>
        <v>313.27586206896552</v>
      </c>
      <c r="BR977" s="24">
        <v>29</v>
      </c>
      <c r="BS977" s="28">
        <v>3.57</v>
      </c>
      <c r="BT977" s="28">
        <v>1480.8716999999999</v>
      </c>
      <c r="BU977" s="24">
        <v>1.31</v>
      </c>
      <c r="BV977" s="28">
        <v>12.66</v>
      </c>
      <c r="BW977" s="28">
        <v>5251.4946</v>
      </c>
      <c r="BX977" s="24">
        <v>11602</v>
      </c>
      <c r="BY977" s="24">
        <v>27754</v>
      </c>
      <c r="BZ977" s="24">
        <v>2125</v>
      </c>
      <c r="CA977" s="24">
        <v>9218</v>
      </c>
      <c r="CB977" s="24">
        <v>4980</v>
      </c>
      <c r="CC977" s="24">
        <v>27283</v>
      </c>
      <c r="CD977" s="24">
        <v>49.46</v>
      </c>
      <c r="CE977" s="24">
        <v>28.94</v>
      </c>
      <c r="CF977" s="24">
        <v>97.1</v>
      </c>
      <c r="CG977" s="24">
        <v>39310</v>
      </c>
      <c r="CH977" s="24">
        <v>2171</v>
      </c>
      <c r="CI977" s="24">
        <v>5.23</v>
      </c>
      <c r="CJ977" s="24" t="s">
        <v>98</v>
      </c>
      <c r="CK977" s="24">
        <v>9908</v>
      </c>
      <c r="CL977" s="28">
        <v>1.02</v>
      </c>
      <c r="CM977" s="28">
        <v>4.24</v>
      </c>
      <c r="CN977" s="24">
        <v>4294</v>
      </c>
      <c r="CO977" s="24">
        <v>43.38</v>
      </c>
      <c r="CP977" s="24">
        <v>2468</v>
      </c>
      <c r="CQ977" s="24">
        <v>3949</v>
      </c>
      <c r="CR977" s="24">
        <v>2458</v>
      </c>
      <c r="CS977" s="24">
        <v>9085</v>
      </c>
      <c r="CT977" s="24">
        <v>2532</v>
      </c>
      <c r="CU977" s="24">
        <v>4543</v>
      </c>
      <c r="CV977" s="24">
        <v>3509</v>
      </c>
      <c r="CW977" s="24">
        <v>2434</v>
      </c>
      <c r="CX977" s="24">
        <v>79.3</v>
      </c>
      <c r="CY977" s="24">
        <v>97.59</v>
      </c>
      <c r="CZ977" s="24">
        <v>84.01</v>
      </c>
      <c r="DA977" s="24">
        <v>44.67</v>
      </c>
      <c r="DB977" s="24">
        <v>1309</v>
      </c>
      <c r="DC977" s="24">
        <v>2.94</v>
      </c>
      <c r="DD977" s="24">
        <v>10.29</v>
      </c>
      <c r="DE977" s="24">
        <v>802</v>
      </c>
      <c r="DF977" s="24">
        <v>8.1</v>
      </c>
      <c r="DG977" s="24">
        <v>7.41</v>
      </c>
      <c r="DH977" s="24">
        <v>2.68</v>
      </c>
    </row>
    <row r="978" spans="1:112" ht="12.3" customHeight="1">
      <c r="A978" s="24">
        <v>989</v>
      </c>
      <c r="B978" s="24" t="s">
        <v>256</v>
      </c>
      <c r="C978" s="24" t="s">
        <v>257</v>
      </c>
      <c r="D978" s="25" t="s">
        <v>329</v>
      </c>
      <c r="E978" s="25" t="s">
        <v>755</v>
      </c>
      <c r="F978" s="25" t="s">
        <v>329</v>
      </c>
      <c r="G978" s="25" t="s">
        <v>756</v>
      </c>
      <c r="H978" s="25" t="s">
        <v>2848</v>
      </c>
      <c r="I978" s="26">
        <v>57811</v>
      </c>
      <c r="J978" s="27">
        <v>74657</v>
      </c>
      <c r="K978" s="27">
        <f t="shared" si="534"/>
        <v>7469.1812</v>
      </c>
      <c r="L978" s="24">
        <v>11828</v>
      </c>
      <c r="M978" s="24">
        <v>1411</v>
      </c>
      <c r="N978" s="24">
        <v>344</v>
      </c>
      <c r="O978" s="24">
        <f t="shared" si="535"/>
        <v>1755</v>
      </c>
      <c r="P978" s="28">
        <v>12.92</v>
      </c>
      <c r="Q978" s="28">
        <f t="shared" si="536"/>
        <v>0.40754486795393624</v>
      </c>
      <c r="R978" s="29">
        <v>0.36560487327694385</v>
      </c>
      <c r="S978" s="29">
        <v>3.6526879622634983E-2</v>
      </c>
      <c r="T978" s="29">
        <v>0.27905453608874292</v>
      </c>
      <c r="U978" s="28" t="s">
        <v>237</v>
      </c>
      <c r="V978" s="28" t="s">
        <v>129</v>
      </c>
      <c r="W978" s="28">
        <v>0.36560487327694385</v>
      </c>
      <c r="X978" s="27">
        <v>27294.963024236797</v>
      </c>
      <c r="Y978" s="30">
        <f t="shared" si="537"/>
        <v>2.1858565251741775E-3</v>
      </c>
      <c r="Z978" s="27">
        <f t="shared" si="538"/>
        <v>26963.963024236797</v>
      </c>
      <c r="AA978" s="27">
        <v>0</v>
      </c>
      <c r="AB978" s="27">
        <v>0</v>
      </c>
      <c r="AC978" s="27">
        <v>210</v>
      </c>
      <c r="AD978" s="27">
        <v>0</v>
      </c>
      <c r="AE978" s="27">
        <v>6934</v>
      </c>
      <c r="AF978" s="27">
        <f t="shared" si="539"/>
        <v>6934</v>
      </c>
      <c r="AG978" s="27">
        <f t="shared" si="540"/>
        <v>2</v>
      </c>
      <c r="AH978" s="27">
        <v>51</v>
      </c>
      <c r="AI978" s="27">
        <v>0</v>
      </c>
      <c r="AJ978" s="27">
        <v>282</v>
      </c>
      <c r="AK978" s="27">
        <v>0</v>
      </c>
      <c r="AL978" s="27">
        <v>6934</v>
      </c>
      <c r="AM978" s="27">
        <v>7265</v>
      </c>
      <c r="AN978" s="27">
        <f t="shared" si="541"/>
        <v>3</v>
      </c>
      <c r="AO978" s="27">
        <v>331</v>
      </c>
      <c r="AP978" s="30">
        <f t="shared" si="542"/>
        <v>1.9142063139661534E-4</v>
      </c>
      <c r="AQ978" s="30">
        <f t="shared" si="543"/>
        <v>0</v>
      </c>
      <c r="AR978" s="31">
        <f t="shared" si="544"/>
        <v>1.2126779571237584E-2</v>
      </c>
      <c r="AS978" s="31">
        <f t="shared" si="531"/>
        <v>1.2126779571237584E-2</v>
      </c>
      <c r="AT978" s="32">
        <f t="shared" si="545"/>
        <v>4.4336097083997484E-3</v>
      </c>
      <c r="AU978" s="24">
        <v>3640.693328091807</v>
      </c>
      <c r="AV978" s="28">
        <f t="shared" si="546"/>
        <v>0.10110403585353821</v>
      </c>
      <c r="AW978" s="30">
        <f t="shared" si="547"/>
        <v>1.2985034186163336E-3</v>
      </c>
      <c r="AX978" s="33">
        <f t="shared" si="548"/>
        <v>0.10110403585353821</v>
      </c>
      <c r="AY978" s="30">
        <f t="shared" si="549"/>
        <v>1.2985034186163336E-3</v>
      </c>
      <c r="AZ978" s="31">
        <f t="shared" si="550"/>
        <v>0.90529713574381043</v>
      </c>
      <c r="BA978" s="31">
        <f t="shared" si="560"/>
        <v>3640.693328091807</v>
      </c>
      <c r="BB978" s="33">
        <f t="shared" si="551"/>
        <v>0</v>
      </c>
      <c r="BC978" s="31">
        <f t="shared" si="552"/>
        <v>0.45733534829143085</v>
      </c>
      <c r="BD978" s="30">
        <f t="shared" si="553"/>
        <v>1.9944358937775621E-3</v>
      </c>
      <c r="BE978" s="31">
        <f t="shared" si="554"/>
        <v>0.94978317522466815</v>
      </c>
      <c r="BF978" s="31">
        <f t="shared" si="555"/>
        <v>0.43919130167559545</v>
      </c>
      <c r="BG978" s="31">
        <f t="shared" si="556"/>
        <v>0.66654421320610113</v>
      </c>
      <c r="BH978" s="24">
        <v>91.25</v>
      </c>
      <c r="BI978" s="24">
        <v>85.209906939299998</v>
      </c>
      <c r="BJ978" s="24">
        <f t="shared" si="529"/>
        <v>876.15399055866294</v>
      </c>
      <c r="BK978" s="28">
        <f t="shared" si="561"/>
        <v>0.43807699527933147</v>
      </c>
      <c r="BL978" s="28" t="str">
        <f t="shared" si="557"/>
        <v>FALSETRUE</v>
      </c>
      <c r="BM978" s="24" t="str">
        <f t="shared" si="558"/>
        <v>FALSETRUE</v>
      </c>
      <c r="BN978" s="28">
        <v>0.36619999999999997</v>
      </c>
      <c r="BO978" s="28">
        <f t="shared" si="559"/>
        <v>0.32551111111111108</v>
      </c>
      <c r="BP978" s="24">
        <v>3.03</v>
      </c>
      <c r="BQ978" s="24">
        <f t="shared" si="532"/>
        <v>262.05263157894734</v>
      </c>
      <c r="BR978" s="24">
        <v>38</v>
      </c>
      <c r="BS978" s="28">
        <v>1.6400000000000001</v>
      </c>
      <c r="BT978" s="28">
        <v>948.10040000000004</v>
      </c>
      <c r="BU978" s="24">
        <v>0.37</v>
      </c>
      <c r="BV978" s="28">
        <v>8.1999999999999993</v>
      </c>
      <c r="BW978" s="28">
        <v>4740.5019999999995</v>
      </c>
      <c r="BX978" s="24">
        <v>14597</v>
      </c>
      <c r="BY978" s="24">
        <v>39865</v>
      </c>
      <c r="BZ978" s="24">
        <v>3349</v>
      </c>
      <c r="CA978" s="24">
        <v>11535</v>
      </c>
      <c r="CB978" s="24">
        <v>6374</v>
      </c>
      <c r="CC978" s="24">
        <v>39902</v>
      </c>
      <c r="CD978" s="24">
        <v>45.02</v>
      </c>
      <c r="CE978" s="24">
        <v>30.44</v>
      </c>
      <c r="CF978" s="24">
        <v>98.77</v>
      </c>
      <c r="CG978" s="24">
        <v>52753</v>
      </c>
      <c r="CH978" s="24">
        <v>5058</v>
      </c>
      <c r="CI978" s="24">
        <v>8.75</v>
      </c>
      <c r="CJ978" s="24" t="s">
        <v>98</v>
      </c>
      <c r="CK978" s="24">
        <v>13940</v>
      </c>
      <c r="CL978" s="28">
        <v>1.02</v>
      </c>
      <c r="CM978" s="28">
        <v>4.13</v>
      </c>
      <c r="CN978" s="24">
        <v>6121</v>
      </c>
      <c r="CO978" s="24">
        <v>44</v>
      </c>
      <c r="CP978" s="24">
        <v>2667</v>
      </c>
      <c r="CQ978" s="24">
        <v>4364</v>
      </c>
      <c r="CR978" s="24">
        <v>2399</v>
      </c>
      <c r="CS978" s="24">
        <v>9958</v>
      </c>
      <c r="CT978" s="24">
        <v>3057</v>
      </c>
      <c r="CU978" s="24">
        <v>5728</v>
      </c>
      <c r="CV978" s="24">
        <v>4638</v>
      </c>
      <c r="CW978" s="24">
        <v>3970</v>
      </c>
      <c r="CX978" s="24">
        <v>78.73</v>
      </c>
      <c r="CY978" s="24">
        <v>98.05</v>
      </c>
      <c r="CZ978" s="24">
        <v>86.82</v>
      </c>
      <c r="DA978" s="24">
        <v>51.98</v>
      </c>
      <c r="DB978" s="24">
        <v>1460</v>
      </c>
      <c r="DC978" s="24">
        <v>2.4</v>
      </c>
      <c r="DD978" s="24">
        <v>7.24</v>
      </c>
      <c r="DE978" s="24">
        <v>423</v>
      </c>
      <c r="DF978" s="24">
        <v>3.04</v>
      </c>
      <c r="DG978" s="24">
        <v>2.7</v>
      </c>
      <c r="DH978" s="24">
        <v>2.33</v>
      </c>
    </row>
    <row r="979" spans="1:112" ht="12.3" customHeight="1">
      <c r="A979" s="24">
        <v>990</v>
      </c>
      <c r="B979" s="24" t="s">
        <v>256</v>
      </c>
      <c r="C979" s="24" t="s">
        <v>257</v>
      </c>
      <c r="D979" s="25" t="s">
        <v>574</v>
      </c>
      <c r="E979" s="25" t="s">
        <v>843</v>
      </c>
      <c r="F979" s="25" t="s">
        <v>844</v>
      </c>
      <c r="G979" s="25" t="s">
        <v>845</v>
      </c>
      <c r="H979" s="25" t="s">
        <v>2848</v>
      </c>
      <c r="I979" s="26">
        <v>19673</v>
      </c>
      <c r="J979" s="27">
        <v>23832</v>
      </c>
      <c r="K979" s="27">
        <f t="shared" si="534"/>
        <v>5705.17</v>
      </c>
      <c r="L979" s="24">
        <v>3392</v>
      </c>
      <c r="M979" s="24">
        <v>916</v>
      </c>
      <c r="N979" s="24">
        <v>469</v>
      </c>
      <c r="O979" s="24">
        <f t="shared" si="535"/>
        <v>1385</v>
      </c>
      <c r="P979" s="28">
        <v>29</v>
      </c>
      <c r="Q979" s="28">
        <f t="shared" si="536"/>
        <v>0.44329477917809712</v>
      </c>
      <c r="R979" s="29">
        <v>0.46368734878619133</v>
      </c>
      <c r="S979" s="29">
        <v>5.314860446802272E-2</v>
      </c>
      <c r="T979" s="29">
        <v>0.33727298974643355</v>
      </c>
      <c r="U979" s="28" t="s">
        <v>237</v>
      </c>
      <c r="V979" s="28" t="s">
        <v>129</v>
      </c>
      <c r="W979" s="28">
        <v>0.46368734878619128</v>
      </c>
      <c r="X979" s="27">
        <v>11050.596896272511</v>
      </c>
      <c r="Y979" s="30">
        <f t="shared" si="537"/>
        <v>8.8496252262141282E-4</v>
      </c>
      <c r="Z979" s="27">
        <f t="shared" si="538"/>
        <v>11050.596896272511</v>
      </c>
      <c r="AA979" s="27">
        <v>0</v>
      </c>
      <c r="AB979" s="27">
        <v>0</v>
      </c>
      <c r="AC979" s="27">
        <v>337</v>
      </c>
      <c r="AD979" s="27">
        <v>0</v>
      </c>
      <c r="AE979" s="27">
        <v>4126</v>
      </c>
      <c r="AF979" s="27">
        <f t="shared" si="539"/>
        <v>4126</v>
      </c>
      <c r="AG979" s="27">
        <f t="shared" si="540"/>
        <v>2</v>
      </c>
      <c r="AH979" s="27">
        <v>0</v>
      </c>
      <c r="AI979" s="27">
        <v>0</v>
      </c>
      <c r="AJ979" s="27">
        <v>213</v>
      </c>
      <c r="AK979" s="27">
        <v>0</v>
      </c>
      <c r="AL979" s="27">
        <v>4126</v>
      </c>
      <c r="AM979" s="27">
        <v>4126</v>
      </c>
      <c r="AN979" s="27">
        <f t="shared" si="541"/>
        <v>2</v>
      </c>
      <c r="AO979" s="27">
        <v>0</v>
      </c>
      <c r="AP979" s="30">
        <f t="shared" si="542"/>
        <v>0</v>
      </c>
      <c r="AQ979" s="30">
        <f t="shared" si="543"/>
        <v>0</v>
      </c>
      <c r="AR979" s="31">
        <f t="shared" si="544"/>
        <v>0</v>
      </c>
      <c r="AS979" s="31">
        <f t="shared" si="531"/>
        <v>0</v>
      </c>
      <c r="AT979" s="32">
        <f t="shared" si="545"/>
        <v>0</v>
      </c>
      <c r="AU979" s="24">
        <v>3246.2751288521254</v>
      </c>
      <c r="AV979" s="28">
        <f t="shared" si="546"/>
        <v>9.0150827724327934E-2</v>
      </c>
      <c r="AW979" s="30">
        <f t="shared" si="547"/>
        <v>1.1578287355482986E-3</v>
      </c>
      <c r="AX979" s="33">
        <f t="shared" si="548"/>
        <v>9.0150827724327934E-2</v>
      </c>
      <c r="AY979" s="30">
        <f t="shared" si="549"/>
        <v>1.1578287355482986E-3</v>
      </c>
      <c r="AZ979" s="31">
        <f t="shared" si="550"/>
        <v>0.90414316440118092</v>
      </c>
      <c r="BA979" s="31">
        <f t="shared" si="560"/>
        <v>3246.2751288521254</v>
      </c>
      <c r="BB979" s="33">
        <f t="shared" si="551"/>
        <v>0</v>
      </c>
      <c r="BC979" s="31">
        <f t="shared" si="552"/>
        <v>0.48599378030390006</v>
      </c>
      <c r="BD979" s="30">
        <f t="shared" si="553"/>
        <v>8.8496252262141282E-4</v>
      </c>
      <c r="BE979" s="31">
        <f t="shared" si="554"/>
        <v>0.94548695836863572</v>
      </c>
      <c r="BF979" s="31">
        <f t="shared" si="555"/>
        <v>0.47001975655914946</v>
      </c>
      <c r="BG979" s="31">
        <f t="shared" si="556"/>
        <v>0.71333140622727864</v>
      </c>
      <c r="BH979" s="24">
        <v>84.81</v>
      </c>
      <c r="BI979" s="24">
        <v>126.29369196899999</v>
      </c>
      <c r="BJ979" s="24">
        <f t="shared" si="529"/>
        <v>188.70301143662658</v>
      </c>
      <c r="BK979" s="28">
        <f t="shared" si="561"/>
        <v>9.4351505718313286E-2</v>
      </c>
      <c r="BL979" s="28" t="str">
        <f t="shared" si="557"/>
        <v>FALSETRUE</v>
      </c>
      <c r="BM979" s="24" t="str">
        <f t="shared" si="558"/>
        <v>TRUETRUE</v>
      </c>
      <c r="BN979" s="28">
        <v>0.48</v>
      </c>
      <c r="BO979" s="28">
        <f t="shared" si="559"/>
        <v>0.42666666666666664</v>
      </c>
      <c r="BP979" s="24">
        <v>6.03</v>
      </c>
      <c r="BQ979" s="24">
        <f t="shared" si="532"/>
        <v>304.39130434782606</v>
      </c>
      <c r="BR979" s="24">
        <v>23</v>
      </c>
      <c r="BS979" s="28">
        <v>7.67</v>
      </c>
      <c r="BT979" s="28">
        <v>1508.9191000000001</v>
      </c>
      <c r="BU979" s="24">
        <v>0.59</v>
      </c>
      <c r="BV979" s="28">
        <v>9.7199999999999989</v>
      </c>
      <c r="BW979" s="28">
        <v>1912.2155999999998</v>
      </c>
      <c r="BX979" s="24">
        <v>6086</v>
      </c>
      <c r="BY979" s="24">
        <v>12680</v>
      </c>
      <c r="BZ979" s="24">
        <v>907</v>
      </c>
      <c r="CA979" s="24">
        <v>4846</v>
      </c>
      <c r="CB979" s="24">
        <v>2647</v>
      </c>
      <c r="CC979" s="24">
        <v>12180</v>
      </c>
      <c r="CD979" s="24">
        <v>55.15</v>
      </c>
      <c r="CE979" s="24">
        <v>27.22</v>
      </c>
      <c r="CF979" s="24">
        <v>102.46</v>
      </c>
      <c r="CG979" s="24">
        <v>16685</v>
      </c>
      <c r="CH979" s="24">
        <v>2988</v>
      </c>
      <c r="CI979" s="24">
        <v>15.19</v>
      </c>
      <c r="CJ979" s="24" t="s">
        <v>98</v>
      </c>
      <c r="CK979" s="24">
        <v>4905</v>
      </c>
      <c r="CL979" s="28">
        <v>1.03</v>
      </c>
      <c r="CM979" s="28">
        <v>4.12</v>
      </c>
      <c r="CN979" s="24">
        <v>1889</v>
      </c>
      <c r="CO979" s="24">
        <v>38.619999999999997</v>
      </c>
      <c r="CP979" s="24">
        <v>1946</v>
      </c>
      <c r="CQ979" s="24">
        <v>2761</v>
      </c>
      <c r="CR979" s="24">
        <v>2023</v>
      </c>
      <c r="CS979" s="24">
        <v>7001</v>
      </c>
      <c r="CT979" s="24">
        <v>1063</v>
      </c>
      <c r="CU979" s="24">
        <v>2436</v>
      </c>
      <c r="CV979" s="24">
        <v>1860</v>
      </c>
      <c r="CW979" s="24">
        <v>1047</v>
      </c>
      <c r="CX979" s="24">
        <v>67.28</v>
      </c>
      <c r="CY979" s="24">
        <v>97.6</v>
      </c>
      <c r="CZ979" s="24">
        <v>83.45</v>
      </c>
      <c r="DA979" s="24">
        <v>40.130000000000003</v>
      </c>
      <c r="DB979" s="24">
        <v>948</v>
      </c>
      <c r="DC979" s="24">
        <v>2.99</v>
      </c>
      <c r="DD979" s="24">
        <v>13.7</v>
      </c>
      <c r="DE979" s="24">
        <v>493</v>
      </c>
      <c r="DF979" s="24">
        <v>10.08</v>
      </c>
      <c r="DG979" s="24">
        <v>12.47</v>
      </c>
      <c r="DH979" s="24">
        <v>3.94</v>
      </c>
    </row>
    <row r="980" spans="1:112" ht="12.3" customHeight="1">
      <c r="A980" s="24">
        <v>991</v>
      </c>
      <c r="B980" s="24" t="s">
        <v>256</v>
      </c>
      <c r="C980" s="24" t="s">
        <v>257</v>
      </c>
      <c r="D980" s="25" t="s">
        <v>1001</v>
      </c>
      <c r="E980" s="25" t="s">
        <v>1002</v>
      </c>
      <c r="F980" s="25" t="s">
        <v>1003</v>
      </c>
      <c r="G980" s="25" t="s">
        <v>1004</v>
      </c>
      <c r="H980" s="25" t="s">
        <v>2848</v>
      </c>
      <c r="I980" s="26">
        <v>17200</v>
      </c>
      <c r="J980" s="27">
        <v>21225</v>
      </c>
      <c r="K980" s="27">
        <f t="shared" si="534"/>
        <v>4950.16</v>
      </c>
      <c r="L980" s="24">
        <v>3076</v>
      </c>
      <c r="M980" s="24">
        <v>872</v>
      </c>
      <c r="N980" s="24">
        <v>371</v>
      </c>
      <c r="O980" s="24">
        <f t="shared" si="535"/>
        <v>1243</v>
      </c>
      <c r="P980" s="28">
        <v>28.78</v>
      </c>
      <c r="Q980" s="28">
        <f t="shared" si="536"/>
        <v>0.43761844501883207</v>
      </c>
      <c r="R980" s="29">
        <v>0.44660313157505671</v>
      </c>
      <c r="S980" s="29">
        <v>4.9305043548607208E-2</v>
      </c>
      <c r="T980" s="29">
        <v>0.32229636225402142</v>
      </c>
      <c r="U980" s="28" t="s">
        <v>237</v>
      </c>
      <c r="V980" s="28" t="s">
        <v>129</v>
      </c>
      <c r="W980" s="28">
        <v>0.44660313157505671</v>
      </c>
      <c r="X980" s="27">
        <v>9479.1514676805782</v>
      </c>
      <c r="Y980" s="30">
        <f t="shared" si="537"/>
        <v>7.5911680372475364E-4</v>
      </c>
      <c r="Z980" s="27">
        <f t="shared" si="538"/>
        <v>9479.1514676805782</v>
      </c>
      <c r="AA980" s="27">
        <v>0</v>
      </c>
      <c r="AB980" s="27">
        <v>0</v>
      </c>
      <c r="AC980" s="27">
        <v>60</v>
      </c>
      <c r="AD980" s="27">
        <v>0</v>
      </c>
      <c r="AE980" s="27">
        <v>3034</v>
      </c>
      <c r="AF980" s="27">
        <f t="shared" si="539"/>
        <v>3034</v>
      </c>
      <c r="AG980" s="27">
        <f t="shared" si="540"/>
        <v>2</v>
      </c>
      <c r="AH980" s="27">
        <v>0</v>
      </c>
      <c r="AI980" s="27">
        <v>0</v>
      </c>
      <c r="AJ980" s="27">
        <v>60</v>
      </c>
      <c r="AK980" s="27">
        <v>0</v>
      </c>
      <c r="AL980" s="27">
        <v>3034</v>
      </c>
      <c r="AM980" s="27">
        <v>3034</v>
      </c>
      <c r="AN980" s="27">
        <f t="shared" si="541"/>
        <v>2</v>
      </c>
      <c r="AO980" s="27">
        <v>0</v>
      </c>
      <c r="AP980" s="30">
        <f t="shared" si="542"/>
        <v>0</v>
      </c>
      <c r="AQ980" s="30">
        <f t="shared" si="543"/>
        <v>0</v>
      </c>
      <c r="AR980" s="31">
        <f t="shared" si="544"/>
        <v>0</v>
      </c>
      <c r="AS980" s="31">
        <f t="shared" si="531"/>
        <v>0</v>
      </c>
      <c r="AT980" s="32">
        <f t="shared" si="545"/>
        <v>0</v>
      </c>
      <c r="AU980" s="24">
        <v>2552.336896951449</v>
      </c>
      <c r="AV980" s="28">
        <f t="shared" si="546"/>
        <v>7.0879785217982105E-2</v>
      </c>
      <c r="AW980" s="30">
        <f t="shared" si="547"/>
        <v>9.1032610755192042E-4</v>
      </c>
      <c r="AX980" s="33">
        <f t="shared" si="548"/>
        <v>7.0879785217982105E-2</v>
      </c>
      <c r="AY980" s="30">
        <f t="shared" si="549"/>
        <v>9.1032610755192042E-4</v>
      </c>
      <c r="AZ980" s="31">
        <f t="shared" si="550"/>
        <v>0.9021128705792627</v>
      </c>
      <c r="BA980" s="31">
        <f t="shared" si="560"/>
        <v>2552.336896951449</v>
      </c>
      <c r="BB980" s="33">
        <f t="shared" si="551"/>
        <v>0</v>
      </c>
      <c r="BC980" s="31">
        <f t="shared" si="552"/>
        <v>0.47319859579076717</v>
      </c>
      <c r="BD980" s="30">
        <f t="shared" si="553"/>
        <v>7.5911680372475364E-4</v>
      </c>
      <c r="BE980" s="31">
        <f t="shared" si="554"/>
        <v>0.94499964563735328</v>
      </c>
      <c r="BF980" s="31">
        <f t="shared" si="555"/>
        <v>0.46412063133871156</v>
      </c>
      <c r="BG980" s="31">
        <f t="shared" si="556"/>
        <v>0.70437852450202676</v>
      </c>
      <c r="BH980" s="24">
        <v>92.34</v>
      </c>
      <c r="BI980" s="24">
        <v>44.728327200400003</v>
      </c>
      <c r="BJ980" s="24">
        <f t="shared" si="529"/>
        <v>474.53149555322932</v>
      </c>
      <c r="BK980" s="28">
        <f t="shared" si="561"/>
        <v>0.23726574777661466</v>
      </c>
      <c r="BL980" s="28" t="str">
        <f t="shared" si="557"/>
        <v>FALSETRUE</v>
      </c>
      <c r="BM980" s="24" t="str">
        <f t="shared" si="558"/>
        <v>FALSETRUE</v>
      </c>
      <c r="BN980" s="28">
        <v>0.44700000000000001</v>
      </c>
      <c r="BO980" s="28">
        <f t="shared" si="559"/>
        <v>0.39733333333333332</v>
      </c>
      <c r="BP980" s="24">
        <v>4.7699999999999996</v>
      </c>
      <c r="BQ980" s="24">
        <f t="shared" ref="BQ980:BQ1011" si="562">CS980/BR980</f>
        <v>300.78947368421052</v>
      </c>
      <c r="BR980" s="24">
        <v>19</v>
      </c>
      <c r="BS980" s="28">
        <v>8.1</v>
      </c>
      <c r="BT980" s="28">
        <v>1393.2</v>
      </c>
      <c r="BU980" s="24">
        <v>1.46</v>
      </c>
      <c r="BV980" s="28">
        <v>16.29</v>
      </c>
      <c r="BW980" s="28">
        <v>2801.88</v>
      </c>
      <c r="BX980" s="24">
        <v>5031</v>
      </c>
      <c r="BY980" s="24">
        <v>11255</v>
      </c>
      <c r="BZ980" s="24">
        <v>914</v>
      </c>
      <c r="CA980" s="24">
        <v>3994</v>
      </c>
      <c r="CB980" s="24">
        <v>2199</v>
      </c>
      <c r="CC980" s="24">
        <v>11007</v>
      </c>
      <c r="CD980" s="24">
        <v>52.82</v>
      </c>
      <c r="CE980" s="24">
        <v>28.05</v>
      </c>
      <c r="CF980" s="24">
        <v>99.14</v>
      </c>
      <c r="CG980" s="24">
        <v>15882</v>
      </c>
      <c r="CH980" s="24">
        <v>1318</v>
      </c>
      <c r="CI980" s="24">
        <v>7.66</v>
      </c>
      <c r="CJ980" s="24" t="s">
        <v>98</v>
      </c>
      <c r="CK980" s="24">
        <v>4415</v>
      </c>
      <c r="CL980" s="28">
        <v>1.02</v>
      </c>
      <c r="CM980" s="28">
        <v>3.98</v>
      </c>
      <c r="CN980" s="24">
        <v>1773</v>
      </c>
      <c r="CO980" s="24">
        <v>40.28</v>
      </c>
      <c r="CP980" s="24">
        <v>2061</v>
      </c>
      <c r="CQ980" s="24">
        <v>2162</v>
      </c>
      <c r="CR980" s="24">
        <v>1278</v>
      </c>
      <c r="CS980" s="24">
        <v>5715</v>
      </c>
      <c r="CT980" s="24">
        <v>1066</v>
      </c>
      <c r="CU980" s="24">
        <v>1920</v>
      </c>
      <c r="CV980" s="24">
        <v>1578</v>
      </c>
      <c r="CW980" s="24">
        <v>1104</v>
      </c>
      <c r="CX980" s="24">
        <v>77.53</v>
      </c>
      <c r="CY980" s="24">
        <v>97.86</v>
      </c>
      <c r="CZ980" s="24">
        <v>83.49</v>
      </c>
      <c r="DA980" s="24">
        <v>44.73</v>
      </c>
      <c r="DB980" s="24">
        <v>661</v>
      </c>
      <c r="DC980" s="24">
        <v>2.5499999999999998</v>
      </c>
      <c r="DD980" s="24">
        <v>9.65</v>
      </c>
      <c r="DE980" s="24">
        <v>322</v>
      </c>
      <c r="DF980" s="24">
        <v>7.31</v>
      </c>
      <c r="DG980" s="24">
        <v>15.9</v>
      </c>
      <c r="DH980" s="24">
        <v>5.51</v>
      </c>
    </row>
    <row r="981" spans="1:112" ht="12.3" customHeight="1">
      <c r="A981" s="24">
        <v>992</v>
      </c>
      <c r="B981" s="24" t="s">
        <v>256</v>
      </c>
      <c r="C981" s="24" t="s">
        <v>257</v>
      </c>
      <c r="D981" s="25" t="s">
        <v>2015</v>
      </c>
      <c r="E981" s="25" t="s">
        <v>2016</v>
      </c>
      <c r="F981" s="25" t="s">
        <v>2017</v>
      </c>
      <c r="G981" s="25" t="s">
        <v>2018</v>
      </c>
      <c r="H981" s="25" t="s">
        <v>2848</v>
      </c>
      <c r="I981" s="26">
        <v>13180</v>
      </c>
      <c r="J981" s="27">
        <v>15417</v>
      </c>
      <c r="K981" s="27">
        <f t="shared" si="534"/>
        <v>4243.9600000000009</v>
      </c>
      <c r="L981" s="24">
        <v>2049</v>
      </c>
      <c r="M981" s="24">
        <v>695</v>
      </c>
      <c r="N981" s="24">
        <v>278</v>
      </c>
      <c r="O981" s="24">
        <f t="shared" si="535"/>
        <v>973</v>
      </c>
      <c r="P981" s="28">
        <v>32.200000000000003</v>
      </c>
      <c r="Q981" s="28">
        <f t="shared" si="536"/>
        <v>0.44121278234769679</v>
      </c>
      <c r="R981" s="29">
        <v>0.46011345713961183</v>
      </c>
      <c r="S981" s="29">
        <v>9.5870712828812349E-2</v>
      </c>
      <c r="T981" s="29">
        <v>0.35735876103205277</v>
      </c>
      <c r="U981" s="28" t="s">
        <v>294</v>
      </c>
      <c r="V981" s="28" t="s">
        <v>295</v>
      </c>
      <c r="W981" s="28">
        <v>0.46011345713961183</v>
      </c>
      <c r="X981" s="27">
        <v>7093.5691687213957</v>
      </c>
      <c r="Y981" s="30">
        <f t="shared" si="537"/>
        <v>5.6807274076377257E-4</v>
      </c>
      <c r="Z981" s="27">
        <f t="shared" si="538"/>
        <v>7093.5691687213957</v>
      </c>
      <c r="AA981" s="27">
        <v>0</v>
      </c>
      <c r="AB981" s="27">
        <v>0</v>
      </c>
      <c r="AC981" s="27">
        <v>259</v>
      </c>
      <c r="AD981" s="27">
        <v>0</v>
      </c>
      <c r="AE981" s="27">
        <v>3217</v>
      </c>
      <c r="AF981" s="27">
        <f t="shared" si="539"/>
        <v>3217</v>
      </c>
      <c r="AG981" s="27">
        <f t="shared" si="540"/>
        <v>2</v>
      </c>
      <c r="AH981" s="27">
        <v>0</v>
      </c>
      <c r="AI981" s="27">
        <v>0</v>
      </c>
      <c r="AJ981" s="27">
        <v>259</v>
      </c>
      <c r="AK981" s="27">
        <v>0</v>
      </c>
      <c r="AL981" s="27">
        <v>3217</v>
      </c>
      <c r="AM981" s="27">
        <v>3217</v>
      </c>
      <c r="AN981" s="27">
        <f t="shared" si="541"/>
        <v>2</v>
      </c>
      <c r="AO981" s="27">
        <v>0</v>
      </c>
      <c r="AP981" s="30">
        <f t="shared" si="542"/>
        <v>0</v>
      </c>
      <c r="AQ981" s="30">
        <f t="shared" si="543"/>
        <v>0</v>
      </c>
      <c r="AR981" s="31">
        <f t="shared" si="544"/>
        <v>0</v>
      </c>
      <c r="AS981" s="31">
        <f t="shared" si="531"/>
        <v>0</v>
      </c>
      <c r="AT981" s="32">
        <f t="shared" si="545"/>
        <v>0</v>
      </c>
      <c r="AU981" s="24">
        <v>2475.4103994111115</v>
      </c>
      <c r="AV981" s="28">
        <f t="shared" si="546"/>
        <v>6.8743494499565058E-2</v>
      </c>
      <c r="AW981" s="30">
        <f t="shared" si="547"/>
        <v>8.8288921269797673E-4</v>
      </c>
      <c r="AX981" s="33">
        <f t="shared" si="548"/>
        <v>6.8743494499565058E-2</v>
      </c>
      <c r="AY981" s="30">
        <f t="shared" si="549"/>
        <v>8.8288921269797673E-4</v>
      </c>
      <c r="AZ981" s="31">
        <f t="shared" si="550"/>
        <v>0.90188780243123723</v>
      </c>
      <c r="BA981" s="31">
        <f t="shared" si="560"/>
        <v>2475.4103994111115</v>
      </c>
      <c r="BB981" s="33">
        <f t="shared" si="551"/>
        <v>0</v>
      </c>
      <c r="BC981" s="31">
        <f t="shared" si="552"/>
        <v>0.47691491802347136</v>
      </c>
      <c r="BD981" s="30">
        <f t="shared" si="553"/>
        <v>5.6807274076377257E-4</v>
      </c>
      <c r="BE981" s="31">
        <f t="shared" si="554"/>
        <v>0.94425986517494997</v>
      </c>
      <c r="BF981" s="31">
        <f t="shared" si="555"/>
        <v>0.46831379835177517</v>
      </c>
      <c r="BG981" s="31">
        <f t="shared" si="556"/>
        <v>0.71074233725719993</v>
      </c>
      <c r="BH981" s="24">
        <v>32.090000000000003</v>
      </c>
      <c r="BI981" s="24">
        <v>412.61709958400002</v>
      </c>
      <c r="BJ981" s="24">
        <f t="shared" si="529"/>
        <v>37.363938662608497</v>
      </c>
      <c r="BK981" s="28">
        <f t="shared" si="561"/>
        <v>1.8681969331304248E-2</v>
      </c>
      <c r="BL981" s="28" t="str">
        <f t="shared" si="557"/>
        <v>FALSEFALSE</v>
      </c>
      <c r="BM981" s="24" t="str">
        <f t="shared" si="558"/>
        <v>FALSEFALSE</v>
      </c>
      <c r="BN981" s="28">
        <v>0.50929999999999997</v>
      </c>
      <c r="BO981" s="28">
        <f t="shared" si="559"/>
        <v>0.45271111111111106</v>
      </c>
      <c r="BP981" s="24">
        <v>9.9600000000000009</v>
      </c>
      <c r="BQ981" s="24">
        <f t="shared" si="562"/>
        <v>168.125</v>
      </c>
      <c r="BR981" s="24">
        <v>32</v>
      </c>
      <c r="BS981" s="28">
        <v>18.03</v>
      </c>
      <c r="BT981" s="28">
        <v>2376.3540000000003</v>
      </c>
      <c r="BU981" s="24">
        <v>1.92</v>
      </c>
      <c r="BV981" s="28">
        <v>19.579999999999998</v>
      </c>
      <c r="BW981" s="28">
        <v>2580.6439999999998</v>
      </c>
      <c r="BX981" s="24">
        <v>4231</v>
      </c>
      <c r="BY981" s="24">
        <v>8307</v>
      </c>
      <c r="BZ981" s="24">
        <v>642</v>
      </c>
      <c r="CA981" s="24">
        <v>3305</v>
      </c>
      <c r="CB981" s="24">
        <v>1874</v>
      </c>
      <c r="CC981" s="24">
        <v>8001</v>
      </c>
      <c r="CD981" s="24">
        <v>58.66</v>
      </c>
      <c r="CE981" s="24">
        <v>26.85</v>
      </c>
      <c r="CF981" s="24">
        <v>106.87</v>
      </c>
      <c r="CG981" s="24">
        <v>4229</v>
      </c>
      <c r="CH981" s="24">
        <v>8951</v>
      </c>
      <c r="CI981" s="24">
        <v>67.91</v>
      </c>
      <c r="CJ981" s="24" t="s">
        <v>1980</v>
      </c>
      <c r="CK981" s="24">
        <v>3109</v>
      </c>
      <c r="CL981" s="28">
        <v>1.03</v>
      </c>
      <c r="CM981" s="28">
        <v>4.34</v>
      </c>
      <c r="CN981" s="24">
        <v>1088</v>
      </c>
      <c r="CO981" s="24">
        <v>35.07</v>
      </c>
      <c r="CP981" s="24">
        <v>1290</v>
      </c>
      <c r="CQ981" s="24">
        <v>2587</v>
      </c>
      <c r="CR981" s="24">
        <v>1334</v>
      </c>
      <c r="CS981" s="24">
        <v>5380</v>
      </c>
      <c r="CT981" s="24">
        <v>740</v>
      </c>
      <c r="CU981" s="24">
        <v>1631</v>
      </c>
      <c r="CV981" s="24">
        <v>1161</v>
      </c>
      <c r="CW981" s="24">
        <v>582</v>
      </c>
      <c r="CX981" s="24">
        <v>65.95</v>
      </c>
      <c r="CY981" s="24">
        <v>94.06</v>
      </c>
      <c r="CZ981" s="24">
        <v>75.44</v>
      </c>
      <c r="DA981" s="24">
        <v>31.7</v>
      </c>
      <c r="DB981" s="24">
        <v>1044</v>
      </c>
      <c r="DC981" s="24">
        <v>6.9</v>
      </c>
      <c r="DD981" s="24">
        <v>15.05</v>
      </c>
      <c r="DE981" s="24">
        <v>239</v>
      </c>
      <c r="DF981" s="24">
        <v>7.7</v>
      </c>
      <c r="DG981" s="24">
        <v>7.35</v>
      </c>
      <c r="DH981" s="24">
        <v>10.89</v>
      </c>
    </row>
    <row r="982" spans="1:112" ht="12.3" customHeight="1">
      <c r="A982" s="24">
        <v>993</v>
      </c>
      <c r="B982" s="24" t="s">
        <v>256</v>
      </c>
      <c r="C982" s="24" t="s">
        <v>257</v>
      </c>
      <c r="D982" s="25" t="s">
        <v>587</v>
      </c>
      <c r="E982" s="25" t="s">
        <v>588</v>
      </c>
      <c r="F982" s="25" t="s">
        <v>589</v>
      </c>
      <c r="G982" s="25" t="s">
        <v>590</v>
      </c>
      <c r="H982" s="25" t="s">
        <v>2848</v>
      </c>
      <c r="I982" s="26">
        <v>44575</v>
      </c>
      <c r="J982" s="27">
        <v>53150.839102694634</v>
      </c>
      <c r="K982" s="27">
        <f t="shared" si="534"/>
        <v>15102.01</v>
      </c>
      <c r="L982" s="24">
        <v>7739</v>
      </c>
      <c r="M982" s="24">
        <v>2489</v>
      </c>
      <c r="N982" s="24">
        <v>1477</v>
      </c>
      <c r="O982" s="24">
        <f t="shared" si="535"/>
        <v>3966</v>
      </c>
      <c r="P982" s="28">
        <v>33.880000000000003</v>
      </c>
      <c r="Q982" s="28">
        <f t="shared" si="536"/>
        <v>0.44826035339125814</v>
      </c>
      <c r="R982" s="29">
        <v>0.4620263002876836</v>
      </c>
      <c r="S982" s="29">
        <v>7.5010849320208628E-2</v>
      </c>
      <c r="T982" s="29">
        <v>0.38368854167762156</v>
      </c>
      <c r="U982" s="28" t="s">
        <v>237</v>
      </c>
      <c r="V982" s="28" t="s">
        <v>129</v>
      </c>
      <c r="W982" s="28">
        <v>0.47802381006204597</v>
      </c>
      <c r="X982" s="27">
        <v>25407.366615864867</v>
      </c>
      <c r="Y982" s="30">
        <f t="shared" si="537"/>
        <v>2.0346925568452447E-3</v>
      </c>
      <c r="Z982" s="27">
        <f t="shared" si="538"/>
        <v>25268.366615864867</v>
      </c>
      <c r="AA982" s="27">
        <v>0</v>
      </c>
      <c r="AB982" s="27">
        <v>0</v>
      </c>
      <c r="AC982" s="27">
        <v>152</v>
      </c>
      <c r="AD982" s="27">
        <v>0</v>
      </c>
      <c r="AE982" s="27">
        <v>9470</v>
      </c>
      <c r="AF982" s="27">
        <f t="shared" si="539"/>
        <v>9470</v>
      </c>
      <c r="AG982" s="27">
        <f t="shared" si="540"/>
        <v>2</v>
      </c>
      <c r="AH982" s="27">
        <v>0</v>
      </c>
      <c r="AI982" s="27">
        <v>0</v>
      </c>
      <c r="AJ982" s="27">
        <v>153</v>
      </c>
      <c r="AK982" s="27">
        <v>0</v>
      </c>
      <c r="AL982" s="27">
        <v>9470</v>
      </c>
      <c r="AM982" s="27">
        <v>9470</v>
      </c>
      <c r="AN982" s="27">
        <f t="shared" si="541"/>
        <v>2</v>
      </c>
      <c r="AO982" s="27">
        <v>139</v>
      </c>
      <c r="AP982" s="30">
        <f t="shared" si="542"/>
        <v>8.0385098985285596E-5</v>
      </c>
      <c r="AQ982" s="30">
        <f t="shared" si="543"/>
        <v>0</v>
      </c>
      <c r="AR982" s="31">
        <f t="shared" si="544"/>
        <v>5.4708542644953066E-3</v>
      </c>
      <c r="AS982" s="31">
        <f t="shared" si="531"/>
        <v>5.4708542644953066E-3</v>
      </c>
      <c r="AT982" s="32">
        <f t="shared" si="545"/>
        <v>2.6151985998082391E-3</v>
      </c>
      <c r="AU982" s="24">
        <v>4861.9801721410695</v>
      </c>
      <c r="AV982" s="28">
        <f t="shared" si="546"/>
        <v>0.13501983642796589</v>
      </c>
      <c r="AW982" s="30">
        <f t="shared" si="547"/>
        <v>1.7340921922910193E-3</v>
      </c>
      <c r="AX982" s="33">
        <f t="shared" si="548"/>
        <v>0.13501983642796589</v>
      </c>
      <c r="AY982" s="30">
        <f t="shared" si="549"/>
        <v>1.7340921922910193E-3</v>
      </c>
      <c r="AZ982" s="31">
        <f t="shared" si="550"/>
        <v>0.90887032283781399</v>
      </c>
      <c r="BA982" s="31">
        <f t="shared" si="560"/>
        <v>4861.9801721410695</v>
      </c>
      <c r="BB982" s="33">
        <f t="shared" si="551"/>
        <v>0</v>
      </c>
      <c r="BC982" s="31">
        <f t="shared" si="552"/>
        <v>0.50197215318448785</v>
      </c>
      <c r="BD982" s="30">
        <f t="shared" si="553"/>
        <v>1.9543074578599589E-3</v>
      </c>
      <c r="BE982" s="31">
        <f t="shared" si="554"/>
        <v>0.94962778576938467</v>
      </c>
      <c r="BF982" s="31">
        <f t="shared" si="555"/>
        <v>0.47656209612942529</v>
      </c>
      <c r="BG982" s="31">
        <f t="shared" si="556"/>
        <v>0.7232604703156601</v>
      </c>
      <c r="BH982" s="24">
        <v>79.430000000000007</v>
      </c>
      <c r="BI982" s="24">
        <v>1600.8435227299999</v>
      </c>
      <c r="BJ982" s="24">
        <f t="shared" si="529"/>
        <v>33.201770409173911</v>
      </c>
      <c r="BK982" s="28">
        <f t="shared" si="561"/>
        <v>1.6600885204586954E-2</v>
      </c>
      <c r="BL982" s="28" t="str">
        <f t="shared" si="557"/>
        <v>TRUETRUE</v>
      </c>
      <c r="BM982" s="24" t="str">
        <f t="shared" si="558"/>
        <v>TRUETRUE</v>
      </c>
      <c r="BN982" s="28">
        <v>0.41149999999999998</v>
      </c>
      <c r="BO982" s="28">
        <f t="shared" si="559"/>
        <v>0.36577777777777776</v>
      </c>
      <c r="BP982" s="24">
        <v>8.93</v>
      </c>
      <c r="BQ982" s="24">
        <f t="shared" si="562"/>
        <v>158.921875</v>
      </c>
      <c r="BR982" s="24">
        <v>64</v>
      </c>
      <c r="BS982" s="28">
        <v>18.420000000000002</v>
      </c>
      <c r="BT982" s="28">
        <v>8210.715000000002</v>
      </c>
      <c r="BU982" s="24">
        <v>8.23</v>
      </c>
      <c r="BV982" s="28">
        <v>24.560000000000002</v>
      </c>
      <c r="BW982" s="28">
        <v>10947.62</v>
      </c>
      <c r="BX982" s="24">
        <v>12154</v>
      </c>
      <c r="BY982" s="24">
        <v>29533</v>
      </c>
      <c r="BZ982" s="24">
        <v>2888</v>
      </c>
      <c r="CA982" s="24">
        <v>9602</v>
      </c>
      <c r="CB982" s="24">
        <v>5243</v>
      </c>
      <c r="CC982" s="24">
        <v>29730</v>
      </c>
      <c r="CD982" s="24">
        <v>50.93</v>
      </c>
      <c r="CE982" s="24">
        <v>29.84</v>
      </c>
      <c r="CF982" s="24">
        <v>107.02</v>
      </c>
      <c r="CG982" s="24">
        <v>35407</v>
      </c>
      <c r="CH982" s="24">
        <v>9168</v>
      </c>
      <c r="CI982" s="24">
        <v>20.57</v>
      </c>
      <c r="CJ982" s="24" t="s">
        <v>98</v>
      </c>
      <c r="CK982" s="24">
        <v>12084</v>
      </c>
      <c r="CL982" s="28">
        <v>1.03</v>
      </c>
      <c r="CM982" s="28">
        <v>3.72</v>
      </c>
      <c r="CN982" s="24">
        <v>4166</v>
      </c>
      <c r="CO982" s="24">
        <v>34.58</v>
      </c>
      <c r="CP982" s="24">
        <v>2250</v>
      </c>
      <c r="CQ982" s="24">
        <v>4824</v>
      </c>
      <c r="CR982" s="24">
        <v>2788</v>
      </c>
      <c r="CS982" s="24">
        <v>10171</v>
      </c>
      <c r="CT982" s="24">
        <v>2350</v>
      </c>
      <c r="CU982" s="24">
        <v>4733</v>
      </c>
      <c r="CV982" s="24">
        <v>3421</v>
      </c>
      <c r="CW982" s="24">
        <v>2320</v>
      </c>
      <c r="CX982" s="24">
        <v>73.55</v>
      </c>
      <c r="CY982" s="24">
        <v>96.43</v>
      </c>
      <c r="CZ982" s="24">
        <v>78.16</v>
      </c>
      <c r="DA982" s="24">
        <v>40.19</v>
      </c>
      <c r="DB982" s="24">
        <v>3276</v>
      </c>
      <c r="DC982" s="24">
        <v>4.5599999999999996</v>
      </c>
      <c r="DD982" s="24">
        <v>9.0500000000000007</v>
      </c>
      <c r="DE982" s="24">
        <v>2006</v>
      </c>
      <c r="DF982" s="24">
        <v>16.649999999999999</v>
      </c>
      <c r="DG982" s="24">
        <v>16.89</v>
      </c>
      <c r="DH982" s="24">
        <v>6.18</v>
      </c>
    </row>
    <row r="983" spans="1:112" ht="12.3" customHeight="1">
      <c r="A983" s="24">
        <v>994</v>
      </c>
      <c r="B983" s="24" t="s">
        <v>256</v>
      </c>
      <c r="C983" s="24" t="s">
        <v>257</v>
      </c>
      <c r="D983" s="25" t="s">
        <v>587</v>
      </c>
      <c r="E983" s="25" t="s">
        <v>588</v>
      </c>
      <c r="F983" s="25" t="s">
        <v>1939</v>
      </c>
      <c r="G983" s="25" t="s">
        <v>1940</v>
      </c>
      <c r="H983" s="25" t="s">
        <v>2848</v>
      </c>
      <c r="I983" s="26">
        <v>11818</v>
      </c>
      <c r="J983" s="27">
        <v>14091.679562886038</v>
      </c>
      <c r="K983" s="27">
        <f t="shared" si="534"/>
        <v>3027.7715999999996</v>
      </c>
      <c r="L983" s="24">
        <v>2317</v>
      </c>
      <c r="M983" s="24">
        <v>545</v>
      </c>
      <c r="N983" s="24">
        <v>253</v>
      </c>
      <c r="O983" s="24">
        <f t="shared" si="535"/>
        <v>798</v>
      </c>
      <c r="P983" s="28">
        <v>25.619999999999997</v>
      </c>
      <c r="Q983" s="28">
        <f t="shared" si="536"/>
        <v>0.40648842838146376</v>
      </c>
      <c r="R983" s="29">
        <v>0.4620263002876836</v>
      </c>
      <c r="S983" s="29">
        <v>7.5010849320208628E-2</v>
      </c>
      <c r="T983" s="29">
        <v>0.38368854167762156</v>
      </c>
      <c r="U983" s="28" t="s">
        <v>237</v>
      </c>
      <c r="V983" s="28" t="s">
        <v>129</v>
      </c>
      <c r="W983" s="28">
        <v>0.36148081504691898</v>
      </c>
      <c r="X983" s="27">
        <v>5093.8718137720562</v>
      </c>
      <c r="Y983" s="30">
        <f t="shared" si="537"/>
        <v>4.0793141696684185E-4</v>
      </c>
      <c r="Z983" s="27">
        <f t="shared" si="538"/>
        <v>5093.8718137720562</v>
      </c>
      <c r="AA983" s="27">
        <v>0</v>
      </c>
      <c r="AB983" s="27">
        <v>0</v>
      </c>
      <c r="AC983" s="27">
        <v>126</v>
      </c>
      <c r="AD983" s="27">
        <v>0</v>
      </c>
      <c r="AE983" s="27">
        <v>0</v>
      </c>
      <c r="AF983" s="27">
        <f t="shared" si="539"/>
        <v>126</v>
      </c>
      <c r="AG983" s="27">
        <f t="shared" si="540"/>
        <v>1</v>
      </c>
      <c r="AH983" s="27">
        <v>0</v>
      </c>
      <c r="AI983" s="27">
        <v>0</v>
      </c>
      <c r="AJ983" s="27">
        <v>0</v>
      </c>
      <c r="AK983" s="27">
        <v>0</v>
      </c>
      <c r="AL983" s="27">
        <v>0</v>
      </c>
      <c r="AM983" s="27">
        <v>0</v>
      </c>
      <c r="AN983" s="27">
        <f t="shared" si="541"/>
        <v>0</v>
      </c>
      <c r="AO983" s="27">
        <v>0</v>
      </c>
      <c r="AP983" s="30">
        <f t="shared" si="542"/>
        <v>0</v>
      </c>
      <c r="AQ983" s="30">
        <f t="shared" si="543"/>
        <v>0</v>
      </c>
      <c r="AR983" s="31">
        <f t="shared" si="544"/>
        <v>0</v>
      </c>
      <c r="AS983" s="31">
        <f t="shared" si="531"/>
        <v>0</v>
      </c>
      <c r="AT983" s="32">
        <f t="shared" si="545"/>
        <v>0</v>
      </c>
      <c r="AU983" s="24">
        <v>1191.079285579598</v>
      </c>
      <c r="AV983" s="28">
        <f t="shared" si="546"/>
        <v>3.3076920229577124E-2</v>
      </c>
      <c r="AW983" s="30">
        <f t="shared" si="547"/>
        <v>4.2481483189874632E-4</v>
      </c>
      <c r="AX983" s="33">
        <f t="shared" si="548"/>
        <v>3.3076920229577124E-2</v>
      </c>
      <c r="AY983" s="30">
        <f t="shared" si="549"/>
        <v>4.2481483189874632E-4</v>
      </c>
      <c r="AZ983" s="31">
        <f t="shared" si="550"/>
        <v>0.8981301631978903</v>
      </c>
      <c r="BA983" s="31">
        <f t="shared" si="560"/>
        <v>1191.079285579598</v>
      </c>
      <c r="BB983" s="33">
        <f t="shared" si="551"/>
        <v>0</v>
      </c>
      <c r="BC983" s="31">
        <f t="shared" si="552"/>
        <v>0.46441112790505029</v>
      </c>
      <c r="BD983" s="30">
        <f t="shared" si="553"/>
        <v>4.0793141696684185E-4</v>
      </c>
      <c r="BE983" s="31">
        <f t="shared" si="554"/>
        <v>0.94363974947634011</v>
      </c>
      <c r="BF983" s="31">
        <f t="shared" si="555"/>
        <v>0.43517616531340869</v>
      </c>
      <c r="BG983" s="31">
        <f t="shared" si="556"/>
        <v>0.66045059091158265</v>
      </c>
      <c r="BH983" s="24">
        <v>50.98</v>
      </c>
      <c r="BI983" s="24">
        <v>148.54313716799999</v>
      </c>
      <c r="BJ983" s="24">
        <f t="shared" si="529"/>
        <v>94.865907853747345</v>
      </c>
      <c r="BK983" s="28">
        <f t="shared" si="561"/>
        <v>4.7432953926873675E-2</v>
      </c>
      <c r="BL983" s="28" t="str">
        <f t="shared" si="557"/>
        <v>FALSEFALSE</v>
      </c>
      <c r="BM983" s="24" t="str">
        <f t="shared" si="558"/>
        <v>FALSETRUE</v>
      </c>
      <c r="BN983" s="28">
        <v>0.43380000000000002</v>
      </c>
      <c r="BO983" s="28">
        <f t="shared" si="559"/>
        <v>0.3856</v>
      </c>
      <c r="BP983" s="24">
        <v>7.82</v>
      </c>
      <c r="BQ983" s="24">
        <f t="shared" si="562"/>
        <v>131.80000000000001</v>
      </c>
      <c r="BR983" s="24">
        <v>25</v>
      </c>
      <c r="BS983" s="28">
        <v>14.53</v>
      </c>
      <c r="BT983" s="28">
        <v>1717.1553999999999</v>
      </c>
      <c r="BU983" s="24">
        <v>1.48</v>
      </c>
      <c r="BV983" s="28">
        <v>33.03</v>
      </c>
      <c r="BW983" s="28">
        <v>3903.4854000000005</v>
      </c>
      <c r="BX983" s="24">
        <v>3320</v>
      </c>
      <c r="BY983" s="24">
        <v>7653</v>
      </c>
      <c r="BZ983" s="24">
        <v>845</v>
      </c>
      <c r="CA983" s="24">
        <v>2604</v>
      </c>
      <c r="CB983" s="24">
        <v>1416</v>
      </c>
      <c r="CC983" s="24">
        <v>7798</v>
      </c>
      <c r="CD983" s="24">
        <v>54.42</v>
      </c>
      <c r="CE983" s="24">
        <v>29.71</v>
      </c>
      <c r="CF983" s="24">
        <v>104.04</v>
      </c>
      <c r="CG983" s="24">
        <v>6025</v>
      </c>
      <c r="CH983" s="24">
        <v>5793</v>
      </c>
      <c r="CI983" s="24">
        <v>49.02</v>
      </c>
      <c r="CJ983" s="24" t="s">
        <v>98</v>
      </c>
      <c r="CK983" s="24">
        <v>3207</v>
      </c>
      <c r="CL983" s="28">
        <v>1.03</v>
      </c>
      <c r="CM983" s="28">
        <v>3.77</v>
      </c>
      <c r="CN983" s="24">
        <v>953</v>
      </c>
      <c r="CO983" s="24">
        <v>29.83</v>
      </c>
      <c r="CP983" s="24">
        <v>616</v>
      </c>
      <c r="CQ983" s="24">
        <v>1676</v>
      </c>
      <c r="CR983" s="24">
        <v>1003</v>
      </c>
      <c r="CS983" s="24">
        <v>3295</v>
      </c>
      <c r="CT983" s="24">
        <v>499</v>
      </c>
      <c r="CU983" s="24">
        <v>1383</v>
      </c>
      <c r="CV983" s="24">
        <v>941</v>
      </c>
      <c r="CW983" s="24">
        <v>693</v>
      </c>
      <c r="CX983" s="24">
        <v>61.15</v>
      </c>
      <c r="CY983" s="24">
        <v>96.98</v>
      </c>
      <c r="CZ983" s="24">
        <v>80.77</v>
      </c>
      <c r="DA983" s="24">
        <v>43.31</v>
      </c>
      <c r="DB983" s="24">
        <v>756</v>
      </c>
      <c r="DC983" s="24">
        <v>4.04</v>
      </c>
      <c r="DD983" s="24">
        <v>9.98</v>
      </c>
      <c r="DE983" s="24">
        <v>398</v>
      </c>
      <c r="DF983" s="24">
        <v>12.46</v>
      </c>
      <c r="DG983" s="24">
        <v>5.35</v>
      </c>
      <c r="DH983" s="24">
        <v>7.16</v>
      </c>
    </row>
    <row r="984" spans="1:112" ht="12.3" customHeight="1">
      <c r="A984" s="24">
        <v>995</v>
      </c>
      <c r="B984" s="24" t="s">
        <v>256</v>
      </c>
      <c r="C984" s="24" t="s">
        <v>257</v>
      </c>
      <c r="D984" s="25" t="s">
        <v>587</v>
      </c>
      <c r="E984" s="25" t="s">
        <v>588</v>
      </c>
      <c r="F984" s="25" t="s">
        <v>2459</v>
      </c>
      <c r="G984" s="25" t="s">
        <v>2460</v>
      </c>
      <c r="H984" s="25" t="s">
        <v>2848</v>
      </c>
      <c r="I984" s="26">
        <v>2539</v>
      </c>
      <c r="J984" s="27">
        <v>3027.4813344193308</v>
      </c>
      <c r="K984" s="27">
        <f t="shared" si="534"/>
        <v>1168.1939000000002</v>
      </c>
      <c r="L984" s="24">
        <v>365</v>
      </c>
      <c r="M984" s="24">
        <v>209</v>
      </c>
      <c r="N984" s="24">
        <v>102</v>
      </c>
      <c r="O984" s="24">
        <f t="shared" si="535"/>
        <v>311</v>
      </c>
      <c r="P984" s="28">
        <v>46.010000000000005</v>
      </c>
      <c r="Q984" s="28">
        <f t="shared" si="536"/>
        <v>0.51529065737575175</v>
      </c>
      <c r="R984" s="29">
        <v>0.4620263002876836</v>
      </c>
      <c r="S984" s="29">
        <v>7.5010849320208628E-2</v>
      </c>
      <c r="T984" s="29">
        <v>0.38368854167762156</v>
      </c>
      <c r="U984" s="28" t="s">
        <v>237</v>
      </c>
      <c r="V984" s="28" t="s">
        <v>129</v>
      </c>
      <c r="W984" s="28">
        <v>0.64916987901283163</v>
      </c>
      <c r="X984" s="27">
        <v>1965.3496915786029</v>
      </c>
      <c r="Y984" s="30">
        <f t="shared" si="537"/>
        <v>1.573906674199009E-4</v>
      </c>
      <c r="Z984" s="27">
        <f t="shared" si="538"/>
        <v>1965.3496915786029</v>
      </c>
      <c r="AA984" s="27">
        <v>0</v>
      </c>
      <c r="AB984" s="27">
        <v>0</v>
      </c>
      <c r="AC984" s="27">
        <v>0</v>
      </c>
      <c r="AD984" s="27">
        <v>0</v>
      </c>
      <c r="AE984" s="27">
        <v>0</v>
      </c>
      <c r="AF984" s="27">
        <f t="shared" si="539"/>
        <v>0</v>
      </c>
      <c r="AG984" s="27">
        <f t="shared" si="540"/>
        <v>0</v>
      </c>
      <c r="AH984" s="27">
        <v>0</v>
      </c>
      <c r="AI984" s="27">
        <v>0</v>
      </c>
      <c r="AJ984" s="27">
        <v>0</v>
      </c>
      <c r="AK984" s="27">
        <v>0</v>
      </c>
      <c r="AL984" s="27">
        <v>0</v>
      </c>
      <c r="AM984" s="27">
        <v>0</v>
      </c>
      <c r="AN984" s="27">
        <f t="shared" si="541"/>
        <v>0</v>
      </c>
      <c r="AO984" s="27">
        <v>0</v>
      </c>
      <c r="AP984" s="30">
        <f t="shared" si="542"/>
        <v>0</v>
      </c>
      <c r="AQ984" s="30">
        <f t="shared" si="543"/>
        <v>0</v>
      </c>
      <c r="AR984" s="31">
        <f t="shared" si="544"/>
        <v>0</v>
      </c>
      <c r="AS984" s="31">
        <f t="shared" si="531"/>
        <v>0</v>
      </c>
      <c r="AT984" s="32">
        <f t="shared" si="545"/>
        <v>0</v>
      </c>
      <c r="AU984" s="24">
        <v>374.57102019040383</v>
      </c>
      <c r="AV984" s="28">
        <f t="shared" si="546"/>
        <v>1.0402041161449891E-2</v>
      </c>
      <c r="AW984" s="30">
        <f t="shared" si="547"/>
        <v>1.3359591330554992E-4</v>
      </c>
      <c r="AX984" s="33">
        <f t="shared" si="548"/>
        <v>1.0402041161449891E-2</v>
      </c>
      <c r="AY984" s="30">
        <f t="shared" si="549"/>
        <v>1.3359591330554992E-4</v>
      </c>
      <c r="AZ984" s="31">
        <f t="shared" si="550"/>
        <v>0.89574125938692106</v>
      </c>
      <c r="BA984" s="31">
        <f t="shared" si="560"/>
        <v>374.57102019040383</v>
      </c>
      <c r="BB984" s="33">
        <f t="shared" si="551"/>
        <v>0</v>
      </c>
      <c r="BC984" s="31">
        <f t="shared" si="552"/>
        <v>0.4560565336120182</v>
      </c>
      <c r="BD984" s="30">
        <f t="shared" si="553"/>
        <v>1.573906674199009E-4</v>
      </c>
      <c r="BE984" s="31">
        <f t="shared" si="554"/>
        <v>0.94266957982710831</v>
      </c>
      <c r="BF984" s="31">
        <f t="shared" si="555"/>
        <v>0.53066561650245336</v>
      </c>
      <c r="BG984" s="31">
        <f t="shared" si="556"/>
        <v>0.80537135976437102</v>
      </c>
      <c r="BH984" s="24">
        <v>0</v>
      </c>
      <c r="BI984" s="24">
        <v>192.486492715</v>
      </c>
      <c r="BJ984" s="24">
        <f t="shared" si="529"/>
        <v>15.72827938063109</v>
      </c>
      <c r="BK984" s="28">
        <f t="shared" si="561"/>
        <v>7.8641396903155452E-3</v>
      </c>
      <c r="BL984" s="28" t="str">
        <f t="shared" si="557"/>
        <v>TRUEFALSE</v>
      </c>
      <c r="BM984" s="24" t="str">
        <f t="shared" si="558"/>
        <v>FALSEFALSE</v>
      </c>
      <c r="BN984" s="28">
        <v>0.4133</v>
      </c>
      <c r="BO984" s="28">
        <f t="shared" si="559"/>
        <v>0.3673777777777778</v>
      </c>
      <c r="BP984" s="24">
        <v>14.05</v>
      </c>
      <c r="BQ984" s="24">
        <f t="shared" si="562"/>
        <v>82.428571428571431</v>
      </c>
      <c r="BR984" s="24">
        <v>7</v>
      </c>
      <c r="BS984" s="28">
        <v>28.330000000000002</v>
      </c>
      <c r="BT984" s="28">
        <v>719.29869999999994</v>
      </c>
      <c r="BU984" s="24">
        <v>12.88</v>
      </c>
      <c r="BV984" s="28">
        <v>29.04</v>
      </c>
      <c r="BW984" s="28">
        <v>737.32560000000001</v>
      </c>
      <c r="BX984" s="24">
        <v>694</v>
      </c>
      <c r="BY984" s="24">
        <v>1679</v>
      </c>
      <c r="BZ984" s="24">
        <v>166</v>
      </c>
      <c r="CA984" s="24">
        <v>537</v>
      </c>
      <c r="CB984" s="24">
        <v>341</v>
      </c>
      <c r="CC984" s="24">
        <v>1661</v>
      </c>
      <c r="CD984" s="24">
        <v>51.22</v>
      </c>
      <c r="CE984" s="24">
        <v>29.29</v>
      </c>
      <c r="CF984" s="24">
        <v>121.17</v>
      </c>
      <c r="CG984" s="24">
        <v>0</v>
      </c>
      <c r="CH984" s="24">
        <v>2539</v>
      </c>
      <c r="CI984" s="24">
        <v>100</v>
      </c>
      <c r="CJ984" s="24" t="s">
        <v>1980</v>
      </c>
      <c r="CK984" s="24">
        <v>725</v>
      </c>
      <c r="CL984" s="28">
        <v>1.03</v>
      </c>
      <c r="CM984" s="28">
        <v>3.62</v>
      </c>
      <c r="CN984" s="24">
        <v>152</v>
      </c>
      <c r="CO984" s="24">
        <v>21.08</v>
      </c>
      <c r="CP984" s="24">
        <v>114</v>
      </c>
      <c r="CQ984" s="24">
        <v>305</v>
      </c>
      <c r="CR984" s="24">
        <v>158</v>
      </c>
      <c r="CS984" s="24">
        <v>577</v>
      </c>
      <c r="CT984" s="24">
        <v>109</v>
      </c>
      <c r="CU984" s="24">
        <v>249</v>
      </c>
      <c r="CV984" s="24">
        <v>219</v>
      </c>
      <c r="CW984" s="24">
        <v>80</v>
      </c>
      <c r="CX984" s="24">
        <v>59.89</v>
      </c>
      <c r="CY984" s="24">
        <v>95.04</v>
      </c>
      <c r="CZ984" s="24">
        <v>76.31</v>
      </c>
      <c r="DA984" s="24">
        <v>23.19</v>
      </c>
      <c r="DB984" s="24">
        <v>293</v>
      </c>
      <c r="DC984" s="24">
        <v>6.45</v>
      </c>
      <c r="DD984" s="24">
        <v>10.68</v>
      </c>
      <c r="DE984" s="24">
        <v>239</v>
      </c>
      <c r="DF984" s="24">
        <v>33.15</v>
      </c>
      <c r="DG984" s="24">
        <v>9.57</v>
      </c>
      <c r="DH984" s="24">
        <v>9.32</v>
      </c>
    </row>
    <row r="985" spans="1:112" ht="12.3" customHeight="1">
      <c r="A985" s="24">
        <v>996</v>
      </c>
      <c r="B985" s="24" t="s">
        <v>256</v>
      </c>
      <c r="C985" s="24" t="s">
        <v>257</v>
      </c>
      <c r="D985" s="25" t="s">
        <v>286</v>
      </c>
      <c r="E985" s="25" t="s">
        <v>287</v>
      </c>
      <c r="F985" s="25" t="s">
        <v>288</v>
      </c>
      <c r="G985" s="25" t="s">
        <v>289</v>
      </c>
      <c r="H985" s="25" t="s">
        <v>2848</v>
      </c>
      <c r="I985" s="26">
        <v>91988</v>
      </c>
      <c r="J985" s="27">
        <v>112828.77665813817</v>
      </c>
      <c r="K985" s="27">
        <f t="shared" si="534"/>
        <v>25839.429199999999</v>
      </c>
      <c r="L985" s="24">
        <v>16002</v>
      </c>
      <c r="M985" s="24">
        <v>4530</v>
      </c>
      <c r="N985" s="24">
        <v>1720</v>
      </c>
      <c r="O985" s="24">
        <f t="shared" si="535"/>
        <v>6250</v>
      </c>
      <c r="P985" s="28">
        <v>28.09</v>
      </c>
      <c r="Q985" s="28">
        <f t="shared" si="536"/>
        <v>0.435288068949712</v>
      </c>
      <c r="R985" s="29">
        <v>0.45285022649724543</v>
      </c>
      <c r="S985" s="29">
        <v>6.0708230434205153E-2</v>
      </c>
      <c r="T985" s="29">
        <v>0.48397797604798082</v>
      </c>
      <c r="U985" s="28" t="s">
        <v>237</v>
      </c>
      <c r="V985" s="28" t="s">
        <v>129</v>
      </c>
      <c r="W985" s="28">
        <v>0.44295550361401859</v>
      </c>
      <c r="X985" s="27">
        <v>49978.127586759219</v>
      </c>
      <c r="Y985" s="30">
        <f t="shared" si="537"/>
        <v>4.0023874076876437E-3</v>
      </c>
      <c r="Z985" s="27">
        <f t="shared" si="538"/>
        <v>49710.127586759219</v>
      </c>
      <c r="AA985" s="27">
        <v>0</v>
      </c>
      <c r="AB985" s="27">
        <v>0</v>
      </c>
      <c r="AC985" s="27">
        <v>136</v>
      </c>
      <c r="AD985" s="27">
        <v>0</v>
      </c>
      <c r="AE985" s="27">
        <v>14756</v>
      </c>
      <c r="AF985" s="27">
        <f t="shared" si="539"/>
        <v>14756</v>
      </c>
      <c r="AG985" s="27">
        <f t="shared" si="540"/>
        <v>2</v>
      </c>
      <c r="AH985" s="27">
        <v>0</v>
      </c>
      <c r="AI985" s="27">
        <v>0</v>
      </c>
      <c r="AJ985" s="27">
        <v>162</v>
      </c>
      <c r="AK985" s="27">
        <v>0</v>
      </c>
      <c r="AL985" s="27">
        <v>14756</v>
      </c>
      <c r="AM985" s="27">
        <v>14756</v>
      </c>
      <c r="AN985" s="27">
        <f t="shared" si="541"/>
        <v>2</v>
      </c>
      <c r="AO985" s="27">
        <v>268</v>
      </c>
      <c r="AP985" s="30">
        <f t="shared" si="542"/>
        <v>1.5498709732414778E-4</v>
      </c>
      <c r="AQ985" s="30">
        <f t="shared" si="543"/>
        <v>0</v>
      </c>
      <c r="AR985" s="31">
        <f t="shared" si="544"/>
        <v>5.3623457488431725E-3</v>
      </c>
      <c r="AS985" s="31">
        <f t="shared" si="531"/>
        <v>5.3623457488431725E-3</v>
      </c>
      <c r="AT985" s="32">
        <f t="shared" si="545"/>
        <v>2.375280561731319E-3</v>
      </c>
      <c r="AU985" s="24">
        <v>9947.8947001636298</v>
      </c>
      <c r="AV985" s="28">
        <f t="shared" si="546"/>
        <v>0.27625845183717268</v>
      </c>
      <c r="AW985" s="30">
        <f t="shared" si="547"/>
        <v>3.5480536568478706E-3</v>
      </c>
      <c r="AX985" s="33">
        <f t="shared" si="548"/>
        <v>0.27625845183717268</v>
      </c>
      <c r="AY985" s="30">
        <f t="shared" si="549"/>
        <v>3.5480536568478706E-3</v>
      </c>
      <c r="AZ985" s="31">
        <f t="shared" si="550"/>
        <v>0.92375046687709783</v>
      </c>
      <c r="BA985" s="31">
        <f t="shared" si="560"/>
        <v>9947.8947001636298</v>
      </c>
      <c r="BB985" s="33">
        <f t="shared" si="551"/>
        <v>0</v>
      </c>
      <c r="BC985" s="31">
        <f t="shared" si="552"/>
        <v>0.55095304840383863</v>
      </c>
      <c r="BD985" s="30">
        <f t="shared" si="553"/>
        <v>3.8474003103634957E-3</v>
      </c>
      <c r="BE985" s="31">
        <f t="shared" si="554"/>
        <v>0.95695841454732888</v>
      </c>
      <c r="BF985" s="31">
        <f t="shared" si="555"/>
        <v>0.46797210185634502</v>
      </c>
      <c r="BG985" s="31">
        <f t="shared" si="556"/>
        <v>0.71022375726521725</v>
      </c>
      <c r="BH985" s="24">
        <v>88.81</v>
      </c>
      <c r="BI985" s="24">
        <v>397.73009863599998</v>
      </c>
      <c r="BJ985" s="24">
        <f t="shared" si="529"/>
        <v>283.68176571267827</v>
      </c>
      <c r="BK985" s="28">
        <f t="shared" si="561"/>
        <v>0.14184088285633914</v>
      </c>
      <c r="BL985" s="28" t="str">
        <f t="shared" si="557"/>
        <v>FALSETRUE</v>
      </c>
      <c r="BM985" s="24" t="str">
        <f t="shared" si="558"/>
        <v>TRUETRUE</v>
      </c>
      <c r="BN985" s="28">
        <v>0.45530000000000004</v>
      </c>
      <c r="BO985" s="28">
        <f t="shared" si="559"/>
        <v>0.40471111111111113</v>
      </c>
      <c r="BP985" s="24">
        <v>5.63</v>
      </c>
      <c r="BQ985" s="24">
        <f t="shared" si="562"/>
        <v>307.64383561643837</v>
      </c>
      <c r="BR985" s="24">
        <v>73</v>
      </c>
      <c r="BS985" s="28">
        <v>9.34</v>
      </c>
      <c r="BT985" s="28">
        <v>8591.6792000000005</v>
      </c>
      <c r="BU985" s="24">
        <v>1.48</v>
      </c>
      <c r="BV985" s="28">
        <v>10.829999999999998</v>
      </c>
      <c r="BW985" s="28">
        <v>9962.3003999999983</v>
      </c>
      <c r="BX985" s="24">
        <v>27305</v>
      </c>
      <c r="BY985" s="24">
        <v>59976</v>
      </c>
      <c r="BZ985" s="24">
        <v>4707</v>
      </c>
      <c r="CA985" s="24">
        <v>21704</v>
      </c>
      <c r="CB985" s="24">
        <v>11388</v>
      </c>
      <c r="CC985" s="24">
        <v>58896</v>
      </c>
      <c r="CD985" s="24">
        <v>53.37</v>
      </c>
      <c r="CE985" s="24">
        <v>28.15</v>
      </c>
      <c r="CF985" s="24">
        <v>100.86</v>
      </c>
      <c r="CG985" s="24">
        <v>81691</v>
      </c>
      <c r="CH985" s="24">
        <v>10297</v>
      </c>
      <c r="CI985" s="24">
        <v>11.19</v>
      </c>
      <c r="CJ985" s="24" t="s">
        <v>98</v>
      </c>
      <c r="CK985" s="24">
        <v>22778</v>
      </c>
      <c r="CL985" s="28">
        <v>1.04</v>
      </c>
      <c r="CM985" s="28">
        <v>4.21</v>
      </c>
      <c r="CN985" s="24">
        <v>8816</v>
      </c>
      <c r="CO985" s="24">
        <v>38.799999999999997</v>
      </c>
      <c r="CP985" s="24">
        <v>4865</v>
      </c>
      <c r="CQ985" s="24">
        <v>9673</v>
      </c>
      <c r="CR985" s="24">
        <v>7292</v>
      </c>
      <c r="CS985" s="24">
        <v>22458</v>
      </c>
      <c r="CT985" s="24">
        <v>4654</v>
      </c>
      <c r="CU985" s="24">
        <v>10842</v>
      </c>
      <c r="CV985" s="24">
        <v>7874</v>
      </c>
      <c r="CW985" s="24">
        <v>4777</v>
      </c>
      <c r="CX985" s="24">
        <v>63.24</v>
      </c>
      <c r="CY985" s="24">
        <v>97.2</v>
      </c>
      <c r="CZ985" s="24">
        <v>82.59</v>
      </c>
      <c r="DA985" s="24">
        <v>39.229999999999997</v>
      </c>
      <c r="DB985" s="24">
        <v>4173</v>
      </c>
      <c r="DC985" s="24">
        <v>3.39</v>
      </c>
      <c r="DD985" s="24">
        <v>13.26</v>
      </c>
      <c r="DE985" s="24">
        <v>1794</v>
      </c>
      <c r="DF985" s="24">
        <v>7.9</v>
      </c>
      <c r="DG985" s="24">
        <v>10.36</v>
      </c>
      <c r="DH985" s="24">
        <v>4.9800000000000004</v>
      </c>
    </row>
    <row r="986" spans="1:112" ht="12.3" customHeight="1">
      <c r="A986" s="24">
        <v>997</v>
      </c>
      <c r="B986" s="24" t="s">
        <v>256</v>
      </c>
      <c r="C986" s="24" t="s">
        <v>257</v>
      </c>
      <c r="D986" s="25" t="s">
        <v>286</v>
      </c>
      <c r="E986" s="25" t="s">
        <v>287</v>
      </c>
      <c r="F986" s="25" t="s">
        <v>965</v>
      </c>
      <c r="G986" s="25" t="s">
        <v>966</v>
      </c>
      <c r="H986" s="25" t="s">
        <v>2848</v>
      </c>
      <c r="I986" s="26">
        <v>9632</v>
      </c>
      <c r="J986" s="27">
        <v>11814.223341861838</v>
      </c>
      <c r="K986" s="27">
        <f t="shared" si="534"/>
        <v>3343.2672000000002</v>
      </c>
      <c r="L986" s="24">
        <v>1714</v>
      </c>
      <c r="M986" s="24">
        <v>574</v>
      </c>
      <c r="N986" s="24">
        <v>337</v>
      </c>
      <c r="O986" s="24">
        <f t="shared" si="535"/>
        <v>911</v>
      </c>
      <c r="P986" s="28">
        <v>34.71</v>
      </c>
      <c r="Q986" s="28">
        <f t="shared" si="536"/>
        <v>0.47338036644746018</v>
      </c>
      <c r="R986" s="29">
        <v>0.45285022649724543</v>
      </c>
      <c r="S986" s="29">
        <v>6.0708230434205153E-2</v>
      </c>
      <c r="T986" s="29">
        <v>0.48397797604798082</v>
      </c>
      <c r="U986" s="28" t="s">
        <v>237</v>
      </c>
      <c r="V986" s="28" t="s">
        <v>129</v>
      </c>
      <c r="W986" s="28">
        <v>0.54734729549457406</v>
      </c>
      <c r="X986" s="27">
        <v>6466.483194536946</v>
      </c>
      <c r="Y986" s="30">
        <f t="shared" si="537"/>
        <v>5.1785395250972211E-4</v>
      </c>
      <c r="Z986" s="27">
        <f t="shared" si="538"/>
        <v>6466.483194536946</v>
      </c>
      <c r="AA986" s="27">
        <v>0</v>
      </c>
      <c r="AB986" s="27">
        <v>0</v>
      </c>
      <c r="AC986" s="27">
        <v>0</v>
      </c>
      <c r="AD986" s="27">
        <v>0</v>
      </c>
      <c r="AE986" s="27">
        <v>0</v>
      </c>
      <c r="AF986" s="27">
        <f t="shared" si="539"/>
        <v>0</v>
      </c>
      <c r="AG986" s="27">
        <f t="shared" si="540"/>
        <v>0</v>
      </c>
      <c r="AH986" s="27">
        <v>0</v>
      </c>
      <c r="AI986" s="27">
        <v>0</v>
      </c>
      <c r="AJ986" s="27">
        <v>0</v>
      </c>
      <c r="AK986" s="27">
        <v>0</v>
      </c>
      <c r="AL986" s="27">
        <v>0</v>
      </c>
      <c r="AM986" s="27">
        <v>0</v>
      </c>
      <c r="AN986" s="27">
        <f t="shared" si="541"/>
        <v>0</v>
      </c>
      <c r="AO986" s="27">
        <v>0</v>
      </c>
      <c r="AP986" s="30">
        <f t="shared" si="542"/>
        <v>0</v>
      </c>
      <c r="AQ986" s="30">
        <f t="shared" si="543"/>
        <v>0</v>
      </c>
      <c r="AR986" s="31">
        <f t="shared" si="544"/>
        <v>0</v>
      </c>
      <c r="AS986" s="31">
        <f t="shared" si="531"/>
        <v>0</v>
      </c>
      <c r="AT986" s="32">
        <f t="shared" si="545"/>
        <v>0</v>
      </c>
      <c r="AU986" s="24">
        <v>2746.0413814962781</v>
      </c>
      <c r="AV986" s="28">
        <f t="shared" si="546"/>
        <v>7.6259064213907934E-2</v>
      </c>
      <c r="AW986" s="30">
        <f t="shared" si="547"/>
        <v>9.7941347985048394E-4</v>
      </c>
      <c r="AX986" s="33">
        <f t="shared" si="548"/>
        <v>7.6259064213907934E-2</v>
      </c>
      <c r="AY986" s="30">
        <f t="shared" si="549"/>
        <v>9.7941347985048394E-4</v>
      </c>
      <c r="AZ986" s="31">
        <f t="shared" si="550"/>
        <v>0.9026796026026187</v>
      </c>
      <c r="BA986" s="31">
        <f t="shared" si="560"/>
        <v>2746.0413814962781</v>
      </c>
      <c r="BB986" s="33">
        <f t="shared" si="551"/>
        <v>0</v>
      </c>
      <c r="BC986" s="31">
        <f t="shared" si="552"/>
        <v>0.47726296443792404</v>
      </c>
      <c r="BD986" s="30">
        <f t="shared" si="553"/>
        <v>5.1785395250972211E-4</v>
      </c>
      <c r="BE986" s="31">
        <f t="shared" si="554"/>
        <v>0.94406540281993045</v>
      </c>
      <c r="BF986" s="31">
        <f t="shared" si="555"/>
        <v>0.49731018408900479</v>
      </c>
      <c r="BG986" s="31">
        <f t="shared" si="556"/>
        <v>0.75474906745268611</v>
      </c>
      <c r="BH986" s="24">
        <v>61.11</v>
      </c>
      <c r="BI986" s="24">
        <v>19.587614775500001</v>
      </c>
      <c r="BJ986" s="24">
        <f t="shared" si="529"/>
        <v>603.1476255413678</v>
      </c>
      <c r="BK986" s="28">
        <f t="shared" si="561"/>
        <v>0.3015738127706839</v>
      </c>
      <c r="BL986" s="28" t="str">
        <f t="shared" si="557"/>
        <v>TRUETRUE</v>
      </c>
      <c r="BM986" s="24" t="str">
        <f t="shared" si="558"/>
        <v>FALSETRUE</v>
      </c>
      <c r="BN986" s="28">
        <v>0.44179999999999997</v>
      </c>
      <c r="BO986" s="28">
        <f t="shared" si="559"/>
        <v>0.39271111111111107</v>
      </c>
      <c r="BP986" s="24">
        <v>6.55</v>
      </c>
      <c r="BQ986" s="24">
        <f t="shared" si="562"/>
        <v>501.7</v>
      </c>
      <c r="BR986" s="24">
        <v>10</v>
      </c>
      <c r="BS986" s="28">
        <v>17.439999999999998</v>
      </c>
      <c r="BT986" s="28">
        <v>1679.8207999999997</v>
      </c>
      <c r="BU986" s="24">
        <v>2.58</v>
      </c>
      <c r="BV986" s="28">
        <v>24.48</v>
      </c>
      <c r="BW986" s="28">
        <v>2357.9136000000003</v>
      </c>
      <c r="BX986" s="24">
        <v>2808</v>
      </c>
      <c r="BY986" s="24">
        <v>6356</v>
      </c>
      <c r="BZ986" s="24">
        <v>468</v>
      </c>
      <c r="CA986" s="24">
        <v>2257</v>
      </c>
      <c r="CB986" s="24">
        <v>1146</v>
      </c>
      <c r="CC986" s="24">
        <v>6229</v>
      </c>
      <c r="CD986" s="24">
        <v>51.54</v>
      </c>
      <c r="CE986" s="24">
        <v>28.02</v>
      </c>
      <c r="CF986" s="24">
        <v>104.85</v>
      </c>
      <c r="CG986" s="24">
        <v>5886</v>
      </c>
      <c r="CH986" s="24">
        <v>3746</v>
      </c>
      <c r="CI986" s="24">
        <v>38.89</v>
      </c>
      <c r="CJ986" s="24" t="s">
        <v>98</v>
      </c>
      <c r="CK986" s="24">
        <v>2684</v>
      </c>
      <c r="CL986" s="28">
        <v>1.02</v>
      </c>
      <c r="CM986" s="28">
        <v>3.65</v>
      </c>
      <c r="CN986" s="24">
        <v>886</v>
      </c>
      <c r="CO986" s="24">
        <v>33.11</v>
      </c>
      <c r="CP986" s="24">
        <v>1126</v>
      </c>
      <c r="CQ986" s="24">
        <v>3159</v>
      </c>
      <c r="CR986" s="24">
        <v>732</v>
      </c>
      <c r="CS986" s="24">
        <v>5017</v>
      </c>
      <c r="CT986" s="24">
        <v>544</v>
      </c>
      <c r="CU986" s="24">
        <v>1052</v>
      </c>
      <c r="CV986" s="24">
        <v>775</v>
      </c>
      <c r="CW986" s="24">
        <v>390</v>
      </c>
      <c r="CX986" s="24">
        <v>70.56</v>
      </c>
      <c r="CY986" s="24">
        <v>97.41</v>
      </c>
      <c r="CZ986" s="24">
        <v>79.900000000000006</v>
      </c>
      <c r="DA986" s="24">
        <v>31.28</v>
      </c>
      <c r="DB986" s="24">
        <v>508</v>
      </c>
      <c r="DC986" s="24">
        <v>3.33</v>
      </c>
      <c r="DD986" s="24">
        <v>10.54</v>
      </c>
      <c r="DE986" s="24">
        <v>496</v>
      </c>
      <c r="DF986" s="24">
        <v>18.54</v>
      </c>
      <c r="DG986" s="24">
        <v>15.13</v>
      </c>
      <c r="DH986" s="24">
        <v>6.21</v>
      </c>
    </row>
    <row r="987" spans="1:112" ht="12.3" customHeight="1">
      <c r="A987" s="24">
        <v>998</v>
      </c>
      <c r="B987" s="24" t="s">
        <v>256</v>
      </c>
      <c r="C987" s="24" t="s">
        <v>257</v>
      </c>
      <c r="D987" s="25" t="s">
        <v>258</v>
      </c>
      <c r="E987" s="25" t="s">
        <v>259</v>
      </c>
      <c r="F987" s="25" t="s">
        <v>260</v>
      </c>
      <c r="G987" s="25" t="s">
        <v>261</v>
      </c>
      <c r="H987" s="25" t="s">
        <v>2848</v>
      </c>
      <c r="I987" s="26">
        <v>52931</v>
      </c>
      <c r="J987" s="27">
        <v>67270.736470191245</v>
      </c>
      <c r="K987" s="27">
        <f t="shared" si="534"/>
        <v>11311.3547</v>
      </c>
      <c r="L987" s="24">
        <v>10483</v>
      </c>
      <c r="M987" s="24">
        <v>1876</v>
      </c>
      <c r="N987" s="24">
        <v>973</v>
      </c>
      <c r="O987" s="24">
        <f t="shared" si="535"/>
        <v>2849</v>
      </c>
      <c r="P987" s="28">
        <v>21.37</v>
      </c>
      <c r="Q987" s="28">
        <f t="shared" si="536"/>
        <v>0.41548513964656525</v>
      </c>
      <c r="R987" s="29">
        <v>0.41075971535351324</v>
      </c>
      <c r="S987" s="29">
        <v>0.50672836064366922</v>
      </c>
      <c r="T987" s="29">
        <v>0.48196610076321433</v>
      </c>
      <c r="U987" s="28" t="s">
        <v>262</v>
      </c>
      <c r="V987" s="28" t="s">
        <v>119</v>
      </c>
      <c r="W987" s="28">
        <v>0.38697167219954626</v>
      </c>
      <c r="X987" s="27">
        <v>26031.869381964909</v>
      </c>
      <c r="Y987" s="30">
        <f t="shared" si="537"/>
        <v>2.0847044746139911E-3</v>
      </c>
      <c r="Z987" s="27">
        <f t="shared" si="538"/>
        <v>20873.869381964909</v>
      </c>
      <c r="AA987" s="27">
        <v>79</v>
      </c>
      <c r="AB987" s="27">
        <v>0</v>
      </c>
      <c r="AC987" s="27">
        <v>441</v>
      </c>
      <c r="AD987" s="27">
        <v>4424</v>
      </c>
      <c r="AE987" s="27">
        <v>40150</v>
      </c>
      <c r="AF987" s="27">
        <f t="shared" si="539"/>
        <v>40150</v>
      </c>
      <c r="AG987" s="27">
        <f t="shared" si="540"/>
        <v>4</v>
      </c>
      <c r="AH987" s="27">
        <v>79</v>
      </c>
      <c r="AI987" s="27">
        <v>0</v>
      </c>
      <c r="AJ987" s="27">
        <v>664</v>
      </c>
      <c r="AK987" s="27">
        <v>4428</v>
      </c>
      <c r="AL987" s="27">
        <v>40150</v>
      </c>
      <c r="AM987" s="27">
        <v>40818</v>
      </c>
      <c r="AN987" s="27">
        <f t="shared" si="541"/>
        <v>4</v>
      </c>
      <c r="AO987" s="27">
        <v>5158</v>
      </c>
      <c r="AP987" s="30">
        <f t="shared" si="542"/>
        <v>2.9829233134252022E-3</v>
      </c>
      <c r="AQ987" s="30">
        <f t="shared" si="543"/>
        <v>0</v>
      </c>
      <c r="AR987" s="31">
        <f t="shared" si="544"/>
        <v>0.19814174404138277</v>
      </c>
      <c r="AS987" s="31">
        <f t="shared" si="531"/>
        <v>0.19814174404138277</v>
      </c>
      <c r="AT987" s="32">
        <f t="shared" si="545"/>
        <v>7.6675242024228374E-2</v>
      </c>
      <c r="AU987" s="24">
        <v>10598.767129873373</v>
      </c>
      <c r="AV987" s="28">
        <f t="shared" si="546"/>
        <v>0.29433353357000958</v>
      </c>
      <c r="AW987" s="30">
        <f t="shared" si="547"/>
        <v>3.7801962733489407E-3</v>
      </c>
      <c r="AX987" s="33">
        <f t="shared" si="548"/>
        <v>0.29433353357000958</v>
      </c>
      <c r="AY987" s="30">
        <f t="shared" si="549"/>
        <v>3.7801962733489407E-3</v>
      </c>
      <c r="AZ987" s="31">
        <f t="shared" si="550"/>
        <v>0.92565476067753749</v>
      </c>
      <c r="BA987" s="31">
        <f t="shared" si="560"/>
        <v>10598.767129873373</v>
      </c>
      <c r="BB987" s="33">
        <f t="shared" si="551"/>
        <v>0</v>
      </c>
      <c r="BC987" s="31">
        <f t="shared" si="552"/>
        <v>0.54358266986702009</v>
      </c>
      <c r="BD987" s="30">
        <f t="shared" si="553"/>
        <v>-8.9821883881121114E-4</v>
      </c>
      <c r="BE987" s="31">
        <f t="shared" si="554"/>
        <v>0.93858194016674201</v>
      </c>
      <c r="BF987" s="31">
        <f t="shared" si="555"/>
        <v>0.44254610561363411</v>
      </c>
      <c r="BG987" s="31">
        <f t="shared" si="556"/>
        <v>0.67163567367630961</v>
      </c>
      <c r="BH987" s="24">
        <v>99.3</v>
      </c>
      <c r="BI987" s="24">
        <v>50.283006848900001</v>
      </c>
      <c r="BJ987" s="24">
        <f t="shared" ref="BJ987:BJ1050" si="563">J987/BI987</f>
        <v>1337.8423584003085</v>
      </c>
      <c r="BK987" s="28">
        <f t="shared" si="561"/>
        <v>0.66892117920015426</v>
      </c>
      <c r="BL987" s="28" t="str">
        <f t="shared" si="557"/>
        <v>FALSETRUE</v>
      </c>
      <c r="BM987" s="24" t="str">
        <f t="shared" si="558"/>
        <v>TRUETRUE</v>
      </c>
      <c r="BN987" s="28">
        <v>0.38319999999999999</v>
      </c>
      <c r="BO987" s="28">
        <f t="shared" si="559"/>
        <v>0.34062222222222222</v>
      </c>
      <c r="BP987" s="24">
        <v>2.88</v>
      </c>
      <c r="BQ987" s="24">
        <f t="shared" si="562"/>
        <v>441.75806451612902</v>
      </c>
      <c r="BR987" s="24">
        <v>62</v>
      </c>
      <c r="BS987" s="28">
        <v>3.79</v>
      </c>
      <c r="BT987" s="28">
        <v>2006.0849000000001</v>
      </c>
      <c r="BU987" s="24">
        <v>1.07</v>
      </c>
      <c r="BV987" s="28">
        <v>6.6</v>
      </c>
      <c r="BW987" s="28">
        <v>3493.4459999999999</v>
      </c>
      <c r="BX987" s="24">
        <v>13536</v>
      </c>
      <c r="BY987" s="24">
        <v>35325</v>
      </c>
      <c r="BZ987" s="24">
        <v>4070</v>
      </c>
      <c r="CA987" s="24">
        <v>10797</v>
      </c>
      <c r="CB987" s="24">
        <v>5631</v>
      </c>
      <c r="CC987" s="24">
        <v>36503</v>
      </c>
      <c r="CD987" s="24">
        <v>49.84</v>
      </c>
      <c r="CE987" s="24">
        <v>31.04</v>
      </c>
      <c r="CF987" s="24">
        <v>94.07</v>
      </c>
      <c r="CG987" s="24">
        <v>52560</v>
      </c>
      <c r="CH987" s="24">
        <v>371</v>
      </c>
      <c r="CI987" s="24">
        <v>0.7</v>
      </c>
      <c r="CJ987" s="24" t="s">
        <v>98</v>
      </c>
      <c r="CK987" s="24">
        <v>13699</v>
      </c>
      <c r="CL987" s="28">
        <v>1.05</v>
      </c>
      <c r="CM987" s="28">
        <v>4.03</v>
      </c>
      <c r="CN987" s="24">
        <v>5776</v>
      </c>
      <c r="CO987" s="24">
        <v>42.29</v>
      </c>
      <c r="CP987" s="24">
        <v>5632</v>
      </c>
      <c r="CQ987" s="24">
        <v>10690</v>
      </c>
      <c r="CR987" s="24">
        <v>10059</v>
      </c>
      <c r="CS987" s="24">
        <v>27389</v>
      </c>
      <c r="CT987" s="24">
        <v>2819</v>
      </c>
      <c r="CU987" s="24">
        <v>5211</v>
      </c>
      <c r="CV987" s="24">
        <v>3880</v>
      </c>
      <c r="CW987" s="24">
        <v>3352</v>
      </c>
      <c r="CX987" s="24">
        <v>76.92</v>
      </c>
      <c r="CY987" s="24">
        <v>97.68</v>
      </c>
      <c r="CZ987" s="24">
        <v>82.89</v>
      </c>
      <c r="DA987" s="24">
        <v>47.99</v>
      </c>
      <c r="DB987" s="24">
        <v>1267</v>
      </c>
      <c r="DC987" s="24">
        <v>2.83</v>
      </c>
      <c r="DD987" s="24">
        <v>10.130000000000001</v>
      </c>
      <c r="DE987" s="24">
        <v>1361</v>
      </c>
      <c r="DF987" s="24">
        <v>9.9600000000000009</v>
      </c>
      <c r="DG987" s="24">
        <v>7.13</v>
      </c>
      <c r="DH987" s="24">
        <v>2.75</v>
      </c>
    </row>
    <row r="988" spans="1:112" ht="12.3" customHeight="1">
      <c r="A988" s="24">
        <v>999</v>
      </c>
      <c r="B988" s="24" t="s">
        <v>256</v>
      </c>
      <c r="C988" s="24" t="s">
        <v>257</v>
      </c>
      <c r="D988" s="25" t="s">
        <v>258</v>
      </c>
      <c r="E988" s="25" t="s">
        <v>259</v>
      </c>
      <c r="F988" s="25" t="s">
        <v>998</v>
      </c>
      <c r="G988" s="25" t="s">
        <v>999</v>
      </c>
      <c r="H988" s="25" t="s">
        <v>2848</v>
      </c>
      <c r="I988" s="26">
        <v>34704</v>
      </c>
      <c r="J988" s="27">
        <v>44105.791284153274</v>
      </c>
      <c r="K988" s="27">
        <f t="shared" si="534"/>
        <v>7898.6303999999991</v>
      </c>
      <c r="L988" s="24">
        <v>6437</v>
      </c>
      <c r="M988" s="24">
        <v>1422</v>
      </c>
      <c r="N988" s="24">
        <v>475</v>
      </c>
      <c r="O988" s="24">
        <f t="shared" si="535"/>
        <v>1897</v>
      </c>
      <c r="P988" s="28">
        <v>22.759999999999998</v>
      </c>
      <c r="Q988" s="28">
        <f t="shared" si="536"/>
        <v>0.42515710131256568</v>
      </c>
      <c r="R988" s="29">
        <v>0.41075971535351324</v>
      </c>
      <c r="S988" s="29">
        <v>0.50672836064366922</v>
      </c>
      <c r="T988" s="29">
        <v>0.48196610076321433</v>
      </c>
      <c r="U988" s="28" t="s">
        <v>262</v>
      </c>
      <c r="V988" s="28" t="s">
        <v>119</v>
      </c>
      <c r="W988" s="28">
        <v>0.41214203365754204</v>
      </c>
      <c r="X988" s="27">
        <v>18177.850515926024</v>
      </c>
      <c r="Y988" s="30">
        <f t="shared" si="537"/>
        <v>1.4557328078662495E-3</v>
      </c>
      <c r="Z988" s="27">
        <f t="shared" si="538"/>
        <v>18013.850515926024</v>
      </c>
      <c r="AA988" s="27">
        <v>0</v>
      </c>
      <c r="AB988" s="27">
        <v>0</v>
      </c>
      <c r="AC988" s="27">
        <v>32</v>
      </c>
      <c r="AD988" s="27">
        <v>0</v>
      </c>
      <c r="AE988" s="27">
        <v>0</v>
      </c>
      <c r="AF988" s="27">
        <f t="shared" si="539"/>
        <v>32</v>
      </c>
      <c r="AG988" s="27">
        <f t="shared" si="540"/>
        <v>1</v>
      </c>
      <c r="AH988" s="27">
        <v>0</v>
      </c>
      <c r="AI988" s="27">
        <v>0</v>
      </c>
      <c r="AJ988" s="27">
        <v>164</v>
      </c>
      <c r="AK988" s="27">
        <v>0</v>
      </c>
      <c r="AL988" s="27">
        <v>34</v>
      </c>
      <c r="AM988" s="27">
        <v>198</v>
      </c>
      <c r="AN988" s="27">
        <f t="shared" si="541"/>
        <v>2</v>
      </c>
      <c r="AO988" s="27">
        <v>164</v>
      </c>
      <c r="AP988" s="30">
        <f t="shared" si="542"/>
        <v>9.4842850601344159E-5</v>
      </c>
      <c r="AQ988" s="30">
        <f t="shared" si="543"/>
        <v>0</v>
      </c>
      <c r="AR988" s="31">
        <f t="shared" si="544"/>
        <v>9.0219687886813633E-3</v>
      </c>
      <c r="AS988" s="31">
        <f t="shared" si="531"/>
        <v>9.0219687886813633E-3</v>
      </c>
      <c r="AT988" s="32">
        <f t="shared" si="545"/>
        <v>3.7183325641620083E-3</v>
      </c>
      <c r="AU988" s="24">
        <v>2629.8783167687757</v>
      </c>
      <c r="AV988" s="28">
        <f t="shared" si="546"/>
        <v>7.3033152662818304E-2</v>
      </c>
      <c r="AW988" s="30">
        <f t="shared" si="547"/>
        <v>9.3798232290525708E-4</v>
      </c>
      <c r="AX988" s="33">
        <f t="shared" si="548"/>
        <v>7.3033152662818304E-2</v>
      </c>
      <c r="AY988" s="30">
        <f t="shared" si="549"/>
        <v>9.3798232290525708E-4</v>
      </c>
      <c r="AZ988" s="31">
        <f t="shared" si="550"/>
        <v>0.90233973783971999</v>
      </c>
      <c r="BA988" s="31">
        <f t="shared" si="560"/>
        <v>2629.8783167687757</v>
      </c>
      <c r="BB988" s="33">
        <f t="shared" si="551"/>
        <v>0</v>
      </c>
      <c r="BC988" s="31">
        <f t="shared" si="552"/>
        <v>0.46204420195201718</v>
      </c>
      <c r="BD988" s="30">
        <f t="shared" si="553"/>
        <v>1.3608899572649055E-3</v>
      </c>
      <c r="BE988" s="31">
        <f t="shared" si="554"/>
        <v>0.94732989351257069</v>
      </c>
      <c r="BF988" s="31">
        <f t="shared" si="555"/>
        <v>0.45364255332599296</v>
      </c>
      <c r="BG988" s="31">
        <f t="shared" si="556"/>
        <v>0.68847633737251379</v>
      </c>
      <c r="BH988" s="24">
        <v>89.46</v>
      </c>
      <c r="BI988" s="24">
        <v>236.183932535</v>
      </c>
      <c r="BJ988" s="24">
        <f t="shared" si="563"/>
        <v>186.74340295192289</v>
      </c>
      <c r="BK988" s="28">
        <f t="shared" si="561"/>
        <v>9.3371701475961438E-2</v>
      </c>
      <c r="BL988" s="28" t="str">
        <f t="shared" si="557"/>
        <v>FALSETRUE</v>
      </c>
      <c r="BM988" s="24" t="str">
        <f t="shared" si="558"/>
        <v>FALSETRUE</v>
      </c>
      <c r="BN988" s="28">
        <v>0.51329999999999998</v>
      </c>
      <c r="BO988" s="28">
        <f t="shared" si="559"/>
        <v>0.45626666666666665</v>
      </c>
      <c r="BP988" s="24">
        <v>5.39</v>
      </c>
      <c r="BQ988" s="24">
        <f t="shared" si="562"/>
        <v>255.24</v>
      </c>
      <c r="BR988" s="24">
        <v>25</v>
      </c>
      <c r="BS988" s="28">
        <v>5.89</v>
      </c>
      <c r="BT988" s="28">
        <v>2044.0655999999999</v>
      </c>
      <c r="BU988" s="24">
        <v>1.83</v>
      </c>
      <c r="BV988" s="28">
        <v>7.129999999999999</v>
      </c>
      <c r="BW988" s="28">
        <v>2474.3951999999995</v>
      </c>
      <c r="BX988" s="24">
        <v>11248</v>
      </c>
      <c r="BY988" s="24">
        <v>21912</v>
      </c>
      <c r="BZ988" s="24">
        <v>1544</v>
      </c>
      <c r="CA988" s="24">
        <v>8912</v>
      </c>
      <c r="CB988" s="24">
        <v>4753</v>
      </c>
      <c r="CC988" s="24">
        <v>21039</v>
      </c>
      <c r="CD988" s="24">
        <v>58.38</v>
      </c>
      <c r="CE988" s="24">
        <v>26.89</v>
      </c>
      <c r="CF988" s="24">
        <v>98.25</v>
      </c>
      <c r="CG988" s="24">
        <v>31047</v>
      </c>
      <c r="CH988" s="24">
        <v>3657</v>
      </c>
      <c r="CI988" s="24">
        <v>10.54</v>
      </c>
      <c r="CJ988" s="24" t="s">
        <v>98</v>
      </c>
      <c r="CK988" s="24">
        <v>8590</v>
      </c>
      <c r="CL988" s="28">
        <v>1.02</v>
      </c>
      <c r="CM988" s="28">
        <v>4.1100000000000003</v>
      </c>
      <c r="CN988" s="24">
        <v>3640</v>
      </c>
      <c r="CO988" s="24">
        <v>42.44</v>
      </c>
      <c r="CP988" s="24">
        <v>2194</v>
      </c>
      <c r="CQ988" s="24">
        <v>3334</v>
      </c>
      <c r="CR988" s="24">
        <v>853</v>
      </c>
      <c r="CS988" s="24">
        <v>6381</v>
      </c>
      <c r="CT988" s="24">
        <v>2184</v>
      </c>
      <c r="CU988" s="24">
        <v>4393</v>
      </c>
      <c r="CV988" s="24">
        <v>3132</v>
      </c>
      <c r="CW988" s="24">
        <v>1677</v>
      </c>
      <c r="CX988" s="24">
        <v>70.61</v>
      </c>
      <c r="CY988" s="24">
        <v>97.45</v>
      </c>
      <c r="CZ988" s="24">
        <v>79.709999999999994</v>
      </c>
      <c r="DA988" s="24">
        <v>36.79</v>
      </c>
      <c r="DB988" s="24">
        <v>1477</v>
      </c>
      <c r="DC988" s="24">
        <v>3.31</v>
      </c>
      <c r="DD988" s="24">
        <v>10.5</v>
      </c>
      <c r="DE988" s="24">
        <v>461</v>
      </c>
      <c r="DF988" s="24">
        <v>5.37</v>
      </c>
      <c r="DG988" s="24">
        <v>7.68</v>
      </c>
      <c r="DH988" s="24">
        <v>4.99</v>
      </c>
    </row>
    <row r="989" spans="1:112" ht="12.3" customHeight="1">
      <c r="A989" s="24">
        <v>1000</v>
      </c>
      <c r="B989" s="24" t="s">
        <v>256</v>
      </c>
      <c r="C989" s="24" t="s">
        <v>257</v>
      </c>
      <c r="D989" s="25" t="s">
        <v>258</v>
      </c>
      <c r="E989" s="25" t="s">
        <v>259</v>
      </c>
      <c r="F989" s="25" t="s">
        <v>1903</v>
      </c>
      <c r="G989" s="25" t="s">
        <v>1904</v>
      </c>
      <c r="H989" s="25" t="s">
        <v>2848</v>
      </c>
      <c r="I989" s="26">
        <v>13124</v>
      </c>
      <c r="J989" s="27">
        <v>16679.472245655474</v>
      </c>
      <c r="K989" s="27">
        <f t="shared" si="534"/>
        <v>3645.8471999999997</v>
      </c>
      <c r="L989" s="24">
        <v>2319</v>
      </c>
      <c r="M989" s="24">
        <v>658</v>
      </c>
      <c r="N989" s="24">
        <v>234</v>
      </c>
      <c r="O989" s="24">
        <f t="shared" si="535"/>
        <v>892</v>
      </c>
      <c r="P989" s="28">
        <v>27.779999999999998</v>
      </c>
      <c r="Q989" s="28">
        <f t="shared" si="536"/>
        <v>0.4580993440765701</v>
      </c>
      <c r="R989" s="29">
        <v>0.41075971535351324</v>
      </c>
      <c r="S989" s="29">
        <v>0.50672836064366922</v>
      </c>
      <c r="T989" s="29">
        <v>0.48196610076321433</v>
      </c>
      <c r="U989" s="28" t="s">
        <v>262</v>
      </c>
      <c r="V989" s="28" t="s">
        <v>119</v>
      </c>
      <c r="W989" s="28">
        <v>0.5030450656856994</v>
      </c>
      <c r="X989" s="27">
        <v>8390.5262114185571</v>
      </c>
      <c r="Y989" s="30">
        <f t="shared" si="537"/>
        <v>6.7193666657795542E-4</v>
      </c>
      <c r="Z989" s="27">
        <f t="shared" si="538"/>
        <v>8390.5262114185571</v>
      </c>
      <c r="AA989" s="27">
        <v>0</v>
      </c>
      <c r="AB989" s="27">
        <v>0</v>
      </c>
      <c r="AC989" s="27">
        <v>32</v>
      </c>
      <c r="AD989" s="27">
        <v>0</v>
      </c>
      <c r="AE989" s="27">
        <v>0</v>
      </c>
      <c r="AF989" s="27">
        <f t="shared" si="539"/>
        <v>32</v>
      </c>
      <c r="AG989" s="27">
        <f t="shared" si="540"/>
        <v>1</v>
      </c>
      <c r="AH989" s="27">
        <v>0</v>
      </c>
      <c r="AI989" s="27">
        <v>0</v>
      </c>
      <c r="AJ989" s="27">
        <v>32</v>
      </c>
      <c r="AK989" s="27">
        <v>0</v>
      </c>
      <c r="AL989" s="27">
        <v>0</v>
      </c>
      <c r="AM989" s="27">
        <v>32</v>
      </c>
      <c r="AN989" s="27">
        <f t="shared" si="541"/>
        <v>1</v>
      </c>
      <c r="AO989" s="27">
        <v>0</v>
      </c>
      <c r="AP989" s="30">
        <f t="shared" si="542"/>
        <v>0</v>
      </c>
      <c r="AQ989" s="30">
        <f t="shared" si="543"/>
        <v>0</v>
      </c>
      <c r="AR989" s="31">
        <f t="shared" si="544"/>
        <v>0</v>
      </c>
      <c r="AS989" s="31">
        <f t="shared" si="531"/>
        <v>0</v>
      </c>
      <c r="AT989" s="32">
        <f t="shared" si="545"/>
        <v>0</v>
      </c>
      <c r="AU989" s="24">
        <v>2229.4957311190196</v>
      </c>
      <c r="AV989" s="28">
        <f t="shared" si="546"/>
        <v>6.191431027576063E-2</v>
      </c>
      <c r="AW989" s="30">
        <f t="shared" si="547"/>
        <v>7.9518035927676626E-4</v>
      </c>
      <c r="AX989" s="33">
        <f t="shared" si="548"/>
        <v>6.191431027576063E-2</v>
      </c>
      <c r="AY989" s="30">
        <f t="shared" si="549"/>
        <v>7.9518035927676626E-4</v>
      </c>
      <c r="AZ989" s="31">
        <f t="shared" si="550"/>
        <v>0.90116831615882798</v>
      </c>
      <c r="BA989" s="31">
        <f t="shared" si="560"/>
        <v>2229.4957311190196</v>
      </c>
      <c r="BB989" s="33">
        <f t="shared" si="551"/>
        <v>0</v>
      </c>
      <c r="BC989" s="31">
        <f t="shared" si="552"/>
        <v>0.45794744726270059</v>
      </c>
      <c r="BD989" s="30">
        <f t="shared" si="553"/>
        <v>6.7193666657795542E-4</v>
      </c>
      <c r="BE989" s="31">
        <f t="shared" si="554"/>
        <v>0.94466205774704537</v>
      </c>
      <c r="BF989" s="31">
        <f t="shared" si="555"/>
        <v>0.48279302003310759</v>
      </c>
      <c r="BG989" s="31">
        <f t="shared" si="556"/>
        <v>0.73271691049350929</v>
      </c>
      <c r="BH989" s="24">
        <v>55.62</v>
      </c>
      <c r="BI989" s="24">
        <v>113.045582267</v>
      </c>
      <c r="BJ989" s="24">
        <f t="shared" si="563"/>
        <v>147.54643137014037</v>
      </c>
      <c r="BK989" s="28">
        <f t="shared" si="561"/>
        <v>7.3773215685070184E-2</v>
      </c>
      <c r="BL989" s="28" t="str">
        <f t="shared" si="557"/>
        <v>TRUEFALSE</v>
      </c>
      <c r="BM989" s="24" t="str">
        <f t="shared" si="558"/>
        <v>FALSETRUE</v>
      </c>
      <c r="BN989" s="28">
        <v>0.44109999999999999</v>
      </c>
      <c r="BO989" s="28">
        <f t="shared" si="559"/>
        <v>0.39208888888888888</v>
      </c>
      <c r="BP989" s="24">
        <v>6.19</v>
      </c>
      <c r="BQ989" s="24">
        <f t="shared" si="562"/>
        <v>369.33333333333331</v>
      </c>
      <c r="BR989" s="24">
        <v>12</v>
      </c>
      <c r="BS989" s="28">
        <v>10.57</v>
      </c>
      <c r="BT989" s="28">
        <v>1387.2067999999999</v>
      </c>
      <c r="BU989" s="24">
        <v>1.03</v>
      </c>
      <c r="BV989" s="28">
        <v>21.529999999999998</v>
      </c>
      <c r="BW989" s="28">
        <v>2825.5971999999997</v>
      </c>
      <c r="BX989" s="24">
        <v>3768</v>
      </c>
      <c r="BY989" s="24">
        <v>8542</v>
      </c>
      <c r="BZ989" s="24">
        <v>814</v>
      </c>
      <c r="CA989" s="24">
        <v>2963</v>
      </c>
      <c r="CB989" s="24">
        <v>1667</v>
      </c>
      <c r="CC989" s="24">
        <v>8494</v>
      </c>
      <c r="CD989" s="24">
        <v>53.64</v>
      </c>
      <c r="CE989" s="24">
        <v>29.12</v>
      </c>
      <c r="CF989" s="24">
        <v>102.97</v>
      </c>
      <c r="CG989" s="24">
        <v>7299</v>
      </c>
      <c r="CH989" s="24">
        <v>5825</v>
      </c>
      <c r="CI989" s="24">
        <v>44.38</v>
      </c>
      <c r="CJ989" s="24" t="s">
        <v>98</v>
      </c>
      <c r="CK989" s="24">
        <v>3294</v>
      </c>
      <c r="CL989" s="28">
        <v>1.03</v>
      </c>
      <c r="CM989" s="28">
        <v>4.09</v>
      </c>
      <c r="CN989" s="24">
        <v>1330</v>
      </c>
      <c r="CO989" s="24">
        <v>40.47</v>
      </c>
      <c r="CP989" s="24">
        <v>1019</v>
      </c>
      <c r="CQ989" s="24">
        <v>2020</v>
      </c>
      <c r="CR989" s="24">
        <v>1393</v>
      </c>
      <c r="CS989" s="24">
        <v>4432</v>
      </c>
      <c r="CT989" s="24">
        <v>708</v>
      </c>
      <c r="CU989" s="24">
        <v>1507</v>
      </c>
      <c r="CV989" s="24">
        <v>1114</v>
      </c>
      <c r="CW989" s="24">
        <v>667</v>
      </c>
      <c r="CX989" s="24">
        <v>69.75</v>
      </c>
      <c r="CY989" s="24">
        <v>97.86</v>
      </c>
      <c r="CZ989" s="24">
        <v>80.72</v>
      </c>
      <c r="DA989" s="24">
        <v>39.630000000000003</v>
      </c>
      <c r="DB989" s="24">
        <v>664</v>
      </c>
      <c r="DC989" s="24">
        <v>2.54</v>
      </c>
      <c r="DD989" s="24">
        <v>10.16</v>
      </c>
      <c r="DE989" s="24">
        <v>317</v>
      </c>
      <c r="DF989" s="24">
        <v>9.65</v>
      </c>
      <c r="DG989" s="24">
        <v>10.89</v>
      </c>
      <c r="DH989" s="24">
        <v>5.51</v>
      </c>
    </row>
    <row r="990" spans="1:112" ht="12.3" customHeight="1">
      <c r="A990" s="24">
        <v>1001</v>
      </c>
      <c r="B990" s="24" t="s">
        <v>256</v>
      </c>
      <c r="C990" s="24" t="s">
        <v>257</v>
      </c>
      <c r="D990" s="25" t="s">
        <v>169</v>
      </c>
      <c r="E990" s="25" t="s">
        <v>1125</v>
      </c>
      <c r="F990" s="25" t="s">
        <v>1126</v>
      </c>
      <c r="G990" s="25" t="s">
        <v>1127</v>
      </c>
      <c r="H990" s="25" t="s">
        <v>2848</v>
      </c>
      <c r="I990" s="26">
        <v>18988</v>
      </c>
      <c r="J990" s="27">
        <v>24129</v>
      </c>
      <c r="K990" s="27">
        <f t="shared" si="534"/>
        <v>5045.1116000000002</v>
      </c>
      <c r="L990" s="24">
        <v>3466</v>
      </c>
      <c r="M990" s="24">
        <v>869</v>
      </c>
      <c r="N990" s="24">
        <v>385</v>
      </c>
      <c r="O990" s="24">
        <f t="shared" si="535"/>
        <v>1254</v>
      </c>
      <c r="P990" s="28">
        <v>26.57</v>
      </c>
      <c r="Q990" s="28">
        <f t="shared" si="536"/>
        <v>0.42227893824187696</v>
      </c>
      <c r="R990" s="29">
        <v>0.40522919018502468</v>
      </c>
      <c r="S990" s="29">
        <v>4.6647414065293873E-2</v>
      </c>
      <c r="T990" s="29">
        <v>0.32549557377242061</v>
      </c>
      <c r="U990" s="28" t="s">
        <v>237</v>
      </c>
      <c r="V990" s="28" t="s">
        <v>129</v>
      </c>
      <c r="W990" s="28">
        <v>0.40522919018502473</v>
      </c>
      <c r="X990" s="27">
        <v>9777.7751299744614</v>
      </c>
      <c r="Y990" s="30">
        <f t="shared" si="537"/>
        <v>7.8303141684281797E-4</v>
      </c>
      <c r="Z990" s="27">
        <f t="shared" si="538"/>
        <v>9534.7751299744614</v>
      </c>
      <c r="AA990" s="27">
        <v>0</v>
      </c>
      <c r="AB990" s="27">
        <v>0</v>
      </c>
      <c r="AC990" s="27">
        <v>881</v>
      </c>
      <c r="AD990" s="27">
        <v>0</v>
      </c>
      <c r="AE990" s="27">
        <v>3599</v>
      </c>
      <c r="AF990" s="27">
        <f t="shared" si="539"/>
        <v>3599</v>
      </c>
      <c r="AG990" s="27">
        <f t="shared" si="540"/>
        <v>2</v>
      </c>
      <c r="AH990" s="27">
        <v>0</v>
      </c>
      <c r="AI990" s="27">
        <v>0</v>
      </c>
      <c r="AJ990" s="27">
        <v>243</v>
      </c>
      <c r="AK990" s="27">
        <v>0</v>
      </c>
      <c r="AL990" s="27">
        <v>3647</v>
      </c>
      <c r="AM990" s="27">
        <v>3890</v>
      </c>
      <c r="AN990" s="27">
        <f t="shared" si="541"/>
        <v>2</v>
      </c>
      <c r="AO990" s="27">
        <v>243</v>
      </c>
      <c r="AP990" s="30">
        <f t="shared" si="542"/>
        <v>1.4052934570808921E-4</v>
      </c>
      <c r="AQ990" s="30">
        <f t="shared" si="543"/>
        <v>0</v>
      </c>
      <c r="AR990" s="31">
        <f t="shared" si="544"/>
        <v>2.4852279457221953E-2</v>
      </c>
      <c r="AS990" s="31">
        <f t="shared" si="531"/>
        <v>2.4852279457221953E-2</v>
      </c>
      <c r="AT990" s="32">
        <f t="shared" si="545"/>
        <v>1.0070869078701977E-2</v>
      </c>
      <c r="AU990" s="24">
        <v>2201.2049610850545</v>
      </c>
      <c r="AV990" s="28">
        <f t="shared" si="546"/>
        <v>6.1128660189342231E-2</v>
      </c>
      <c r="AW990" s="30">
        <f t="shared" si="547"/>
        <v>7.8509006649628472E-4</v>
      </c>
      <c r="AX990" s="33">
        <f t="shared" si="548"/>
        <v>6.1128660189342231E-2</v>
      </c>
      <c r="AY990" s="30">
        <f t="shared" si="549"/>
        <v>7.8509006649628472E-4</v>
      </c>
      <c r="AZ990" s="31">
        <f t="shared" si="550"/>
        <v>0.90108554427369936</v>
      </c>
      <c r="BA990" s="31">
        <f t="shared" si="560"/>
        <v>2201.2049610850545</v>
      </c>
      <c r="BB990" s="33">
        <f t="shared" si="551"/>
        <v>0</v>
      </c>
      <c r="BC990" s="31">
        <f t="shared" si="552"/>
        <v>0.45581446488268879</v>
      </c>
      <c r="BD990" s="30">
        <f t="shared" si="553"/>
        <v>6.4250207113472873E-4</v>
      </c>
      <c r="BE990" s="31">
        <f t="shared" si="554"/>
        <v>0.94454807808031227</v>
      </c>
      <c r="BF990" s="31">
        <f t="shared" si="555"/>
        <v>0.45018676656072659</v>
      </c>
      <c r="BG990" s="31">
        <f t="shared" si="556"/>
        <v>0.68323161904208585</v>
      </c>
      <c r="BH990" s="24">
        <v>79.209999999999994</v>
      </c>
      <c r="BI990" s="24">
        <v>142.89665788400001</v>
      </c>
      <c r="BJ990" s="24">
        <f t="shared" si="563"/>
        <v>168.85629347319886</v>
      </c>
      <c r="BK990" s="28">
        <f t="shared" si="561"/>
        <v>8.442814673659943E-2</v>
      </c>
      <c r="BL990" s="28" t="str">
        <f t="shared" si="557"/>
        <v>FALSETRUE</v>
      </c>
      <c r="BM990" s="24" t="str">
        <f t="shared" si="558"/>
        <v>FALSETRUE</v>
      </c>
      <c r="BN990" s="28">
        <v>0.39829999999999999</v>
      </c>
      <c r="BO990" s="28">
        <f t="shared" si="559"/>
        <v>0.35404444444444444</v>
      </c>
      <c r="BP990" s="24">
        <v>4.9400000000000004</v>
      </c>
      <c r="BQ990" s="24">
        <f t="shared" si="562"/>
        <v>217.28</v>
      </c>
      <c r="BR990" s="24">
        <v>25</v>
      </c>
      <c r="BS990" s="28">
        <v>8.23</v>
      </c>
      <c r="BT990" s="28">
        <v>1562.7123999999999</v>
      </c>
      <c r="BU990" s="24">
        <v>1.25</v>
      </c>
      <c r="BV990" s="28">
        <v>11.3</v>
      </c>
      <c r="BW990" s="28">
        <v>2145.6440000000002</v>
      </c>
      <c r="BX990" s="24">
        <v>5040</v>
      </c>
      <c r="BY990" s="24">
        <v>12654</v>
      </c>
      <c r="BZ990" s="24">
        <v>1294</v>
      </c>
      <c r="CA990" s="24">
        <v>3955</v>
      </c>
      <c r="CB990" s="24">
        <v>2342</v>
      </c>
      <c r="CC990" s="24">
        <v>12691</v>
      </c>
      <c r="CD990" s="24">
        <v>50.06</v>
      </c>
      <c r="CE990" s="24">
        <v>29.94</v>
      </c>
      <c r="CF990" s="24">
        <v>103.08</v>
      </c>
      <c r="CG990" s="24">
        <v>15040</v>
      </c>
      <c r="CH990" s="24">
        <v>3948</v>
      </c>
      <c r="CI990" s="24">
        <v>20.79</v>
      </c>
      <c r="CJ990" s="24" t="s">
        <v>98</v>
      </c>
      <c r="CK990" s="24">
        <v>4807</v>
      </c>
      <c r="CL990" s="28">
        <v>1.02</v>
      </c>
      <c r="CM990" s="28">
        <v>4.03</v>
      </c>
      <c r="CN990" s="24">
        <v>2165</v>
      </c>
      <c r="CO990" s="24">
        <v>45.07</v>
      </c>
      <c r="CP990" s="24">
        <v>1441</v>
      </c>
      <c r="CQ990" s="24">
        <v>2299</v>
      </c>
      <c r="CR990" s="24">
        <v>1569</v>
      </c>
      <c r="CS990" s="24">
        <v>5432</v>
      </c>
      <c r="CT990" s="24">
        <v>1066</v>
      </c>
      <c r="CU990" s="24">
        <v>1992</v>
      </c>
      <c r="CV990" s="24">
        <v>1626</v>
      </c>
      <c r="CW990" s="24">
        <v>1232</v>
      </c>
      <c r="CX990" s="24">
        <v>82.44</v>
      </c>
      <c r="CY990" s="24">
        <v>98.37</v>
      </c>
      <c r="CZ990" s="24">
        <v>82.83</v>
      </c>
      <c r="DA990" s="24">
        <v>45.8</v>
      </c>
      <c r="DB990" s="24">
        <v>778</v>
      </c>
      <c r="DC990" s="24">
        <v>2.17</v>
      </c>
      <c r="DD990" s="24">
        <v>9.68</v>
      </c>
      <c r="DE990" s="24">
        <v>394</v>
      </c>
      <c r="DF990" s="24">
        <v>8.1999999999999993</v>
      </c>
      <c r="DG990" s="24">
        <v>11.47</v>
      </c>
      <c r="DH990" s="24">
        <v>6.53</v>
      </c>
    </row>
    <row r="991" spans="1:112" ht="12.3" customHeight="1">
      <c r="A991" s="24">
        <v>1002</v>
      </c>
      <c r="B991" s="24" t="s">
        <v>256</v>
      </c>
      <c r="C991" s="24" t="s">
        <v>257</v>
      </c>
      <c r="D991" s="25" t="s">
        <v>804</v>
      </c>
      <c r="E991" s="25" t="s">
        <v>805</v>
      </c>
      <c r="F991" s="25" t="s">
        <v>804</v>
      </c>
      <c r="G991" s="25" t="s">
        <v>806</v>
      </c>
      <c r="H991" s="25" t="s">
        <v>2848</v>
      </c>
      <c r="I991" s="26">
        <v>21966</v>
      </c>
      <c r="J991" s="27">
        <v>26308</v>
      </c>
      <c r="K991" s="27">
        <f t="shared" si="534"/>
        <v>6747.9552000000003</v>
      </c>
      <c r="L991" s="24">
        <v>3585</v>
      </c>
      <c r="M991" s="24">
        <v>1108</v>
      </c>
      <c r="N991" s="24">
        <v>482</v>
      </c>
      <c r="O991" s="24">
        <f t="shared" si="535"/>
        <v>1590</v>
      </c>
      <c r="P991" s="28">
        <v>30.72</v>
      </c>
      <c r="Q991" s="28">
        <f t="shared" si="536"/>
        <v>0.44824634652422612</v>
      </c>
      <c r="R991" s="29">
        <v>0.47798291537250953</v>
      </c>
      <c r="S991" s="29">
        <v>8.5880971565853323E-2</v>
      </c>
      <c r="T991" s="29">
        <v>0.50573531286453499</v>
      </c>
      <c r="U991" s="28" t="s">
        <v>237</v>
      </c>
      <c r="V991" s="28" t="s">
        <v>129</v>
      </c>
      <c r="W991" s="28">
        <v>0.47798291537250953</v>
      </c>
      <c r="X991" s="27">
        <v>12574.77453761998</v>
      </c>
      <c r="Y991" s="30">
        <f t="shared" si="537"/>
        <v>1.0070229057003567E-3</v>
      </c>
      <c r="Z991" s="27">
        <f t="shared" si="538"/>
        <v>12574.77453761998</v>
      </c>
      <c r="AA991" s="27">
        <v>0</v>
      </c>
      <c r="AB991" s="27">
        <v>0</v>
      </c>
      <c r="AC991" s="27">
        <v>181</v>
      </c>
      <c r="AD991" s="27">
        <v>0</v>
      </c>
      <c r="AE991" s="27">
        <v>4347</v>
      </c>
      <c r="AF991" s="27">
        <f t="shared" si="539"/>
        <v>4347</v>
      </c>
      <c r="AG991" s="27">
        <f t="shared" si="540"/>
        <v>2</v>
      </c>
      <c r="AH991" s="27">
        <v>0</v>
      </c>
      <c r="AI991" s="27">
        <v>0</v>
      </c>
      <c r="AJ991" s="27">
        <v>181</v>
      </c>
      <c r="AK991" s="27">
        <v>0</v>
      </c>
      <c r="AL991" s="27">
        <v>4347</v>
      </c>
      <c r="AM991" s="27">
        <v>4347</v>
      </c>
      <c r="AN991" s="27">
        <f t="shared" si="541"/>
        <v>2</v>
      </c>
      <c r="AO991" s="27">
        <v>0</v>
      </c>
      <c r="AP991" s="30">
        <f t="shared" si="542"/>
        <v>0</v>
      </c>
      <c r="AQ991" s="30">
        <f t="shared" si="543"/>
        <v>0</v>
      </c>
      <c r="AR991" s="31">
        <f t="shared" si="544"/>
        <v>0</v>
      </c>
      <c r="AS991" s="31">
        <f t="shared" si="531"/>
        <v>0</v>
      </c>
      <c r="AT991" s="32">
        <f t="shared" si="545"/>
        <v>0</v>
      </c>
      <c r="AU991" s="24">
        <v>3454.3825293971263</v>
      </c>
      <c r="AV991" s="28">
        <f t="shared" si="546"/>
        <v>9.5930083539075825E-2</v>
      </c>
      <c r="AW991" s="30">
        <f t="shared" si="547"/>
        <v>1.2320531062092234E-3</v>
      </c>
      <c r="AX991" s="33">
        <f t="shared" si="548"/>
        <v>9.5930083539075825E-2</v>
      </c>
      <c r="AY991" s="30">
        <f t="shared" si="549"/>
        <v>1.2320531062092234E-3</v>
      </c>
      <c r="AZ991" s="31">
        <f t="shared" si="550"/>
        <v>0.90475203583987462</v>
      </c>
      <c r="BA991" s="31">
        <f t="shared" si="560"/>
        <v>3454.3825293971263</v>
      </c>
      <c r="BB991" s="33">
        <f t="shared" si="551"/>
        <v>0</v>
      </c>
      <c r="BC991" s="31">
        <f t="shared" si="552"/>
        <v>0.49288834491715328</v>
      </c>
      <c r="BD991" s="30">
        <f t="shared" si="553"/>
        <v>1.0070229057003567E-3</v>
      </c>
      <c r="BE991" s="31">
        <f t="shared" si="554"/>
        <v>0.94595961313338328</v>
      </c>
      <c r="BF991" s="31">
        <f t="shared" si="555"/>
        <v>0.47498318380386434</v>
      </c>
      <c r="BG991" s="31">
        <f t="shared" si="556"/>
        <v>0.72086421412901136</v>
      </c>
      <c r="BH991" s="24">
        <v>83.15</v>
      </c>
      <c r="BI991" s="24">
        <v>186.134803971</v>
      </c>
      <c r="BJ991" s="24">
        <f t="shared" si="563"/>
        <v>141.33842483375014</v>
      </c>
      <c r="BK991" s="28">
        <f t="shared" si="561"/>
        <v>7.0669212416875071E-2</v>
      </c>
      <c r="BL991" s="28" t="str">
        <f t="shared" si="557"/>
        <v>TRUETRUE</v>
      </c>
      <c r="BM991" s="24" t="str">
        <f t="shared" si="558"/>
        <v>TRUETRUE</v>
      </c>
      <c r="BN991" s="28">
        <v>0.49299999999999999</v>
      </c>
      <c r="BO991" s="28">
        <f t="shared" si="559"/>
        <v>0.43822222222222224</v>
      </c>
      <c r="BP991" s="24">
        <v>7.71</v>
      </c>
      <c r="BQ991" s="24">
        <f t="shared" si="562"/>
        <v>219</v>
      </c>
      <c r="BR991" s="24">
        <v>33</v>
      </c>
      <c r="BS991" s="28">
        <v>10.280000000000001</v>
      </c>
      <c r="BT991" s="28">
        <v>2258.1048000000005</v>
      </c>
      <c r="BU991" s="24">
        <v>1.38</v>
      </c>
      <c r="BV991" s="28">
        <v>22.42</v>
      </c>
      <c r="BW991" s="28">
        <v>4924.7772000000004</v>
      </c>
      <c r="BX991" s="24">
        <v>6868</v>
      </c>
      <c r="BY991" s="24">
        <v>13932</v>
      </c>
      <c r="BZ991" s="24">
        <v>1166</v>
      </c>
      <c r="CA991" s="24">
        <v>5407</v>
      </c>
      <c r="CB991" s="24">
        <v>2982</v>
      </c>
      <c r="CC991" s="24">
        <v>13577</v>
      </c>
      <c r="CD991" s="24">
        <v>57.67</v>
      </c>
      <c r="CE991" s="24">
        <v>27.61</v>
      </c>
      <c r="CF991" s="24">
        <v>102.28</v>
      </c>
      <c r="CG991" s="24">
        <v>18265</v>
      </c>
      <c r="CH991" s="24">
        <v>3701</v>
      </c>
      <c r="CI991" s="24">
        <v>16.850000000000001</v>
      </c>
      <c r="CJ991" s="24" t="s">
        <v>98</v>
      </c>
      <c r="CK991" s="24">
        <v>5323</v>
      </c>
      <c r="CL991" s="28">
        <v>1.02</v>
      </c>
      <c r="CM991" s="28">
        <v>4.2</v>
      </c>
      <c r="CN991" s="24">
        <v>2228</v>
      </c>
      <c r="CO991" s="24">
        <v>41.98</v>
      </c>
      <c r="CP991" s="24">
        <v>1949</v>
      </c>
      <c r="CQ991" s="24">
        <v>3224</v>
      </c>
      <c r="CR991" s="24">
        <v>1855</v>
      </c>
      <c r="CS991" s="24">
        <v>7227</v>
      </c>
      <c r="CT991" s="24">
        <v>1270</v>
      </c>
      <c r="CU991" s="24">
        <v>2765</v>
      </c>
      <c r="CV991" s="24">
        <v>2037</v>
      </c>
      <c r="CW991" s="24">
        <v>1158</v>
      </c>
      <c r="CX991" s="24">
        <v>71.11</v>
      </c>
      <c r="CY991" s="24">
        <v>97.77</v>
      </c>
      <c r="CZ991" s="24">
        <v>81.97</v>
      </c>
      <c r="DA991" s="24">
        <v>39.86</v>
      </c>
      <c r="DB991" s="24">
        <v>1353</v>
      </c>
      <c r="DC991" s="24">
        <v>2.46</v>
      </c>
      <c r="DD991" s="24">
        <v>12.23</v>
      </c>
      <c r="DE991" s="24">
        <v>483</v>
      </c>
      <c r="DF991" s="24">
        <v>9.1</v>
      </c>
      <c r="DG991" s="24">
        <v>14.36</v>
      </c>
      <c r="DH991" s="24">
        <v>5.78</v>
      </c>
    </row>
    <row r="992" spans="1:112" ht="12.3" customHeight="1">
      <c r="A992" s="24">
        <v>1003</v>
      </c>
      <c r="B992" s="24" t="s">
        <v>256</v>
      </c>
      <c r="C992" s="24" t="s">
        <v>257</v>
      </c>
      <c r="D992" s="25" t="s">
        <v>2032</v>
      </c>
      <c r="E992" s="25" t="s">
        <v>2033</v>
      </c>
      <c r="F992" s="25" t="s">
        <v>2119</v>
      </c>
      <c r="G992" s="25" t="s">
        <v>2120</v>
      </c>
      <c r="H992" s="25" t="s">
        <v>2848</v>
      </c>
      <c r="I992" s="26">
        <v>11214</v>
      </c>
      <c r="J992" s="27">
        <v>12989.952801724137</v>
      </c>
      <c r="K992" s="27">
        <f t="shared" si="534"/>
        <v>3261.0311999999999</v>
      </c>
      <c r="L992" s="24">
        <v>1929</v>
      </c>
      <c r="M992" s="24">
        <v>573</v>
      </c>
      <c r="N992" s="24">
        <v>218</v>
      </c>
      <c r="O992" s="24">
        <f t="shared" si="535"/>
        <v>791</v>
      </c>
      <c r="P992" s="28">
        <v>29.08</v>
      </c>
      <c r="Q992" s="28">
        <f t="shared" si="536"/>
        <v>0.42131368264780855</v>
      </c>
      <c r="R992" s="29">
        <v>0.46393018631383415</v>
      </c>
      <c r="S992" s="29">
        <v>7.8811545247957818E-2</v>
      </c>
      <c r="T992" s="29">
        <v>0.58206514157085709</v>
      </c>
      <c r="U992" s="28" t="s">
        <v>294</v>
      </c>
      <c r="V992" s="28" t="s">
        <v>295</v>
      </c>
      <c r="W992" s="28">
        <v>0.40301529350668702</v>
      </c>
      <c r="X992" s="27">
        <v>5235.1496410248646</v>
      </c>
      <c r="Y992" s="30">
        <f t="shared" si="537"/>
        <v>4.1924533815767726E-4</v>
      </c>
      <c r="Z992" s="27">
        <f t="shared" si="538"/>
        <v>5235.1496410248646</v>
      </c>
      <c r="AA992" s="27">
        <v>0</v>
      </c>
      <c r="AB992" s="27">
        <v>0</v>
      </c>
      <c r="AC992" s="27">
        <v>72</v>
      </c>
      <c r="AD992" s="27">
        <v>0</v>
      </c>
      <c r="AE992" s="27">
        <v>5888</v>
      </c>
      <c r="AF992" s="27">
        <f t="shared" si="539"/>
        <v>5888</v>
      </c>
      <c r="AG992" s="27">
        <f t="shared" si="540"/>
        <v>2</v>
      </c>
      <c r="AH992" s="27">
        <v>0</v>
      </c>
      <c r="AI992" s="27">
        <v>0</v>
      </c>
      <c r="AJ992" s="27">
        <v>0</v>
      </c>
      <c r="AK992" s="27">
        <v>0</v>
      </c>
      <c r="AL992" s="27">
        <v>5888</v>
      </c>
      <c r="AM992" s="27">
        <v>5888</v>
      </c>
      <c r="AN992" s="27">
        <f t="shared" si="541"/>
        <v>1</v>
      </c>
      <c r="AO992" s="27">
        <v>0</v>
      </c>
      <c r="AP992" s="30">
        <f t="shared" si="542"/>
        <v>0</v>
      </c>
      <c r="AQ992" s="30">
        <f t="shared" si="543"/>
        <v>0</v>
      </c>
      <c r="AR992" s="31">
        <f t="shared" si="544"/>
        <v>0</v>
      </c>
      <c r="AS992" s="31">
        <f t="shared" si="531"/>
        <v>0</v>
      </c>
      <c r="AT992" s="32">
        <f t="shared" si="545"/>
        <v>0</v>
      </c>
      <c r="AU992" s="24">
        <v>1537.9063600215177</v>
      </c>
      <c r="AV992" s="28">
        <f t="shared" si="546"/>
        <v>4.2708496912728433E-2</v>
      </c>
      <c r="AW992" s="30">
        <f t="shared" si="547"/>
        <v>5.485154848366248E-4</v>
      </c>
      <c r="AX992" s="33">
        <f t="shared" si="548"/>
        <v>4.2708496912728433E-2</v>
      </c>
      <c r="AY992" s="30">
        <f t="shared" si="549"/>
        <v>5.485154848366248E-4</v>
      </c>
      <c r="AZ992" s="31">
        <f t="shared" si="550"/>
        <v>0.89914489453007918</v>
      </c>
      <c r="BA992" s="31">
        <f t="shared" si="560"/>
        <v>1537.9063600215177</v>
      </c>
      <c r="BB992" s="33">
        <f t="shared" si="551"/>
        <v>0</v>
      </c>
      <c r="BC992" s="31">
        <f t="shared" si="552"/>
        <v>0.46859452591888057</v>
      </c>
      <c r="BD992" s="30">
        <f t="shared" si="553"/>
        <v>4.1924533815767726E-4</v>
      </c>
      <c r="BE992" s="31">
        <f t="shared" si="554"/>
        <v>0.94368356040519297</v>
      </c>
      <c r="BF992" s="31">
        <f t="shared" si="555"/>
        <v>0.44903936641667919</v>
      </c>
      <c r="BG992" s="31">
        <f t="shared" si="556"/>
        <v>0.68149025275516528</v>
      </c>
      <c r="BH992" s="24">
        <v>26.74</v>
      </c>
      <c r="BI992" s="24">
        <v>398.68130955499998</v>
      </c>
      <c r="BJ992" s="24">
        <f t="shared" si="563"/>
        <v>32.582296913349815</v>
      </c>
      <c r="BK992" s="28">
        <f t="shared" si="561"/>
        <v>1.6291148456674908E-2</v>
      </c>
      <c r="BL992" s="28" t="str">
        <f t="shared" si="557"/>
        <v>FALSEFALSE</v>
      </c>
      <c r="BM992" s="24" t="str">
        <f t="shared" si="558"/>
        <v>FALSEFALSE</v>
      </c>
      <c r="BN992" s="28">
        <v>0.53359999999999996</v>
      </c>
      <c r="BO992" s="28">
        <f t="shared" si="559"/>
        <v>0.47431111111111107</v>
      </c>
      <c r="BP992" s="24">
        <v>9.68</v>
      </c>
      <c r="BQ992" s="24">
        <f t="shared" si="562"/>
        <v>212</v>
      </c>
      <c r="BR992" s="24">
        <v>18</v>
      </c>
      <c r="BS992" s="28">
        <v>15.73</v>
      </c>
      <c r="BT992" s="28">
        <v>1763.9621999999999</v>
      </c>
      <c r="BU992" s="24">
        <v>0.89</v>
      </c>
      <c r="BV992" s="28">
        <v>11.800000000000002</v>
      </c>
      <c r="BW992" s="28">
        <v>1323.2520000000004</v>
      </c>
      <c r="BX992" s="24">
        <v>3724</v>
      </c>
      <c r="BY992" s="24">
        <v>6979</v>
      </c>
      <c r="BZ992" s="24">
        <v>511</v>
      </c>
      <c r="CA992" s="24">
        <v>2988</v>
      </c>
      <c r="CB992" s="24">
        <v>1528</v>
      </c>
      <c r="CC992" s="24">
        <v>6698</v>
      </c>
      <c r="CD992" s="24">
        <v>60.68</v>
      </c>
      <c r="CE992" s="24">
        <v>26.6</v>
      </c>
      <c r="CF992" s="24">
        <v>105.69</v>
      </c>
      <c r="CG992" s="24">
        <v>2999</v>
      </c>
      <c r="CH992" s="24">
        <v>8215</v>
      </c>
      <c r="CI992" s="24">
        <v>73.260000000000005</v>
      </c>
      <c r="CJ992" s="24" t="s">
        <v>1980</v>
      </c>
      <c r="CK992" s="24">
        <v>2858</v>
      </c>
      <c r="CL992" s="28">
        <v>1.01</v>
      </c>
      <c r="CM992" s="28">
        <v>3.98</v>
      </c>
      <c r="CN992" s="24">
        <v>1125</v>
      </c>
      <c r="CO992" s="24">
        <v>39.5</v>
      </c>
      <c r="CP992" s="24">
        <v>1246</v>
      </c>
      <c r="CQ992" s="24">
        <v>1720</v>
      </c>
      <c r="CR992" s="24">
        <v>799</v>
      </c>
      <c r="CS992" s="24">
        <v>3816</v>
      </c>
      <c r="CT992" s="24">
        <v>702</v>
      </c>
      <c r="CU992" s="24">
        <v>1445</v>
      </c>
      <c r="CV992" s="24">
        <v>957</v>
      </c>
      <c r="CW992" s="24">
        <v>547</v>
      </c>
      <c r="CX992" s="24">
        <v>69.16</v>
      </c>
      <c r="CY992" s="24">
        <v>95.51</v>
      </c>
      <c r="CZ992" s="24">
        <v>74.650000000000006</v>
      </c>
      <c r="DA992" s="24">
        <v>37.08</v>
      </c>
      <c r="DB992" s="24">
        <v>847</v>
      </c>
      <c r="DC992" s="24">
        <v>5.72</v>
      </c>
      <c r="DD992" s="24">
        <v>9.9</v>
      </c>
      <c r="DE992" s="24">
        <v>300</v>
      </c>
      <c r="DF992" s="24">
        <v>10.53</v>
      </c>
      <c r="DG992" s="24">
        <v>7.06</v>
      </c>
      <c r="DH992" s="24">
        <v>9.1199999999999992</v>
      </c>
    </row>
    <row r="993" spans="1:112" ht="12.3" customHeight="1">
      <c r="A993" s="24">
        <v>1004</v>
      </c>
      <c r="B993" s="24" t="s">
        <v>256</v>
      </c>
      <c r="C993" s="24" t="s">
        <v>257</v>
      </c>
      <c r="D993" s="25" t="s">
        <v>2032</v>
      </c>
      <c r="E993" s="25" t="s">
        <v>2033</v>
      </c>
      <c r="F993" s="25" t="s">
        <v>2034</v>
      </c>
      <c r="G993" s="25" t="s">
        <v>2035</v>
      </c>
      <c r="H993" s="25" t="s">
        <v>2848</v>
      </c>
      <c r="I993" s="26">
        <v>16626</v>
      </c>
      <c r="J993" s="27">
        <v>19259.047198275861</v>
      </c>
      <c r="K993" s="27">
        <f t="shared" si="534"/>
        <v>6058.5143999999991</v>
      </c>
      <c r="L993" s="24">
        <v>2507</v>
      </c>
      <c r="M993" s="24">
        <v>980</v>
      </c>
      <c r="N993" s="24">
        <v>457</v>
      </c>
      <c r="O993" s="24">
        <f t="shared" si="535"/>
        <v>1437</v>
      </c>
      <c r="P993" s="28">
        <v>36.44</v>
      </c>
      <c r="Q993" s="28">
        <f t="shared" si="536"/>
        <v>0.45953875231993319</v>
      </c>
      <c r="R993" s="29">
        <v>0.46393018631383415</v>
      </c>
      <c r="S993" s="29">
        <v>7.8811545247957818E-2</v>
      </c>
      <c r="T993" s="29">
        <v>0.58206514157085709</v>
      </c>
      <c r="U993" s="28" t="s">
        <v>294</v>
      </c>
      <c r="V993" s="28" t="s">
        <v>295</v>
      </c>
      <c r="W993" s="28">
        <v>0.50501641318375767</v>
      </c>
      <c r="X993" s="27">
        <v>9726.1349374099718</v>
      </c>
      <c r="Y993" s="30">
        <f t="shared" si="537"/>
        <v>7.7889592665079574E-4</v>
      </c>
      <c r="Z993" s="27">
        <f t="shared" si="538"/>
        <v>9726.1349374099718</v>
      </c>
      <c r="AA993" s="27">
        <v>0</v>
      </c>
      <c r="AB993" s="27">
        <v>0</v>
      </c>
      <c r="AC993" s="27">
        <v>20</v>
      </c>
      <c r="AD993" s="27">
        <v>0</v>
      </c>
      <c r="AE993" s="27">
        <v>0</v>
      </c>
      <c r="AF993" s="27">
        <f t="shared" si="539"/>
        <v>20</v>
      </c>
      <c r="AG993" s="27">
        <f t="shared" si="540"/>
        <v>1</v>
      </c>
      <c r="AH993" s="27">
        <v>0</v>
      </c>
      <c r="AI993" s="27">
        <v>0</v>
      </c>
      <c r="AJ993" s="27">
        <v>20</v>
      </c>
      <c r="AK993" s="27">
        <v>0</v>
      </c>
      <c r="AL993" s="27">
        <v>0</v>
      </c>
      <c r="AM993" s="27">
        <v>20</v>
      </c>
      <c r="AN993" s="27">
        <f t="shared" si="541"/>
        <v>1</v>
      </c>
      <c r="AO993" s="27">
        <v>0</v>
      </c>
      <c r="AP993" s="30">
        <f t="shared" si="542"/>
        <v>0</v>
      </c>
      <c r="AQ993" s="30">
        <f t="shared" si="543"/>
        <v>0</v>
      </c>
      <c r="AR993" s="31">
        <f t="shared" si="544"/>
        <v>0</v>
      </c>
      <c r="AS993" s="31">
        <f t="shared" si="531"/>
        <v>0</v>
      </c>
      <c r="AT993" s="32">
        <f t="shared" si="545"/>
        <v>0</v>
      </c>
      <c r="AU993" s="24">
        <v>2343.2761571726355</v>
      </c>
      <c r="AV993" s="28">
        <f t="shared" si="546"/>
        <v>6.507405465367698E-2</v>
      </c>
      <c r="AW993" s="30">
        <f t="shared" si="547"/>
        <v>8.3576171532294559E-4</v>
      </c>
      <c r="AX993" s="33">
        <f t="shared" si="548"/>
        <v>6.507405465367698E-2</v>
      </c>
      <c r="AY993" s="30">
        <f t="shared" si="549"/>
        <v>8.3576171532294559E-4</v>
      </c>
      <c r="AZ993" s="31">
        <f t="shared" si="550"/>
        <v>0.90150120990275551</v>
      </c>
      <c r="BA993" s="31">
        <f t="shared" si="560"/>
        <v>2343.2761571726355</v>
      </c>
      <c r="BB993" s="33">
        <f t="shared" si="551"/>
        <v>0</v>
      </c>
      <c r="BC993" s="31">
        <f t="shared" si="552"/>
        <v>0.47683515029008888</v>
      </c>
      <c r="BD993" s="30">
        <f t="shared" si="553"/>
        <v>7.7889592665079574E-4</v>
      </c>
      <c r="BE993" s="31">
        <f t="shared" si="554"/>
        <v>0.9450762363906976</v>
      </c>
      <c r="BF993" s="31">
        <f t="shared" si="555"/>
        <v>0.48362384850036871</v>
      </c>
      <c r="BG993" s="31">
        <f t="shared" si="556"/>
        <v>0.73397782778605813</v>
      </c>
      <c r="BH993" s="24">
        <v>36.29</v>
      </c>
      <c r="BI993" s="24">
        <v>572.96801045999996</v>
      </c>
      <c r="BJ993" s="24">
        <f t="shared" si="563"/>
        <v>33.612779154658185</v>
      </c>
      <c r="BK993" s="28">
        <f t="shared" si="561"/>
        <v>1.6806389577329092E-2</v>
      </c>
      <c r="BL993" s="28" t="str">
        <f t="shared" si="557"/>
        <v>TRUEFALSE</v>
      </c>
      <c r="BM993" s="24" t="str">
        <f t="shared" si="558"/>
        <v>FALSEFALSE</v>
      </c>
      <c r="BN993" s="28">
        <v>0.52510000000000001</v>
      </c>
      <c r="BO993" s="28">
        <f t="shared" si="559"/>
        <v>0.46675555555555559</v>
      </c>
      <c r="BP993" s="24">
        <v>10.14</v>
      </c>
      <c r="BQ993" s="24">
        <f t="shared" si="562"/>
        <v>165.71428571428572</v>
      </c>
      <c r="BR993" s="24">
        <v>28</v>
      </c>
      <c r="BS993" s="28">
        <v>23.160000000000004</v>
      </c>
      <c r="BT993" s="28">
        <v>3850.5816000000004</v>
      </c>
      <c r="BU993" s="24">
        <v>4.17</v>
      </c>
      <c r="BV993" s="28">
        <v>14.829999999999998</v>
      </c>
      <c r="BW993" s="28">
        <v>2465.6357999999996</v>
      </c>
      <c r="BX993" s="24">
        <v>5433</v>
      </c>
      <c r="BY993" s="24">
        <v>10346</v>
      </c>
      <c r="BZ993" s="24">
        <v>847</v>
      </c>
      <c r="CA993" s="24">
        <v>4294</v>
      </c>
      <c r="CB993" s="24">
        <v>2343</v>
      </c>
      <c r="CC993" s="24">
        <v>9989</v>
      </c>
      <c r="CD993" s="24">
        <v>60.7</v>
      </c>
      <c r="CE993" s="24">
        <v>26.82</v>
      </c>
      <c r="CF993" s="24">
        <v>109.42</v>
      </c>
      <c r="CG993" s="24">
        <v>6034</v>
      </c>
      <c r="CH993" s="24">
        <v>10592</v>
      </c>
      <c r="CI993" s="24">
        <v>63.71</v>
      </c>
      <c r="CJ993" s="24" t="s">
        <v>1980</v>
      </c>
      <c r="CK993" s="24">
        <v>4049</v>
      </c>
      <c r="CL993" s="28">
        <v>1.02</v>
      </c>
      <c r="CM993" s="28">
        <v>4.2</v>
      </c>
      <c r="CN993" s="24">
        <v>1429</v>
      </c>
      <c r="CO993" s="24">
        <v>35.450000000000003</v>
      </c>
      <c r="CP993" s="24">
        <v>1230</v>
      </c>
      <c r="CQ993" s="24">
        <v>2100</v>
      </c>
      <c r="CR993" s="24">
        <v>1247</v>
      </c>
      <c r="CS993" s="24">
        <v>4640</v>
      </c>
      <c r="CT993" s="24">
        <v>1028</v>
      </c>
      <c r="CU993" s="24">
        <v>2187</v>
      </c>
      <c r="CV993" s="24">
        <v>1458</v>
      </c>
      <c r="CW993" s="24">
        <v>701</v>
      </c>
      <c r="CX993" s="24">
        <v>72.040000000000006</v>
      </c>
      <c r="CY993" s="24">
        <v>96.56</v>
      </c>
      <c r="CZ993" s="24">
        <v>75.040000000000006</v>
      </c>
      <c r="DA993" s="24">
        <v>30.95</v>
      </c>
      <c r="DB993" s="24">
        <v>1327</v>
      </c>
      <c r="DC993" s="24">
        <v>4.47</v>
      </c>
      <c r="DD993" s="24">
        <v>12.8</v>
      </c>
      <c r="DE993" s="24">
        <v>659</v>
      </c>
      <c r="DF993" s="24">
        <v>16.350000000000001</v>
      </c>
      <c r="DG993" s="24">
        <v>8.39</v>
      </c>
      <c r="DH993" s="24">
        <v>11.71</v>
      </c>
    </row>
    <row r="994" spans="1:112" ht="12.3" customHeight="1">
      <c r="A994" s="24">
        <v>1005</v>
      </c>
      <c r="B994" s="24" t="s">
        <v>195</v>
      </c>
      <c r="C994" s="24" t="s">
        <v>196</v>
      </c>
      <c r="D994" s="25" t="s">
        <v>1818</v>
      </c>
      <c r="E994" s="25" t="s">
        <v>1819</v>
      </c>
      <c r="F994" s="25" t="s">
        <v>1820</v>
      </c>
      <c r="G994" s="25" t="s">
        <v>1821</v>
      </c>
      <c r="H994" s="25" t="s">
        <v>195</v>
      </c>
      <c r="I994" s="26">
        <v>7678</v>
      </c>
      <c r="J994" s="27">
        <v>9082.4258529633662</v>
      </c>
      <c r="K994" s="27">
        <f t="shared" si="534"/>
        <v>4287.3951999999999</v>
      </c>
      <c r="L994" s="24">
        <v>874</v>
      </c>
      <c r="M994" s="24">
        <v>867</v>
      </c>
      <c r="N994" s="24">
        <v>238</v>
      </c>
      <c r="O994" s="24">
        <f t="shared" si="535"/>
        <v>1105</v>
      </c>
      <c r="P994" s="28">
        <v>55.84</v>
      </c>
      <c r="Q994" s="28">
        <f t="shared" si="536"/>
        <v>0.52475939601982591</v>
      </c>
      <c r="R994" s="29">
        <v>0.6005044004260085</v>
      </c>
      <c r="S994" s="29">
        <v>0.18480457951297216</v>
      </c>
      <c r="T994" s="29">
        <v>0.44405079686826004</v>
      </c>
      <c r="U994" s="28" t="s">
        <v>294</v>
      </c>
      <c r="V994" s="28" t="s">
        <v>295</v>
      </c>
      <c r="W994" s="28">
        <v>0.66178546380896219</v>
      </c>
      <c r="X994" s="27">
        <v>6010.6174056138707</v>
      </c>
      <c r="Y994" s="30">
        <f t="shared" si="537"/>
        <v>4.8134695272238531E-4</v>
      </c>
      <c r="Z994" s="27">
        <f t="shared" si="538"/>
        <v>5743.6174056138707</v>
      </c>
      <c r="AA994" s="27">
        <v>0</v>
      </c>
      <c r="AB994" s="27">
        <v>0</v>
      </c>
      <c r="AC994" s="27">
        <v>0</v>
      </c>
      <c r="AD994" s="27">
        <v>267</v>
      </c>
      <c r="AE994" s="27">
        <v>3153</v>
      </c>
      <c r="AF994" s="27">
        <f t="shared" si="539"/>
        <v>3153</v>
      </c>
      <c r="AG994" s="27">
        <f t="shared" si="540"/>
        <v>2</v>
      </c>
      <c r="AH994" s="27">
        <v>0</v>
      </c>
      <c r="AI994" s="27">
        <v>0</v>
      </c>
      <c r="AJ994" s="27">
        <v>0</v>
      </c>
      <c r="AK994" s="27">
        <v>267</v>
      </c>
      <c r="AL994" s="27">
        <v>3153</v>
      </c>
      <c r="AM994" s="27">
        <v>3153</v>
      </c>
      <c r="AN994" s="27">
        <f t="shared" si="541"/>
        <v>2</v>
      </c>
      <c r="AO994" s="27">
        <v>267</v>
      </c>
      <c r="AP994" s="30">
        <f t="shared" si="542"/>
        <v>1.5440878725950542E-4</v>
      </c>
      <c r="AQ994" s="30">
        <f t="shared" si="543"/>
        <v>0</v>
      </c>
      <c r="AR994" s="31">
        <f t="shared" si="544"/>
        <v>4.4421393341493344E-2</v>
      </c>
      <c r="AS994" s="31">
        <f t="shared" si="531"/>
        <v>4.4421393341493344E-2</v>
      </c>
      <c r="AT994" s="32">
        <f t="shared" si="545"/>
        <v>2.9397432395540522E-2</v>
      </c>
      <c r="AU994" s="24">
        <v>360.01129231207545</v>
      </c>
      <c r="AV994" s="28">
        <f t="shared" si="546"/>
        <v>9.9977095913970481E-3</v>
      </c>
      <c r="AW994" s="30">
        <f t="shared" si="547"/>
        <v>1.2840298582707921E-4</v>
      </c>
      <c r="AX994" s="33">
        <f t="shared" si="548"/>
        <v>9.9977095913970481E-3</v>
      </c>
      <c r="AY994" s="30">
        <f t="shared" si="549"/>
        <v>1.2840298582707921E-4</v>
      </c>
      <c r="AZ994" s="31">
        <f t="shared" si="550"/>
        <v>0.89569866117831787</v>
      </c>
      <c r="BA994" s="31">
        <f t="shared" si="560"/>
        <v>360.01129231207545</v>
      </c>
      <c r="BB994" s="33">
        <f t="shared" si="551"/>
        <v>0</v>
      </c>
      <c r="BC994" s="31">
        <f t="shared" si="552"/>
        <v>0.50206692373190787</v>
      </c>
      <c r="BD994" s="30">
        <f t="shared" si="553"/>
        <v>3.2693816546287987E-4</v>
      </c>
      <c r="BE994" s="31">
        <f t="shared" si="554"/>
        <v>0.94332611908071051</v>
      </c>
      <c r="BF994" s="31">
        <f t="shared" si="555"/>
        <v>0.53519764328079844</v>
      </c>
      <c r="BG994" s="31">
        <f t="shared" si="556"/>
        <v>0.81224944731227122</v>
      </c>
      <c r="BH994" s="24">
        <v>100</v>
      </c>
      <c r="BI994" s="24">
        <v>6.5133237170599996</v>
      </c>
      <c r="BJ994" s="24">
        <f t="shared" si="563"/>
        <v>1394.4379624759406</v>
      </c>
      <c r="BK994" s="28">
        <f t="shared" si="561"/>
        <v>0.69721898123797033</v>
      </c>
      <c r="BL994" s="28" t="str">
        <f t="shared" si="557"/>
        <v>TRUETRUE</v>
      </c>
      <c r="BM994" s="24" t="str">
        <f t="shared" si="558"/>
        <v>TRUETRUE</v>
      </c>
      <c r="BN994" s="28">
        <v>0.38579999999999998</v>
      </c>
      <c r="BO994" s="28">
        <f t="shared" si="559"/>
        <v>0.34293333333333331</v>
      </c>
      <c r="BP994" s="24">
        <v>10.36</v>
      </c>
      <c r="BQ994" s="24">
        <f t="shared" si="562"/>
        <v>77.714285714285708</v>
      </c>
      <c r="BR994" s="24">
        <v>7</v>
      </c>
      <c r="BS994" s="28">
        <v>12.58</v>
      </c>
      <c r="BT994" s="28">
        <v>965.89239999999995</v>
      </c>
      <c r="BU994" s="24">
        <v>0.25</v>
      </c>
      <c r="BV994" s="28">
        <v>43.87</v>
      </c>
      <c r="BW994" s="28">
        <v>3368.3386</v>
      </c>
      <c r="BX994" s="24">
        <v>1994</v>
      </c>
      <c r="BY994" s="24">
        <v>5169</v>
      </c>
      <c r="BZ994" s="24">
        <v>515</v>
      </c>
      <c r="CA994" s="24">
        <v>1587</v>
      </c>
      <c r="CB994" s="24">
        <v>847</v>
      </c>
      <c r="CC994" s="24">
        <v>5244</v>
      </c>
      <c r="CD994" s="24">
        <v>48.54</v>
      </c>
      <c r="CE994" s="24">
        <v>31.13</v>
      </c>
      <c r="CF994" s="24">
        <v>98.14</v>
      </c>
      <c r="CG994" s="24">
        <v>7678</v>
      </c>
      <c r="CH994" s="24">
        <v>0</v>
      </c>
      <c r="CI994" s="24">
        <v>0</v>
      </c>
      <c r="CJ994" s="24" t="s">
        <v>98</v>
      </c>
      <c r="CK994" s="24">
        <v>2042</v>
      </c>
      <c r="CL994" s="28">
        <v>1.03</v>
      </c>
      <c r="CM994" s="28">
        <v>3.85</v>
      </c>
      <c r="CN994" s="24">
        <v>786</v>
      </c>
      <c r="CO994" s="24">
        <v>38.57</v>
      </c>
      <c r="CP994" s="24">
        <v>70</v>
      </c>
      <c r="CQ994" s="24">
        <v>393</v>
      </c>
      <c r="CR994" s="24">
        <v>52</v>
      </c>
      <c r="CS994" s="24">
        <v>544</v>
      </c>
      <c r="CT994" s="24">
        <v>428</v>
      </c>
      <c r="CU994" s="24">
        <v>763</v>
      </c>
      <c r="CV994" s="24">
        <v>545</v>
      </c>
      <c r="CW994" s="24">
        <v>420</v>
      </c>
      <c r="CX994" s="24">
        <v>77.959999999999994</v>
      </c>
      <c r="CY994" s="24">
        <v>94.9</v>
      </c>
      <c r="CZ994" s="24">
        <v>78.08</v>
      </c>
      <c r="DA994" s="24">
        <v>44.92</v>
      </c>
      <c r="DB994" s="24">
        <v>659</v>
      </c>
      <c r="DC994" s="24">
        <v>5.54</v>
      </c>
      <c r="DD994" s="24">
        <v>13.59</v>
      </c>
      <c r="DE994" s="24">
        <v>30</v>
      </c>
      <c r="DF994" s="24">
        <v>1.47</v>
      </c>
      <c r="DG994" s="24">
        <v>47.15</v>
      </c>
      <c r="DH994" s="24">
        <v>6.57</v>
      </c>
    </row>
    <row r="995" spans="1:112" ht="12.3" customHeight="1">
      <c r="A995" s="24">
        <v>1006</v>
      </c>
      <c r="B995" s="24" t="s">
        <v>195</v>
      </c>
      <c r="C995" s="24" t="s">
        <v>196</v>
      </c>
      <c r="D995" s="25" t="s">
        <v>1818</v>
      </c>
      <c r="E995" s="25" t="s">
        <v>1819</v>
      </c>
      <c r="F995" s="25" t="s">
        <v>162</v>
      </c>
      <c r="G995" s="25" t="s">
        <v>2329</v>
      </c>
      <c r="H995" s="25" t="s">
        <v>195</v>
      </c>
      <c r="I995" s="26">
        <v>4251</v>
      </c>
      <c r="J995" s="27">
        <v>5028.5741470366329</v>
      </c>
      <c r="K995" s="27">
        <f t="shared" si="534"/>
        <v>1756.9382999999998</v>
      </c>
      <c r="L995" s="24">
        <v>572</v>
      </c>
      <c r="M995" s="24">
        <v>251</v>
      </c>
      <c r="N995" s="24">
        <v>152</v>
      </c>
      <c r="O995" s="24">
        <f t="shared" si="535"/>
        <v>403</v>
      </c>
      <c r="P995" s="28">
        <v>41.33</v>
      </c>
      <c r="Q995" s="28">
        <f t="shared" si="536"/>
        <v>0.45142870650902156</v>
      </c>
      <c r="R995" s="29">
        <v>0.6005044004260085</v>
      </c>
      <c r="S995" s="29">
        <v>0.18480457951297216</v>
      </c>
      <c r="T995" s="29">
        <v>0.44405079686826004</v>
      </c>
      <c r="U995" s="28" t="s">
        <v>294</v>
      </c>
      <c r="V995" s="28" t="s">
        <v>295</v>
      </c>
      <c r="W995" s="28">
        <v>0.48982079547321655</v>
      </c>
      <c r="X995" s="27">
        <v>2463.1001887975349</v>
      </c>
      <c r="Y995" s="30">
        <f t="shared" si="537"/>
        <v>1.9725191109656699E-4</v>
      </c>
      <c r="Z995" s="27">
        <f t="shared" si="538"/>
        <v>2463.1001887975349</v>
      </c>
      <c r="AA995" s="27">
        <v>0</v>
      </c>
      <c r="AB995" s="27">
        <v>0</v>
      </c>
      <c r="AC995" s="27">
        <v>0</v>
      </c>
      <c r="AD995" s="27">
        <v>0</v>
      </c>
      <c r="AE995" s="27">
        <v>0</v>
      </c>
      <c r="AF995" s="27">
        <f t="shared" si="539"/>
        <v>0</v>
      </c>
      <c r="AG995" s="27">
        <f t="shared" si="540"/>
        <v>0</v>
      </c>
      <c r="AH995" s="27">
        <v>0</v>
      </c>
      <c r="AI995" s="27">
        <v>0</v>
      </c>
      <c r="AJ995" s="27">
        <v>0</v>
      </c>
      <c r="AK995" s="27">
        <v>0</v>
      </c>
      <c r="AL995" s="27">
        <v>0</v>
      </c>
      <c r="AM995" s="27">
        <v>0</v>
      </c>
      <c r="AN995" s="27">
        <f t="shared" si="541"/>
        <v>0</v>
      </c>
      <c r="AO995" s="27">
        <v>0</v>
      </c>
      <c r="AP995" s="30">
        <f t="shared" si="542"/>
        <v>0</v>
      </c>
      <c r="AQ995" s="30">
        <f t="shared" si="543"/>
        <v>0</v>
      </c>
      <c r="AR995" s="31">
        <f t="shared" si="544"/>
        <v>0</v>
      </c>
      <c r="AS995" s="31">
        <f t="shared" si="531"/>
        <v>0</v>
      </c>
      <c r="AT995" s="32">
        <f t="shared" si="545"/>
        <v>0</v>
      </c>
      <c r="AU995" s="24">
        <v>611.78617354604751</v>
      </c>
      <c r="AV995" s="28">
        <f t="shared" si="546"/>
        <v>1.6989635119121126E-2</v>
      </c>
      <c r="AW995" s="30">
        <f t="shared" si="547"/>
        <v>2.18201964906536E-4</v>
      </c>
      <c r="AX995" s="33">
        <f t="shared" si="548"/>
        <v>1.6989635119121126E-2</v>
      </c>
      <c r="AY995" s="30">
        <f t="shared" si="549"/>
        <v>2.18201964906536E-4</v>
      </c>
      <c r="AZ995" s="31">
        <f t="shared" si="550"/>
        <v>0.89643529300285851</v>
      </c>
      <c r="BA995" s="31">
        <f t="shared" si="560"/>
        <v>611.78617354604751</v>
      </c>
      <c r="BB995" s="33">
        <f t="shared" si="551"/>
        <v>0</v>
      </c>
      <c r="BC995" s="31">
        <f t="shared" si="552"/>
        <v>0.504643109515996</v>
      </c>
      <c r="BD995" s="30">
        <f t="shared" si="553"/>
        <v>1.9725191109656699E-4</v>
      </c>
      <c r="BE995" s="31">
        <f t="shared" si="554"/>
        <v>0.94282393463312553</v>
      </c>
      <c r="BF995" s="31">
        <f t="shared" si="555"/>
        <v>0.47761399400581289</v>
      </c>
      <c r="BG995" s="31">
        <f t="shared" si="556"/>
        <v>0.7248568963826495</v>
      </c>
      <c r="BH995" s="24">
        <v>0</v>
      </c>
      <c r="BI995" s="24">
        <v>113.86752096799999</v>
      </c>
      <c r="BJ995" s="24">
        <f t="shared" si="563"/>
        <v>44.161619611002202</v>
      </c>
      <c r="BK995" s="28">
        <f t="shared" si="561"/>
        <v>2.20808098055011E-2</v>
      </c>
      <c r="BL995" s="28" t="str">
        <f t="shared" si="557"/>
        <v>TRUEFALSE</v>
      </c>
      <c r="BM995" s="24" t="str">
        <f t="shared" si="558"/>
        <v>TRUEFALSE</v>
      </c>
      <c r="BN995" s="28">
        <v>0.56320000000000003</v>
      </c>
      <c r="BO995" s="28">
        <f t="shared" si="559"/>
        <v>0.5006222222222223</v>
      </c>
      <c r="BP995" s="24">
        <v>20.14</v>
      </c>
      <c r="BQ995" s="24">
        <f t="shared" si="562"/>
        <v>138.77777777777777</v>
      </c>
      <c r="BR995" s="24">
        <v>9</v>
      </c>
      <c r="BS995" s="28">
        <v>26.56</v>
      </c>
      <c r="BT995" s="28">
        <v>1129.0655999999999</v>
      </c>
      <c r="BU995" s="24">
        <v>1.82</v>
      </c>
      <c r="BV995" s="28">
        <v>43.019999999999996</v>
      </c>
      <c r="BW995" s="28">
        <v>1828.7801999999999</v>
      </c>
      <c r="BX995" s="24">
        <v>1488</v>
      </c>
      <c r="BY995" s="24">
        <v>2642</v>
      </c>
      <c r="BZ995" s="24">
        <v>121</v>
      </c>
      <c r="CA995" s="24">
        <v>1179</v>
      </c>
      <c r="CB995" s="24">
        <v>599</v>
      </c>
      <c r="CC995" s="24">
        <v>2473</v>
      </c>
      <c r="CD995" s="24">
        <v>60.9</v>
      </c>
      <c r="CE995" s="24">
        <v>24.81</v>
      </c>
      <c r="CF995" s="24">
        <v>113.62</v>
      </c>
      <c r="CG995" s="24">
        <v>0</v>
      </c>
      <c r="CH995" s="24">
        <v>4251</v>
      </c>
      <c r="CI995" s="24">
        <v>100</v>
      </c>
      <c r="CJ995" s="24" t="s">
        <v>1980</v>
      </c>
      <c r="CK995" s="24">
        <v>1011</v>
      </c>
      <c r="CL995" s="28">
        <v>1.02</v>
      </c>
      <c r="CM995" s="28">
        <v>4.2699999999999996</v>
      </c>
      <c r="CN995" s="24">
        <v>373</v>
      </c>
      <c r="CO995" s="24">
        <v>36.97</v>
      </c>
      <c r="CP995" s="24">
        <v>241</v>
      </c>
      <c r="CQ995" s="24">
        <v>611</v>
      </c>
      <c r="CR995" s="24">
        <v>273</v>
      </c>
      <c r="CS995" s="24">
        <v>1249</v>
      </c>
      <c r="CT995" s="24">
        <v>272</v>
      </c>
      <c r="CU995" s="24">
        <v>495</v>
      </c>
      <c r="CV995" s="24">
        <v>309</v>
      </c>
      <c r="CW995" s="24">
        <v>165</v>
      </c>
      <c r="CX995" s="24">
        <v>64.3</v>
      </c>
      <c r="CY995" s="24">
        <v>87.77</v>
      </c>
      <c r="CZ995" s="24">
        <v>61.68</v>
      </c>
      <c r="DA995" s="24">
        <v>24.96</v>
      </c>
      <c r="DB995" s="24">
        <v>662</v>
      </c>
      <c r="DC995" s="24">
        <v>14.65</v>
      </c>
      <c r="DD995" s="24">
        <v>21.61</v>
      </c>
      <c r="DE995" s="24">
        <v>65</v>
      </c>
      <c r="DF995" s="24">
        <v>6.44</v>
      </c>
      <c r="DG995" s="24">
        <v>14.57</v>
      </c>
      <c r="DH995" s="24">
        <v>15.69</v>
      </c>
    </row>
    <row r="996" spans="1:112" ht="12.3" customHeight="1">
      <c r="A996" s="24">
        <v>1007</v>
      </c>
      <c r="B996" s="24" t="s">
        <v>195</v>
      </c>
      <c r="C996" s="24" t="s">
        <v>196</v>
      </c>
      <c r="D996" s="25" t="s">
        <v>639</v>
      </c>
      <c r="E996" s="25" t="s">
        <v>640</v>
      </c>
      <c r="F996" s="25" t="s">
        <v>1703</v>
      </c>
      <c r="G996" s="25" t="s">
        <v>1704</v>
      </c>
      <c r="H996" s="25" t="s">
        <v>195</v>
      </c>
      <c r="I996" s="26">
        <v>5667</v>
      </c>
      <c r="J996" s="27">
        <v>6586.7434972787078</v>
      </c>
      <c r="K996" s="27">
        <f t="shared" si="534"/>
        <v>1493.8211999999999</v>
      </c>
      <c r="L996" s="24">
        <v>989</v>
      </c>
      <c r="M996" s="24">
        <v>266</v>
      </c>
      <c r="N996" s="24">
        <v>88</v>
      </c>
      <c r="O996" s="24">
        <f t="shared" si="535"/>
        <v>354</v>
      </c>
      <c r="P996" s="28">
        <v>26.36</v>
      </c>
      <c r="Q996" s="28">
        <f t="shared" si="536"/>
        <v>0.40259304828584203</v>
      </c>
      <c r="R996" s="29">
        <v>0.46747720659465003</v>
      </c>
      <c r="S996" s="29">
        <v>0.10165968490846963</v>
      </c>
      <c r="T996" s="29">
        <v>0.42278668432047506</v>
      </c>
      <c r="U996" s="28" t="s">
        <v>294</v>
      </c>
      <c r="V996" s="28" t="s">
        <v>295</v>
      </c>
      <c r="W996" s="28">
        <v>0.35385599809017027</v>
      </c>
      <c r="X996" s="27">
        <v>2330.7586943934957</v>
      </c>
      <c r="Y996" s="30">
        <f t="shared" si="537"/>
        <v>1.8665363628529494E-4</v>
      </c>
      <c r="Z996" s="27">
        <f t="shared" si="538"/>
        <v>2330.7586943934957</v>
      </c>
      <c r="AA996" s="27">
        <v>0</v>
      </c>
      <c r="AB996" s="27">
        <v>0</v>
      </c>
      <c r="AC996" s="27">
        <v>0</v>
      </c>
      <c r="AD996" s="27">
        <v>0</v>
      </c>
      <c r="AE996" s="27">
        <v>17996</v>
      </c>
      <c r="AF996" s="27">
        <f t="shared" si="539"/>
        <v>17996</v>
      </c>
      <c r="AG996" s="27">
        <f t="shared" si="540"/>
        <v>1</v>
      </c>
      <c r="AH996" s="27">
        <v>0</v>
      </c>
      <c r="AI996" s="27">
        <v>0</v>
      </c>
      <c r="AJ996" s="27">
        <v>0</v>
      </c>
      <c r="AK996" s="27">
        <v>0</v>
      </c>
      <c r="AL996" s="27">
        <v>17996</v>
      </c>
      <c r="AM996" s="27">
        <v>17996</v>
      </c>
      <c r="AN996" s="27">
        <f t="shared" si="541"/>
        <v>1</v>
      </c>
      <c r="AO996" s="27">
        <v>0</v>
      </c>
      <c r="AP996" s="30">
        <f t="shared" si="542"/>
        <v>0</v>
      </c>
      <c r="AQ996" s="30">
        <f t="shared" si="543"/>
        <v>0</v>
      </c>
      <c r="AR996" s="31">
        <f t="shared" si="544"/>
        <v>0</v>
      </c>
      <c r="AS996" s="31">
        <f t="shared" si="531"/>
        <v>0</v>
      </c>
      <c r="AT996" s="32">
        <f t="shared" si="545"/>
        <v>0</v>
      </c>
      <c r="AU996" s="24">
        <v>644.3717725222001</v>
      </c>
      <c r="AV996" s="28">
        <f t="shared" si="546"/>
        <v>1.7894554943532898E-2</v>
      </c>
      <c r="AW996" s="30">
        <f t="shared" si="547"/>
        <v>2.2982406758178996E-4</v>
      </c>
      <c r="AX996" s="33">
        <f t="shared" si="548"/>
        <v>1.7894554943532898E-2</v>
      </c>
      <c r="AY996" s="30">
        <f t="shared" si="549"/>
        <v>2.2982406758178996E-4</v>
      </c>
      <c r="AZ996" s="31">
        <f t="shared" si="550"/>
        <v>0.89653063050876824</v>
      </c>
      <c r="BA996" s="31">
        <f t="shared" si="560"/>
        <v>644.3717725222001</v>
      </c>
      <c r="BB996" s="33">
        <f t="shared" si="551"/>
        <v>0</v>
      </c>
      <c r="BC996" s="31">
        <f t="shared" si="552"/>
        <v>0.46063413068231701</v>
      </c>
      <c r="BD996" s="30">
        <f t="shared" si="553"/>
        <v>1.8665363628529494E-4</v>
      </c>
      <c r="BE996" s="31">
        <f t="shared" si="554"/>
        <v>0.94278289490376133</v>
      </c>
      <c r="BF996" s="31">
        <f t="shared" si="555"/>
        <v>0.43227518221007233</v>
      </c>
      <c r="BG996" s="31">
        <f t="shared" si="556"/>
        <v>0.65604787734972392</v>
      </c>
      <c r="BH996" s="24">
        <v>90.91</v>
      </c>
      <c r="BI996" s="24">
        <v>106.916380089</v>
      </c>
      <c r="BJ996" s="24">
        <f t="shared" si="563"/>
        <v>61.606495579028483</v>
      </c>
      <c r="BK996" s="28">
        <f t="shared" si="561"/>
        <v>3.0803247789514241E-2</v>
      </c>
      <c r="BL996" s="28" t="str">
        <f t="shared" si="557"/>
        <v>FALSETRUE</v>
      </c>
      <c r="BM996" s="24" t="str">
        <f t="shared" si="558"/>
        <v>FALSETRUE</v>
      </c>
      <c r="BN996" s="28">
        <v>0.40689999999999998</v>
      </c>
      <c r="BO996" s="28">
        <f t="shared" si="559"/>
        <v>0.36168888888888889</v>
      </c>
      <c r="BP996" s="24">
        <v>6.87</v>
      </c>
      <c r="BQ996" s="24">
        <f t="shared" si="562"/>
        <v>260.14285714285717</v>
      </c>
      <c r="BR996" s="24">
        <v>7</v>
      </c>
      <c r="BS996" s="28">
        <v>22.78</v>
      </c>
      <c r="BT996" s="28">
        <v>1290.9426000000001</v>
      </c>
      <c r="BU996" s="24">
        <v>1.4</v>
      </c>
      <c r="BV996" s="28">
        <v>6.25</v>
      </c>
      <c r="BW996" s="28">
        <v>354.1875</v>
      </c>
      <c r="BX996" s="24">
        <v>1545</v>
      </c>
      <c r="BY996" s="24">
        <v>3797</v>
      </c>
      <c r="BZ996" s="24">
        <v>325</v>
      </c>
      <c r="CA996" s="24">
        <v>1228</v>
      </c>
      <c r="CB996" s="24">
        <v>666</v>
      </c>
      <c r="CC996" s="24">
        <v>3773</v>
      </c>
      <c r="CD996" s="24">
        <v>49.25</v>
      </c>
      <c r="CE996" s="24">
        <v>29.37</v>
      </c>
      <c r="CF996" s="24">
        <v>105.47</v>
      </c>
      <c r="CG996" s="24">
        <v>5152</v>
      </c>
      <c r="CH996" s="24">
        <v>515</v>
      </c>
      <c r="CI996" s="24">
        <v>9.09</v>
      </c>
      <c r="CJ996" s="24" t="s">
        <v>98</v>
      </c>
      <c r="CK996" s="24">
        <v>1408</v>
      </c>
      <c r="CL996" s="28">
        <v>1.01</v>
      </c>
      <c r="CM996" s="28">
        <v>4.05</v>
      </c>
      <c r="CN996" s="24">
        <v>579</v>
      </c>
      <c r="CO996" s="24">
        <v>42.23</v>
      </c>
      <c r="CP996" s="24">
        <v>404</v>
      </c>
      <c r="CQ996" s="24">
        <v>687</v>
      </c>
      <c r="CR996" s="24">
        <v>526</v>
      </c>
      <c r="CS996" s="24">
        <v>1821</v>
      </c>
      <c r="CT996" s="24">
        <v>252</v>
      </c>
      <c r="CU996" s="24">
        <v>597</v>
      </c>
      <c r="CV996" s="24">
        <v>470</v>
      </c>
      <c r="CW996" s="24">
        <v>352</v>
      </c>
      <c r="CX996" s="24">
        <v>66.319999999999993</v>
      </c>
      <c r="CY996" s="24">
        <v>94.02</v>
      </c>
      <c r="CZ996" s="24">
        <v>83.93</v>
      </c>
      <c r="DA996" s="24">
        <v>44.5</v>
      </c>
      <c r="DB996" s="24">
        <v>321</v>
      </c>
      <c r="DC996" s="24">
        <v>6.26</v>
      </c>
      <c r="DD996" s="24">
        <v>12.25</v>
      </c>
      <c r="DE996" s="24">
        <v>126</v>
      </c>
      <c r="DF996" s="24">
        <v>9.19</v>
      </c>
      <c r="DG996" s="24">
        <v>5.91</v>
      </c>
      <c r="DH996" s="24">
        <v>5.81</v>
      </c>
    </row>
    <row r="997" spans="1:112" ht="12.3" customHeight="1">
      <c r="A997" s="24">
        <v>1008</v>
      </c>
      <c r="B997" s="24" t="s">
        <v>195</v>
      </c>
      <c r="C997" s="24" t="s">
        <v>196</v>
      </c>
      <c r="D997" s="25" t="s">
        <v>639</v>
      </c>
      <c r="E997" s="25" t="s">
        <v>640</v>
      </c>
      <c r="F997" s="25" t="s">
        <v>2117</v>
      </c>
      <c r="G997" s="25" t="s">
        <v>2118</v>
      </c>
      <c r="H997" s="25" t="s">
        <v>195</v>
      </c>
      <c r="I997" s="26">
        <v>14037</v>
      </c>
      <c r="J997" s="27">
        <v>16315.17883735684</v>
      </c>
      <c r="K997" s="27">
        <f t="shared" si="534"/>
        <v>5298.9674999999997</v>
      </c>
      <c r="L997" s="24">
        <v>2361</v>
      </c>
      <c r="M997" s="24">
        <v>1039</v>
      </c>
      <c r="N997" s="24">
        <v>393</v>
      </c>
      <c r="O997" s="24">
        <f t="shared" si="535"/>
        <v>1432</v>
      </c>
      <c r="P997" s="28">
        <v>37.75</v>
      </c>
      <c r="Q997" s="28">
        <f t="shared" si="536"/>
        <v>0.45982552676137611</v>
      </c>
      <c r="R997" s="29">
        <v>0.46747720659465003</v>
      </c>
      <c r="S997" s="29">
        <v>0.10165968490846963</v>
      </c>
      <c r="T997" s="29">
        <v>0.42278668432047506</v>
      </c>
      <c r="U997" s="28" t="s">
        <v>294</v>
      </c>
      <c r="V997" s="28" t="s">
        <v>295</v>
      </c>
      <c r="W997" s="28">
        <v>0.50675508072473163</v>
      </c>
      <c r="X997" s="27">
        <v>8267.7997687631978</v>
      </c>
      <c r="Y997" s="30">
        <f t="shared" si="537"/>
        <v>6.6210839184274424E-4</v>
      </c>
      <c r="Z997" s="27">
        <f t="shared" si="538"/>
        <v>8267.7997687631978</v>
      </c>
      <c r="AA997" s="27">
        <v>0</v>
      </c>
      <c r="AB997" s="27">
        <v>0</v>
      </c>
      <c r="AC997" s="27">
        <v>0</v>
      </c>
      <c r="AD997" s="27">
        <v>0</v>
      </c>
      <c r="AE997" s="27">
        <v>0</v>
      </c>
      <c r="AF997" s="27">
        <f t="shared" si="539"/>
        <v>0</v>
      </c>
      <c r="AG997" s="27">
        <f t="shared" si="540"/>
        <v>0</v>
      </c>
      <c r="AH997" s="27">
        <v>0</v>
      </c>
      <c r="AI997" s="27">
        <v>0</v>
      </c>
      <c r="AJ997" s="27">
        <v>0</v>
      </c>
      <c r="AK997" s="27">
        <v>0</v>
      </c>
      <c r="AL997" s="27">
        <v>0</v>
      </c>
      <c r="AM997" s="27">
        <v>0</v>
      </c>
      <c r="AN997" s="27">
        <f t="shared" si="541"/>
        <v>0</v>
      </c>
      <c r="AO997" s="27">
        <v>0</v>
      </c>
      <c r="AP997" s="30">
        <f t="shared" si="542"/>
        <v>0</v>
      </c>
      <c r="AQ997" s="30">
        <f t="shared" si="543"/>
        <v>0</v>
      </c>
      <c r="AR997" s="31">
        <f t="shared" si="544"/>
        <v>0</v>
      </c>
      <c r="AS997" s="31">
        <f t="shared" si="531"/>
        <v>0</v>
      </c>
      <c r="AT997" s="32">
        <f t="shared" si="545"/>
        <v>0</v>
      </c>
      <c r="AU997" s="24">
        <v>1563.8461791165219</v>
      </c>
      <c r="AV997" s="28">
        <f t="shared" si="546"/>
        <v>4.3428859811624448E-2</v>
      </c>
      <c r="AW997" s="30">
        <f t="shared" si="547"/>
        <v>5.5776727858515411E-4</v>
      </c>
      <c r="AX997" s="33">
        <f t="shared" si="548"/>
        <v>4.3428859811624448E-2</v>
      </c>
      <c r="AY997" s="30">
        <f t="shared" si="549"/>
        <v>5.5776727858515411E-4</v>
      </c>
      <c r="AZ997" s="31">
        <f t="shared" si="550"/>
        <v>0.8992207881068115</v>
      </c>
      <c r="BA997" s="31">
        <f t="shared" si="560"/>
        <v>1563.8461791165219</v>
      </c>
      <c r="BB997" s="33">
        <f t="shared" si="551"/>
        <v>0</v>
      </c>
      <c r="BC997" s="31">
        <f t="shared" si="552"/>
        <v>0.47004228483769533</v>
      </c>
      <c r="BD997" s="30">
        <f t="shared" si="553"/>
        <v>6.6210839184274424E-4</v>
      </c>
      <c r="BE997" s="31">
        <f t="shared" si="554"/>
        <v>0.94462399969114175</v>
      </c>
      <c r="BF997" s="31">
        <f t="shared" si="555"/>
        <v>0.484013729602572</v>
      </c>
      <c r="BG997" s="31">
        <f t="shared" si="556"/>
        <v>0.73456953575368078</v>
      </c>
      <c r="BH997" s="24">
        <v>26.92</v>
      </c>
      <c r="BI997" s="24">
        <v>283.23578887100001</v>
      </c>
      <c r="BJ997" s="24">
        <f t="shared" si="563"/>
        <v>57.602815316490961</v>
      </c>
      <c r="BK997" s="28">
        <f t="shared" si="561"/>
        <v>2.880140765824548E-2</v>
      </c>
      <c r="BL997" s="28" t="str">
        <f t="shared" si="557"/>
        <v>TRUEFALSE</v>
      </c>
      <c r="BM997" s="24" t="str">
        <f t="shared" si="558"/>
        <v>FALSEFALSE</v>
      </c>
      <c r="BN997" s="28">
        <v>0.54990000000000006</v>
      </c>
      <c r="BO997" s="28">
        <f t="shared" si="559"/>
        <v>0.48880000000000007</v>
      </c>
      <c r="BP997" s="24">
        <v>14.34</v>
      </c>
      <c r="BQ997" s="24">
        <f t="shared" si="562"/>
        <v>205.73333333333332</v>
      </c>
      <c r="BR997" s="24">
        <v>15</v>
      </c>
      <c r="BS997" s="28">
        <v>27.88</v>
      </c>
      <c r="BT997" s="28">
        <v>3913.5155999999997</v>
      </c>
      <c r="BU997" s="24">
        <v>0.28000000000000003</v>
      </c>
      <c r="BV997" s="28">
        <v>25.200000000000003</v>
      </c>
      <c r="BW997" s="28">
        <v>3537.3240000000001</v>
      </c>
      <c r="BX997" s="24">
        <v>4753</v>
      </c>
      <c r="BY997" s="24">
        <v>8644</v>
      </c>
      <c r="BZ997" s="24">
        <v>640</v>
      </c>
      <c r="CA997" s="24">
        <v>3808</v>
      </c>
      <c r="CB997" s="24">
        <v>1883</v>
      </c>
      <c r="CC997" s="24">
        <v>8346</v>
      </c>
      <c r="CD997" s="24">
        <v>62.39</v>
      </c>
      <c r="CE997" s="24">
        <v>26.1</v>
      </c>
      <c r="CF997" s="24">
        <v>111.75</v>
      </c>
      <c r="CG997" s="24">
        <v>3779</v>
      </c>
      <c r="CH997" s="24">
        <v>10258</v>
      </c>
      <c r="CI997" s="24">
        <v>73.08</v>
      </c>
      <c r="CJ997" s="24" t="s">
        <v>1980</v>
      </c>
      <c r="CK997" s="24">
        <v>3924</v>
      </c>
      <c r="CL997" s="28">
        <v>1</v>
      </c>
      <c r="CM997" s="28">
        <v>3.59</v>
      </c>
      <c r="CN997" s="24">
        <v>1326</v>
      </c>
      <c r="CO997" s="24">
        <v>34.11</v>
      </c>
      <c r="CP997" s="24">
        <v>879</v>
      </c>
      <c r="CQ997" s="24">
        <v>1779</v>
      </c>
      <c r="CR997" s="24">
        <v>428</v>
      </c>
      <c r="CS997" s="24">
        <v>3086</v>
      </c>
      <c r="CT997" s="24">
        <v>687</v>
      </c>
      <c r="CU997" s="24">
        <v>1811</v>
      </c>
      <c r="CV997" s="24">
        <v>1041</v>
      </c>
      <c r="CW997" s="24">
        <v>443</v>
      </c>
      <c r="CX997" s="24">
        <v>57.15</v>
      </c>
      <c r="CY997" s="24">
        <v>90.46</v>
      </c>
      <c r="CZ997" s="24">
        <v>67.25</v>
      </c>
      <c r="DA997" s="24">
        <v>23.13</v>
      </c>
      <c r="DB997" s="24">
        <v>1563</v>
      </c>
      <c r="DC997" s="24">
        <v>11.27</v>
      </c>
      <c r="DD997" s="24">
        <v>14.18</v>
      </c>
      <c r="DE997" s="24">
        <v>624</v>
      </c>
      <c r="DF997" s="24">
        <v>16.05</v>
      </c>
      <c r="DG997" s="24">
        <v>4.04</v>
      </c>
      <c r="DH997" s="24">
        <v>12.81</v>
      </c>
    </row>
    <row r="998" spans="1:112" ht="12.3" customHeight="1">
      <c r="A998" s="24">
        <v>1009</v>
      </c>
      <c r="B998" s="24" t="s">
        <v>195</v>
      </c>
      <c r="C998" s="24" t="s">
        <v>196</v>
      </c>
      <c r="D998" s="25" t="s">
        <v>639</v>
      </c>
      <c r="E998" s="25" t="s">
        <v>640</v>
      </c>
      <c r="F998" s="25" t="s">
        <v>201</v>
      </c>
      <c r="G998" s="25" t="s">
        <v>1010</v>
      </c>
      <c r="H998" s="25" t="s">
        <v>195</v>
      </c>
      <c r="I998" s="26">
        <v>21747</v>
      </c>
      <c r="J998" s="27">
        <v>25276.497412267519</v>
      </c>
      <c r="K998" s="27">
        <f t="shared" si="534"/>
        <v>6922.0700999999999</v>
      </c>
      <c r="L998" s="24">
        <v>3731</v>
      </c>
      <c r="M998" s="24">
        <v>1254</v>
      </c>
      <c r="N998" s="24">
        <v>488</v>
      </c>
      <c r="O998" s="24">
        <f t="shared" si="535"/>
        <v>1742</v>
      </c>
      <c r="P998" s="28">
        <v>31.83</v>
      </c>
      <c r="Q998" s="28">
        <f t="shared" si="536"/>
        <v>0.42972098423736149</v>
      </c>
      <c r="R998" s="29">
        <v>0.46747720659465003</v>
      </c>
      <c r="S998" s="29">
        <v>0.10165968490846963</v>
      </c>
      <c r="T998" s="29">
        <v>0.42278668432047506</v>
      </c>
      <c r="U998" s="28" t="s">
        <v>294</v>
      </c>
      <c r="V998" s="28" t="s">
        <v>295</v>
      </c>
      <c r="W998" s="28">
        <v>0.42728514488657499</v>
      </c>
      <c r="X998" s="27">
        <v>10800.271859025865</v>
      </c>
      <c r="Y998" s="30">
        <f t="shared" si="537"/>
        <v>8.6491579767827278E-4</v>
      </c>
      <c r="Z998" s="27">
        <f t="shared" si="538"/>
        <v>10800.271859025865</v>
      </c>
      <c r="AA998" s="27">
        <v>0</v>
      </c>
      <c r="AB998" s="27">
        <v>0</v>
      </c>
      <c r="AC998" s="27">
        <v>0</v>
      </c>
      <c r="AD998" s="27">
        <v>0</v>
      </c>
      <c r="AE998" s="27">
        <v>0</v>
      </c>
      <c r="AF998" s="27">
        <f t="shared" si="539"/>
        <v>0</v>
      </c>
      <c r="AG998" s="27">
        <f t="shared" si="540"/>
        <v>0</v>
      </c>
      <c r="AH998" s="27">
        <v>0</v>
      </c>
      <c r="AI998" s="27">
        <v>0</v>
      </c>
      <c r="AJ998" s="27">
        <v>0</v>
      </c>
      <c r="AK998" s="27">
        <v>0</v>
      </c>
      <c r="AL998" s="27">
        <v>0</v>
      </c>
      <c r="AM998" s="27">
        <v>0</v>
      </c>
      <c r="AN998" s="27">
        <f t="shared" si="541"/>
        <v>0</v>
      </c>
      <c r="AO998" s="27">
        <v>0</v>
      </c>
      <c r="AP998" s="30">
        <f t="shared" si="542"/>
        <v>0</v>
      </c>
      <c r="AQ998" s="30">
        <f t="shared" si="543"/>
        <v>0</v>
      </c>
      <c r="AR998" s="31">
        <f t="shared" si="544"/>
        <v>0</v>
      </c>
      <c r="AS998" s="31">
        <f t="shared" si="531"/>
        <v>0</v>
      </c>
      <c r="AT998" s="32">
        <f t="shared" si="545"/>
        <v>0</v>
      </c>
      <c r="AU998" s="24">
        <v>2540.637471495575</v>
      </c>
      <c r="AV998" s="28">
        <f t="shared" si="546"/>
        <v>7.0554885803458645E-2</v>
      </c>
      <c r="AW998" s="30">
        <f t="shared" si="547"/>
        <v>9.0615334632727148E-4</v>
      </c>
      <c r="AX998" s="33">
        <f t="shared" si="548"/>
        <v>7.0554885803458645E-2</v>
      </c>
      <c r="AY998" s="30">
        <f t="shared" si="549"/>
        <v>9.0615334632727148E-4</v>
      </c>
      <c r="AZ998" s="31">
        <f t="shared" si="550"/>
        <v>0.90207864091712398</v>
      </c>
      <c r="BA998" s="31">
        <f t="shared" si="560"/>
        <v>2540.637471495575</v>
      </c>
      <c r="BB998" s="33">
        <f t="shared" si="551"/>
        <v>0</v>
      </c>
      <c r="BC998" s="31">
        <f t="shared" si="552"/>
        <v>0.48003691110507751</v>
      </c>
      <c r="BD998" s="30">
        <f t="shared" si="553"/>
        <v>8.6491579767827278E-4</v>
      </c>
      <c r="BE998" s="31">
        <f t="shared" si="554"/>
        <v>0.94540933137924776</v>
      </c>
      <c r="BF998" s="31">
        <f t="shared" si="555"/>
        <v>0.45785313068783368</v>
      </c>
      <c r="BG998" s="31">
        <f t="shared" si="556"/>
        <v>0.69486657316289513</v>
      </c>
      <c r="BH998" s="24">
        <v>89.65</v>
      </c>
      <c r="BI998" s="24">
        <v>383.55723210899998</v>
      </c>
      <c r="BJ998" s="24">
        <f t="shared" si="563"/>
        <v>65.900197666157936</v>
      </c>
      <c r="BK998" s="28">
        <f t="shared" si="561"/>
        <v>3.2950098833078971E-2</v>
      </c>
      <c r="BL998" s="28" t="str">
        <f t="shared" si="557"/>
        <v>FALSETRUE</v>
      </c>
      <c r="BM998" s="24" t="str">
        <f t="shared" si="558"/>
        <v>TRUETRUE</v>
      </c>
      <c r="BN998" s="28">
        <v>0.50159999999999993</v>
      </c>
      <c r="BO998" s="28">
        <f t="shared" si="559"/>
        <v>0.44586666666666663</v>
      </c>
      <c r="BP998" s="24">
        <v>7.72</v>
      </c>
      <c r="BQ998" s="24">
        <f t="shared" si="562"/>
        <v>283.14285714285717</v>
      </c>
      <c r="BR998" s="24">
        <v>21</v>
      </c>
      <c r="BS998" s="28">
        <v>12.32</v>
      </c>
      <c r="BT998" s="28">
        <v>2679.2303999999999</v>
      </c>
      <c r="BU998" s="24">
        <v>0.83</v>
      </c>
      <c r="BV998" s="28">
        <v>13.149999999999999</v>
      </c>
      <c r="BW998" s="28">
        <v>2859.7304999999997</v>
      </c>
      <c r="BX998" s="24">
        <v>6882</v>
      </c>
      <c r="BY998" s="24">
        <v>13720</v>
      </c>
      <c r="BZ998" s="24">
        <v>1145</v>
      </c>
      <c r="CA998" s="24">
        <v>5458</v>
      </c>
      <c r="CB998" s="24">
        <v>2790</v>
      </c>
      <c r="CC998" s="24">
        <v>13499</v>
      </c>
      <c r="CD998" s="24">
        <v>58.51</v>
      </c>
      <c r="CE998" s="24">
        <v>27.65</v>
      </c>
      <c r="CF998" s="24">
        <v>102.58</v>
      </c>
      <c r="CG998" s="24">
        <v>19496</v>
      </c>
      <c r="CH998" s="24">
        <v>2251</v>
      </c>
      <c r="CI998" s="24">
        <v>10.35</v>
      </c>
      <c r="CJ998" s="24" t="s">
        <v>98</v>
      </c>
      <c r="CK998" s="24">
        <v>5624</v>
      </c>
      <c r="CL998" s="28">
        <v>1.01</v>
      </c>
      <c r="CM998" s="28">
        <v>3.88</v>
      </c>
      <c r="CN998" s="24">
        <v>2386</v>
      </c>
      <c r="CO998" s="24">
        <v>42.48</v>
      </c>
      <c r="CP998" s="24">
        <v>1195</v>
      </c>
      <c r="CQ998" s="24">
        <v>2598</v>
      </c>
      <c r="CR998" s="24">
        <v>1976</v>
      </c>
      <c r="CS998" s="24">
        <v>5946</v>
      </c>
      <c r="CT998" s="24">
        <v>1204</v>
      </c>
      <c r="CU998" s="24">
        <v>2691</v>
      </c>
      <c r="CV998" s="24">
        <v>1805</v>
      </c>
      <c r="CW998" s="24">
        <v>1248</v>
      </c>
      <c r="CX998" s="24">
        <v>65.58</v>
      </c>
      <c r="CY998" s="24">
        <v>94.19</v>
      </c>
      <c r="CZ998" s="24">
        <v>78.92</v>
      </c>
      <c r="DA998" s="24">
        <v>43.35</v>
      </c>
      <c r="DB998" s="24">
        <v>1333</v>
      </c>
      <c r="DC998" s="24">
        <v>7.24</v>
      </c>
      <c r="DD998" s="24">
        <v>14.42</v>
      </c>
      <c r="DE998" s="24">
        <v>550</v>
      </c>
      <c r="DF998" s="24">
        <v>9.7899999999999991</v>
      </c>
      <c r="DG998" s="24">
        <v>8.8800000000000008</v>
      </c>
      <c r="DH998" s="24">
        <v>8.2799999999999994</v>
      </c>
    </row>
    <row r="999" spans="1:112" ht="12.3" customHeight="1">
      <c r="A999" s="24">
        <v>1010</v>
      </c>
      <c r="B999" s="24" t="s">
        <v>195</v>
      </c>
      <c r="C999" s="24" t="s">
        <v>196</v>
      </c>
      <c r="D999" s="25" t="s">
        <v>639</v>
      </c>
      <c r="E999" s="25" t="s">
        <v>640</v>
      </c>
      <c r="F999" s="25" t="s">
        <v>1143</v>
      </c>
      <c r="G999" s="25" t="s">
        <v>1144</v>
      </c>
      <c r="H999" s="25" t="s">
        <v>195</v>
      </c>
      <c r="I999" s="26">
        <v>12937</v>
      </c>
      <c r="J999" s="27">
        <v>15036.650895411087</v>
      </c>
      <c r="K999" s="27">
        <f t="shared" si="534"/>
        <v>5707.8043999999991</v>
      </c>
      <c r="L999" s="24">
        <v>1644</v>
      </c>
      <c r="M999" s="24">
        <v>849</v>
      </c>
      <c r="N999" s="24">
        <v>449</v>
      </c>
      <c r="O999" s="24">
        <f t="shared" si="535"/>
        <v>1298</v>
      </c>
      <c r="P999" s="28">
        <v>44.12</v>
      </c>
      <c r="Q999" s="28">
        <f t="shared" si="536"/>
        <v>0.491745405892482</v>
      </c>
      <c r="R999" s="29">
        <v>0.46747720659465003</v>
      </c>
      <c r="S999" s="29">
        <v>0.10165968490846963</v>
      </c>
      <c r="T999" s="29">
        <v>0.42278668432047506</v>
      </c>
      <c r="U999" s="28" t="s">
        <v>294</v>
      </c>
      <c r="V999" s="28" t="s">
        <v>295</v>
      </c>
      <c r="W999" s="28">
        <v>0.59226580560464004</v>
      </c>
      <c r="X999" s="27">
        <v>8905.6941561663789</v>
      </c>
      <c r="Y999" s="30">
        <f t="shared" si="537"/>
        <v>7.1319274787719298E-4</v>
      </c>
      <c r="Z999" s="27">
        <f t="shared" si="538"/>
        <v>8905.6941561663789</v>
      </c>
      <c r="AA999" s="27">
        <v>0</v>
      </c>
      <c r="AB999" s="27">
        <v>0</v>
      </c>
      <c r="AC999" s="27">
        <v>0</v>
      </c>
      <c r="AD999" s="27">
        <v>0</v>
      </c>
      <c r="AE999" s="27">
        <v>0</v>
      </c>
      <c r="AF999" s="27">
        <f t="shared" si="539"/>
        <v>0</v>
      </c>
      <c r="AG999" s="27">
        <f t="shared" si="540"/>
        <v>0</v>
      </c>
      <c r="AH999" s="27">
        <v>0</v>
      </c>
      <c r="AI999" s="27">
        <v>0</v>
      </c>
      <c r="AJ999" s="27">
        <v>6</v>
      </c>
      <c r="AK999" s="27">
        <v>0</v>
      </c>
      <c r="AL999" s="27">
        <v>0</v>
      </c>
      <c r="AM999" s="27">
        <v>6</v>
      </c>
      <c r="AN999" s="27">
        <f t="shared" si="541"/>
        <v>1</v>
      </c>
      <c r="AO999" s="27">
        <v>0</v>
      </c>
      <c r="AP999" s="30">
        <f t="shared" si="542"/>
        <v>0</v>
      </c>
      <c r="AQ999" s="30">
        <f t="shared" si="543"/>
        <v>0</v>
      </c>
      <c r="AR999" s="31">
        <f t="shared" si="544"/>
        <v>0</v>
      </c>
      <c r="AS999" s="31">
        <f t="shared" si="531"/>
        <v>0</v>
      </c>
      <c r="AT999" s="32">
        <f t="shared" si="545"/>
        <v>0</v>
      </c>
      <c r="AU999" s="24">
        <v>2085.9601673395423</v>
      </c>
      <c r="AV999" s="28">
        <f t="shared" si="546"/>
        <v>5.7928249523364249E-2</v>
      </c>
      <c r="AW999" s="30">
        <f t="shared" si="547"/>
        <v>7.4398642354410135E-4</v>
      </c>
      <c r="AX999" s="33">
        <f t="shared" si="548"/>
        <v>5.7928249523364249E-2</v>
      </c>
      <c r="AY999" s="30">
        <f t="shared" si="549"/>
        <v>7.4398642354410135E-4</v>
      </c>
      <c r="AZ999" s="31">
        <f t="shared" si="550"/>
        <v>0.90074836614747211</v>
      </c>
      <c r="BA999" s="31">
        <f t="shared" si="560"/>
        <v>2085.9601673395423</v>
      </c>
      <c r="BB999" s="33">
        <f t="shared" si="551"/>
        <v>0</v>
      </c>
      <c r="BC999" s="31">
        <f t="shared" si="552"/>
        <v>0.47538460742182881</v>
      </c>
      <c r="BD999" s="30">
        <f t="shared" si="553"/>
        <v>7.1319274787719298E-4</v>
      </c>
      <c r="BE999" s="31">
        <f t="shared" si="554"/>
        <v>0.94482181378671226</v>
      </c>
      <c r="BF999" s="31">
        <f t="shared" si="555"/>
        <v>0.51260027071307646</v>
      </c>
      <c r="BG999" s="31">
        <f t="shared" si="556"/>
        <v>0.77795426008699486</v>
      </c>
      <c r="BH999" s="24">
        <v>71.59</v>
      </c>
      <c r="BI999" s="24">
        <v>683.54786354500004</v>
      </c>
      <c r="BJ999" s="24">
        <f t="shared" si="563"/>
        <v>21.997948786539041</v>
      </c>
      <c r="BK999" s="28">
        <f t="shared" si="561"/>
        <v>1.0998974393269521E-2</v>
      </c>
      <c r="BL999" s="28" t="str">
        <f t="shared" si="557"/>
        <v>TRUETRUE</v>
      </c>
      <c r="BM999" s="24" t="str">
        <f t="shared" si="558"/>
        <v>FALSETRUE</v>
      </c>
      <c r="BN999" s="28">
        <v>0.51939999999999997</v>
      </c>
      <c r="BO999" s="28">
        <f t="shared" si="559"/>
        <v>0.46168888888888887</v>
      </c>
      <c r="BP999" s="24">
        <v>9.77</v>
      </c>
      <c r="BQ999" s="24">
        <f t="shared" si="562"/>
        <v>320.18181818181819</v>
      </c>
      <c r="BR999" s="24">
        <v>11</v>
      </c>
      <c r="BS999" s="28">
        <v>26.770000000000003</v>
      </c>
      <c r="BT999" s="28">
        <v>3463.2349000000008</v>
      </c>
      <c r="BU999" s="24">
        <v>3.09</v>
      </c>
      <c r="BV999" s="28">
        <v>24.04</v>
      </c>
      <c r="BW999" s="28">
        <v>3110.0547999999999</v>
      </c>
      <c r="BX999" s="24">
        <v>4238</v>
      </c>
      <c r="BY999" s="24">
        <v>8159</v>
      </c>
      <c r="BZ999" s="24">
        <v>540</v>
      </c>
      <c r="CA999" s="24">
        <v>3422</v>
      </c>
      <c r="CB999" s="24">
        <v>1722</v>
      </c>
      <c r="CC999" s="24">
        <v>7793</v>
      </c>
      <c r="CD999" s="24">
        <v>58.56</v>
      </c>
      <c r="CE999" s="24">
        <v>26.32</v>
      </c>
      <c r="CF999" s="24">
        <v>106.23</v>
      </c>
      <c r="CG999" s="24">
        <v>9262</v>
      </c>
      <c r="CH999" s="24">
        <v>3675</v>
      </c>
      <c r="CI999" s="24">
        <v>28.41</v>
      </c>
      <c r="CJ999" s="24" t="s">
        <v>98</v>
      </c>
      <c r="CK999" s="24">
        <v>3060</v>
      </c>
      <c r="CL999" s="28">
        <v>1.02</v>
      </c>
      <c r="CM999" s="28">
        <v>4.32</v>
      </c>
      <c r="CN999" s="24">
        <v>1003</v>
      </c>
      <c r="CO999" s="24">
        <v>32.950000000000003</v>
      </c>
      <c r="CP999" s="24">
        <v>650</v>
      </c>
      <c r="CQ999" s="24">
        <v>1750</v>
      </c>
      <c r="CR999" s="24">
        <v>1122</v>
      </c>
      <c r="CS999" s="24">
        <v>3522</v>
      </c>
      <c r="CT999" s="24">
        <v>655</v>
      </c>
      <c r="CU999" s="24">
        <v>1749</v>
      </c>
      <c r="CV999" s="24">
        <v>1035</v>
      </c>
      <c r="CW999" s="24">
        <v>535</v>
      </c>
      <c r="CX999" s="24">
        <v>58.07</v>
      </c>
      <c r="CY999" s="24">
        <v>96.2</v>
      </c>
      <c r="CZ999" s="24">
        <v>72.48</v>
      </c>
      <c r="DA999" s="24">
        <v>31.1</v>
      </c>
      <c r="DB999" s="24">
        <v>995</v>
      </c>
      <c r="DC999" s="24">
        <v>4.92</v>
      </c>
      <c r="DD999" s="24">
        <v>22.44</v>
      </c>
      <c r="DE999" s="24">
        <v>365</v>
      </c>
      <c r="DF999" s="24">
        <v>11.99</v>
      </c>
      <c r="DG999" s="24">
        <v>17.12</v>
      </c>
      <c r="DH999" s="24">
        <v>8.94</v>
      </c>
    </row>
    <row r="1000" spans="1:112" ht="12.3" customHeight="1">
      <c r="A1000" s="24">
        <v>1011</v>
      </c>
      <c r="B1000" s="24" t="s">
        <v>195</v>
      </c>
      <c r="C1000" s="24" t="s">
        <v>196</v>
      </c>
      <c r="D1000" s="25" t="s">
        <v>639</v>
      </c>
      <c r="E1000" s="25" t="s">
        <v>640</v>
      </c>
      <c r="F1000" s="25" t="s">
        <v>1624</v>
      </c>
      <c r="G1000" s="25" t="s">
        <v>1625</v>
      </c>
      <c r="H1000" s="25" t="s">
        <v>195</v>
      </c>
      <c r="I1000" s="26">
        <v>5931</v>
      </c>
      <c r="J1000" s="27">
        <v>6893.5902033456878</v>
      </c>
      <c r="K1000" s="27">
        <f t="shared" si="534"/>
        <v>2797.6527000000001</v>
      </c>
      <c r="L1000" s="24">
        <v>812</v>
      </c>
      <c r="M1000" s="24">
        <v>466</v>
      </c>
      <c r="N1000" s="24">
        <v>259</v>
      </c>
      <c r="O1000" s="24">
        <f t="shared" si="535"/>
        <v>725</v>
      </c>
      <c r="P1000" s="28">
        <v>47.17</v>
      </c>
      <c r="Q1000" s="28">
        <f t="shared" si="536"/>
        <v>0.50725174869317513</v>
      </c>
      <c r="R1000" s="29">
        <v>0.46747720659465003</v>
      </c>
      <c r="S1000" s="29">
        <v>0.10165968490846963</v>
      </c>
      <c r="T1000" s="29">
        <v>0.42278668432047506</v>
      </c>
      <c r="U1000" s="28" t="s">
        <v>294</v>
      </c>
      <c r="V1000" s="28" t="s">
        <v>295</v>
      </c>
      <c r="W1000" s="28">
        <v>0.63320893133206857</v>
      </c>
      <c r="X1000" s="27">
        <v>4365.0828857017405</v>
      </c>
      <c r="Y1000" s="30">
        <f t="shared" si="537"/>
        <v>3.4956797340831235E-4</v>
      </c>
      <c r="Z1000" s="27">
        <f t="shared" si="538"/>
        <v>4365.0828857017405</v>
      </c>
      <c r="AA1000" s="27">
        <v>0</v>
      </c>
      <c r="AB1000" s="27">
        <v>0</v>
      </c>
      <c r="AC1000" s="27">
        <v>0</v>
      </c>
      <c r="AD1000" s="27">
        <v>0</v>
      </c>
      <c r="AE1000" s="27">
        <v>0</v>
      </c>
      <c r="AF1000" s="27">
        <f t="shared" si="539"/>
        <v>0</v>
      </c>
      <c r="AG1000" s="27">
        <f t="shared" si="540"/>
        <v>0</v>
      </c>
      <c r="AH1000" s="27">
        <v>0</v>
      </c>
      <c r="AI1000" s="27">
        <v>0</v>
      </c>
      <c r="AJ1000" s="27">
        <v>0</v>
      </c>
      <c r="AK1000" s="27">
        <v>0</v>
      </c>
      <c r="AL1000" s="27">
        <v>0</v>
      </c>
      <c r="AM1000" s="27">
        <v>0</v>
      </c>
      <c r="AN1000" s="27">
        <f t="shared" si="541"/>
        <v>0</v>
      </c>
      <c r="AO1000" s="27">
        <v>0</v>
      </c>
      <c r="AP1000" s="30">
        <f t="shared" si="542"/>
        <v>0</v>
      </c>
      <c r="AQ1000" s="30">
        <f t="shared" si="543"/>
        <v>0</v>
      </c>
      <c r="AR1000" s="31">
        <f t="shared" si="544"/>
        <v>0</v>
      </c>
      <c r="AS1000" s="31">
        <f t="shared" si="531"/>
        <v>0</v>
      </c>
      <c r="AT1000" s="32">
        <f t="shared" si="545"/>
        <v>0</v>
      </c>
      <c r="AU1000" s="24">
        <v>799.74288027240266</v>
      </c>
      <c r="AV1000" s="28">
        <f t="shared" si="546"/>
        <v>2.2209295195718265E-2</v>
      </c>
      <c r="AW1000" s="30">
        <f t="shared" si="547"/>
        <v>2.8523931308218145E-4</v>
      </c>
      <c r="AX1000" s="33">
        <f t="shared" si="548"/>
        <v>2.2209295195718265E-2</v>
      </c>
      <c r="AY1000" s="30">
        <f t="shared" si="549"/>
        <v>2.8523931308218145E-4</v>
      </c>
      <c r="AZ1000" s="31">
        <f t="shared" si="550"/>
        <v>0.89698520843180007</v>
      </c>
      <c r="BA1000" s="31">
        <f t="shared" si="560"/>
        <v>799.74288027240266</v>
      </c>
      <c r="BB1000" s="33">
        <f t="shared" si="551"/>
        <v>0</v>
      </c>
      <c r="BC1000" s="31">
        <f t="shared" si="552"/>
        <v>0.46222390340738945</v>
      </c>
      <c r="BD1000" s="30">
        <f t="shared" si="553"/>
        <v>3.4956797340831235E-4</v>
      </c>
      <c r="BE1000" s="31">
        <f t="shared" si="554"/>
        <v>0.94341374854967441</v>
      </c>
      <c r="BF1000" s="31">
        <f t="shared" si="555"/>
        <v>0.52565741595171711</v>
      </c>
      <c r="BG1000" s="31">
        <f t="shared" si="556"/>
        <v>0.79777060109056974</v>
      </c>
      <c r="BH1000" s="24">
        <v>79.33</v>
      </c>
      <c r="BI1000" s="24">
        <v>130.93696616400001</v>
      </c>
      <c r="BJ1000" s="24">
        <f t="shared" si="563"/>
        <v>52.648158921838686</v>
      </c>
      <c r="BK1000" s="28">
        <f t="shared" si="561"/>
        <v>2.6324079460919345E-2</v>
      </c>
      <c r="BL1000" s="28" t="str">
        <f t="shared" si="557"/>
        <v>TRUETRUE</v>
      </c>
      <c r="BM1000" s="24" t="str">
        <f t="shared" si="558"/>
        <v>FALSETRUE</v>
      </c>
      <c r="BN1000" s="28">
        <v>0.53380000000000005</v>
      </c>
      <c r="BO1000" s="28">
        <f t="shared" si="559"/>
        <v>0.47448888888888896</v>
      </c>
      <c r="BP1000" s="24">
        <v>17.670000000000002</v>
      </c>
      <c r="BQ1000" s="24">
        <f t="shared" si="562"/>
        <v>140.33333333333334</v>
      </c>
      <c r="BR1000" s="24">
        <v>9</v>
      </c>
      <c r="BS1000" s="28">
        <v>26.689999999999998</v>
      </c>
      <c r="BT1000" s="28">
        <v>1582.9838999999997</v>
      </c>
      <c r="BU1000" s="24">
        <v>0.89</v>
      </c>
      <c r="BV1000" s="28">
        <v>12.030000000000001</v>
      </c>
      <c r="BW1000" s="28">
        <v>713.49930000000006</v>
      </c>
      <c r="BX1000" s="24">
        <v>1944</v>
      </c>
      <c r="BY1000" s="24">
        <v>3642</v>
      </c>
      <c r="BZ1000" s="24">
        <v>345</v>
      </c>
      <c r="CA1000" s="24">
        <v>1508</v>
      </c>
      <c r="CB1000" s="24">
        <v>886</v>
      </c>
      <c r="CC1000" s="24">
        <v>3537</v>
      </c>
      <c r="CD1000" s="24">
        <v>62.85</v>
      </c>
      <c r="CE1000" s="24">
        <v>27.23</v>
      </c>
      <c r="CF1000" s="24">
        <v>107.96</v>
      </c>
      <c r="CG1000" s="24">
        <v>4705</v>
      </c>
      <c r="CH1000" s="24">
        <v>1226</v>
      </c>
      <c r="CI1000" s="24">
        <v>20.67</v>
      </c>
      <c r="CJ1000" s="24" t="s">
        <v>98</v>
      </c>
      <c r="CK1000" s="24">
        <v>1578</v>
      </c>
      <c r="CL1000" s="28">
        <v>1</v>
      </c>
      <c r="CM1000" s="28">
        <v>3.77</v>
      </c>
      <c r="CN1000" s="24">
        <v>544</v>
      </c>
      <c r="CO1000" s="24">
        <v>34.56</v>
      </c>
      <c r="CP1000" s="24">
        <v>359</v>
      </c>
      <c r="CQ1000" s="24">
        <v>646</v>
      </c>
      <c r="CR1000" s="24">
        <v>258</v>
      </c>
      <c r="CS1000" s="24">
        <v>1263</v>
      </c>
      <c r="CT1000" s="24">
        <v>262</v>
      </c>
      <c r="CU1000" s="24">
        <v>721</v>
      </c>
      <c r="CV1000" s="24">
        <v>425</v>
      </c>
      <c r="CW1000" s="24">
        <v>158</v>
      </c>
      <c r="CX1000" s="24">
        <v>55.51</v>
      </c>
      <c r="CY1000" s="24">
        <v>84.53</v>
      </c>
      <c r="CZ1000" s="24">
        <v>58.54</v>
      </c>
      <c r="DA1000" s="24">
        <v>19.73</v>
      </c>
      <c r="DB1000" s="24">
        <v>831</v>
      </c>
      <c r="DC1000" s="24">
        <v>17.2</v>
      </c>
      <c r="DD1000" s="24">
        <v>16.010000000000002</v>
      </c>
      <c r="DE1000" s="24">
        <v>135</v>
      </c>
      <c r="DF1000" s="24">
        <v>8.58</v>
      </c>
      <c r="DG1000" s="24">
        <v>21.54</v>
      </c>
      <c r="DH1000" s="24">
        <v>17.63</v>
      </c>
    </row>
    <row r="1001" spans="1:112" ht="12.3" customHeight="1">
      <c r="A1001" s="24">
        <v>1012</v>
      </c>
      <c r="B1001" s="24" t="s">
        <v>195</v>
      </c>
      <c r="C1001" s="24" t="s">
        <v>196</v>
      </c>
      <c r="D1001" s="25" t="s">
        <v>639</v>
      </c>
      <c r="E1001" s="25" t="s">
        <v>640</v>
      </c>
      <c r="F1001" s="25" t="s">
        <v>641</v>
      </c>
      <c r="G1001" s="25" t="s">
        <v>642</v>
      </c>
      <c r="H1001" s="25" t="s">
        <v>195</v>
      </c>
      <c r="I1001" s="26">
        <v>29528</v>
      </c>
      <c r="J1001" s="27">
        <v>34320.339154340159</v>
      </c>
      <c r="K1001" s="27">
        <f t="shared" si="534"/>
        <v>9068.0488000000005</v>
      </c>
      <c r="L1001" s="24">
        <v>5288</v>
      </c>
      <c r="M1001" s="24">
        <v>1803</v>
      </c>
      <c r="N1001" s="24">
        <v>540</v>
      </c>
      <c r="O1001" s="24">
        <f t="shared" si="535"/>
        <v>2343</v>
      </c>
      <c r="P1001" s="28">
        <v>30.71</v>
      </c>
      <c r="Q1001" s="28">
        <f t="shared" si="536"/>
        <v>0.42515817586066346</v>
      </c>
      <c r="R1001" s="29">
        <v>0.46747720659465003</v>
      </c>
      <c r="S1001" s="29">
        <v>0.10165968490846963</v>
      </c>
      <c r="T1001" s="29">
        <v>0.42278668432047506</v>
      </c>
      <c r="U1001" s="28" t="s">
        <v>294</v>
      </c>
      <c r="V1001" s="28" t="s">
        <v>295</v>
      </c>
      <c r="W1001" s="28">
        <v>0.41225029216043735</v>
      </c>
      <c r="X1001" s="27">
        <v>14148.569843422028</v>
      </c>
      <c r="Y1001" s="30">
        <f t="shared" si="537"/>
        <v>1.1330568092971938E-3</v>
      </c>
      <c r="Z1001" s="27">
        <f t="shared" si="538"/>
        <v>14148.569843422028</v>
      </c>
      <c r="AA1001" s="27">
        <v>0</v>
      </c>
      <c r="AB1001" s="27">
        <v>0</v>
      </c>
      <c r="AC1001" s="27">
        <v>0</v>
      </c>
      <c r="AD1001" s="27">
        <v>0</v>
      </c>
      <c r="AE1001" s="27">
        <v>0</v>
      </c>
      <c r="AF1001" s="27">
        <f t="shared" si="539"/>
        <v>0</v>
      </c>
      <c r="AG1001" s="27">
        <f t="shared" si="540"/>
        <v>0</v>
      </c>
      <c r="AH1001" s="27">
        <v>0</v>
      </c>
      <c r="AI1001" s="27">
        <v>0</v>
      </c>
      <c r="AJ1001" s="27">
        <v>0</v>
      </c>
      <c r="AK1001" s="27">
        <v>0</v>
      </c>
      <c r="AL1001" s="27">
        <v>0</v>
      </c>
      <c r="AM1001" s="27">
        <v>0</v>
      </c>
      <c r="AN1001" s="27">
        <f t="shared" si="541"/>
        <v>0</v>
      </c>
      <c r="AO1001" s="27">
        <v>0</v>
      </c>
      <c r="AP1001" s="30">
        <f t="shared" si="542"/>
        <v>0</v>
      </c>
      <c r="AQ1001" s="30">
        <f t="shared" si="543"/>
        <v>0</v>
      </c>
      <c r="AR1001" s="31">
        <f t="shared" si="544"/>
        <v>0</v>
      </c>
      <c r="AS1001" s="31">
        <f t="shared" si="531"/>
        <v>0</v>
      </c>
      <c r="AT1001" s="32">
        <f t="shared" si="545"/>
        <v>0</v>
      </c>
      <c r="AU1001" s="24">
        <v>4143.9399367967162</v>
      </c>
      <c r="AV1001" s="28">
        <f t="shared" si="546"/>
        <v>0.11507946816393839</v>
      </c>
      <c r="AW1001" s="30">
        <f t="shared" si="547"/>
        <v>1.4779932528103338E-3</v>
      </c>
      <c r="AX1001" s="33">
        <f t="shared" si="548"/>
        <v>0.11507946816393839</v>
      </c>
      <c r="AY1001" s="30">
        <f t="shared" si="549"/>
        <v>1.4779932528103338E-3</v>
      </c>
      <c r="AZ1001" s="31">
        <f t="shared" si="550"/>
        <v>0.90676951243900472</v>
      </c>
      <c r="BA1001" s="31">
        <f t="shared" si="560"/>
        <v>4143.9399367967162</v>
      </c>
      <c r="BB1001" s="33">
        <f t="shared" si="551"/>
        <v>0</v>
      </c>
      <c r="BC1001" s="31">
        <f t="shared" si="552"/>
        <v>0.49644206239919769</v>
      </c>
      <c r="BD1001" s="30">
        <f t="shared" si="553"/>
        <v>1.1330568092971938E-3</v>
      </c>
      <c r="BE1001" s="31">
        <f t="shared" si="554"/>
        <v>0.94644765457280977</v>
      </c>
      <c r="BF1001" s="31">
        <f t="shared" si="555"/>
        <v>0.45327700118084807</v>
      </c>
      <c r="BG1001" s="31">
        <f t="shared" si="556"/>
        <v>0.68792155255313825</v>
      </c>
      <c r="BH1001" s="24">
        <v>81.98</v>
      </c>
      <c r="BI1001" s="24">
        <v>367.84586780400002</v>
      </c>
      <c r="BJ1001" s="24">
        <f t="shared" si="563"/>
        <v>93.30086908201217</v>
      </c>
      <c r="BK1001" s="28">
        <f t="shared" si="561"/>
        <v>4.6650434541006085E-2</v>
      </c>
      <c r="BL1001" s="28" t="str">
        <f t="shared" si="557"/>
        <v>FALSETRUE</v>
      </c>
      <c r="BM1001" s="24" t="str">
        <f t="shared" si="558"/>
        <v>TRUETRUE</v>
      </c>
      <c r="BN1001" s="28">
        <v>0.46539999999999998</v>
      </c>
      <c r="BO1001" s="28">
        <f t="shared" si="559"/>
        <v>0.41368888888888888</v>
      </c>
      <c r="BP1001" s="24">
        <v>6.32</v>
      </c>
      <c r="BQ1001" s="24">
        <f t="shared" si="562"/>
        <v>437.04347826086956</v>
      </c>
      <c r="BR1001" s="24">
        <v>23</v>
      </c>
      <c r="BS1001" s="28">
        <v>7.37</v>
      </c>
      <c r="BT1001" s="28">
        <v>2176.2136</v>
      </c>
      <c r="BU1001" s="24">
        <v>0.51</v>
      </c>
      <c r="BV1001" s="28">
        <v>9.4600000000000009</v>
      </c>
      <c r="BW1001" s="28">
        <v>2793.3488000000002</v>
      </c>
      <c r="BX1001" s="24">
        <v>8954</v>
      </c>
      <c r="BY1001" s="24">
        <v>19240</v>
      </c>
      <c r="BZ1001" s="24">
        <v>1334</v>
      </c>
      <c r="CA1001" s="24">
        <v>7075</v>
      </c>
      <c r="CB1001" s="24">
        <v>3821</v>
      </c>
      <c r="CC1001" s="24">
        <v>18632</v>
      </c>
      <c r="CD1001" s="24">
        <v>53.47</v>
      </c>
      <c r="CE1001" s="24">
        <v>27.62</v>
      </c>
      <c r="CF1001" s="24">
        <v>101.23</v>
      </c>
      <c r="CG1001" s="24">
        <v>24206</v>
      </c>
      <c r="CH1001" s="24">
        <v>5322</v>
      </c>
      <c r="CI1001" s="24">
        <v>18.02</v>
      </c>
      <c r="CJ1001" s="24" t="s">
        <v>98</v>
      </c>
      <c r="CK1001" s="24">
        <v>7779</v>
      </c>
      <c r="CL1001" s="28">
        <v>1.01</v>
      </c>
      <c r="CM1001" s="28">
        <v>3.83</v>
      </c>
      <c r="CN1001" s="24">
        <v>3003</v>
      </c>
      <c r="CO1001" s="24">
        <v>38.729999999999997</v>
      </c>
      <c r="CP1001" s="24">
        <v>2412</v>
      </c>
      <c r="CQ1001" s="24">
        <v>4521</v>
      </c>
      <c r="CR1001" s="24">
        <v>3119</v>
      </c>
      <c r="CS1001" s="24">
        <v>10052</v>
      </c>
      <c r="CT1001" s="24">
        <v>1547</v>
      </c>
      <c r="CU1001" s="24">
        <v>3426</v>
      </c>
      <c r="CV1001" s="24">
        <v>2388</v>
      </c>
      <c r="CW1001" s="24">
        <v>1756</v>
      </c>
      <c r="CX1001" s="24">
        <v>66.37</v>
      </c>
      <c r="CY1001" s="24">
        <v>91.65</v>
      </c>
      <c r="CZ1001" s="24">
        <v>76.22</v>
      </c>
      <c r="DA1001" s="24">
        <v>43.32</v>
      </c>
      <c r="DB1001" s="24">
        <v>1497</v>
      </c>
      <c r="DC1001" s="24">
        <v>9.57</v>
      </c>
      <c r="DD1001" s="24">
        <v>15.14</v>
      </c>
      <c r="DE1001" s="24">
        <v>733</v>
      </c>
      <c r="DF1001" s="24">
        <v>9.4499999999999993</v>
      </c>
      <c r="DG1001" s="24">
        <v>4.2699999999999996</v>
      </c>
      <c r="DH1001" s="24">
        <v>7.36</v>
      </c>
    </row>
    <row r="1002" spans="1:112" ht="12.3" customHeight="1">
      <c r="A1002" s="24">
        <v>1013</v>
      </c>
      <c r="B1002" s="24" t="s">
        <v>195</v>
      </c>
      <c r="C1002" s="24" t="s">
        <v>196</v>
      </c>
      <c r="D1002" s="25" t="s">
        <v>533</v>
      </c>
      <c r="E1002" s="25" t="s">
        <v>534</v>
      </c>
      <c r="F1002" s="25" t="s">
        <v>535</v>
      </c>
      <c r="G1002" s="25" t="s">
        <v>536</v>
      </c>
      <c r="H1002" s="25" t="s">
        <v>195</v>
      </c>
      <c r="I1002" s="26">
        <v>39153</v>
      </c>
      <c r="J1002" s="27">
        <v>45911.631534730252</v>
      </c>
      <c r="K1002" s="27">
        <f t="shared" si="534"/>
        <v>9976.1844000000001</v>
      </c>
      <c r="L1002" s="24">
        <v>6917</v>
      </c>
      <c r="M1002" s="24">
        <v>2072</v>
      </c>
      <c r="N1002" s="24">
        <v>293</v>
      </c>
      <c r="O1002" s="24">
        <f t="shared" si="535"/>
        <v>2365</v>
      </c>
      <c r="P1002" s="28">
        <v>25.48</v>
      </c>
      <c r="Q1002" s="28">
        <f t="shared" si="536"/>
        <v>0.40702443613423073</v>
      </c>
      <c r="R1002" s="29">
        <v>0.39039122010458621</v>
      </c>
      <c r="S1002" s="29">
        <v>0.1842418391095576</v>
      </c>
      <c r="T1002" s="29">
        <v>0.25568709937961115</v>
      </c>
      <c r="U1002" s="28" t="s">
        <v>267</v>
      </c>
      <c r="V1002" s="28" t="s">
        <v>119</v>
      </c>
      <c r="W1002" s="28">
        <v>0.36302032909527338</v>
      </c>
      <c r="X1002" s="27">
        <v>16666.855589038707</v>
      </c>
      <c r="Y1002" s="30">
        <f t="shared" si="537"/>
        <v>1.3347281332122133E-3</v>
      </c>
      <c r="Z1002" s="27">
        <f t="shared" si="538"/>
        <v>15702.855589038707</v>
      </c>
      <c r="AA1002" s="27">
        <v>0</v>
      </c>
      <c r="AB1002" s="27">
        <v>0</v>
      </c>
      <c r="AC1002" s="27">
        <v>20</v>
      </c>
      <c r="AD1002" s="27">
        <v>964</v>
      </c>
      <c r="AE1002" s="27">
        <v>30808</v>
      </c>
      <c r="AF1002" s="27">
        <f t="shared" si="539"/>
        <v>30808</v>
      </c>
      <c r="AG1002" s="27">
        <f t="shared" si="540"/>
        <v>3</v>
      </c>
      <c r="AH1002" s="27">
        <v>0</v>
      </c>
      <c r="AI1002" s="27">
        <v>0</v>
      </c>
      <c r="AJ1002" s="27">
        <v>0</v>
      </c>
      <c r="AK1002" s="27">
        <v>964</v>
      </c>
      <c r="AL1002" s="27">
        <v>30808</v>
      </c>
      <c r="AM1002" s="27">
        <v>31772</v>
      </c>
      <c r="AN1002" s="27">
        <f t="shared" si="541"/>
        <v>2</v>
      </c>
      <c r="AO1002" s="27">
        <v>964</v>
      </c>
      <c r="AP1002" s="30">
        <f t="shared" si="542"/>
        <v>5.574909023152181E-4</v>
      </c>
      <c r="AQ1002" s="30">
        <f t="shared" si="543"/>
        <v>0</v>
      </c>
      <c r="AR1002" s="31">
        <f t="shared" si="544"/>
        <v>5.7839344371231845E-2</v>
      </c>
      <c r="AS1002" s="31">
        <f t="shared" si="531"/>
        <v>5.7839344371231845E-2</v>
      </c>
      <c r="AT1002" s="32">
        <f t="shared" si="545"/>
        <v>2.0996857828299433E-2</v>
      </c>
      <c r="AU1002" s="24">
        <v>5448.9351397200535</v>
      </c>
      <c r="AV1002" s="28">
        <f t="shared" si="546"/>
        <v>0.15131989543832522</v>
      </c>
      <c r="AW1002" s="30">
        <f t="shared" si="547"/>
        <v>1.9434377655899991E-3</v>
      </c>
      <c r="AX1002" s="33">
        <f t="shared" si="548"/>
        <v>0.15131989543832522</v>
      </c>
      <c r="AY1002" s="30">
        <f t="shared" si="549"/>
        <v>1.9434377655899991E-3</v>
      </c>
      <c r="AZ1002" s="31">
        <f t="shared" si="550"/>
        <v>0.91058760975131314</v>
      </c>
      <c r="BA1002" s="31">
        <f t="shared" si="560"/>
        <v>5448.9351397200535</v>
      </c>
      <c r="BB1002" s="33">
        <f t="shared" si="551"/>
        <v>0</v>
      </c>
      <c r="BC1002" s="31">
        <f t="shared" si="552"/>
        <v>0.48409957509807483</v>
      </c>
      <c r="BD1002" s="30">
        <f t="shared" si="553"/>
        <v>7.7723723089699517E-4</v>
      </c>
      <c r="BE1002" s="31">
        <f t="shared" si="554"/>
        <v>0.9450698134184643</v>
      </c>
      <c r="BF1002" s="31">
        <f t="shared" si="555"/>
        <v>0.43647495688231669</v>
      </c>
      <c r="BG1002" s="31">
        <f t="shared" si="556"/>
        <v>0.66242171830211549</v>
      </c>
      <c r="BH1002" s="24">
        <v>100</v>
      </c>
      <c r="BI1002" s="24">
        <v>7.0137080905299998</v>
      </c>
      <c r="BJ1002" s="24">
        <f t="shared" si="563"/>
        <v>6545.9855103922464</v>
      </c>
      <c r="BK1002" s="28">
        <v>1</v>
      </c>
      <c r="BL1002" s="28" t="str">
        <f t="shared" si="557"/>
        <v>FALSETRUE</v>
      </c>
      <c r="BM1002" s="24" t="str">
        <f t="shared" si="558"/>
        <v>TRUETRUE</v>
      </c>
      <c r="BN1002" s="28">
        <v>0.30030000000000001</v>
      </c>
      <c r="BO1002" s="28">
        <f t="shared" si="559"/>
        <v>0.26693333333333336</v>
      </c>
      <c r="BP1002" s="24">
        <v>1.81</v>
      </c>
      <c r="BQ1002" s="24">
        <f t="shared" si="562"/>
        <v>395</v>
      </c>
      <c r="BR1002" s="24">
        <v>38</v>
      </c>
      <c r="BS1002" s="28">
        <v>1.4100000000000001</v>
      </c>
      <c r="BT1002" s="28">
        <v>552.05730000000005</v>
      </c>
      <c r="BU1002" s="24">
        <v>0.21</v>
      </c>
      <c r="BV1002" s="28">
        <v>18.059999999999999</v>
      </c>
      <c r="BW1002" s="28">
        <v>7071.0317999999997</v>
      </c>
      <c r="BX1002" s="24">
        <v>8277</v>
      </c>
      <c r="BY1002" s="24">
        <v>27565</v>
      </c>
      <c r="BZ1002" s="24">
        <v>3311</v>
      </c>
      <c r="CA1002" s="24">
        <v>6596</v>
      </c>
      <c r="CB1002" s="24">
        <v>3461</v>
      </c>
      <c r="CC1002" s="24">
        <v>29096</v>
      </c>
      <c r="CD1002" s="24">
        <v>42.04</v>
      </c>
      <c r="CE1002" s="24">
        <v>33.270000000000003</v>
      </c>
      <c r="CF1002" s="24">
        <v>95.8</v>
      </c>
      <c r="CG1002" s="24">
        <v>39153</v>
      </c>
      <c r="CH1002" s="24">
        <v>0</v>
      </c>
      <c r="CI1002" s="24">
        <v>0</v>
      </c>
      <c r="CJ1002" s="24" t="s">
        <v>98</v>
      </c>
      <c r="CK1002" s="24">
        <v>9541</v>
      </c>
      <c r="CL1002" s="28">
        <v>1.02</v>
      </c>
      <c r="CM1002" s="28">
        <v>4.13</v>
      </c>
      <c r="CN1002" s="24">
        <v>3785</v>
      </c>
      <c r="CO1002" s="24">
        <v>39.729999999999997</v>
      </c>
      <c r="CP1002" s="24">
        <v>2555</v>
      </c>
      <c r="CQ1002" s="24">
        <v>5027</v>
      </c>
      <c r="CR1002" s="24">
        <v>7227</v>
      </c>
      <c r="CS1002" s="24">
        <v>15010</v>
      </c>
      <c r="CT1002" s="24">
        <v>1775</v>
      </c>
      <c r="CU1002" s="24">
        <v>3149</v>
      </c>
      <c r="CV1002" s="24">
        <v>2579</v>
      </c>
      <c r="CW1002" s="24">
        <v>3233</v>
      </c>
      <c r="CX1002" s="24">
        <v>80.239999999999995</v>
      </c>
      <c r="CY1002" s="24">
        <v>97.49</v>
      </c>
      <c r="CZ1002" s="24">
        <v>89.89</v>
      </c>
      <c r="DA1002" s="24">
        <v>60.82</v>
      </c>
      <c r="DB1002" s="24">
        <v>607</v>
      </c>
      <c r="DC1002" s="24">
        <v>3.18</v>
      </c>
      <c r="DD1002" s="24">
        <v>7.63</v>
      </c>
      <c r="DE1002" s="24">
        <v>132</v>
      </c>
      <c r="DF1002" s="24">
        <v>1.39</v>
      </c>
      <c r="DG1002" s="24">
        <v>17.22</v>
      </c>
      <c r="DH1002" s="24">
        <v>1.82</v>
      </c>
    </row>
    <row r="1003" spans="1:112" ht="12.3" customHeight="1">
      <c r="A1003" s="24">
        <v>1014</v>
      </c>
      <c r="B1003" s="24" t="s">
        <v>195</v>
      </c>
      <c r="C1003" s="24" t="s">
        <v>196</v>
      </c>
      <c r="D1003" s="25" t="s">
        <v>533</v>
      </c>
      <c r="E1003" s="25" t="s">
        <v>534</v>
      </c>
      <c r="F1003" s="25" t="s">
        <v>1289</v>
      </c>
      <c r="G1003" s="25" t="s">
        <v>1290</v>
      </c>
      <c r="H1003" s="25" t="s">
        <v>195</v>
      </c>
      <c r="I1003" s="26">
        <v>23686</v>
      </c>
      <c r="J1003" s="27">
        <v>27774.701926585974</v>
      </c>
      <c r="K1003" s="27">
        <f t="shared" si="534"/>
        <v>2927.5895999999998</v>
      </c>
      <c r="L1003" s="24">
        <v>4734</v>
      </c>
      <c r="M1003" s="24">
        <v>610</v>
      </c>
      <c r="N1003" s="24">
        <v>58</v>
      </c>
      <c r="O1003" s="24">
        <f t="shared" si="535"/>
        <v>668</v>
      </c>
      <c r="P1003" s="28">
        <v>12.36</v>
      </c>
      <c r="Q1003" s="28">
        <f t="shared" si="536"/>
        <v>0.33311038033426976</v>
      </c>
      <c r="R1003" s="29">
        <v>0.39039122010458621</v>
      </c>
      <c r="S1003" s="29">
        <v>0.1842418391095576</v>
      </c>
      <c r="T1003" s="29">
        <v>0.25568709937961115</v>
      </c>
      <c r="U1003" s="28" t="s">
        <v>267</v>
      </c>
      <c r="V1003" s="28" t="s">
        <v>119</v>
      </c>
      <c r="W1003" s="28">
        <v>0.17609620359566638</v>
      </c>
      <c r="X1003" s="27">
        <v>4891.0195652730308</v>
      </c>
      <c r="Y1003" s="30">
        <f t="shared" si="537"/>
        <v>3.9168644493174062E-4</v>
      </c>
      <c r="Z1003" s="27">
        <f t="shared" si="538"/>
        <v>4724.0195652730308</v>
      </c>
      <c r="AA1003" s="27">
        <v>0</v>
      </c>
      <c r="AB1003" s="27">
        <v>0</v>
      </c>
      <c r="AC1003" s="27">
        <v>0</v>
      </c>
      <c r="AD1003" s="27">
        <v>0</v>
      </c>
      <c r="AE1003" s="27">
        <v>0</v>
      </c>
      <c r="AF1003" s="27">
        <f t="shared" si="539"/>
        <v>0</v>
      </c>
      <c r="AG1003" s="27">
        <f t="shared" si="540"/>
        <v>0</v>
      </c>
      <c r="AH1003" s="27">
        <v>0</v>
      </c>
      <c r="AI1003" s="27">
        <v>0</v>
      </c>
      <c r="AJ1003" s="27">
        <v>167</v>
      </c>
      <c r="AK1003" s="27">
        <v>0</v>
      </c>
      <c r="AL1003" s="27">
        <v>0</v>
      </c>
      <c r="AM1003" s="27">
        <v>167</v>
      </c>
      <c r="AN1003" s="27">
        <f t="shared" si="541"/>
        <v>1</v>
      </c>
      <c r="AO1003" s="27">
        <v>167</v>
      </c>
      <c r="AP1003" s="30">
        <f t="shared" si="542"/>
        <v>9.6577780795271178E-5</v>
      </c>
      <c r="AQ1003" s="30">
        <f t="shared" si="543"/>
        <v>0</v>
      </c>
      <c r="AR1003" s="31">
        <f t="shared" si="544"/>
        <v>3.4144210173626156E-2</v>
      </c>
      <c r="AS1003" s="31">
        <f t="shared" si="531"/>
        <v>3.4144210173626156E-2</v>
      </c>
      <c r="AT1003" s="32">
        <f t="shared" si="545"/>
        <v>6.0126657863480946E-3</v>
      </c>
      <c r="AU1003" s="24">
        <v>1635.5815389965494</v>
      </c>
      <c r="AV1003" s="28">
        <f t="shared" si="546"/>
        <v>4.5420989810961182E-2</v>
      </c>
      <c r="AW1003" s="30">
        <f t="shared" si="547"/>
        <v>5.8335268269517576E-4</v>
      </c>
      <c r="AX1003" s="33">
        <f t="shared" si="548"/>
        <v>4.5420989810961182E-2</v>
      </c>
      <c r="AY1003" s="30">
        <f t="shared" si="549"/>
        <v>5.8335268269517576E-4</v>
      </c>
      <c r="AZ1003" s="31">
        <f t="shared" si="550"/>
        <v>0.89943066825360585</v>
      </c>
      <c r="BA1003" s="31">
        <f t="shared" si="560"/>
        <v>1635.5815389965494</v>
      </c>
      <c r="BB1003" s="33">
        <f t="shared" si="551"/>
        <v>0</v>
      </c>
      <c r="BC1003" s="31">
        <f t="shared" si="552"/>
        <v>0.44508095938971776</v>
      </c>
      <c r="BD1003" s="30">
        <f t="shared" si="553"/>
        <v>2.9510866413646943E-4</v>
      </c>
      <c r="BE1003" s="31">
        <f t="shared" si="554"/>
        <v>0.943202865613189</v>
      </c>
      <c r="BF1003" s="31">
        <f t="shared" si="555"/>
        <v>0.37323025188459574</v>
      </c>
      <c r="BG1003" s="31">
        <f t="shared" si="556"/>
        <v>0.56643759482032674</v>
      </c>
      <c r="BH1003" s="24">
        <v>100</v>
      </c>
      <c r="BI1003" s="24">
        <v>4.1402934058299996</v>
      </c>
      <c r="BJ1003" s="24">
        <f t="shared" si="563"/>
        <v>6708.3897695453334</v>
      </c>
      <c r="BK1003" s="28">
        <v>1</v>
      </c>
      <c r="BL1003" s="28" t="str">
        <f t="shared" si="557"/>
        <v>FALSETRUE</v>
      </c>
      <c r="BM1003" s="24" t="str">
        <f t="shared" si="558"/>
        <v>FALSETRUE</v>
      </c>
      <c r="BN1003" s="28">
        <v>0.3014</v>
      </c>
      <c r="BO1003" s="28">
        <f t="shared" si="559"/>
        <v>0.2679111111111111</v>
      </c>
      <c r="BP1003" s="24">
        <v>1.81</v>
      </c>
      <c r="BQ1003" s="24">
        <f t="shared" si="562"/>
        <v>371.52</v>
      </c>
      <c r="BR1003" s="24">
        <v>25</v>
      </c>
      <c r="BS1003" s="28">
        <v>2.5</v>
      </c>
      <c r="BT1003" s="28">
        <v>592.15</v>
      </c>
      <c r="BU1003" s="24">
        <v>0.09</v>
      </c>
      <c r="BV1003" s="28">
        <v>3.12</v>
      </c>
      <c r="BW1003" s="28">
        <v>739.00320000000011</v>
      </c>
      <c r="BX1003" s="24">
        <v>4970</v>
      </c>
      <c r="BY1003" s="24">
        <v>16489</v>
      </c>
      <c r="BZ1003" s="24">
        <v>2227</v>
      </c>
      <c r="CA1003" s="24">
        <v>3893</v>
      </c>
      <c r="CB1003" s="24">
        <v>2244</v>
      </c>
      <c r="CC1003" s="24">
        <v>17549</v>
      </c>
      <c r="CD1003" s="24">
        <v>43.65</v>
      </c>
      <c r="CE1003" s="24">
        <v>34.130000000000003</v>
      </c>
      <c r="CF1003" s="24">
        <v>92.71</v>
      </c>
      <c r="CG1003" s="24">
        <v>23686</v>
      </c>
      <c r="CH1003" s="24">
        <v>0</v>
      </c>
      <c r="CI1003" s="24">
        <v>0</v>
      </c>
      <c r="CJ1003" s="24" t="s">
        <v>98</v>
      </c>
      <c r="CK1003" s="24">
        <v>5527</v>
      </c>
      <c r="CL1003" s="28">
        <v>1.03</v>
      </c>
      <c r="CM1003" s="28">
        <v>4.4000000000000004</v>
      </c>
      <c r="CN1003" s="24">
        <v>2118</v>
      </c>
      <c r="CO1003" s="24">
        <v>38.4</v>
      </c>
      <c r="CP1003" s="24">
        <v>1583</v>
      </c>
      <c r="CQ1003" s="24">
        <v>3489</v>
      </c>
      <c r="CR1003" s="24">
        <v>4044</v>
      </c>
      <c r="CS1003" s="24">
        <v>9288</v>
      </c>
      <c r="CT1003" s="24">
        <v>1077</v>
      </c>
      <c r="CU1003" s="24">
        <v>1942</v>
      </c>
      <c r="CV1003" s="24">
        <v>1636</v>
      </c>
      <c r="CW1003" s="24">
        <v>2008</v>
      </c>
      <c r="CX1003" s="24">
        <v>82.15</v>
      </c>
      <c r="CY1003" s="24">
        <v>98.78</v>
      </c>
      <c r="CZ1003" s="24">
        <v>88.96</v>
      </c>
      <c r="DA1003" s="24">
        <v>67.25</v>
      </c>
      <c r="DB1003" s="24">
        <v>370</v>
      </c>
      <c r="DC1003" s="24">
        <v>1.52</v>
      </c>
      <c r="DD1003" s="24">
        <v>8.3000000000000007</v>
      </c>
      <c r="DE1003" s="24">
        <v>54</v>
      </c>
      <c r="DF1003" s="24">
        <v>0.98</v>
      </c>
      <c r="DG1003" s="24">
        <v>2.61</v>
      </c>
      <c r="DH1003" s="24">
        <v>1.33</v>
      </c>
    </row>
    <row r="1004" spans="1:112" ht="12.3" customHeight="1">
      <c r="A1004" s="24">
        <v>1015</v>
      </c>
      <c r="B1004" s="24" t="s">
        <v>195</v>
      </c>
      <c r="C1004" s="24" t="s">
        <v>196</v>
      </c>
      <c r="D1004" s="25" t="s">
        <v>533</v>
      </c>
      <c r="E1004" s="25" t="s">
        <v>534</v>
      </c>
      <c r="F1004" s="25" t="s">
        <v>585</v>
      </c>
      <c r="G1004" s="25" t="s">
        <v>586</v>
      </c>
      <c r="H1004" s="25" t="s">
        <v>195</v>
      </c>
      <c r="I1004" s="26">
        <v>45019</v>
      </c>
      <c r="J1004" s="27">
        <v>52790.226548719664</v>
      </c>
      <c r="K1004" s="27">
        <f t="shared" si="534"/>
        <v>14185.486900000002</v>
      </c>
      <c r="L1004" s="24">
        <v>7072</v>
      </c>
      <c r="M1004" s="24">
        <v>2589</v>
      </c>
      <c r="N1004" s="24">
        <v>665</v>
      </c>
      <c r="O1004" s="24">
        <f t="shared" si="535"/>
        <v>3254</v>
      </c>
      <c r="P1004" s="28">
        <v>31.51</v>
      </c>
      <c r="Q1004" s="28">
        <f t="shared" si="536"/>
        <v>0.43785626909766279</v>
      </c>
      <c r="R1004" s="29">
        <v>0.39039122010458621</v>
      </c>
      <c r="S1004" s="29">
        <v>0.1842418391095576</v>
      </c>
      <c r="T1004" s="29">
        <v>0.25568709937961115</v>
      </c>
      <c r="U1004" s="28" t="s">
        <v>267</v>
      </c>
      <c r="V1004" s="28" t="s">
        <v>119</v>
      </c>
      <c r="W1004" s="28">
        <v>0.44893134104364463</v>
      </c>
      <c r="X1004" s="27">
        <v>23699.18719851453</v>
      </c>
      <c r="Y1004" s="30">
        <f t="shared" si="537"/>
        <v>1.8978967999772845E-3</v>
      </c>
      <c r="Z1004" s="27">
        <f t="shared" si="538"/>
        <v>23699.18719851453</v>
      </c>
      <c r="AA1004" s="27">
        <v>0</v>
      </c>
      <c r="AB1004" s="27">
        <v>0</v>
      </c>
      <c r="AC1004" s="27">
        <v>20</v>
      </c>
      <c r="AD1004" s="27">
        <v>0</v>
      </c>
      <c r="AE1004" s="27">
        <v>0</v>
      </c>
      <c r="AF1004" s="27">
        <f t="shared" si="539"/>
        <v>20</v>
      </c>
      <c r="AG1004" s="27">
        <f t="shared" si="540"/>
        <v>1</v>
      </c>
      <c r="AH1004" s="27">
        <v>0</v>
      </c>
      <c r="AI1004" s="27">
        <v>0</v>
      </c>
      <c r="AJ1004" s="27">
        <v>20</v>
      </c>
      <c r="AK1004" s="27">
        <v>0</v>
      </c>
      <c r="AL1004" s="27">
        <v>0</v>
      </c>
      <c r="AM1004" s="27">
        <v>20</v>
      </c>
      <c r="AN1004" s="27">
        <f t="shared" si="541"/>
        <v>1</v>
      </c>
      <c r="AO1004" s="27">
        <v>0</v>
      </c>
      <c r="AP1004" s="30">
        <f t="shared" si="542"/>
        <v>0</v>
      </c>
      <c r="AQ1004" s="30">
        <f t="shared" si="543"/>
        <v>0</v>
      </c>
      <c r="AR1004" s="31">
        <f t="shared" si="544"/>
        <v>0</v>
      </c>
      <c r="AS1004" s="31">
        <f t="shared" si="531"/>
        <v>0</v>
      </c>
      <c r="AT1004" s="32">
        <f t="shared" si="545"/>
        <v>0</v>
      </c>
      <c r="AU1004" s="24">
        <v>4875.3943637339808</v>
      </c>
      <c r="AV1004" s="28">
        <f t="shared" si="546"/>
        <v>0.13539235583169901</v>
      </c>
      <c r="AW1004" s="30">
        <f t="shared" si="547"/>
        <v>1.7388765484758614E-3</v>
      </c>
      <c r="AX1004" s="33">
        <f t="shared" si="548"/>
        <v>0.13539235583169901</v>
      </c>
      <c r="AY1004" s="30">
        <f t="shared" si="549"/>
        <v>1.7388765484758614E-3</v>
      </c>
      <c r="AZ1004" s="31">
        <f t="shared" si="550"/>
        <v>0.908909569486961</v>
      </c>
      <c r="BA1004" s="31">
        <f t="shared" si="560"/>
        <v>4875.3943637339808</v>
      </c>
      <c r="BB1004" s="33">
        <f t="shared" si="551"/>
        <v>0</v>
      </c>
      <c r="BC1004" s="31">
        <f t="shared" si="552"/>
        <v>0.47823104847441544</v>
      </c>
      <c r="BD1004" s="30">
        <f t="shared" si="553"/>
        <v>1.8978967999772845E-3</v>
      </c>
      <c r="BE1004" s="31">
        <f t="shared" si="554"/>
        <v>0.94940934662018472</v>
      </c>
      <c r="BF1004" s="31">
        <f t="shared" si="555"/>
        <v>0.46674619482126883</v>
      </c>
      <c r="BG1004" s="31">
        <f t="shared" si="556"/>
        <v>0.70836324400586714</v>
      </c>
      <c r="BH1004" s="24">
        <v>99.95</v>
      </c>
      <c r="BI1004" s="24">
        <v>18.2489990509</v>
      </c>
      <c r="BJ1004" s="24">
        <f t="shared" si="563"/>
        <v>2892.7738119486703</v>
      </c>
      <c r="BK1004" s="28">
        <v>1</v>
      </c>
      <c r="BL1004" s="28" t="str">
        <f t="shared" si="557"/>
        <v>FALSETRUE</v>
      </c>
      <c r="BM1004" s="24" t="str">
        <f t="shared" si="558"/>
        <v>FALSETRUE</v>
      </c>
      <c r="BN1004" s="28">
        <v>0.43170000000000003</v>
      </c>
      <c r="BO1004" s="28">
        <f t="shared" si="559"/>
        <v>0.38373333333333337</v>
      </c>
      <c r="BP1004" s="24">
        <v>3.13</v>
      </c>
      <c r="BQ1004" s="24">
        <f t="shared" si="562"/>
        <v>472.17391304347825</v>
      </c>
      <c r="BR1004" s="24">
        <v>23</v>
      </c>
      <c r="BS1004" s="28">
        <v>5.6400000000000006</v>
      </c>
      <c r="BT1004" s="28">
        <v>2539.0716000000002</v>
      </c>
      <c r="BU1004" s="24">
        <v>0.4</v>
      </c>
      <c r="BV1004" s="28">
        <v>11.25</v>
      </c>
      <c r="BW1004" s="28">
        <v>5064.6374999999998</v>
      </c>
      <c r="BX1004" s="24">
        <v>12968</v>
      </c>
      <c r="BY1004" s="24">
        <v>30041</v>
      </c>
      <c r="BZ1004" s="24">
        <v>2010</v>
      </c>
      <c r="CA1004" s="24">
        <v>10372</v>
      </c>
      <c r="CB1004" s="24">
        <v>5360</v>
      </c>
      <c r="CC1004" s="24">
        <v>29287</v>
      </c>
      <c r="CD1004" s="24">
        <v>49.86</v>
      </c>
      <c r="CE1004" s="24">
        <v>28.32</v>
      </c>
      <c r="CF1004" s="24">
        <v>98.06</v>
      </c>
      <c r="CG1004" s="24">
        <v>44995</v>
      </c>
      <c r="CH1004" s="24">
        <v>24</v>
      </c>
      <c r="CI1004" s="24">
        <v>0.05</v>
      </c>
      <c r="CJ1004" s="24" t="s">
        <v>98</v>
      </c>
      <c r="CK1004" s="24">
        <v>10654</v>
      </c>
      <c r="CL1004" s="28">
        <v>1.02</v>
      </c>
      <c r="CM1004" s="28">
        <v>4.3</v>
      </c>
      <c r="CN1004" s="24">
        <v>4330</v>
      </c>
      <c r="CO1004" s="24">
        <v>41.03</v>
      </c>
      <c r="CP1004" s="24">
        <v>2869</v>
      </c>
      <c r="CQ1004" s="24">
        <v>4448</v>
      </c>
      <c r="CR1004" s="24">
        <v>3487</v>
      </c>
      <c r="CS1004" s="24">
        <v>10860</v>
      </c>
      <c r="CT1004" s="24">
        <v>2840</v>
      </c>
      <c r="CU1004" s="24">
        <v>5096</v>
      </c>
      <c r="CV1004" s="24">
        <v>3867</v>
      </c>
      <c r="CW1004" s="24">
        <v>3354</v>
      </c>
      <c r="CX1004" s="24">
        <v>82.13</v>
      </c>
      <c r="CY1004" s="24">
        <v>96.64</v>
      </c>
      <c r="CZ1004" s="24">
        <v>86.88</v>
      </c>
      <c r="DA1004" s="24">
        <v>55.74</v>
      </c>
      <c r="DB1004" s="24">
        <v>1140</v>
      </c>
      <c r="DC1004" s="24">
        <v>4.0199999999999996</v>
      </c>
      <c r="DD1004" s="24">
        <v>16.02</v>
      </c>
      <c r="DE1004" s="24">
        <v>734</v>
      </c>
      <c r="DF1004" s="24">
        <v>6.96</v>
      </c>
      <c r="DG1004" s="24">
        <v>12.38</v>
      </c>
      <c r="DH1004" s="24">
        <v>2.35</v>
      </c>
    </row>
    <row r="1005" spans="1:112" ht="12.3" customHeight="1">
      <c r="A1005" s="24">
        <v>1016</v>
      </c>
      <c r="B1005" s="24" t="s">
        <v>195</v>
      </c>
      <c r="C1005" s="24" t="s">
        <v>196</v>
      </c>
      <c r="D1005" s="25" t="s">
        <v>533</v>
      </c>
      <c r="E1005" s="25" t="s">
        <v>534</v>
      </c>
      <c r="F1005" s="25" t="s">
        <v>1212</v>
      </c>
      <c r="G1005" s="25" t="s">
        <v>1213</v>
      </c>
      <c r="H1005" s="25" t="s">
        <v>195</v>
      </c>
      <c r="I1005" s="26">
        <v>23456</v>
      </c>
      <c r="J1005" s="27">
        <v>27504.999087646735</v>
      </c>
      <c r="K1005" s="27">
        <f t="shared" si="534"/>
        <v>4029.7408</v>
      </c>
      <c r="L1005" s="24">
        <v>4395</v>
      </c>
      <c r="M1005" s="24">
        <v>786</v>
      </c>
      <c r="N1005" s="24">
        <v>126</v>
      </c>
      <c r="O1005" s="24">
        <f t="shared" si="535"/>
        <v>912</v>
      </c>
      <c r="P1005" s="28">
        <v>17.18</v>
      </c>
      <c r="Q1005" s="28">
        <f t="shared" si="536"/>
        <v>0.36438670000985507</v>
      </c>
      <c r="R1005" s="29">
        <v>0.39039122010458621</v>
      </c>
      <c r="S1005" s="29">
        <v>0.1842418391095576</v>
      </c>
      <c r="T1005" s="29">
        <v>0.25568709937961115</v>
      </c>
      <c r="U1005" s="28" t="s">
        <v>267</v>
      </c>
      <c r="V1005" s="28" t="s">
        <v>119</v>
      </c>
      <c r="W1005" s="28">
        <v>0.24476802409171097</v>
      </c>
      <c r="X1005" s="27">
        <v>6732.3442793276045</v>
      </c>
      <c r="Y1005" s="30">
        <f t="shared" si="537"/>
        <v>5.3914484733392555E-4</v>
      </c>
      <c r="Z1005" s="27">
        <f t="shared" si="538"/>
        <v>4716.3442793276045</v>
      </c>
      <c r="AA1005" s="27">
        <v>0</v>
      </c>
      <c r="AB1005" s="27">
        <v>0</v>
      </c>
      <c r="AC1005" s="27">
        <v>80</v>
      </c>
      <c r="AD1005" s="27">
        <v>1935</v>
      </c>
      <c r="AE1005" s="27">
        <v>0</v>
      </c>
      <c r="AF1005" s="27">
        <f t="shared" si="539"/>
        <v>1935</v>
      </c>
      <c r="AG1005" s="27">
        <f t="shared" si="540"/>
        <v>2</v>
      </c>
      <c r="AH1005" s="27">
        <v>0</v>
      </c>
      <c r="AI1005" s="27">
        <v>0</v>
      </c>
      <c r="AJ1005" s="27">
        <v>0</v>
      </c>
      <c r="AK1005" s="27">
        <v>2016</v>
      </c>
      <c r="AL1005" s="27">
        <v>0</v>
      </c>
      <c r="AM1005" s="27">
        <v>2016</v>
      </c>
      <c r="AN1005" s="27">
        <f t="shared" si="541"/>
        <v>1</v>
      </c>
      <c r="AO1005" s="27">
        <v>2016</v>
      </c>
      <c r="AP1005" s="30">
        <f t="shared" si="542"/>
        <v>1.1658730903189624E-3</v>
      </c>
      <c r="AQ1005" s="30">
        <f t="shared" si="543"/>
        <v>0</v>
      </c>
      <c r="AR1005" s="31">
        <f t="shared" si="544"/>
        <v>0.29944992655683805</v>
      </c>
      <c r="AS1005" s="31">
        <f t="shared" si="531"/>
        <v>0.29944992655683805</v>
      </c>
      <c r="AT1005" s="32">
        <f t="shared" si="545"/>
        <v>7.3295766837725221E-2</v>
      </c>
      <c r="AU1005" s="24">
        <v>1889.8539140121004</v>
      </c>
      <c r="AV1005" s="28">
        <f t="shared" si="546"/>
        <v>5.2482272100730663E-2</v>
      </c>
      <c r="AW1005" s="30">
        <f t="shared" si="547"/>
        <v>6.7404242732973445E-4</v>
      </c>
      <c r="AX1005" s="33">
        <f t="shared" si="548"/>
        <v>5.2482272100730663E-2</v>
      </c>
      <c r="AY1005" s="30">
        <f t="shared" si="549"/>
        <v>6.7404242732973445E-4</v>
      </c>
      <c r="AZ1005" s="31">
        <f t="shared" si="550"/>
        <v>0.90017460713511777</v>
      </c>
      <c r="BA1005" s="31">
        <f t="shared" si="560"/>
        <v>1889.8539140121004</v>
      </c>
      <c r="BB1005" s="33">
        <f t="shared" si="551"/>
        <v>0</v>
      </c>
      <c r="BC1005" s="31">
        <f t="shared" si="552"/>
        <v>0.44768269978014485</v>
      </c>
      <c r="BD1005" s="30">
        <f t="shared" si="553"/>
        <v>-6.2672824298503683E-4</v>
      </c>
      <c r="BE1005" s="31">
        <f t="shared" si="554"/>
        <v>0.93963323396465204</v>
      </c>
      <c r="BF1005" s="31">
        <f t="shared" si="555"/>
        <v>0.3949801343012323</v>
      </c>
      <c r="BG1005" s="31">
        <f t="shared" si="556"/>
        <v>0.59944657793864564</v>
      </c>
      <c r="BH1005" s="24">
        <v>100</v>
      </c>
      <c r="BI1005" s="24">
        <v>5.3642350826599996</v>
      </c>
      <c r="BJ1005" s="24">
        <f t="shared" si="563"/>
        <v>5127.4783196130256</v>
      </c>
      <c r="BK1005" s="28">
        <v>1</v>
      </c>
      <c r="BL1005" s="28" t="str">
        <f t="shared" si="557"/>
        <v>FALSETRUE</v>
      </c>
      <c r="BM1005" s="24" t="str">
        <f t="shared" si="558"/>
        <v>FALSETRUE</v>
      </c>
      <c r="BN1005" s="28">
        <v>0.36560000000000004</v>
      </c>
      <c r="BO1005" s="28">
        <f t="shared" si="559"/>
        <v>0.32497777777777781</v>
      </c>
      <c r="BP1005" s="24">
        <v>2.2200000000000002</v>
      </c>
      <c r="BQ1005" s="24">
        <f t="shared" si="562"/>
        <v>386.05</v>
      </c>
      <c r="BR1005" s="24">
        <v>20</v>
      </c>
      <c r="BS1005" s="28">
        <v>2.44</v>
      </c>
      <c r="BT1005" s="28">
        <v>572.32639999999992</v>
      </c>
      <c r="BU1005" s="24">
        <v>0.08</v>
      </c>
      <c r="BV1005" s="28">
        <v>2.25</v>
      </c>
      <c r="BW1005" s="28">
        <v>527.76</v>
      </c>
      <c r="BX1005" s="24">
        <v>5822</v>
      </c>
      <c r="BY1005" s="24">
        <v>15923</v>
      </c>
      <c r="BZ1005" s="24">
        <v>1711</v>
      </c>
      <c r="CA1005" s="24">
        <v>4659</v>
      </c>
      <c r="CB1005" s="24">
        <v>2506</v>
      </c>
      <c r="CC1005" s="24">
        <v>16291</v>
      </c>
      <c r="CD1005" s="24">
        <v>47.31</v>
      </c>
      <c r="CE1005" s="24">
        <v>31.24</v>
      </c>
      <c r="CF1005" s="24">
        <v>92.94</v>
      </c>
      <c r="CG1005" s="24">
        <v>23456</v>
      </c>
      <c r="CH1005" s="24">
        <v>0</v>
      </c>
      <c r="CI1005" s="24">
        <v>0</v>
      </c>
      <c r="CJ1005" s="24" t="s">
        <v>98</v>
      </c>
      <c r="CK1005" s="24">
        <v>5430</v>
      </c>
      <c r="CL1005" s="28">
        <v>1.04</v>
      </c>
      <c r="CM1005" s="28">
        <v>4.4800000000000004</v>
      </c>
      <c r="CN1005" s="24">
        <v>2151</v>
      </c>
      <c r="CO1005" s="24">
        <v>39.83</v>
      </c>
      <c r="CP1005" s="24">
        <v>1769</v>
      </c>
      <c r="CQ1005" s="24">
        <v>3568</v>
      </c>
      <c r="CR1005" s="24">
        <v>2384</v>
      </c>
      <c r="CS1005" s="24">
        <v>7721</v>
      </c>
      <c r="CT1005" s="24">
        <v>1268</v>
      </c>
      <c r="CU1005" s="24">
        <v>2250</v>
      </c>
      <c r="CV1005" s="24">
        <v>1892</v>
      </c>
      <c r="CW1005" s="24">
        <v>1974</v>
      </c>
      <c r="CX1005" s="24">
        <v>80.25</v>
      </c>
      <c r="CY1005" s="24">
        <v>98.51</v>
      </c>
      <c r="CZ1005" s="24">
        <v>89.71</v>
      </c>
      <c r="DA1005" s="24">
        <v>61.29</v>
      </c>
      <c r="DB1005" s="24">
        <v>433</v>
      </c>
      <c r="DC1005" s="24">
        <v>1.85</v>
      </c>
      <c r="DD1005" s="24">
        <v>12.28</v>
      </c>
      <c r="DE1005" s="24">
        <v>108</v>
      </c>
      <c r="DF1005" s="24">
        <v>2</v>
      </c>
      <c r="DG1005" s="24">
        <v>3.41</v>
      </c>
      <c r="DH1005" s="24">
        <v>1.58</v>
      </c>
    </row>
    <row r="1006" spans="1:112" ht="12.3" customHeight="1">
      <c r="A1006" s="24">
        <v>1017</v>
      </c>
      <c r="B1006" s="24" t="s">
        <v>195</v>
      </c>
      <c r="C1006" s="24" t="s">
        <v>196</v>
      </c>
      <c r="D1006" s="25" t="s">
        <v>533</v>
      </c>
      <c r="E1006" s="25" t="s">
        <v>534</v>
      </c>
      <c r="F1006" s="25" t="s">
        <v>667</v>
      </c>
      <c r="G1006" s="25" t="s">
        <v>668</v>
      </c>
      <c r="H1006" s="25" t="s">
        <v>195</v>
      </c>
      <c r="I1006" s="26">
        <v>54578</v>
      </c>
      <c r="J1006" s="27">
        <v>63999.311059242136</v>
      </c>
      <c r="K1006" s="27">
        <f t="shared" si="534"/>
        <v>15669.343800000001</v>
      </c>
      <c r="L1006" s="24">
        <v>9261</v>
      </c>
      <c r="M1006" s="24">
        <v>2882</v>
      </c>
      <c r="N1006" s="24">
        <v>849</v>
      </c>
      <c r="O1006" s="24">
        <f t="shared" si="535"/>
        <v>3731</v>
      </c>
      <c r="P1006" s="28">
        <v>28.71</v>
      </c>
      <c r="Q1006" s="28">
        <f t="shared" si="536"/>
        <v>0.42424839601282988</v>
      </c>
      <c r="R1006" s="29">
        <v>0.39039122010458621</v>
      </c>
      <c r="S1006" s="29">
        <v>0.1842418391095576</v>
      </c>
      <c r="T1006" s="29">
        <v>0.25568709937961115</v>
      </c>
      <c r="U1006" s="28" t="s">
        <v>267</v>
      </c>
      <c r="V1006" s="28" t="s">
        <v>119</v>
      </c>
      <c r="W1006" s="28">
        <v>0.40903899718702125</v>
      </c>
      <c r="X1006" s="27">
        <v>26178.21401633264</v>
      </c>
      <c r="Y1006" s="30">
        <f t="shared" si="537"/>
        <v>2.0964241598054631E-3</v>
      </c>
      <c r="Z1006" s="27">
        <f t="shared" si="538"/>
        <v>26178.21401633264</v>
      </c>
      <c r="AA1006" s="27">
        <v>0</v>
      </c>
      <c r="AB1006" s="27">
        <v>0</v>
      </c>
      <c r="AC1006" s="27">
        <v>0</v>
      </c>
      <c r="AD1006" s="27">
        <v>0</v>
      </c>
      <c r="AE1006" s="27">
        <v>0</v>
      </c>
      <c r="AF1006" s="27">
        <f t="shared" si="539"/>
        <v>0</v>
      </c>
      <c r="AG1006" s="27">
        <f t="shared" si="540"/>
        <v>0</v>
      </c>
      <c r="AH1006" s="27">
        <v>0</v>
      </c>
      <c r="AI1006" s="27">
        <v>0</v>
      </c>
      <c r="AJ1006" s="27">
        <v>0</v>
      </c>
      <c r="AK1006" s="27">
        <v>0</v>
      </c>
      <c r="AL1006" s="27">
        <v>0</v>
      </c>
      <c r="AM1006" s="27">
        <v>0</v>
      </c>
      <c r="AN1006" s="27">
        <f t="shared" si="541"/>
        <v>0</v>
      </c>
      <c r="AO1006" s="27">
        <v>0</v>
      </c>
      <c r="AP1006" s="30">
        <f t="shared" si="542"/>
        <v>0</v>
      </c>
      <c r="AQ1006" s="30">
        <f t="shared" si="543"/>
        <v>0</v>
      </c>
      <c r="AR1006" s="31">
        <f t="shared" si="544"/>
        <v>0</v>
      </c>
      <c r="AS1006" s="31">
        <f t="shared" si="531"/>
        <v>0</v>
      </c>
      <c r="AT1006" s="32">
        <f t="shared" si="545"/>
        <v>0</v>
      </c>
      <c r="AU1006" s="24">
        <v>4084.663425909594</v>
      </c>
      <c r="AV1006" s="28">
        <f t="shared" si="546"/>
        <v>0.11343332718420765</v>
      </c>
      <c r="AW1006" s="30">
        <f t="shared" si="547"/>
        <v>1.4568514687889591E-3</v>
      </c>
      <c r="AX1006" s="33">
        <f t="shared" si="548"/>
        <v>0.11343332718420765</v>
      </c>
      <c r="AY1006" s="30">
        <f t="shared" si="549"/>
        <v>1.4568514687889591E-3</v>
      </c>
      <c r="AZ1006" s="31">
        <f t="shared" si="550"/>
        <v>0.90659608384218371</v>
      </c>
      <c r="BA1006" s="31">
        <f t="shared" si="560"/>
        <v>4084.663425909594</v>
      </c>
      <c r="BB1006" s="33">
        <f t="shared" si="551"/>
        <v>0</v>
      </c>
      <c r="BC1006" s="31">
        <f t="shared" si="552"/>
        <v>0.47014021037699255</v>
      </c>
      <c r="BD1006" s="30">
        <f t="shared" si="553"/>
        <v>2.0964241598054631E-3</v>
      </c>
      <c r="BE1006" s="31">
        <f t="shared" si="554"/>
        <v>0.9501781046740968</v>
      </c>
      <c r="BF1006" s="31">
        <f t="shared" si="555"/>
        <v>0.45377117534030781</v>
      </c>
      <c r="BG1006" s="31">
        <f t="shared" si="556"/>
        <v>0.68867154219329552</v>
      </c>
      <c r="BH1006" s="24">
        <v>99.39</v>
      </c>
      <c r="BI1006" s="24">
        <v>38.660645136399999</v>
      </c>
      <c r="BJ1006" s="24">
        <f t="shared" si="563"/>
        <v>1655.4123924586329</v>
      </c>
      <c r="BK1006" s="28">
        <f>BJ1006/(2000)</f>
        <v>0.8277061962293164</v>
      </c>
      <c r="BL1006" s="28" t="str">
        <f t="shared" si="557"/>
        <v>FALSETRUE</v>
      </c>
      <c r="BM1006" s="24" t="str">
        <f t="shared" si="558"/>
        <v>FALSETRUE</v>
      </c>
      <c r="BN1006" s="28">
        <v>0.43609999999999999</v>
      </c>
      <c r="BO1006" s="28">
        <f t="shared" si="559"/>
        <v>0.38764444444444446</v>
      </c>
      <c r="BP1006" s="24">
        <v>3.55</v>
      </c>
      <c r="BQ1006" s="24">
        <f t="shared" si="562"/>
        <v>344.34482758620692</v>
      </c>
      <c r="BR1006" s="24">
        <v>29</v>
      </c>
      <c r="BS1006" s="28">
        <v>5.2</v>
      </c>
      <c r="BT1006" s="28">
        <v>2838.056</v>
      </c>
      <c r="BU1006" s="24">
        <v>0.35</v>
      </c>
      <c r="BV1006" s="28">
        <v>3.19</v>
      </c>
      <c r="BW1006" s="28">
        <v>1741.0382</v>
      </c>
      <c r="BX1006" s="24">
        <v>15766</v>
      </c>
      <c r="BY1006" s="24">
        <v>36156</v>
      </c>
      <c r="BZ1006" s="24">
        <v>2656</v>
      </c>
      <c r="CA1006" s="24">
        <v>12614</v>
      </c>
      <c r="CB1006" s="24">
        <v>6595</v>
      </c>
      <c r="CC1006" s="24">
        <v>35369</v>
      </c>
      <c r="CD1006" s="24">
        <v>50.95</v>
      </c>
      <c r="CE1006" s="24">
        <v>28.44</v>
      </c>
      <c r="CF1006" s="24">
        <v>98.36</v>
      </c>
      <c r="CG1006" s="24">
        <v>54245</v>
      </c>
      <c r="CH1006" s="24">
        <v>333</v>
      </c>
      <c r="CI1006" s="24">
        <v>0.61</v>
      </c>
      <c r="CJ1006" s="24" t="s">
        <v>98</v>
      </c>
      <c r="CK1006" s="24">
        <v>13348</v>
      </c>
      <c r="CL1006" s="28">
        <v>1.03</v>
      </c>
      <c r="CM1006" s="28">
        <v>4.21</v>
      </c>
      <c r="CN1006" s="24">
        <v>5134</v>
      </c>
      <c r="CO1006" s="24">
        <v>38.56</v>
      </c>
      <c r="CP1006" s="24">
        <v>2935</v>
      </c>
      <c r="CQ1006" s="24">
        <v>4994</v>
      </c>
      <c r="CR1006" s="24">
        <v>1830</v>
      </c>
      <c r="CS1006" s="24">
        <v>9986</v>
      </c>
      <c r="CT1006" s="24">
        <v>3157</v>
      </c>
      <c r="CU1006" s="24">
        <v>6263</v>
      </c>
      <c r="CV1006" s="24">
        <v>4674</v>
      </c>
      <c r="CW1006" s="24">
        <v>3890</v>
      </c>
      <c r="CX1006" s="24">
        <v>76.5</v>
      </c>
      <c r="CY1006" s="24">
        <v>96.06</v>
      </c>
      <c r="CZ1006" s="24">
        <v>85.01</v>
      </c>
      <c r="DA1006" s="24">
        <v>52.44</v>
      </c>
      <c r="DB1006" s="24">
        <v>1569</v>
      </c>
      <c r="DC1006" s="24">
        <v>4.63</v>
      </c>
      <c r="DD1006" s="24">
        <v>18.22</v>
      </c>
      <c r="DE1006" s="24">
        <v>893</v>
      </c>
      <c r="DF1006" s="24">
        <v>6.71</v>
      </c>
      <c r="DG1006" s="24">
        <v>5.34</v>
      </c>
      <c r="DH1006" s="24">
        <v>4.74</v>
      </c>
    </row>
    <row r="1007" spans="1:112" ht="12.3" customHeight="1">
      <c r="A1007" s="24">
        <v>1018</v>
      </c>
      <c r="B1007" s="24" t="s">
        <v>195</v>
      </c>
      <c r="C1007" s="24" t="s">
        <v>196</v>
      </c>
      <c r="D1007" s="25" t="s">
        <v>533</v>
      </c>
      <c r="E1007" s="25" t="s">
        <v>534</v>
      </c>
      <c r="F1007" s="25" t="s">
        <v>906</v>
      </c>
      <c r="G1007" s="25" t="s">
        <v>1284</v>
      </c>
      <c r="H1007" s="25" t="s">
        <v>195</v>
      </c>
      <c r="I1007" s="26">
        <v>29839</v>
      </c>
      <c r="J1007" s="27">
        <v>34989.839178730006</v>
      </c>
      <c r="K1007" s="27">
        <f t="shared" si="534"/>
        <v>8017.7393000000002</v>
      </c>
      <c r="L1007" s="24">
        <v>5084</v>
      </c>
      <c r="M1007" s="24">
        <v>1419</v>
      </c>
      <c r="N1007" s="24">
        <v>449</v>
      </c>
      <c r="O1007" s="24">
        <f t="shared" si="535"/>
        <v>1868</v>
      </c>
      <c r="P1007" s="28">
        <v>26.87</v>
      </c>
      <c r="Q1007" s="28">
        <f t="shared" si="536"/>
        <v>0.4135515417806353</v>
      </c>
      <c r="R1007" s="29">
        <v>0.39039122010458621</v>
      </c>
      <c r="S1007" s="29">
        <v>0.1842418391095576</v>
      </c>
      <c r="T1007" s="29">
        <v>0.25568709937961115</v>
      </c>
      <c r="U1007" s="28" t="s">
        <v>267</v>
      </c>
      <c r="V1007" s="28" t="s">
        <v>119</v>
      </c>
      <c r="W1007" s="28">
        <v>0.38282402836695428</v>
      </c>
      <c r="X1007" s="27">
        <v>13394.951186313305</v>
      </c>
      <c r="Y1007" s="30">
        <f t="shared" si="537"/>
        <v>1.0727049320049856E-3</v>
      </c>
      <c r="Z1007" s="27">
        <f t="shared" si="538"/>
        <v>13394.951186313305</v>
      </c>
      <c r="AA1007" s="27">
        <v>0</v>
      </c>
      <c r="AB1007" s="27">
        <v>0</v>
      </c>
      <c r="AC1007" s="27">
        <v>0</v>
      </c>
      <c r="AD1007" s="27">
        <v>0</v>
      </c>
      <c r="AE1007" s="27">
        <v>0</v>
      </c>
      <c r="AF1007" s="27">
        <f t="shared" si="539"/>
        <v>0</v>
      </c>
      <c r="AG1007" s="27">
        <f t="shared" si="540"/>
        <v>0</v>
      </c>
      <c r="AH1007" s="27">
        <v>0</v>
      </c>
      <c r="AI1007" s="27">
        <v>0</v>
      </c>
      <c r="AJ1007" s="27">
        <v>0</v>
      </c>
      <c r="AK1007" s="27">
        <v>0</v>
      </c>
      <c r="AL1007" s="27">
        <v>0</v>
      </c>
      <c r="AM1007" s="27">
        <v>0</v>
      </c>
      <c r="AN1007" s="27">
        <f t="shared" si="541"/>
        <v>0</v>
      </c>
      <c r="AO1007" s="27">
        <v>0</v>
      </c>
      <c r="AP1007" s="30">
        <f t="shared" si="542"/>
        <v>0</v>
      </c>
      <c r="AQ1007" s="30">
        <f t="shared" si="543"/>
        <v>0</v>
      </c>
      <c r="AR1007" s="31">
        <f t="shared" si="544"/>
        <v>0</v>
      </c>
      <c r="AS1007" s="31">
        <f t="shared" si="531"/>
        <v>0</v>
      </c>
      <c r="AT1007" s="32">
        <f t="shared" si="545"/>
        <v>0</v>
      </c>
      <c r="AU1007" s="24">
        <v>1657.6280428289122</v>
      </c>
      <c r="AV1007" s="28">
        <f t="shared" si="546"/>
        <v>4.6033233225344194E-2</v>
      </c>
      <c r="AW1007" s="30">
        <f t="shared" si="547"/>
        <v>5.912158719327779E-4</v>
      </c>
      <c r="AX1007" s="33">
        <f t="shared" si="548"/>
        <v>4.6033233225344194E-2</v>
      </c>
      <c r="AY1007" s="30">
        <f t="shared" si="549"/>
        <v>5.912158719327779E-4</v>
      </c>
      <c r="AZ1007" s="31">
        <f t="shared" si="550"/>
        <v>0.89949517094054265</v>
      </c>
      <c r="BA1007" s="31">
        <f t="shared" si="560"/>
        <v>1657.6280428289122</v>
      </c>
      <c r="BB1007" s="33">
        <f t="shared" si="551"/>
        <v>0</v>
      </c>
      <c r="BC1007" s="31">
        <f t="shared" si="552"/>
        <v>0.44530654142349108</v>
      </c>
      <c r="BD1007" s="30">
        <f t="shared" si="553"/>
        <v>1.0727049320049856E-3</v>
      </c>
      <c r="BE1007" s="31">
        <f t="shared" si="554"/>
        <v>0.94621395382860363</v>
      </c>
      <c r="BF1007" s="31">
        <f t="shared" si="555"/>
        <v>0.44337022904252094</v>
      </c>
      <c r="BG1007" s="31">
        <f t="shared" si="556"/>
        <v>0.67288641498288004</v>
      </c>
      <c r="BH1007" s="24">
        <v>99.9</v>
      </c>
      <c r="BI1007" s="24">
        <v>12.8773994005</v>
      </c>
      <c r="BJ1007" s="24">
        <f t="shared" si="563"/>
        <v>2717.1510404011724</v>
      </c>
      <c r="BK1007" s="28">
        <v>1</v>
      </c>
      <c r="BL1007" s="28" t="str">
        <f t="shared" si="557"/>
        <v>FALSETRUE</v>
      </c>
      <c r="BM1007" s="24" t="str">
        <f t="shared" si="558"/>
        <v>FALSETRUE</v>
      </c>
      <c r="BN1007" s="28">
        <v>0.45169999999999999</v>
      </c>
      <c r="BO1007" s="28">
        <f t="shared" si="559"/>
        <v>0.4015111111111111</v>
      </c>
      <c r="BP1007" s="24">
        <v>3.65</v>
      </c>
      <c r="BQ1007" s="24">
        <f t="shared" si="562"/>
        <v>433</v>
      </c>
      <c r="BR1007" s="24">
        <v>10</v>
      </c>
      <c r="BS1007" s="28">
        <v>5.51</v>
      </c>
      <c r="BT1007" s="28">
        <v>1644.1288999999999</v>
      </c>
      <c r="BU1007" s="24">
        <v>0.25</v>
      </c>
      <c r="BV1007" s="28">
        <v>4.71</v>
      </c>
      <c r="BW1007" s="28">
        <v>1405.4168999999999</v>
      </c>
      <c r="BX1007" s="24">
        <v>8839</v>
      </c>
      <c r="BY1007" s="24">
        <v>19567</v>
      </c>
      <c r="BZ1007" s="24">
        <v>1433</v>
      </c>
      <c r="CA1007" s="24">
        <v>7036</v>
      </c>
      <c r="CB1007" s="24">
        <v>3649</v>
      </c>
      <c r="CC1007" s="24">
        <v>19154</v>
      </c>
      <c r="CD1007" s="24">
        <v>52.5</v>
      </c>
      <c r="CE1007" s="24">
        <v>28.28</v>
      </c>
      <c r="CF1007" s="24">
        <v>95.59</v>
      </c>
      <c r="CG1007" s="24">
        <v>29810</v>
      </c>
      <c r="CH1007" s="24">
        <v>29</v>
      </c>
      <c r="CI1007" s="24">
        <v>0.1</v>
      </c>
      <c r="CJ1007" s="24" t="s">
        <v>98</v>
      </c>
      <c r="CK1007" s="24">
        <v>7083</v>
      </c>
      <c r="CL1007" s="28">
        <v>1.04</v>
      </c>
      <c r="CM1007" s="28">
        <v>4.37</v>
      </c>
      <c r="CN1007" s="24">
        <v>3047</v>
      </c>
      <c r="CO1007" s="24">
        <v>43.22</v>
      </c>
      <c r="CP1007" s="24">
        <v>1143</v>
      </c>
      <c r="CQ1007" s="24">
        <v>2280</v>
      </c>
      <c r="CR1007" s="24">
        <v>874</v>
      </c>
      <c r="CS1007" s="24">
        <v>4330</v>
      </c>
      <c r="CT1007" s="24">
        <v>1808</v>
      </c>
      <c r="CU1007" s="24">
        <v>3404</v>
      </c>
      <c r="CV1007" s="24">
        <v>2632</v>
      </c>
      <c r="CW1007" s="24">
        <v>2050</v>
      </c>
      <c r="CX1007" s="24">
        <v>76.09</v>
      </c>
      <c r="CY1007" s="24">
        <v>98.44</v>
      </c>
      <c r="CZ1007" s="24">
        <v>85.65</v>
      </c>
      <c r="DA1007" s="24">
        <v>52.88</v>
      </c>
      <c r="DB1007" s="24">
        <v>874</v>
      </c>
      <c r="DC1007" s="24">
        <v>2.0299999999999998</v>
      </c>
      <c r="DD1007" s="24">
        <v>16.88</v>
      </c>
      <c r="DE1007" s="24">
        <v>459</v>
      </c>
      <c r="DF1007" s="24">
        <v>6.51</v>
      </c>
      <c r="DG1007" s="24">
        <v>7.39</v>
      </c>
      <c r="DH1007" s="24">
        <v>3.64</v>
      </c>
    </row>
    <row r="1008" spans="1:112" ht="12.3" customHeight="1">
      <c r="A1008" s="24">
        <v>1019</v>
      </c>
      <c r="B1008" s="24" t="s">
        <v>195</v>
      </c>
      <c r="C1008" s="24" t="s">
        <v>196</v>
      </c>
      <c r="D1008" s="25" t="s">
        <v>533</v>
      </c>
      <c r="E1008" s="25" t="s">
        <v>534</v>
      </c>
      <c r="F1008" s="25" t="s">
        <v>649</v>
      </c>
      <c r="G1008" s="25" t="s">
        <v>650</v>
      </c>
      <c r="H1008" s="25" t="s">
        <v>195</v>
      </c>
      <c r="I1008" s="26">
        <v>29747</v>
      </c>
      <c r="J1008" s="27">
        <v>34881.958043154307</v>
      </c>
      <c r="K1008" s="27">
        <f t="shared" si="534"/>
        <v>11196.7708</v>
      </c>
      <c r="L1008" s="24">
        <v>4353</v>
      </c>
      <c r="M1008" s="24">
        <v>1908</v>
      </c>
      <c r="N1008" s="24">
        <v>720</v>
      </c>
      <c r="O1008" s="24">
        <f t="shared" si="535"/>
        <v>2628</v>
      </c>
      <c r="P1008" s="28">
        <v>37.64</v>
      </c>
      <c r="Q1008" s="28">
        <f t="shared" si="536"/>
        <v>0.46850003659521933</v>
      </c>
      <c r="R1008" s="29">
        <v>0.39039122010458621</v>
      </c>
      <c r="S1008" s="29">
        <v>0.1842418391095576</v>
      </c>
      <c r="T1008" s="29">
        <v>0.25568709937961115</v>
      </c>
      <c r="U1008" s="28" t="s">
        <v>267</v>
      </c>
      <c r="V1008" s="28" t="s">
        <v>119</v>
      </c>
      <c r="W1008" s="28">
        <v>0.53626707955832387</v>
      </c>
      <c r="X1008" s="27">
        <v>18706.045769078344</v>
      </c>
      <c r="Y1008" s="30">
        <f t="shared" si="537"/>
        <v>1.4980321522413938E-3</v>
      </c>
      <c r="Z1008" s="27">
        <f t="shared" si="538"/>
        <v>18332.045769078344</v>
      </c>
      <c r="AA1008" s="27">
        <v>53</v>
      </c>
      <c r="AB1008" s="27">
        <v>0</v>
      </c>
      <c r="AC1008" s="27">
        <v>85</v>
      </c>
      <c r="AD1008" s="27">
        <v>0</v>
      </c>
      <c r="AE1008" s="27">
        <v>0</v>
      </c>
      <c r="AF1008" s="27">
        <f t="shared" si="539"/>
        <v>85</v>
      </c>
      <c r="AG1008" s="27">
        <f t="shared" si="540"/>
        <v>2</v>
      </c>
      <c r="AH1008" s="27">
        <v>53</v>
      </c>
      <c r="AI1008" s="27">
        <v>0</v>
      </c>
      <c r="AJ1008" s="27">
        <v>153</v>
      </c>
      <c r="AK1008" s="27">
        <v>0</v>
      </c>
      <c r="AL1008" s="27">
        <v>0</v>
      </c>
      <c r="AM1008" s="27">
        <v>153</v>
      </c>
      <c r="AN1008" s="27">
        <f t="shared" si="541"/>
        <v>2</v>
      </c>
      <c r="AO1008" s="27">
        <v>374</v>
      </c>
      <c r="AP1008" s="30">
        <f t="shared" si="542"/>
        <v>2.1628796417623607E-4</v>
      </c>
      <c r="AQ1008" s="30">
        <f t="shared" si="543"/>
        <v>0</v>
      </c>
      <c r="AR1008" s="31">
        <f t="shared" si="544"/>
        <v>1.9993536026637615E-2</v>
      </c>
      <c r="AS1008" s="31">
        <f t="shared" si="531"/>
        <v>1.9993536026637615E-2</v>
      </c>
      <c r="AT1008" s="32">
        <f t="shared" si="545"/>
        <v>1.0721875175049087E-2</v>
      </c>
      <c r="AU1008" s="24">
        <v>4110.4871648145527</v>
      </c>
      <c r="AV1008" s="28">
        <f t="shared" si="546"/>
        <v>0.11415046647302761</v>
      </c>
      <c r="AW1008" s="30">
        <f t="shared" si="547"/>
        <v>1.46606186093894E-3</v>
      </c>
      <c r="AX1008" s="33">
        <f t="shared" si="548"/>
        <v>0.11415046647302761</v>
      </c>
      <c r="AY1008" s="30">
        <f t="shared" si="549"/>
        <v>1.46606186093894E-3</v>
      </c>
      <c r="AZ1008" s="31">
        <f t="shared" si="550"/>
        <v>0.90667163779662419</v>
      </c>
      <c r="BA1008" s="31">
        <f t="shared" si="560"/>
        <v>4110.4871648145527</v>
      </c>
      <c r="BB1008" s="33">
        <f t="shared" si="551"/>
        <v>0</v>
      </c>
      <c r="BC1008" s="31">
        <f t="shared" si="552"/>
        <v>0.4704044414580793</v>
      </c>
      <c r="BD1008" s="30">
        <f t="shared" si="553"/>
        <v>1.2817441880651577E-3</v>
      </c>
      <c r="BE1008" s="31">
        <f t="shared" si="554"/>
        <v>0.94702341712786453</v>
      </c>
      <c r="BF1008" s="31">
        <f t="shared" si="555"/>
        <v>0.49492950961280996</v>
      </c>
      <c r="BG1008" s="31">
        <f t="shared" si="556"/>
        <v>0.75113600683518045</v>
      </c>
      <c r="BH1008" s="24">
        <v>97.71</v>
      </c>
      <c r="BI1008" s="24">
        <v>65.765390125500005</v>
      </c>
      <c r="BJ1008" s="24">
        <f t="shared" si="563"/>
        <v>530.39992580579406</v>
      </c>
      <c r="BK1008" s="28">
        <f t="shared" ref="BK1008:BK1047" si="564">BJ1008/(2000)</f>
        <v>0.26519996290289705</v>
      </c>
      <c r="BL1008" s="28" t="str">
        <f t="shared" si="557"/>
        <v>TRUETRUE</v>
      </c>
      <c r="BM1008" s="24" t="str">
        <f t="shared" si="558"/>
        <v>FALSETRUE</v>
      </c>
      <c r="BN1008" s="28">
        <v>0.48590000000000005</v>
      </c>
      <c r="BO1008" s="28">
        <f t="shared" si="559"/>
        <v>0.43191111111111113</v>
      </c>
      <c r="BP1008" s="24">
        <v>3.98</v>
      </c>
      <c r="BQ1008" s="24">
        <f t="shared" si="562"/>
        <v>348.40909090909093</v>
      </c>
      <c r="BR1008" s="24">
        <v>22</v>
      </c>
      <c r="BS1008" s="28">
        <v>5.63</v>
      </c>
      <c r="BT1008" s="28">
        <v>1674.7560999999998</v>
      </c>
      <c r="BU1008" s="24">
        <v>0.1</v>
      </c>
      <c r="BV1008" s="28">
        <v>14.069999999999999</v>
      </c>
      <c r="BW1008" s="28">
        <v>4185.4029</v>
      </c>
      <c r="BX1008" s="24">
        <v>9309</v>
      </c>
      <c r="BY1008" s="24">
        <v>19159</v>
      </c>
      <c r="BZ1008" s="24">
        <v>1279</v>
      </c>
      <c r="CA1008" s="24">
        <v>7538</v>
      </c>
      <c r="CB1008" s="24">
        <v>3604</v>
      </c>
      <c r="CC1008" s="24">
        <v>18605</v>
      </c>
      <c r="CD1008" s="24">
        <v>55.26</v>
      </c>
      <c r="CE1008" s="24">
        <v>27.26</v>
      </c>
      <c r="CF1008" s="24">
        <v>99.55</v>
      </c>
      <c r="CG1008" s="24">
        <v>29066</v>
      </c>
      <c r="CH1008" s="24">
        <v>681</v>
      </c>
      <c r="CI1008" s="24">
        <v>2.29</v>
      </c>
      <c r="CJ1008" s="24" t="s">
        <v>98</v>
      </c>
      <c r="CK1008" s="24">
        <v>7201</v>
      </c>
      <c r="CL1008" s="28">
        <v>1.01</v>
      </c>
      <c r="CM1008" s="28">
        <v>4.1900000000000004</v>
      </c>
      <c r="CN1008" s="24">
        <v>2768</v>
      </c>
      <c r="CO1008" s="24">
        <v>38.6</v>
      </c>
      <c r="CP1008" s="24">
        <v>1441</v>
      </c>
      <c r="CQ1008" s="24">
        <v>3767</v>
      </c>
      <c r="CR1008" s="24">
        <v>942</v>
      </c>
      <c r="CS1008" s="24">
        <v>7665</v>
      </c>
      <c r="CT1008" s="24">
        <v>1889</v>
      </c>
      <c r="CU1008" s="24">
        <v>3637</v>
      </c>
      <c r="CV1008" s="24">
        <v>2488</v>
      </c>
      <c r="CW1008" s="24">
        <v>1884</v>
      </c>
      <c r="CX1008" s="24">
        <v>75.14</v>
      </c>
      <c r="CY1008" s="24">
        <v>95.33</v>
      </c>
      <c r="CZ1008" s="24">
        <v>83.32</v>
      </c>
      <c r="DA1008" s="24">
        <v>47.85</v>
      </c>
      <c r="DB1008" s="24">
        <v>935</v>
      </c>
      <c r="DC1008" s="24">
        <v>5.4</v>
      </c>
      <c r="DD1008" s="24">
        <v>18.07</v>
      </c>
      <c r="DE1008" s="24">
        <v>780</v>
      </c>
      <c r="DF1008" s="24">
        <v>10.88</v>
      </c>
      <c r="DG1008" s="24">
        <v>16.61</v>
      </c>
      <c r="DH1008" s="24">
        <v>2.99</v>
      </c>
    </row>
    <row r="1009" spans="1:112" ht="12.3" customHeight="1">
      <c r="A1009" s="24">
        <v>1020</v>
      </c>
      <c r="B1009" s="24" t="s">
        <v>195</v>
      </c>
      <c r="C1009" s="24" t="s">
        <v>196</v>
      </c>
      <c r="D1009" s="25" t="s">
        <v>533</v>
      </c>
      <c r="E1009" s="25" t="s">
        <v>534</v>
      </c>
      <c r="F1009" s="25" t="s">
        <v>2167</v>
      </c>
      <c r="G1009" s="25" t="s">
        <v>2168</v>
      </c>
      <c r="H1009" s="25" t="s">
        <v>195</v>
      </c>
      <c r="I1009" s="26">
        <v>5336</v>
      </c>
      <c r="J1009" s="27">
        <v>6257.105863390304</v>
      </c>
      <c r="K1009" s="27">
        <f t="shared" si="534"/>
        <v>2484.4416000000001</v>
      </c>
      <c r="L1009" s="24">
        <v>715</v>
      </c>
      <c r="M1009" s="24">
        <v>395</v>
      </c>
      <c r="N1009" s="24">
        <v>228</v>
      </c>
      <c r="O1009" s="24">
        <f t="shared" si="535"/>
        <v>623</v>
      </c>
      <c r="P1009" s="28">
        <v>46.56</v>
      </c>
      <c r="Q1009" s="28">
        <f t="shared" si="536"/>
        <v>0.52483948131259095</v>
      </c>
      <c r="R1009" s="29">
        <v>0.39039122010458621</v>
      </c>
      <c r="S1009" s="29">
        <v>0.1842418391095576</v>
      </c>
      <c r="T1009" s="29">
        <v>0.25568709937961115</v>
      </c>
      <c r="U1009" s="28" t="s">
        <v>267</v>
      </c>
      <c r="V1009" s="28" t="s">
        <v>119</v>
      </c>
      <c r="W1009" s="28">
        <v>0.66335268927299551</v>
      </c>
      <c r="X1009" s="27">
        <v>4150.6680015457869</v>
      </c>
      <c r="Y1009" s="30">
        <f t="shared" si="537"/>
        <v>3.3239703336305246E-4</v>
      </c>
      <c r="Z1009" s="27">
        <f t="shared" si="538"/>
        <v>4150.6680015457869</v>
      </c>
      <c r="AA1009" s="27">
        <v>0</v>
      </c>
      <c r="AB1009" s="27">
        <v>0</v>
      </c>
      <c r="AC1009" s="27">
        <v>0</v>
      </c>
      <c r="AD1009" s="27">
        <v>0</v>
      </c>
      <c r="AE1009" s="27">
        <v>0</v>
      </c>
      <c r="AF1009" s="27">
        <f t="shared" si="539"/>
        <v>0</v>
      </c>
      <c r="AG1009" s="27">
        <f t="shared" si="540"/>
        <v>0</v>
      </c>
      <c r="AH1009" s="27">
        <v>0</v>
      </c>
      <c r="AI1009" s="27">
        <v>0</v>
      </c>
      <c r="AJ1009" s="27">
        <v>0</v>
      </c>
      <c r="AK1009" s="27">
        <v>0</v>
      </c>
      <c r="AL1009" s="27">
        <v>0</v>
      </c>
      <c r="AM1009" s="27">
        <v>0</v>
      </c>
      <c r="AN1009" s="27">
        <f t="shared" si="541"/>
        <v>0</v>
      </c>
      <c r="AO1009" s="27">
        <v>0</v>
      </c>
      <c r="AP1009" s="30">
        <f t="shared" si="542"/>
        <v>0</v>
      </c>
      <c r="AQ1009" s="30">
        <f t="shared" si="543"/>
        <v>0</v>
      </c>
      <c r="AR1009" s="31">
        <f t="shared" si="544"/>
        <v>0</v>
      </c>
      <c r="AS1009" s="31">
        <f t="shared" ref="AS1009:AS1072" si="565">AR1009/1</f>
        <v>0</v>
      </c>
      <c r="AT1009" s="32">
        <f t="shared" si="545"/>
        <v>0</v>
      </c>
      <c r="AU1009" s="24">
        <v>1110.4524018429945</v>
      </c>
      <c r="AV1009" s="28">
        <f t="shared" si="546"/>
        <v>3.0837867771858259E-2</v>
      </c>
      <c r="AW1009" s="30">
        <f t="shared" si="547"/>
        <v>3.9605814334260403E-4</v>
      </c>
      <c r="AX1009" s="33">
        <f t="shared" si="548"/>
        <v>3.0837867771858259E-2</v>
      </c>
      <c r="AY1009" s="30">
        <f t="shared" si="549"/>
        <v>3.9605814334260403E-4</v>
      </c>
      <c r="AZ1009" s="31">
        <f t="shared" si="550"/>
        <v>0.89789426862340838</v>
      </c>
      <c r="BA1009" s="31">
        <f t="shared" si="560"/>
        <v>1110.4524018429945</v>
      </c>
      <c r="BB1009" s="33">
        <f t="shared" si="551"/>
        <v>0</v>
      </c>
      <c r="BC1009" s="31">
        <f t="shared" si="552"/>
        <v>0.43970778549995093</v>
      </c>
      <c r="BD1009" s="30">
        <f t="shared" si="553"/>
        <v>3.3239703336305246E-4</v>
      </c>
      <c r="BE1009" s="31">
        <f t="shared" si="554"/>
        <v>0.94334725747023584</v>
      </c>
      <c r="BF1009" s="31">
        <f t="shared" si="555"/>
        <v>0.53567744792553151</v>
      </c>
      <c r="BG1009" s="31">
        <f t="shared" si="556"/>
        <v>0.81297762887733427</v>
      </c>
      <c r="BH1009" s="24">
        <v>0</v>
      </c>
      <c r="BI1009" s="24">
        <v>358.47117508999997</v>
      </c>
      <c r="BJ1009" s="24">
        <f t="shared" si="563"/>
        <v>17.454976294312523</v>
      </c>
      <c r="BK1009" s="28">
        <f t="shared" si="564"/>
        <v>8.7274881471562614E-3</v>
      </c>
      <c r="BL1009" s="28" t="str">
        <f t="shared" si="557"/>
        <v>TRUEFALSE</v>
      </c>
      <c r="BM1009" s="24" t="str">
        <f t="shared" si="558"/>
        <v>FALSEFALSE</v>
      </c>
      <c r="BN1009" s="28">
        <v>0.55420000000000003</v>
      </c>
      <c r="BO1009" s="28">
        <f t="shared" si="559"/>
        <v>0.49262222222222224</v>
      </c>
      <c r="BP1009" s="24">
        <v>11.97</v>
      </c>
      <c r="BQ1009" s="24">
        <f t="shared" si="562"/>
        <v>167.4</v>
      </c>
      <c r="BR1009" s="24">
        <v>10</v>
      </c>
      <c r="BS1009" s="28">
        <v>41.22</v>
      </c>
      <c r="BT1009" s="28">
        <v>2199.4992000000002</v>
      </c>
      <c r="BU1009" s="24">
        <v>4.97</v>
      </c>
      <c r="BV1009" s="28">
        <v>85.99</v>
      </c>
      <c r="BW1009" s="28">
        <v>4588.4263999999994</v>
      </c>
      <c r="BX1009" s="24">
        <v>1815</v>
      </c>
      <c r="BY1009" s="24">
        <v>3275</v>
      </c>
      <c r="BZ1009" s="24">
        <v>246</v>
      </c>
      <c r="CA1009" s="24">
        <v>1452</v>
      </c>
      <c r="CB1009" s="24">
        <v>726</v>
      </c>
      <c r="CC1009" s="24">
        <v>3158</v>
      </c>
      <c r="CD1009" s="24">
        <v>62.93</v>
      </c>
      <c r="CE1009" s="24">
        <v>26.37</v>
      </c>
      <c r="CF1009" s="24">
        <v>117.18</v>
      </c>
      <c r="CG1009" s="24">
        <v>0</v>
      </c>
      <c r="CH1009" s="24">
        <v>5336</v>
      </c>
      <c r="CI1009" s="24">
        <v>100</v>
      </c>
      <c r="CJ1009" s="24" t="s">
        <v>1980</v>
      </c>
      <c r="CK1009" s="24">
        <v>1349</v>
      </c>
      <c r="CL1009" s="28">
        <v>1.01</v>
      </c>
      <c r="CM1009" s="28">
        <v>4.01</v>
      </c>
      <c r="CN1009" s="24">
        <v>344</v>
      </c>
      <c r="CO1009" s="24">
        <v>25.58</v>
      </c>
      <c r="CP1009" s="24">
        <v>362</v>
      </c>
      <c r="CQ1009" s="24">
        <v>824</v>
      </c>
      <c r="CR1009" s="24">
        <v>465</v>
      </c>
      <c r="CS1009" s="24">
        <v>1674</v>
      </c>
      <c r="CT1009" s="24">
        <v>350</v>
      </c>
      <c r="CU1009" s="24">
        <v>718</v>
      </c>
      <c r="CV1009" s="24">
        <v>417</v>
      </c>
      <c r="CW1009" s="24">
        <v>218</v>
      </c>
      <c r="CX1009" s="24">
        <v>71.569999999999993</v>
      </c>
      <c r="CY1009" s="24">
        <v>94.6</v>
      </c>
      <c r="CZ1009" s="24">
        <v>69.97</v>
      </c>
      <c r="DA1009" s="24">
        <v>29.78</v>
      </c>
      <c r="DB1009" s="24">
        <v>496</v>
      </c>
      <c r="DC1009" s="24">
        <v>7.32</v>
      </c>
      <c r="DD1009" s="24">
        <v>19.329999999999998</v>
      </c>
      <c r="DE1009" s="24">
        <v>147</v>
      </c>
      <c r="DF1009" s="24">
        <v>10.93</v>
      </c>
      <c r="DG1009" s="24">
        <v>22.83</v>
      </c>
      <c r="DH1009" s="24">
        <v>12.71</v>
      </c>
    </row>
    <row r="1010" spans="1:112" ht="12.3" customHeight="1">
      <c r="A1010" s="24">
        <v>1021</v>
      </c>
      <c r="B1010" s="24" t="s">
        <v>195</v>
      </c>
      <c r="C1010" s="24" t="s">
        <v>196</v>
      </c>
      <c r="D1010" s="25" t="s">
        <v>533</v>
      </c>
      <c r="E1010" s="25" t="s">
        <v>534</v>
      </c>
      <c r="F1010" s="25" t="s">
        <v>1411</v>
      </c>
      <c r="G1010" s="25" t="s">
        <v>1412</v>
      </c>
      <c r="H1010" s="25" t="s">
        <v>195</v>
      </c>
      <c r="I1010" s="26">
        <v>12242</v>
      </c>
      <c r="J1010" s="27">
        <v>14355.226757800619</v>
      </c>
      <c r="K1010" s="27">
        <f t="shared" si="534"/>
        <v>3593.027</v>
      </c>
      <c r="L1010" s="24">
        <v>2119</v>
      </c>
      <c r="M1010" s="24">
        <v>600</v>
      </c>
      <c r="N1010" s="24">
        <v>280</v>
      </c>
      <c r="O1010" s="24">
        <f t="shared" si="535"/>
        <v>880</v>
      </c>
      <c r="P1010" s="28">
        <v>29.35</v>
      </c>
      <c r="Q1010" s="28">
        <f t="shared" si="536"/>
        <v>0.42738767436109298</v>
      </c>
      <c r="R1010" s="29">
        <v>0.39039122010458621</v>
      </c>
      <c r="S1010" s="29">
        <v>0.1842418391095576</v>
      </c>
      <c r="T1010" s="29">
        <v>0.25568709937961115</v>
      </c>
      <c r="U1010" s="28" t="s">
        <v>267</v>
      </c>
      <c r="V1010" s="28" t="s">
        <v>119</v>
      </c>
      <c r="W1010" s="28">
        <v>0.41815724721139219</v>
      </c>
      <c r="X1010" s="27">
        <v>6002.7421041372254</v>
      </c>
      <c r="Y1010" s="30">
        <f t="shared" si="537"/>
        <v>4.8071627668500977E-4</v>
      </c>
      <c r="Z1010" s="27">
        <f t="shared" si="538"/>
        <v>6002.7421041372254</v>
      </c>
      <c r="AA1010" s="27">
        <v>0</v>
      </c>
      <c r="AB1010" s="27">
        <v>0</v>
      </c>
      <c r="AC1010" s="27">
        <v>0</v>
      </c>
      <c r="AD1010" s="27">
        <v>0</v>
      </c>
      <c r="AE1010" s="27">
        <v>0</v>
      </c>
      <c r="AF1010" s="27">
        <f t="shared" si="539"/>
        <v>0</v>
      </c>
      <c r="AG1010" s="27">
        <f t="shared" si="540"/>
        <v>0</v>
      </c>
      <c r="AH1010" s="27">
        <v>0</v>
      </c>
      <c r="AI1010" s="27">
        <v>0</v>
      </c>
      <c r="AJ1010" s="27">
        <v>0</v>
      </c>
      <c r="AK1010" s="27">
        <v>0</v>
      </c>
      <c r="AL1010" s="27">
        <v>0</v>
      </c>
      <c r="AM1010" s="27">
        <v>0</v>
      </c>
      <c r="AN1010" s="27">
        <f t="shared" si="541"/>
        <v>0</v>
      </c>
      <c r="AO1010" s="27">
        <v>0</v>
      </c>
      <c r="AP1010" s="30">
        <f t="shared" si="542"/>
        <v>0</v>
      </c>
      <c r="AQ1010" s="30">
        <f t="shared" si="543"/>
        <v>0</v>
      </c>
      <c r="AR1010" s="31">
        <f t="shared" si="544"/>
        <v>0</v>
      </c>
      <c r="AS1010" s="31">
        <f t="shared" si="565"/>
        <v>0</v>
      </c>
      <c r="AT1010" s="32">
        <f t="shared" si="545"/>
        <v>0</v>
      </c>
      <c r="AU1010" s="24">
        <v>1240.6725524762007</v>
      </c>
      <c r="AV1010" s="28">
        <f t="shared" si="546"/>
        <v>3.4454152251763466E-2</v>
      </c>
      <c r="AW1010" s="30">
        <f t="shared" si="547"/>
        <v>4.4250295358389338E-4</v>
      </c>
      <c r="AX1010" s="33">
        <f t="shared" si="548"/>
        <v>3.4454152251763466E-2</v>
      </c>
      <c r="AY1010" s="30">
        <f t="shared" si="549"/>
        <v>4.4250295358389338E-4</v>
      </c>
      <c r="AZ1010" s="31">
        <f t="shared" si="550"/>
        <v>0.89827526098723265</v>
      </c>
      <c r="BA1010" s="31">
        <f t="shared" si="560"/>
        <v>1240.6725524762007</v>
      </c>
      <c r="BB1010" s="33">
        <f t="shared" si="551"/>
        <v>0</v>
      </c>
      <c r="BC1010" s="31">
        <f t="shared" si="552"/>
        <v>0.44104021111452746</v>
      </c>
      <c r="BD1010" s="30">
        <f t="shared" si="553"/>
        <v>4.8071627668500977E-4</v>
      </c>
      <c r="BE1010" s="31">
        <f t="shared" si="554"/>
        <v>0.94392159449336754</v>
      </c>
      <c r="BF1010" s="31">
        <f t="shared" si="555"/>
        <v>0.45418651932714821</v>
      </c>
      <c r="BG1010" s="31">
        <f t="shared" si="556"/>
        <v>0.68930189422864374</v>
      </c>
      <c r="BH1010" s="24">
        <v>91.13</v>
      </c>
      <c r="BI1010" s="24">
        <v>63.293499064899997</v>
      </c>
      <c r="BJ1010" s="24">
        <f t="shared" si="563"/>
        <v>226.80412633027339</v>
      </c>
      <c r="BK1010" s="28">
        <f t="shared" si="564"/>
        <v>0.11340206316513669</v>
      </c>
      <c r="BL1010" s="28" t="str">
        <f t="shared" si="557"/>
        <v>FALSETRUE</v>
      </c>
      <c r="BM1010" s="24" t="str">
        <f t="shared" si="558"/>
        <v>FALSETRUE</v>
      </c>
      <c r="BN1010" s="28">
        <v>0.49060000000000004</v>
      </c>
      <c r="BO1010" s="28">
        <f t="shared" si="559"/>
        <v>0.43608888888888891</v>
      </c>
      <c r="BP1010" s="24">
        <v>3.8</v>
      </c>
      <c r="BQ1010" s="24">
        <f t="shared" si="562"/>
        <v>329.66666666666669</v>
      </c>
      <c r="BR1010" s="24">
        <v>9</v>
      </c>
      <c r="BS1010" s="28">
        <v>16.009999999999998</v>
      </c>
      <c r="BT1010" s="28">
        <v>1959.9441999999999</v>
      </c>
      <c r="BU1010" s="24">
        <v>0.62</v>
      </c>
      <c r="BV1010" s="28">
        <v>5.6499999999999995</v>
      </c>
      <c r="BW1010" s="28">
        <v>691.67299999999989</v>
      </c>
      <c r="BX1010" s="24">
        <v>3867</v>
      </c>
      <c r="BY1010" s="24">
        <v>7882</v>
      </c>
      <c r="BZ1010" s="24">
        <v>493</v>
      </c>
      <c r="CA1010" s="24">
        <v>3030</v>
      </c>
      <c r="CB1010" s="24">
        <v>1652</v>
      </c>
      <c r="CC1010" s="24">
        <v>7560</v>
      </c>
      <c r="CD1010" s="24">
        <v>55.32</v>
      </c>
      <c r="CE1010" s="24">
        <v>27.1</v>
      </c>
      <c r="CF1010" s="24">
        <v>97.29</v>
      </c>
      <c r="CG1010" s="24">
        <v>11156</v>
      </c>
      <c r="CH1010" s="24">
        <v>1086</v>
      </c>
      <c r="CI1010" s="24">
        <v>8.8699999999999992</v>
      </c>
      <c r="CJ1010" s="24" t="s">
        <v>98</v>
      </c>
      <c r="CK1010" s="24">
        <v>3088</v>
      </c>
      <c r="CL1010" s="28">
        <v>1.05</v>
      </c>
      <c r="CM1010" s="28">
        <v>4.16</v>
      </c>
      <c r="CN1010" s="24">
        <v>1018</v>
      </c>
      <c r="CO1010" s="24">
        <v>33.06</v>
      </c>
      <c r="CP1010" s="24">
        <v>639</v>
      </c>
      <c r="CQ1010" s="24">
        <v>746</v>
      </c>
      <c r="CR1010" s="24">
        <v>1582</v>
      </c>
      <c r="CS1010" s="24">
        <v>2967</v>
      </c>
      <c r="CT1010" s="24">
        <v>743</v>
      </c>
      <c r="CU1010" s="24">
        <v>1550</v>
      </c>
      <c r="CV1010" s="24">
        <v>1152</v>
      </c>
      <c r="CW1010" s="24">
        <v>813</v>
      </c>
      <c r="CX1010" s="24">
        <v>73.709999999999994</v>
      </c>
      <c r="CY1010" s="24">
        <v>96.81</v>
      </c>
      <c r="CZ1010" s="24">
        <v>84.71</v>
      </c>
      <c r="DA1010" s="24">
        <v>49.21</v>
      </c>
      <c r="DB1010" s="24">
        <v>370</v>
      </c>
      <c r="DC1010" s="24">
        <v>4.21</v>
      </c>
      <c r="DD1010" s="24">
        <v>17.149999999999999</v>
      </c>
      <c r="DE1010" s="24">
        <v>276</v>
      </c>
      <c r="DF1010" s="24">
        <v>8.9600000000000009</v>
      </c>
      <c r="DG1010" s="24">
        <v>10.36</v>
      </c>
      <c r="DH1010" s="24">
        <v>4.5</v>
      </c>
    </row>
    <row r="1011" spans="1:112" ht="12.3" customHeight="1">
      <c r="A1011" s="24">
        <v>1022</v>
      </c>
      <c r="B1011" s="24" t="s">
        <v>195</v>
      </c>
      <c r="C1011" s="24" t="s">
        <v>196</v>
      </c>
      <c r="D1011" s="25" t="s">
        <v>932</v>
      </c>
      <c r="E1011" s="25" t="s">
        <v>933</v>
      </c>
      <c r="F1011" s="25" t="s">
        <v>934</v>
      </c>
      <c r="G1011" s="25" t="s">
        <v>935</v>
      </c>
      <c r="H1011" s="25" t="s">
        <v>195</v>
      </c>
      <c r="I1011" s="26">
        <v>22663</v>
      </c>
      <c r="J1011" s="27">
        <v>25901.366861579285</v>
      </c>
      <c r="K1011" s="27">
        <f t="shared" si="534"/>
        <v>10128.0947</v>
      </c>
      <c r="L1011" s="24">
        <v>3313</v>
      </c>
      <c r="M1011" s="24">
        <v>1713</v>
      </c>
      <c r="N1011" s="24">
        <v>964</v>
      </c>
      <c r="O1011" s="24">
        <f t="shared" si="535"/>
        <v>2677</v>
      </c>
      <c r="P1011" s="28">
        <v>44.69</v>
      </c>
      <c r="Q1011" s="28">
        <f t="shared" si="536"/>
        <v>0.49161714364339404</v>
      </c>
      <c r="R1011" s="29">
        <v>0.50466021016130502</v>
      </c>
      <c r="S1011" s="29">
        <v>8.5351204232951325E-2</v>
      </c>
      <c r="T1011" s="29">
        <v>0.3979020957572571</v>
      </c>
      <c r="U1011" s="28" t="s">
        <v>294</v>
      </c>
      <c r="V1011" s="28" t="s">
        <v>295</v>
      </c>
      <c r="W1011" s="28">
        <v>0.59209220687605135</v>
      </c>
      <c r="X1011" s="27">
        <v>15335.997466178704</v>
      </c>
      <c r="Y1011" s="30">
        <f t="shared" si="537"/>
        <v>1.2281493146458916E-3</v>
      </c>
      <c r="Z1011" s="27">
        <f t="shared" si="538"/>
        <v>15335.997466178704</v>
      </c>
      <c r="AA1011" s="27">
        <v>0</v>
      </c>
      <c r="AB1011" s="27">
        <v>0</v>
      </c>
      <c r="AC1011" s="27">
        <v>0</v>
      </c>
      <c r="AD1011" s="27">
        <v>0</v>
      </c>
      <c r="AE1011" s="27">
        <v>8230</v>
      </c>
      <c r="AF1011" s="27">
        <f t="shared" si="539"/>
        <v>8230</v>
      </c>
      <c r="AG1011" s="27">
        <f t="shared" si="540"/>
        <v>1</v>
      </c>
      <c r="AH1011" s="27">
        <v>0</v>
      </c>
      <c r="AI1011" s="27">
        <v>0</v>
      </c>
      <c r="AJ1011" s="27">
        <v>0</v>
      </c>
      <c r="AK1011" s="27">
        <v>0</v>
      </c>
      <c r="AL1011" s="27">
        <v>8230</v>
      </c>
      <c r="AM1011" s="27">
        <v>8230</v>
      </c>
      <c r="AN1011" s="27">
        <f t="shared" si="541"/>
        <v>1</v>
      </c>
      <c r="AO1011" s="27">
        <v>0</v>
      </c>
      <c r="AP1011" s="30">
        <f t="shared" si="542"/>
        <v>0</v>
      </c>
      <c r="AQ1011" s="30">
        <f t="shared" si="543"/>
        <v>0</v>
      </c>
      <c r="AR1011" s="31">
        <f t="shared" si="544"/>
        <v>0</v>
      </c>
      <c r="AS1011" s="31">
        <f t="shared" si="565"/>
        <v>0</v>
      </c>
      <c r="AT1011" s="32">
        <f t="shared" si="545"/>
        <v>0</v>
      </c>
      <c r="AU1011" s="24">
        <v>2873.4234799694773</v>
      </c>
      <c r="AV1011" s="28">
        <f t="shared" si="546"/>
        <v>7.9796534440185807E-2</v>
      </c>
      <c r="AW1011" s="30">
        <f t="shared" si="547"/>
        <v>1.0248460597005054E-3</v>
      </c>
      <c r="AX1011" s="33">
        <f t="shared" si="548"/>
        <v>7.9796534440185807E-2</v>
      </c>
      <c r="AY1011" s="30">
        <f t="shared" si="549"/>
        <v>1.0248460597005054E-3</v>
      </c>
      <c r="AZ1011" s="31">
        <f t="shared" si="550"/>
        <v>0.90305229151881339</v>
      </c>
      <c r="BA1011" s="31">
        <f t="shared" si="560"/>
        <v>2873.4234799694773</v>
      </c>
      <c r="BB1011" s="33">
        <f t="shared" si="551"/>
        <v>0</v>
      </c>
      <c r="BC1011" s="31">
        <f t="shared" si="552"/>
        <v>0.49583634537343474</v>
      </c>
      <c r="BD1011" s="30">
        <f t="shared" si="553"/>
        <v>1.2281493146458916E-3</v>
      </c>
      <c r="BE1011" s="31">
        <f t="shared" si="554"/>
        <v>0.94681588154876295</v>
      </c>
      <c r="BF1011" s="31">
        <f t="shared" si="555"/>
        <v>0.51337874591315336</v>
      </c>
      <c r="BG1011" s="31">
        <f t="shared" si="556"/>
        <v>0.77913572278390175</v>
      </c>
      <c r="BH1011" s="24">
        <v>67.58</v>
      </c>
      <c r="BI1011" s="24">
        <v>3297.1727635299999</v>
      </c>
      <c r="BJ1011" s="24">
        <f t="shared" si="563"/>
        <v>7.8556292676180286</v>
      </c>
      <c r="BK1011" s="28">
        <f t="shared" si="564"/>
        <v>3.9278146338090139E-3</v>
      </c>
      <c r="BL1011" s="28" t="str">
        <f t="shared" si="557"/>
        <v>TRUETRUE</v>
      </c>
      <c r="BM1011" s="24" t="str">
        <f t="shared" si="558"/>
        <v>TRUETRUE</v>
      </c>
      <c r="BN1011" s="28">
        <v>0.47970000000000002</v>
      </c>
      <c r="BO1011" s="28">
        <f t="shared" si="559"/>
        <v>0.4264</v>
      </c>
      <c r="BP1011" s="24">
        <v>17.12</v>
      </c>
      <c r="BQ1011" s="24">
        <f t="shared" si="562"/>
        <v>220.59090909090909</v>
      </c>
      <c r="BR1011" s="24">
        <v>22</v>
      </c>
      <c r="BS1011" s="28">
        <v>23.66</v>
      </c>
      <c r="BT1011" s="28">
        <v>5362.0658000000003</v>
      </c>
      <c r="BU1011" s="24">
        <v>3.33</v>
      </c>
      <c r="BV1011" s="28">
        <v>39.75</v>
      </c>
      <c r="BW1011" s="28">
        <v>9008.5424999999996</v>
      </c>
      <c r="BX1011" s="24">
        <v>7034</v>
      </c>
      <c r="BY1011" s="24">
        <v>14664</v>
      </c>
      <c r="BZ1011" s="24">
        <v>965</v>
      </c>
      <c r="CA1011" s="24">
        <v>5666</v>
      </c>
      <c r="CB1011" s="24">
        <v>2851</v>
      </c>
      <c r="CC1011" s="24">
        <v>14146</v>
      </c>
      <c r="CD1011" s="24">
        <v>54.55</v>
      </c>
      <c r="CE1011" s="24">
        <v>27.02</v>
      </c>
      <c r="CF1011" s="24">
        <v>114.33</v>
      </c>
      <c r="CG1011" s="24">
        <v>15316</v>
      </c>
      <c r="CH1011" s="24">
        <v>7347</v>
      </c>
      <c r="CI1011" s="24">
        <v>32.42</v>
      </c>
      <c r="CJ1011" s="24" t="s">
        <v>98</v>
      </c>
      <c r="CK1011" s="24">
        <v>6348</v>
      </c>
      <c r="CL1011" s="28">
        <v>1.01</v>
      </c>
      <c r="CM1011" s="28">
        <v>3.59</v>
      </c>
      <c r="CN1011" s="24">
        <v>1509</v>
      </c>
      <c r="CO1011" s="24">
        <v>23.88</v>
      </c>
      <c r="CP1011" s="24">
        <v>995</v>
      </c>
      <c r="CQ1011" s="24">
        <v>2908</v>
      </c>
      <c r="CR1011" s="24">
        <v>926</v>
      </c>
      <c r="CS1011" s="24">
        <v>4853</v>
      </c>
      <c r="CT1011" s="24">
        <v>1246</v>
      </c>
      <c r="CU1011" s="24">
        <v>2572</v>
      </c>
      <c r="CV1011" s="24">
        <v>1709</v>
      </c>
      <c r="CW1011" s="24">
        <v>1003</v>
      </c>
      <c r="CX1011" s="24">
        <v>63.77</v>
      </c>
      <c r="CY1011" s="24">
        <v>90.56</v>
      </c>
      <c r="CZ1011" s="24">
        <v>72.72</v>
      </c>
      <c r="DA1011" s="24">
        <v>31.75</v>
      </c>
      <c r="DB1011" s="24">
        <v>3086</v>
      </c>
      <c r="DC1011" s="24">
        <v>11.35</v>
      </c>
      <c r="DD1011" s="24">
        <v>17.84</v>
      </c>
      <c r="DE1011" s="24">
        <v>1506</v>
      </c>
      <c r="DF1011" s="24">
        <v>23.84</v>
      </c>
      <c r="DG1011" s="24">
        <v>10.68</v>
      </c>
      <c r="DH1011" s="24">
        <v>12.62</v>
      </c>
    </row>
    <row r="1012" spans="1:112" ht="12.3" customHeight="1">
      <c r="A1012" s="24">
        <v>1023</v>
      </c>
      <c r="B1012" s="24" t="s">
        <v>195</v>
      </c>
      <c r="C1012" s="24" t="s">
        <v>196</v>
      </c>
      <c r="D1012" s="25" t="s">
        <v>932</v>
      </c>
      <c r="E1012" s="25" t="s">
        <v>933</v>
      </c>
      <c r="F1012" s="25" t="s">
        <v>1937</v>
      </c>
      <c r="G1012" s="25" t="s">
        <v>1938</v>
      </c>
      <c r="H1012" s="25" t="s">
        <v>195</v>
      </c>
      <c r="I1012" s="26">
        <v>18039</v>
      </c>
      <c r="J1012" s="27">
        <v>20616.633138420715</v>
      </c>
      <c r="K1012" s="27">
        <f t="shared" si="534"/>
        <v>5375.6220000000003</v>
      </c>
      <c r="L1012" s="24">
        <v>3515</v>
      </c>
      <c r="M1012" s="24">
        <v>1060</v>
      </c>
      <c r="N1012" s="24">
        <v>432</v>
      </c>
      <c r="O1012" s="24">
        <f t="shared" si="535"/>
        <v>1492</v>
      </c>
      <c r="P1012" s="28">
        <v>29.800000000000004</v>
      </c>
      <c r="Q1012" s="28">
        <f t="shared" si="536"/>
        <v>0.4178175201120381</v>
      </c>
      <c r="R1012" s="29">
        <v>0.50466021016130502</v>
      </c>
      <c r="S1012" s="29">
        <v>8.5351204232951325E-2</v>
      </c>
      <c r="T1012" s="29">
        <v>0.3979020957572571</v>
      </c>
      <c r="U1012" s="28" t="s">
        <v>294</v>
      </c>
      <c r="V1012" s="28" t="s">
        <v>295</v>
      </c>
      <c r="W1012" s="28">
        <v>0.3948164637481838</v>
      </c>
      <c r="X1012" s="27">
        <v>8139.7861901048873</v>
      </c>
      <c r="Y1012" s="30">
        <f t="shared" si="537"/>
        <v>6.5185670855697831E-4</v>
      </c>
      <c r="Z1012" s="27">
        <f t="shared" si="538"/>
        <v>8139.7861901048873</v>
      </c>
      <c r="AA1012" s="27">
        <v>0</v>
      </c>
      <c r="AB1012" s="27">
        <v>0</v>
      </c>
      <c r="AC1012" s="27">
        <v>0</v>
      </c>
      <c r="AD1012" s="27">
        <v>0</v>
      </c>
      <c r="AE1012" s="27">
        <v>0</v>
      </c>
      <c r="AF1012" s="27">
        <f t="shared" si="539"/>
        <v>0</v>
      </c>
      <c r="AG1012" s="27">
        <f t="shared" si="540"/>
        <v>0</v>
      </c>
      <c r="AH1012" s="27">
        <v>0</v>
      </c>
      <c r="AI1012" s="27">
        <v>0</v>
      </c>
      <c r="AJ1012" s="27">
        <v>0</v>
      </c>
      <c r="AK1012" s="27">
        <v>0</v>
      </c>
      <c r="AL1012" s="27">
        <v>0</v>
      </c>
      <c r="AM1012" s="27">
        <v>0</v>
      </c>
      <c r="AN1012" s="27">
        <f t="shared" si="541"/>
        <v>0</v>
      </c>
      <c r="AO1012" s="27">
        <v>0</v>
      </c>
      <c r="AP1012" s="30">
        <f t="shared" si="542"/>
        <v>0</v>
      </c>
      <c r="AQ1012" s="30">
        <f t="shared" si="543"/>
        <v>0</v>
      </c>
      <c r="AR1012" s="31">
        <f t="shared" si="544"/>
        <v>0</v>
      </c>
      <c r="AS1012" s="31">
        <f t="shared" si="565"/>
        <v>0</v>
      </c>
      <c r="AT1012" s="32">
        <f t="shared" si="545"/>
        <v>0</v>
      </c>
      <c r="AU1012" s="24">
        <v>1212.0865437069242</v>
      </c>
      <c r="AV1012" s="28">
        <f t="shared" si="546"/>
        <v>3.3660303224926233E-2</v>
      </c>
      <c r="AW1012" s="30">
        <f t="shared" si="547"/>
        <v>4.3230735984214934E-4</v>
      </c>
      <c r="AX1012" s="33">
        <f t="shared" si="548"/>
        <v>3.3660303224926233E-2</v>
      </c>
      <c r="AY1012" s="30">
        <f t="shared" si="549"/>
        <v>4.3230735984214934E-4</v>
      </c>
      <c r="AZ1012" s="31">
        <f t="shared" si="550"/>
        <v>0.89819162530565533</v>
      </c>
      <c r="BA1012" s="31">
        <f t="shared" si="560"/>
        <v>1212.0865437069242</v>
      </c>
      <c r="BB1012" s="33">
        <f t="shared" si="551"/>
        <v>0</v>
      </c>
      <c r="BC1012" s="31">
        <f t="shared" si="552"/>
        <v>0.47883737956396216</v>
      </c>
      <c r="BD1012" s="30">
        <f t="shared" si="553"/>
        <v>6.5185670855697831E-4</v>
      </c>
      <c r="BE1012" s="31">
        <f t="shared" si="554"/>
        <v>0.94458430206911659</v>
      </c>
      <c r="BF1012" s="31">
        <f t="shared" si="555"/>
        <v>0.44668420750861909</v>
      </c>
      <c r="BG1012" s="31">
        <f t="shared" si="556"/>
        <v>0.6779159161611592</v>
      </c>
      <c r="BH1012" s="24">
        <v>52.62</v>
      </c>
      <c r="BI1012" s="24">
        <v>1457.4176658399999</v>
      </c>
      <c r="BJ1012" s="24">
        <f t="shared" si="563"/>
        <v>14.146001946901114</v>
      </c>
      <c r="BK1012" s="28">
        <f t="shared" si="564"/>
        <v>7.0730009734505574E-3</v>
      </c>
      <c r="BL1012" s="28" t="str">
        <f t="shared" si="557"/>
        <v>FALSEFALSE</v>
      </c>
      <c r="BM1012" s="24" t="str">
        <f t="shared" si="558"/>
        <v>FALSETRUE</v>
      </c>
      <c r="BN1012" s="28">
        <v>0.42729999999999996</v>
      </c>
      <c r="BO1012" s="28">
        <f t="shared" si="559"/>
        <v>0.37982222222222217</v>
      </c>
      <c r="BP1012" s="24">
        <v>14.37</v>
      </c>
      <c r="BQ1012" s="24">
        <f t="shared" ref="BQ1012:BQ1043" si="566">CS1012/BR1012</f>
        <v>255.83333333333334</v>
      </c>
      <c r="BR1012" s="24">
        <v>12</v>
      </c>
      <c r="BS1012" s="28">
        <v>19.75</v>
      </c>
      <c r="BT1012" s="28">
        <v>3562.7025000000003</v>
      </c>
      <c r="BU1012" s="24">
        <v>2.5499999999999998</v>
      </c>
      <c r="BV1012" s="28">
        <v>45.529999999999987</v>
      </c>
      <c r="BW1012" s="28">
        <v>8213.1566999999977</v>
      </c>
      <c r="BX1012" s="24">
        <v>5191</v>
      </c>
      <c r="BY1012" s="24">
        <v>12149</v>
      </c>
      <c r="BZ1012" s="24">
        <v>699</v>
      </c>
      <c r="CA1012" s="24">
        <v>4149</v>
      </c>
      <c r="CB1012" s="24">
        <v>2214</v>
      </c>
      <c r="CC1012" s="24">
        <v>11676</v>
      </c>
      <c r="CD1012" s="24">
        <v>48.48</v>
      </c>
      <c r="CE1012" s="24">
        <v>27.74</v>
      </c>
      <c r="CF1012" s="24">
        <v>120.96</v>
      </c>
      <c r="CG1012" s="24">
        <v>9492</v>
      </c>
      <c r="CH1012" s="24">
        <v>8547</v>
      </c>
      <c r="CI1012" s="24">
        <v>47.38</v>
      </c>
      <c r="CJ1012" s="24" t="s">
        <v>98</v>
      </c>
      <c r="CK1012" s="24">
        <v>5195</v>
      </c>
      <c r="CL1012" s="28">
        <v>1.02</v>
      </c>
      <c r="CM1012" s="28">
        <v>3.47</v>
      </c>
      <c r="CN1012" s="24">
        <v>950</v>
      </c>
      <c r="CO1012" s="24">
        <v>18.329999999999998</v>
      </c>
      <c r="CP1012" s="24">
        <v>595</v>
      </c>
      <c r="CQ1012" s="24">
        <v>2196</v>
      </c>
      <c r="CR1012" s="24">
        <v>279</v>
      </c>
      <c r="CS1012" s="24">
        <v>3070</v>
      </c>
      <c r="CT1012" s="24">
        <v>580</v>
      </c>
      <c r="CU1012" s="24">
        <v>1816</v>
      </c>
      <c r="CV1012" s="24">
        <v>1355</v>
      </c>
      <c r="CW1012" s="24">
        <v>714</v>
      </c>
      <c r="CX1012" s="24">
        <v>40.28</v>
      </c>
      <c r="CY1012" s="24">
        <v>87.14</v>
      </c>
      <c r="CZ1012" s="24">
        <v>74.040000000000006</v>
      </c>
      <c r="DA1012" s="24">
        <v>29.59</v>
      </c>
      <c r="DB1012" s="24">
        <v>2103</v>
      </c>
      <c r="DC1012" s="24">
        <v>14.9</v>
      </c>
      <c r="DD1012" s="24">
        <v>13.52</v>
      </c>
      <c r="DE1012" s="24">
        <v>541</v>
      </c>
      <c r="DF1012" s="24">
        <v>10.44</v>
      </c>
      <c r="DG1012" s="24">
        <v>4.2300000000000004</v>
      </c>
      <c r="DH1012" s="24">
        <v>9.0500000000000007</v>
      </c>
    </row>
    <row r="1013" spans="1:112" ht="12.3" customHeight="1">
      <c r="A1013" s="24">
        <v>1024</v>
      </c>
      <c r="B1013" s="24" t="s">
        <v>195</v>
      </c>
      <c r="C1013" s="24" t="s">
        <v>196</v>
      </c>
      <c r="D1013" s="25" t="s">
        <v>479</v>
      </c>
      <c r="E1013" s="25" t="s">
        <v>480</v>
      </c>
      <c r="F1013" s="25" t="s">
        <v>846</v>
      </c>
      <c r="G1013" s="25" t="s">
        <v>847</v>
      </c>
      <c r="H1013" s="25" t="s">
        <v>195</v>
      </c>
      <c r="I1013" s="26">
        <v>18663</v>
      </c>
      <c r="J1013" s="27">
        <v>20810.283774440883</v>
      </c>
      <c r="K1013" s="27">
        <f t="shared" si="534"/>
        <v>6533.9162999999999</v>
      </c>
      <c r="L1013" s="24">
        <v>2848</v>
      </c>
      <c r="M1013" s="24">
        <v>989</v>
      </c>
      <c r="N1013" s="24">
        <v>545</v>
      </c>
      <c r="O1013" s="24">
        <f t="shared" si="535"/>
        <v>1534</v>
      </c>
      <c r="P1013" s="28">
        <v>35.01</v>
      </c>
      <c r="Q1013" s="28">
        <f t="shared" si="536"/>
        <v>0.45046806886676238</v>
      </c>
      <c r="R1013" s="29">
        <v>0.46399686711035903</v>
      </c>
      <c r="S1013" s="29">
        <v>0.11432024488294701</v>
      </c>
      <c r="T1013" s="29">
        <v>0.41911973428579641</v>
      </c>
      <c r="U1013" s="28" t="s">
        <v>237</v>
      </c>
      <c r="V1013" s="28" t="s">
        <v>129</v>
      </c>
      <c r="W1013" s="28">
        <v>0.48600962264454733</v>
      </c>
      <c r="X1013" s="27">
        <v>10113.99816434196</v>
      </c>
      <c r="Y1013" s="30">
        <f t="shared" si="537"/>
        <v>8.0995709221132705E-4</v>
      </c>
      <c r="Z1013" s="27">
        <f t="shared" si="538"/>
        <v>10100.99816434196</v>
      </c>
      <c r="AA1013" s="27">
        <v>0</v>
      </c>
      <c r="AB1013" s="27">
        <v>0</v>
      </c>
      <c r="AC1013" s="27">
        <v>0</v>
      </c>
      <c r="AD1013" s="27">
        <v>0</v>
      </c>
      <c r="AE1013" s="27">
        <v>12505</v>
      </c>
      <c r="AF1013" s="27">
        <f t="shared" si="539"/>
        <v>12505</v>
      </c>
      <c r="AG1013" s="27">
        <f t="shared" si="540"/>
        <v>1</v>
      </c>
      <c r="AH1013" s="27">
        <v>0</v>
      </c>
      <c r="AI1013" s="27">
        <v>0</v>
      </c>
      <c r="AJ1013" s="27">
        <v>0</v>
      </c>
      <c r="AK1013" s="27">
        <v>13</v>
      </c>
      <c r="AL1013" s="27">
        <v>12505</v>
      </c>
      <c r="AM1013" s="27">
        <v>12505</v>
      </c>
      <c r="AN1013" s="27">
        <f t="shared" si="541"/>
        <v>2</v>
      </c>
      <c r="AO1013" s="27">
        <v>13</v>
      </c>
      <c r="AP1013" s="30">
        <f t="shared" si="542"/>
        <v>7.5180308403504513E-6</v>
      </c>
      <c r="AQ1013" s="30">
        <f t="shared" si="543"/>
        <v>0</v>
      </c>
      <c r="AR1013" s="31">
        <f t="shared" si="544"/>
        <v>1.2853472769881415E-3</v>
      </c>
      <c r="AS1013" s="31">
        <f t="shared" si="565"/>
        <v>1.2853472769881415E-3</v>
      </c>
      <c r="AT1013" s="32">
        <f t="shared" si="545"/>
        <v>6.2469114505620319E-4</v>
      </c>
      <c r="AU1013" s="24">
        <v>3242.1701926617752</v>
      </c>
      <c r="AV1013" s="28">
        <f t="shared" si="546"/>
        <v>9.0036831411437951E-2</v>
      </c>
      <c r="AW1013" s="30">
        <f t="shared" si="547"/>
        <v>1.1563646535188558E-3</v>
      </c>
      <c r="AX1013" s="33">
        <f t="shared" si="548"/>
        <v>9.0036831411437951E-2</v>
      </c>
      <c r="AY1013" s="30">
        <f t="shared" si="549"/>
        <v>1.1563646535188558E-3</v>
      </c>
      <c r="AZ1013" s="31">
        <f t="shared" si="550"/>
        <v>0.90413115436022407</v>
      </c>
      <c r="BA1013" s="31">
        <f t="shared" si="560"/>
        <v>3242.1701926617752</v>
      </c>
      <c r="BB1013" s="33">
        <f t="shared" si="551"/>
        <v>0</v>
      </c>
      <c r="BC1013" s="31">
        <f t="shared" si="552"/>
        <v>0.48605495096067369</v>
      </c>
      <c r="BD1013" s="30">
        <f t="shared" si="553"/>
        <v>8.0243906137097661E-4</v>
      </c>
      <c r="BE1013" s="31">
        <f t="shared" si="554"/>
        <v>0.94516740253750053</v>
      </c>
      <c r="BF1013" s="31">
        <f t="shared" si="555"/>
        <v>0.47732899409141977</v>
      </c>
      <c r="BG1013" s="31">
        <f t="shared" si="556"/>
        <v>0.72442436267130728</v>
      </c>
      <c r="BH1013" s="24">
        <v>86.88</v>
      </c>
      <c r="BI1013" s="24">
        <v>491.89842904800003</v>
      </c>
      <c r="BJ1013" s="24">
        <f t="shared" si="563"/>
        <v>42.30605862010222</v>
      </c>
      <c r="BK1013" s="28">
        <f t="shared" si="564"/>
        <v>2.115302931005111E-2</v>
      </c>
      <c r="BL1013" s="28" t="str">
        <f t="shared" si="557"/>
        <v>TRUETRUE</v>
      </c>
      <c r="BM1013" s="24" t="str">
        <f t="shared" si="558"/>
        <v>TRUETRUE</v>
      </c>
      <c r="BN1013" s="28">
        <v>0.4219</v>
      </c>
      <c r="BO1013" s="28">
        <f t="shared" si="559"/>
        <v>0.3750222222222222</v>
      </c>
      <c r="BP1013" s="24">
        <v>9.23</v>
      </c>
      <c r="BQ1013" s="24">
        <f t="shared" si="566"/>
        <v>370.61111111111109</v>
      </c>
      <c r="BR1013" s="24">
        <v>18</v>
      </c>
      <c r="BS1013" s="28">
        <v>17.59</v>
      </c>
      <c r="BT1013" s="28">
        <v>3282.8217</v>
      </c>
      <c r="BU1013" s="24">
        <v>1.66</v>
      </c>
      <c r="BV1013" s="28">
        <v>29.529999999999998</v>
      </c>
      <c r="BW1013" s="28">
        <v>5511.1838999999991</v>
      </c>
      <c r="BX1013" s="24">
        <v>5226</v>
      </c>
      <c r="BY1013" s="24">
        <v>12388</v>
      </c>
      <c r="BZ1013" s="24">
        <v>1049</v>
      </c>
      <c r="CA1013" s="24">
        <v>4208</v>
      </c>
      <c r="CB1013" s="24">
        <v>2106</v>
      </c>
      <c r="CC1013" s="24">
        <v>12349</v>
      </c>
      <c r="CD1013" s="24">
        <v>50.65</v>
      </c>
      <c r="CE1013" s="24">
        <v>28.97</v>
      </c>
      <c r="CF1013" s="24">
        <v>107.18</v>
      </c>
      <c r="CG1013" s="24">
        <v>16214</v>
      </c>
      <c r="CH1013" s="24">
        <v>2449</v>
      </c>
      <c r="CI1013" s="24">
        <v>13.12</v>
      </c>
      <c r="CJ1013" s="24" t="s">
        <v>98</v>
      </c>
      <c r="CK1013" s="24">
        <v>4547</v>
      </c>
      <c r="CL1013" s="28">
        <v>1.05</v>
      </c>
      <c r="CM1013" s="28">
        <v>4.25</v>
      </c>
      <c r="CN1013" s="24">
        <v>1522</v>
      </c>
      <c r="CO1013" s="24">
        <v>33.619999999999997</v>
      </c>
      <c r="CP1013" s="24">
        <v>1041</v>
      </c>
      <c r="CQ1013" s="24">
        <v>2713</v>
      </c>
      <c r="CR1013" s="24">
        <v>1771</v>
      </c>
      <c r="CS1013" s="24">
        <v>6671</v>
      </c>
      <c r="CT1013" s="24">
        <v>855</v>
      </c>
      <c r="CU1013" s="24">
        <v>1960</v>
      </c>
      <c r="CV1013" s="24">
        <v>1338</v>
      </c>
      <c r="CW1013" s="24">
        <v>1165</v>
      </c>
      <c r="CX1013" s="24">
        <v>59.33</v>
      </c>
      <c r="CY1013" s="24">
        <v>92.54</v>
      </c>
      <c r="CZ1013" s="24">
        <v>76.760000000000005</v>
      </c>
      <c r="DA1013" s="24">
        <v>44.03</v>
      </c>
      <c r="DB1013" s="24">
        <v>1400</v>
      </c>
      <c r="DC1013" s="24">
        <v>8.2200000000000006</v>
      </c>
      <c r="DD1013" s="24">
        <v>17.78</v>
      </c>
      <c r="DE1013" s="24">
        <v>745</v>
      </c>
      <c r="DF1013" s="24">
        <v>16.46</v>
      </c>
      <c r="DG1013" s="24">
        <v>6.43</v>
      </c>
      <c r="DH1013" s="24">
        <v>8.51</v>
      </c>
    </row>
    <row r="1014" spans="1:112" ht="12.3" customHeight="1">
      <c r="A1014" s="24">
        <v>1025</v>
      </c>
      <c r="B1014" s="24" t="s">
        <v>195</v>
      </c>
      <c r="C1014" s="24" t="s">
        <v>196</v>
      </c>
      <c r="D1014" s="25" t="s">
        <v>479</v>
      </c>
      <c r="E1014" s="25" t="s">
        <v>480</v>
      </c>
      <c r="F1014" s="25" t="s">
        <v>2061</v>
      </c>
      <c r="G1014" s="25" t="s">
        <v>2062</v>
      </c>
      <c r="H1014" s="25" t="s">
        <v>195</v>
      </c>
      <c r="I1014" s="26">
        <v>24223</v>
      </c>
      <c r="J1014" s="27">
        <v>27009.99324161611</v>
      </c>
      <c r="K1014" s="27">
        <f t="shared" si="534"/>
        <v>6920.5110999999997</v>
      </c>
      <c r="L1014" s="24">
        <v>4164</v>
      </c>
      <c r="M1014" s="24">
        <v>1218</v>
      </c>
      <c r="N1014" s="24">
        <v>447</v>
      </c>
      <c r="O1014" s="24">
        <f t="shared" si="535"/>
        <v>1665</v>
      </c>
      <c r="P1014" s="28">
        <v>28.57</v>
      </c>
      <c r="Q1014" s="28">
        <f t="shared" si="536"/>
        <v>0.4182322315795613</v>
      </c>
      <c r="R1014" s="29">
        <v>0.46399686711035903</v>
      </c>
      <c r="S1014" s="29">
        <v>0.11432024488294701</v>
      </c>
      <c r="T1014" s="29">
        <v>0.41911973428579641</v>
      </c>
      <c r="U1014" s="28" t="s">
        <v>237</v>
      </c>
      <c r="V1014" s="28" t="s">
        <v>129</v>
      </c>
      <c r="W1014" s="28">
        <v>0.39660939500013476</v>
      </c>
      <c r="X1014" s="27">
        <v>10712.417078515095</v>
      </c>
      <c r="Y1014" s="30">
        <f t="shared" si="537"/>
        <v>8.5788014259873706E-4</v>
      </c>
      <c r="Z1014" s="27">
        <f t="shared" si="538"/>
        <v>10712.417078515095</v>
      </c>
      <c r="AA1014" s="27">
        <v>0</v>
      </c>
      <c r="AB1014" s="27">
        <v>0</v>
      </c>
      <c r="AC1014" s="27">
        <v>0</v>
      </c>
      <c r="AD1014" s="27">
        <v>0</v>
      </c>
      <c r="AE1014" s="27">
        <v>0</v>
      </c>
      <c r="AF1014" s="27">
        <f t="shared" si="539"/>
        <v>0</v>
      </c>
      <c r="AG1014" s="27">
        <f t="shared" si="540"/>
        <v>0</v>
      </c>
      <c r="AH1014" s="27">
        <v>0</v>
      </c>
      <c r="AI1014" s="27">
        <v>0</v>
      </c>
      <c r="AJ1014" s="27">
        <v>0</v>
      </c>
      <c r="AK1014" s="27">
        <v>0</v>
      </c>
      <c r="AL1014" s="27">
        <v>0</v>
      </c>
      <c r="AM1014" s="27">
        <v>0</v>
      </c>
      <c r="AN1014" s="27">
        <f t="shared" si="541"/>
        <v>0</v>
      </c>
      <c r="AO1014" s="27">
        <v>0</v>
      </c>
      <c r="AP1014" s="30">
        <f t="shared" si="542"/>
        <v>0</v>
      </c>
      <c r="AQ1014" s="30">
        <f t="shared" si="543"/>
        <v>0</v>
      </c>
      <c r="AR1014" s="31">
        <f t="shared" si="544"/>
        <v>0</v>
      </c>
      <c r="AS1014" s="31">
        <f t="shared" si="565"/>
        <v>0</v>
      </c>
      <c r="AT1014" s="32">
        <f t="shared" si="545"/>
        <v>0</v>
      </c>
      <c r="AU1014" s="24">
        <v>2109.1687626107168</v>
      </c>
      <c r="AV1014" s="28">
        <f t="shared" si="546"/>
        <v>5.8572764849690005E-2</v>
      </c>
      <c r="AW1014" s="30">
        <f t="shared" si="547"/>
        <v>7.5226408869880372E-4</v>
      </c>
      <c r="AX1014" s="33">
        <f t="shared" si="548"/>
        <v>5.8572764849690005E-2</v>
      </c>
      <c r="AY1014" s="30">
        <f t="shared" si="549"/>
        <v>7.5226408869880372E-4</v>
      </c>
      <c r="AZ1014" s="31">
        <f t="shared" si="550"/>
        <v>0.90081626883020127</v>
      </c>
      <c r="BA1014" s="31">
        <f t="shared" si="560"/>
        <v>2109.1687626107168</v>
      </c>
      <c r="BB1014" s="33">
        <f t="shared" si="551"/>
        <v>0</v>
      </c>
      <c r="BC1014" s="31">
        <f t="shared" si="552"/>
        <v>0.47446196693008341</v>
      </c>
      <c r="BD1014" s="30">
        <f t="shared" si="553"/>
        <v>8.5788014259873706E-4</v>
      </c>
      <c r="BE1014" s="31">
        <f t="shared" si="554"/>
        <v>0.94538208719229233</v>
      </c>
      <c r="BF1014" s="31">
        <f t="shared" si="555"/>
        <v>0.44761645411167522</v>
      </c>
      <c r="BG1014" s="31">
        <f t="shared" si="556"/>
        <v>0.67933075196546</v>
      </c>
      <c r="BH1014" s="24">
        <v>38.99</v>
      </c>
      <c r="BI1014" s="24">
        <v>846.27836159900005</v>
      </c>
      <c r="BJ1014" s="24">
        <f t="shared" si="563"/>
        <v>31.916204486880769</v>
      </c>
      <c r="BK1014" s="28">
        <f t="shared" si="564"/>
        <v>1.5958102243440384E-2</v>
      </c>
      <c r="BL1014" s="28" t="str">
        <f t="shared" si="557"/>
        <v>FALSEFALSE</v>
      </c>
      <c r="BM1014" s="24" t="str">
        <f t="shared" si="558"/>
        <v>FALSEFALSE</v>
      </c>
      <c r="BN1014" s="28">
        <v>0.44740000000000002</v>
      </c>
      <c r="BO1014" s="28">
        <f t="shared" si="559"/>
        <v>0.39768888888888893</v>
      </c>
      <c r="BP1014" s="24">
        <v>16.420000000000002</v>
      </c>
      <c r="BQ1014" s="24">
        <f t="shared" si="566"/>
        <v>183.37931034482759</v>
      </c>
      <c r="BR1014" s="24">
        <v>29</v>
      </c>
      <c r="BS1014" s="28">
        <v>10.84</v>
      </c>
      <c r="BT1014" s="28">
        <v>2625.7732000000001</v>
      </c>
      <c r="BU1014" s="24">
        <v>0.76</v>
      </c>
      <c r="BV1014" s="28">
        <v>46.47</v>
      </c>
      <c r="BW1014" s="28">
        <v>11256.428100000001</v>
      </c>
      <c r="BX1014" s="24">
        <v>7139</v>
      </c>
      <c r="BY1014" s="24">
        <v>15956</v>
      </c>
      <c r="BZ1014" s="24">
        <v>1128</v>
      </c>
      <c r="CA1014" s="24">
        <v>5696</v>
      </c>
      <c r="CB1014" s="24">
        <v>2976</v>
      </c>
      <c r="CC1014" s="24">
        <v>15551</v>
      </c>
      <c r="CD1014" s="24">
        <v>51.81</v>
      </c>
      <c r="CE1014" s="24">
        <v>27.88</v>
      </c>
      <c r="CF1014" s="24">
        <v>118.72</v>
      </c>
      <c r="CG1014" s="24">
        <v>9444</v>
      </c>
      <c r="CH1014" s="24">
        <v>14779</v>
      </c>
      <c r="CI1014" s="24">
        <v>61.01</v>
      </c>
      <c r="CJ1014" s="24" t="s">
        <v>1980</v>
      </c>
      <c r="CK1014" s="24">
        <v>6795</v>
      </c>
      <c r="CL1014" s="28">
        <v>1.01</v>
      </c>
      <c r="CM1014" s="28">
        <v>3.62</v>
      </c>
      <c r="CN1014" s="24">
        <v>1523</v>
      </c>
      <c r="CO1014" s="24">
        <v>22.45</v>
      </c>
      <c r="CP1014" s="24">
        <v>958</v>
      </c>
      <c r="CQ1014" s="24">
        <v>3814</v>
      </c>
      <c r="CR1014" s="24">
        <v>546</v>
      </c>
      <c r="CS1014" s="24">
        <v>5318</v>
      </c>
      <c r="CT1014" s="24">
        <v>803</v>
      </c>
      <c r="CU1014" s="24">
        <v>2490</v>
      </c>
      <c r="CV1014" s="24">
        <v>1691</v>
      </c>
      <c r="CW1014" s="24">
        <v>1173</v>
      </c>
      <c r="CX1014" s="24">
        <v>43.52</v>
      </c>
      <c r="CY1014" s="24">
        <v>83.64</v>
      </c>
      <c r="CZ1014" s="24">
        <v>68.819999999999993</v>
      </c>
      <c r="DA1014" s="24">
        <v>33.46</v>
      </c>
      <c r="DB1014" s="24">
        <v>3216</v>
      </c>
      <c r="DC1014" s="24">
        <v>18.86</v>
      </c>
      <c r="DD1014" s="24">
        <v>13.06</v>
      </c>
      <c r="DE1014" s="24">
        <v>575</v>
      </c>
      <c r="DF1014" s="24">
        <v>8.48</v>
      </c>
      <c r="DG1014" s="24">
        <v>2.2400000000000002</v>
      </c>
      <c r="DH1014" s="24">
        <v>9.16</v>
      </c>
    </row>
    <row r="1015" spans="1:112" ht="12.3" customHeight="1">
      <c r="A1015" s="24">
        <v>1026</v>
      </c>
      <c r="B1015" s="24" t="s">
        <v>195</v>
      </c>
      <c r="C1015" s="24" t="s">
        <v>196</v>
      </c>
      <c r="D1015" s="25" t="s">
        <v>479</v>
      </c>
      <c r="E1015" s="25" t="s">
        <v>480</v>
      </c>
      <c r="F1015" s="25" t="s">
        <v>481</v>
      </c>
      <c r="G1015" s="25" t="s">
        <v>482</v>
      </c>
      <c r="H1015" s="25" t="s">
        <v>195</v>
      </c>
      <c r="I1015" s="26">
        <v>59119</v>
      </c>
      <c r="J1015" s="27">
        <v>65920.975537757608</v>
      </c>
      <c r="K1015" s="27">
        <f t="shared" si="534"/>
        <v>19639.3318</v>
      </c>
      <c r="L1015" s="24">
        <v>9586</v>
      </c>
      <c r="M1015" s="24">
        <v>3235</v>
      </c>
      <c r="N1015" s="24">
        <v>1533</v>
      </c>
      <c r="O1015" s="24">
        <f t="shared" si="535"/>
        <v>4768</v>
      </c>
      <c r="P1015" s="28">
        <v>33.22</v>
      </c>
      <c r="Q1015" s="28">
        <f t="shared" si="536"/>
        <v>0.44183155985517286</v>
      </c>
      <c r="R1015" s="29">
        <v>0.46399686711035903</v>
      </c>
      <c r="S1015" s="29">
        <v>0.11432024488294701</v>
      </c>
      <c r="T1015" s="29">
        <v>0.41911973428579641</v>
      </c>
      <c r="U1015" s="28" t="s">
        <v>237</v>
      </c>
      <c r="V1015" s="28" t="s">
        <v>129</v>
      </c>
      <c r="W1015" s="28">
        <v>0.46116080160673706</v>
      </c>
      <c r="X1015" s="27">
        <v>30400.169921690402</v>
      </c>
      <c r="Y1015" s="30">
        <f t="shared" si="537"/>
        <v>2.4345301267023338E-3</v>
      </c>
      <c r="Z1015" s="27">
        <f t="shared" si="538"/>
        <v>30400.169921690402</v>
      </c>
      <c r="AA1015" s="27">
        <v>0</v>
      </c>
      <c r="AB1015" s="27">
        <v>0</v>
      </c>
      <c r="AC1015" s="27">
        <v>0</v>
      </c>
      <c r="AD1015" s="27">
        <v>0</v>
      </c>
      <c r="AE1015" s="27">
        <v>0</v>
      </c>
      <c r="AF1015" s="27">
        <f t="shared" si="539"/>
        <v>0</v>
      </c>
      <c r="AG1015" s="27">
        <f t="shared" si="540"/>
        <v>0</v>
      </c>
      <c r="AH1015" s="27">
        <v>0</v>
      </c>
      <c r="AI1015" s="27">
        <v>0</v>
      </c>
      <c r="AJ1015" s="27">
        <v>0</v>
      </c>
      <c r="AK1015" s="27">
        <v>0</v>
      </c>
      <c r="AL1015" s="27">
        <v>0</v>
      </c>
      <c r="AM1015" s="27">
        <v>0</v>
      </c>
      <c r="AN1015" s="27">
        <f t="shared" si="541"/>
        <v>0</v>
      </c>
      <c r="AO1015" s="27">
        <v>0</v>
      </c>
      <c r="AP1015" s="30">
        <f t="shared" si="542"/>
        <v>0</v>
      </c>
      <c r="AQ1015" s="30">
        <f t="shared" si="543"/>
        <v>0</v>
      </c>
      <c r="AR1015" s="31">
        <f t="shared" si="544"/>
        <v>0</v>
      </c>
      <c r="AS1015" s="31">
        <f t="shared" si="565"/>
        <v>0</v>
      </c>
      <c r="AT1015" s="32">
        <f t="shared" si="545"/>
        <v>0</v>
      </c>
      <c r="AU1015" s="24">
        <v>6164.7975958788611</v>
      </c>
      <c r="AV1015" s="28">
        <f t="shared" si="546"/>
        <v>0.171199785588704</v>
      </c>
      <c r="AW1015" s="30">
        <f t="shared" si="547"/>
        <v>2.1987599701296769E-3</v>
      </c>
      <c r="AX1015" s="33">
        <f t="shared" si="548"/>
        <v>0.171199785588704</v>
      </c>
      <c r="AY1015" s="30">
        <f t="shared" si="549"/>
        <v>2.1987599701296769E-3</v>
      </c>
      <c r="AZ1015" s="31">
        <f t="shared" si="550"/>
        <v>0.9126820484999919</v>
      </c>
      <c r="BA1015" s="31">
        <f t="shared" si="560"/>
        <v>6164.7975958788611</v>
      </c>
      <c r="BB1015" s="33">
        <f t="shared" si="551"/>
        <v>0</v>
      </c>
      <c r="BC1015" s="31">
        <f t="shared" si="552"/>
        <v>0.51595956706635171</v>
      </c>
      <c r="BD1015" s="30">
        <f t="shared" si="553"/>
        <v>2.4345301267023338E-3</v>
      </c>
      <c r="BE1015" s="31">
        <f t="shared" si="554"/>
        <v>0.95148735336079027</v>
      </c>
      <c r="BF1015" s="31">
        <f t="shared" si="555"/>
        <v>0.47169422836474323</v>
      </c>
      <c r="BG1015" s="31">
        <f t="shared" si="556"/>
        <v>0.71587268946293736</v>
      </c>
      <c r="BH1015" s="24">
        <v>97.37</v>
      </c>
      <c r="BI1015" s="24">
        <v>385.72605036599998</v>
      </c>
      <c r="BJ1015" s="24">
        <f t="shared" si="563"/>
        <v>170.90102023238472</v>
      </c>
      <c r="BK1015" s="28">
        <f t="shared" si="564"/>
        <v>8.5450510116192369E-2</v>
      </c>
      <c r="BL1015" s="28" t="str">
        <f t="shared" si="557"/>
        <v>FALSETRUE</v>
      </c>
      <c r="BM1015" s="24" t="str">
        <f t="shared" si="558"/>
        <v>TRUETRUE</v>
      </c>
      <c r="BN1015" s="28">
        <v>0.43459999999999999</v>
      </c>
      <c r="BO1015" s="28">
        <f t="shared" si="559"/>
        <v>0.38631111111111111</v>
      </c>
      <c r="BP1015" s="24">
        <v>7.25</v>
      </c>
      <c r="BQ1015" s="24">
        <f t="shared" si="566"/>
        <v>431.22580645161293</v>
      </c>
      <c r="BR1015" s="24">
        <v>31</v>
      </c>
      <c r="BS1015" s="28">
        <v>10.35</v>
      </c>
      <c r="BT1015" s="28">
        <v>6118.8164999999999</v>
      </c>
      <c r="BU1015" s="24">
        <v>0.49</v>
      </c>
      <c r="BV1015" s="28">
        <v>20.340000000000003</v>
      </c>
      <c r="BW1015" s="28">
        <v>12024.804600000001</v>
      </c>
      <c r="BX1015" s="24">
        <v>17053</v>
      </c>
      <c r="BY1015" s="24">
        <v>39234</v>
      </c>
      <c r="BZ1015" s="24">
        <v>2832</v>
      </c>
      <c r="CA1015" s="24">
        <v>13558</v>
      </c>
      <c r="CB1015" s="24">
        <v>7148</v>
      </c>
      <c r="CC1015" s="24">
        <v>38413</v>
      </c>
      <c r="CD1015" s="24">
        <v>50.68</v>
      </c>
      <c r="CE1015" s="24">
        <v>28.11</v>
      </c>
      <c r="CF1015" s="24">
        <v>100.44</v>
      </c>
      <c r="CG1015" s="24">
        <v>57563</v>
      </c>
      <c r="CH1015" s="24">
        <v>1556</v>
      </c>
      <c r="CI1015" s="24">
        <v>2.63</v>
      </c>
      <c r="CJ1015" s="24" t="s">
        <v>98</v>
      </c>
      <c r="CK1015" s="24">
        <v>14621</v>
      </c>
      <c r="CL1015" s="28">
        <v>1.02</v>
      </c>
      <c r="CM1015" s="28">
        <v>4.12</v>
      </c>
      <c r="CN1015" s="24">
        <v>5296</v>
      </c>
      <c r="CO1015" s="24">
        <v>36.28</v>
      </c>
      <c r="CP1015" s="24">
        <v>3320</v>
      </c>
      <c r="CQ1015" s="24">
        <v>6909</v>
      </c>
      <c r="CR1015" s="24">
        <v>2952</v>
      </c>
      <c r="CS1015" s="24">
        <v>13368</v>
      </c>
      <c r="CT1015" s="24">
        <v>3033</v>
      </c>
      <c r="CU1015" s="24">
        <v>6608</v>
      </c>
      <c r="CV1015" s="24">
        <v>4758</v>
      </c>
      <c r="CW1015" s="24">
        <v>3792</v>
      </c>
      <c r="CX1015" s="24">
        <v>68.84</v>
      </c>
      <c r="CY1015" s="24">
        <v>95.04</v>
      </c>
      <c r="CZ1015" s="24">
        <v>80.62</v>
      </c>
      <c r="DA1015" s="24">
        <v>44.35</v>
      </c>
      <c r="DB1015" s="24">
        <v>3476</v>
      </c>
      <c r="DC1015" s="24">
        <v>5.95</v>
      </c>
      <c r="DD1015" s="24">
        <v>16.72</v>
      </c>
      <c r="DE1015" s="24">
        <v>2299</v>
      </c>
      <c r="DF1015" s="24">
        <v>15.75</v>
      </c>
      <c r="DG1015" s="24">
        <v>4.45</v>
      </c>
      <c r="DH1015" s="24">
        <v>8.26</v>
      </c>
    </row>
    <row r="1016" spans="1:112" ht="12.3" customHeight="1">
      <c r="A1016" s="24">
        <v>1027</v>
      </c>
      <c r="B1016" s="24" t="s">
        <v>195</v>
      </c>
      <c r="C1016" s="24" t="s">
        <v>196</v>
      </c>
      <c r="D1016" s="25" t="s">
        <v>479</v>
      </c>
      <c r="E1016" s="25" t="s">
        <v>480</v>
      </c>
      <c r="F1016" s="25" t="s">
        <v>1523</v>
      </c>
      <c r="G1016" s="25" t="s">
        <v>1524</v>
      </c>
      <c r="H1016" s="25" t="s">
        <v>195</v>
      </c>
      <c r="I1016" s="26">
        <v>11326</v>
      </c>
      <c r="J1016" s="27">
        <v>12629.12040022062</v>
      </c>
      <c r="K1016" s="27">
        <f t="shared" si="534"/>
        <v>3461.2255999999998</v>
      </c>
      <c r="L1016" s="24">
        <v>1975</v>
      </c>
      <c r="M1016" s="24">
        <v>604</v>
      </c>
      <c r="N1016" s="24">
        <v>265</v>
      </c>
      <c r="O1016" s="24">
        <f t="shared" si="535"/>
        <v>869</v>
      </c>
      <c r="P1016" s="28">
        <v>30.56</v>
      </c>
      <c r="Q1016" s="28">
        <f t="shared" si="536"/>
        <v>0.42862926090479109</v>
      </c>
      <c r="R1016" s="29">
        <v>0.46399686711035903</v>
      </c>
      <c r="S1016" s="29">
        <v>0.11432024488294701</v>
      </c>
      <c r="T1016" s="29">
        <v>0.41911973428579641</v>
      </c>
      <c r="U1016" s="28" t="s">
        <v>237</v>
      </c>
      <c r="V1016" s="28" t="s">
        <v>129</v>
      </c>
      <c r="W1016" s="28">
        <v>0.42423462062317524</v>
      </c>
      <c r="X1016" s="27">
        <v>5357.7101017919977</v>
      </c>
      <c r="Y1016" s="30">
        <f t="shared" si="537"/>
        <v>4.2906032060181201E-4</v>
      </c>
      <c r="Z1016" s="27">
        <f t="shared" si="538"/>
        <v>5357.7101017919977</v>
      </c>
      <c r="AA1016" s="27">
        <v>0</v>
      </c>
      <c r="AB1016" s="27">
        <v>0</v>
      </c>
      <c r="AC1016" s="27">
        <v>0</v>
      </c>
      <c r="AD1016" s="27">
        <v>0</v>
      </c>
      <c r="AE1016" s="27">
        <v>0</v>
      </c>
      <c r="AF1016" s="27">
        <f t="shared" si="539"/>
        <v>0</v>
      </c>
      <c r="AG1016" s="27">
        <f t="shared" si="540"/>
        <v>0</v>
      </c>
      <c r="AH1016" s="27">
        <v>0</v>
      </c>
      <c r="AI1016" s="27">
        <v>0</v>
      </c>
      <c r="AJ1016" s="27">
        <v>0</v>
      </c>
      <c r="AK1016" s="27">
        <v>0</v>
      </c>
      <c r="AL1016" s="27">
        <v>0</v>
      </c>
      <c r="AM1016" s="27">
        <v>0</v>
      </c>
      <c r="AN1016" s="27">
        <f t="shared" si="541"/>
        <v>0</v>
      </c>
      <c r="AO1016" s="27">
        <v>0</v>
      </c>
      <c r="AP1016" s="30">
        <f t="shared" si="542"/>
        <v>0</v>
      </c>
      <c r="AQ1016" s="30">
        <f t="shared" si="543"/>
        <v>0</v>
      </c>
      <c r="AR1016" s="31">
        <f t="shared" si="544"/>
        <v>0</v>
      </c>
      <c r="AS1016" s="31">
        <f t="shared" si="565"/>
        <v>0</v>
      </c>
      <c r="AT1016" s="32">
        <f t="shared" si="545"/>
        <v>0</v>
      </c>
      <c r="AU1016" s="24">
        <v>1039.7990551474024</v>
      </c>
      <c r="AV1016" s="28">
        <f t="shared" si="546"/>
        <v>2.8875785867742587E-2</v>
      </c>
      <c r="AW1016" s="30">
        <f t="shared" si="547"/>
        <v>3.7085865413734407E-4</v>
      </c>
      <c r="AX1016" s="33">
        <f t="shared" si="548"/>
        <v>2.8875785867742587E-2</v>
      </c>
      <c r="AY1016" s="30">
        <f t="shared" si="549"/>
        <v>3.7085865413734407E-4</v>
      </c>
      <c r="AZ1016" s="31">
        <f t="shared" si="550"/>
        <v>0.89768755418298762</v>
      </c>
      <c r="BA1016" s="31">
        <f t="shared" si="560"/>
        <v>1039.7990551474024</v>
      </c>
      <c r="BB1016" s="33">
        <f t="shared" si="551"/>
        <v>0</v>
      </c>
      <c r="BC1016" s="31">
        <f t="shared" si="552"/>
        <v>0.46352006905369647</v>
      </c>
      <c r="BD1016" s="30">
        <f t="shared" si="553"/>
        <v>4.2906032060181201E-4</v>
      </c>
      <c r="BE1016" s="31">
        <f t="shared" si="554"/>
        <v>0.94372156698932053</v>
      </c>
      <c r="BF1016" s="31">
        <f t="shared" si="555"/>
        <v>0.45612841597769921</v>
      </c>
      <c r="BG1016" s="31">
        <f t="shared" si="556"/>
        <v>0.69224903815005301</v>
      </c>
      <c r="BH1016" s="24">
        <v>64.92</v>
      </c>
      <c r="BI1016" s="24">
        <v>1149.6088544199999</v>
      </c>
      <c r="BJ1016" s="24">
        <f t="shared" si="563"/>
        <v>10.985580314264592</v>
      </c>
      <c r="BK1016" s="28">
        <f t="shared" si="564"/>
        <v>5.4927901571322959E-3</v>
      </c>
      <c r="BL1016" s="28" t="str">
        <f t="shared" si="557"/>
        <v>FALSETRUE</v>
      </c>
      <c r="BM1016" s="24" t="str">
        <f t="shared" si="558"/>
        <v>FALSETRUE</v>
      </c>
      <c r="BN1016" s="28">
        <v>0.47420000000000001</v>
      </c>
      <c r="BO1016" s="28">
        <f t="shared" si="559"/>
        <v>0.42151111111111111</v>
      </c>
      <c r="BP1016" s="24">
        <v>13.48</v>
      </c>
      <c r="BQ1016" s="24">
        <f t="shared" si="566"/>
        <v>245.1</v>
      </c>
      <c r="BR1016" s="24">
        <v>10</v>
      </c>
      <c r="BS1016" s="28">
        <v>17.79</v>
      </c>
      <c r="BT1016" s="28">
        <v>2014.8954000000001</v>
      </c>
      <c r="BU1016" s="24">
        <v>7.0000000000000007E-2</v>
      </c>
      <c r="BV1016" s="28">
        <v>32.61</v>
      </c>
      <c r="BW1016" s="28">
        <v>3693.4085999999998</v>
      </c>
      <c r="BX1016" s="24">
        <v>3487</v>
      </c>
      <c r="BY1016" s="24">
        <v>7354</v>
      </c>
      <c r="BZ1016" s="24">
        <v>485</v>
      </c>
      <c r="CA1016" s="24">
        <v>2832</v>
      </c>
      <c r="CB1016" s="24">
        <v>1279</v>
      </c>
      <c r="CC1016" s="24">
        <v>7215</v>
      </c>
      <c r="CD1016" s="24">
        <v>54.01</v>
      </c>
      <c r="CE1016" s="24">
        <v>27.31</v>
      </c>
      <c r="CF1016" s="24">
        <v>122.03</v>
      </c>
      <c r="CG1016" s="24">
        <v>7353</v>
      </c>
      <c r="CH1016" s="24">
        <v>3973</v>
      </c>
      <c r="CI1016" s="24">
        <v>35.08</v>
      </c>
      <c r="CJ1016" s="24" t="s">
        <v>98</v>
      </c>
      <c r="CK1016" s="24">
        <v>2984</v>
      </c>
      <c r="CL1016" s="28">
        <v>1.08</v>
      </c>
      <c r="CM1016" s="28">
        <v>4.08</v>
      </c>
      <c r="CN1016" s="24">
        <v>606</v>
      </c>
      <c r="CO1016" s="24">
        <v>20.34</v>
      </c>
      <c r="CP1016" s="24">
        <v>417</v>
      </c>
      <c r="CQ1016" s="24">
        <v>1526</v>
      </c>
      <c r="CR1016" s="24">
        <v>508</v>
      </c>
      <c r="CS1016" s="24">
        <v>2451</v>
      </c>
      <c r="CT1016" s="24">
        <v>445</v>
      </c>
      <c r="CU1016" s="24">
        <v>1122</v>
      </c>
      <c r="CV1016" s="24">
        <v>707</v>
      </c>
      <c r="CW1016" s="24">
        <v>363</v>
      </c>
      <c r="CX1016" s="24">
        <v>44.06</v>
      </c>
      <c r="CY1016" s="24">
        <v>83.11</v>
      </c>
      <c r="CZ1016" s="24">
        <v>67.33</v>
      </c>
      <c r="DA1016" s="24">
        <v>22.03</v>
      </c>
      <c r="DB1016" s="24">
        <v>1209</v>
      </c>
      <c r="DC1016" s="24">
        <v>18.899999999999999</v>
      </c>
      <c r="DD1016" s="24">
        <v>18.29</v>
      </c>
      <c r="DE1016" s="24">
        <v>213</v>
      </c>
      <c r="DF1016" s="24">
        <v>7.15</v>
      </c>
      <c r="DG1016" s="24">
        <v>3.42</v>
      </c>
      <c r="DH1016" s="24">
        <v>8.93</v>
      </c>
    </row>
    <row r="1017" spans="1:112" ht="12.3" customHeight="1">
      <c r="A1017" s="24">
        <v>1028</v>
      </c>
      <c r="B1017" s="24" t="s">
        <v>195</v>
      </c>
      <c r="C1017" s="24" t="s">
        <v>196</v>
      </c>
      <c r="D1017" s="25" t="s">
        <v>479</v>
      </c>
      <c r="E1017" s="25" t="s">
        <v>480</v>
      </c>
      <c r="F1017" s="25" t="s">
        <v>2050</v>
      </c>
      <c r="G1017" s="25" t="s">
        <v>2051</v>
      </c>
      <c r="H1017" s="25" t="s">
        <v>195</v>
      </c>
      <c r="I1017" s="26">
        <v>15398</v>
      </c>
      <c r="J1017" s="27">
        <v>17169.627045964779</v>
      </c>
      <c r="K1017" s="27">
        <f t="shared" si="534"/>
        <v>6471.7794000000004</v>
      </c>
      <c r="L1017" s="24">
        <v>2177</v>
      </c>
      <c r="M1017" s="24">
        <v>991</v>
      </c>
      <c r="N1017" s="24">
        <v>588</v>
      </c>
      <c r="O1017" s="24">
        <f t="shared" si="535"/>
        <v>1579</v>
      </c>
      <c r="P1017" s="28">
        <v>42.03</v>
      </c>
      <c r="Q1017" s="28">
        <f t="shared" si="536"/>
        <v>0.48871219993984005</v>
      </c>
      <c r="R1017" s="29">
        <v>0.46399686711035903</v>
      </c>
      <c r="S1017" s="29">
        <v>0.11432024488294701</v>
      </c>
      <c r="T1017" s="29">
        <v>0.41911973428579641</v>
      </c>
      <c r="U1017" s="28" t="s">
        <v>237</v>
      </c>
      <c r="V1017" s="28" t="s">
        <v>129</v>
      </c>
      <c r="W1017" s="28">
        <v>0.58346142358612751</v>
      </c>
      <c r="X1017" s="27">
        <v>10017.815038681487</v>
      </c>
      <c r="Y1017" s="30">
        <f t="shared" si="537"/>
        <v>8.0225448009751303E-4</v>
      </c>
      <c r="Z1017" s="27">
        <f t="shared" si="538"/>
        <v>10017.815038681487</v>
      </c>
      <c r="AA1017" s="27">
        <v>0</v>
      </c>
      <c r="AB1017" s="27">
        <v>0</v>
      </c>
      <c r="AC1017" s="27">
        <v>0</v>
      </c>
      <c r="AD1017" s="27">
        <v>0</v>
      </c>
      <c r="AE1017" s="27">
        <v>0</v>
      </c>
      <c r="AF1017" s="27">
        <f t="shared" si="539"/>
        <v>0</v>
      </c>
      <c r="AG1017" s="27">
        <f t="shared" si="540"/>
        <v>0</v>
      </c>
      <c r="AH1017" s="27">
        <v>0</v>
      </c>
      <c r="AI1017" s="27">
        <v>0</v>
      </c>
      <c r="AJ1017" s="27">
        <v>0</v>
      </c>
      <c r="AK1017" s="27">
        <v>0</v>
      </c>
      <c r="AL1017" s="27">
        <v>0</v>
      </c>
      <c r="AM1017" s="27">
        <v>0</v>
      </c>
      <c r="AN1017" s="27">
        <f t="shared" si="541"/>
        <v>0</v>
      </c>
      <c r="AO1017" s="27">
        <v>0</v>
      </c>
      <c r="AP1017" s="30">
        <f t="shared" si="542"/>
        <v>0</v>
      </c>
      <c r="AQ1017" s="30">
        <f t="shared" si="543"/>
        <v>0</v>
      </c>
      <c r="AR1017" s="31">
        <f t="shared" si="544"/>
        <v>0</v>
      </c>
      <c r="AS1017" s="31">
        <f t="shared" si="565"/>
        <v>0</v>
      </c>
      <c r="AT1017" s="32">
        <f t="shared" si="545"/>
        <v>0</v>
      </c>
      <c r="AU1017" s="24">
        <v>2180.9788013649445</v>
      </c>
      <c r="AV1017" s="28">
        <f t="shared" si="546"/>
        <v>6.0566968722021303E-2</v>
      </c>
      <c r="AW1017" s="30">
        <f t="shared" si="547"/>
        <v>7.7787612805785863E-4</v>
      </c>
      <c r="AX1017" s="33">
        <f t="shared" si="548"/>
        <v>6.0566968722021303E-2</v>
      </c>
      <c r="AY1017" s="30">
        <f t="shared" si="549"/>
        <v>7.7787612805785863E-4</v>
      </c>
      <c r="AZ1017" s="31">
        <f t="shared" si="550"/>
        <v>0.90102636746914655</v>
      </c>
      <c r="BA1017" s="31">
        <f t="shared" si="560"/>
        <v>2180.9788013649445</v>
      </c>
      <c r="BB1017" s="33">
        <f t="shared" si="551"/>
        <v>0</v>
      </c>
      <c r="BC1017" s="31">
        <f t="shared" si="552"/>
        <v>0.4751967344338423</v>
      </c>
      <c r="BD1017" s="30">
        <f t="shared" si="553"/>
        <v>8.0225448009751303E-4</v>
      </c>
      <c r="BE1017" s="31">
        <f t="shared" si="554"/>
        <v>0.94516668778291602</v>
      </c>
      <c r="BF1017" s="31">
        <f t="shared" si="555"/>
        <v>0.50981012194971365</v>
      </c>
      <c r="BG1017" s="31">
        <f t="shared" si="556"/>
        <v>0.77371975565781259</v>
      </c>
      <c r="BH1017" s="24">
        <v>40.86</v>
      </c>
      <c r="BI1017" s="24">
        <v>343.53033893200001</v>
      </c>
      <c r="BJ1017" s="24">
        <f t="shared" si="563"/>
        <v>49.979943836527973</v>
      </c>
      <c r="BK1017" s="28">
        <f t="shared" si="564"/>
        <v>2.4989971918263985E-2</v>
      </c>
      <c r="BL1017" s="28" t="str">
        <f t="shared" si="557"/>
        <v>TRUEFALSE</v>
      </c>
      <c r="BM1017" s="24" t="str">
        <f t="shared" si="558"/>
        <v>FALSEFALSE</v>
      </c>
      <c r="BN1017" s="28">
        <v>0.49320000000000003</v>
      </c>
      <c r="BO1017" s="28">
        <f t="shared" si="559"/>
        <v>0.43840000000000001</v>
      </c>
      <c r="BP1017" s="24">
        <v>18.95</v>
      </c>
      <c r="BQ1017" s="24">
        <f t="shared" si="566"/>
        <v>186.9</v>
      </c>
      <c r="BR1017" s="24">
        <v>20</v>
      </c>
      <c r="BS1017" s="28">
        <v>26</v>
      </c>
      <c r="BT1017" s="28">
        <v>4003.48</v>
      </c>
      <c r="BU1017" s="24">
        <v>1.54</v>
      </c>
      <c r="BV1017" s="28">
        <v>49.93</v>
      </c>
      <c r="BW1017" s="28">
        <v>7688.2214000000004</v>
      </c>
      <c r="BX1017" s="24">
        <v>4840</v>
      </c>
      <c r="BY1017" s="24">
        <v>9813</v>
      </c>
      <c r="BZ1017" s="24">
        <v>745</v>
      </c>
      <c r="CA1017" s="24">
        <v>3834</v>
      </c>
      <c r="CB1017" s="24">
        <v>2081</v>
      </c>
      <c r="CC1017" s="24">
        <v>9483</v>
      </c>
      <c r="CD1017" s="24">
        <v>56.91</v>
      </c>
      <c r="CE1017" s="24">
        <v>27.4</v>
      </c>
      <c r="CF1017" s="24">
        <v>118.35</v>
      </c>
      <c r="CG1017" s="24">
        <v>6292</v>
      </c>
      <c r="CH1017" s="24">
        <v>9106</v>
      </c>
      <c r="CI1017" s="24">
        <v>59.14</v>
      </c>
      <c r="CJ1017" s="24" t="s">
        <v>1980</v>
      </c>
      <c r="CK1017" s="24">
        <v>3950</v>
      </c>
      <c r="CL1017" s="28">
        <v>1.01</v>
      </c>
      <c r="CM1017" s="28">
        <v>3.92</v>
      </c>
      <c r="CN1017" s="24">
        <v>916</v>
      </c>
      <c r="CO1017" s="24">
        <v>23.22</v>
      </c>
      <c r="CP1017" s="24">
        <v>590</v>
      </c>
      <c r="CQ1017" s="24">
        <v>2206</v>
      </c>
      <c r="CR1017" s="24">
        <v>942</v>
      </c>
      <c r="CS1017" s="24">
        <v>3738</v>
      </c>
      <c r="CT1017" s="24">
        <v>641</v>
      </c>
      <c r="CU1017" s="24">
        <v>1792</v>
      </c>
      <c r="CV1017" s="24">
        <v>1191</v>
      </c>
      <c r="CW1017" s="24">
        <v>679</v>
      </c>
      <c r="CX1017" s="24">
        <v>50.71</v>
      </c>
      <c r="CY1017" s="24">
        <v>88.76</v>
      </c>
      <c r="CZ1017" s="24">
        <v>68.02</v>
      </c>
      <c r="DA1017" s="24">
        <v>32.58</v>
      </c>
      <c r="DB1017" s="24">
        <v>2326</v>
      </c>
      <c r="DC1017" s="24">
        <v>13.65</v>
      </c>
      <c r="DD1017" s="24">
        <v>16.649999999999999</v>
      </c>
      <c r="DE1017" s="24">
        <v>742</v>
      </c>
      <c r="DF1017" s="24">
        <v>18.809999999999999</v>
      </c>
      <c r="DG1017" s="24">
        <v>12.17</v>
      </c>
      <c r="DH1017" s="24">
        <v>10.94</v>
      </c>
    </row>
    <row r="1018" spans="1:112" ht="12.3" customHeight="1">
      <c r="A1018" s="24">
        <v>1029</v>
      </c>
      <c r="B1018" s="24" t="s">
        <v>195</v>
      </c>
      <c r="C1018" s="24" t="s">
        <v>196</v>
      </c>
      <c r="D1018" s="25" t="s">
        <v>1086</v>
      </c>
      <c r="E1018" s="25" t="s">
        <v>1087</v>
      </c>
      <c r="F1018" s="25" t="s">
        <v>136</v>
      </c>
      <c r="G1018" s="25" t="s">
        <v>1088</v>
      </c>
      <c r="H1018" s="25" t="s">
        <v>195</v>
      </c>
      <c r="I1018" s="26">
        <v>18156</v>
      </c>
      <c r="J1018" s="27">
        <v>20934.286607799855</v>
      </c>
      <c r="K1018" s="27">
        <f t="shared" si="534"/>
        <v>6129.4655999999995</v>
      </c>
      <c r="L1018" s="24">
        <v>3209</v>
      </c>
      <c r="M1018" s="24">
        <v>1204</v>
      </c>
      <c r="N1018" s="24">
        <v>431</v>
      </c>
      <c r="O1018" s="24">
        <f t="shared" si="535"/>
        <v>1635</v>
      </c>
      <c r="P1018" s="28">
        <v>33.76</v>
      </c>
      <c r="Q1018" s="28">
        <f t="shared" si="536"/>
        <v>0.45984764645003301</v>
      </c>
      <c r="R1018" s="29">
        <v>0.46572559164116067</v>
      </c>
      <c r="S1018" s="29">
        <v>7.4545929025981367E-2</v>
      </c>
      <c r="T1018" s="29">
        <v>0.40375182553457362</v>
      </c>
      <c r="U1018" s="28" t="s">
        <v>294</v>
      </c>
      <c r="V1018" s="28" t="s">
        <v>295</v>
      </c>
      <c r="W1018" s="28">
        <v>0.50726352069222636</v>
      </c>
      <c r="X1018" s="27">
        <v>10619.199927852678</v>
      </c>
      <c r="Y1018" s="30">
        <f t="shared" si="537"/>
        <v>8.5041505400885119E-4</v>
      </c>
      <c r="Z1018" s="27">
        <f t="shared" si="538"/>
        <v>10619.199927852678</v>
      </c>
      <c r="AA1018" s="27">
        <v>0</v>
      </c>
      <c r="AB1018" s="27">
        <v>0</v>
      </c>
      <c r="AC1018" s="27">
        <v>0</v>
      </c>
      <c r="AD1018" s="27">
        <v>0</v>
      </c>
      <c r="AE1018" s="27">
        <v>6258</v>
      </c>
      <c r="AF1018" s="27">
        <f t="shared" si="539"/>
        <v>6258</v>
      </c>
      <c r="AG1018" s="27">
        <f t="shared" si="540"/>
        <v>1</v>
      </c>
      <c r="AH1018" s="27">
        <v>0</v>
      </c>
      <c r="AI1018" s="27">
        <v>0</v>
      </c>
      <c r="AJ1018" s="27">
        <v>0</v>
      </c>
      <c r="AK1018" s="27">
        <v>0</v>
      </c>
      <c r="AL1018" s="27">
        <v>6258</v>
      </c>
      <c r="AM1018" s="27">
        <v>6258</v>
      </c>
      <c r="AN1018" s="27">
        <f t="shared" si="541"/>
        <v>1</v>
      </c>
      <c r="AO1018" s="27">
        <v>0</v>
      </c>
      <c r="AP1018" s="30">
        <f t="shared" si="542"/>
        <v>0</v>
      </c>
      <c r="AQ1018" s="30">
        <f t="shared" si="543"/>
        <v>0</v>
      </c>
      <c r="AR1018" s="31">
        <f t="shared" si="544"/>
        <v>0</v>
      </c>
      <c r="AS1018" s="31">
        <f t="shared" si="565"/>
        <v>0</v>
      </c>
      <c r="AT1018" s="32">
        <f t="shared" si="545"/>
        <v>0</v>
      </c>
      <c r="AU1018" s="24">
        <v>2310.0780732323988</v>
      </c>
      <c r="AV1018" s="28">
        <f t="shared" si="546"/>
        <v>6.4152125788352388E-2</v>
      </c>
      <c r="AW1018" s="30">
        <f t="shared" si="547"/>
        <v>8.2392116144951524E-4</v>
      </c>
      <c r="AX1018" s="33">
        <f t="shared" si="548"/>
        <v>6.4152125788352388E-2</v>
      </c>
      <c r="AY1018" s="30">
        <f t="shared" si="549"/>
        <v>8.2392116144951524E-4</v>
      </c>
      <c r="AZ1018" s="31">
        <f t="shared" si="550"/>
        <v>0.90140408041539644</v>
      </c>
      <c r="BA1018" s="31">
        <f t="shared" si="560"/>
        <v>2310.0780732323988</v>
      </c>
      <c r="BB1018" s="33">
        <f t="shared" si="551"/>
        <v>0</v>
      </c>
      <c r="BC1018" s="31">
        <f t="shared" si="552"/>
        <v>0.47709393261496985</v>
      </c>
      <c r="BD1018" s="30">
        <f t="shared" si="553"/>
        <v>8.5041505400885119E-4</v>
      </c>
      <c r="BE1018" s="31">
        <f t="shared" si="554"/>
        <v>0.94535318010874669</v>
      </c>
      <c r="BF1018" s="31">
        <f t="shared" si="555"/>
        <v>0.48448903861832732</v>
      </c>
      <c r="BG1018" s="31">
        <f t="shared" si="556"/>
        <v>0.73529089447077678</v>
      </c>
      <c r="BH1018" s="24">
        <v>59.63</v>
      </c>
      <c r="BI1018" s="24">
        <v>338.49591770400002</v>
      </c>
      <c r="BJ1018" s="24">
        <f t="shared" si="563"/>
        <v>61.845019431241646</v>
      </c>
      <c r="BK1018" s="28">
        <f t="shared" si="564"/>
        <v>3.0922509715620824E-2</v>
      </c>
      <c r="BL1018" s="28" t="str">
        <f t="shared" si="557"/>
        <v>TRUETRUE</v>
      </c>
      <c r="BM1018" s="24" t="str">
        <f t="shared" si="558"/>
        <v>FALSETRUE</v>
      </c>
      <c r="BN1018" s="28">
        <v>0.54259999999999997</v>
      </c>
      <c r="BO1018" s="28">
        <f t="shared" si="559"/>
        <v>0.48231111111111108</v>
      </c>
      <c r="BP1018" s="24">
        <v>14.81</v>
      </c>
      <c r="BQ1018" s="24">
        <f t="shared" si="566"/>
        <v>253</v>
      </c>
      <c r="BR1018" s="24">
        <v>18</v>
      </c>
      <c r="BS1018" s="28">
        <v>9.6999999999999993</v>
      </c>
      <c r="BT1018" s="28">
        <v>1761.1319999999998</v>
      </c>
      <c r="BU1018" s="24">
        <v>1.87</v>
      </c>
      <c r="BV1018" s="28">
        <v>44.61</v>
      </c>
      <c r="BW1018" s="28">
        <v>8099.3915999999999</v>
      </c>
      <c r="BX1018" s="24">
        <v>6138</v>
      </c>
      <c r="BY1018" s="24">
        <v>11313</v>
      </c>
      <c r="BZ1018" s="24">
        <v>705</v>
      </c>
      <c r="CA1018" s="24">
        <v>4930</v>
      </c>
      <c r="CB1018" s="24">
        <v>2470</v>
      </c>
      <c r="CC1018" s="24">
        <v>10756</v>
      </c>
      <c r="CD1018" s="24">
        <v>60.49</v>
      </c>
      <c r="CE1018" s="24">
        <v>25.89</v>
      </c>
      <c r="CF1018" s="24">
        <v>114.41</v>
      </c>
      <c r="CG1018" s="24">
        <v>10826</v>
      </c>
      <c r="CH1018" s="24">
        <v>7330</v>
      </c>
      <c r="CI1018" s="24">
        <v>40.369999999999997</v>
      </c>
      <c r="CJ1018" s="24" t="s">
        <v>98</v>
      </c>
      <c r="CK1018" s="24">
        <v>5042</v>
      </c>
      <c r="CL1018" s="28">
        <v>1.01</v>
      </c>
      <c r="CM1018" s="28">
        <v>3.63</v>
      </c>
      <c r="CN1018" s="24">
        <v>1249</v>
      </c>
      <c r="CO1018" s="24">
        <v>24.83</v>
      </c>
      <c r="CP1018" s="24">
        <v>965</v>
      </c>
      <c r="CQ1018" s="24">
        <v>3307</v>
      </c>
      <c r="CR1018" s="24">
        <v>282</v>
      </c>
      <c r="CS1018" s="24">
        <v>4554</v>
      </c>
      <c r="CT1018" s="24">
        <v>943</v>
      </c>
      <c r="CU1018" s="24">
        <v>2315</v>
      </c>
      <c r="CV1018" s="24">
        <v>1422</v>
      </c>
      <c r="CW1018" s="24">
        <v>662</v>
      </c>
      <c r="CX1018" s="24">
        <v>56.3</v>
      </c>
      <c r="CY1018" s="24">
        <v>92.75</v>
      </c>
      <c r="CZ1018" s="24">
        <v>69.37</v>
      </c>
      <c r="DA1018" s="24">
        <v>26.14</v>
      </c>
      <c r="DB1018" s="24">
        <v>2083</v>
      </c>
      <c r="DC1018" s="24">
        <v>8.82</v>
      </c>
      <c r="DD1018" s="24">
        <v>14.07</v>
      </c>
      <c r="DE1018" s="24">
        <v>669</v>
      </c>
      <c r="DF1018" s="24">
        <v>13.3</v>
      </c>
      <c r="DG1018" s="24">
        <v>2.98</v>
      </c>
      <c r="DH1018" s="24">
        <v>11.07</v>
      </c>
    </row>
    <row r="1019" spans="1:112" ht="12.3" customHeight="1">
      <c r="A1019" s="24">
        <v>1030</v>
      </c>
      <c r="B1019" s="24" t="s">
        <v>195</v>
      </c>
      <c r="C1019" s="24" t="s">
        <v>196</v>
      </c>
      <c r="D1019" s="25" t="s">
        <v>1086</v>
      </c>
      <c r="E1019" s="25" t="s">
        <v>1087</v>
      </c>
      <c r="F1019" s="25" t="s">
        <v>1430</v>
      </c>
      <c r="G1019" s="25" t="s">
        <v>1431</v>
      </c>
      <c r="H1019" s="25" t="s">
        <v>195</v>
      </c>
      <c r="I1019" s="26">
        <v>9696</v>
      </c>
      <c r="J1019" s="27">
        <v>11179.711552612214</v>
      </c>
      <c r="K1019" s="27">
        <f t="shared" si="534"/>
        <v>2925.2831999999999</v>
      </c>
      <c r="L1019" s="24">
        <v>1852</v>
      </c>
      <c r="M1019" s="24">
        <v>591</v>
      </c>
      <c r="N1019" s="24">
        <v>209</v>
      </c>
      <c r="O1019" s="24">
        <f t="shared" si="535"/>
        <v>800</v>
      </c>
      <c r="P1019" s="28">
        <v>30.169999999999998</v>
      </c>
      <c r="Q1019" s="28">
        <f t="shared" si="536"/>
        <v>0.43914307458518664</v>
      </c>
      <c r="R1019" s="29">
        <v>0.46572559164116067</v>
      </c>
      <c r="S1019" s="29">
        <v>7.4545929025981367E-2</v>
      </c>
      <c r="T1019" s="29">
        <v>0.40375182553457362</v>
      </c>
      <c r="U1019" s="28" t="s">
        <v>294</v>
      </c>
      <c r="V1019" s="28" t="s">
        <v>295</v>
      </c>
      <c r="W1019" s="28">
        <v>0.45332169488401852</v>
      </c>
      <c r="X1019" s="27">
        <v>5068.005789344611</v>
      </c>
      <c r="Y1019" s="30">
        <f t="shared" si="537"/>
        <v>4.0585999381727241E-4</v>
      </c>
      <c r="Z1019" s="27">
        <f t="shared" si="538"/>
        <v>5068.005789344611</v>
      </c>
      <c r="AA1019" s="27">
        <v>0</v>
      </c>
      <c r="AB1019" s="27">
        <v>0</v>
      </c>
      <c r="AC1019" s="27">
        <v>0</v>
      </c>
      <c r="AD1019" s="27">
        <v>0</v>
      </c>
      <c r="AE1019" s="27">
        <v>0</v>
      </c>
      <c r="AF1019" s="27">
        <f t="shared" si="539"/>
        <v>0</v>
      </c>
      <c r="AG1019" s="27">
        <f t="shared" si="540"/>
        <v>0</v>
      </c>
      <c r="AH1019" s="27">
        <v>0</v>
      </c>
      <c r="AI1019" s="27">
        <v>0</v>
      </c>
      <c r="AJ1019" s="27">
        <v>0</v>
      </c>
      <c r="AK1019" s="27">
        <v>0</v>
      </c>
      <c r="AL1019" s="27">
        <v>0</v>
      </c>
      <c r="AM1019" s="27">
        <v>0</v>
      </c>
      <c r="AN1019" s="27">
        <f t="shared" si="541"/>
        <v>0</v>
      </c>
      <c r="AO1019" s="27">
        <v>0</v>
      </c>
      <c r="AP1019" s="30">
        <f t="shared" si="542"/>
        <v>0</v>
      </c>
      <c r="AQ1019" s="30">
        <f t="shared" si="543"/>
        <v>0</v>
      </c>
      <c r="AR1019" s="31">
        <f t="shared" si="544"/>
        <v>0</v>
      </c>
      <c r="AS1019" s="31">
        <f t="shared" si="565"/>
        <v>0</v>
      </c>
      <c r="AT1019" s="32">
        <f t="shared" si="545"/>
        <v>0</v>
      </c>
      <c r="AU1019" s="24">
        <v>1198.5825612733449</v>
      </c>
      <c r="AV1019" s="28">
        <f t="shared" si="546"/>
        <v>3.328529028066219E-2</v>
      </c>
      <c r="AW1019" s="30">
        <f t="shared" si="547"/>
        <v>4.2749097851729653E-4</v>
      </c>
      <c r="AX1019" s="33">
        <f t="shared" si="548"/>
        <v>3.328529028066219E-2</v>
      </c>
      <c r="AY1019" s="30">
        <f t="shared" si="549"/>
        <v>4.2749097851729653E-4</v>
      </c>
      <c r="AZ1019" s="31">
        <f t="shared" si="550"/>
        <v>0.89815211595043343</v>
      </c>
      <c r="BA1019" s="31">
        <f t="shared" si="560"/>
        <v>1198.5825612733449</v>
      </c>
      <c r="BB1019" s="33">
        <f t="shared" si="551"/>
        <v>0</v>
      </c>
      <c r="BC1019" s="31">
        <f t="shared" si="552"/>
        <v>0.46572099929075206</v>
      </c>
      <c r="BD1019" s="30">
        <f t="shared" si="553"/>
        <v>4.0585999381727241E-4</v>
      </c>
      <c r="BE1019" s="31">
        <f t="shared" si="554"/>
        <v>0.94363172829865105</v>
      </c>
      <c r="BF1019" s="31">
        <f t="shared" si="555"/>
        <v>0.46578642772549567</v>
      </c>
      <c r="BG1019" s="31">
        <f t="shared" si="556"/>
        <v>0.7069066413790106</v>
      </c>
      <c r="BH1019" s="24">
        <v>75.84</v>
      </c>
      <c r="BI1019" s="24">
        <v>255.730136316</v>
      </c>
      <c r="BJ1019" s="24">
        <f t="shared" si="563"/>
        <v>43.716832570713116</v>
      </c>
      <c r="BK1019" s="28">
        <f t="shared" si="564"/>
        <v>2.1858416285356556E-2</v>
      </c>
      <c r="BL1019" s="28" t="str">
        <f t="shared" si="557"/>
        <v>FALSETRUE</v>
      </c>
      <c r="BM1019" s="24" t="str">
        <f t="shared" si="558"/>
        <v>FALSETRUE</v>
      </c>
      <c r="BN1019" s="28">
        <v>0.54969999999999997</v>
      </c>
      <c r="BO1019" s="28">
        <f t="shared" si="559"/>
        <v>0.48862222222222218</v>
      </c>
      <c r="BP1019" s="24">
        <v>14.74</v>
      </c>
      <c r="BQ1019" s="24">
        <f t="shared" si="566"/>
        <v>377.71428571428572</v>
      </c>
      <c r="BR1019" s="24">
        <v>7</v>
      </c>
      <c r="BS1019" s="28">
        <v>6.63</v>
      </c>
      <c r="BT1019" s="28">
        <v>642.84479999999996</v>
      </c>
      <c r="BU1019" s="24">
        <v>1.6</v>
      </c>
      <c r="BV1019" s="28">
        <v>49.1</v>
      </c>
      <c r="BW1019" s="28">
        <v>4760.7360000000008</v>
      </c>
      <c r="BX1019" s="24">
        <v>3333</v>
      </c>
      <c r="BY1019" s="24">
        <v>6063</v>
      </c>
      <c r="BZ1019" s="24">
        <v>300</v>
      </c>
      <c r="CA1019" s="24">
        <v>2697</v>
      </c>
      <c r="CB1019" s="24">
        <v>1276</v>
      </c>
      <c r="CC1019" s="24">
        <v>5723</v>
      </c>
      <c r="CD1019" s="24">
        <v>59.92</v>
      </c>
      <c r="CE1019" s="24">
        <v>25.26</v>
      </c>
      <c r="CF1019" s="24">
        <v>110.6</v>
      </c>
      <c r="CG1019" s="24">
        <v>7353</v>
      </c>
      <c r="CH1019" s="24">
        <v>2343</v>
      </c>
      <c r="CI1019" s="24">
        <v>24.16</v>
      </c>
      <c r="CJ1019" s="24" t="s">
        <v>98</v>
      </c>
      <c r="CK1019" s="24">
        <v>2773</v>
      </c>
      <c r="CL1019" s="28">
        <v>1</v>
      </c>
      <c r="CM1019" s="28">
        <v>3.51</v>
      </c>
      <c r="CN1019" s="24">
        <v>722</v>
      </c>
      <c r="CO1019" s="24">
        <v>26.09</v>
      </c>
      <c r="CP1019" s="24">
        <v>158</v>
      </c>
      <c r="CQ1019" s="24">
        <v>1565</v>
      </c>
      <c r="CR1019" s="24">
        <v>865</v>
      </c>
      <c r="CS1019" s="24">
        <v>2644</v>
      </c>
      <c r="CT1019" s="24">
        <v>556</v>
      </c>
      <c r="CU1019" s="24">
        <v>1227</v>
      </c>
      <c r="CV1019" s="24">
        <v>774</v>
      </c>
      <c r="CW1019" s="24">
        <v>404</v>
      </c>
      <c r="CX1019" s="24">
        <v>60.37</v>
      </c>
      <c r="CY1019" s="24">
        <v>92.26</v>
      </c>
      <c r="CZ1019" s="24">
        <v>72.88</v>
      </c>
      <c r="DA1019" s="24">
        <v>29.25</v>
      </c>
      <c r="DB1019" s="24">
        <v>1098</v>
      </c>
      <c r="DC1019" s="24">
        <v>9.33</v>
      </c>
      <c r="DD1019" s="24">
        <v>13.19</v>
      </c>
      <c r="DE1019" s="24">
        <v>217</v>
      </c>
      <c r="DF1019" s="24">
        <v>7.84</v>
      </c>
      <c r="DG1019" s="24">
        <v>3.76</v>
      </c>
      <c r="DH1019" s="24">
        <v>12.56</v>
      </c>
    </row>
    <row r="1020" spans="1:112" ht="12.3" customHeight="1">
      <c r="A1020" s="24">
        <v>1031</v>
      </c>
      <c r="B1020" s="24" t="s">
        <v>195</v>
      </c>
      <c r="C1020" s="24" t="s">
        <v>196</v>
      </c>
      <c r="D1020" s="25" t="s">
        <v>1086</v>
      </c>
      <c r="E1020" s="25" t="s">
        <v>1087</v>
      </c>
      <c r="F1020" s="25" t="s">
        <v>1086</v>
      </c>
      <c r="G1020" s="25" t="s">
        <v>1778</v>
      </c>
      <c r="H1020" s="25" t="s">
        <v>195</v>
      </c>
      <c r="I1020" s="26">
        <v>4764</v>
      </c>
      <c r="J1020" s="27">
        <v>5493.0018395879315</v>
      </c>
      <c r="K1020" s="27">
        <f t="shared" si="534"/>
        <v>1054.7496000000001</v>
      </c>
      <c r="L1020" s="24">
        <v>1013</v>
      </c>
      <c r="M1020" s="24">
        <v>237</v>
      </c>
      <c r="N1020" s="24">
        <v>51</v>
      </c>
      <c r="O1020" s="24">
        <f t="shared" si="535"/>
        <v>288</v>
      </c>
      <c r="P1020" s="28">
        <v>22.14</v>
      </c>
      <c r="Q1020" s="28">
        <f t="shared" si="536"/>
        <v>0.39710673487498049</v>
      </c>
      <c r="R1020" s="29">
        <v>0.46572559164116067</v>
      </c>
      <c r="S1020" s="29">
        <v>7.4545929025981367E-2</v>
      </c>
      <c r="T1020" s="29">
        <v>0.40375182553457362</v>
      </c>
      <c r="U1020" s="28" t="s">
        <v>294</v>
      </c>
      <c r="V1020" s="28" t="s">
        <v>295</v>
      </c>
      <c r="W1020" s="28">
        <v>0.33266630178098017</v>
      </c>
      <c r="X1020" s="27">
        <v>1827.336607651838</v>
      </c>
      <c r="Y1020" s="30">
        <f t="shared" si="537"/>
        <v>1.4633819595134262E-4</v>
      </c>
      <c r="Z1020" s="27">
        <f t="shared" si="538"/>
        <v>1827.336607651838</v>
      </c>
      <c r="AA1020" s="27">
        <v>0</v>
      </c>
      <c r="AB1020" s="27">
        <v>0</v>
      </c>
      <c r="AC1020" s="27">
        <v>0</v>
      </c>
      <c r="AD1020" s="27">
        <v>0</v>
      </c>
      <c r="AE1020" s="27">
        <v>0</v>
      </c>
      <c r="AF1020" s="27">
        <f t="shared" si="539"/>
        <v>0</v>
      </c>
      <c r="AG1020" s="27">
        <f t="shared" si="540"/>
        <v>0</v>
      </c>
      <c r="AH1020" s="27">
        <v>0</v>
      </c>
      <c r="AI1020" s="27">
        <v>0</v>
      </c>
      <c r="AJ1020" s="27">
        <v>0</v>
      </c>
      <c r="AK1020" s="27">
        <v>0</v>
      </c>
      <c r="AL1020" s="27">
        <v>0</v>
      </c>
      <c r="AM1020" s="27">
        <v>0</v>
      </c>
      <c r="AN1020" s="27">
        <f t="shared" si="541"/>
        <v>0</v>
      </c>
      <c r="AO1020" s="27">
        <v>0</v>
      </c>
      <c r="AP1020" s="30">
        <f t="shared" si="542"/>
        <v>0</v>
      </c>
      <c r="AQ1020" s="30">
        <f t="shared" si="543"/>
        <v>0</v>
      </c>
      <c r="AR1020" s="31">
        <f t="shared" si="544"/>
        <v>0</v>
      </c>
      <c r="AS1020" s="31">
        <f t="shared" si="565"/>
        <v>0</v>
      </c>
      <c r="AT1020" s="32">
        <f t="shared" si="545"/>
        <v>0</v>
      </c>
      <c r="AU1020" s="24">
        <v>489.68479622160282</v>
      </c>
      <c r="AV1020" s="28">
        <f t="shared" si="546"/>
        <v>1.3598813394170347E-2</v>
      </c>
      <c r="AW1020" s="30">
        <f t="shared" si="547"/>
        <v>1.7465282698542073E-4</v>
      </c>
      <c r="AX1020" s="33">
        <f t="shared" si="548"/>
        <v>1.3598813394170347E-2</v>
      </c>
      <c r="AY1020" s="30">
        <f t="shared" si="549"/>
        <v>1.7465282698542073E-4</v>
      </c>
      <c r="AZ1020" s="31">
        <f t="shared" si="550"/>
        <v>0.8960780541873079</v>
      </c>
      <c r="BA1020" s="31">
        <f t="shared" si="560"/>
        <v>489.68479622160282</v>
      </c>
      <c r="BB1020" s="33">
        <f t="shared" si="551"/>
        <v>0</v>
      </c>
      <c r="BC1020" s="31">
        <f t="shared" si="552"/>
        <v>0.45846748640754625</v>
      </c>
      <c r="BD1020" s="30">
        <f t="shared" si="553"/>
        <v>1.4633819595134262E-4</v>
      </c>
      <c r="BE1020" s="31">
        <f t="shared" si="554"/>
        <v>0.94262678131075039</v>
      </c>
      <c r="BF1020" s="31">
        <f t="shared" si="555"/>
        <v>0.42514647376256059</v>
      </c>
      <c r="BG1020" s="31">
        <f t="shared" si="556"/>
        <v>0.64522890314601322</v>
      </c>
      <c r="BH1020" s="24">
        <v>74.709999999999994</v>
      </c>
      <c r="BI1020" s="24">
        <v>109.28188410999999</v>
      </c>
      <c r="BJ1020" s="24">
        <f t="shared" si="563"/>
        <v>50.264523569696458</v>
      </c>
      <c r="BK1020" s="28">
        <f t="shared" si="564"/>
        <v>2.5132261784848228E-2</v>
      </c>
      <c r="BL1020" s="28" t="str">
        <f t="shared" si="557"/>
        <v>FALSETRUE</v>
      </c>
      <c r="BM1020" s="24" t="str">
        <f t="shared" si="558"/>
        <v>FALSETRUE</v>
      </c>
      <c r="BN1020" s="28">
        <v>0.4451</v>
      </c>
      <c r="BO1020" s="28">
        <f t="shared" si="559"/>
        <v>0.39564444444444447</v>
      </c>
      <c r="BP1020" s="24">
        <v>12.41</v>
      </c>
      <c r="BQ1020" s="24">
        <f t="shared" si="566"/>
        <v>245.33333333333334</v>
      </c>
      <c r="BR1020" s="24">
        <v>6</v>
      </c>
      <c r="BS1020" s="28">
        <v>2.52</v>
      </c>
      <c r="BT1020" s="28">
        <v>120.0528</v>
      </c>
      <c r="BU1020" s="24">
        <v>0.15</v>
      </c>
      <c r="BV1020" s="28">
        <v>59.809999999999995</v>
      </c>
      <c r="BW1020" s="28">
        <v>2849.3483999999999</v>
      </c>
      <c r="BX1020" s="24">
        <v>1403</v>
      </c>
      <c r="BY1020" s="24">
        <v>3152</v>
      </c>
      <c r="BZ1020" s="24">
        <v>209</v>
      </c>
      <c r="CA1020" s="24">
        <v>1110</v>
      </c>
      <c r="CB1020" s="24">
        <v>591</v>
      </c>
      <c r="CC1020" s="24">
        <v>3063</v>
      </c>
      <c r="CD1020" s="24">
        <v>51.14</v>
      </c>
      <c r="CE1020" s="24">
        <v>27.67</v>
      </c>
      <c r="CF1020" s="24">
        <v>113.63</v>
      </c>
      <c r="CG1020" s="24">
        <v>3559</v>
      </c>
      <c r="CH1020" s="24">
        <v>1205</v>
      </c>
      <c r="CI1020" s="24">
        <v>25.29</v>
      </c>
      <c r="CJ1020" s="24" t="s">
        <v>98</v>
      </c>
      <c r="CK1020" s="24">
        <v>1385</v>
      </c>
      <c r="CL1020" s="28">
        <v>1.02</v>
      </c>
      <c r="CM1020" s="28">
        <v>3.52</v>
      </c>
      <c r="CN1020" s="24">
        <v>350</v>
      </c>
      <c r="CO1020" s="24">
        <v>25.31</v>
      </c>
      <c r="CP1020" s="24">
        <v>379</v>
      </c>
      <c r="CQ1020" s="24">
        <v>1081</v>
      </c>
      <c r="CR1020" s="24">
        <v>12</v>
      </c>
      <c r="CS1020" s="24">
        <v>1472</v>
      </c>
      <c r="CT1020" s="24">
        <v>200</v>
      </c>
      <c r="CU1020" s="24">
        <v>527</v>
      </c>
      <c r="CV1020" s="24">
        <v>344</v>
      </c>
      <c r="CW1020" s="24">
        <v>230</v>
      </c>
      <c r="CX1020" s="24">
        <v>57.47</v>
      </c>
      <c r="CY1020" s="24">
        <v>89.32</v>
      </c>
      <c r="CZ1020" s="24">
        <v>70.930000000000007</v>
      </c>
      <c r="DA1020" s="24">
        <v>33.92</v>
      </c>
      <c r="DB1020" s="24">
        <v>477</v>
      </c>
      <c r="DC1020" s="24">
        <v>12.38</v>
      </c>
      <c r="DD1020" s="24">
        <v>7.3</v>
      </c>
      <c r="DE1020" s="24">
        <v>66</v>
      </c>
      <c r="DF1020" s="24">
        <v>4.7699999999999996</v>
      </c>
      <c r="DG1020" s="24">
        <v>2.39</v>
      </c>
      <c r="DH1020" s="24">
        <v>8.84</v>
      </c>
    </row>
    <row r="1021" spans="1:112" ht="12.3" customHeight="1">
      <c r="A1021" s="24">
        <v>1033</v>
      </c>
      <c r="B1021" s="24" t="s">
        <v>195</v>
      </c>
      <c r="C1021" s="24" t="s">
        <v>196</v>
      </c>
      <c r="D1021" s="25" t="s">
        <v>369</v>
      </c>
      <c r="E1021" s="25" t="s">
        <v>370</v>
      </c>
      <c r="F1021" s="25" t="s">
        <v>371</v>
      </c>
      <c r="G1021" s="25" t="s">
        <v>372</v>
      </c>
      <c r="H1021" s="25" t="s">
        <v>195</v>
      </c>
      <c r="I1021" s="26">
        <v>69284</v>
      </c>
      <c r="J1021" s="27">
        <v>78224.247364343697</v>
      </c>
      <c r="K1021" s="27">
        <f t="shared" si="534"/>
        <v>35168.558400000002</v>
      </c>
      <c r="L1021" s="24">
        <v>7743</v>
      </c>
      <c r="M1021" s="24">
        <v>4127</v>
      </c>
      <c r="N1021" s="24">
        <v>3854</v>
      </c>
      <c r="O1021" s="24">
        <f t="shared" si="535"/>
        <v>7981</v>
      </c>
      <c r="P1021" s="28">
        <v>50.760000000000005</v>
      </c>
      <c r="Q1021" s="28">
        <f t="shared" si="536"/>
        <v>0.47373084536226534</v>
      </c>
      <c r="R1021" s="29">
        <v>0.60660021951130516</v>
      </c>
      <c r="S1021" s="29">
        <v>0.19792456426992469</v>
      </c>
      <c r="T1021" s="29">
        <v>0.58581754383447149</v>
      </c>
      <c r="U1021" s="28" t="s">
        <v>237</v>
      </c>
      <c r="V1021" s="28" t="s">
        <v>129</v>
      </c>
      <c r="W1021" s="28">
        <v>0.55018810046595013</v>
      </c>
      <c r="X1021" s="27">
        <v>43038.050067766868</v>
      </c>
      <c r="Y1021" s="30">
        <f t="shared" si="537"/>
        <v>3.4466067049758026E-3</v>
      </c>
      <c r="Z1021" s="27">
        <f t="shared" si="538"/>
        <v>37698.050067766868</v>
      </c>
      <c r="AA1021" s="27">
        <v>0</v>
      </c>
      <c r="AB1021" s="27">
        <v>0</v>
      </c>
      <c r="AC1021" s="27">
        <v>0</v>
      </c>
      <c r="AD1021" s="27">
        <v>0</v>
      </c>
      <c r="AE1021" s="27">
        <v>14812</v>
      </c>
      <c r="AF1021" s="27">
        <f t="shared" si="539"/>
        <v>14812</v>
      </c>
      <c r="AG1021" s="27">
        <f t="shared" si="540"/>
        <v>1</v>
      </c>
      <c r="AH1021" s="27">
        <v>0</v>
      </c>
      <c r="AI1021" s="27">
        <v>5021</v>
      </c>
      <c r="AJ1021" s="27">
        <v>0</v>
      </c>
      <c r="AK1021" s="27">
        <v>0</v>
      </c>
      <c r="AL1021" s="27">
        <v>14812</v>
      </c>
      <c r="AM1021" s="27">
        <v>14812</v>
      </c>
      <c r="AN1021" s="27">
        <f t="shared" si="541"/>
        <v>2</v>
      </c>
      <c r="AO1021" s="27">
        <v>5340</v>
      </c>
      <c r="AP1021" s="30">
        <f t="shared" si="542"/>
        <v>3.0881757451901087E-3</v>
      </c>
      <c r="AQ1021" s="30">
        <f t="shared" si="543"/>
        <v>1.583307318026873E-2</v>
      </c>
      <c r="AR1021" s="31">
        <f t="shared" si="544"/>
        <v>0.12407625325942372</v>
      </c>
      <c r="AS1021" s="31">
        <f t="shared" si="565"/>
        <v>0.12407625325942372</v>
      </c>
      <c r="AT1021" s="32">
        <f t="shared" si="545"/>
        <v>6.8265278093734491E-2</v>
      </c>
      <c r="AU1021" s="24">
        <v>11081.888719585168</v>
      </c>
      <c r="AV1021" s="28">
        <f t="shared" si="546"/>
        <v>0.30775008314614238</v>
      </c>
      <c r="AW1021" s="30">
        <f t="shared" si="547"/>
        <v>3.9525082423378056E-3</v>
      </c>
      <c r="AX1021" s="33">
        <f t="shared" si="548"/>
        <v>0.30775008314614238</v>
      </c>
      <c r="AY1021" s="30">
        <f t="shared" si="549"/>
        <v>-1.1880564937930924E-2</v>
      </c>
      <c r="AZ1021" s="31">
        <f t="shared" si="550"/>
        <v>0.7971876531110581</v>
      </c>
      <c r="BA1021" s="31">
        <f t="shared" si="560"/>
        <v>6060.8887195851676</v>
      </c>
      <c r="BB1021" s="33">
        <f t="shared" si="551"/>
        <v>0.45308161154211202</v>
      </c>
      <c r="BC1021" s="31">
        <f t="shared" si="552"/>
        <v>0.57051265192283529</v>
      </c>
      <c r="BD1021" s="30">
        <f t="shared" si="553"/>
        <v>3.5843095978569392E-4</v>
      </c>
      <c r="BE1021" s="31">
        <f t="shared" si="554"/>
        <v>0.94344806871675468</v>
      </c>
      <c r="BF1021" s="31">
        <f t="shared" si="555"/>
        <v>0.49902759196256019</v>
      </c>
      <c r="BG1021" s="31">
        <f t="shared" si="556"/>
        <v>0.75735551315292104</v>
      </c>
      <c r="BH1021" s="24">
        <v>96.07</v>
      </c>
      <c r="BI1021" s="24">
        <v>172.79231308499999</v>
      </c>
      <c r="BJ1021" s="24">
        <f t="shared" si="563"/>
        <v>452.70675510816056</v>
      </c>
      <c r="BK1021" s="28">
        <f t="shared" si="564"/>
        <v>0.22635337755408028</v>
      </c>
      <c r="BL1021" s="28" t="str">
        <f t="shared" si="557"/>
        <v>TRUETRUE</v>
      </c>
      <c r="BM1021" s="24" t="str">
        <f t="shared" si="558"/>
        <v>TRUETRUE</v>
      </c>
      <c r="BN1021" s="28">
        <v>0.53100000000000003</v>
      </c>
      <c r="BO1021" s="28">
        <f t="shared" si="559"/>
        <v>0.47200000000000003</v>
      </c>
      <c r="BP1021" s="24">
        <v>10.74</v>
      </c>
      <c r="BQ1021" s="24">
        <f t="shared" si="566"/>
        <v>592.41176470588232</v>
      </c>
      <c r="BR1021" s="24">
        <v>34</v>
      </c>
      <c r="BS1021" s="28">
        <v>24.79</v>
      </c>
      <c r="BT1021" s="28">
        <v>17175.5036</v>
      </c>
      <c r="BU1021" s="24">
        <v>1.66</v>
      </c>
      <c r="BV1021" s="28">
        <v>31.67</v>
      </c>
      <c r="BW1021" s="28">
        <v>21942.242800000004</v>
      </c>
      <c r="BX1021" s="24">
        <v>23094</v>
      </c>
      <c r="BY1021" s="24">
        <v>43488</v>
      </c>
      <c r="BZ1021" s="24">
        <v>2702</v>
      </c>
      <c r="CA1021" s="24">
        <v>18679</v>
      </c>
      <c r="CB1021" s="24">
        <v>8954</v>
      </c>
      <c r="CC1021" s="24">
        <v>41651</v>
      </c>
      <c r="CD1021" s="24">
        <v>59.32</v>
      </c>
      <c r="CE1021" s="24">
        <v>26.13</v>
      </c>
      <c r="CF1021" s="24">
        <v>100.42</v>
      </c>
      <c r="CG1021" s="24">
        <v>66559</v>
      </c>
      <c r="CH1021" s="24">
        <v>2725</v>
      </c>
      <c r="CI1021" s="24">
        <v>3.93</v>
      </c>
      <c r="CJ1021" s="24" t="s">
        <v>98</v>
      </c>
      <c r="CK1021" s="24">
        <v>16198</v>
      </c>
      <c r="CL1021" s="28">
        <v>1.01</v>
      </c>
      <c r="CM1021" s="28">
        <v>4.3</v>
      </c>
      <c r="CN1021" s="24">
        <v>5954</v>
      </c>
      <c r="CO1021" s="24">
        <v>36.840000000000003</v>
      </c>
      <c r="CP1021" s="24">
        <v>3589</v>
      </c>
      <c r="CQ1021" s="24">
        <v>7934</v>
      </c>
      <c r="CR1021" s="24">
        <v>7415</v>
      </c>
      <c r="CS1021" s="24">
        <v>20142</v>
      </c>
      <c r="CT1021" s="24">
        <v>4426</v>
      </c>
      <c r="CU1021" s="24">
        <v>8680</v>
      </c>
      <c r="CV1021" s="24">
        <v>5673</v>
      </c>
      <c r="CW1021" s="24">
        <v>3318</v>
      </c>
      <c r="CX1021" s="24">
        <v>69.7</v>
      </c>
      <c r="CY1021" s="24">
        <v>93.7</v>
      </c>
      <c r="CZ1021" s="24">
        <v>76.88</v>
      </c>
      <c r="DA1021" s="24">
        <v>34.520000000000003</v>
      </c>
      <c r="DB1021" s="24">
        <v>5774</v>
      </c>
      <c r="DC1021" s="24">
        <v>7.82</v>
      </c>
      <c r="DD1021" s="24">
        <v>24.05</v>
      </c>
      <c r="DE1021" s="24">
        <v>3264</v>
      </c>
      <c r="DF1021" s="24">
        <v>20.2</v>
      </c>
      <c r="DG1021" s="24">
        <v>31.2</v>
      </c>
      <c r="DH1021" s="24">
        <v>10.37</v>
      </c>
    </row>
    <row r="1022" spans="1:112" ht="12.3" customHeight="1">
      <c r="A1022" s="24">
        <v>1034</v>
      </c>
      <c r="B1022" s="24" t="s">
        <v>195</v>
      </c>
      <c r="C1022" s="24" t="s">
        <v>196</v>
      </c>
      <c r="D1022" s="25" t="s">
        <v>369</v>
      </c>
      <c r="E1022" s="25" t="s">
        <v>370</v>
      </c>
      <c r="F1022" s="25" t="s">
        <v>726</v>
      </c>
      <c r="G1022" s="25" t="s">
        <v>727</v>
      </c>
      <c r="H1022" s="25" t="s">
        <v>195</v>
      </c>
      <c r="I1022" s="26">
        <v>25372</v>
      </c>
      <c r="J1022" s="27">
        <v>28645.944289130657</v>
      </c>
      <c r="K1022" s="27">
        <f t="shared" si="534"/>
        <v>14822.322399999999</v>
      </c>
      <c r="L1022" s="24">
        <v>2554</v>
      </c>
      <c r="M1022" s="24">
        <v>2195</v>
      </c>
      <c r="N1022" s="24">
        <v>1394</v>
      </c>
      <c r="O1022" s="24">
        <f t="shared" si="535"/>
        <v>3589</v>
      </c>
      <c r="P1022" s="28">
        <v>58.42</v>
      </c>
      <c r="Q1022" s="28">
        <f t="shared" si="536"/>
        <v>0.50725231444228469</v>
      </c>
      <c r="R1022" s="29">
        <v>0.60660021951130516</v>
      </c>
      <c r="S1022" s="29">
        <v>0.19792456426992469</v>
      </c>
      <c r="T1022" s="29">
        <v>0.58581754383447149</v>
      </c>
      <c r="U1022" s="28" t="s">
        <v>237</v>
      </c>
      <c r="V1022" s="28" t="s">
        <v>129</v>
      </c>
      <c r="W1022" s="28">
        <v>0.63321490995312879</v>
      </c>
      <c r="X1022" s="27">
        <v>18139.039033564211</v>
      </c>
      <c r="Y1022" s="30">
        <f t="shared" si="537"/>
        <v>1.4526246764539842E-3</v>
      </c>
      <c r="Z1022" s="27">
        <f t="shared" si="538"/>
        <v>17230.039033564211</v>
      </c>
      <c r="AA1022" s="27">
        <v>0</v>
      </c>
      <c r="AB1022" s="27">
        <v>0</v>
      </c>
      <c r="AC1022" s="27">
        <v>0</v>
      </c>
      <c r="AD1022" s="27">
        <v>0</v>
      </c>
      <c r="AE1022" s="27">
        <v>0</v>
      </c>
      <c r="AF1022" s="27">
        <f t="shared" si="539"/>
        <v>0</v>
      </c>
      <c r="AG1022" s="27">
        <f t="shared" si="540"/>
        <v>0</v>
      </c>
      <c r="AH1022" s="27">
        <v>0</v>
      </c>
      <c r="AI1022" s="27">
        <v>850</v>
      </c>
      <c r="AJ1022" s="27">
        <v>0</v>
      </c>
      <c r="AK1022" s="27">
        <v>0</v>
      </c>
      <c r="AL1022" s="27">
        <v>0</v>
      </c>
      <c r="AM1022" s="27">
        <v>850</v>
      </c>
      <c r="AN1022" s="27">
        <f t="shared" si="541"/>
        <v>1</v>
      </c>
      <c r="AO1022" s="27">
        <v>909</v>
      </c>
      <c r="AP1022" s="30">
        <f t="shared" si="542"/>
        <v>5.2568384875988929E-4</v>
      </c>
      <c r="AQ1022" s="30">
        <f t="shared" si="543"/>
        <v>2.6803649080319502E-3</v>
      </c>
      <c r="AR1022" s="31">
        <f t="shared" si="544"/>
        <v>5.0112908314382025E-2</v>
      </c>
      <c r="AS1022" s="31">
        <f t="shared" si="565"/>
        <v>5.0112908314382025E-2</v>
      </c>
      <c r="AT1022" s="32">
        <f t="shared" si="545"/>
        <v>3.1732240725780805E-2</v>
      </c>
      <c r="AU1022" s="24">
        <v>4290.0310149324478</v>
      </c>
      <c r="AV1022" s="28">
        <f t="shared" si="546"/>
        <v>0.11913649694132752</v>
      </c>
      <c r="AW1022" s="30">
        <f t="shared" si="547"/>
        <v>1.530098647935174E-3</v>
      </c>
      <c r="AX1022" s="33">
        <f t="shared" si="548"/>
        <v>0.11913649694132752</v>
      </c>
      <c r="AY1022" s="30">
        <f t="shared" si="549"/>
        <v>-1.1502662600967762E-3</v>
      </c>
      <c r="AZ1022" s="31">
        <f t="shared" si="550"/>
        <v>0.88520958358228552</v>
      </c>
      <c r="BA1022" s="31">
        <f t="shared" si="560"/>
        <v>3440.0310149324478</v>
      </c>
      <c r="BB1022" s="33">
        <f t="shared" si="551"/>
        <v>0.19813376570970651</v>
      </c>
      <c r="BC1022" s="31">
        <f t="shared" si="552"/>
        <v>0.53698210001163937</v>
      </c>
      <c r="BD1022" s="30">
        <f t="shared" si="553"/>
        <v>9.2694082769409492E-4</v>
      </c>
      <c r="BE1022" s="31">
        <f t="shared" si="554"/>
        <v>0.94564951107745199</v>
      </c>
      <c r="BF1022" s="31">
        <f t="shared" si="555"/>
        <v>0.52677234856901156</v>
      </c>
      <c r="BG1022" s="31">
        <f t="shared" si="556"/>
        <v>0.79946269262639269</v>
      </c>
      <c r="BH1022" s="24">
        <v>71.89</v>
      </c>
      <c r="BI1022" s="24">
        <v>2547.81809316</v>
      </c>
      <c r="BJ1022" s="24">
        <f t="shared" si="563"/>
        <v>11.243323990058393</v>
      </c>
      <c r="BK1022" s="28">
        <f t="shared" si="564"/>
        <v>5.6216619950291962E-3</v>
      </c>
      <c r="BL1022" s="28" t="str">
        <f t="shared" si="557"/>
        <v>TRUETRUE</v>
      </c>
      <c r="BM1022" s="24" t="str">
        <f t="shared" si="558"/>
        <v>TRUETRUE</v>
      </c>
      <c r="BN1022" s="28">
        <v>0.48759999999999998</v>
      </c>
      <c r="BO1022" s="28">
        <f t="shared" si="559"/>
        <v>0.43342222222222221</v>
      </c>
      <c r="BP1022" s="24">
        <v>18.559999999999999</v>
      </c>
      <c r="BQ1022" s="24">
        <f t="shared" si="566"/>
        <v>338.75</v>
      </c>
      <c r="BR1022" s="24">
        <v>20</v>
      </c>
      <c r="BS1022" s="28">
        <v>31.8</v>
      </c>
      <c r="BT1022" s="28">
        <v>8068.2960000000003</v>
      </c>
      <c r="BU1022" s="24">
        <v>4.8899999999999997</v>
      </c>
      <c r="BV1022" s="28">
        <v>51.95</v>
      </c>
      <c r="BW1022" s="28">
        <v>13180.754000000001</v>
      </c>
      <c r="BX1022" s="24">
        <v>8034</v>
      </c>
      <c r="BY1022" s="24">
        <v>16476</v>
      </c>
      <c r="BZ1022" s="24">
        <v>862</v>
      </c>
      <c r="CA1022" s="24">
        <v>6557</v>
      </c>
      <c r="CB1022" s="24">
        <v>3014</v>
      </c>
      <c r="CC1022" s="24">
        <v>15801</v>
      </c>
      <c r="CD1022" s="24">
        <v>53.99</v>
      </c>
      <c r="CE1022" s="24">
        <v>26.04</v>
      </c>
      <c r="CF1022" s="24">
        <v>128.62</v>
      </c>
      <c r="CG1022" s="24">
        <v>18240</v>
      </c>
      <c r="CH1022" s="24">
        <v>7132</v>
      </c>
      <c r="CI1022" s="24">
        <v>28.11</v>
      </c>
      <c r="CJ1022" s="24" t="s">
        <v>98</v>
      </c>
      <c r="CK1022" s="24">
        <v>6297</v>
      </c>
      <c r="CL1022" s="28">
        <v>1.01</v>
      </c>
      <c r="CM1022" s="28">
        <v>4.0199999999999996</v>
      </c>
      <c r="CN1022" s="24">
        <v>1569</v>
      </c>
      <c r="CO1022" s="24">
        <v>25</v>
      </c>
      <c r="CP1022" s="24">
        <v>1273</v>
      </c>
      <c r="CQ1022" s="24">
        <v>3521</v>
      </c>
      <c r="CR1022" s="24">
        <v>1981</v>
      </c>
      <c r="CS1022" s="24">
        <v>6775</v>
      </c>
      <c r="CT1022" s="24">
        <v>1195</v>
      </c>
      <c r="CU1022" s="24">
        <v>2743</v>
      </c>
      <c r="CV1022" s="24">
        <v>1692</v>
      </c>
      <c r="CW1022" s="24">
        <v>880</v>
      </c>
      <c r="CX1022" s="24">
        <v>53.52</v>
      </c>
      <c r="CY1022" s="24">
        <v>87.3</v>
      </c>
      <c r="CZ1022" s="24">
        <v>67.489999999999995</v>
      </c>
      <c r="DA1022" s="24">
        <v>22.17</v>
      </c>
      <c r="DB1022" s="24">
        <v>3690</v>
      </c>
      <c r="DC1022" s="24">
        <v>14.97</v>
      </c>
      <c r="DD1022" s="24">
        <v>17.8</v>
      </c>
      <c r="DE1022" s="24">
        <v>924</v>
      </c>
      <c r="DF1022" s="24">
        <v>14.73</v>
      </c>
      <c r="DG1022" s="24">
        <v>41.61</v>
      </c>
      <c r="DH1022" s="24">
        <v>11.67</v>
      </c>
    </row>
    <row r="1023" spans="1:112" ht="12.3" customHeight="1">
      <c r="A1023" s="24">
        <v>1035</v>
      </c>
      <c r="B1023" s="24" t="s">
        <v>195</v>
      </c>
      <c r="C1023" s="24" t="s">
        <v>196</v>
      </c>
      <c r="D1023" s="25" t="s">
        <v>369</v>
      </c>
      <c r="E1023" s="25" t="s">
        <v>370</v>
      </c>
      <c r="F1023" s="25" t="s">
        <v>544</v>
      </c>
      <c r="G1023" s="25" t="s">
        <v>545</v>
      </c>
      <c r="H1023" s="25" t="s">
        <v>195</v>
      </c>
      <c r="I1023" s="26">
        <v>9522</v>
      </c>
      <c r="J1023" s="27">
        <v>10750.69689110445</v>
      </c>
      <c r="K1023" s="27">
        <f t="shared" si="534"/>
        <v>7121.5037999999986</v>
      </c>
      <c r="L1023" s="24">
        <v>563</v>
      </c>
      <c r="M1023" s="24">
        <v>903</v>
      </c>
      <c r="N1023" s="24">
        <v>767</v>
      </c>
      <c r="O1023" s="24">
        <f t="shared" si="535"/>
        <v>1670</v>
      </c>
      <c r="P1023" s="28">
        <v>74.789999999999992</v>
      </c>
      <c r="Q1023" s="28">
        <f t="shared" si="536"/>
        <v>0.61732522313950711</v>
      </c>
      <c r="R1023" s="29">
        <v>0.60660021951130516</v>
      </c>
      <c r="S1023" s="29">
        <v>0.19792456426992469</v>
      </c>
      <c r="T1023" s="29">
        <v>0.58581754383447149</v>
      </c>
      <c r="U1023" s="28" t="s">
        <v>237</v>
      </c>
      <c r="V1023" s="28" t="s">
        <v>129</v>
      </c>
      <c r="W1023" s="28">
        <v>0.8106494884524903</v>
      </c>
      <c r="X1023" s="27">
        <v>8715.0469352815999</v>
      </c>
      <c r="Y1023" s="30">
        <f t="shared" si="537"/>
        <v>6.9792518838618801E-4</v>
      </c>
      <c r="Z1023" s="27">
        <f t="shared" si="538"/>
        <v>4855.0469352815999</v>
      </c>
      <c r="AA1023" s="27">
        <v>0</v>
      </c>
      <c r="AB1023" s="27">
        <v>0</v>
      </c>
      <c r="AC1023" s="27">
        <v>0</v>
      </c>
      <c r="AD1023" s="27">
        <v>0</v>
      </c>
      <c r="AE1023" s="27">
        <v>0</v>
      </c>
      <c r="AF1023" s="27">
        <f t="shared" si="539"/>
        <v>0</v>
      </c>
      <c r="AG1023" s="27">
        <f t="shared" si="540"/>
        <v>0</v>
      </c>
      <c r="AH1023" s="27">
        <v>0</v>
      </c>
      <c r="AI1023" s="27">
        <v>3604</v>
      </c>
      <c r="AJ1023" s="27">
        <v>0</v>
      </c>
      <c r="AK1023" s="27">
        <v>0</v>
      </c>
      <c r="AL1023" s="27">
        <v>0</v>
      </c>
      <c r="AM1023" s="27">
        <v>3604</v>
      </c>
      <c r="AN1023" s="27">
        <f t="shared" si="541"/>
        <v>1</v>
      </c>
      <c r="AO1023" s="27">
        <v>3860</v>
      </c>
      <c r="AP1023" s="30">
        <f t="shared" si="542"/>
        <v>2.2322768495194418E-3</v>
      </c>
      <c r="AQ1023" s="30">
        <f t="shared" si="543"/>
        <v>1.1364747210055468E-2</v>
      </c>
      <c r="AR1023" s="31">
        <f t="shared" si="544"/>
        <v>0.44291212986740802</v>
      </c>
      <c r="AS1023" s="31">
        <f t="shared" si="565"/>
        <v>0.44291212986740802</v>
      </c>
      <c r="AT1023" s="32">
        <f t="shared" si="545"/>
        <v>0.35904649150641726</v>
      </c>
      <c r="AU1023" s="24">
        <v>7230.9934369962139</v>
      </c>
      <c r="AV1023" s="28">
        <f t="shared" si="546"/>
        <v>0.20080862457425006</v>
      </c>
      <c r="AW1023" s="30">
        <f t="shared" si="547"/>
        <v>2.5790334015452897E-3</v>
      </c>
      <c r="AX1023" s="33">
        <f t="shared" si="548"/>
        <v>0.20080862457425006</v>
      </c>
      <c r="AY1023" s="30">
        <f t="shared" si="549"/>
        <v>-8.7857138085101778E-3</v>
      </c>
      <c r="AZ1023" s="31">
        <f t="shared" si="550"/>
        <v>0.82257508910996524</v>
      </c>
      <c r="BA1023" s="31">
        <f t="shared" si="560"/>
        <v>3626.9934369962139</v>
      </c>
      <c r="BB1023" s="33">
        <f t="shared" si="551"/>
        <v>0.49841007759192729</v>
      </c>
      <c r="BC1023" s="31">
        <f t="shared" si="552"/>
        <v>0.54332797773184016</v>
      </c>
      <c r="BD1023" s="30">
        <f t="shared" si="553"/>
        <v>-1.5343516611332538E-3</v>
      </c>
      <c r="BE1023" s="31">
        <f t="shared" si="554"/>
        <v>0.93611864124944821</v>
      </c>
      <c r="BF1023" s="31">
        <f t="shared" si="555"/>
        <v>0.58248868496344153</v>
      </c>
      <c r="BG1023" s="31">
        <f t="shared" si="556"/>
        <v>0.88402129263296336</v>
      </c>
      <c r="BH1023" s="24">
        <v>63.61</v>
      </c>
      <c r="BI1023" s="24">
        <v>230.30519859699999</v>
      </c>
      <c r="BJ1023" s="24">
        <f t="shared" si="563"/>
        <v>46.6802180610633</v>
      </c>
      <c r="BK1023" s="28">
        <f t="shared" si="564"/>
        <v>2.3340109030531651E-2</v>
      </c>
      <c r="BL1023" s="28" t="str">
        <f t="shared" si="557"/>
        <v>TRUETRUE</v>
      </c>
      <c r="BM1023" s="24" t="str">
        <f t="shared" si="558"/>
        <v>TRUETRUE</v>
      </c>
      <c r="BN1023" s="28">
        <v>0.48849999999999999</v>
      </c>
      <c r="BO1023" s="28">
        <f t="shared" si="559"/>
        <v>0.43422222222222223</v>
      </c>
      <c r="BP1023" s="24">
        <v>15.2</v>
      </c>
      <c r="BQ1023" s="24">
        <f t="shared" si="566"/>
        <v>405.45454545454544</v>
      </c>
      <c r="BR1023" s="24">
        <v>22</v>
      </c>
      <c r="BS1023" s="28">
        <v>34.79</v>
      </c>
      <c r="BT1023" s="28">
        <v>3312.7037999999998</v>
      </c>
      <c r="BU1023" s="24">
        <v>0.83</v>
      </c>
      <c r="BV1023" s="28">
        <v>95.360000000000014</v>
      </c>
      <c r="BW1023" s="28">
        <v>9080.1792000000023</v>
      </c>
      <c r="BX1023" s="24">
        <v>3022</v>
      </c>
      <c r="BY1023" s="24">
        <v>6186</v>
      </c>
      <c r="BZ1023" s="24">
        <v>314</v>
      </c>
      <c r="CA1023" s="24">
        <v>2467</v>
      </c>
      <c r="CB1023" s="24">
        <v>1226</v>
      </c>
      <c r="CC1023" s="24">
        <v>5829</v>
      </c>
      <c r="CD1023" s="24">
        <v>53.93</v>
      </c>
      <c r="CE1023" s="24">
        <v>25.84</v>
      </c>
      <c r="CF1023" s="24">
        <v>121.39</v>
      </c>
      <c r="CG1023" s="24">
        <v>6057</v>
      </c>
      <c r="CH1023" s="24">
        <v>3465</v>
      </c>
      <c r="CI1023" s="24">
        <v>36.39</v>
      </c>
      <c r="CJ1023" s="24" t="s">
        <v>98</v>
      </c>
      <c r="CK1023" s="24">
        <v>2315</v>
      </c>
      <c r="CL1023" s="28">
        <v>1.01</v>
      </c>
      <c r="CM1023" s="28">
        <v>4.12</v>
      </c>
      <c r="CN1023" s="24">
        <v>545</v>
      </c>
      <c r="CO1023" s="24">
        <v>23.58</v>
      </c>
      <c r="CP1023" s="24">
        <v>2713</v>
      </c>
      <c r="CQ1023" s="24">
        <v>5172</v>
      </c>
      <c r="CR1023" s="24">
        <v>1035</v>
      </c>
      <c r="CS1023" s="24">
        <v>8920</v>
      </c>
      <c r="CT1023" s="24">
        <v>548</v>
      </c>
      <c r="CU1023" s="24">
        <v>1114</v>
      </c>
      <c r="CV1023" s="24">
        <v>659</v>
      </c>
      <c r="CW1023" s="24">
        <v>266</v>
      </c>
      <c r="CX1023" s="24">
        <v>66.260000000000005</v>
      </c>
      <c r="CY1023" s="24">
        <v>90.94</v>
      </c>
      <c r="CZ1023" s="24">
        <v>64.48</v>
      </c>
      <c r="DA1023" s="24">
        <v>18.95</v>
      </c>
      <c r="DB1023" s="24">
        <v>1138</v>
      </c>
      <c r="DC1023" s="24">
        <v>11.25</v>
      </c>
      <c r="DD1023" s="24">
        <v>22.89</v>
      </c>
      <c r="DE1023" s="24">
        <v>514</v>
      </c>
      <c r="DF1023" s="24">
        <v>22.24</v>
      </c>
      <c r="DG1023" s="24">
        <v>63.7</v>
      </c>
      <c r="DH1023" s="24">
        <v>12.18</v>
      </c>
    </row>
    <row r="1024" spans="1:112" ht="12.3" customHeight="1">
      <c r="A1024" s="24">
        <v>1036</v>
      </c>
      <c r="B1024" s="24" t="s">
        <v>195</v>
      </c>
      <c r="C1024" s="24" t="s">
        <v>196</v>
      </c>
      <c r="D1024" s="25" t="s">
        <v>369</v>
      </c>
      <c r="E1024" s="25" t="s">
        <v>370</v>
      </c>
      <c r="F1024" s="25" t="s">
        <v>780</v>
      </c>
      <c r="G1024" s="25" t="s">
        <v>967</v>
      </c>
      <c r="H1024" s="25" t="s">
        <v>195</v>
      </c>
      <c r="I1024" s="26">
        <v>14578</v>
      </c>
      <c r="J1024" s="27">
        <v>16459.1114554212</v>
      </c>
      <c r="K1024" s="27">
        <f t="shared" si="534"/>
        <v>9348.8713999999982</v>
      </c>
      <c r="L1024" s="24">
        <v>1183</v>
      </c>
      <c r="M1024" s="24">
        <v>1052</v>
      </c>
      <c r="N1024" s="24">
        <v>1063</v>
      </c>
      <c r="O1024" s="24">
        <f t="shared" si="535"/>
        <v>2115</v>
      </c>
      <c r="P1024" s="28">
        <v>64.13</v>
      </c>
      <c r="Q1024" s="28">
        <f t="shared" si="536"/>
        <v>0.54075579347606406</v>
      </c>
      <c r="R1024" s="29">
        <v>0.60660021951130516</v>
      </c>
      <c r="S1024" s="29">
        <v>0.19792456426992469</v>
      </c>
      <c r="T1024" s="29">
        <v>0.58581754383447149</v>
      </c>
      <c r="U1024" s="28" t="s">
        <v>237</v>
      </c>
      <c r="V1024" s="28" t="s">
        <v>129</v>
      </c>
      <c r="W1024" s="28">
        <v>0.69510565175101235</v>
      </c>
      <c r="X1024" s="27">
        <v>11440.821395463106</v>
      </c>
      <c r="Y1024" s="30">
        <f t="shared" si="537"/>
        <v>9.162127854292863E-4</v>
      </c>
      <c r="Z1024" s="27">
        <f t="shared" si="538"/>
        <v>10479.821395463106</v>
      </c>
      <c r="AA1024" s="27">
        <v>0</v>
      </c>
      <c r="AB1024" s="27">
        <v>0</v>
      </c>
      <c r="AC1024" s="27">
        <v>0</v>
      </c>
      <c r="AD1024" s="27">
        <v>0</v>
      </c>
      <c r="AE1024" s="27">
        <v>0</v>
      </c>
      <c r="AF1024" s="27">
        <f t="shared" si="539"/>
        <v>0</v>
      </c>
      <c r="AG1024" s="27">
        <f t="shared" si="540"/>
        <v>0</v>
      </c>
      <c r="AH1024" s="27">
        <v>0</v>
      </c>
      <c r="AI1024" s="27">
        <v>883</v>
      </c>
      <c r="AJ1024" s="27">
        <v>0</v>
      </c>
      <c r="AK1024" s="27">
        <v>0</v>
      </c>
      <c r="AL1024" s="27">
        <v>0</v>
      </c>
      <c r="AM1024" s="27">
        <v>883</v>
      </c>
      <c r="AN1024" s="27">
        <f t="shared" si="541"/>
        <v>1</v>
      </c>
      <c r="AO1024" s="27">
        <v>961</v>
      </c>
      <c r="AP1024" s="30">
        <f t="shared" si="542"/>
        <v>5.5575597212129102E-4</v>
      </c>
      <c r="AQ1024" s="30">
        <f t="shared" si="543"/>
        <v>2.7844261338731903E-3</v>
      </c>
      <c r="AR1024" s="31">
        <f t="shared" si="544"/>
        <v>8.399746546004884E-2</v>
      </c>
      <c r="AS1024" s="31">
        <f t="shared" si="565"/>
        <v>8.399746546004884E-2</v>
      </c>
      <c r="AT1024" s="32">
        <f t="shared" si="545"/>
        <v>5.8387112974040395E-2</v>
      </c>
      <c r="AU1024" s="24">
        <v>3223.9000128211951</v>
      </c>
      <c r="AV1024" s="28">
        <f t="shared" si="546"/>
        <v>8.9529458570281689E-2</v>
      </c>
      <c r="AW1024" s="30">
        <f t="shared" si="547"/>
        <v>1.1498483422441121E-3</v>
      </c>
      <c r="AX1024" s="33">
        <f t="shared" si="548"/>
        <v>8.9529458570281689E-2</v>
      </c>
      <c r="AY1024" s="30">
        <f t="shared" si="549"/>
        <v>-1.6345777916290782E-3</v>
      </c>
      <c r="AZ1024" s="31">
        <f t="shared" si="550"/>
        <v>0.88123671784621682</v>
      </c>
      <c r="BA1024" s="31">
        <f t="shared" si="560"/>
        <v>2340.9000128211951</v>
      </c>
      <c r="BB1024" s="33">
        <f t="shared" si="551"/>
        <v>0.27389186900598</v>
      </c>
      <c r="BC1024" s="31">
        <f t="shared" si="552"/>
        <v>0.5257887986426012</v>
      </c>
      <c r="BD1024" s="30">
        <f t="shared" si="553"/>
        <v>3.6045681330799527E-4</v>
      </c>
      <c r="BE1024" s="31">
        <f t="shared" si="554"/>
        <v>0.94345591343504775</v>
      </c>
      <c r="BF1024" s="31">
        <f t="shared" si="555"/>
        <v>0.5464925926571631</v>
      </c>
      <c r="BG1024" s="31">
        <f t="shared" si="556"/>
        <v>0.82939136956015902</v>
      </c>
      <c r="BH1024" s="24">
        <v>90.24</v>
      </c>
      <c r="BI1024" s="24">
        <v>179.47373379800001</v>
      </c>
      <c r="BJ1024" s="24">
        <f t="shared" si="563"/>
        <v>91.707633797523485</v>
      </c>
      <c r="BK1024" s="28">
        <f t="shared" si="564"/>
        <v>4.5853816898761744E-2</v>
      </c>
      <c r="BL1024" s="28" t="str">
        <f t="shared" si="557"/>
        <v>TRUETRUE</v>
      </c>
      <c r="BM1024" s="24" t="str">
        <f t="shared" si="558"/>
        <v>TRUETRUE</v>
      </c>
      <c r="BN1024" s="28">
        <v>0.5403</v>
      </c>
      <c r="BO1024" s="28">
        <f t="shared" si="559"/>
        <v>0.48026666666666668</v>
      </c>
      <c r="BP1024" s="24">
        <v>14.71</v>
      </c>
      <c r="BQ1024" s="24">
        <f t="shared" si="566"/>
        <v>331.28571428571428</v>
      </c>
      <c r="BR1024" s="24">
        <v>14</v>
      </c>
      <c r="BS1024" s="28">
        <v>48.540000000000006</v>
      </c>
      <c r="BT1024" s="28">
        <v>7076.1612000000005</v>
      </c>
      <c r="BU1024" s="24">
        <v>1.68</v>
      </c>
      <c r="BV1024" s="28">
        <v>33.550000000000004</v>
      </c>
      <c r="BW1024" s="28">
        <v>4890.9190000000008</v>
      </c>
      <c r="BX1024" s="24">
        <v>4889</v>
      </c>
      <c r="BY1024" s="24">
        <v>9048</v>
      </c>
      <c r="BZ1024" s="24">
        <v>641</v>
      </c>
      <c r="CA1024" s="24">
        <v>3891</v>
      </c>
      <c r="CB1024" s="24">
        <v>1999</v>
      </c>
      <c r="CC1024" s="24">
        <v>8688</v>
      </c>
      <c r="CD1024" s="24">
        <v>61.12</v>
      </c>
      <c r="CE1024" s="24">
        <v>26.24</v>
      </c>
      <c r="CF1024" s="24">
        <v>106.78</v>
      </c>
      <c r="CG1024" s="24">
        <v>13155</v>
      </c>
      <c r="CH1024" s="24">
        <v>1423</v>
      </c>
      <c r="CI1024" s="24">
        <v>9.76</v>
      </c>
      <c r="CJ1024" s="24" t="s">
        <v>98</v>
      </c>
      <c r="CK1024" s="24">
        <v>3448</v>
      </c>
      <c r="CL1024" s="28">
        <v>1.01</v>
      </c>
      <c r="CM1024" s="28">
        <v>4.28</v>
      </c>
      <c r="CN1024" s="24">
        <v>1135</v>
      </c>
      <c r="CO1024" s="24">
        <v>33.06</v>
      </c>
      <c r="CP1024" s="24">
        <v>930</v>
      </c>
      <c r="CQ1024" s="24">
        <v>2105</v>
      </c>
      <c r="CR1024" s="24">
        <v>1603</v>
      </c>
      <c r="CS1024" s="24">
        <v>4638</v>
      </c>
      <c r="CT1024" s="24">
        <v>882</v>
      </c>
      <c r="CU1024" s="24">
        <v>1858</v>
      </c>
      <c r="CV1024" s="24">
        <v>1238</v>
      </c>
      <c r="CW1024" s="24">
        <v>534</v>
      </c>
      <c r="CX1024" s="24">
        <v>67.69</v>
      </c>
      <c r="CY1024" s="24">
        <v>93.55</v>
      </c>
      <c r="CZ1024" s="24">
        <v>73.78</v>
      </c>
      <c r="DA1024" s="24">
        <v>27</v>
      </c>
      <c r="DB1024" s="24">
        <v>1674</v>
      </c>
      <c r="DC1024" s="24">
        <v>7.25</v>
      </c>
      <c r="DD1024" s="24">
        <v>26.68</v>
      </c>
      <c r="DE1024" s="24">
        <v>854</v>
      </c>
      <c r="DF1024" s="24">
        <v>24.88</v>
      </c>
      <c r="DG1024" s="24">
        <v>47.39</v>
      </c>
      <c r="DH1024" s="24">
        <v>13.07</v>
      </c>
    </row>
    <row r="1025" spans="1:112" ht="12.3" customHeight="1">
      <c r="A1025" s="24">
        <v>1037</v>
      </c>
      <c r="B1025" s="24" t="s">
        <v>195</v>
      </c>
      <c r="C1025" s="24" t="s">
        <v>196</v>
      </c>
      <c r="D1025" s="25" t="s">
        <v>859</v>
      </c>
      <c r="E1025" s="25" t="s">
        <v>860</v>
      </c>
      <c r="F1025" s="25" t="s">
        <v>861</v>
      </c>
      <c r="G1025" s="25" t="s">
        <v>862</v>
      </c>
      <c r="H1025" s="25" t="s">
        <v>195</v>
      </c>
      <c r="I1025" s="26">
        <v>20049</v>
      </c>
      <c r="J1025" s="27">
        <v>22467.981170450075</v>
      </c>
      <c r="K1025" s="27">
        <f t="shared" si="534"/>
        <v>7624.6346999999996</v>
      </c>
      <c r="L1025" s="24">
        <v>3995</v>
      </c>
      <c r="M1025" s="24">
        <v>1565</v>
      </c>
      <c r="N1025" s="24">
        <v>887</v>
      </c>
      <c r="O1025" s="24">
        <f t="shared" si="535"/>
        <v>2452</v>
      </c>
      <c r="P1025" s="28">
        <v>38.03</v>
      </c>
      <c r="Q1025" s="28">
        <f t="shared" si="536"/>
        <v>0.45664333005386781</v>
      </c>
      <c r="R1025" s="29">
        <v>0.5316878279407985</v>
      </c>
      <c r="S1025" s="29">
        <v>0.12758641025250531</v>
      </c>
      <c r="T1025" s="29">
        <v>0.47912069145584718</v>
      </c>
      <c r="U1025" s="28" t="s">
        <v>237</v>
      </c>
      <c r="V1025" s="28" t="s">
        <v>129</v>
      </c>
      <c r="W1025" s="28">
        <v>0.49945421314123417</v>
      </c>
      <c r="X1025" s="27">
        <v>11221.727856359208</v>
      </c>
      <c r="Y1025" s="30">
        <f t="shared" si="537"/>
        <v>8.9866716568807212E-4</v>
      </c>
      <c r="Z1025" s="27">
        <f t="shared" si="538"/>
        <v>10637.727856359208</v>
      </c>
      <c r="AA1025" s="27">
        <v>0</v>
      </c>
      <c r="AB1025" s="27">
        <v>0</v>
      </c>
      <c r="AC1025" s="27">
        <v>0</v>
      </c>
      <c r="AD1025" s="27">
        <v>0</v>
      </c>
      <c r="AE1025" s="27">
        <v>6742</v>
      </c>
      <c r="AF1025" s="27">
        <f t="shared" si="539"/>
        <v>6742</v>
      </c>
      <c r="AG1025" s="27">
        <f t="shared" si="540"/>
        <v>1</v>
      </c>
      <c r="AH1025" s="27">
        <v>92</v>
      </c>
      <c r="AI1025" s="27">
        <v>578</v>
      </c>
      <c r="AJ1025" s="27">
        <v>0</v>
      </c>
      <c r="AK1025" s="27">
        <v>0</v>
      </c>
      <c r="AL1025" s="27">
        <v>6742</v>
      </c>
      <c r="AM1025" s="27">
        <v>6742</v>
      </c>
      <c r="AN1025" s="27">
        <f t="shared" si="541"/>
        <v>3</v>
      </c>
      <c r="AO1025" s="27">
        <v>584</v>
      </c>
      <c r="AP1025" s="30">
        <f t="shared" si="542"/>
        <v>3.3773307775112796E-4</v>
      </c>
      <c r="AQ1025" s="30">
        <f t="shared" si="543"/>
        <v>1.8226481374617259E-3</v>
      </c>
      <c r="AR1025" s="31">
        <f t="shared" si="544"/>
        <v>5.2041896531027948E-2</v>
      </c>
      <c r="AS1025" s="31">
        <f t="shared" si="565"/>
        <v>5.2041896531027948E-2</v>
      </c>
      <c r="AT1025" s="32">
        <f t="shared" si="545"/>
        <v>2.5992544482282089E-2</v>
      </c>
      <c r="AU1025" s="24">
        <v>3491.1849498572269</v>
      </c>
      <c r="AV1025" s="28">
        <f t="shared" si="546"/>
        <v>9.695210679189542E-2</v>
      </c>
      <c r="AW1025" s="30">
        <f t="shared" si="547"/>
        <v>1.2451791963448743E-3</v>
      </c>
      <c r="AX1025" s="33">
        <f t="shared" si="548"/>
        <v>9.695210679189542E-2</v>
      </c>
      <c r="AY1025" s="30">
        <f t="shared" si="549"/>
        <v>-5.7746894111685159E-4</v>
      </c>
      <c r="AZ1025" s="31">
        <f t="shared" si="550"/>
        <v>0.88990830887401551</v>
      </c>
      <c r="BA1025" s="31">
        <f t="shared" si="560"/>
        <v>2913.1849498572269</v>
      </c>
      <c r="BB1025" s="33">
        <f t="shared" si="551"/>
        <v>0.16555983378183314</v>
      </c>
      <c r="BC1025" s="31">
        <f t="shared" si="552"/>
        <v>0.50618274786890316</v>
      </c>
      <c r="BD1025" s="30">
        <f t="shared" si="553"/>
        <v>5.609340879369441E-4</v>
      </c>
      <c r="BE1025" s="31">
        <f t="shared" si="554"/>
        <v>0.94423222214952807</v>
      </c>
      <c r="BF1025" s="31">
        <f t="shared" si="555"/>
        <v>0.4815283674854835</v>
      </c>
      <c r="BG1025" s="31">
        <f t="shared" si="556"/>
        <v>0.73079759461881144</v>
      </c>
      <c r="BH1025" s="24">
        <v>68.83</v>
      </c>
      <c r="BI1025" s="24">
        <v>2226.1754897300002</v>
      </c>
      <c r="BJ1025" s="24">
        <f t="shared" si="563"/>
        <v>10.092637024395181</v>
      </c>
      <c r="BK1025" s="28">
        <f t="shared" si="564"/>
        <v>5.0463185121975901E-3</v>
      </c>
      <c r="BL1025" s="28" t="str">
        <f t="shared" si="557"/>
        <v>TRUETRUE</v>
      </c>
      <c r="BM1025" s="24" t="str">
        <f t="shared" si="558"/>
        <v>TRUETRUE</v>
      </c>
      <c r="BN1025" s="28">
        <v>0.43670000000000003</v>
      </c>
      <c r="BO1025" s="28">
        <f t="shared" si="559"/>
        <v>0.38817777777777779</v>
      </c>
      <c r="BP1025" s="24">
        <v>16.010000000000002</v>
      </c>
      <c r="BQ1025" s="24">
        <f t="shared" si="566"/>
        <v>199.71428571428572</v>
      </c>
      <c r="BR1025" s="24">
        <v>35</v>
      </c>
      <c r="BS1025" s="28">
        <v>20.68</v>
      </c>
      <c r="BT1025" s="28">
        <v>4146.1331999999993</v>
      </c>
      <c r="BU1025" s="24">
        <v>5.38</v>
      </c>
      <c r="BV1025" s="28">
        <v>47.860000000000007</v>
      </c>
      <c r="BW1025" s="28">
        <v>9595.4514000000017</v>
      </c>
      <c r="BX1025" s="24">
        <v>5856</v>
      </c>
      <c r="BY1025" s="24">
        <v>13409</v>
      </c>
      <c r="BZ1025" s="24">
        <v>784</v>
      </c>
      <c r="CA1025" s="24">
        <v>4717</v>
      </c>
      <c r="CB1025" s="24">
        <v>2330</v>
      </c>
      <c r="CC1025" s="24">
        <v>13002</v>
      </c>
      <c r="CD1025" s="24">
        <v>49.52</v>
      </c>
      <c r="CE1025" s="24">
        <v>27.85</v>
      </c>
      <c r="CF1025" s="24">
        <v>124.11</v>
      </c>
      <c r="CG1025" s="24">
        <v>13800</v>
      </c>
      <c r="CH1025" s="24">
        <v>6249</v>
      </c>
      <c r="CI1025" s="24">
        <v>31.17</v>
      </c>
      <c r="CJ1025" s="24" t="s">
        <v>98</v>
      </c>
      <c r="CK1025" s="24">
        <v>6665</v>
      </c>
      <c r="CL1025" s="28">
        <v>1.01</v>
      </c>
      <c r="CM1025" s="28">
        <v>3.02</v>
      </c>
      <c r="CN1025" s="24">
        <v>1431</v>
      </c>
      <c r="CO1025" s="24">
        <v>21.5</v>
      </c>
      <c r="CP1025" s="24">
        <v>1051</v>
      </c>
      <c r="CQ1025" s="24">
        <v>3709</v>
      </c>
      <c r="CR1025" s="24">
        <v>1932</v>
      </c>
      <c r="CS1025" s="24">
        <v>6990</v>
      </c>
      <c r="CT1025" s="24">
        <v>796</v>
      </c>
      <c r="CU1025" s="24">
        <v>2047</v>
      </c>
      <c r="CV1025" s="24">
        <v>1325</v>
      </c>
      <c r="CW1025" s="24">
        <v>763</v>
      </c>
      <c r="CX1025" s="24">
        <v>51.52</v>
      </c>
      <c r="CY1025" s="24">
        <v>84.73</v>
      </c>
      <c r="CZ1025" s="24">
        <v>67.64</v>
      </c>
      <c r="DA1025" s="24">
        <v>27.42</v>
      </c>
      <c r="DB1025" s="24">
        <v>2597</v>
      </c>
      <c r="DC1025" s="24">
        <v>16.690000000000001</v>
      </c>
      <c r="DD1025" s="24">
        <v>8.52</v>
      </c>
      <c r="DE1025" s="24">
        <v>1047</v>
      </c>
      <c r="DF1025" s="24">
        <v>15.73</v>
      </c>
      <c r="DG1025" s="24">
        <v>10.8</v>
      </c>
      <c r="DH1025" s="24">
        <v>17.78</v>
      </c>
    </row>
    <row r="1026" spans="1:112" ht="12.3" customHeight="1">
      <c r="A1026" s="24">
        <v>1038</v>
      </c>
      <c r="B1026" s="24" t="s">
        <v>195</v>
      </c>
      <c r="C1026" s="24" t="s">
        <v>196</v>
      </c>
      <c r="D1026" s="25" t="s">
        <v>859</v>
      </c>
      <c r="E1026" s="25" t="s">
        <v>860</v>
      </c>
      <c r="F1026" s="25" t="s">
        <v>2074</v>
      </c>
      <c r="G1026" s="25" t="s">
        <v>2075</v>
      </c>
      <c r="H1026" s="25" t="s">
        <v>195</v>
      </c>
      <c r="I1026" s="26">
        <v>10435</v>
      </c>
      <c r="J1026" s="27">
        <v>11694.018829549928</v>
      </c>
      <c r="K1026" s="27">
        <f t="shared" ref="K1026:K1089" si="567">P1026*I1026/100</f>
        <v>4716.6200000000008</v>
      </c>
      <c r="L1026" s="24">
        <v>1216</v>
      </c>
      <c r="M1026" s="24">
        <v>631</v>
      </c>
      <c r="N1026" s="24">
        <v>372</v>
      </c>
      <c r="O1026" s="24">
        <f t="shared" ref="O1026:O1089" si="568">M1026+N1026</f>
        <v>1003</v>
      </c>
      <c r="P1026" s="28">
        <v>45.2</v>
      </c>
      <c r="Q1026" s="28">
        <f t="shared" ref="Q1026:Q1089" si="569">_xlfn.PERCENTILE.EXC(W:W,W1026)</f>
        <v>0.49321720755628978</v>
      </c>
      <c r="R1026" s="29">
        <v>0.5316878279407985</v>
      </c>
      <c r="S1026" s="29">
        <v>0.12758641025250531</v>
      </c>
      <c r="T1026" s="29">
        <v>0.47912069145584718</v>
      </c>
      <c r="U1026" s="28" t="s">
        <v>237</v>
      </c>
      <c r="V1026" s="28" t="s">
        <v>129</v>
      </c>
      <c r="W1026" s="28">
        <v>0.59361899642344962</v>
      </c>
      <c r="X1026" s="27">
        <v>6941.7917217543509</v>
      </c>
      <c r="Y1026" s="30">
        <f t="shared" ref="Y1026:Y1089" si="570">X1026/(SUM(X:X))</f>
        <v>5.5591798083489492E-4</v>
      </c>
      <c r="Z1026" s="27">
        <f t="shared" ref="Z1026:Z1089" si="571">X1026-AO1026</f>
        <v>6941.7917217543509</v>
      </c>
      <c r="AA1026" s="27">
        <v>0</v>
      </c>
      <c r="AB1026" s="27">
        <v>0</v>
      </c>
      <c r="AC1026" s="27">
        <v>0</v>
      </c>
      <c r="AD1026" s="27">
        <v>0</v>
      </c>
      <c r="AE1026" s="27">
        <v>0</v>
      </c>
      <c r="AF1026" s="27">
        <f t="shared" ref="AF1026:AF1089" si="572">MAX(AA1026:AE1026)</f>
        <v>0</v>
      </c>
      <c r="AG1026" s="27">
        <f t="shared" ref="AG1026:AG1089" si="573">COUNTIF(AA1026:AE1026,"&gt;0")</f>
        <v>0</v>
      </c>
      <c r="AH1026" s="27">
        <v>0</v>
      </c>
      <c r="AI1026" s="27">
        <v>0</v>
      </c>
      <c r="AJ1026" s="27">
        <v>0</v>
      </c>
      <c r="AK1026" s="27">
        <v>0</v>
      </c>
      <c r="AL1026" s="27">
        <v>0</v>
      </c>
      <c r="AM1026" s="27">
        <v>0</v>
      </c>
      <c r="AN1026" s="27">
        <f t="shared" ref="AN1026:AN1089" si="574">COUNTIF(AH1026:AL1026,"&gt;0")</f>
        <v>0</v>
      </c>
      <c r="AO1026" s="27">
        <v>0</v>
      </c>
      <c r="AP1026" s="30">
        <f t="shared" ref="AP1026:AP1089" si="575">AO1026/(SUM(AO:AO))</f>
        <v>0</v>
      </c>
      <c r="AQ1026" s="30">
        <f t="shared" ref="AQ1026:AQ1089" si="576">AI1026/(SUM(AI:AI))</f>
        <v>0</v>
      </c>
      <c r="AR1026" s="31">
        <f t="shared" ref="AR1026:AR1089" si="577">AO1026/X1026</f>
        <v>0</v>
      </c>
      <c r="AS1026" s="31">
        <f t="shared" si="565"/>
        <v>0</v>
      </c>
      <c r="AT1026" s="32">
        <f t="shared" ref="AT1026:AT1089" si="578">AO1026/J1026</f>
        <v>0</v>
      </c>
      <c r="AU1026" s="24">
        <v>1964.8788781616183</v>
      </c>
      <c r="AV1026" s="28">
        <f t="shared" ref="AV1026:AV1089" si="579">AU1026/(MAX(AU:AU))</f>
        <v>5.4565756201617285E-2</v>
      </c>
      <c r="AW1026" s="30">
        <f t="shared" ref="AW1026:AW1089" si="580">AU1026/(SUM(AU:AU))</f>
        <v>7.0080111411008393E-4</v>
      </c>
      <c r="AX1026" s="33">
        <f t="shared" ref="AX1026:AX1089" si="581">AU1026/(MAX(AU:AU))</f>
        <v>5.4565756201617285E-2</v>
      </c>
      <c r="AY1026" s="30">
        <f t="shared" ref="AY1026:AY1089" si="582">AW1026-AQ1026</f>
        <v>7.0080111411008393E-4</v>
      </c>
      <c r="AZ1026" s="31">
        <f t="shared" ref="AZ1026:AZ1089" si="583">(AY1026-MIN($AY:$AY))/(MAX($AY:$AY)-MIN($AY:$AY))</f>
        <v>0.9003941118607548</v>
      </c>
      <c r="BA1026" s="31">
        <f t="shared" si="560"/>
        <v>1964.8788781616183</v>
      </c>
      <c r="BB1026" s="33">
        <f t="shared" ref="BB1026:BB1089" si="584">AI1026/AU1026</f>
        <v>0</v>
      </c>
      <c r="BC1026" s="31">
        <f t="shared" ref="BC1026:BC1089" si="585">AVERAGE(AZ1026,AX1026,R1026)</f>
        <v>0.49554923200105688</v>
      </c>
      <c r="BD1026" s="30">
        <f t="shared" ref="BD1026:BD1089" si="586">Y1026-AP1026</f>
        <v>5.5591798083489492E-4</v>
      </c>
      <c r="BE1026" s="31">
        <f t="shared" ref="BE1026:BE1089" si="587">(BD1026-MIN($BD:$BD))/(MAX($BD:$BD)-MIN($BD:$BD))</f>
        <v>0.94421279826388671</v>
      </c>
      <c r="BF1026" s="31">
        <f t="shared" ref="BF1026:BF1089" si="588">AVERAGE(BE1026,Y1026,W1026)</f>
        <v>0.51279590422272381</v>
      </c>
      <c r="BG1026" s="31">
        <f t="shared" ref="BG1026:BG1089" si="589">BF1026/(MAX(BF:BF))</f>
        <v>0.77825116574807496</v>
      </c>
      <c r="BH1026" s="24">
        <v>43.53</v>
      </c>
      <c r="BI1026" s="24">
        <v>2943.8986204100001</v>
      </c>
      <c r="BJ1026" s="24">
        <f t="shared" si="563"/>
        <v>3.9722899248212866</v>
      </c>
      <c r="BK1026" s="28">
        <f t="shared" si="564"/>
        <v>1.9861449624106434E-3</v>
      </c>
      <c r="BL1026" s="28" t="str">
        <f t="shared" ref="BL1026:BL1089" si="590">(BG1026&gt;0.7191)&amp;(BH1026&gt;59)</f>
        <v>TRUEFALSE</v>
      </c>
      <c r="BM1026" s="24" t="str">
        <f t="shared" ref="BM1026:BM1089" si="591">(BC1026&gt;0.48)&amp;(BH1026&gt;50)</f>
        <v>TRUEFALSE</v>
      </c>
      <c r="BN1026" s="28">
        <v>0.51580000000000004</v>
      </c>
      <c r="BO1026" s="28">
        <f t="shared" ref="BO1026:BO1089" si="592">BN1026/(MAX(BN:BN))</f>
        <v>0.45848888888888895</v>
      </c>
      <c r="BP1026" s="24">
        <v>22.68</v>
      </c>
      <c r="BQ1026" s="24">
        <f t="shared" si="566"/>
        <v>174.21052631578948</v>
      </c>
      <c r="BR1026" s="24">
        <v>19</v>
      </c>
      <c r="BS1026" s="28">
        <v>34.94</v>
      </c>
      <c r="BT1026" s="28">
        <v>3645.989</v>
      </c>
      <c r="BU1026" s="24">
        <v>10.23</v>
      </c>
      <c r="BV1026" s="28">
        <v>52.319999999999993</v>
      </c>
      <c r="BW1026" s="28">
        <v>5459.5919999999996</v>
      </c>
      <c r="BX1026" s="24">
        <v>3436</v>
      </c>
      <c r="BY1026" s="24">
        <v>6661</v>
      </c>
      <c r="BZ1026" s="24">
        <v>338</v>
      </c>
      <c r="CA1026" s="24">
        <v>2757</v>
      </c>
      <c r="CB1026" s="24">
        <v>1401</v>
      </c>
      <c r="CC1026" s="24">
        <v>6277</v>
      </c>
      <c r="CD1026" s="24">
        <v>56.66</v>
      </c>
      <c r="CE1026" s="24">
        <v>25.48</v>
      </c>
      <c r="CF1026" s="24">
        <v>128.69</v>
      </c>
      <c r="CG1026" s="24">
        <v>4542</v>
      </c>
      <c r="CH1026" s="24">
        <v>5893</v>
      </c>
      <c r="CI1026" s="24">
        <v>56.47</v>
      </c>
      <c r="CJ1026" s="24" t="s">
        <v>1980</v>
      </c>
      <c r="CK1026" s="24">
        <v>2628</v>
      </c>
      <c r="CL1026" s="28">
        <v>1.02</v>
      </c>
      <c r="CM1026" s="28">
        <v>4</v>
      </c>
      <c r="CN1026" s="24">
        <v>621</v>
      </c>
      <c r="CO1026" s="24">
        <v>24.03</v>
      </c>
      <c r="CP1026" s="24">
        <v>493</v>
      </c>
      <c r="CQ1026" s="24">
        <v>2148</v>
      </c>
      <c r="CR1026" s="24">
        <v>669</v>
      </c>
      <c r="CS1026" s="24">
        <v>3310</v>
      </c>
      <c r="CT1026" s="24">
        <v>427</v>
      </c>
      <c r="CU1026" s="24">
        <v>1099</v>
      </c>
      <c r="CV1026" s="24">
        <v>683</v>
      </c>
      <c r="CW1026" s="24">
        <v>430</v>
      </c>
      <c r="CX1026" s="24">
        <v>43.71</v>
      </c>
      <c r="CY1026" s="24">
        <v>80.45</v>
      </c>
      <c r="CZ1026" s="24">
        <v>60.12</v>
      </c>
      <c r="DA1026" s="24">
        <v>29.01</v>
      </c>
      <c r="DB1026" s="24">
        <v>1851</v>
      </c>
      <c r="DC1026" s="24">
        <v>23.04</v>
      </c>
      <c r="DD1026" s="24">
        <v>18.920000000000002</v>
      </c>
      <c r="DE1026" s="24">
        <v>347</v>
      </c>
      <c r="DF1026" s="24">
        <v>13.43</v>
      </c>
      <c r="DG1026" s="24">
        <v>18.809999999999999</v>
      </c>
      <c r="DH1026" s="24">
        <v>13.61</v>
      </c>
    </row>
    <row r="1027" spans="1:112" ht="12.3" customHeight="1">
      <c r="A1027" s="24">
        <v>1039</v>
      </c>
      <c r="B1027" s="24" t="s">
        <v>195</v>
      </c>
      <c r="C1027" s="24" t="s">
        <v>196</v>
      </c>
      <c r="D1027" s="25" t="s">
        <v>836</v>
      </c>
      <c r="E1027" s="25" t="s">
        <v>837</v>
      </c>
      <c r="F1027" s="25" t="s">
        <v>344</v>
      </c>
      <c r="G1027" s="25" t="s">
        <v>838</v>
      </c>
      <c r="H1027" s="25" t="s">
        <v>195</v>
      </c>
      <c r="I1027" s="26">
        <v>35794</v>
      </c>
      <c r="J1027" s="27">
        <v>40947.36071037587</v>
      </c>
      <c r="K1027" s="27">
        <f t="shared" si="567"/>
        <v>9718.0709999999999</v>
      </c>
      <c r="L1027" s="24">
        <v>5768</v>
      </c>
      <c r="M1027" s="24">
        <v>1513</v>
      </c>
      <c r="N1027" s="24">
        <v>637</v>
      </c>
      <c r="O1027" s="24">
        <f t="shared" si="568"/>
        <v>2150</v>
      </c>
      <c r="P1027" s="28">
        <v>27.15</v>
      </c>
      <c r="Q1027" s="28">
        <f t="shared" si="569"/>
        <v>0.40871443179756395</v>
      </c>
      <c r="R1027" s="29">
        <v>0.4860383536870222</v>
      </c>
      <c r="S1027" s="29">
        <v>0.12016417208012525</v>
      </c>
      <c r="T1027" s="29">
        <v>0.54715565730776339</v>
      </c>
      <c r="U1027" s="28" t="s">
        <v>515</v>
      </c>
      <c r="V1027" s="28" t="s">
        <v>129</v>
      </c>
      <c r="W1027" s="28">
        <v>0.36884659387289054</v>
      </c>
      <c r="X1027" s="27">
        <v>15103.294526106763</v>
      </c>
      <c r="Y1027" s="30">
        <f t="shared" si="570"/>
        <v>1.2095138162379324E-3</v>
      </c>
      <c r="Z1027" s="27">
        <f t="shared" si="571"/>
        <v>14388.294526106763</v>
      </c>
      <c r="AA1027" s="27">
        <v>0</v>
      </c>
      <c r="AB1027" s="27">
        <v>0</v>
      </c>
      <c r="AC1027" s="27">
        <v>0</v>
      </c>
      <c r="AD1027" s="27">
        <v>0</v>
      </c>
      <c r="AE1027" s="27">
        <v>15545</v>
      </c>
      <c r="AF1027" s="27">
        <f t="shared" si="572"/>
        <v>15545</v>
      </c>
      <c r="AG1027" s="27">
        <f t="shared" si="573"/>
        <v>1</v>
      </c>
      <c r="AH1027" s="27">
        <v>0</v>
      </c>
      <c r="AI1027" s="27">
        <v>715</v>
      </c>
      <c r="AJ1027" s="27">
        <v>0</v>
      </c>
      <c r="AK1027" s="27">
        <v>0</v>
      </c>
      <c r="AL1027" s="27">
        <v>15545</v>
      </c>
      <c r="AM1027" s="27">
        <v>16260</v>
      </c>
      <c r="AN1027" s="27">
        <f t="shared" si="574"/>
        <v>2</v>
      </c>
      <c r="AO1027" s="27">
        <v>715</v>
      </c>
      <c r="AP1027" s="30">
        <f t="shared" si="575"/>
        <v>4.1349169621927482E-4</v>
      </c>
      <c r="AQ1027" s="30">
        <f t="shared" si="576"/>
        <v>2.2546598932268757E-3</v>
      </c>
      <c r="AR1027" s="31">
        <f t="shared" si="577"/>
        <v>4.7340664565872596E-2</v>
      </c>
      <c r="AS1027" s="31">
        <f t="shared" si="565"/>
        <v>4.7340664565872596E-2</v>
      </c>
      <c r="AT1027" s="32">
        <f t="shared" si="578"/>
        <v>1.746144287680115E-2</v>
      </c>
      <c r="AU1027" s="24">
        <v>3627.9750973337514</v>
      </c>
      <c r="AV1027" s="28">
        <f t="shared" si="579"/>
        <v>0.10075084366109666</v>
      </c>
      <c r="AW1027" s="30">
        <f t="shared" si="580"/>
        <v>1.2939672864486888E-3</v>
      </c>
      <c r="AX1027" s="33">
        <f t="shared" si="581"/>
        <v>0.10075084366109666</v>
      </c>
      <c r="AY1027" s="30">
        <f t="shared" si="582"/>
        <v>-9.6069260677818691E-4</v>
      </c>
      <c r="AZ1027" s="31">
        <f t="shared" si="583"/>
        <v>0.88676467905843059</v>
      </c>
      <c r="BA1027" s="31">
        <f t="shared" si="560"/>
        <v>2912.9750973337514</v>
      </c>
      <c r="BB1027" s="33">
        <f t="shared" si="584"/>
        <v>0.1970796328027343</v>
      </c>
      <c r="BC1027" s="31">
        <f t="shared" si="585"/>
        <v>0.49118462546884983</v>
      </c>
      <c r="BD1027" s="30">
        <f t="shared" si="586"/>
        <v>7.9602212001865763E-4</v>
      </c>
      <c r="BE1027" s="31">
        <f t="shared" si="587"/>
        <v>0.9451425541974513</v>
      </c>
      <c r="BF1027" s="31">
        <f t="shared" si="588"/>
        <v>0.43839955396219327</v>
      </c>
      <c r="BG1027" s="31">
        <f t="shared" si="589"/>
        <v>0.66534260731210004</v>
      </c>
      <c r="BH1027" s="24">
        <v>95.5</v>
      </c>
      <c r="BI1027" s="24">
        <v>160.689260784</v>
      </c>
      <c r="BJ1027" s="24">
        <f t="shared" si="563"/>
        <v>254.82325645531279</v>
      </c>
      <c r="BK1027" s="28">
        <f t="shared" si="564"/>
        <v>0.12741162822765639</v>
      </c>
      <c r="BL1027" s="28" t="str">
        <f t="shared" si="590"/>
        <v>FALSETRUE</v>
      </c>
      <c r="BM1027" s="24" t="str">
        <f t="shared" si="591"/>
        <v>TRUETRUE</v>
      </c>
      <c r="BN1027" s="28">
        <v>0.40740000000000004</v>
      </c>
      <c r="BO1027" s="28">
        <f t="shared" si="592"/>
        <v>0.36213333333333336</v>
      </c>
      <c r="BP1027" s="24">
        <v>9.1199999999999992</v>
      </c>
      <c r="BQ1027" s="24">
        <f t="shared" si="566"/>
        <v>378.30769230769232</v>
      </c>
      <c r="BR1027" s="24">
        <v>26</v>
      </c>
      <c r="BS1027" s="28">
        <v>7.8599999999999994</v>
      </c>
      <c r="BT1027" s="28">
        <v>2813.4083999999998</v>
      </c>
      <c r="BU1027" s="24">
        <v>0.61</v>
      </c>
      <c r="BV1027" s="28">
        <v>16.5</v>
      </c>
      <c r="BW1027" s="28">
        <v>5906.01</v>
      </c>
      <c r="BX1027" s="24">
        <v>9861</v>
      </c>
      <c r="BY1027" s="24">
        <v>24207</v>
      </c>
      <c r="BZ1027" s="24">
        <v>1726</v>
      </c>
      <c r="CA1027" s="24">
        <v>7909</v>
      </c>
      <c r="CB1027" s="24">
        <v>4261</v>
      </c>
      <c r="CC1027" s="24">
        <v>23624</v>
      </c>
      <c r="CD1027" s="24">
        <v>47.87</v>
      </c>
      <c r="CE1027" s="24">
        <v>28.73</v>
      </c>
      <c r="CF1027" s="24">
        <v>101.52</v>
      </c>
      <c r="CG1027" s="24">
        <v>34184</v>
      </c>
      <c r="CH1027" s="24">
        <v>1610</v>
      </c>
      <c r="CI1027" s="24">
        <v>4.5</v>
      </c>
      <c r="CJ1027" s="24" t="s">
        <v>98</v>
      </c>
      <c r="CK1027" s="24">
        <v>8010</v>
      </c>
      <c r="CL1027" s="28">
        <v>1.01</v>
      </c>
      <c r="CM1027" s="28">
        <v>4.5</v>
      </c>
      <c r="CN1027" s="24">
        <v>2282</v>
      </c>
      <c r="CO1027" s="24">
        <v>28.54</v>
      </c>
      <c r="CP1027" s="24">
        <v>2196</v>
      </c>
      <c r="CQ1027" s="24">
        <v>4597</v>
      </c>
      <c r="CR1027" s="24">
        <v>2686</v>
      </c>
      <c r="CS1027" s="24">
        <v>9836</v>
      </c>
      <c r="CT1027" s="24">
        <v>1970</v>
      </c>
      <c r="CU1027" s="24">
        <v>3721</v>
      </c>
      <c r="CV1027" s="24">
        <v>2614</v>
      </c>
      <c r="CW1027" s="24">
        <v>1718</v>
      </c>
      <c r="CX1027" s="24">
        <v>74.760000000000005</v>
      </c>
      <c r="CY1027" s="24">
        <v>93.56</v>
      </c>
      <c r="CZ1027" s="24">
        <v>73.53</v>
      </c>
      <c r="DA1027" s="24">
        <v>33.67</v>
      </c>
      <c r="DB1027" s="24">
        <v>2672</v>
      </c>
      <c r="DC1027" s="24">
        <v>7.22</v>
      </c>
      <c r="DD1027" s="24">
        <v>14.71</v>
      </c>
      <c r="DE1027" s="24">
        <v>638</v>
      </c>
      <c r="DF1027" s="24">
        <v>7.98</v>
      </c>
      <c r="DG1027" s="24">
        <v>5.64</v>
      </c>
      <c r="DH1027" s="24">
        <v>7.25</v>
      </c>
    </row>
    <row r="1028" spans="1:112" ht="12.3" customHeight="1">
      <c r="A1028" s="24">
        <v>1040</v>
      </c>
      <c r="B1028" s="24" t="s">
        <v>195</v>
      </c>
      <c r="C1028" s="24" t="s">
        <v>196</v>
      </c>
      <c r="D1028" s="25" t="s">
        <v>836</v>
      </c>
      <c r="E1028" s="25" t="s">
        <v>837</v>
      </c>
      <c r="F1028" s="25" t="s">
        <v>1046</v>
      </c>
      <c r="G1028" s="25" t="s">
        <v>2545</v>
      </c>
      <c r="H1028" s="25" t="s">
        <v>195</v>
      </c>
      <c r="I1028" s="26">
        <v>11189</v>
      </c>
      <c r="J1028" s="27">
        <v>12799.911130032844</v>
      </c>
      <c r="K1028" s="27">
        <f t="shared" si="567"/>
        <v>7322.0816000000004</v>
      </c>
      <c r="L1028" s="24">
        <v>798</v>
      </c>
      <c r="M1028" s="24">
        <v>816</v>
      </c>
      <c r="N1028" s="24">
        <v>695</v>
      </c>
      <c r="O1028" s="24">
        <f t="shared" si="568"/>
        <v>1511</v>
      </c>
      <c r="P1028" s="28">
        <v>65.44</v>
      </c>
      <c r="Q1028" s="28">
        <f t="shared" si="569"/>
        <v>0.70807966944565082</v>
      </c>
      <c r="R1028" s="29">
        <v>0.4860383536870222</v>
      </c>
      <c r="S1028" s="29">
        <v>0.12016417208012525</v>
      </c>
      <c r="T1028" s="29">
        <v>0.54715565730776339</v>
      </c>
      <c r="U1028" s="28" t="s">
        <v>515</v>
      </c>
      <c r="V1028" s="28" t="s">
        <v>129</v>
      </c>
      <c r="W1028" s="28">
        <v>0.88903576806784357</v>
      </c>
      <c r="X1028" s="27">
        <v>11379.578822688889</v>
      </c>
      <c r="Y1028" s="30">
        <f t="shared" si="570"/>
        <v>9.1130830993327219E-4</v>
      </c>
      <c r="Z1028" s="27">
        <f t="shared" si="571"/>
        <v>6167.578822688889</v>
      </c>
      <c r="AA1028" s="27">
        <v>0</v>
      </c>
      <c r="AB1028" s="27">
        <v>0</v>
      </c>
      <c r="AC1028" s="27">
        <v>0</v>
      </c>
      <c r="AD1028" s="27">
        <v>0</v>
      </c>
      <c r="AE1028" s="27">
        <v>0</v>
      </c>
      <c r="AF1028" s="27">
        <f t="shared" si="572"/>
        <v>0</v>
      </c>
      <c r="AG1028" s="27">
        <f t="shared" si="573"/>
        <v>0</v>
      </c>
      <c r="AH1028" s="27">
        <v>0</v>
      </c>
      <c r="AI1028" s="27">
        <v>4970</v>
      </c>
      <c r="AJ1028" s="27">
        <v>0</v>
      </c>
      <c r="AK1028" s="27">
        <v>0</v>
      </c>
      <c r="AL1028" s="27">
        <v>0</v>
      </c>
      <c r="AM1028" s="27">
        <v>4970</v>
      </c>
      <c r="AN1028" s="27">
        <f t="shared" si="574"/>
        <v>1</v>
      </c>
      <c r="AO1028" s="27">
        <v>5212</v>
      </c>
      <c r="AP1028" s="30">
        <f t="shared" si="575"/>
        <v>3.0141520569158886E-3</v>
      </c>
      <c r="AQ1028" s="30">
        <f t="shared" si="576"/>
        <v>1.5672251285786813E-2</v>
      </c>
      <c r="AR1028" s="31">
        <f t="shared" si="577"/>
        <v>0.45801343628010061</v>
      </c>
      <c r="AS1028" s="31">
        <f t="shared" si="565"/>
        <v>0.45801343628010061</v>
      </c>
      <c r="AT1028" s="32">
        <f t="shared" si="578"/>
        <v>0.40719032710867159</v>
      </c>
      <c r="AU1028" s="24">
        <v>2932.9289988558157</v>
      </c>
      <c r="AV1028" s="28">
        <f t="shared" si="579"/>
        <v>8.1449035096735484E-2</v>
      </c>
      <c r="AW1028" s="30">
        <f t="shared" si="580"/>
        <v>1.0460695225789204E-3</v>
      </c>
      <c r="AX1028" s="33">
        <f t="shared" si="581"/>
        <v>8.1449035096735484E-2</v>
      </c>
      <c r="AY1028" s="30">
        <f t="shared" si="582"/>
        <v>-1.4626181763207891E-2</v>
      </c>
      <c r="AZ1028" s="31">
        <f t="shared" si="583"/>
        <v>0.77466502810767446</v>
      </c>
      <c r="BA1028" s="31">
        <v>0</v>
      </c>
      <c r="BB1028" s="33">
        <f t="shared" si="584"/>
        <v>1.6945517610344061</v>
      </c>
      <c r="BC1028" s="31">
        <f t="shared" si="585"/>
        <v>0.44738413896381068</v>
      </c>
      <c r="BD1028" s="30">
        <f t="shared" si="586"/>
        <v>-2.1028437469826165E-3</v>
      </c>
      <c r="BE1028" s="31">
        <f t="shared" si="587"/>
        <v>0.93391726774626815</v>
      </c>
      <c r="BF1028" s="31">
        <f t="shared" si="588"/>
        <v>0.60795478137468162</v>
      </c>
      <c r="BG1028" s="31">
        <f t="shared" si="589"/>
        <v>0.92267023474793863</v>
      </c>
      <c r="BH1028" s="24">
        <v>28.31</v>
      </c>
      <c r="BI1028" s="24">
        <v>552.99980441699995</v>
      </c>
      <c r="BJ1028" s="24">
        <f t="shared" si="563"/>
        <v>23.14632126050596</v>
      </c>
      <c r="BK1028" s="28">
        <f t="shared" si="564"/>
        <v>1.1573160630252981E-2</v>
      </c>
      <c r="BL1028" s="28" t="str">
        <f t="shared" si="590"/>
        <v>TRUEFALSE</v>
      </c>
      <c r="BM1028" s="24" t="str">
        <f t="shared" si="591"/>
        <v>FALSEFALSE</v>
      </c>
      <c r="BN1028" s="28">
        <v>0.4743</v>
      </c>
      <c r="BO1028" s="28">
        <f t="shared" si="592"/>
        <v>0.42159999999999997</v>
      </c>
      <c r="BP1028" s="24">
        <v>22.3</v>
      </c>
      <c r="BQ1028" s="24">
        <f t="shared" si="566"/>
        <v>274.91666666666669</v>
      </c>
      <c r="BR1028" s="24">
        <v>12</v>
      </c>
      <c r="BS1028" s="28">
        <v>24.869999999999997</v>
      </c>
      <c r="BT1028" s="28">
        <v>2782.7042999999999</v>
      </c>
      <c r="BU1028" s="24">
        <v>10.59</v>
      </c>
      <c r="BV1028" s="28">
        <v>93.520000000000024</v>
      </c>
      <c r="BW1028" s="28">
        <v>10463.952800000003</v>
      </c>
      <c r="BX1028" s="24">
        <v>3470</v>
      </c>
      <c r="BY1028" s="24">
        <v>7316</v>
      </c>
      <c r="BZ1028" s="24">
        <v>403</v>
      </c>
      <c r="CA1028" s="24">
        <v>2789</v>
      </c>
      <c r="CB1028" s="24">
        <v>1463</v>
      </c>
      <c r="CC1028" s="24">
        <v>6937</v>
      </c>
      <c r="CD1028" s="24">
        <v>52.94</v>
      </c>
      <c r="CE1028" s="24">
        <v>26.41</v>
      </c>
      <c r="CF1028" s="24">
        <v>128.66999999999999</v>
      </c>
      <c r="CG1028" s="24">
        <v>3168</v>
      </c>
      <c r="CH1028" s="24">
        <v>8021</v>
      </c>
      <c r="CI1028" s="24">
        <v>71.69</v>
      </c>
      <c r="CJ1028" s="24" t="s">
        <v>1980</v>
      </c>
      <c r="CK1028" s="24">
        <v>2538</v>
      </c>
      <c r="CL1028" s="28">
        <v>1.02</v>
      </c>
      <c r="CM1028" s="28">
        <v>4.2</v>
      </c>
      <c r="CN1028" s="24">
        <v>1146</v>
      </c>
      <c r="CO1028" s="24">
        <v>45.26</v>
      </c>
      <c r="CP1028" s="24">
        <v>562</v>
      </c>
      <c r="CQ1028" s="24">
        <v>1612</v>
      </c>
      <c r="CR1028" s="24">
        <v>1125</v>
      </c>
      <c r="CS1028" s="24">
        <v>3299</v>
      </c>
      <c r="CT1028" s="24">
        <v>465</v>
      </c>
      <c r="CU1028" s="24">
        <v>1144</v>
      </c>
      <c r="CV1028" s="24">
        <v>861</v>
      </c>
      <c r="CW1028" s="24">
        <v>381</v>
      </c>
      <c r="CX1028" s="24">
        <v>48.39</v>
      </c>
      <c r="CY1028" s="24">
        <v>81.37</v>
      </c>
      <c r="CZ1028" s="24">
        <v>70.63</v>
      </c>
      <c r="DA1028" s="24">
        <v>23.89</v>
      </c>
      <c r="DB1028" s="24">
        <v>1977</v>
      </c>
      <c r="DC1028" s="24">
        <v>21.08</v>
      </c>
      <c r="DD1028" s="24">
        <v>23.85</v>
      </c>
      <c r="DE1028" s="24">
        <v>698</v>
      </c>
      <c r="DF1028" s="24">
        <v>27.57</v>
      </c>
      <c r="DG1028" s="24">
        <v>40.6</v>
      </c>
      <c r="DH1028" s="24">
        <v>15.5</v>
      </c>
    </row>
    <row r="1029" spans="1:112" ht="12.3" customHeight="1">
      <c r="A1029" s="24">
        <v>1041</v>
      </c>
      <c r="B1029" s="24" t="s">
        <v>195</v>
      </c>
      <c r="C1029" s="24" t="s">
        <v>196</v>
      </c>
      <c r="D1029" s="25" t="s">
        <v>836</v>
      </c>
      <c r="E1029" s="25" t="s">
        <v>837</v>
      </c>
      <c r="F1029" s="25" t="s">
        <v>986</v>
      </c>
      <c r="G1029" s="25" t="s">
        <v>1967</v>
      </c>
      <c r="H1029" s="25" t="s">
        <v>195</v>
      </c>
      <c r="I1029" s="26">
        <v>14724</v>
      </c>
      <c r="J1029" s="27">
        <v>16843.854810850262</v>
      </c>
      <c r="K1029" s="27">
        <f t="shared" si="567"/>
        <v>5443.4628000000002</v>
      </c>
      <c r="L1029" s="24">
        <v>2356</v>
      </c>
      <c r="M1029" s="24">
        <v>840</v>
      </c>
      <c r="N1029" s="24">
        <v>542</v>
      </c>
      <c r="O1029" s="24">
        <f t="shared" si="568"/>
        <v>1382</v>
      </c>
      <c r="P1029" s="28">
        <v>36.97</v>
      </c>
      <c r="Q1029" s="28">
        <f t="shared" si="569"/>
        <v>0.45797705639647185</v>
      </c>
      <c r="R1029" s="29">
        <v>0.4860383536870222</v>
      </c>
      <c r="S1029" s="29">
        <v>0.12016417208012525</v>
      </c>
      <c r="T1029" s="29">
        <v>0.54715565730776339</v>
      </c>
      <c r="U1029" s="28" t="s">
        <v>515</v>
      </c>
      <c r="V1029" s="28" t="s">
        <v>129</v>
      </c>
      <c r="W1029" s="28">
        <v>0.50225630112268005</v>
      </c>
      <c r="X1029" s="27">
        <v>8459.9322139451124</v>
      </c>
      <c r="Y1029" s="30">
        <f t="shared" si="570"/>
        <v>6.774948922247245E-4</v>
      </c>
      <c r="Z1029" s="27">
        <f t="shared" si="571"/>
        <v>8078.9322139451124</v>
      </c>
      <c r="AA1029" s="27">
        <v>0</v>
      </c>
      <c r="AB1029" s="27">
        <v>0</v>
      </c>
      <c r="AC1029" s="27">
        <v>0</v>
      </c>
      <c r="AD1029" s="27">
        <v>0</v>
      </c>
      <c r="AE1029" s="27">
        <v>0</v>
      </c>
      <c r="AF1029" s="27">
        <f t="shared" si="572"/>
        <v>0</v>
      </c>
      <c r="AG1029" s="27">
        <f t="shared" si="573"/>
        <v>0</v>
      </c>
      <c r="AH1029" s="27">
        <v>0</v>
      </c>
      <c r="AI1029" s="27">
        <v>347</v>
      </c>
      <c r="AJ1029" s="27">
        <v>0</v>
      </c>
      <c r="AK1029" s="27">
        <v>0</v>
      </c>
      <c r="AL1029" s="27">
        <v>0</v>
      </c>
      <c r="AM1029" s="27">
        <v>347</v>
      </c>
      <c r="AN1029" s="27">
        <f t="shared" si="574"/>
        <v>1</v>
      </c>
      <c r="AO1029" s="27">
        <v>381</v>
      </c>
      <c r="AP1029" s="30">
        <f t="shared" si="575"/>
        <v>2.2033613462873246E-4</v>
      </c>
      <c r="AQ1029" s="30">
        <f t="shared" si="576"/>
        <v>1.0942195565730431E-3</v>
      </c>
      <c r="AR1029" s="31">
        <f t="shared" si="577"/>
        <v>4.5035821844053359E-2</v>
      </c>
      <c r="AS1029" s="31">
        <f t="shared" si="565"/>
        <v>4.5035821844053359E-2</v>
      </c>
      <c r="AT1029" s="32">
        <f t="shared" si="578"/>
        <v>2.2619525297414237E-2</v>
      </c>
      <c r="AU1029" s="24">
        <v>1045.69761893742</v>
      </c>
      <c r="AV1029" s="28">
        <f t="shared" si="579"/>
        <v>2.9039592195594675E-2</v>
      </c>
      <c r="AW1029" s="30">
        <f t="shared" si="580"/>
        <v>3.7296245815378364E-4</v>
      </c>
      <c r="AX1029" s="33">
        <f t="shared" si="581"/>
        <v>2.9039592195594675E-2</v>
      </c>
      <c r="AY1029" s="30">
        <f t="shared" si="582"/>
        <v>-7.2125709841925939E-4</v>
      </c>
      <c r="AZ1029" s="31">
        <f t="shared" si="583"/>
        <v>0.88872879732781751</v>
      </c>
      <c r="BA1029" s="31">
        <f t="shared" ref="BA1029:BA1060" si="593">AU1029-AI1029</f>
        <v>698.69761893741997</v>
      </c>
      <c r="BB1029" s="33">
        <f t="shared" si="584"/>
        <v>0.33183588995124824</v>
      </c>
      <c r="BC1029" s="31">
        <f t="shared" si="585"/>
        <v>0.46793558107014482</v>
      </c>
      <c r="BD1029" s="30">
        <f t="shared" si="586"/>
        <v>4.5715875759599206E-4</v>
      </c>
      <c r="BE1029" s="31">
        <f t="shared" si="587"/>
        <v>0.94383037264593295</v>
      </c>
      <c r="BF1029" s="31">
        <f t="shared" si="588"/>
        <v>0.48225472288694587</v>
      </c>
      <c r="BG1029" s="31">
        <f t="shared" si="589"/>
        <v>0.73189995704659316</v>
      </c>
      <c r="BH1029" s="24">
        <v>57.73</v>
      </c>
      <c r="BI1029" s="24">
        <v>240.83472238799999</v>
      </c>
      <c r="BJ1029" s="24">
        <f t="shared" si="563"/>
        <v>69.939478177543464</v>
      </c>
      <c r="BK1029" s="28">
        <f t="shared" si="564"/>
        <v>3.4969739088771733E-2</v>
      </c>
      <c r="BL1029" s="28" t="str">
        <f t="shared" si="590"/>
        <v>TRUEFALSE</v>
      </c>
      <c r="BM1029" s="24" t="str">
        <f t="shared" si="591"/>
        <v>FALSETRUE</v>
      </c>
      <c r="BN1029" s="28">
        <v>0.41979999999999995</v>
      </c>
      <c r="BO1029" s="28">
        <f t="shared" si="592"/>
        <v>0.37315555555555552</v>
      </c>
      <c r="BP1029" s="24">
        <v>13.43</v>
      </c>
      <c r="BQ1029" s="24">
        <f t="shared" si="566"/>
        <v>260.25</v>
      </c>
      <c r="BR1029" s="24">
        <v>8</v>
      </c>
      <c r="BS1029" s="28">
        <v>15.21</v>
      </c>
      <c r="BT1029" s="28">
        <v>2239.5204000000003</v>
      </c>
      <c r="BU1029" s="24">
        <v>1.18</v>
      </c>
      <c r="BV1029" s="28">
        <v>48.339999999999996</v>
      </c>
      <c r="BW1029" s="28">
        <v>7117.5815999999995</v>
      </c>
      <c r="BX1029" s="24">
        <v>4165</v>
      </c>
      <c r="BY1029" s="24">
        <v>9922</v>
      </c>
      <c r="BZ1029" s="24">
        <v>637</v>
      </c>
      <c r="CA1029" s="24">
        <v>3350</v>
      </c>
      <c r="CB1029" s="24">
        <v>1689</v>
      </c>
      <c r="CC1029" s="24">
        <v>9685</v>
      </c>
      <c r="CD1029" s="24">
        <v>48.4</v>
      </c>
      <c r="CE1029" s="24">
        <v>28.41</v>
      </c>
      <c r="CF1029" s="24">
        <v>112.01</v>
      </c>
      <c r="CG1029" s="24">
        <v>8500</v>
      </c>
      <c r="CH1029" s="24">
        <v>6224</v>
      </c>
      <c r="CI1029" s="24">
        <v>42.27</v>
      </c>
      <c r="CJ1029" s="24" t="s">
        <v>98</v>
      </c>
      <c r="CK1029" s="24">
        <v>3826</v>
      </c>
      <c r="CL1029" s="28">
        <v>1</v>
      </c>
      <c r="CM1029" s="28">
        <v>3.83</v>
      </c>
      <c r="CN1029" s="24">
        <v>1004</v>
      </c>
      <c r="CO1029" s="24">
        <v>26.29</v>
      </c>
      <c r="CP1029" s="24">
        <v>538</v>
      </c>
      <c r="CQ1029" s="24">
        <v>1226</v>
      </c>
      <c r="CR1029" s="24">
        <v>318</v>
      </c>
      <c r="CS1029" s="24">
        <v>2082</v>
      </c>
      <c r="CT1029" s="24">
        <v>647</v>
      </c>
      <c r="CU1029" s="24">
        <v>1404</v>
      </c>
      <c r="CV1029" s="24">
        <v>959</v>
      </c>
      <c r="CW1029" s="24">
        <v>574</v>
      </c>
      <c r="CX1029" s="24">
        <v>56.31</v>
      </c>
      <c r="CY1029" s="24">
        <v>84.68</v>
      </c>
      <c r="CZ1029" s="24">
        <v>68.75</v>
      </c>
      <c r="DA1029" s="24">
        <v>28.84</v>
      </c>
      <c r="DB1029" s="24">
        <v>1599</v>
      </c>
      <c r="DC1029" s="24">
        <v>15.43</v>
      </c>
      <c r="DD1029" s="24">
        <v>17.28</v>
      </c>
      <c r="DE1029" s="24">
        <v>757</v>
      </c>
      <c r="DF1029" s="24">
        <v>19.82</v>
      </c>
      <c r="DG1029" s="24">
        <v>6.26</v>
      </c>
      <c r="DH1029" s="24">
        <v>9.9499999999999993</v>
      </c>
    </row>
    <row r="1030" spans="1:112" ht="12.3" customHeight="1">
      <c r="A1030" s="24">
        <v>1042</v>
      </c>
      <c r="B1030" s="24" t="s">
        <v>195</v>
      </c>
      <c r="C1030" s="24" t="s">
        <v>196</v>
      </c>
      <c r="D1030" s="25" t="s">
        <v>836</v>
      </c>
      <c r="E1030" s="25" t="s">
        <v>837</v>
      </c>
      <c r="F1030" s="25" t="s">
        <v>1672</v>
      </c>
      <c r="G1030" s="25" t="s">
        <v>1673</v>
      </c>
      <c r="H1030" s="25" t="s">
        <v>195</v>
      </c>
      <c r="I1030" s="26">
        <v>11124</v>
      </c>
      <c r="J1030" s="27">
        <v>12725.552901106921</v>
      </c>
      <c r="K1030" s="27">
        <f t="shared" si="567"/>
        <v>3083.5727999999999</v>
      </c>
      <c r="L1030" s="24">
        <v>2041</v>
      </c>
      <c r="M1030" s="24">
        <v>498</v>
      </c>
      <c r="N1030" s="24">
        <v>285</v>
      </c>
      <c r="O1030" s="24">
        <f t="shared" si="568"/>
        <v>783</v>
      </c>
      <c r="P1030" s="28">
        <v>27.72</v>
      </c>
      <c r="Q1030" s="28">
        <f t="shared" si="569"/>
        <v>0.41214330419490752</v>
      </c>
      <c r="R1030" s="29">
        <v>0.4860383536870222</v>
      </c>
      <c r="S1030" s="29">
        <v>0.12016417208012525</v>
      </c>
      <c r="T1030" s="29">
        <v>0.54715565730776339</v>
      </c>
      <c r="U1030" s="28" t="s">
        <v>515</v>
      </c>
      <c r="V1030" s="28" t="s">
        <v>129</v>
      </c>
      <c r="W1030" s="28">
        <v>0.37659033451773577</v>
      </c>
      <c r="X1030" s="27">
        <v>4792.3202239509983</v>
      </c>
      <c r="Y1030" s="30">
        <f t="shared" si="570"/>
        <v>3.8378232727209819E-4</v>
      </c>
      <c r="Z1030" s="27">
        <f t="shared" si="571"/>
        <v>4792.3202239509983</v>
      </c>
      <c r="AA1030" s="27">
        <v>0</v>
      </c>
      <c r="AB1030" s="27">
        <v>0</v>
      </c>
      <c r="AC1030" s="27">
        <v>0</v>
      </c>
      <c r="AD1030" s="27">
        <v>0</v>
      </c>
      <c r="AE1030" s="27">
        <v>0</v>
      </c>
      <c r="AF1030" s="27">
        <f t="shared" si="572"/>
        <v>0</v>
      </c>
      <c r="AG1030" s="27">
        <f t="shared" si="573"/>
        <v>0</v>
      </c>
      <c r="AH1030" s="27">
        <v>0</v>
      </c>
      <c r="AI1030" s="27">
        <v>0</v>
      </c>
      <c r="AJ1030" s="27">
        <v>0</v>
      </c>
      <c r="AK1030" s="27">
        <v>0</v>
      </c>
      <c r="AL1030" s="27">
        <v>0</v>
      </c>
      <c r="AM1030" s="27">
        <v>0</v>
      </c>
      <c r="AN1030" s="27">
        <f t="shared" si="574"/>
        <v>0</v>
      </c>
      <c r="AO1030" s="27">
        <v>0</v>
      </c>
      <c r="AP1030" s="30">
        <f t="shared" si="575"/>
        <v>0</v>
      </c>
      <c r="AQ1030" s="30">
        <f t="shared" si="576"/>
        <v>0</v>
      </c>
      <c r="AR1030" s="31">
        <f t="shared" si="577"/>
        <v>0</v>
      </c>
      <c r="AS1030" s="31">
        <f t="shared" si="565"/>
        <v>0</v>
      </c>
      <c r="AT1030" s="32">
        <f t="shared" si="578"/>
        <v>0</v>
      </c>
      <c r="AU1030" s="24">
        <v>706.48346755527234</v>
      </c>
      <c r="AV1030" s="28">
        <f t="shared" si="579"/>
        <v>1.9619430530579161E-2</v>
      </c>
      <c r="AW1030" s="30">
        <f t="shared" si="580"/>
        <v>2.5197705907771794E-4</v>
      </c>
      <c r="AX1030" s="33">
        <f t="shared" si="581"/>
        <v>1.9619430530579161E-2</v>
      </c>
      <c r="AY1030" s="30">
        <f t="shared" si="582"/>
        <v>2.5197705907771794E-4</v>
      </c>
      <c r="AZ1030" s="31">
        <f t="shared" si="583"/>
        <v>0.89671235416211004</v>
      </c>
      <c r="BA1030" s="31">
        <f t="shared" si="593"/>
        <v>706.48346755527234</v>
      </c>
      <c r="BB1030" s="33">
        <f t="shared" si="584"/>
        <v>0</v>
      </c>
      <c r="BC1030" s="31">
        <f t="shared" si="585"/>
        <v>0.46745671279323714</v>
      </c>
      <c r="BD1030" s="30">
        <f t="shared" si="586"/>
        <v>3.8378232727209819E-4</v>
      </c>
      <c r="BE1030" s="31">
        <f t="shared" si="587"/>
        <v>0.94354623688838468</v>
      </c>
      <c r="BF1030" s="31">
        <f t="shared" si="588"/>
        <v>0.44017345124446416</v>
      </c>
      <c r="BG1030" s="31">
        <f t="shared" si="589"/>
        <v>0.66803478487529111</v>
      </c>
      <c r="BH1030" s="24">
        <v>78.34</v>
      </c>
      <c r="BI1030" s="24">
        <v>236.91606581799999</v>
      </c>
      <c r="BJ1030" s="24">
        <f t="shared" si="563"/>
        <v>53.713338760583461</v>
      </c>
      <c r="BK1030" s="28">
        <f t="shared" si="564"/>
        <v>2.6856669380291732E-2</v>
      </c>
      <c r="BL1030" s="28" t="str">
        <f t="shared" si="590"/>
        <v>FALSETRUE</v>
      </c>
      <c r="BM1030" s="24" t="str">
        <f t="shared" si="591"/>
        <v>FALSETRUE</v>
      </c>
      <c r="BN1030" s="28">
        <v>0.40869999999999995</v>
      </c>
      <c r="BO1030" s="28">
        <f t="shared" si="592"/>
        <v>0.36328888888888883</v>
      </c>
      <c r="BP1030" s="24">
        <v>11.65</v>
      </c>
      <c r="BQ1030" s="24">
        <f t="shared" si="566"/>
        <v>625.33333333333337</v>
      </c>
      <c r="BR1030" s="24">
        <v>3</v>
      </c>
      <c r="BS1030" s="28">
        <v>17.02</v>
      </c>
      <c r="BT1030" s="28">
        <v>1893.3047999999999</v>
      </c>
      <c r="BU1030" s="24">
        <v>2.06</v>
      </c>
      <c r="BV1030" s="28">
        <v>21.02</v>
      </c>
      <c r="BW1030" s="28">
        <v>2338.2647999999999</v>
      </c>
      <c r="BX1030" s="24">
        <v>3087</v>
      </c>
      <c r="BY1030" s="24">
        <v>7554</v>
      </c>
      <c r="BZ1030" s="24">
        <v>483</v>
      </c>
      <c r="CA1030" s="24">
        <v>2479</v>
      </c>
      <c r="CB1030" s="24">
        <v>1239</v>
      </c>
      <c r="CC1030" s="24">
        <v>7406</v>
      </c>
      <c r="CD1030" s="24">
        <v>47.26</v>
      </c>
      <c r="CE1030" s="24">
        <v>28.35</v>
      </c>
      <c r="CF1030" s="24">
        <v>111.93</v>
      </c>
      <c r="CG1030" s="24">
        <v>8715</v>
      </c>
      <c r="CH1030" s="24">
        <v>2409</v>
      </c>
      <c r="CI1030" s="24">
        <v>21.66</v>
      </c>
      <c r="CJ1030" s="24" t="s">
        <v>98</v>
      </c>
      <c r="CK1030" s="24">
        <v>2895</v>
      </c>
      <c r="CL1030" s="28">
        <v>1.01</v>
      </c>
      <c r="CM1030" s="28">
        <v>3.86</v>
      </c>
      <c r="CN1030" s="24">
        <v>625</v>
      </c>
      <c r="CO1030" s="24">
        <v>21.65</v>
      </c>
      <c r="CP1030" s="24">
        <v>417</v>
      </c>
      <c r="CQ1030" s="24">
        <v>858</v>
      </c>
      <c r="CR1030" s="24">
        <v>601</v>
      </c>
      <c r="CS1030" s="24">
        <v>1876</v>
      </c>
      <c r="CT1030" s="24">
        <v>497</v>
      </c>
      <c r="CU1030" s="24">
        <v>1111</v>
      </c>
      <c r="CV1030" s="24">
        <v>743</v>
      </c>
      <c r="CW1030" s="24">
        <v>569</v>
      </c>
      <c r="CX1030" s="24">
        <v>60.02</v>
      </c>
      <c r="CY1030" s="24">
        <v>90.4</v>
      </c>
      <c r="CZ1030" s="24">
        <v>72.14</v>
      </c>
      <c r="DA1030" s="24">
        <v>35.81</v>
      </c>
      <c r="DB1030" s="24">
        <v>1053</v>
      </c>
      <c r="DC1030" s="24">
        <v>9.8000000000000007</v>
      </c>
      <c r="DD1030" s="24">
        <v>13.34</v>
      </c>
      <c r="DE1030" s="24">
        <v>325</v>
      </c>
      <c r="DF1030" s="24">
        <v>11.26</v>
      </c>
      <c r="DG1030" s="24">
        <v>7.83</v>
      </c>
      <c r="DH1030" s="24">
        <v>5.88</v>
      </c>
    </row>
    <row r="1031" spans="1:112" ht="12.3" customHeight="1">
      <c r="A1031" s="24">
        <v>1043</v>
      </c>
      <c r="B1031" s="24" t="s">
        <v>195</v>
      </c>
      <c r="C1031" s="24" t="s">
        <v>196</v>
      </c>
      <c r="D1031" s="25" t="s">
        <v>836</v>
      </c>
      <c r="E1031" s="25" t="s">
        <v>837</v>
      </c>
      <c r="F1031" s="25" t="s">
        <v>1976</v>
      </c>
      <c r="G1031" s="25" t="s">
        <v>1977</v>
      </c>
      <c r="H1031" s="25" t="s">
        <v>195</v>
      </c>
      <c r="I1031" s="26">
        <v>9379</v>
      </c>
      <c r="J1031" s="27">
        <v>10729.320447634107</v>
      </c>
      <c r="K1031" s="27">
        <f t="shared" si="567"/>
        <v>3844.4520999999995</v>
      </c>
      <c r="L1031" s="24">
        <v>1336</v>
      </c>
      <c r="M1031" s="24">
        <v>531</v>
      </c>
      <c r="N1031" s="24">
        <v>397</v>
      </c>
      <c r="O1031" s="24">
        <f t="shared" si="568"/>
        <v>928</v>
      </c>
      <c r="P1031" s="28">
        <v>40.989999999999995</v>
      </c>
      <c r="Q1031" s="28">
        <f t="shared" si="569"/>
        <v>0.47750965474115409</v>
      </c>
      <c r="R1031" s="29">
        <v>0.4860383536870222</v>
      </c>
      <c r="S1031" s="29">
        <v>0.12016417208012525</v>
      </c>
      <c r="T1031" s="29">
        <v>0.54715565730776339</v>
      </c>
      <c r="U1031" s="28" t="s">
        <v>515</v>
      </c>
      <c r="V1031" s="28" t="s">
        <v>129</v>
      </c>
      <c r="W1031" s="28">
        <v>0.55687005093369357</v>
      </c>
      <c r="X1031" s="27">
        <v>5974.8372241579254</v>
      </c>
      <c r="Y1031" s="30">
        <f t="shared" si="570"/>
        <v>4.7848157631436651E-4</v>
      </c>
      <c r="Z1031" s="27">
        <f t="shared" si="571"/>
        <v>5974.8372241579254</v>
      </c>
      <c r="AA1031" s="27">
        <v>0</v>
      </c>
      <c r="AB1031" s="27">
        <v>0</v>
      </c>
      <c r="AC1031" s="27">
        <v>0</v>
      </c>
      <c r="AD1031" s="27">
        <v>0</v>
      </c>
      <c r="AE1031" s="27">
        <v>0</v>
      </c>
      <c r="AF1031" s="27">
        <f t="shared" si="572"/>
        <v>0</v>
      </c>
      <c r="AG1031" s="27">
        <f t="shared" si="573"/>
        <v>0</v>
      </c>
      <c r="AH1031" s="27">
        <v>0</v>
      </c>
      <c r="AI1031" s="27">
        <v>0</v>
      </c>
      <c r="AJ1031" s="27">
        <v>0</v>
      </c>
      <c r="AK1031" s="27">
        <v>0</v>
      </c>
      <c r="AL1031" s="27">
        <v>0</v>
      </c>
      <c r="AM1031" s="27">
        <v>0</v>
      </c>
      <c r="AN1031" s="27">
        <f t="shared" si="574"/>
        <v>0</v>
      </c>
      <c r="AO1031" s="27">
        <v>0</v>
      </c>
      <c r="AP1031" s="30">
        <f t="shared" si="575"/>
        <v>0</v>
      </c>
      <c r="AQ1031" s="30">
        <f t="shared" si="576"/>
        <v>0</v>
      </c>
      <c r="AR1031" s="31">
        <f t="shared" si="577"/>
        <v>0</v>
      </c>
      <c r="AS1031" s="31">
        <f t="shared" si="565"/>
        <v>0</v>
      </c>
      <c r="AT1031" s="32">
        <f t="shared" si="578"/>
        <v>0</v>
      </c>
      <c r="AU1031" s="24">
        <v>350.82813208822694</v>
      </c>
      <c r="AV1031" s="28">
        <f t="shared" si="579"/>
        <v>9.7426882323177876E-3</v>
      </c>
      <c r="AW1031" s="30">
        <f t="shared" si="580"/>
        <v>1.2512768525387252E-4</v>
      </c>
      <c r="AX1031" s="33">
        <f t="shared" si="581"/>
        <v>9.7426882323177876E-3</v>
      </c>
      <c r="AY1031" s="30">
        <f t="shared" si="582"/>
        <v>1.2512768525387252E-4</v>
      </c>
      <c r="AZ1031" s="31">
        <f t="shared" si="583"/>
        <v>0.89567179349383097</v>
      </c>
      <c r="BA1031" s="31">
        <f t="shared" si="593"/>
        <v>350.82813208822694</v>
      </c>
      <c r="BB1031" s="33">
        <f t="shared" si="584"/>
        <v>0</v>
      </c>
      <c r="BC1031" s="31">
        <f t="shared" si="585"/>
        <v>0.46381761180439035</v>
      </c>
      <c r="BD1031" s="30">
        <f t="shared" si="586"/>
        <v>4.7848157631436651E-4</v>
      </c>
      <c r="BE1031" s="31">
        <f t="shared" si="587"/>
        <v>0.94391294105683621</v>
      </c>
      <c r="BF1031" s="31">
        <f t="shared" si="588"/>
        <v>0.50042049118894805</v>
      </c>
      <c r="BG1031" s="31">
        <f t="shared" si="589"/>
        <v>0.75946946421567196</v>
      </c>
      <c r="BH1031" s="24">
        <v>54.52</v>
      </c>
      <c r="BI1031" s="24">
        <v>596.18271857100001</v>
      </c>
      <c r="BJ1031" s="24">
        <f t="shared" si="563"/>
        <v>17.996698182314624</v>
      </c>
      <c r="BK1031" s="28">
        <f t="shared" si="564"/>
        <v>8.9983490911573118E-3</v>
      </c>
      <c r="BL1031" s="28" t="str">
        <f t="shared" si="590"/>
        <v>TRUEFALSE</v>
      </c>
      <c r="BM1031" s="24" t="str">
        <f t="shared" si="591"/>
        <v>FALSETRUE</v>
      </c>
      <c r="BN1031" s="28">
        <v>0.38079999999999997</v>
      </c>
      <c r="BO1031" s="28">
        <f t="shared" si="592"/>
        <v>0.33848888888888884</v>
      </c>
      <c r="BP1031" s="24">
        <v>25.32</v>
      </c>
      <c r="BQ1031" s="24">
        <f t="shared" si="566"/>
        <v>210</v>
      </c>
      <c r="BR1031" s="24">
        <v>3</v>
      </c>
      <c r="BS1031" s="28">
        <v>45.14</v>
      </c>
      <c r="BT1031" s="28">
        <v>4233.6806000000006</v>
      </c>
      <c r="BU1031" s="24">
        <v>2.33</v>
      </c>
      <c r="BV1031" s="28">
        <v>65.239999999999995</v>
      </c>
      <c r="BW1031" s="28">
        <v>6118.8595999999998</v>
      </c>
      <c r="BX1031" s="24">
        <v>2493</v>
      </c>
      <c r="BY1031" s="24">
        <v>6546</v>
      </c>
      <c r="BZ1031" s="24">
        <v>340</v>
      </c>
      <c r="CA1031" s="24">
        <v>2021</v>
      </c>
      <c r="CB1031" s="24">
        <v>997</v>
      </c>
      <c r="CC1031" s="24">
        <v>6361</v>
      </c>
      <c r="CD1031" s="24">
        <v>43.28</v>
      </c>
      <c r="CE1031" s="24">
        <v>27.61</v>
      </c>
      <c r="CF1031" s="24">
        <v>155.91</v>
      </c>
      <c r="CG1031" s="24">
        <v>5113</v>
      </c>
      <c r="CH1031" s="24">
        <v>4266</v>
      </c>
      <c r="CI1031" s="24">
        <v>45.48</v>
      </c>
      <c r="CJ1031" s="24" t="s">
        <v>98</v>
      </c>
      <c r="CK1031" s="24">
        <v>2315</v>
      </c>
      <c r="CL1031" s="28">
        <v>1.02</v>
      </c>
      <c r="CM1031" s="28">
        <v>3.84</v>
      </c>
      <c r="CN1031" s="24">
        <v>459</v>
      </c>
      <c r="CO1031" s="24">
        <v>19.84</v>
      </c>
      <c r="CP1031" s="24">
        <v>29</v>
      </c>
      <c r="CQ1031" s="24">
        <v>278</v>
      </c>
      <c r="CR1031" s="24">
        <v>323</v>
      </c>
      <c r="CS1031" s="24">
        <v>630</v>
      </c>
      <c r="CT1031" s="24">
        <v>294</v>
      </c>
      <c r="CU1031" s="24">
        <v>805</v>
      </c>
      <c r="CV1031" s="24">
        <v>450</v>
      </c>
      <c r="CW1031" s="24">
        <v>192</v>
      </c>
      <c r="CX1031" s="24">
        <v>42.67</v>
      </c>
      <c r="CY1031" s="24">
        <v>81.400000000000006</v>
      </c>
      <c r="CZ1031" s="24">
        <v>53.96</v>
      </c>
      <c r="DA1031" s="24">
        <v>12.62</v>
      </c>
      <c r="DB1031" s="24">
        <v>1954</v>
      </c>
      <c r="DC1031" s="24">
        <v>19.21</v>
      </c>
      <c r="DD1031" s="24">
        <v>21.09</v>
      </c>
      <c r="DE1031" s="24">
        <v>446</v>
      </c>
      <c r="DF1031" s="24">
        <v>19.27</v>
      </c>
      <c r="DG1031" s="24">
        <v>8.69</v>
      </c>
      <c r="DH1031" s="24">
        <v>12.1</v>
      </c>
    </row>
    <row r="1032" spans="1:112" ht="12.3" customHeight="1">
      <c r="A1032" s="24">
        <v>1044</v>
      </c>
      <c r="B1032" s="24" t="s">
        <v>195</v>
      </c>
      <c r="C1032" s="24" t="s">
        <v>196</v>
      </c>
      <c r="D1032" s="25" t="s">
        <v>476</v>
      </c>
      <c r="E1032" s="25" t="s">
        <v>264</v>
      </c>
      <c r="F1032" s="25" t="s">
        <v>477</v>
      </c>
      <c r="G1032" s="25" t="s">
        <v>478</v>
      </c>
      <c r="H1032" s="25" t="s">
        <v>195</v>
      </c>
      <c r="I1032" s="26">
        <v>85482</v>
      </c>
      <c r="J1032" s="27">
        <v>75783.807700464196</v>
      </c>
      <c r="K1032" s="27">
        <f t="shared" si="567"/>
        <v>15309.826200000001</v>
      </c>
      <c r="L1032" s="24">
        <v>18317</v>
      </c>
      <c r="M1032" s="24">
        <v>3316</v>
      </c>
      <c r="N1032" s="24">
        <v>681</v>
      </c>
      <c r="O1032" s="24">
        <f t="shared" si="568"/>
        <v>3997</v>
      </c>
      <c r="P1032" s="28">
        <v>17.91</v>
      </c>
      <c r="Q1032" s="28">
        <f t="shared" si="569"/>
        <v>0.3546997741171064</v>
      </c>
      <c r="R1032" s="29">
        <v>0.34447502266471042</v>
      </c>
      <c r="S1032" s="29">
        <v>0.18883169052490767</v>
      </c>
      <c r="T1032" s="29">
        <v>0.29121573751201085</v>
      </c>
      <c r="U1032" s="28" t="s">
        <v>267</v>
      </c>
      <c r="V1032" s="28" t="s">
        <v>119</v>
      </c>
      <c r="W1032" s="28">
        <v>0.21884802728512434</v>
      </c>
      <c r="X1032" s="27">
        <v>16585.136815401806</v>
      </c>
      <c r="Y1032" s="30">
        <f t="shared" si="570"/>
        <v>1.3281838666226291E-3</v>
      </c>
      <c r="Z1032" s="27">
        <f t="shared" si="571"/>
        <v>16585.136815401806</v>
      </c>
      <c r="AA1032" s="27">
        <v>0</v>
      </c>
      <c r="AB1032" s="27">
        <v>0</v>
      </c>
      <c r="AC1032" s="27">
        <v>0</v>
      </c>
      <c r="AD1032" s="27">
        <v>0</v>
      </c>
      <c r="AE1032" s="27">
        <v>23112</v>
      </c>
      <c r="AF1032" s="27">
        <f t="shared" si="572"/>
        <v>23112</v>
      </c>
      <c r="AG1032" s="27">
        <f t="shared" si="573"/>
        <v>1</v>
      </c>
      <c r="AH1032" s="27">
        <v>0</v>
      </c>
      <c r="AI1032" s="27">
        <v>0</v>
      </c>
      <c r="AJ1032" s="27">
        <v>0</v>
      </c>
      <c r="AK1032" s="27">
        <v>0</v>
      </c>
      <c r="AL1032" s="27">
        <v>23112</v>
      </c>
      <c r="AM1032" s="27">
        <v>23112</v>
      </c>
      <c r="AN1032" s="27">
        <f t="shared" si="574"/>
        <v>1</v>
      </c>
      <c r="AO1032" s="27">
        <v>0</v>
      </c>
      <c r="AP1032" s="30">
        <f t="shared" si="575"/>
        <v>0</v>
      </c>
      <c r="AQ1032" s="30">
        <f t="shared" si="576"/>
        <v>0</v>
      </c>
      <c r="AR1032" s="31">
        <f t="shared" si="577"/>
        <v>0</v>
      </c>
      <c r="AS1032" s="31">
        <f t="shared" si="565"/>
        <v>0</v>
      </c>
      <c r="AT1032" s="32">
        <f t="shared" si="578"/>
        <v>0</v>
      </c>
      <c r="AU1032" s="24">
        <v>6225.7886802072171</v>
      </c>
      <c r="AV1032" s="28">
        <f t="shared" si="579"/>
        <v>0.17289354120637704</v>
      </c>
      <c r="AW1032" s="30">
        <f t="shared" si="580"/>
        <v>2.2205132803836325E-3</v>
      </c>
      <c r="AX1032" s="33">
        <f t="shared" si="581"/>
        <v>0.17289354120637704</v>
      </c>
      <c r="AY1032" s="30">
        <f t="shared" si="582"/>
        <v>2.2205132803836325E-3</v>
      </c>
      <c r="AZ1032" s="31">
        <f t="shared" si="583"/>
        <v>0.91286049352004039</v>
      </c>
      <c r="BA1032" s="31">
        <f t="shared" si="593"/>
        <v>6225.7886802072171</v>
      </c>
      <c r="BB1032" s="33">
        <f t="shared" si="584"/>
        <v>0</v>
      </c>
      <c r="BC1032" s="31">
        <f t="shared" si="585"/>
        <v>0.47674301913037592</v>
      </c>
      <c r="BD1032" s="30">
        <f t="shared" si="586"/>
        <v>1.3281838666226291E-3</v>
      </c>
      <c r="BE1032" s="31">
        <f t="shared" si="587"/>
        <v>0.94720324562577562</v>
      </c>
      <c r="BF1032" s="31">
        <f t="shared" si="588"/>
        <v>0.38912648559250756</v>
      </c>
      <c r="BG1032" s="31">
        <f t="shared" si="589"/>
        <v>0.5905627142144414</v>
      </c>
      <c r="BH1032" s="24">
        <v>100</v>
      </c>
      <c r="BI1032" s="24">
        <v>82.4834530105</v>
      </c>
      <c r="BJ1032" s="24">
        <f t="shared" si="563"/>
        <v>918.77588697477358</v>
      </c>
      <c r="BK1032" s="28">
        <f t="shared" si="564"/>
        <v>0.45938794348738682</v>
      </c>
      <c r="BL1032" s="28" t="str">
        <f t="shared" si="590"/>
        <v>FALSETRUE</v>
      </c>
      <c r="BM1032" s="24" t="str">
        <f t="shared" si="591"/>
        <v>FALSETRUE</v>
      </c>
      <c r="BN1032" s="28">
        <v>0.35810000000000003</v>
      </c>
      <c r="BO1032" s="28">
        <f t="shared" si="592"/>
        <v>0.31831111111111116</v>
      </c>
      <c r="BP1032" s="24">
        <v>2.35</v>
      </c>
      <c r="BQ1032" s="24">
        <f t="shared" si="566"/>
        <v>406.4</v>
      </c>
      <c r="BR1032" s="24">
        <v>70</v>
      </c>
      <c r="BS1032" s="28">
        <v>1.88</v>
      </c>
      <c r="BT1032" s="28">
        <v>1607.0615999999998</v>
      </c>
      <c r="BU1032" s="24">
        <v>0.09</v>
      </c>
      <c r="BV1032" s="28">
        <v>1.6800000000000002</v>
      </c>
      <c r="BW1032" s="28">
        <v>1436.0976000000001</v>
      </c>
      <c r="BX1032" s="24">
        <v>21267</v>
      </c>
      <c r="BY1032" s="24">
        <v>59390</v>
      </c>
      <c r="BZ1032" s="24">
        <v>4825</v>
      </c>
      <c r="CA1032" s="24">
        <v>17070</v>
      </c>
      <c r="CB1032" s="24">
        <v>8862</v>
      </c>
      <c r="CC1032" s="24">
        <v>59550</v>
      </c>
      <c r="CD1032" s="24">
        <v>43.93</v>
      </c>
      <c r="CE1032" s="24">
        <v>30.16</v>
      </c>
      <c r="CF1032" s="24">
        <v>97.76</v>
      </c>
      <c r="CG1032" s="24">
        <v>85482</v>
      </c>
      <c r="CH1032" s="24">
        <v>0</v>
      </c>
      <c r="CI1032" s="24">
        <v>0</v>
      </c>
      <c r="CJ1032" s="24" t="s">
        <v>98</v>
      </c>
      <c r="CK1032" s="24">
        <v>23124</v>
      </c>
      <c r="CL1032" s="28">
        <v>1.01</v>
      </c>
      <c r="CM1032" s="28">
        <v>3.72</v>
      </c>
      <c r="CN1032" s="24">
        <v>8258</v>
      </c>
      <c r="CO1032" s="24">
        <v>35.799999999999997</v>
      </c>
      <c r="CP1032" s="24">
        <v>6359</v>
      </c>
      <c r="CQ1032" s="24">
        <v>12934</v>
      </c>
      <c r="CR1032" s="24">
        <v>9080</v>
      </c>
      <c r="CS1032" s="24">
        <v>28448</v>
      </c>
      <c r="CT1032" s="24">
        <v>3949</v>
      </c>
      <c r="CU1032" s="24">
        <v>8311</v>
      </c>
      <c r="CV1032" s="24">
        <v>6523</v>
      </c>
      <c r="CW1032" s="24">
        <v>6822</v>
      </c>
      <c r="CX1032" s="24">
        <v>70.540000000000006</v>
      </c>
      <c r="CY1032" s="24">
        <v>96.58</v>
      </c>
      <c r="CZ1032" s="24">
        <v>88.52</v>
      </c>
      <c r="DA1032" s="24">
        <v>57.65</v>
      </c>
      <c r="DB1032" s="24">
        <v>1677</v>
      </c>
      <c r="DC1032" s="24">
        <v>4.3</v>
      </c>
      <c r="DD1032" s="24">
        <v>10.65</v>
      </c>
      <c r="DE1032" s="24">
        <v>1217</v>
      </c>
      <c r="DF1032" s="24">
        <v>5.28</v>
      </c>
      <c r="DG1032" s="24">
        <v>2.1800000000000002</v>
      </c>
      <c r="DH1032" s="24">
        <v>2.2599999999999998</v>
      </c>
    </row>
    <row r="1033" spans="1:112" ht="12.3" customHeight="1">
      <c r="A1033" s="24">
        <v>1045</v>
      </c>
      <c r="B1033" s="24" t="s">
        <v>195</v>
      </c>
      <c r="C1033" s="24" t="s">
        <v>196</v>
      </c>
      <c r="D1033" s="25" t="s">
        <v>476</v>
      </c>
      <c r="E1033" s="25" t="s">
        <v>264</v>
      </c>
      <c r="F1033" s="25" t="s">
        <v>265</v>
      </c>
      <c r="G1033" s="25" t="s">
        <v>1016</v>
      </c>
      <c r="H1033" s="25" t="s">
        <v>195</v>
      </c>
      <c r="I1033" s="26">
        <v>52732</v>
      </c>
      <c r="J1033" s="27">
        <v>46749.39458202754</v>
      </c>
      <c r="K1033" s="27">
        <f t="shared" si="567"/>
        <v>14880.9704</v>
      </c>
      <c r="L1033" s="24">
        <v>9293</v>
      </c>
      <c r="M1033" s="24">
        <v>2788</v>
      </c>
      <c r="N1033" s="24">
        <v>866</v>
      </c>
      <c r="O1033" s="24">
        <f t="shared" si="568"/>
        <v>3654</v>
      </c>
      <c r="P1033" s="28">
        <v>28.220000000000002</v>
      </c>
      <c r="Q1033" s="28">
        <f t="shared" si="569"/>
        <v>0.40053293082244884</v>
      </c>
      <c r="R1033" s="29">
        <v>0.34447502266471042</v>
      </c>
      <c r="S1033" s="29">
        <v>0.18883169052490767</v>
      </c>
      <c r="T1033" s="29">
        <v>0.29121573751201085</v>
      </c>
      <c r="U1033" s="28" t="s">
        <v>267</v>
      </c>
      <c r="V1033" s="28" t="s">
        <v>119</v>
      </c>
      <c r="W1033" s="28">
        <v>0.34482921998806304</v>
      </c>
      <c r="X1033" s="27">
        <v>16120.557268634737</v>
      </c>
      <c r="Y1033" s="30">
        <f t="shared" si="570"/>
        <v>1.2909790448809202E-3</v>
      </c>
      <c r="Z1033" s="27">
        <f t="shared" si="571"/>
        <v>14141.557268634737</v>
      </c>
      <c r="AA1033" s="27">
        <v>0</v>
      </c>
      <c r="AB1033" s="27">
        <v>1886</v>
      </c>
      <c r="AC1033" s="27">
        <v>0</v>
      </c>
      <c r="AD1033" s="27">
        <v>0</v>
      </c>
      <c r="AE1033" s="27">
        <v>0</v>
      </c>
      <c r="AF1033" s="27">
        <f t="shared" si="572"/>
        <v>1886</v>
      </c>
      <c r="AG1033" s="27">
        <f t="shared" si="573"/>
        <v>1</v>
      </c>
      <c r="AH1033" s="27">
        <v>0</v>
      </c>
      <c r="AI1033" s="27">
        <v>2005</v>
      </c>
      <c r="AJ1033" s="27">
        <v>0</v>
      </c>
      <c r="AK1033" s="27">
        <v>0</v>
      </c>
      <c r="AL1033" s="27">
        <v>0</v>
      </c>
      <c r="AM1033" s="27">
        <v>1979</v>
      </c>
      <c r="AN1033" s="27">
        <f t="shared" si="574"/>
        <v>1</v>
      </c>
      <c r="AO1033" s="27">
        <v>1979</v>
      </c>
      <c r="AP1033" s="30">
        <f t="shared" si="575"/>
        <v>1.1444756179271956E-3</v>
      </c>
      <c r="AQ1033" s="30">
        <f t="shared" si="576"/>
        <v>6.3225078124753645E-3</v>
      </c>
      <c r="AR1033" s="31">
        <f t="shared" si="577"/>
        <v>0.12276250547805058</v>
      </c>
      <c r="AS1033" s="31">
        <f t="shared" si="565"/>
        <v>0.12276250547805058</v>
      </c>
      <c r="AT1033" s="32">
        <f t="shared" si="578"/>
        <v>4.23320990077765E-2</v>
      </c>
      <c r="AU1033" s="24">
        <v>3518.2925315382072</v>
      </c>
      <c r="AV1033" s="28">
        <f t="shared" si="579"/>
        <v>9.7704899093578532E-2</v>
      </c>
      <c r="AW1033" s="30">
        <f t="shared" si="580"/>
        <v>1.2548474887032488E-3</v>
      </c>
      <c r="AX1033" s="33">
        <f t="shared" si="581"/>
        <v>9.7704899093578532E-2</v>
      </c>
      <c r="AY1033" s="30">
        <f t="shared" si="582"/>
        <v>-5.0676603237721158E-3</v>
      </c>
      <c r="AZ1033" s="31">
        <f t="shared" si="583"/>
        <v>0.85307472897534653</v>
      </c>
      <c r="BA1033" s="31">
        <f t="shared" si="593"/>
        <v>1513.2925315382072</v>
      </c>
      <c r="BB1033" s="33">
        <f t="shared" si="584"/>
        <v>0.56987870736359958</v>
      </c>
      <c r="BC1033" s="31">
        <f t="shared" si="585"/>
        <v>0.43175155024454509</v>
      </c>
      <c r="BD1033" s="30">
        <f t="shared" si="586"/>
        <v>1.4650342695372463E-4</v>
      </c>
      <c r="BE1033" s="31">
        <f t="shared" si="587"/>
        <v>0.94262742113522568</v>
      </c>
      <c r="BF1033" s="31">
        <f t="shared" si="588"/>
        <v>0.42958254005605651</v>
      </c>
      <c r="BG1033" s="31">
        <f t="shared" si="589"/>
        <v>0.65196135505489095</v>
      </c>
      <c r="BH1033" s="24">
        <v>99.99</v>
      </c>
      <c r="BI1033" s="24">
        <v>40.2144218834</v>
      </c>
      <c r="BJ1033" s="24">
        <f t="shared" si="563"/>
        <v>1162.5032113497844</v>
      </c>
      <c r="BK1033" s="28">
        <f t="shared" si="564"/>
        <v>0.5812516056748922</v>
      </c>
      <c r="BL1033" s="28" t="str">
        <f t="shared" si="590"/>
        <v>FALSETRUE</v>
      </c>
      <c r="BM1033" s="24" t="str">
        <f t="shared" si="591"/>
        <v>FALSETRUE</v>
      </c>
      <c r="BN1033" s="28">
        <v>0.44650000000000001</v>
      </c>
      <c r="BO1033" s="28">
        <f t="shared" si="592"/>
        <v>0.3968888888888889</v>
      </c>
      <c r="BP1033" s="24">
        <v>3.03</v>
      </c>
      <c r="BQ1033" s="24">
        <f t="shared" si="566"/>
        <v>351.82758620689657</v>
      </c>
      <c r="BR1033" s="24">
        <v>29</v>
      </c>
      <c r="BS1033" s="28">
        <v>2.4500000000000002</v>
      </c>
      <c r="BT1033" s="28">
        <v>1291.934</v>
      </c>
      <c r="BU1033" s="24">
        <v>0.36</v>
      </c>
      <c r="BV1033" s="28">
        <v>1.9700000000000002</v>
      </c>
      <c r="BW1033" s="28">
        <v>1038.8204000000001</v>
      </c>
      <c r="BX1033" s="24">
        <v>15638</v>
      </c>
      <c r="BY1033" s="24">
        <v>35026</v>
      </c>
      <c r="BZ1033" s="24">
        <v>2068</v>
      </c>
      <c r="CA1033" s="24">
        <v>12456</v>
      </c>
      <c r="CB1033" s="24">
        <v>6462</v>
      </c>
      <c r="CC1033" s="24">
        <v>33814</v>
      </c>
      <c r="CD1033" s="24">
        <v>50.55</v>
      </c>
      <c r="CE1033" s="24">
        <v>27.53</v>
      </c>
      <c r="CF1033" s="24">
        <v>98.67</v>
      </c>
      <c r="CG1033" s="24">
        <v>52726</v>
      </c>
      <c r="CH1033" s="24">
        <v>6</v>
      </c>
      <c r="CI1033" s="24">
        <v>0.01</v>
      </c>
      <c r="CJ1033" s="24" t="s">
        <v>98</v>
      </c>
      <c r="CK1033" s="24">
        <v>13637</v>
      </c>
      <c r="CL1033" s="28">
        <v>1.01</v>
      </c>
      <c r="CM1033" s="28">
        <v>3.91</v>
      </c>
      <c r="CN1033" s="24">
        <v>4482</v>
      </c>
      <c r="CO1033" s="24">
        <v>32.93</v>
      </c>
      <c r="CP1033" s="24">
        <v>1477</v>
      </c>
      <c r="CQ1033" s="24">
        <v>5878</v>
      </c>
      <c r="CR1033" s="24">
        <v>2848</v>
      </c>
      <c r="CS1033" s="24">
        <v>10203</v>
      </c>
      <c r="CT1033" s="24">
        <v>2710</v>
      </c>
      <c r="CU1033" s="24">
        <v>6094</v>
      </c>
      <c r="CV1033" s="24">
        <v>4562</v>
      </c>
      <c r="CW1033" s="24">
        <v>3582</v>
      </c>
      <c r="CX1033" s="24">
        <v>65.739999999999995</v>
      </c>
      <c r="CY1033" s="24">
        <v>95.59</v>
      </c>
      <c r="CZ1033" s="24">
        <v>85.62</v>
      </c>
      <c r="DA1033" s="24">
        <v>50.59</v>
      </c>
      <c r="DB1033" s="24">
        <v>1284</v>
      </c>
      <c r="DC1033" s="24">
        <v>5.45</v>
      </c>
      <c r="DD1033" s="24">
        <v>15.92</v>
      </c>
      <c r="DE1033" s="24">
        <v>1776</v>
      </c>
      <c r="DF1033" s="24">
        <v>13.05</v>
      </c>
      <c r="DG1033" s="24">
        <v>2.9</v>
      </c>
      <c r="DH1033" s="24">
        <v>2.7</v>
      </c>
    </row>
    <row r="1034" spans="1:112" ht="12.3" customHeight="1">
      <c r="A1034" s="24">
        <v>1046</v>
      </c>
      <c r="B1034" s="24" t="s">
        <v>195</v>
      </c>
      <c r="C1034" s="24" t="s">
        <v>196</v>
      </c>
      <c r="D1034" s="25" t="s">
        <v>476</v>
      </c>
      <c r="E1034" s="25" t="s">
        <v>264</v>
      </c>
      <c r="F1034" s="25" t="s">
        <v>1804</v>
      </c>
      <c r="G1034" s="25" t="s">
        <v>1805</v>
      </c>
      <c r="H1034" s="25" t="s">
        <v>195</v>
      </c>
      <c r="I1034" s="26">
        <v>5775</v>
      </c>
      <c r="J1034" s="27">
        <v>5119.8087254647853</v>
      </c>
      <c r="K1034" s="27">
        <f t="shared" si="567"/>
        <v>1413.1424999999999</v>
      </c>
      <c r="L1034" s="24">
        <v>1130</v>
      </c>
      <c r="M1034" s="24">
        <v>293</v>
      </c>
      <c r="N1034" s="24">
        <v>73</v>
      </c>
      <c r="O1034" s="24">
        <f t="shared" si="568"/>
        <v>366</v>
      </c>
      <c r="P1034" s="28">
        <v>24.47</v>
      </c>
      <c r="Q1034" s="28">
        <f t="shared" si="569"/>
        <v>0.38652442010182503</v>
      </c>
      <c r="R1034" s="29">
        <v>0.34447502266471042</v>
      </c>
      <c r="S1034" s="29">
        <v>0.18883169052490767</v>
      </c>
      <c r="T1034" s="29">
        <v>0.29121573751201085</v>
      </c>
      <c r="U1034" s="28" t="s">
        <v>267</v>
      </c>
      <c r="V1034" s="28" t="s">
        <v>119</v>
      </c>
      <c r="W1034" s="28">
        <v>0.29900676871395826</v>
      </c>
      <c r="X1034" s="27">
        <v>1530.8574634347544</v>
      </c>
      <c r="Y1034" s="30">
        <f t="shared" si="570"/>
        <v>1.2259532180311546E-4</v>
      </c>
      <c r="Z1034" s="27">
        <f t="shared" si="571"/>
        <v>1530.8574634347544</v>
      </c>
      <c r="AA1034" s="27">
        <v>0</v>
      </c>
      <c r="AB1034" s="27">
        <v>0</v>
      </c>
      <c r="AC1034" s="27">
        <v>0</v>
      </c>
      <c r="AD1034" s="27">
        <v>0</v>
      </c>
      <c r="AE1034" s="27">
        <v>0</v>
      </c>
      <c r="AF1034" s="27">
        <f t="shared" si="572"/>
        <v>0</v>
      </c>
      <c r="AG1034" s="27">
        <f t="shared" si="573"/>
        <v>0</v>
      </c>
      <c r="AH1034" s="27">
        <v>0</v>
      </c>
      <c r="AI1034" s="27">
        <v>0</v>
      </c>
      <c r="AJ1034" s="27">
        <v>0</v>
      </c>
      <c r="AK1034" s="27">
        <v>0</v>
      </c>
      <c r="AL1034" s="27">
        <v>0</v>
      </c>
      <c r="AM1034" s="27">
        <v>0</v>
      </c>
      <c r="AN1034" s="27">
        <f t="shared" si="574"/>
        <v>0</v>
      </c>
      <c r="AO1034" s="27">
        <v>0</v>
      </c>
      <c r="AP1034" s="30">
        <f t="shared" si="575"/>
        <v>0</v>
      </c>
      <c r="AQ1034" s="30">
        <f t="shared" si="576"/>
        <v>0</v>
      </c>
      <c r="AR1034" s="31">
        <f t="shared" si="577"/>
        <v>0</v>
      </c>
      <c r="AS1034" s="31">
        <f t="shared" si="565"/>
        <v>0</v>
      </c>
      <c r="AT1034" s="32">
        <f t="shared" si="578"/>
        <v>0</v>
      </c>
      <c r="AU1034" s="24">
        <v>403.36013099512968</v>
      </c>
      <c r="AV1034" s="28">
        <f t="shared" si="579"/>
        <v>1.1201530442388054E-2</v>
      </c>
      <c r="AW1034" s="30">
        <f t="shared" si="580"/>
        <v>1.4386394618555478E-4</v>
      </c>
      <c r="AX1034" s="33">
        <f t="shared" si="581"/>
        <v>1.1201530442388054E-2</v>
      </c>
      <c r="AY1034" s="30">
        <f t="shared" si="582"/>
        <v>1.4386394618555478E-4</v>
      </c>
      <c r="AZ1034" s="31">
        <f t="shared" si="583"/>
        <v>0.89582548929546102</v>
      </c>
      <c r="BA1034" s="31">
        <f t="shared" si="593"/>
        <v>403.36013099512968</v>
      </c>
      <c r="BB1034" s="33">
        <f t="shared" si="584"/>
        <v>0</v>
      </c>
      <c r="BC1034" s="31">
        <f t="shared" si="585"/>
        <v>0.41716734746751988</v>
      </c>
      <c r="BD1034" s="30">
        <f t="shared" si="586"/>
        <v>1.2259532180311546E-4</v>
      </c>
      <c r="BE1034" s="31">
        <f t="shared" si="587"/>
        <v>0.94253484171239854</v>
      </c>
      <c r="BF1034" s="31">
        <f t="shared" si="588"/>
        <v>0.41388806858271998</v>
      </c>
      <c r="BG1034" s="31">
        <f t="shared" si="589"/>
        <v>0.62814244265847086</v>
      </c>
      <c r="BH1034" s="24">
        <v>83.12</v>
      </c>
      <c r="BI1034" s="24">
        <v>168.09150369</v>
      </c>
      <c r="BJ1034" s="24">
        <f t="shared" si="563"/>
        <v>30.458462284369286</v>
      </c>
      <c r="BK1034" s="28">
        <f t="shared" si="564"/>
        <v>1.5229231142184644E-2</v>
      </c>
      <c r="BL1034" s="28" t="str">
        <f t="shared" si="590"/>
        <v>FALSETRUE</v>
      </c>
      <c r="BM1034" s="24" t="str">
        <f t="shared" si="591"/>
        <v>FALSETRUE</v>
      </c>
      <c r="BN1034" s="28">
        <v>0.42700000000000005</v>
      </c>
      <c r="BO1034" s="28">
        <f t="shared" si="592"/>
        <v>0.37955555555555559</v>
      </c>
      <c r="BP1034" s="24">
        <v>5.51</v>
      </c>
      <c r="BQ1034" s="24">
        <f t="shared" si="566"/>
        <v>269.8</v>
      </c>
      <c r="BR1034" s="24">
        <v>5</v>
      </c>
      <c r="BS1034" s="28">
        <v>4.2</v>
      </c>
      <c r="BT1034" s="28">
        <v>242.55</v>
      </c>
      <c r="BU1034" s="24">
        <v>0.79</v>
      </c>
      <c r="BV1034" s="28">
        <v>2.2400000000000002</v>
      </c>
      <c r="BW1034" s="28">
        <v>129.36000000000001</v>
      </c>
      <c r="BX1034" s="24">
        <v>1649</v>
      </c>
      <c r="BY1034" s="24">
        <v>3862</v>
      </c>
      <c r="BZ1034" s="24">
        <v>264</v>
      </c>
      <c r="CA1034" s="24">
        <v>1321</v>
      </c>
      <c r="CB1034" s="24">
        <v>713</v>
      </c>
      <c r="CC1034" s="24">
        <v>3741</v>
      </c>
      <c r="CD1034" s="24">
        <v>49.53</v>
      </c>
      <c r="CE1034" s="24">
        <v>28.02</v>
      </c>
      <c r="CF1034" s="24">
        <v>110.46</v>
      </c>
      <c r="CG1034" s="24">
        <v>4800</v>
      </c>
      <c r="CH1034" s="24">
        <v>975</v>
      </c>
      <c r="CI1034" s="24">
        <v>16.88</v>
      </c>
      <c r="CJ1034" s="24" t="s">
        <v>98</v>
      </c>
      <c r="CK1034" s="24">
        <v>1536</v>
      </c>
      <c r="CL1034" s="28">
        <v>1.01</v>
      </c>
      <c r="CM1034" s="28">
        <v>3.78</v>
      </c>
      <c r="CN1034" s="24">
        <v>380</v>
      </c>
      <c r="CO1034" s="24">
        <v>24.82</v>
      </c>
      <c r="CP1034" s="24">
        <v>114</v>
      </c>
      <c r="CQ1034" s="24">
        <v>734</v>
      </c>
      <c r="CR1034" s="24">
        <v>501</v>
      </c>
      <c r="CS1034" s="24">
        <v>1349</v>
      </c>
      <c r="CT1034" s="24">
        <v>303</v>
      </c>
      <c r="CU1034" s="24">
        <v>684</v>
      </c>
      <c r="CV1034" s="24">
        <v>478</v>
      </c>
      <c r="CW1034" s="24">
        <v>315</v>
      </c>
      <c r="CX1034" s="24">
        <v>72.14</v>
      </c>
      <c r="CY1034" s="24">
        <v>95.13</v>
      </c>
      <c r="CZ1034" s="24">
        <v>81.849999999999994</v>
      </c>
      <c r="DA1034" s="24">
        <v>42.17</v>
      </c>
      <c r="DB1034" s="24">
        <v>260</v>
      </c>
      <c r="DC1034" s="24">
        <v>5.9</v>
      </c>
      <c r="DD1034" s="24">
        <v>10.91</v>
      </c>
      <c r="DE1034" s="24">
        <v>150</v>
      </c>
      <c r="DF1034" s="24">
        <v>9.8000000000000007</v>
      </c>
      <c r="DG1034" s="24">
        <v>1.05</v>
      </c>
      <c r="DH1034" s="24">
        <v>6.08</v>
      </c>
    </row>
    <row r="1035" spans="1:112" ht="12.3" customHeight="1">
      <c r="A1035" s="24">
        <v>1047</v>
      </c>
      <c r="B1035" s="24" t="s">
        <v>195</v>
      </c>
      <c r="C1035" s="24" t="s">
        <v>196</v>
      </c>
      <c r="D1035" s="25" t="s">
        <v>476</v>
      </c>
      <c r="E1035" s="25" t="s">
        <v>264</v>
      </c>
      <c r="F1035" s="25" t="s">
        <v>2600</v>
      </c>
      <c r="G1035" s="25" t="s">
        <v>2601</v>
      </c>
      <c r="H1035" s="25" t="s">
        <v>195</v>
      </c>
      <c r="I1035" s="26">
        <v>3733</v>
      </c>
      <c r="J1035" s="27">
        <v>3309.4798220190546</v>
      </c>
      <c r="K1035" s="27">
        <f t="shared" si="567"/>
        <v>1511.4916999999998</v>
      </c>
      <c r="L1035" s="24">
        <v>560</v>
      </c>
      <c r="M1035" s="24">
        <v>276</v>
      </c>
      <c r="N1035" s="24">
        <v>105</v>
      </c>
      <c r="O1035" s="24">
        <f t="shared" si="568"/>
        <v>381</v>
      </c>
      <c r="P1035" s="28">
        <v>40.489999999999995</v>
      </c>
      <c r="Q1035" s="28">
        <f t="shared" si="569"/>
        <v>0.45365625735823173</v>
      </c>
      <c r="R1035" s="29">
        <v>0.34447502266471042</v>
      </c>
      <c r="S1035" s="29">
        <v>0.18883169052490767</v>
      </c>
      <c r="T1035" s="29">
        <v>0.29121573751201085</v>
      </c>
      <c r="U1035" s="28" t="s">
        <v>267</v>
      </c>
      <c r="V1035" s="28" t="s">
        <v>119</v>
      </c>
      <c r="W1035" s="28">
        <v>0.49476028055693377</v>
      </c>
      <c r="X1035" s="27">
        <v>1637.3991652396587</v>
      </c>
      <c r="Y1035" s="30">
        <f t="shared" si="570"/>
        <v>1.3112747749376871E-4</v>
      </c>
      <c r="Z1035" s="27">
        <f t="shared" si="571"/>
        <v>1637.3991652396587</v>
      </c>
      <c r="AA1035" s="27">
        <v>0</v>
      </c>
      <c r="AB1035" s="27">
        <v>0</v>
      </c>
      <c r="AC1035" s="27">
        <v>0</v>
      </c>
      <c r="AD1035" s="27">
        <v>0</v>
      </c>
      <c r="AE1035" s="27">
        <v>0</v>
      </c>
      <c r="AF1035" s="27">
        <f t="shared" si="572"/>
        <v>0</v>
      </c>
      <c r="AG1035" s="27">
        <f t="shared" si="573"/>
        <v>0</v>
      </c>
      <c r="AH1035" s="27">
        <v>0</v>
      </c>
      <c r="AI1035" s="27">
        <v>0</v>
      </c>
      <c r="AJ1035" s="27">
        <v>0</v>
      </c>
      <c r="AK1035" s="27">
        <v>0</v>
      </c>
      <c r="AL1035" s="27">
        <v>0</v>
      </c>
      <c r="AM1035" s="27">
        <v>0</v>
      </c>
      <c r="AN1035" s="27">
        <f t="shared" si="574"/>
        <v>0</v>
      </c>
      <c r="AO1035" s="27">
        <v>0</v>
      </c>
      <c r="AP1035" s="30">
        <f t="shared" si="575"/>
        <v>0</v>
      </c>
      <c r="AQ1035" s="30">
        <f t="shared" si="576"/>
        <v>0</v>
      </c>
      <c r="AR1035" s="31">
        <f t="shared" si="577"/>
        <v>0</v>
      </c>
      <c r="AS1035" s="31">
        <f t="shared" si="565"/>
        <v>0</v>
      </c>
      <c r="AT1035" s="32">
        <f t="shared" si="578"/>
        <v>0</v>
      </c>
      <c r="AU1035" s="24">
        <v>219.17880428672166</v>
      </c>
      <c r="AV1035" s="28">
        <f t="shared" si="579"/>
        <v>6.0867147243503106E-3</v>
      </c>
      <c r="AW1035" s="30">
        <f t="shared" si="580"/>
        <v>7.8173139291498039E-5</v>
      </c>
      <c r="AX1035" s="33">
        <f t="shared" si="581"/>
        <v>6.0867147243503106E-3</v>
      </c>
      <c r="AY1035" s="30">
        <f t="shared" si="582"/>
        <v>7.8173139291498039E-5</v>
      </c>
      <c r="AZ1035" s="31">
        <f t="shared" si="583"/>
        <v>0.89528661970658618</v>
      </c>
      <c r="BA1035" s="31">
        <f t="shared" si="593"/>
        <v>219.17880428672166</v>
      </c>
      <c r="BB1035" s="33">
        <f t="shared" si="584"/>
        <v>0</v>
      </c>
      <c r="BC1035" s="31">
        <f t="shared" si="585"/>
        <v>0.41528278569854898</v>
      </c>
      <c r="BD1035" s="30">
        <f t="shared" si="586"/>
        <v>1.3112747749376871E-4</v>
      </c>
      <c r="BE1035" s="31">
        <f t="shared" si="587"/>
        <v>0.94256788080288001</v>
      </c>
      <c r="BF1035" s="31">
        <f t="shared" si="588"/>
        <v>0.47915309627910246</v>
      </c>
      <c r="BG1035" s="31">
        <f t="shared" si="589"/>
        <v>0.72719273434182496</v>
      </c>
      <c r="BH1035" s="24">
        <v>0</v>
      </c>
      <c r="BI1035" s="24">
        <v>470.28494487099999</v>
      </c>
      <c r="BJ1035" s="24">
        <f t="shared" si="563"/>
        <v>7.037180029071207</v>
      </c>
      <c r="BK1035" s="28">
        <f t="shared" si="564"/>
        <v>3.5185900145356034E-3</v>
      </c>
      <c r="BL1035" s="28" t="str">
        <f t="shared" si="590"/>
        <v>TRUEFALSE</v>
      </c>
      <c r="BM1035" s="24" t="str">
        <f t="shared" si="591"/>
        <v>FALSEFALSE</v>
      </c>
      <c r="BN1035" s="28">
        <v>0.51239999999999997</v>
      </c>
      <c r="BO1035" s="28">
        <f t="shared" si="592"/>
        <v>0.45546666666666663</v>
      </c>
      <c r="BP1035" s="24">
        <v>9.2100000000000009</v>
      </c>
      <c r="BQ1035" s="24">
        <f t="shared" si="566"/>
        <v>88.6</v>
      </c>
      <c r="BR1035" s="24">
        <v>5</v>
      </c>
      <c r="BS1035" s="28">
        <v>12.8</v>
      </c>
      <c r="BT1035" s="28">
        <v>477.82400000000001</v>
      </c>
      <c r="BU1035" s="24">
        <v>1.87</v>
      </c>
      <c r="BV1035" s="28">
        <v>16.97</v>
      </c>
      <c r="BW1035" s="28">
        <v>633.49009999999998</v>
      </c>
      <c r="BX1035" s="24">
        <v>1219</v>
      </c>
      <c r="BY1035" s="24">
        <v>2379</v>
      </c>
      <c r="BZ1035" s="24">
        <v>135</v>
      </c>
      <c r="CA1035" s="24">
        <v>965</v>
      </c>
      <c r="CB1035" s="24">
        <v>519</v>
      </c>
      <c r="CC1035" s="24">
        <v>2249</v>
      </c>
      <c r="CD1035" s="24">
        <v>56.91</v>
      </c>
      <c r="CE1035" s="24">
        <v>26.32</v>
      </c>
      <c r="CF1035" s="24">
        <v>116.28</v>
      </c>
      <c r="CG1035" s="24">
        <v>0</v>
      </c>
      <c r="CH1035" s="24">
        <v>3733</v>
      </c>
      <c r="CI1035" s="24">
        <v>100</v>
      </c>
      <c r="CJ1035" s="24" t="s">
        <v>1980</v>
      </c>
      <c r="CK1035" s="24">
        <v>969</v>
      </c>
      <c r="CL1035" s="28">
        <v>1.01</v>
      </c>
      <c r="CM1035" s="28">
        <v>3.88</v>
      </c>
      <c r="CN1035" s="24">
        <v>223</v>
      </c>
      <c r="CO1035" s="24">
        <v>23.04</v>
      </c>
      <c r="CP1035" s="24">
        <v>83</v>
      </c>
      <c r="CQ1035" s="24">
        <v>360</v>
      </c>
      <c r="CR1035" s="24">
        <v>0</v>
      </c>
      <c r="CS1035" s="24">
        <v>443</v>
      </c>
      <c r="CT1035" s="24">
        <v>204</v>
      </c>
      <c r="CU1035" s="24">
        <v>470</v>
      </c>
      <c r="CV1035" s="24">
        <v>339</v>
      </c>
      <c r="CW1035" s="24">
        <v>137</v>
      </c>
      <c r="CX1035" s="24">
        <v>61.26</v>
      </c>
      <c r="CY1035" s="24">
        <v>93.07</v>
      </c>
      <c r="CZ1035" s="24">
        <v>79.39</v>
      </c>
      <c r="DA1035" s="24">
        <v>28.6</v>
      </c>
      <c r="DB1035" s="24">
        <v>271</v>
      </c>
      <c r="DC1035" s="24">
        <v>8.0500000000000007</v>
      </c>
      <c r="DD1035" s="24">
        <v>17.25</v>
      </c>
      <c r="DE1035" s="24">
        <v>201</v>
      </c>
      <c r="DF1035" s="24">
        <v>20.76</v>
      </c>
      <c r="DG1035" s="24">
        <v>5.68</v>
      </c>
      <c r="DH1035" s="24">
        <v>7.76</v>
      </c>
    </row>
    <row r="1036" spans="1:112" ht="12.3" customHeight="1">
      <c r="A1036" s="24">
        <v>1048</v>
      </c>
      <c r="B1036" s="24" t="s">
        <v>195</v>
      </c>
      <c r="C1036" s="24" t="s">
        <v>196</v>
      </c>
      <c r="D1036" s="25" t="s">
        <v>476</v>
      </c>
      <c r="E1036" s="25" t="s">
        <v>264</v>
      </c>
      <c r="F1036" s="25" t="s">
        <v>885</v>
      </c>
      <c r="G1036" s="25" t="s">
        <v>886</v>
      </c>
      <c r="H1036" s="25" t="s">
        <v>195</v>
      </c>
      <c r="I1036" s="26">
        <v>28797</v>
      </c>
      <c r="J1036" s="27">
        <v>25529.892964018945</v>
      </c>
      <c r="K1036" s="27">
        <f t="shared" si="567"/>
        <v>9828.4161000000004</v>
      </c>
      <c r="L1036" s="24">
        <v>4782</v>
      </c>
      <c r="M1036" s="24">
        <v>1707</v>
      </c>
      <c r="N1036" s="24">
        <v>771</v>
      </c>
      <c r="O1036" s="24">
        <f t="shared" si="568"/>
        <v>2478</v>
      </c>
      <c r="P1036" s="28">
        <v>34.130000000000003</v>
      </c>
      <c r="Q1036" s="28">
        <f t="shared" si="569"/>
        <v>0.42725428843129121</v>
      </c>
      <c r="R1036" s="29">
        <v>0.34447502266471042</v>
      </c>
      <c r="S1036" s="29">
        <v>0.18883169052490767</v>
      </c>
      <c r="T1036" s="29">
        <v>0.29121573751201085</v>
      </c>
      <c r="U1036" s="28" t="s">
        <v>267</v>
      </c>
      <c r="V1036" s="28" t="s">
        <v>119</v>
      </c>
      <c r="W1036" s="28">
        <v>0.4170454031960521</v>
      </c>
      <c r="X1036" s="27">
        <v>10647.124504731335</v>
      </c>
      <c r="Y1036" s="30">
        <f t="shared" si="570"/>
        <v>8.5265133176195673E-4</v>
      </c>
      <c r="Z1036" s="27">
        <f t="shared" si="571"/>
        <v>10647.124504731335</v>
      </c>
      <c r="AA1036" s="27">
        <v>0</v>
      </c>
      <c r="AB1036" s="27">
        <v>0</v>
      </c>
      <c r="AC1036" s="27">
        <v>0</v>
      </c>
      <c r="AD1036" s="27">
        <v>0</v>
      </c>
      <c r="AE1036" s="27">
        <v>0</v>
      </c>
      <c r="AF1036" s="27">
        <f t="shared" si="572"/>
        <v>0</v>
      </c>
      <c r="AG1036" s="27">
        <f t="shared" si="573"/>
        <v>0</v>
      </c>
      <c r="AH1036" s="27">
        <v>0</v>
      </c>
      <c r="AI1036" s="27">
        <v>0</v>
      </c>
      <c r="AJ1036" s="27">
        <v>0</v>
      </c>
      <c r="AK1036" s="27">
        <v>0</v>
      </c>
      <c r="AL1036" s="27">
        <v>0</v>
      </c>
      <c r="AM1036" s="27">
        <v>0</v>
      </c>
      <c r="AN1036" s="27">
        <f t="shared" si="574"/>
        <v>0</v>
      </c>
      <c r="AO1036" s="27">
        <v>0</v>
      </c>
      <c r="AP1036" s="30">
        <f t="shared" si="575"/>
        <v>0</v>
      </c>
      <c r="AQ1036" s="30">
        <f t="shared" si="576"/>
        <v>0</v>
      </c>
      <c r="AR1036" s="31">
        <f t="shared" si="577"/>
        <v>0</v>
      </c>
      <c r="AS1036" s="31">
        <f t="shared" si="565"/>
        <v>0</v>
      </c>
      <c r="AT1036" s="32">
        <f t="shared" si="578"/>
        <v>0</v>
      </c>
      <c r="AU1036" s="24">
        <v>3119.4996159064699</v>
      </c>
      <c r="AV1036" s="28">
        <f t="shared" si="579"/>
        <v>8.6630202708398274E-2</v>
      </c>
      <c r="AW1036" s="30">
        <f t="shared" si="580"/>
        <v>1.1126125027811585E-3</v>
      </c>
      <c r="AX1036" s="33">
        <f t="shared" si="581"/>
        <v>8.6630202708398274E-2</v>
      </c>
      <c r="AY1036" s="30">
        <f t="shared" si="582"/>
        <v>1.1126125027811585E-3</v>
      </c>
      <c r="AZ1036" s="31">
        <f t="shared" si="583"/>
        <v>0.90377225020612484</v>
      </c>
      <c r="BA1036" s="31">
        <f t="shared" si="593"/>
        <v>3119.4996159064699</v>
      </c>
      <c r="BB1036" s="33">
        <f t="shared" si="584"/>
        <v>0</v>
      </c>
      <c r="BC1036" s="31">
        <f t="shared" si="585"/>
        <v>0.44495915852641116</v>
      </c>
      <c r="BD1036" s="30">
        <f t="shared" si="586"/>
        <v>8.5265133176195673E-4</v>
      </c>
      <c r="BE1036" s="31">
        <f t="shared" si="587"/>
        <v>0.94536183965338061</v>
      </c>
      <c r="BF1036" s="31">
        <f t="shared" si="588"/>
        <v>0.45441996472706486</v>
      </c>
      <c r="BG1036" s="31">
        <f t="shared" si="589"/>
        <v>0.68965618558145603</v>
      </c>
      <c r="BH1036" s="24">
        <v>92.94</v>
      </c>
      <c r="BI1036" s="24">
        <v>164.31053369599999</v>
      </c>
      <c r="BJ1036" s="24">
        <f t="shared" si="563"/>
        <v>155.37587511737507</v>
      </c>
      <c r="BK1036" s="28">
        <f t="shared" si="564"/>
        <v>7.7687937558687539E-2</v>
      </c>
      <c r="BL1036" s="28" t="str">
        <f t="shared" si="590"/>
        <v>FALSETRUE</v>
      </c>
      <c r="BM1036" s="24" t="str">
        <f t="shared" si="591"/>
        <v>FALSETRUE</v>
      </c>
      <c r="BN1036" s="28">
        <v>0.3871</v>
      </c>
      <c r="BO1036" s="28">
        <f t="shared" si="592"/>
        <v>0.34408888888888889</v>
      </c>
      <c r="BP1036" s="24">
        <v>2.97</v>
      </c>
      <c r="BQ1036" s="24">
        <f t="shared" si="566"/>
        <v>277.03703703703701</v>
      </c>
      <c r="BR1036" s="24">
        <v>27</v>
      </c>
      <c r="BS1036" s="28">
        <v>12.44</v>
      </c>
      <c r="BT1036" s="28">
        <v>3582.3467999999998</v>
      </c>
      <c r="BU1036" s="24">
        <v>0.08</v>
      </c>
      <c r="BV1036" s="28">
        <v>13.469999999999999</v>
      </c>
      <c r="BW1036" s="28">
        <v>3878.9558999999995</v>
      </c>
      <c r="BX1036" s="24">
        <v>7518</v>
      </c>
      <c r="BY1036" s="24">
        <v>19423</v>
      </c>
      <c r="BZ1036" s="24">
        <v>1856</v>
      </c>
      <c r="CA1036" s="24">
        <v>6023</v>
      </c>
      <c r="CB1036" s="24">
        <v>3220</v>
      </c>
      <c r="CC1036" s="24">
        <v>19554</v>
      </c>
      <c r="CD1036" s="24">
        <v>48.26</v>
      </c>
      <c r="CE1036" s="24">
        <v>30.25</v>
      </c>
      <c r="CF1036" s="24">
        <v>100.77</v>
      </c>
      <c r="CG1036" s="24">
        <v>26765</v>
      </c>
      <c r="CH1036" s="24">
        <v>2032</v>
      </c>
      <c r="CI1036" s="24">
        <v>7.06</v>
      </c>
      <c r="CJ1036" s="24" t="s">
        <v>98</v>
      </c>
      <c r="CK1036" s="24">
        <v>7563</v>
      </c>
      <c r="CL1036" s="28">
        <v>1.03</v>
      </c>
      <c r="CM1036" s="28">
        <v>3.9</v>
      </c>
      <c r="CN1036" s="24">
        <v>2874</v>
      </c>
      <c r="CO1036" s="24">
        <v>38.15</v>
      </c>
      <c r="CP1036" s="24">
        <v>1213</v>
      </c>
      <c r="CQ1036" s="24">
        <v>3327</v>
      </c>
      <c r="CR1036" s="24">
        <v>2116</v>
      </c>
      <c r="CS1036" s="24">
        <v>7480</v>
      </c>
      <c r="CT1036" s="24">
        <v>1414</v>
      </c>
      <c r="CU1036" s="24">
        <v>2945</v>
      </c>
      <c r="CV1036" s="24">
        <v>2323</v>
      </c>
      <c r="CW1036" s="24">
        <v>2174</v>
      </c>
      <c r="CX1036" s="24">
        <v>69.790000000000006</v>
      </c>
      <c r="CY1036" s="24">
        <v>96.91</v>
      </c>
      <c r="CZ1036" s="24">
        <v>85.4</v>
      </c>
      <c r="DA1036" s="24">
        <v>54.8</v>
      </c>
      <c r="DB1036" s="24">
        <v>709</v>
      </c>
      <c r="DC1036" s="24">
        <v>3.74</v>
      </c>
      <c r="DD1036" s="24">
        <v>10.71</v>
      </c>
      <c r="DE1036" s="24">
        <v>1211</v>
      </c>
      <c r="DF1036" s="24">
        <v>16.079999999999998</v>
      </c>
      <c r="DG1036" s="24">
        <v>14.56</v>
      </c>
      <c r="DH1036" s="24">
        <v>4.41</v>
      </c>
    </row>
    <row r="1037" spans="1:112" ht="12.3" customHeight="1">
      <c r="A1037" s="24">
        <v>1050</v>
      </c>
      <c r="B1037" s="24" t="s">
        <v>195</v>
      </c>
      <c r="C1037" s="24" t="s">
        <v>196</v>
      </c>
      <c r="D1037" s="25" t="s">
        <v>263</v>
      </c>
      <c r="E1037" s="25" t="s">
        <v>264</v>
      </c>
      <c r="F1037" s="25" t="s">
        <v>265</v>
      </c>
      <c r="G1037" s="25" t="s">
        <v>266</v>
      </c>
      <c r="H1037" s="25" t="s">
        <v>195</v>
      </c>
      <c r="I1037" s="26">
        <v>78115</v>
      </c>
      <c r="J1037" s="27">
        <v>69252.616206005478</v>
      </c>
      <c r="K1037" s="27">
        <f t="shared" si="567"/>
        <v>28840.058000000005</v>
      </c>
      <c r="L1037" s="24">
        <v>11330</v>
      </c>
      <c r="M1037" s="24">
        <v>4040</v>
      </c>
      <c r="N1037" s="24">
        <v>2592</v>
      </c>
      <c r="O1037" s="24">
        <f t="shared" si="568"/>
        <v>6632</v>
      </c>
      <c r="P1037" s="28">
        <v>36.92</v>
      </c>
      <c r="Q1037" s="28">
        <f t="shared" si="569"/>
        <v>0.43798021758876354</v>
      </c>
      <c r="R1037" s="29">
        <v>0.34447502266471042</v>
      </c>
      <c r="S1037" s="29">
        <v>0.18883169052490767</v>
      </c>
      <c r="T1037" s="29">
        <v>0.29121573751201085</v>
      </c>
      <c r="U1037" s="28" t="s">
        <v>267</v>
      </c>
      <c r="V1037" s="28" t="s">
        <v>119</v>
      </c>
      <c r="W1037" s="28">
        <v>0.45113730694398618</v>
      </c>
      <c r="X1037" s="27">
        <v>31242.438774002763</v>
      </c>
      <c r="Y1037" s="30">
        <f t="shared" si="570"/>
        <v>2.5019813580941163E-3</v>
      </c>
      <c r="Z1037" s="27">
        <f t="shared" si="571"/>
        <v>24307.438774002763</v>
      </c>
      <c r="AA1037" s="27">
        <v>1391</v>
      </c>
      <c r="AB1037" s="27">
        <v>263</v>
      </c>
      <c r="AC1037" s="27">
        <v>206</v>
      </c>
      <c r="AD1037" s="27">
        <v>2787</v>
      </c>
      <c r="AE1037" s="27">
        <v>16141</v>
      </c>
      <c r="AF1037" s="27">
        <f t="shared" si="572"/>
        <v>16141</v>
      </c>
      <c r="AG1037" s="27">
        <f t="shared" si="573"/>
        <v>5</v>
      </c>
      <c r="AH1037" s="27">
        <v>2685</v>
      </c>
      <c r="AI1037" s="27">
        <v>557</v>
      </c>
      <c r="AJ1037" s="27">
        <v>594</v>
      </c>
      <c r="AK1037" s="27">
        <v>2848</v>
      </c>
      <c r="AL1037" s="27">
        <v>16301</v>
      </c>
      <c r="AM1037" s="27">
        <v>22767</v>
      </c>
      <c r="AN1037" s="27">
        <f t="shared" si="574"/>
        <v>5</v>
      </c>
      <c r="AO1037" s="27">
        <v>6935</v>
      </c>
      <c r="AP1037" s="30">
        <f t="shared" si="575"/>
        <v>4.0105802982946448E-3</v>
      </c>
      <c r="AQ1037" s="30">
        <f t="shared" si="576"/>
        <v>1.7564273573809366E-3</v>
      </c>
      <c r="AR1037" s="31">
        <f t="shared" si="577"/>
        <v>0.22197370858803453</v>
      </c>
      <c r="AS1037" s="31">
        <f t="shared" si="565"/>
        <v>0.22197370858803453</v>
      </c>
      <c r="AT1037" s="32">
        <f t="shared" si="578"/>
        <v>0.10014062110477506</v>
      </c>
      <c r="AU1037" s="24">
        <v>10843.085172398707</v>
      </c>
      <c r="AV1037" s="28">
        <f t="shared" si="579"/>
        <v>0.30111837862700708</v>
      </c>
      <c r="AW1037" s="30">
        <f t="shared" si="580"/>
        <v>3.8673356682001614E-3</v>
      </c>
      <c r="AX1037" s="33">
        <f t="shared" si="581"/>
        <v>0.30111837862700708</v>
      </c>
      <c r="AY1037" s="30">
        <f t="shared" si="582"/>
        <v>2.1109083108192248E-3</v>
      </c>
      <c r="AZ1037" s="31">
        <f t="shared" si="583"/>
        <v>0.91196139077369953</v>
      </c>
      <c r="BA1037" s="31">
        <f t="shared" si="593"/>
        <v>10286.085172398707</v>
      </c>
      <c r="BB1037" s="33">
        <f t="shared" si="584"/>
        <v>5.136914366566582E-2</v>
      </c>
      <c r="BC1037" s="31">
        <f t="shared" si="585"/>
        <v>0.51918493068847238</v>
      </c>
      <c r="BD1037" s="30">
        <f t="shared" si="586"/>
        <v>-1.5085989402005284E-3</v>
      </c>
      <c r="BE1037" s="31">
        <f t="shared" si="587"/>
        <v>0.93621836358315735</v>
      </c>
      <c r="BF1037" s="31">
        <f t="shared" si="588"/>
        <v>0.46328588396174591</v>
      </c>
      <c r="BG1037" s="31">
        <f t="shared" si="589"/>
        <v>0.7031116596267829</v>
      </c>
      <c r="BH1037" s="24">
        <v>82.29</v>
      </c>
      <c r="BI1037" s="24">
        <v>3898.90778886</v>
      </c>
      <c r="BJ1037" s="24">
        <f t="shared" si="563"/>
        <v>17.762055415589661</v>
      </c>
      <c r="BK1037" s="28">
        <f t="shared" si="564"/>
        <v>8.8810277077948311E-3</v>
      </c>
      <c r="BL1037" s="28" t="str">
        <f t="shared" si="590"/>
        <v>FALSETRUE</v>
      </c>
      <c r="BM1037" s="24" t="str">
        <f t="shared" si="591"/>
        <v>TRUETRUE</v>
      </c>
      <c r="BN1037" s="28">
        <v>0.54</v>
      </c>
      <c r="BO1037" s="28">
        <f t="shared" si="592"/>
        <v>0.48000000000000004</v>
      </c>
      <c r="BP1037" s="24">
        <v>11.07</v>
      </c>
      <c r="BQ1037" s="24">
        <f t="shared" si="566"/>
        <v>247.78350515463919</v>
      </c>
      <c r="BR1037" s="24">
        <v>97</v>
      </c>
      <c r="BS1037" s="28">
        <v>30.29</v>
      </c>
      <c r="BT1037" s="28">
        <v>23661.033500000001</v>
      </c>
      <c r="BU1037" s="24">
        <v>6.37</v>
      </c>
      <c r="BV1037" s="28">
        <v>19.5</v>
      </c>
      <c r="BW1037" s="28">
        <v>15232.424999999999</v>
      </c>
      <c r="BX1037" s="24">
        <v>26231</v>
      </c>
      <c r="BY1037" s="24">
        <v>48577</v>
      </c>
      <c r="BZ1037" s="24">
        <v>3307</v>
      </c>
      <c r="CA1037" s="24">
        <v>21224</v>
      </c>
      <c r="CB1037" s="24">
        <v>9957</v>
      </c>
      <c r="CC1037" s="24">
        <v>46934</v>
      </c>
      <c r="CD1037" s="24">
        <v>60.81</v>
      </c>
      <c r="CE1037" s="24">
        <v>26.17</v>
      </c>
      <c r="CF1037" s="24">
        <v>103.59</v>
      </c>
      <c r="CG1037" s="24">
        <v>64283</v>
      </c>
      <c r="CH1037" s="24">
        <v>13832</v>
      </c>
      <c r="CI1037" s="24">
        <v>17.71</v>
      </c>
      <c r="CJ1037" s="24" t="s">
        <v>98</v>
      </c>
      <c r="CK1037" s="24">
        <v>19793</v>
      </c>
      <c r="CL1037" s="28">
        <v>1.01</v>
      </c>
      <c r="CM1037" s="28">
        <v>3.96</v>
      </c>
      <c r="CN1037" s="24">
        <v>6917</v>
      </c>
      <c r="CO1037" s="24">
        <v>36.840000000000003</v>
      </c>
      <c r="CP1037" s="24">
        <v>5762</v>
      </c>
      <c r="CQ1037" s="24">
        <v>11803</v>
      </c>
      <c r="CR1037" s="24">
        <v>5949</v>
      </c>
      <c r="CS1037" s="24">
        <v>24035</v>
      </c>
      <c r="CT1037" s="24">
        <v>4733</v>
      </c>
      <c r="CU1037" s="24">
        <v>9138</v>
      </c>
      <c r="CV1037" s="24">
        <v>6196</v>
      </c>
      <c r="CW1037" s="24">
        <v>4118</v>
      </c>
      <c r="CX1037" s="24">
        <v>66.36</v>
      </c>
      <c r="CY1037" s="24">
        <v>88.1</v>
      </c>
      <c r="CZ1037" s="24">
        <v>76.42</v>
      </c>
      <c r="DA1037" s="24">
        <v>37.520000000000003</v>
      </c>
      <c r="DB1037" s="24">
        <v>6700</v>
      </c>
      <c r="DC1037" s="24">
        <v>11.44</v>
      </c>
      <c r="DD1037" s="24">
        <v>17.47</v>
      </c>
      <c r="DE1037" s="24">
        <v>2230</v>
      </c>
      <c r="DF1037" s="24">
        <v>11.88</v>
      </c>
      <c r="DG1037" s="24">
        <v>17.239999999999998</v>
      </c>
      <c r="DH1037" s="24">
        <v>7.87</v>
      </c>
    </row>
    <row r="1038" spans="1:112" ht="12.3" customHeight="1">
      <c r="A1038" s="24">
        <v>1051</v>
      </c>
      <c r="B1038" s="24" t="s">
        <v>195</v>
      </c>
      <c r="C1038" s="24" t="s">
        <v>196</v>
      </c>
      <c r="D1038" s="25" t="s">
        <v>263</v>
      </c>
      <c r="E1038" s="25" t="s">
        <v>829</v>
      </c>
      <c r="F1038" s="25" t="s">
        <v>1380</v>
      </c>
      <c r="G1038" s="25" t="s">
        <v>1381</v>
      </c>
      <c r="H1038" s="25" t="s">
        <v>195</v>
      </c>
      <c r="I1038" s="26">
        <v>14856</v>
      </c>
      <c r="J1038" s="27">
        <v>46741.179856115108</v>
      </c>
      <c r="K1038" s="27">
        <f t="shared" si="567"/>
        <v>5247.1392000000005</v>
      </c>
      <c r="L1038" s="24">
        <v>2633</v>
      </c>
      <c r="M1038" s="24">
        <v>822</v>
      </c>
      <c r="N1038" s="24">
        <v>616</v>
      </c>
      <c r="O1038" s="24">
        <f t="shared" si="568"/>
        <v>1438</v>
      </c>
      <c r="P1038" s="28">
        <v>35.32</v>
      </c>
      <c r="Q1038" s="28">
        <f t="shared" si="569"/>
        <v>0.43996443309346889</v>
      </c>
      <c r="R1038" s="29">
        <v>0.50682882890201708</v>
      </c>
      <c r="S1038" s="29">
        <v>0.16649133615028944</v>
      </c>
      <c r="T1038" s="29">
        <v>0.42854496522121133</v>
      </c>
      <c r="U1038" s="28" t="s">
        <v>237</v>
      </c>
      <c r="V1038" s="28" t="s">
        <v>129</v>
      </c>
      <c r="W1038" s="28">
        <v>0.45758003651071261</v>
      </c>
      <c r="X1038" s="27">
        <v>21387.830785114937</v>
      </c>
      <c r="Y1038" s="30">
        <f t="shared" si="570"/>
        <v>1.7127969522967269E-3</v>
      </c>
      <c r="Z1038" s="27">
        <f t="shared" si="571"/>
        <v>21283.830785114937</v>
      </c>
      <c r="AA1038" s="27">
        <v>0</v>
      </c>
      <c r="AB1038" s="27">
        <v>0</v>
      </c>
      <c r="AC1038" s="27">
        <v>192</v>
      </c>
      <c r="AD1038" s="27">
        <v>0</v>
      </c>
      <c r="AE1038" s="27">
        <v>0</v>
      </c>
      <c r="AF1038" s="27">
        <f t="shared" si="572"/>
        <v>192</v>
      </c>
      <c r="AG1038" s="27">
        <f t="shared" si="573"/>
        <v>1</v>
      </c>
      <c r="AH1038" s="27">
        <v>0</v>
      </c>
      <c r="AI1038" s="27">
        <v>0</v>
      </c>
      <c r="AJ1038" s="27">
        <v>198</v>
      </c>
      <c r="AK1038" s="27">
        <v>0</v>
      </c>
      <c r="AL1038" s="27">
        <v>0</v>
      </c>
      <c r="AM1038" s="27">
        <v>198</v>
      </c>
      <c r="AN1038" s="27">
        <f t="shared" si="574"/>
        <v>1</v>
      </c>
      <c r="AO1038" s="27">
        <v>104</v>
      </c>
      <c r="AP1038" s="30">
        <f t="shared" si="575"/>
        <v>6.0144246722803611E-5</v>
      </c>
      <c r="AQ1038" s="30">
        <f t="shared" si="576"/>
        <v>0</v>
      </c>
      <c r="AR1038" s="31">
        <f t="shared" si="577"/>
        <v>4.8625782130453264E-3</v>
      </c>
      <c r="AS1038" s="31">
        <f t="shared" si="565"/>
        <v>4.8625782130453264E-3</v>
      </c>
      <c r="AT1038" s="32">
        <f t="shared" si="578"/>
        <v>2.225018716261476E-3</v>
      </c>
      <c r="AU1038" s="24">
        <v>1347.1156274875379</v>
      </c>
      <c r="AV1038" s="28">
        <f t="shared" si="579"/>
        <v>3.7410134396501725E-2</v>
      </c>
      <c r="AW1038" s="30">
        <f t="shared" si="580"/>
        <v>4.8046734232374351E-4</v>
      </c>
      <c r="AX1038" s="33">
        <f t="shared" si="581"/>
        <v>3.7410134396501725E-2</v>
      </c>
      <c r="AY1038" s="30">
        <f t="shared" si="582"/>
        <v>4.8046734232374351E-4</v>
      </c>
      <c r="AZ1038" s="31">
        <f t="shared" si="583"/>
        <v>0.8985866874336319</v>
      </c>
      <c r="BA1038" s="31">
        <f t="shared" si="593"/>
        <v>1347.1156274875379</v>
      </c>
      <c r="BB1038" s="33">
        <f t="shared" si="584"/>
        <v>0</v>
      </c>
      <c r="BC1038" s="31">
        <f t="shared" si="585"/>
        <v>0.4809418835773836</v>
      </c>
      <c r="BD1038" s="30">
        <f t="shared" si="586"/>
        <v>1.6526527055739232E-3</v>
      </c>
      <c r="BE1038" s="31">
        <f t="shared" si="587"/>
        <v>0.94845968722356455</v>
      </c>
      <c r="BF1038" s="31">
        <f t="shared" si="588"/>
        <v>0.46925084022885799</v>
      </c>
      <c r="BG1038" s="31">
        <f t="shared" si="589"/>
        <v>0.71216445066955225</v>
      </c>
      <c r="BH1038" s="24">
        <v>80.03</v>
      </c>
      <c r="BI1038" s="24">
        <v>1451.24038834</v>
      </c>
      <c r="BJ1038" s="24">
        <f t="shared" si="563"/>
        <v>32.207744651856032</v>
      </c>
      <c r="BK1038" s="28">
        <f t="shared" si="564"/>
        <v>1.6103872325928015E-2</v>
      </c>
      <c r="BL1038" s="28" t="str">
        <f t="shared" si="590"/>
        <v>FALSETRUE</v>
      </c>
      <c r="BM1038" s="24" t="str">
        <f t="shared" si="591"/>
        <v>TRUETRUE</v>
      </c>
      <c r="BN1038" s="28">
        <v>0.45329999999999998</v>
      </c>
      <c r="BO1038" s="28">
        <f t="shared" si="592"/>
        <v>0.40293333333333331</v>
      </c>
      <c r="BP1038" s="24">
        <v>14.21</v>
      </c>
      <c r="BQ1038" s="24">
        <f t="shared" si="566"/>
        <v>196.26666666666668</v>
      </c>
      <c r="BR1038" s="24">
        <v>15</v>
      </c>
      <c r="BS1038" s="28">
        <v>26.759999999999998</v>
      </c>
      <c r="BT1038" s="28">
        <v>3975.4656</v>
      </c>
      <c r="BU1038" s="24">
        <v>1.56</v>
      </c>
      <c r="BV1038" s="28">
        <v>32.019999999999996</v>
      </c>
      <c r="BW1038" s="28">
        <v>4756.8911999999991</v>
      </c>
      <c r="BX1038" s="24">
        <v>4448</v>
      </c>
      <c r="BY1038" s="24">
        <v>9813</v>
      </c>
      <c r="BZ1038" s="24">
        <v>595</v>
      </c>
      <c r="CA1038" s="24">
        <v>3556</v>
      </c>
      <c r="CB1038" s="24">
        <v>1835</v>
      </c>
      <c r="CC1038" s="24">
        <v>9465</v>
      </c>
      <c r="CD1038" s="24">
        <v>51.39</v>
      </c>
      <c r="CE1038" s="24">
        <v>27.17</v>
      </c>
      <c r="CF1038" s="24">
        <v>117.54</v>
      </c>
      <c r="CG1038" s="24">
        <v>11889</v>
      </c>
      <c r="CH1038" s="24">
        <v>2967</v>
      </c>
      <c r="CI1038" s="24">
        <v>19.97</v>
      </c>
      <c r="CJ1038" s="24" t="s">
        <v>98</v>
      </c>
      <c r="CK1038" s="24">
        <v>4201</v>
      </c>
      <c r="CL1038" s="28">
        <v>1.01</v>
      </c>
      <c r="CM1038" s="28">
        <v>3.56</v>
      </c>
      <c r="CN1038" s="24">
        <v>1216</v>
      </c>
      <c r="CO1038" s="24">
        <v>29.12</v>
      </c>
      <c r="CP1038" s="24">
        <v>727</v>
      </c>
      <c r="CQ1038" s="24">
        <v>1791</v>
      </c>
      <c r="CR1038" s="24">
        <v>426</v>
      </c>
      <c r="CS1038" s="24">
        <v>2944</v>
      </c>
      <c r="CT1038" s="24">
        <v>742</v>
      </c>
      <c r="CU1038" s="24">
        <v>1605</v>
      </c>
      <c r="CV1038" s="24">
        <v>1164</v>
      </c>
      <c r="CW1038" s="24">
        <v>741</v>
      </c>
      <c r="CX1038" s="24">
        <v>62.09</v>
      </c>
      <c r="CY1038" s="24">
        <v>90.22</v>
      </c>
      <c r="CZ1038" s="24">
        <v>75.98</v>
      </c>
      <c r="DA1038" s="24">
        <v>35.19</v>
      </c>
      <c r="DB1038" s="24">
        <v>1696</v>
      </c>
      <c r="DC1038" s="24">
        <v>11.71</v>
      </c>
      <c r="DD1038" s="24">
        <v>17.72</v>
      </c>
      <c r="DE1038" s="24">
        <v>623</v>
      </c>
      <c r="DF1038" s="24">
        <v>14.92</v>
      </c>
      <c r="DG1038" s="24">
        <v>13.34</v>
      </c>
      <c r="DH1038" s="24">
        <v>10.93</v>
      </c>
    </row>
    <row r="1039" spans="1:112" ht="12.3" customHeight="1">
      <c r="A1039" s="24">
        <v>1052</v>
      </c>
      <c r="B1039" s="24" t="s">
        <v>195</v>
      </c>
      <c r="C1039" s="24" t="s">
        <v>196</v>
      </c>
      <c r="D1039" s="25" t="s">
        <v>263</v>
      </c>
      <c r="E1039" s="25" t="s">
        <v>829</v>
      </c>
      <c r="F1039" s="25" t="s">
        <v>2131</v>
      </c>
      <c r="G1039" s="25" t="s">
        <v>2132</v>
      </c>
      <c r="H1039" s="25" t="s">
        <v>195</v>
      </c>
      <c r="I1039" s="26">
        <v>9940</v>
      </c>
      <c r="J1039" s="27">
        <v>31274.052757793765</v>
      </c>
      <c r="K1039" s="27">
        <f t="shared" si="567"/>
        <v>5347.72</v>
      </c>
      <c r="L1039" s="24">
        <v>1192</v>
      </c>
      <c r="M1039" s="24">
        <v>651</v>
      </c>
      <c r="N1039" s="24">
        <v>737</v>
      </c>
      <c r="O1039" s="24">
        <f t="shared" si="568"/>
        <v>1388</v>
      </c>
      <c r="P1039" s="28">
        <v>53.8</v>
      </c>
      <c r="Q1039" s="28">
        <f t="shared" si="569"/>
        <v>0.54559914986256541</v>
      </c>
      <c r="R1039" s="29">
        <v>0.50682882890201708</v>
      </c>
      <c r="S1039" s="29">
        <v>0.16649133615028944</v>
      </c>
      <c r="T1039" s="29">
        <v>0.42854496522121133</v>
      </c>
      <c r="U1039" s="28" t="s">
        <v>237</v>
      </c>
      <c r="V1039" s="28" t="s">
        <v>129</v>
      </c>
      <c r="W1039" s="28">
        <v>0.69699337384700855</v>
      </c>
      <c r="X1039" s="27">
        <v>21797.807545524018</v>
      </c>
      <c r="Y1039" s="30">
        <f t="shared" si="570"/>
        <v>1.7456290310987467E-3</v>
      </c>
      <c r="Z1039" s="27">
        <f t="shared" si="571"/>
        <v>21797.807545524018</v>
      </c>
      <c r="AA1039" s="27">
        <v>0</v>
      </c>
      <c r="AB1039" s="27">
        <v>0</v>
      </c>
      <c r="AC1039" s="27">
        <v>0</v>
      </c>
      <c r="AD1039" s="27">
        <v>0</v>
      </c>
      <c r="AE1039" s="27">
        <v>0</v>
      </c>
      <c r="AF1039" s="27">
        <f t="shared" si="572"/>
        <v>0</v>
      </c>
      <c r="AG1039" s="27">
        <f t="shared" si="573"/>
        <v>0</v>
      </c>
      <c r="AH1039" s="27">
        <v>0</v>
      </c>
      <c r="AI1039" s="27">
        <v>0</v>
      </c>
      <c r="AJ1039" s="27">
        <v>0</v>
      </c>
      <c r="AK1039" s="27">
        <v>0</v>
      </c>
      <c r="AL1039" s="27">
        <v>0</v>
      </c>
      <c r="AM1039" s="27">
        <v>0</v>
      </c>
      <c r="AN1039" s="27">
        <f t="shared" si="574"/>
        <v>0</v>
      </c>
      <c r="AO1039" s="27">
        <v>0</v>
      </c>
      <c r="AP1039" s="30">
        <f t="shared" si="575"/>
        <v>0</v>
      </c>
      <c r="AQ1039" s="30">
        <f t="shared" si="576"/>
        <v>0</v>
      </c>
      <c r="AR1039" s="31">
        <f t="shared" si="577"/>
        <v>0</v>
      </c>
      <c r="AS1039" s="31">
        <f t="shared" si="565"/>
        <v>0</v>
      </c>
      <c r="AT1039" s="32">
        <f t="shared" si="578"/>
        <v>0</v>
      </c>
      <c r="AU1039" s="24">
        <v>1400.2596880586402</v>
      </c>
      <c r="AV1039" s="28">
        <f t="shared" si="579"/>
        <v>3.8885973892216548E-2</v>
      </c>
      <c r="AW1039" s="30">
        <f t="shared" si="580"/>
        <v>4.9942190347786815E-4</v>
      </c>
      <c r="AX1039" s="33">
        <f t="shared" si="581"/>
        <v>3.8885973892216548E-2</v>
      </c>
      <c r="AY1039" s="30">
        <f t="shared" si="582"/>
        <v>4.9942190347786815E-4</v>
      </c>
      <c r="AZ1039" s="31">
        <f t="shared" si="583"/>
        <v>0.8987421739782393</v>
      </c>
      <c r="BA1039" s="31">
        <f t="shared" si="593"/>
        <v>1400.2596880586402</v>
      </c>
      <c r="BB1039" s="33">
        <f t="shared" si="584"/>
        <v>0</v>
      </c>
      <c r="BC1039" s="31">
        <f t="shared" si="585"/>
        <v>0.48148565892415762</v>
      </c>
      <c r="BD1039" s="30">
        <f t="shared" si="586"/>
        <v>1.7456290310987467E-3</v>
      </c>
      <c r="BE1039" s="31">
        <f t="shared" si="587"/>
        <v>0.94881971971043311</v>
      </c>
      <c r="BF1039" s="31">
        <f t="shared" si="588"/>
        <v>0.54918624086284684</v>
      </c>
      <c r="BG1039" s="31">
        <f t="shared" si="589"/>
        <v>0.83347941870198305</v>
      </c>
      <c r="BH1039" s="24">
        <v>0</v>
      </c>
      <c r="BI1039" s="24">
        <v>2413.17459818</v>
      </c>
      <c r="BJ1039" s="24">
        <f t="shared" si="563"/>
        <v>12.959714055245088</v>
      </c>
      <c r="BK1039" s="28">
        <f t="shared" si="564"/>
        <v>6.4798570276225443E-3</v>
      </c>
      <c r="BL1039" s="28" t="str">
        <f t="shared" si="590"/>
        <v>TRUEFALSE</v>
      </c>
      <c r="BM1039" s="24" t="str">
        <f t="shared" si="591"/>
        <v>TRUEFALSE</v>
      </c>
      <c r="BN1039" s="28">
        <v>0.44979999999999998</v>
      </c>
      <c r="BO1039" s="28">
        <f t="shared" si="592"/>
        <v>0.39982222222222219</v>
      </c>
      <c r="BP1039" s="24">
        <v>30.74</v>
      </c>
      <c r="BQ1039" s="24">
        <f t="shared" si="566"/>
        <v>80.36</v>
      </c>
      <c r="BR1039" s="24">
        <v>25</v>
      </c>
      <c r="BS1039" s="28">
        <v>59.19</v>
      </c>
      <c r="BT1039" s="28">
        <v>5883.4859999999999</v>
      </c>
      <c r="BU1039" s="24">
        <v>15.84</v>
      </c>
      <c r="BV1039" s="28">
        <v>78.13</v>
      </c>
      <c r="BW1039" s="28">
        <v>7766.1219999999994</v>
      </c>
      <c r="BX1039" s="24">
        <v>2972</v>
      </c>
      <c r="BY1039" s="24">
        <v>6608</v>
      </c>
      <c r="BZ1039" s="24">
        <v>360</v>
      </c>
      <c r="CA1039" s="24">
        <v>2388</v>
      </c>
      <c r="CB1039" s="24">
        <v>1176</v>
      </c>
      <c r="CC1039" s="24">
        <v>6376</v>
      </c>
      <c r="CD1039" s="24">
        <v>50.42</v>
      </c>
      <c r="CE1039" s="24">
        <v>26.92</v>
      </c>
      <c r="CF1039" s="24">
        <v>173.38</v>
      </c>
      <c r="CG1039" s="24">
        <v>0</v>
      </c>
      <c r="CH1039" s="24">
        <v>9940</v>
      </c>
      <c r="CI1039" s="24">
        <v>100</v>
      </c>
      <c r="CJ1039" s="24" t="s">
        <v>1980</v>
      </c>
      <c r="CK1039" s="24">
        <v>2835</v>
      </c>
      <c r="CL1039" s="28">
        <v>1.01</v>
      </c>
      <c r="CM1039" s="28">
        <v>3.52</v>
      </c>
      <c r="CN1039" s="24">
        <v>563</v>
      </c>
      <c r="CO1039" s="24">
        <v>20.43</v>
      </c>
      <c r="CP1039" s="24">
        <v>482</v>
      </c>
      <c r="CQ1039" s="24">
        <v>1303</v>
      </c>
      <c r="CR1039" s="24">
        <v>224</v>
      </c>
      <c r="CS1039" s="24">
        <v>2009</v>
      </c>
      <c r="CT1039" s="24">
        <v>383</v>
      </c>
      <c r="CU1039" s="24">
        <v>954</v>
      </c>
      <c r="CV1039" s="24">
        <v>608</v>
      </c>
      <c r="CW1039" s="24">
        <v>363</v>
      </c>
      <c r="CX1039" s="24">
        <v>46.88</v>
      </c>
      <c r="CY1039" s="24">
        <v>79.77</v>
      </c>
      <c r="CZ1039" s="24">
        <v>62.81</v>
      </c>
      <c r="DA1039" s="24">
        <v>24.83</v>
      </c>
      <c r="DB1039" s="24">
        <v>2449</v>
      </c>
      <c r="DC1039" s="24">
        <v>25.9</v>
      </c>
      <c r="DD1039" s="24">
        <v>22.64</v>
      </c>
      <c r="DE1039" s="24">
        <v>726</v>
      </c>
      <c r="DF1039" s="24">
        <v>26.34</v>
      </c>
      <c r="DG1039" s="24">
        <v>21.55</v>
      </c>
      <c r="DH1039" s="24">
        <v>18.989999999999998</v>
      </c>
    </row>
    <row r="1040" spans="1:112" ht="12.3" customHeight="1">
      <c r="A1040" s="24">
        <v>1053</v>
      </c>
      <c r="B1040" s="24" t="s">
        <v>195</v>
      </c>
      <c r="C1040" s="24" t="s">
        <v>196</v>
      </c>
      <c r="D1040" s="25" t="s">
        <v>263</v>
      </c>
      <c r="E1040" s="25" t="s">
        <v>829</v>
      </c>
      <c r="F1040" s="25" t="s">
        <v>830</v>
      </c>
      <c r="G1040" s="25" t="s">
        <v>831</v>
      </c>
      <c r="H1040" s="25" t="s">
        <v>195</v>
      </c>
      <c r="I1040" s="26">
        <v>19823</v>
      </c>
      <c r="J1040" s="27">
        <v>62368.767386091124</v>
      </c>
      <c r="K1040" s="27">
        <f t="shared" si="567"/>
        <v>6860.7403000000004</v>
      </c>
      <c r="L1040" s="24">
        <v>3395</v>
      </c>
      <c r="M1040" s="24">
        <v>1136</v>
      </c>
      <c r="N1040" s="24">
        <v>661</v>
      </c>
      <c r="O1040" s="24">
        <f t="shared" si="568"/>
        <v>1797</v>
      </c>
      <c r="P1040" s="28">
        <v>34.61</v>
      </c>
      <c r="Q1040" s="28">
        <f t="shared" si="569"/>
        <v>0.43779214615375828</v>
      </c>
      <c r="R1040" s="29">
        <v>0.50682882890201708</v>
      </c>
      <c r="S1040" s="29">
        <v>0.16649133615028944</v>
      </c>
      <c r="T1040" s="29">
        <v>0.42854496522121133</v>
      </c>
      <c r="U1040" s="28" t="s">
        <v>237</v>
      </c>
      <c r="V1040" s="28" t="s">
        <v>129</v>
      </c>
      <c r="W1040" s="28">
        <v>0.44838179681867957</v>
      </c>
      <c r="X1040" s="27">
        <v>27965.019985941799</v>
      </c>
      <c r="Y1040" s="30">
        <f t="shared" si="570"/>
        <v>2.2395165495779738E-3</v>
      </c>
      <c r="Z1040" s="27">
        <f t="shared" si="571"/>
        <v>27841.019985941799</v>
      </c>
      <c r="AA1040" s="27">
        <v>0</v>
      </c>
      <c r="AB1040" s="27">
        <v>80</v>
      </c>
      <c r="AC1040" s="27">
        <v>0</v>
      </c>
      <c r="AD1040" s="27">
        <v>0</v>
      </c>
      <c r="AE1040" s="27">
        <v>0</v>
      </c>
      <c r="AF1040" s="27">
        <f t="shared" si="572"/>
        <v>80</v>
      </c>
      <c r="AG1040" s="27">
        <f t="shared" si="573"/>
        <v>1</v>
      </c>
      <c r="AH1040" s="27">
        <v>0</v>
      </c>
      <c r="AI1040" s="27">
        <v>80</v>
      </c>
      <c r="AJ1040" s="27">
        <v>0</v>
      </c>
      <c r="AK1040" s="27">
        <v>0</v>
      </c>
      <c r="AL1040" s="27">
        <v>0</v>
      </c>
      <c r="AM1040" s="27">
        <v>80</v>
      </c>
      <c r="AN1040" s="27">
        <f t="shared" si="574"/>
        <v>1</v>
      </c>
      <c r="AO1040" s="27">
        <v>124</v>
      </c>
      <c r="AP1040" s="30">
        <f t="shared" si="575"/>
        <v>7.171044801565046E-5</v>
      </c>
      <c r="AQ1040" s="30">
        <f t="shared" si="576"/>
        <v>2.5226963840300706E-4</v>
      </c>
      <c r="AR1040" s="31">
        <f t="shared" si="577"/>
        <v>4.4341109022033821E-3</v>
      </c>
      <c r="AS1040" s="31">
        <f t="shared" si="565"/>
        <v>4.4341109022033821E-3</v>
      </c>
      <c r="AT1040" s="32">
        <f t="shared" si="578"/>
        <v>1.9881746136232487E-3</v>
      </c>
      <c r="AU1040" s="24">
        <v>3377.2116936382945</v>
      </c>
      <c r="AV1040" s="28">
        <f t="shared" si="579"/>
        <v>9.3787007415304144E-2</v>
      </c>
      <c r="AW1040" s="30">
        <f t="shared" si="580"/>
        <v>1.2045290647643913E-3</v>
      </c>
      <c r="AX1040" s="33">
        <f t="shared" si="581"/>
        <v>9.3787007415304144E-2</v>
      </c>
      <c r="AY1040" s="30">
        <f t="shared" si="582"/>
        <v>9.5225942636138425E-4</v>
      </c>
      <c r="AZ1040" s="31">
        <f t="shared" si="583"/>
        <v>0.90245685463632341</v>
      </c>
      <c r="BA1040" s="31">
        <f t="shared" si="593"/>
        <v>3297.2116936382945</v>
      </c>
      <c r="BB1040" s="33">
        <f t="shared" si="584"/>
        <v>2.3688180445039092E-2</v>
      </c>
      <c r="BC1040" s="31">
        <f t="shared" si="585"/>
        <v>0.50102423031788146</v>
      </c>
      <c r="BD1040" s="30">
        <f t="shared" si="586"/>
        <v>2.1678061015623232E-3</v>
      </c>
      <c r="BE1040" s="31">
        <f t="shared" si="587"/>
        <v>0.95045451716795659</v>
      </c>
      <c r="BF1040" s="31">
        <f t="shared" si="588"/>
        <v>0.46702527684540468</v>
      </c>
      <c r="BG1040" s="31">
        <f t="shared" si="589"/>
        <v>0.70878679635648956</v>
      </c>
      <c r="BH1040" s="24">
        <v>89.03</v>
      </c>
      <c r="BI1040" s="24">
        <v>591.82950710600005</v>
      </c>
      <c r="BJ1040" s="24">
        <f t="shared" si="563"/>
        <v>105.38299736197594</v>
      </c>
      <c r="BK1040" s="28">
        <f t="shared" si="564"/>
        <v>5.2691498680987971E-2</v>
      </c>
      <c r="BL1040" s="28" t="str">
        <f t="shared" si="590"/>
        <v>FALSETRUE</v>
      </c>
      <c r="BM1040" s="24" t="str">
        <f t="shared" si="591"/>
        <v>TRUETRUE</v>
      </c>
      <c r="BN1040" s="28">
        <v>0.50429999999999997</v>
      </c>
      <c r="BO1040" s="28">
        <f t="shared" si="592"/>
        <v>0.44826666666666665</v>
      </c>
      <c r="BP1040" s="24">
        <v>11.92</v>
      </c>
      <c r="BQ1040" s="24">
        <f t="shared" si="566"/>
        <v>251.06666666666666</v>
      </c>
      <c r="BR1040" s="24">
        <v>30</v>
      </c>
      <c r="BS1040" s="28">
        <v>18.48</v>
      </c>
      <c r="BT1040" s="28">
        <v>3663.2903999999999</v>
      </c>
      <c r="BU1040" s="24">
        <v>0.11</v>
      </c>
      <c r="BV1040" s="28">
        <v>9.75</v>
      </c>
      <c r="BW1040" s="28">
        <v>1932.7425000000001</v>
      </c>
      <c r="BX1040" s="24">
        <v>6332</v>
      </c>
      <c r="BY1040" s="24">
        <v>12556</v>
      </c>
      <c r="BZ1040" s="24">
        <v>935</v>
      </c>
      <c r="CA1040" s="24">
        <v>5076</v>
      </c>
      <c r="CB1040" s="24">
        <v>2486</v>
      </c>
      <c r="CC1040" s="24">
        <v>12261</v>
      </c>
      <c r="CD1040" s="24">
        <v>57.88</v>
      </c>
      <c r="CE1040" s="24">
        <v>27.22</v>
      </c>
      <c r="CF1040" s="24">
        <v>108.58</v>
      </c>
      <c r="CG1040" s="24">
        <v>17649</v>
      </c>
      <c r="CH1040" s="24">
        <v>2174</v>
      </c>
      <c r="CI1040" s="24">
        <v>10.97</v>
      </c>
      <c r="CJ1040" s="24" t="s">
        <v>98</v>
      </c>
      <c r="CK1040" s="24">
        <v>5309</v>
      </c>
      <c r="CL1040" s="28">
        <v>1</v>
      </c>
      <c r="CM1040" s="28">
        <v>3.74</v>
      </c>
      <c r="CN1040" s="24">
        <v>1747</v>
      </c>
      <c r="CO1040" s="24">
        <v>33.06</v>
      </c>
      <c r="CP1040" s="24">
        <v>1652</v>
      </c>
      <c r="CQ1040" s="24">
        <v>3303</v>
      </c>
      <c r="CR1040" s="24">
        <v>924</v>
      </c>
      <c r="CS1040" s="24">
        <v>7532</v>
      </c>
      <c r="CT1040" s="24">
        <v>1282</v>
      </c>
      <c r="CU1040" s="24">
        <v>2451</v>
      </c>
      <c r="CV1040" s="24">
        <v>1622</v>
      </c>
      <c r="CW1040" s="24">
        <v>930</v>
      </c>
      <c r="CX1040" s="24">
        <v>73.55</v>
      </c>
      <c r="CY1040" s="24">
        <v>93.76</v>
      </c>
      <c r="CZ1040" s="24">
        <v>79.2</v>
      </c>
      <c r="DA1040" s="24">
        <v>34.46</v>
      </c>
      <c r="DB1040" s="24">
        <v>1864</v>
      </c>
      <c r="DC1040" s="24">
        <v>7.85</v>
      </c>
      <c r="DD1040" s="24">
        <v>16.16</v>
      </c>
      <c r="DE1040" s="24">
        <v>742</v>
      </c>
      <c r="DF1040" s="24">
        <v>14.04</v>
      </c>
      <c r="DG1040" s="24">
        <v>8.59</v>
      </c>
      <c r="DH1040" s="24">
        <v>11.88</v>
      </c>
    </row>
    <row r="1041" spans="1:112" ht="12.3" customHeight="1">
      <c r="A1041" s="24">
        <v>1054</v>
      </c>
      <c r="B1041" s="24" t="s">
        <v>195</v>
      </c>
      <c r="C1041" s="24" t="s">
        <v>196</v>
      </c>
      <c r="D1041" s="25" t="s">
        <v>238</v>
      </c>
      <c r="E1041" s="25" t="s">
        <v>239</v>
      </c>
      <c r="F1041" s="25" t="s">
        <v>441</v>
      </c>
      <c r="G1041" s="25" t="s">
        <v>442</v>
      </c>
      <c r="H1041" s="25" t="s">
        <v>195</v>
      </c>
      <c r="I1041" s="26">
        <v>50318</v>
      </c>
      <c r="J1041" s="27">
        <v>55464.630939914394</v>
      </c>
      <c r="K1041" s="27">
        <f t="shared" si="567"/>
        <v>27116.370200000001</v>
      </c>
      <c r="L1041" s="24">
        <v>5010</v>
      </c>
      <c r="M1041" s="24">
        <v>3342</v>
      </c>
      <c r="N1041" s="24">
        <v>2513</v>
      </c>
      <c r="O1041" s="24">
        <f t="shared" si="568"/>
        <v>5855</v>
      </c>
      <c r="P1041" s="28">
        <v>53.89</v>
      </c>
      <c r="Q1041" s="28">
        <f t="shared" si="569"/>
        <v>0.48505332033417264</v>
      </c>
      <c r="R1041" s="29">
        <v>0.63241364965258429</v>
      </c>
      <c r="S1041" s="29">
        <v>0.21854482346613704</v>
      </c>
      <c r="T1041" s="29">
        <v>0.46205573142119988</v>
      </c>
      <c r="U1041" s="28" t="s">
        <v>237</v>
      </c>
      <c r="V1041" s="28" t="s">
        <v>129</v>
      </c>
      <c r="W1041" s="28">
        <v>0.57367491264541826</v>
      </c>
      <c r="X1041" s="27">
        <v>31818.667309365752</v>
      </c>
      <c r="Y1041" s="30">
        <f t="shared" si="570"/>
        <v>2.5481273412521193E-3</v>
      </c>
      <c r="Z1041" s="27">
        <f t="shared" si="571"/>
        <v>28769.667309365752</v>
      </c>
      <c r="AA1041" s="27">
        <v>1370</v>
      </c>
      <c r="AB1041" s="27">
        <v>0</v>
      </c>
      <c r="AC1041" s="27">
        <v>0</v>
      </c>
      <c r="AD1041" s="27">
        <v>1444</v>
      </c>
      <c r="AE1041" s="27">
        <v>35035</v>
      </c>
      <c r="AF1041" s="27">
        <f t="shared" si="572"/>
        <v>35035</v>
      </c>
      <c r="AG1041" s="27">
        <f t="shared" si="573"/>
        <v>3</v>
      </c>
      <c r="AH1041" s="27">
        <v>1370</v>
      </c>
      <c r="AI1041" s="27">
        <v>0</v>
      </c>
      <c r="AJ1041" s="27">
        <v>16</v>
      </c>
      <c r="AK1041" s="27">
        <v>1444</v>
      </c>
      <c r="AL1041" s="27">
        <v>35035</v>
      </c>
      <c r="AM1041" s="27">
        <v>35035</v>
      </c>
      <c r="AN1041" s="27">
        <f t="shared" si="574"/>
        <v>4</v>
      </c>
      <c r="AO1041" s="27">
        <v>3049</v>
      </c>
      <c r="AP1041" s="30">
        <f t="shared" si="575"/>
        <v>1.7632673870945021E-3</v>
      </c>
      <c r="AQ1041" s="30">
        <f t="shared" si="576"/>
        <v>0</v>
      </c>
      <c r="AR1041" s="31">
        <f t="shared" si="577"/>
        <v>9.5824252171068575E-2</v>
      </c>
      <c r="AS1041" s="31">
        <f t="shared" si="565"/>
        <v>9.5824252171068575E-2</v>
      </c>
      <c r="AT1041" s="32">
        <f t="shared" si="578"/>
        <v>5.49719694935503E-2</v>
      </c>
      <c r="AU1041" s="24">
        <v>6974.1659130303497</v>
      </c>
      <c r="AV1041" s="28">
        <f t="shared" si="579"/>
        <v>0.19367638440700974</v>
      </c>
      <c r="AW1041" s="30">
        <f t="shared" si="580"/>
        <v>2.4874323278456178E-3</v>
      </c>
      <c r="AX1041" s="33">
        <f t="shared" si="581"/>
        <v>0.19367638440700974</v>
      </c>
      <c r="AY1041" s="30">
        <f t="shared" si="582"/>
        <v>2.4874323278456178E-3</v>
      </c>
      <c r="AZ1041" s="31">
        <f t="shared" si="583"/>
        <v>0.91505006256583776</v>
      </c>
      <c r="BA1041" s="31">
        <f t="shared" si="593"/>
        <v>6974.1659130303497</v>
      </c>
      <c r="BB1041" s="33">
        <f t="shared" si="584"/>
        <v>0</v>
      </c>
      <c r="BC1041" s="31">
        <f t="shared" si="585"/>
        <v>0.58038003220847723</v>
      </c>
      <c r="BD1041" s="30">
        <f t="shared" si="586"/>
        <v>7.8485995415761723E-4</v>
      </c>
      <c r="BE1041" s="31">
        <f t="shared" si="587"/>
        <v>0.94509933091118881</v>
      </c>
      <c r="BF1041" s="31">
        <f t="shared" si="588"/>
        <v>0.50710745696595305</v>
      </c>
      <c r="BG1041" s="31">
        <f t="shared" si="589"/>
        <v>0.76961802208912045</v>
      </c>
      <c r="BH1041" s="24">
        <v>98.7</v>
      </c>
      <c r="BI1041" s="24">
        <v>117.35660235899999</v>
      </c>
      <c r="BJ1041" s="24">
        <f t="shared" si="563"/>
        <v>472.61619563801946</v>
      </c>
      <c r="BK1041" s="28">
        <f t="shared" si="564"/>
        <v>0.23630809781900974</v>
      </c>
      <c r="BL1041" s="28" t="str">
        <f t="shared" si="590"/>
        <v>TRUETRUE</v>
      </c>
      <c r="BM1041" s="24" t="str">
        <f t="shared" si="591"/>
        <v>TRUETRUE</v>
      </c>
      <c r="BN1041" s="28">
        <v>0.50749999999999995</v>
      </c>
      <c r="BO1041" s="28">
        <f t="shared" si="592"/>
        <v>0.45111111111111107</v>
      </c>
      <c r="BP1041" s="24">
        <v>12.55</v>
      </c>
      <c r="BQ1041" s="24">
        <f t="shared" si="566"/>
        <v>607.85</v>
      </c>
      <c r="BR1041" s="24">
        <v>20</v>
      </c>
      <c r="BS1041" s="28">
        <v>27.38</v>
      </c>
      <c r="BT1041" s="28">
        <v>13777.0684</v>
      </c>
      <c r="BU1041" s="24">
        <v>1.18</v>
      </c>
      <c r="BV1041" s="28">
        <v>27.69</v>
      </c>
      <c r="BW1041" s="28">
        <v>13933.054200000002</v>
      </c>
      <c r="BX1041" s="24">
        <v>16136</v>
      </c>
      <c r="BY1041" s="24">
        <v>31795</v>
      </c>
      <c r="BZ1041" s="24">
        <v>2387</v>
      </c>
      <c r="CA1041" s="24">
        <v>12871</v>
      </c>
      <c r="CB1041" s="24">
        <v>6566</v>
      </c>
      <c r="CC1041" s="24">
        <v>30881</v>
      </c>
      <c r="CD1041" s="24">
        <v>58.26</v>
      </c>
      <c r="CE1041" s="24">
        <v>26.86</v>
      </c>
      <c r="CF1041" s="24">
        <v>101.12</v>
      </c>
      <c r="CG1041" s="24">
        <v>49662</v>
      </c>
      <c r="CH1041" s="24">
        <v>656</v>
      </c>
      <c r="CI1041" s="24">
        <v>1.3</v>
      </c>
      <c r="CJ1041" s="24" t="s">
        <v>98</v>
      </c>
      <c r="CK1041" s="24">
        <v>11092</v>
      </c>
      <c r="CL1041" s="28">
        <v>1.03</v>
      </c>
      <c r="CM1041" s="28">
        <v>4.6500000000000004</v>
      </c>
      <c r="CN1041" s="24">
        <v>5032</v>
      </c>
      <c r="CO1041" s="24">
        <v>45.49</v>
      </c>
      <c r="CP1041" s="24">
        <v>1731</v>
      </c>
      <c r="CQ1041" s="24">
        <v>6160</v>
      </c>
      <c r="CR1041" s="24">
        <v>4164</v>
      </c>
      <c r="CS1041" s="24">
        <v>12157</v>
      </c>
      <c r="CT1041" s="24">
        <v>2628</v>
      </c>
      <c r="CU1041" s="24">
        <v>5803</v>
      </c>
      <c r="CV1041" s="24">
        <v>4049</v>
      </c>
      <c r="CW1041" s="24">
        <v>2770</v>
      </c>
      <c r="CX1041" s="24">
        <v>60.3</v>
      </c>
      <c r="CY1041" s="24">
        <v>91.26</v>
      </c>
      <c r="CZ1041" s="24">
        <v>74.09</v>
      </c>
      <c r="DA1041" s="24">
        <v>38.340000000000003</v>
      </c>
      <c r="DB1041" s="24">
        <v>4980</v>
      </c>
      <c r="DC1041" s="24">
        <v>9.67</v>
      </c>
      <c r="DD1041" s="24">
        <v>26.12</v>
      </c>
      <c r="DE1041" s="24">
        <v>1570</v>
      </c>
      <c r="DF1041" s="24">
        <v>14.19</v>
      </c>
      <c r="DG1041" s="24">
        <v>36.04</v>
      </c>
      <c r="DH1041" s="24">
        <v>9.42</v>
      </c>
    </row>
    <row r="1042" spans="1:112" ht="12.3" customHeight="1">
      <c r="A1042" s="24">
        <v>1055</v>
      </c>
      <c r="B1042" s="24" t="s">
        <v>195</v>
      </c>
      <c r="C1042" s="24" t="s">
        <v>196</v>
      </c>
      <c r="D1042" s="25" t="s">
        <v>238</v>
      </c>
      <c r="E1042" s="25" t="s">
        <v>239</v>
      </c>
      <c r="F1042" s="25" t="s">
        <v>354</v>
      </c>
      <c r="G1042" s="25" t="s">
        <v>355</v>
      </c>
      <c r="H1042" s="25" t="s">
        <v>195</v>
      </c>
      <c r="I1042" s="26">
        <v>45227</v>
      </c>
      <c r="J1042" s="27">
        <v>49852.912745329864</v>
      </c>
      <c r="K1042" s="27">
        <f t="shared" si="567"/>
        <v>28940.757300000001</v>
      </c>
      <c r="L1042" s="24">
        <v>3244</v>
      </c>
      <c r="M1042" s="24">
        <v>2572</v>
      </c>
      <c r="N1042" s="24">
        <v>3191</v>
      </c>
      <c r="O1042" s="24">
        <f t="shared" si="568"/>
        <v>5763</v>
      </c>
      <c r="P1042" s="28">
        <v>63.989999999999995</v>
      </c>
      <c r="Q1042" s="28">
        <f t="shared" si="569"/>
        <v>0.53340004546871767</v>
      </c>
      <c r="R1042" s="29">
        <v>0.63241364965258429</v>
      </c>
      <c r="S1042" s="29">
        <v>0.21854482346613704</v>
      </c>
      <c r="T1042" s="29">
        <v>0.46205573142119988</v>
      </c>
      <c r="U1042" s="28" t="s">
        <v>237</v>
      </c>
      <c r="V1042" s="28" t="s">
        <v>129</v>
      </c>
      <c r="W1042" s="28">
        <v>0.6811923856036427</v>
      </c>
      <c r="X1042" s="27">
        <v>33959.424562281492</v>
      </c>
      <c r="Y1042" s="30">
        <f t="shared" si="570"/>
        <v>2.7195651338567371E-3</v>
      </c>
      <c r="Z1042" s="27">
        <f t="shared" si="571"/>
        <v>33134.424562281492</v>
      </c>
      <c r="AA1042" s="27">
        <v>0</v>
      </c>
      <c r="AB1042" s="27">
        <v>88</v>
      </c>
      <c r="AC1042" s="27">
        <v>57</v>
      </c>
      <c r="AD1042" s="27">
        <v>0</v>
      </c>
      <c r="AE1042" s="27">
        <v>0</v>
      </c>
      <c r="AF1042" s="27">
        <f t="shared" si="572"/>
        <v>88</v>
      </c>
      <c r="AG1042" s="27">
        <f t="shared" si="573"/>
        <v>2</v>
      </c>
      <c r="AH1042" s="27">
        <v>0</v>
      </c>
      <c r="AI1042" s="27">
        <v>695</v>
      </c>
      <c r="AJ1042" s="27">
        <v>57</v>
      </c>
      <c r="AK1042" s="27">
        <v>0</v>
      </c>
      <c r="AL1042" s="27">
        <v>0</v>
      </c>
      <c r="AM1042" s="27">
        <v>695</v>
      </c>
      <c r="AN1042" s="27">
        <f t="shared" si="574"/>
        <v>2</v>
      </c>
      <c r="AO1042" s="27">
        <v>825</v>
      </c>
      <c r="AP1042" s="30">
        <f t="shared" si="575"/>
        <v>4.7710580332993249E-4</v>
      </c>
      <c r="AQ1042" s="30">
        <f t="shared" si="576"/>
        <v>2.191592483626124E-3</v>
      </c>
      <c r="AR1042" s="31">
        <f t="shared" si="577"/>
        <v>2.429369786543209E-2</v>
      </c>
      <c r="AS1042" s="31">
        <f t="shared" si="565"/>
        <v>2.429369786543209E-2</v>
      </c>
      <c r="AT1042" s="32">
        <f t="shared" si="578"/>
        <v>1.6548682004087809E-2</v>
      </c>
      <c r="AU1042" s="24">
        <v>9224.026093458926</v>
      </c>
      <c r="AV1042" s="28">
        <f t="shared" si="579"/>
        <v>0.25615622652728037</v>
      </c>
      <c r="AW1042" s="30">
        <f t="shared" si="580"/>
        <v>3.2898759484475443E-3</v>
      </c>
      <c r="AX1042" s="33">
        <f t="shared" si="581"/>
        <v>0.25615622652728037</v>
      </c>
      <c r="AY1042" s="30">
        <f t="shared" si="582"/>
        <v>1.0982834648214203E-3</v>
      </c>
      <c r="AZ1042" s="31">
        <f t="shared" si="583"/>
        <v>0.90365470738454268</v>
      </c>
      <c r="BA1042" s="31">
        <f t="shared" si="593"/>
        <v>8529.026093458926</v>
      </c>
      <c r="BB1042" s="33">
        <f t="shared" si="584"/>
        <v>7.53467079297237E-2</v>
      </c>
      <c r="BC1042" s="31">
        <f t="shared" si="585"/>
        <v>0.59740819452146909</v>
      </c>
      <c r="BD1042" s="30">
        <f t="shared" si="586"/>
        <v>2.2424593305268047E-3</v>
      </c>
      <c r="BE1042" s="31">
        <f t="shared" si="587"/>
        <v>0.95074359707647227</v>
      </c>
      <c r="BF1042" s="31">
        <f t="shared" si="588"/>
        <v>0.54488518260465724</v>
      </c>
      <c r="BG1042" s="31">
        <f t="shared" si="589"/>
        <v>0.82695186343911464</v>
      </c>
      <c r="BH1042" s="24">
        <v>88.64</v>
      </c>
      <c r="BI1042" s="24">
        <v>389.68006604499999</v>
      </c>
      <c r="BJ1042" s="24">
        <f t="shared" si="563"/>
        <v>127.93293034284407</v>
      </c>
      <c r="BK1042" s="28">
        <f t="shared" si="564"/>
        <v>6.3966465171422043E-2</v>
      </c>
      <c r="BL1042" s="28" t="str">
        <f t="shared" si="590"/>
        <v>TRUETRUE</v>
      </c>
      <c r="BM1042" s="24" t="str">
        <f t="shared" si="591"/>
        <v>TRUETRUE</v>
      </c>
      <c r="BN1042" s="28">
        <v>0.59750000000000003</v>
      </c>
      <c r="BO1042" s="28">
        <f t="shared" si="592"/>
        <v>0.53111111111111109</v>
      </c>
      <c r="BP1042" s="24">
        <v>15.56</v>
      </c>
      <c r="BQ1042" s="24">
        <f t="shared" si="566"/>
        <v>520.80769230769226</v>
      </c>
      <c r="BR1042" s="24">
        <v>26</v>
      </c>
      <c r="BS1042" s="28">
        <v>49.56</v>
      </c>
      <c r="BT1042" s="28">
        <v>22414.501200000002</v>
      </c>
      <c r="BU1042" s="24">
        <v>1.86</v>
      </c>
      <c r="BV1042" s="28">
        <v>16.649999999999995</v>
      </c>
      <c r="BW1042" s="28">
        <v>7530.2954999999984</v>
      </c>
      <c r="BX1042" s="24">
        <v>16227</v>
      </c>
      <c r="BY1042" s="24">
        <v>27157</v>
      </c>
      <c r="BZ1042" s="24">
        <v>1843</v>
      </c>
      <c r="CA1042" s="24">
        <v>13083</v>
      </c>
      <c r="CB1042" s="24">
        <v>6343</v>
      </c>
      <c r="CC1042" s="24">
        <v>25801</v>
      </c>
      <c r="CD1042" s="24">
        <v>66.540000000000006</v>
      </c>
      <c r="CE1042" s="24">
        <v>25.04</v>
      </c>
      <c r="CF1042" s="24">
        <v>104.32</v>
      </c>
      <c r="CG1042" s="24">
        <v>40089</v>
      </c>
      <c r="CH1042" s="24">
        <v>5138</v>
      </c>
      <c r="CI1042" s="24">
        <v>11.36</v>
      </c>
      <c r="CJ1042" s="24" t="s">
        <v>98</v>
      </c>
      <c r="CK1042" s="24">
        <v>9578</v>
      </c>
      <c r="CL1042" s="28">
        <v>1.01</v>
      </c>
      <c r="CM1042" s="28">
        <v>4.74</v>
      </c>
      <c r="CN1042" s="24">
        <v>3983</v>
      </c>
      <c r="CO1042" s="24">
        <v>41.78</v>
      </c>
      <c r="CP1042" s="24">
        <v>1825</v>
      </c>
      <c r="CQ1042" s="24">
        <v>7128</v>
      </c>
      <c r="CR1042" s="24">
        <v>4588</v>
      </c>
      <c r="CS1042" s="24">
        <v>13541</v>
      </c>
      <c r="CT1042" s="24">
        <v>2387</v>
      </c>
      <c r="CU1042" s="24">
        <v>5704</v>
      </c>
      <c r="CV1042" s="24">
        <v>3796</v>
      </c>
      <c r="CW1042" s="24">
        <v>2178</v>
      </c>
      <c r="CX1042" s="24">
        <v>53.22</v>
      </c>
      <c r="CY1042" s="24">
        <v>89.45</v>
      </c>
      <c r="CZ1042" s="24">
        <v>71.56</v>
      </c>
      <c r="DA1042" s="24">
        <v>33.97</v>
      </c>
      <c r="DB1042" s="24">
        <v>5346</v>
      </c>
      <c r="DC1042" s="24">
        <v>12.09</v>
      </c>
      <c r="DD1042" s="24">
        <v>33.53</v>
      </c>
      <c r="DE1042" s="24">
        <v>2442</v>
      </c>
      <c r="DF1042" s="24">
        <v>25.61</v>
      </c>
      <c r="DG1042" s="24">
        <v>38.39</v>
      </c>
      <c r="DH1042" s="24">
        <v>19</v>
      </c>
    </row>
    <row r="1043" spans="1:112" ht="12.3" customHeight="1">
      <c r="A1043" s="24">
        <v>1056</v>
      </c>
      <c r="B1043" s="24" t="s">
        <v>195</v>
      </c>
      <c r="C1043" s="24" t="s">
        <v>196</v>
      </c>
      <c r="D1043" s="25" t="s">
        <v>238</v>
      </c>
      <c r="E1043" s="25" t="s">
        <v>239</v>
      </c>
      <c r="F1043" s="25" t="s">
        <v>794</v>
      </c>
      <c r="G1043" s="25" t="s">
        <v>795</v>
      </c>
      <c r="H1043" s="25" t="s">
        <v>195</v>
      </c>
      <c r="I1043" s="26">
        <v>16288</v>
      </c>
      <c r="J1043" s="27">
        <v>17953.97091993572</v>
      </c>
      <c r="K1043" s="27">
        <f t="shared" si="567"/>
        <v>11315.273599999999</v>
      </c>
      <c r="L1043" s="24">
        <v>1002</v>
      </c>
      <c r="M1043" s="24">
        <v>1005</v>
      </c>
      <c r="N1043" s="24">
        <v>1275</v>
      </c>
      <c r="O1043" s="24">
        <f t="shared" si="568"/>
        <v>2280</v>
      </c>
      <c r="P1043" s="28">
        <v>69.47</v>
      </c>
      <c r="Q1043" s="28">
        <f t="shared" si="569"/>
        <v>0.56800734898543925</v>
      </c>
      <c r="R1043" s="29">
        <v>0.63241364965258429</v>
      </c>
      <c r="S1043" s="29">
        <v>0.21854482346613704</v>
      </c>
      <c r="T1043" s="29">
        <v>0.46205573142119988</v>
      </c>
      <c r="U1043" s="28" t="s">
        <v>237</v>
      </c>
      <c r="V1043" s="28" t="s">
        <v>129</v>
      </c>
      <c r="W1043" s="28">
        <v>0.7395285986542437</v>
      </c>
      <c r="X1043" s="27">
        <v>13277.474954699106</v>
      </c>
      <c r="Y1043" s="30">
        <f t="shared" si="570"/>
        <v>1.0632971087667289E-3</v>
      </c>
      <c r="Z1043" s="27">
        <f t="shared" si="571"/>
        <v>13277.474954699106</v>
      </c>
      <c r="AA1043" s="27">
        <v>0</v>
      </c>
      <c r="AB1043" s="27">
        <v>0</v>
      </c>
      <c r="AC1043" s="27">
        <v>0</v>
      </c>
      <c r="AD1043" s="27">
        <v>0</v>
      </c>
      <c r="AE1043" s="27">
        <v>0</v>
      </c>
      <c r="AF1043" s="27">
        <f t="shared" si="572"/>
        <v>0</v>
      </c>
      <c r="AG1043" s="27">
        <f t="shared" si="573"/>
        <v>0</v>
      </c>
      <c r="AH1043" s="27">
        <v>0</v>
      </c>
      <c r="AI1043" s="27">
        <v>0</v>
      </c>
      <c r="AJ1043" s="27">
        <v>0</v>
      </c>
      <c r="AK1043" s="27">
        <v>0</v>
      </c>
      <c r="AL1043" s="27">
        <v>0</v>
      </c>
      <c r="AM1043" s="27">
        <v>0</v>
      </c>
      <c r="AN1043" s="27">
        <f t="shared" si="574"/>
        <v>0</v>
      </c>
      <c r="AO1043" s="27">
        <v>0</v>
      </c>
      <c r="AP1043" s="30">
        <f t="shared" si="575"/>
        <v>0</v>
      </c>
      <c r="AQ1043" s="30">
        <f t="shared" si="576"/>
        <v>0</v>
      </c>
      <c r="AR1043" s="31">
        <f t="shared" si="577"/>
        <v>0</v>
      </c>
      <c r="AS1043" s="31">
        <f t="shared" si="565"/>
        <v>0</v>
      </c>
      <c r="AT1043" s="32">
        <f t="shared" si="578"/>
        <v>0</v>
      </c>
      <c r="AU1043" s="24">
        <v>3496.4912144372643</v>
      </c>
      <c r="AV1043" s="28">
        <f t="shared" si="579"/>
        <v>9.7099464648216061E-2</v>
      </c>
      <c r="AW1043" s="30">
        <f t="shared" si="580"/>
        <v>1.2470717486903564E-3</v>
      </c>
      <c r="AX1043" s="33">
        <f t="shared" si="581"/>
        <v>9.7099464648216061E-2</v>
      </c>
      <c r="AY1043" s="30">
        <f t="shared" si="582"/>
        <v>1.2470717486903564E-3</v>
      </c>
      <c r="AZ1043" s="31">
        <f t="shared" si="583"/>
        <v>0.90487523557027705</v>
      </c>
      <c r="BA1043" s="31">
        <f t="shared" si="593"/>
        <v>3496.4912144372643</v>
      </c>
      <c r="BB1043" s="33">
        <f t="shared" si="584"/>
        <v>0</v>
      </c>
      <c r="BC1043" s="31">
        <f t="shared" si="585"/>
        <v>0.54479611662369243</v>
      </c>
      <c r="BD1043" s="30">
        <f t="shared" si="586"/>
        <v>1.0632971087667289E-3</v>
      </c>
      <c r="BE1043" s="31">
        <f t="shared" si="587"/>
        <v>0.94617752388821441</v>
      </c>
      <c r="BF1043" s="31">
        <f t="shared" si="588"/>
        <v>0.56225647321707495</v>
      </c>
      <c r="BG1043" s="31">
        <f t="shared" si="589"/>
        <v>0.85331562153143903</v>
      </c>
      <c r="BH1043" s="24">
        <v>85.39</v>
      </c>
      <c r="BI1043" s="24">
        <v>341.28886096799999</v>
      </c>
      <c r="BJ1043" s="24">
        <f t="shared" si="563"/>
        <v>52.606378271510962</v>
      </c>
      <c r="BK1043" s="28">
        <f t="shared" si="564"/>
        <v>2.6303189135755481E-2</v>
      </c>
      <c r="BL1043" s="28" t="str">
        <f t="shared" si="590"/>
        <v>TRUETRUE</v>
      </c>
      <c r="BM1043" s="24" t="str">
        <f t="shared" si="591"/>
        <v>TRUETRUE</v>
      </c>
      <c r="BN1043" s="28">
        <v>0.63419999999999999</v>
      </c>
      <c r="BO1043" s="28">
        <f t="shared" si="592"/>
        <v>0.56373333333333331</v>
      </c>
      <c r="BP1043" s="24">
        <v>15.04</v>
      </c>
      <c r="BQ1043" s="24">
        <f t="shared" si="566"/>
        <v>236.4</v>
      </c>
      <c r="BR1043" s="24">
        <v>20</v>
      </c>
      <c r="BS1043" s="28">
        <v>58.83</v>
      </c>
      <c r="BT1043" s="28">
        <v>9582.2303999999986</v>
      </c>
      <c r="BU1043" s="24">
        <v>1.7</v>
      </c>
      <c r="BV1043" s="28">
        <v>32.949999999999996</v>
      </c>
      <c r="BW1043" s="28">
        <v>5366.8959999999997</v>
      </c>
      <c r="BX1043" s="24">
        <v>6055</v>
      </c>
      <c r="BY1043" s="24">
        <v>9547</v>
      </c>
      <c r="BZ1043" s="24">
        <v>686</v>
      </c>
      <c r="CA1043" s="24">
        <v>4813</v>
      </c>
      <c r="CB1043" s="24">
        <v>2416</v>
      </c>
      <c r="CC1043" s="24">
        <v>9059</v>
      </c>
      <c r="CD1043" s="24">
        <v>70.61</v>
      </c>
      <c r="CE1043" s="24">
        <v>24.88</v>
      </c>
      <c r="CF1043" s="24">
        <v>103.32</v>
      </c>
      <c r="CG1043" s="24">
        <v>13908</v>
      </c>
      <c r="CH1043" s="24">
        <v>2380</v>
      </c>
      <c r="CI1043" s="24">
        <v>14.61</v>
      </c>
      <c r="CJ1043" s="24" t="s">
        <v>98</v>
      </c>
      <c r="CK1043" s="24">
        <v>3457</v>
      </c>
      <c r="CL1043" s="28">
        <v>1.03</v>
      </c>
      <c r="CM1043" s="28">
        <v>4.84</v>
      </c>
      <c r="CN1043" s="24">
        <v>1230</v>
      </c>
      <c r="CO1043" s="24">
        <v>35.99</v>
      </c>
      <c r="CP1043" s="24">
        <v>987</v>
      </c>
      <c r="CQ1043" s="24">
        <v>3565</v>
      </c>
      <c r="CR1043" s="24">
        <v>176</v>
      </c>
      <c r="CS1043" s="24">
        <v>4728</v>
      </c>
      <c r="CT1043" s="24">
        <v>1024</v>
      </c>
      <c r="CU1043" s="24">
        <v>2282</v>
      </c>
      <c r="CV1043" s="24">
        <v>1484</v>
      </c>
      <c r="CW1043" s="24">
        <v>818</v>
      </c>
      <c r="CX1043" s="24">
        <v>62.94</v>
      </c>
      <c r="CY1043" s="24">
        <v>91.39</v>
      </c>
      <c r="CZ1043" s="24">
        <v>74.459999999999994</v>
      </c>
      <c r="DA1043" s="24">
        <v>36.450000000000003</v>
      </c>
      <c r="DB1043" s="24">
        <v>1861</v>
      </c>
      <c r="DC1043" s="24">
        <v>9.94</v>
      </c>
      <c r="DD1043" s="24">
        <v>35.049999999999997</v>
      </c>
      <c r="DE1043" s="24">
        <v>815</v>
      </c>
      <c r="DF1043" s="24">
        <v>23.84</v>
      </c>
      <c r="DG1043" s="24">
        <v>53.19</v>
      </c>
      <c r="DH1043" s="24">
        <v>13.13</v>
      </c>
    </row>
    <row r="1044" spans="1:112" ht="12.3" customHeight="1">
      <c r="A1044" s="24">
        <v>1057</v>
      </c>
      <c r="B1044" s="24" t="s">
        <v>195</v>
      </c>
      <c r="C1044" s="24" t="s">
        <v>196</v>
      </c>
      <c r="D1044" s="25" t="s">
        <v>238</v>
      </c>
      <c r="E1044" s="25" t="s">
        <v>239</v>
      </c>
      <c r="F1044" s="25" t="s">
        <v>834</v>
      </c>
      <c r="G1044" s="25" t="s">
        <v>835</v>
      </c>
      <c r="H1044" s="25" t="s">
        <v>195</v>
      </c>
      <c r="I1044" s="26">
        <v>19652</v>
      </c>
      <c r="J1044" s="27">
        <v>21662.047919853685</v>
      </c>
      <c r="K1044" s="27">
        <f t="shared" si="567"/>
        <v>9214.8227999999999</v>
      </c>
      <c r="L1044" s="24">
        <v>2139</v>
      </c>
      <c r="M1044" s="24">
        <v>1061</v>
      </c>
      <c r="N1044" s="24">
        <v>827</v>
      </c>
      <c r="O1044" s="24">
        <f t="shared" si="568"/>
        <v>1888</v>
      </c>
      <c r="P1044" s="28">
        <v>46.89</v>
      </c>
      <c r="Q1044" s="28">
        <f t="shared" si="569"/>
        <v>0.45620441610600426</v>
      </c>
      <c r="R1044" s="29">
        <v>0.63241364965258429</v>
      </c>
      <c r="S1044" s="29">
        <v>0.21854482346613704</v>
      </c>
      <c r="T1044" s="29">
        <v>0.46205573142119988</v>
      </c>
      <c r="U1044" s="28" t="s">
        <v>237</v>
      </c>
      <c r="V1044" s="28" t="s">
        <v>129</v>
      </c>
      <c r="W1044" s="28">
        <v>0.49915785217932201</v>
      </c>
      <c r="X1044" s="27">
        <v>10812.781313479716</v>
      </c>
      <c r="Y1044" s="30">
        <f t="shared" si="570"/>
        <v>8.6591758957006032E-4</v>
      </c>
      <c r="Z1044" s="27">
        <f t="shared" si="571"/>
        <v>10812.781313479716</v>
      </c>
      <c r="AA1044" s="27">
        <v>0</v>
      </c>
      <c r="AB1044" s="27">
        <v>0</v>
      </c>
      <c r="AC1044" s="27">
        <v>0</v>
      </c>
      <c r="AD1044" s="27">
        <v>0</v>
      </c>
      <c r="AE1044" s="27">
        <v>0</v>
      </c>
      <c r="AF1044" s="27">
        <f t="shared" si="572"/>
        <v>0</v>
      </c>
      <c r="AG1044" s="27">
        <f t="shared" si="573"/>
        <v>0</v>
      </c>
      <c r="AH1044" s="27">
        <v>0</v>
      </c>
      <c r="AI1044" s="27">
        <v>0</v>
      </c>
      <c r="AJ1044" s="27">
        <v>131</v>
      </c>
      <c r="AK1044" s="27">
        <v>0</v>
      </c>
      <c r="AL1044" s="27">
        <v>0</v>
      </c>
      <c r="AM1044" s="27">
        <v>131</v>
      </c>
      <c r="AN1044" s="27">
        <f t="shared" si="574"/>
        <v>1</v>
      </c>
      <c r="AO1044" s="27">
        <v>0</v>
      </c>
      <c r="AP1044" s="30">
        <f t="shared" si="575"/>
        <v>0</v>
      </c>
      <c r="AQ1044" s="30">
        <f t="shared" si="576"/>
        <v>0</v>
      </c>
      <c r="AR1044" s="31">
        <f t="shared" si="577"/>
        <v>0</v>
      </c>
      <c r="AS1044" s="31">
        <f t="shared" si="565"/>
        <v>0</v>
      </c>
      <c r="AT1044" s="32">
        <f t="shared" si="578"/>
        <v>0</v>
      </c>
      <c r="AU1044" s="24">
        <v>3284.957825192118</v>
      </c>
      <c r="AV1044" s="28">
        <f t="shared" si="579"/>
        <v>9.1225067262026102E-2</v>
      </c>
      <c r="AW1044" s="30">
        <f t="shared" si="580"/>
        <v>1.1716254519734924E-3</v>
      </c>
      <c r="AX1044" s="33">
        <f t="shared" si="581"/>
        <v>9.1225067262026102E-2</v>
      </c>
      <c r="AY1044" s="30">
        <f t="shared" si="582"/>
        <v>1.1716254519734924E-3</v>
      </c>
      <c r="AZ1044" s="31">
        <f t="shared" si="583"/>
        <v>0.90425634052519865</v>
      </c>
      <c r="BA1044" s="31">
        <f t="shared" si="593"/>
        <v>3284.957825192118</v>
      </c>
      <c r="BB1044" s="33">
        <f t="shared" si="584"/>
        <v>0</v>
      </c>
      <c r="BC1044" s="31">
        <f t="shared" si="585"/>
        <v>0.5426316858132697</v>
      </c>
      <c r="BD1044" s="30">
        <f t="shared" si="586"/>
        <v>8.6591758957006032E-4</v>
      </c>
      <c r="BE1044" s="31">
        <f t="shared" si="587"/>
        <v>0.9454132106208083</v>
      </c>
      <c r="BF1044" s="31">
        <f t="shared" si="588"/>
        <v>0.48181232679656683</v>
      </c>
      <c r="BG1044" s="31">
        <f t="shared" si="589"/>
        <v>0.731228549045428</v>
      </c>
      <c r="BH1044" s="24">
        <v>73.89</v>
      </c>
      <c r="BI1044" s="24">
        <v>1106.2698259199999</v>
      </c>
      <c r="BJ1044" s="24">
        <f t="shared" si="563"/>
        <v>19.581161315539831</v>
      </c>
      <c r="BK1044" s="28">
        <f t="shared" si="564"/>
        <v>9.790580657769915E-3</v>
      </c>
      <c r="BL1044" s="28" t="str">
        <f t="shared" si="590"/>
        <v>TRUETRUE</v>
      </c>
      <c r="BM1044" s="24" t="str">
        <f t="shared" si="591"/>
        <v>TRUETRUE</v>
      </c>
      <c r="BN1044" s="28">
        <v>0.52990000000000004</v>
      </c>
      <c r="BO1044" s="28">
        <f t="shared" si="592"/>
        <v>0.47102222222222223</v>
      </c>
      <c r="BP1044" s="24">
        <v>10.85</v>
      </c>
      <c r="BQ1044" s="24">
        <f t="shared" ref="BQ1044:BQ1075" si="594">CS1044/BR1044</f>
        <v>243.74074074074073</v>
      </c>
      <c r="BR1044" s="24">
        <v>27</v>
      </c>
      <c r="BS1044" s="28">
        <v>35.93</v>
      </c>
      <c r="BT1044" s="28">
        <v>7060.9636</v>
      </c>
      <c r="BU1044" s="24">
        <v>3.33</v>
      </c>
      <c r="BV1044" s="28">
        <v>30.000000000000007</v>
      </c>
      <c r="BW1044" s="28">
        <v>5895.6000000000013</v>
      </c>
      <c r="BX1044" s="24">
        <v>6535</v>
      </c>
      <c r="BY1044" s="24">
        <v>12333</v>
      </c>
      <c r="BZ1044" s="24">
        <v>784</v>
      </c>
      <c r="CA1044" s="24">
        <v>5190</v>
      </c>
      <c r="CB1044" s="24">
        <v>2772</v>
      </c>
      <c r="CC1044" s="24">
        <v>11690</v>
      </c>
      <c r="CD1044" s="24">
        <v>59.34</v>
      </c>
      <c r="CE1044" s="24">
        <v>25.94</v>
      </c>
      <c r="CF1044" s="24">
        <v>104.35</v>
      </c>
      <c r="CG1044" s="24">
        <v>14521</v>
      </c>
      <c r="CH1044" s="24">
        <v>5131</v>
      </c>
      <c r="CI1044" s="24">
        <v>26.11</v>
      </c>
      <c r="CJ1044" s="24" t="s">
        <v>98</v>
      </c>
      <c r="CK1044" s="24">
        <v>4316</v>
      </c>
      <c r="CL1044" s="28">
        <v>1.03</v>
      </c>
      <c r="CM1044" s="28">
        <v>4.6900000000000004</v>
      </c>
      <c r="CN1044" s="24">
        <v>1523</v>
      </c>
      <c r="CO1044" s="24">
        <v>35.659999999999997</v>
      </c>
      <c r="CP1044" s="24">
        <v>1330</v>
      </c>
      <c r="CQ1044" s="24">
        <v>3717</v>
      </c>
      <c r="CR1044" s="24">
        <v>1423</v>
      </c>
      <c r="CS1044" s="24">
        <v>6581</v>
      </c>
      <c r="CT1044" s="24">
        <v>997</v>
      </c>
      <c r="CU1044" s="24">
        <v>2346</v>
      </c>
      <c r="CV1044" s="24">
        <v>1814</v>
      </c>
      <c r="CW1044" s="24">
        <v>1159</v>
      </c>
      <c r="CX1044" s="24">
        <v>57.23</v>
      </c>
      <c r="CY1044" s="24">
        <v>88.8</v>
      </c>
      <c r="CZ1044" s="24">
        <v>77.92</v>
      </c>
      <c r="DA1044" s="24">
        <v>39.9</v>
      </c>
      <c r="DB1044" s="24">
        <v>1670</v>
      </c>
      <c r="DC1044" s="24">
        <v>12.67</v>
      </c>
      <c r="DD1044" s="24">
        <v>24.82</v>
      </c>
      <c r="DE1044" s="24">
        <v>474</v>
      </c>
      <c r="DF1044" s="24">
        <v>11.1</v>
      </c>
      <c r="DG1044" s="24">
        <v>27.58</v>
      </c>
      <c r="DH1044" s="24">
        <v>11.1</v>
      </c>
    </row>
    <row r="1045" spans="1:112" ht="12.3" customHeight="1">
      <c r="A1045" s="24">
        <v>1058</v>
      </c>
      <c r="B1045" s="24" t="s">
        <v>195</v>
      </c>
      <c r="C1045" s="24" t="s">
        <v>196</v>
      </c>
      <c r="D1045" s="25" t="s">
        <v>238</v>
      </c>
      <c r="E1045" s="25" t="s">
        <v>239</v>
      </c>
      <c r="F1045" s="25" t="s">
        <v>2289</v>
      </c>
      <c r="G1045" s="25" t="s">
        <v>2290</v>
      </c>
      <c r="H1045" s="25" t="s">
        <v>195</v>
      </c>
      <c r="I1045" s="26">
        <v>4326</v>
      </c>
      <c r="J1045" s="27">
        <v>4768.4723845556191</v>
      </c>
      <c r="K1045" s="27">
        <f t="shared" si="567"/>
        <v>3275.6471999999999</v>
      </c>
      <c r="L1045" s="24">
        <v>235</v>
      </c>
      <c r="M1045" s="24">
        <v>273</v>
      </c>
      <c r="N1045" s="24">
        <v>460</v>
      </c>
      <c r="O1045" s="24">
        <f t="shared" si="568"/>
        <v>733</v>
      </c>
      <c r="P1045" s="28">
        <v>75.72</v>
      </c>
      <c r="Q1045" s="28">
        <f t="shared" si="569"/>
        <v>0.61372027802826845</v>
      </c>
      <c r="R1045" s="29">
        <v>0.63241364965258429</v>
      </c>
      <c r="S1045" s="29">
        <v>0.21854482346613704</v>
      </c>
      <c r="T1045" s="29">
        <v>0.46205573142119988</v>
      </c>
      <c r="U1045" s="28" t="s">
        <v>237</v>
      </c>
      <c r="V1045" s="28" t="s">
        <v>129</v>
      </c>
      <c r="W1045" s="28">
        <v>0.80606168835611547</v>
      </c>
      <c r="X1045" s="27">
        <v>3843.6829011744144</v>
      </c>
      <c r="Y1045" s="30">
        <f t="shared" si="570"/>
        <v>3.0781281303704679E-4</v>
      </c>
      <c r="Z1045" s="27">
        <f t="shared" si="571"/>
        <v>3843.6829011744144</v>
      </c>
      <c r="AA1045" s="27">
        <v>0</v>
      </c>
      <c r="AB1045" s="27">
        <v>0</v>
      </c>
      <c r="AC1045" s="27">
        <v>0</v>
      </c>
      <c r="AD1045" s="27">
        <v>0</v>
      </c>
      <c r="AE1045" s="27">
        <v>0</v>
      </c>
      <c r="AF1045" s="27">
        <f t="shared" si="572"/>
        <v>0</v>
      </c>
      <c r="AG1045" s="27">
        <f t="shared" si="573"/>
        <v>0</v>
      </c>
      <c r="AH1045" s="27">
        <v>0</v>
      </c>
      <c r="AI1045" s="27">
        <v>0</v>
      </c>
      <c r="AJ1045" s="27">
        <v>0</v>
      </c>
      <c r="AK1045" s="27">
        <v>0</v>
      </c>
      <c r="AL1045" s="27">
        <v>0</v>
      </c>
      <c r="AM1045" s="27">
        <v>0</v>
      </c>
      <c r="AN1045" s="27">
        <f t="shared" si="574"/>
        <v>0</v>
      </c>
      <c r="AO1045" s="27">
        <v>0</v>
      </c>
      <c r="AP1045" s="30">
        <f t="shared" si="575"/>
        <v>0</v>
      </c>
      <c r="AQ1045" s="30">
        <f t="shared" si="576"/>
        <v>0</v>
      </c>
      <c r="AR1045" s="31">
        <f t="shared" si="577"/>
        <v>0</v>
      </c>
      <c r="AS1045" s="31">
        <f t="shared" si="565"/>
        <v>0</v>
      </c>
      <c r="AT1045" s="32">
        <f t="shared" si="578"/>
        <v>0</v>
      </c>
      <c r="AU1045" s="24">
        <v>676.28575653078087</v>
      </c>
      <c r="AV1045" s="28">
        <f t="shared" si="579"/>
        <v>1.8780823654642374E-2</v>
      </c>
      <c r="AW1045" s="30">
        <f t="shared" si="580"/>
        <v>2.4120662952872802E-4</v>
      </c>
      <c r="AX1045" s="33">
        <f t="shared" si="581"/>
        <v>1.8780823654642374E-2</v>
      </c>
      <c r="AY1045" s="30">
        <f t="shared" si="582"/>
        <v>2.4120662952872802E-4</v>
      </c>
      <c r="AZ1045" s="31">
        <f t="shared" si="583"/>
        <v>0.89662400303327661</v>
      </c>
      <c r="BA1045" s="31">
        <f t="shared" si="593"/>
        <v>676.28575653078087</v>
      </c>
      <c r="BB1045" s="33">
        <f t="shared" si="584"/>
        <v>0</v>
      </c>
      <c r="BC1045" s="31">
        <f t="shared" si="585"/>
        <v>0.5159394921135011</v>
      </c>
      <c r="BD1045" s="30">
        <f t="shared" si="586"/>
        <v>3.0781281303704679E-4</v>
      </c>
      <c r="BE1045" s="31">
        <f t="shared" si="587"/>
        <v>0.94325205992471306</v>
      </c>
      <c r="BF1045" s="31">
        <f t="shared" si="588"/>
        <v>0.58320718703128849</v>
      </c>
      <c r="BG1045" s="31">
        <f t="shared" si="589"/>
        <v>0.88511173635002438</v>
      </c>
      <c r="BH1045" s="24">
        <v>0</v>
      </c>
      <c r="BI1045" s="24">
        <v>1039.6231406100001</v>
      </c>
      <c r="BJ1045" s="24">
        <f t="shared" si="563"/>
        <v>4.5867316706299093</v>
      </c>
      <c r="BK1045" s="28">
        <f t="shared" si="564"/>
        <v>2.2933658353149547E-3</v>
      </c>
      <c r="BL1045" s="28" t="str">
        <f t="shared" si="590"/>
        <v>TRUEFALSE</v>
      </c>
      <c r="BM1045" s="24" t="str">
        <f t="shared" si="591"/>
        <v>TRUEFALSE</v>
      </c>
      <c r="BN1045" s="28">
        <v>0.61719999999999997</v>
      </c>
      <c r="BO1045" s="28">
        <f t="shared" si="592"/>
        <v>0.54862222222222223</v>
      </c>
      <c r="BP1045" s="24">
        <v>25.21</v>
      </c>
      <c r="BQ1045" s="24">
        <f t="shared" si="594"/>
        <v>167.8</v>
      </c>
      <c r="BR1045" s="24">
        <v>5</v>
      </c>
      <c r="BS1045" s="28">
        <v>68.680000000000007</v>
      </c>
      <c r="BT1045" s="28">
        <v>2971.0968000000003</v>
      </c>
      <c r="BU1045" s="24">
        <v>26.19</v>
      </c>
      <c r="BV1045" s="28">
        <v>82.589999999999989</v>
      </c>
      <c r="BW1045" s="28">
        <v>3572.8433999999997</v>
      </c>
      <c r="BX1045" s="24">
        <v>1553</v>
      </c>
      <c r="BY1045" s="24">
        <v>2516</v>
      </c>
      <c r="BZ1045" s="24">
        <v>257</v>
      </c>
      <c r="CA1045" s="24">
        <v>1198</v>
      </c>
      <c r="CB1045" s="24">
        <v>658</v>
      </c>
      <c r="CC1045" s="24">
        <v>2470</v>
      </c>
      <c r="CD1045" s="24">
        <v>71.94</v>
      </c>
      <c r="CE1045" s="24">
        <v>26.18</v>
      </c>
      <c r="CF1045" s="24">
        <v>130.22999999999999</v>
      </c>
      <c r="CG1045" s="24">
        <v>0</v>
      </c>
      <c r="CH1045" s="24">
        <v>4326</v>
      </c>
      <c r="CI1045" s="24">
        <v>100</v>
      </c>
      <c r="CJ1045" s="24" t="s">
        <v>1980</v>
      </c>
      <c r="CK1045" s="24">
        <v>1101</v>
      </c>
      <c r="CL1045" s="28">
        <v>1</v>
      </c>
      <c r="CM1045" s="28">
        <v>3.94</v>
      </c>
      <c r="CN1045" s="24">
        <v>407</v>
      </c>
      <c r="CO1045" s="24">
        <v>38.729999999999997</v>
      </c>
      <c r="CP1045" s="24">
        <v>151</v>
      </c>
      <c r="CQ1045" s="24">
        <v>688</v>
      </c>
      <c r="CR1045" s="24">
        <v>0</v>
      </c>
      <c r="CS1045" s="24">
        <v>839</v>
      </c>
      <c r="CT1045" s="24">
        <v>182</v>
      </c>
      <c r="CU1045" s="24">
        <v>456</v>
      </c>
      <c r="CV1045" s="24">
        <v>329</v>
      </c>
      <c r="CW1045" s="24">
        <v>128</v>
      </c>
      <c r="CX1045" s="24">
        <v>44.5</v>
      </c>
      <c r="CY1045" s="24">
        <v>73.790000000000006</v>
      </c>
      <c r="CZ1045" s="24">
        <v>61.38</v>
      </c>
      <c r="DA1045" s="24">
        <v>21.96</v>
      </c>
      <c r="DB1045" s="24">
        <v>842</v>
      </c>
      <c r="DC1045" s="24">
        <v>28.81</v>
      </c>
      <c r="DD1045" s="24">
        <v>30.16</v>
      </c>
      <c r="DE1045" s="24">
        <v>411</v>
      </c>
      <c r="DF1045" s="24">
        <v>39.11</v>
      </c>
      <c r="DG1045" s="24">
        <v>51.09</v>
      </c>
      <c r="DH1045" s="24">
        <v>20.04</v>
      </c>
    </row>
    <row r="1046" spans="1:112" ht="12.3" customHeight="1">
      <c r="A1046" s="24">
        <v>1059</v>
      </c>
      <c r="B1046" s="24" t="s">
        <v>195</v>
      </c>
      <c r="C1046" s="24" t="s">
        <v>196</v>
      </c>
      <c r="D1046" s="25" t="s">
        <v>238</v>
      </c>
      <c r="E1046" s="25" t="s">
        <v>239</v>
      </c>
      <c r="F1046" s="25" t="s">
        <v>240</v>
      </c>
      <c r="G1046" s="25" t="s">
        <v>241</v>
      </c>
      <c r="H1046" s="25" t="s">
        <v>195</v>
      </c>
      <c r="I1046" s="26">
        <v>63093</v>
      </c>
      <c r="J1046" s="27">
        <v>69546.284826344825</v>
      </c>
      <c r="K1046" s="27">
        <f t="shared" si="567"/>
        <v>38467.802100000001</v>
      </c>
      <c r="L1046" s="24">
        <v>5315</v>
      </c>
      <c r="M1046" s="24">
        <v>4119</v>
      </c>
      <c r="N1046" s="24">
        <v>4183</v>
      </c>
      <c r="O1046" s="24">
        <f t="shared" si="568"/>
        <v>8302</v>
      </c>
      <c r="P1046" s="28">
        <v>60.97</v>
      </c>
      <c r="Q1046" s="28">
        <f t="shared" si="569"/>
        <v>0.51525928825220879</v>
      </c>
      <c r="R1046" s="29">
        <v>0.63241364965258429</v>
      </c>
      <c r="S1046" s="29">
        <v>0.21854482346613704</v>
      </c>
      <c r="T1046" s="29">
        <v>0.46205573142119988</v>
      </c>
      <c r="U1046" s="28" t="s">
        <v>237</v>
      </c>
      <c r="V1046" s="28" t="s">
        <v>129</v>
      </c>
      <c r="W1046" s="28">
        <v>0.64904359665969846</v>
      </c>
      <c r="X1046" s="27">
        <v>45138.570838010659</v>
      </c>
      <c r="Y1046" s="30">
        <f t="shared" si="570"/>
        <v>3.6148222481814951E-3</v>
      </c>
      <c r="Z1046" s="27">
        <f t="shared" si="571"/>
        <v>40481.570838010659</v>
      </c>
      <c r="AA1046" s="27">
        <v>3187</v>
      </c>
      <c r="AB1046" s="27">
        <v>0</v>
      </c>
      <c r="AC1046" s="27">
        <v>0</v>
      </c>
      <c r="AD1046" s="27">
        <v>0</v>
      </c>
      <c r="AE1046" s="27">
        <v>0</v>
      </c>
      <c r="AF1046" s="27">
        <f t="shared" si="572"/>
        <v>3187</v>
      </c>
      <c r="AG1046" s="27">
        <f t="shared" si="573"/>
        <v>1</v>
      </c>
      <c r="AH1046" s="27">
        <v>3187</v>
      </c>
      <c r="AI1046" s="27">
        <v>870</v>
      </c>
      <c r="AJ1046" s="27">
        <v>0</v>
      </c>
      <c r="AK1046" s="27">
        <v>0</v>
      </c>
      <c r="AL1046" s="27">
        <v>0</v>
      </c>
      <c r="AM1046" s="27">
        <v>3187</v>
      </c>
      <c r="AN1046" s="27">
        <f t="shared" si="574"/>
        <v>2</v>
      </c>
      <c r="AO1046" s="27">
        <v>4657</v>
      </c>
      <c r="AP1046" s="30">
        <f t="shared" si="575"/>
        <v>2.6931899710393886E-3</v>
      </c>
      <c r="AQ1046" s="30">
        <f t="shared" si="576"/>
        <v>2.7434323176327019E-3</v>
      </c>
      <c r="AR1046" s="31">
        <f t="shared" si="577"/>
        <v>0.10317118848783743</v>
      </c>
      <c r="AS1046" s="31">
        <f t="shared" si="565"/>
        <v>0.10317118848783743</v>
      </c>
      <c r="AT1046" s="32">
        <f t="shared" si="578"/>
        <v>6.6962599247801693E-2</v>
      </c>
      <c r="AU1046" s="24">
        <v>11635.404557318414</v>
      </c>
      <c r="AV1046" s="28">
        <f t="shared" si="579"/>
        <v>0.32312151931514677</v>
      </c>
      <c r="AW1046" s="30">
        <f t="shared" si="580"/>
        <v>4.1499272894212407E-3</v>
      </c>
      <c r="AX1046" s="33">
        <f t="shared" si="581"/>
        <v>0.32312151931514677</v>
      </c>
      <c r="AY1046" s="30">
        <f t="shared" si="582"/>
        <v>1.4064949717885388E-3</v>
      </c>
      <c r="AZ1046" s="31">
        <f t="shared" si="583"/>
        <v>0.90618300344145797</v>
      </c>
      <c r="BA1046" s="31">
        <f t="shared" si="593"/>
        <v>10765.404557318414</v>
      </c>
      <c r="BB1046" s="33">
        <f t="shared" si="584"/>
        <v>7.4771787754710176E-2</v>
      </c>
      <c r="BC1046" s="31">
        <f t="shared" si="585"/>
        <v>0.6205727241363963</v>
      </c>
      <c r="BD1046" s="30">
        <f t="shared" si="586"/>
        <v>9.2163227714210649E-4</v>
      </c>
      <c r="BE1046" s="31">
        <f t="shared" si="587"/>
        <v>0.94562895476221676</v>
      </c>
      <c r="BF1046" s="31">
        <f t="shared" si="588"/>
        <v>0.53276245789003218</v>
      </c>
      <c r="BG1046" s="31">
        <f t="shared" si="589"/>
        <v>0.80855365751837815</v>
      </c>
      <c r="BH1046" s="24">
        <v>99.58</v>
      </c>
      <c r="BI1046" s="24">
        <v>108.649809836</v>
      </c>
      <c r="BJ1046" s="24">
        <f t="shared" si="563"/>
        <v>640.09578048337619</v>
      </c>
      <c r="BK1046" s="28">
        <f t="shared" si="564"/>
        <v>0.32004789024168812</v>
      </c>
      <c r="BL1046" s="28" t="str">
        <f t="shared" si="590"/>
        <v>TRUETRUE</v>
      </c>
      <c r="BM1046" s="24" t="str">
        <f t="shared" si="591"/>
        <v>TRUETRUE</v>
      </c>
      <c r="BN1046" s="28">
        <v>0.57869999999999999</v>
      </c>
      <c r="BO1046" s="28">
        <f t="shared" si="592"/>
        <v>0.51439999999999997</v>
      </c>
      <c r="BP1046" s="24">
        <v>12.39</v>
      </c>
      <c r="BQ1046" s="24">
        <f t="shared" si="594"/>
        <v>426.83333333333331</v>
      </c>
      <c r="BR1046" s="24">
        <v>42</v>
      </c>
      <c r="BS1046" s="28">
        <v>27.229999999999997</v>
      </c>
      <c r="BT1046" s="28">
        <v>17180.223900000001</v>
      </c>
      <c r="BU1046" s="24">
        <v>0.63</v>
      </c>
      <c r="BV1046" s="28">
        <v>38.679999999999993</v>
      </c>
      <c r="BW1046" s="28">
        <v>24404.372399999997</v>
      </c>
      <c r="BX1046" s="24">
        <v>22261</v>
      </c>
      <c r="BY1046" s="24">
        <v>38466</v>
      </c>
      <c r="BZ1046" s="24">
        <v>2366</v>
      </c>
      <c r="CA1046" s="24">
        <v>18014</v>
      </c>
      <c r="CB1046" s="24">
        <v>8562</v>
      </c>
      <c r="CC1046" s="24">
        <v>36517</v>
      </c>
      <c r="CD1046" s="24">
        <v>64.02</v>
      </c>
      <c r="CE1046" s="24">
        <v>25.19</v>
      </c>
      <c r="CF1046" s="24">
        <v>99.26</v>
      </c>
      <c r="CG1046" s="24">
        <v>62831</v>
      </c>
      <c r="CH1046" s="24">
        <v>262</v>
      </c>
      <c r="CI1046" s="24">
        <v>0.42</v>
      </c>
      <c r="CJ1046" s="24" t="s">
        <v>98</v>
      </c>
      <c r="CK1046" s="24">
        <v>13916</v>
      </c>
      <c r="CL1046" s="28">
        <v>1.02</v>
      </c>
      <c r="CM1046" s="28">
        <v>4.58</v>
      </c>
      <c r="CN1046" s="24">
        <v>5779</v>
      </c>
      <c r="CO1046" s="24">
        <v>41.7</v>
      </c>
      <c r="CP1046" s="24">
        <v>3091</v>
      </c>
      <c r="CQ1046" s="24">
        <v>8994</v>
      </c>
      <c r="CR1046" s="24">
        <v>4396</v>
      </c>
      <c r="CS1046" s="24">
        <v>17927</v>
      </c>
      <c r="CT1046" s="24">
        <v>3703</v>
      </c>
      <c r="CU1046" s="24">
        <v>8066</v>
      </c>
      <c r="CV1046" s="24">
        <v>5409</v>
      </c>
      <c r="CW1046" s="24">
        <v>3153</v>
      </c>
      <c r="CX1046" s="24">
        <v>60.7</v>
      </c>
      <c r="CY1046" s="24">
        <v>91.75</v>
      </c>
      <c r="CZ1046" s="24">
        <v>75.989999999999995</v>
      </c>
      <c r="DA1046" s="24">
        <v>36.17</v>
      </c>
      <c r="DB1046" s="24">
        <v>5958</v>
      </c>
      <c r="DC1046" s="24">
        <v>9.8699999999999992</v>
      </c>
      <c r="DD1046" s="24">
        <v>30.9</v>
      </c>
      <c r="DE1046" s="24">
        <v>3069</v>
      </c>
      <c r="DF1046" s="24">
        <v>22.15</v>
      </c>
      <c r="DG1046" s="24">
        <v>40.770000000000003</v>
      </c>
      <c r="DH1046" s="24">
        <v>13.28</v>
      </c>
    </row>
    <row r="1047" spans="1:112" ht="12.3" customHeight="1">
      <c r="A1047" s="24">
        <v>1060</v>
      </c>
      <c r="B1047" s="24" t="s">
        <v>195</v>
      </c>
      <c r="C1047" s="24" t="s">
        <v>196</v>
      </c>
      <c r="D1047" s="25" t="s">
        <v>238</v>
      </c>
      <c r="E1047" s="25" t="s">
        <v>239</v>
      </c>
      <c r="F1047" s="25" t="s">
        <v>730</v>
      </c>
      <c r="G1047" s="25" t="s">
        <v>731</v>
      </c>
      <c r="H1047" s="25" t="s">
        <v>195</v>
      </c>
      <c r="I1047" s="26">
        <v>8317</v>
      </c>
      <c r="J1047" s="27">
        <v>9167.6802640659007</v>
      </c>
      <c r="K1047" s="27">
        <f t="shared" si="567"/>
        <v>4774.7896999999994</v>
      </c>
      <c r="L1047" s="24">
        <v>753</v>
      </c>
      <c r="M1047" s="24">
        <v>600</v>
      </c>
      <c r="N1047" s="24">
        <v>415</v>
      </c>
      <c r="O1047" s="24">
        <f t="shared" si="568"/>
        <v>1015</v>
      </c>
      <c r="P1047" s="28">
        <v>57.41</v>
      </c>
      <c r="Q1047" s="28">
        <f t="shared" si="569"/>
        <v>0.49988590107079228</v>
      </c>
      <c r="R1047" s="29">
        <v>0.63241364965258429</v>
      </c>
      <c r="S1047" s="29">
        <v>0.21854482346613704</v>
      </c>
      <c r="T1047" s="29">
        <v>0.46205573142119988</v>
      </c>
      <c r="U1047" s="28" t="s">
        <v>237</v>
      </c>
      <c r="V1047" s="28" t="s">
        <v>129</v>
      </c>
      <c r="W1047" s="28">
        <v>0.6111463487655121</v>
      </c>
      <c r="X1047" s="27">
        <v>5602.7943200335212</v>
      </c>
      <c r="Y1047" s="30">
        <f t="shared" si="570"/>
        <v>4.4868734618835524E-4</v>
      </c>
      <c r="Z1047" s="27">
        <f t="shared" si="571"/>
        <v>5506.7943200335212</v>
      </c>
      <c r="AA1047" s="27">
        <v>92</v>
      </c>
      <c r="AB1047" s="27">
        <v>0</v>
      </c>
      <c r="AC1047" s="27">
        <v>0</v>
      </c>
      <c r="AD1047" s="27">
        <v>0</v>
      </c>
      <c r="AE1047" s="27">
        <v>0</v>
      </c>
      <c r="AF1047" s="27">
        <f t="shared" si="572"/>
        <v>92</v>
      </c>
      <c r="AG1047" s="27">
        <f t="shared" si="573"/>
        <v>1</v>
      </c>
      <c r="AH1047" s="27">
        <v>92</v>
      </c>
      <c r="AI1047" s="27">
        <v>0</v>
      </c>
      <c r="AJ1047" s="27">
        <v>0</v>
      </c>
      <c r="AK1047" s="27">
        <v>0</v>
      </c>
      <c r="AL1047" s="27">
        <v>0</v>
      </c>
      <c r="AM1047" s="27">
        <v>92</v>
      </c>
      <c r="AN1047" s="27">
        <f t="shared" si="574"/>
        <v>1</v>
      </c>
      <c r="AO1047" s="27">
        <v>96</v>
      </c>
      <c r="AP1047" s="30">
        <f t="shared" si="575"/>
        <v>5.5517766205664871E-5</v>
      </c>
      <c r="AQ1047" s="30">
        <f t="shared" si="576"/>
        <v>0</v>
      </c>
      <c r="AR1047" s="31">
        <f t="shared" si="577"/>
        <v>1.7134307368153689E-2</v>
      </c>
      <c r="AS1047" s="31">
        <f t="shared" si="565"/>
        <v>1.7134307368153689E-2</v>
      </c>
      <c r="AT1047" s="32">
        <f t="shared" si="578"/>
        <v>1.0471569386673138E-2</v>
      </c>
      <c r="AU1047" s="24">
        <v>3798.885703926423</v>
      </c>
      <c r="AV1047" s="28">
        <f t="shared" si="579"/>
        <v>0.10549712425643377</v>
      </c>
      <c r="AW1047" s="30">
        <f t="shared" si="580"/>
        <v>1.3549249082362659E-3</v>
      </c>
      <c r="AX1047" s="33">
        <f t="shared" si="581"/>
        <v>0.10549712425643377</v>
      </c>
      <c r="AY1047" s="30">
        <f t="shared" si="582"/>
        <v>1.3549249082362659E-3</v>
      </c>
      <c r="AZ1047" s="31">
        <f t="shared" si="583"/>
        <v>0.905759968008365</v>
      </c>
      <c r="BA1047" s="31">
        <f t="shared" si="593"/>
        <v>3798.885703926423</v>
      </c>
      <c r="BB1047" s="33">
        <f t="shared" si="584"/>
        <v>0</v>
      </c>
      <c r="BC1047" s="31">
        <f t="shared" si="585"/>
        <v>0.54789024730579439</v>
      </c>
      <c r="BD1047" s="30">
        <f t="shared" si="586"/>
        <v>3.9316957998269036E-4</v>
      </c>
      <c r="BE1047" s="31">
        <f t="shared" si="587"/>
        <v>0.94358258717346188</v>
      </c>
      <c r="BF1047" s="31">
        <f t="shared" si="588"/>
        <v>0.51839254109505406</v>
      </c>
      <c r="BG1047" s="31">
        <f t="shared" si="589"/>
        <v>0.78674497222018736</v>
      </c>
      <c r="BH1047" s="24">
        <v>100</v>
      </c>
      <c r="BI1047" s="24">
        <v>27.2183166521</v>
      </c>
      <c r="BJ1047" s="24">
        <f t="shared" si="563"/>
        <v>336.82025164324693</v>
      </c>
      <c r="BK1047" s="28">
        <f t="shared" si="564"/>
        <v>0.16841012582162346</v>
      </c>
      <c r="BL1047" s="28" t="str">
        <f t="shared" si="590"/>
        <v>TRUETRUE</v>
      </c>
      <c r="BM1047" s="24" t="str">
        <f t="shared" si="591"/>
        <v>TRUETRUE</v>
      </c>
      <c r="BN1047" s="28">
        <v>0.50629999999999997</v>
      </c>
      <c r="BO1047" s="28">
        <f t="shared" si="592"/>
        <v>0.45004444444444441</v>
      </c>
      <c r="BP1047" s="24">
        <v>9.4</v>
      </c>
      <c r="BQ1047" s="24">
        <f t="shared" si="594"/>
        <v>310.8</v>
      </c>
      <c r="BR1047" s="24">
        <v>20</v>
      </c>
      <c r="BS1047" s="28">
        <v>27.6</v>
      </c>
      <c r="BT1047" s="28">
        <v>2295.4920000000002</v>
      </c>
      <c r="BU1047" s="24">
        <v>0.86</v>
      </c>
      <c r="BV1047" s="28">
        <v>52.21</v>
      </c>
      <c r="BW1047" s="28">
        <v>4342.3056999999999</v>
      </c>
      <c r="BX1047" s="24">
        <v>2661</v>
      </c>
      <c r="BY1047" s="24">
        <v>5256</v>
      </c>
      <c r="BZ1047" s="24">
        <v>400</v>
      </c>
      <c r="CA1047" s="24">
        <v>2159</v>
      </c>
      <c r="CB1047" s="24">
        <v>1059</v>
      </c>
      <c r="CC1047" s="24">
        <v>5099</v>
      </c>
      <c r="CD1047" s="24">
        <v>58.24</v>
      </c>
      <c r="CE1047" s="24">
        <v>26.86</v>
      </c>
      <c r="CF1047" s="24">
        <v>97.69</v>
      </c>
      <c r="CG1047" s="24">
        <v>8317</v>
      </c>
      <c r="CH1047" s="24">
        <v>0</v>
      </c>
      <c r="CI1047" s="24">
        <v>0</v>
      </c>
      <c r="CJ1047" s="24" t="s">
        <v>98</v>
      </c>
      <c r="CK1047" s="24">
        <v>1788</v>
      </c>
      <c r="CL1047" s="28">
        <v>1.02</v>
      </c>
      <c r="CM1047" s="28">
        <v>4.76</v>
      </c>
      <c r="CN1047" s="24">
        <v>716</v>
      </c>
      <c r="CO1047" s="24">
        <v>40.090000000000003</v>
      </c>
      <c r="CP1047" s="24">
        <v>1343</v>
      </c>
      <c r="CQ1047" s="24">
        <v>3566</v>
      </c>
      <c r="CR1047" s="24">
        <v>1279</v>
      </c>
      <c r="CS1047" s="24">
        <v>6216</v>
      </c>
      <c r="CT1047" s="24">
        <v>463</v>
      </c>
      <c r="CU1047" s="24">
        <v>1000</v>
      </c>
      <c r="CV1047" s="24">
        <v>712</v>
      </c>
      <c r="CW1047" s="24">
        <v>552</v>
      </c>
      <c r="CX1047" s="24">
        <v>62.91</v>
      </c>
      <c r="CY1047" s="24">
        <v>94.34</v>
      </c>
      <c r="CZ1047" s="24">
        <v>80.27</v>
      </c>
      <c r="DA1047" s="24">
        <v>46.5</v>
      </c>
      <c r="DB1047" s="24">
        <v>614</v>
      </c>
      <c r="DC1047" s="24">
        <v>6.93</v>
      </c>
      <c r="DD1047" s="24">
        <v>23.12</v>
      </c>
      <c r="DE1047" s="24">
        <v>244</v>
      </c>
      <c r="DF1047" s="24">
        <v>13.66</v>
      </c>
      <c r="DG1047" s="24">
        <v>43.39</v>
      </c>
      <c r="DH1047" s="24">
        <v>11.31</v>
      </c>
    </row>
    <row r="1048" spans="1:112" ht="12.3" customHeight="1">
      <c r="A1048" s="24">
        <v>1061</v>
      </c>
      <c r="B1048" s="24" t="s">
        <v>195</v>
      </c>
      <c r="C1048" s="24" t="s">
        <v>196</v>
      </c>
      <c r="D1048" s="25" t="s">
        <v>197</v>
      </c>
      <c r="E1048" s="25" t="s">
        <v>198</v>
      </c>
      <c r="F1048" s="25" t="s">
        <v>342</v>
      </c>
      <c r="G1048" s="25" t="s">
        <v>343</v>
      </c>
      <c r="H1048" s="25" t="s">
        <v>195</v>
      </c>
      <c r="I1048" s="26">
        <v>93883</v>
      </c>
      <c r="J1048" s="27">
        <v>112740.93600183082</v>
      </c>
      <c r="K1048" s="27">
        <f t="shared" si="567"/>
        <v>41721.605199999998</v>
      </c>
      <c r="L1048" s="24">
        <v>11156</v>
      </c>
      <c r="M1048" s="24">
        <v>5355</v>
      </c>
      <c r="N1048" s="24">
        <v>3569</v>
      </c>
      <c r="O1048" s="24">
        <f t="shared" si="568"/>
        <v>8924</v>
      </c>
      <c r="P1048" s="28">
        <v>44.44</v>
      </c>
      <c r="Q1048" s="28">
        <f t="shared" si="569"/>
        <v>0.47393588950315635</v>
      </c>
      <c r="R1048" s="29">
        <v>0.3194289193013517</v>
      </c>
      <c r="S1048" s="29">
        <v>0.34468220560963225</v>
      </c>
      <c r="T1048" s="29">
        <v>0.62565477329952313</v>
      </c>
      <c r="U1048" s="28" t="s">
        <v>96</v>
      </c>
      <c r="V1048" s="28" t="s">
        <v>97</v>
      </c>
      <c r="W1048" s="28">
        <v>0.55225819521969066</v>
      </c>
      <c r="X1048" s="27">
        <v>62262.105843749734</v>
      </c>
      <c r="Y1048" s="30">
        <f t="shared" si="570"/>
        <v>4.986122538755521E-3</v>
      </c>
      <c r="Z1048" s="27">
        <f t="shared" si="571"/>
        <v>25480.105843749734</v>
      </c>
      <c r="AA1048" s="27">
        <v>782</v>
      </c>
      <c r="AB1048" s="27">
        <v>1080</v>
      </c>
      <c r="AC1048" s="27">
        <v>464</v>
      </c>
      <c r="AD1048" s="27">
        <v>31275</v>
      </c>
      <c r="AE1048" s="27">
        <v>231175</v>
      </c>
      <c r="AF1048" s="27">
        <f t="shared" si="572"/>
        <v>231175</v>
      </c>
      <c r="AG1048" s="27">
        <f t="shared" si="573"/>
        <v>5</v>
      </c>
      <c r="AH1048" s="27">
        <v>820</v>
      </c>
      <c r="AI1048" s="27">
        <v>3378</v>
      </c>
      <c r="AJ1048" s="27">
        <v>968</v>
      </c>
      <c r="AK1048" s="27">
        <v>31275</v>
      </c>
      <c r="AL1048" s="27">
        <v>231175</v>
      </c>
      <c r="AM1048" s="27">
        <v>231175</v>
      </c>
      <c r="AN1048" s="27">
        <f t="shared" si="574"/>
        <v>5</v>
      </c>
      <c r="AO1048" s="27">
        <v>36782</v>
      </c>
      <c r="AP1048" s="30">
        <f t="shared" si="575"/>
        <v>2.1271400797674637E-2</v>
      </c>
      <c r="AQ1048" s="30">
        <f t="shared" si="576"/>
        <v>1.0652085481566972E-2</v>
      </c>
      <c r="AR1048" s="31">
        <f t="shared" si="577"/>
        <v>0.59076061597252272</v>
      </c>
      <c r="AS1048" s="31">
        <f t="shared" si="565"/>
        <v>0.59076061597252272</v>
      </c>
      <c r="AT1048" s="32">
        <f t="shared" si="578"/>
        <v>0.32625239158385816</v>
      </c>
      <c r="AU1048" s="24">
        <v>11132.420699238524</v>
      </c>
      <c r="AV1048" s="28">
        <f t="shared" si="579"/>
        <v>0.30915338373265483</v>
      </c>
      <c r="AW1048" s="30">
        <f t="shared" si="580"/>
        <v>3.9705311688565097E-3</v>
      </c>
      <c r="AX1048" s="33">
        <f t="shared" si="581"/>
        <v>0.30915338373265483</v>
      </c>
      <c r="AY1048" s="30">
        <f t="shared" si="582"/>
        <v>-6.6815543127104627E-3</v>
      </c>
      <c r="AZ1048" s="31">
        <f t="shared" si="583"/>
        <v>0.83983576249851255</v>
      </c>
      <c r="BA1048" s="31">
        <f t="shared" si="593"/>
        <v>7754.4206992385243</v>
      </c>
      <c r="BB1048" s="33">
        <f t="shared" si="584"/>
        <v>0.30343804741686242</v>
      </c>
      <c r="BC1048" s="31">
        <f t="shared" si="585"/>
        <v>0.48947268851083975</v>
      </c>
      <c r="BD1048" s="30">
        <f t="shared" si="586"/>
        <v>-1.6285278258919116E-2</v>
      </c>
      <c r="BE1048" s="31">
        <f t="shared" si="587"/>
        <v>0.87899858669107322</v>
      </c>
      <c r="BF1048" s="31">
        <f t="shared" si="588"/>
        <v>0.47874763481650645</v>
      </c>
      <c r="BG1048" s="31">
        <f t="shared" si="589"/>
        <v>0.7265773806439253</v>
      </c>
      <c r="BH1048" s="24">
        <v>100</v>
      </c>
      <c r="BI1048" s="24">
        <v>26.851942409900001</v>
      </c>
      <c r="BJ1048" s="24">
        <f t="shared" si="563"/>
        <v>4198.613801594649</v>
      </c>
      <c r="BK1048" s="28">
        <v>1</v>
      </c>
      <c r="BL1048" s="28" t="str">
        <f t="shared" si="590"/>
        <v>TRUETRUE</v>
      </c>
      <c r="BM1048" s="24" t="str">
        <f t="shared" si="591"/>
        <v>TRUETRUE</v>
      </c>
      <c r="BN1048" s="28">
        <v>0.54010000000000002</v>
      </c>
      <c r="BO1048" s="28">
        <f t="shared" si="592"/>
        <v>0.4800888888888889</v>
      </c>
      <c r="BP1048" s="24">
        <v>10.01</v>
      </c>
      <c r="BQ1048" s="24">
        <f t="shared" si="594"/>
        <v>447.95555555555558</v>
      </c>
      <c r="BR1048" s="24">
        <v>45</v>
      </c>
      <c r="BS1048" s="28">
        <v>11.18</v>
      </c>
      <c r="BT1048" s="28">
        <v>10496.1194</v>
      </c>
      <c r="BU1048" s="24">
        <v>0.63</v>
      </c>
      <c r="BV1048" s="28">
        <v>7.68</v>
      </c>
      <c r="BW1048" s="28">
        <v>7210.2143999999998</v>
      </c>
      <c r="BX1048" s="24">
        <v>31776</v>
      </c>
      <c r="BY1048" s="24">
        <v>58835</v>
      </c>
      <c r="BZ1048" s="24">
        <v>3272</v>
      </c>
      <c r="CA1048" s="24">
        <v>25623</v>
      </c>
      <c r="CB1048" s="24">
        <v>12449</v>
      </c>
      <c r="CC1048" s="24">
        <v>55811</v>
      </c>
      <c r="CD1048" s="24">
        <v>59.57</v>
      </c>
      <c r="CE1048" s="24">
        <v>25.58</v>
      </c>
      <c r="CF1048" s="24">
        <v>99.78</v>
      </c>
      <c r="CG1048" s="24">
        <v>93883</v>
      </c>
      <c r="CH1048" s="24">
        <v>0</v>
      </c>
      <c r="CI1048" s="24">
        <v>0</v>
      </c>
      <c r="CJ1048" s="24" t="s">
        <v>98</v>
      </c>
      <c r="CK1048" s="24">
        <v>21682</v>
      </c>
      <c r="CL1048" s="28">
        <v>1.02</v>
      </c>
      <c r="CM1048" s="28">
        <v>4.4000000000000004</v>
      </c>
      <c r="CN1048" s="24">
        <v>8501</v>
      </c>
      <c r="CO1048" s="24">
        <v>39.42</v>
      </c>
      <c r="CP1048" s="24">
        <v>4722</v>
      </c>
      <c r="CQ1048" s="24">
        <v>10687</v>
      </c>
      <c r="CR1048" s="24">
        <v>4749</v>
      </c>
      <c r="CS1048" s="24">
        <v>20158</v>
      </c>
      <c r="CT1048" s="24">
        <v>5215</v>
      </c>
      <c r="CU1048" s="24">
        <v>11555</v>
      </c>
      <c r="CV1048" s="24">
        <v>7621</v>
      </c>
      <c r="CW1048" s="24">
        <v>3973</v>
      </c>
      <c r="CX1048" s="24">
        <v>60.59</v>
      </c>
      <c r="CY1048" s="24">
        <v>90.81</v>
      </c>
      <c r="CZ1048" s="24">
        <v>73.88</v>
      </c>
      <c r="DA1048" s="24">
        <v>29.15</v>
      </c>
      <c r="DB1048" s="24">
        <v>7274</v>
      </c>
      <c r="DC1048" s="24">
        <v>10.49</v>
      </c>
      <c r="DD1048" s="24">
        <v>28.5</v>
      </c>
      <c r="DE1048" s="24">
        <v>4153</v>
      </c>
      <c r="DF1048" s="24">
        <v>19.260000000000002</v>
      </c>
      <c r="DG1048" s="24">
        <v>11</v>
      </c>
      <c r="DH1048" s="24">
        <v>7.92</v>
      </c>
    </row>
    <row r="1049" spans="1:112" ht="12.3" customHeight="1">
      <c r="A1049" s="24">
        <v>1062</v>
      </c>
      <c r="B1049" s="24" t="s">
        <v>195</v>
      </c>
      <c r="C1049" s="24" t="s">
        <v>196</v>
      </c>
      <c r="D1049" s="25" t="s">
        <v>197</v>
      </c>
      <c r="E1049" s="25" t="s">
        <v>198</v>
      </c>
      <c r="F1049" s="25" t="s">
        <v>323</v>
      </c>
      <c r="G1049" s="25" t="s">
        <v>1708</v>
      </c>
      <c r="H1049" s="25" t="s">
        <v>195</v>
      </c>
      <c r="I1049" s="26">
        <v>19248</v>
      </c>
      <c r="J1049" s="27">
        <v>23114.275600089895</v>
      </c>
      <c r="K1049" s="27">
        <f t="shared" si="567"/>
        <v>2300.136</v>
      </c>
      <c r="L1049" s="24">
        <v>4600</v>
      </c>
      <c r="M1049" s="24">
        <v>574</v>
      </c>
      <c r="N1049" s="24">
        <v>50</v>
      </c>
      <c r="O1049" s="24">
        <f t="shared" si="568"/>
        <v>624</v>
      </c>
      <c r="P1049" s="28">
        <v>11.95</v>
      </c>
      <c r="Q1049" s="28">
        <f t="shared" si="569"/>
        <v>0.31185641516640705</v>
      </c>
      <c r="R1049" s="29">
        <v>0.3194289193013517</v>
      </c>
      <c r="S1049" s="29">
        <v>0.34468220560963225</v>
      </c>
      <c r="T1049" s="29">
        <v>0.62565477329952313</v>
      </c>
      <c r="U1049" s="28" t="s">
        <v>96</v>
      </c>
      <c r="V1049" s="28" t="s">
        <v>97</v>
      </c>
      <c r="W1049" s="28">
        <v>0.14850327256695101</v>
      </c>
      <c r="X1049" s="27">
        <v>3432.545569627775</v>
      </c>
      <c r="Y1049" s="30">
        <f t="shared" si="570"/>
        <v>2.748877924716801E-4</v>
      </c>
      <c r="Z1049" s="27">
        <f t="shared" si="571"/>
        <v>1059.545569627775</v>
      </c>
      <c r="AA1049" s="27">
        <v>1986</v>
      </c>
      <c r="AB1049" s="27">
        <v>38</v>
      </c>
      <c r="AC1049" s="27">
        <v>0</v>
      </c>
      <c r="AD1049" s="27">
        <v>0</v>
      </c>
      <c r="AE1049" s="27">
        <v>0</v>
      </c>
      <c r="AF1049" s="27">
        <f t="shared" si="572"/>
        <v>1986</v>
      </c>
      <c r="AG1049" s="27">
        <f t="shared" si="573"/>
        <v>2</v>
      </c>
      <c r="AH1049" s="27">
        <v>1998</v>
      </c>
      <c r="AI1049" s="27">
        <v>87</v>
      </c>
      <c r="AJ1049" s="27">
        <v>159</v>
      </c>
      <c r="AK1049" s="27">
        <v>132</v>
      </c>
      <c r="AL1049" s="27">
        <v>0</v>
      </c>
      <c r="AM1049" s="27">
        <v>2338</v>
      </c>
      <c r="AN1049" s="27">
        <f t="shared" si="574"/>
        <v>4</v>
      </c>
      <c r="AO1049" s="27">
        <v>2373</v>
      </c>
      <c r="AP1049" s="30">
        <f t="shared" si="575"/>
        <v>1.3723297833962787E-3</v>
      </c>
      <c r="AQ1049" s="30">
        <f t="shared" si="576"/>
        <v>2.7434323176327017E-4</v>
      </c>
      <c r="AR1049" s="31">
        <f t="shared" si="577"/>
        <v>0.69132366981433202</v>
      </c>
      <c r="AS1049" s="31">
        <f t="shared" si="565"/>
        <v>0.69132366981433202</v>
      </c>
      <c r="AT1049" s="32">
        <f t="shared" si="578"/>
        <v>0.10266382737042259</v>
      </c>
      <c r="AU1049" s="24">
        <v>649.70181748041068</v>
      </c>
      <c r="AV1049" s="28">
        <f t="shared" si="579"/>
        <v>1.8042573193902352E-2</v>
      </c>
      <c r="AW1049" s="30">
        <f t="shared" si="580"/>
        <v>2.3172510152667396E-4</v>
      </c>
      <c r="AX1049" s="33">
        <f t="shared" si="581"/>
        <v>1.8042573193902352E-2</v>
      </c>
      <c r="AY1049" s="30">
        <f t="shared" si="582"/>
        <v>-4.2618130236596211E-5</v>
      </c>
      <c r="AZ1049" s="31">
        <f t="shared" si="583"/>
        <v>0.89429575439638787</v>
      </c>
      <c r="BA1049" s="31">
        <f t="shared" si="593"/>
        <v>562.70181748041068</v>
      </c>
      <c r="BB1049" s="33">
        <f t="shared" si="584"/>
        <v>0.13390758292379742</v>
      </c>
      <c r="BC1049" s="31">
        <f t="shared" si="585"/>
        <v>0.41058908229721397</v>
      </c>
      <c r="BD1049" s="30">
        <f t="shared" si="586"/>
        <v>-1.0974419909245987E-3</v>
      </c>
      <c r="BE1049" s="31">
        <f t="shared" si="587"/>
        <v>0.93781048779440668</v>
      </c>
      <c r="BF1049" s="31">
        <f t="shared" si="588"/>
        <v>0.36219621605127644</v>
      </c>
      <c r="BG1049" s="31">
        <f t="shared" si="589"/>
        <v>0.54969165129879449</v>
      </c>
      <c r="BH1049" s="24">
        <v>100</v>
      </c>
      <c r="BI1049" s="24">
        <v>2.03376948886</v>
      </c>
      <c r="BJ1049" s="24">
        <f t="shared" si="563"/>
        <v>11365.238650052846</v>
      </c>
      <c r="BK1049" s="28">
        <v>1</v>
      </c>
      <c r="BL1049" s="28" t="str">
        <f t="shared" si="590"/>
        <v>FALSETRUE</v>
      </c>
      <c r="BM1049" s="24" t="str">
        <f t="shared" si="591"/>
        <v>FALSETRUE</v>
      </c>
      <c r="BN1049" s="28">
        <v>0.26869999999999999</v>
      </c>
      <c r="BO1049" s="28">
        <f t="shared" si="592"/>
        <v>0.23884444444444444</v>
      </c>
      <c r="BP1049" s="24">
        <v>1.96</v>
      </c>
      <c r="BQ1049" s="24">
        <f t="shared" si="594"/>
        <v>312.5</v>
      </c>
      <c r="BR1049" s="24">
        <v>14</v>
      </c>
      <c r="BS1049" s="28">
        <v>0.69</v>
      </c>
      <c r="BT1049" s="28">
        <v>132.81119999999999</v>
      </c>
      <c r="BU1049" s="24">
        <v>0.2</v>
      </c>
      <c r="BV1049" s="28">
        <v>1.2</v>
      </c>
      <c r="BW1049" s="28">
        <v>230.976</v>
      </c>
      <c r="BX1049" s="24">
        <v>3647</v>
      </c>
      <c r="BY1049" s="24">
        <v>13574</v>
      </c>
      <c r="BZ1049" s="24">
        <v>2027</v>
      </c>
      <c r="CA1049" s="24">
        <v>2912</v>
      </c>
      <c r="CB1049" s="24">
        <v>1585</v>
      </c>
      <c r="CC1049" s="24">
        <v>14751</v>
      </c>
      <c r="CD1049" s="24">
        <v>41.8</v>
      </c>
      <c r="CE1049" s="24">
        <v>35.18</v>
      </c>
      <c r="CF1049" s="24">
        <v>93.45</v>
      </c>
      <c r="CG1049" s="24">
        <v>19248</v>
      </c>
      <c r="CH1049" s="24">
        <v>0</v>
      </c>
      <c r="CI1049" s="24">
        <v>0</v>
      </c>
      <c r="CJ1049" s="24" t="s">
        <v>98</v>
      </c>
      <c r="CK1049" s="24">
        <v>5407</v>
      </c>
      <c r="CL1049" s="28">
        <v>1.06</v>
      </c>
      <c r="CM1049" s="28">
        <v>3.77</v>
      </c>
      <c r="CN1049" s="24">
        <v>2219</v>
      </c>
      <c r="CO1049" s="24">
        <v>41.21</v>
      </c>
      <c r="CP1049" s="24">
        <v>828</v>
      </c>
      <c r="CQ1049" s="24">
        <v>2439</v>
      </c>
      <c r="CR1049" s="24">
        <v>1108</v>
      </c>
      <c r="CS1049" s="24">
        <v>4375</v>
      </c>
      <c r="CT1049" s="24">
        <v>747</v>
      </c>
      <c r="CU1049" s="24">
        <v>1405</v>
      </c>
      <c r="CV1049" s="24">
        <v>1182</v>
      </c>
      <c r="CW1049" s="24">
        <v>1395</v>
      </c>
      <c r="CX1049" s="24">
        <v>78.55</v>
      </c>
      <c r="CY1049" s="24">
        <v>95.84</v>
      </c>
      <c r="CZ1049" s="24">
        <v>88.81</v>
      </c>
      <c r="DA1049" s="24">
        <v>57.43</v>
      </c>
      <c r="DB1049" s="24">
        <v>330</v>
      </c>
      <c r="DC1049" s="24">
        <v>4.75</v>
      </c>
      <c r="DD1049" s="24">
        <v>8.75</v>
      </c>
      <c r="DE1049" s="24">
        <v>38</v>
      </c>
      <c r="DF1049" s="24">
        <v>0.71</v>
      </c>
      <c r="DG1049" s="24">
        <v>1.58</v>
      </c>
      <c r="DH1049" s="24">
        <v>1.21</v>
      </c>
    </row>
    <row r="1050" spans="1:112" ht="12.3" customHeight="1">
      <c r="A1050" s="24">
        <v>1063</v>
      </c>
      <c r="B1050" s="24" t="s">
        <v>195</v>
      </c>
      <c r="C1050" s="24" t="s">
        <v>196</v>
      </c>
      <c r="D1050" s="25" t="s">
        <v>197</v>
      </c>
      <c r="E1050" s="25" t="s">
        <v>198</v>
      </c>
      <c r="F1050" s="25" t="s">
        <v>839</v>
      </c>
      <c r="G1050" s="25" t="s">
        <v>840</v>
      </c>
      <c r="H1050" s="25" t="s">
        <v>195</v>
      </c>
      <c r="I1050" s="26">
        <v>64883</v>
      </c>
      <c r="J1050" s="27">
        <v>77915.811708262292</v>
      </c>
      <c r="K1050" s="27">
        <f t="shared" si="567"/>
        <v>14598.674999999999</v>
      </c>
      <c r="L1050" s="24">
        <v>11624</v>
      </c>
      <c r="M1050" s="24">
        <v>2899</v>
      </c>
      <c r="N1050" s="24">
        <v>475</v>
      </c>
      <c r="O1050" s="24">
        <f t="shared" si="568"/>
        <v>3374</v>
      </c>
      <c r="P1050" s="28">
        <v>22.5</v>
      </c>
      <c r="Q1050" s="28">
        <f t="shared" si="569"/>
        <v>0.37867351203236688</v>
      </c>
      <c r="R1050" s="29">
        <v>0.3194289193013517</v>
      </c>
      <c r="S1050" s="29">
        <v>0.34468220560963225</v>
      </c>
      <c r="T1050" s="29">
        <v>0.62565477329952313</v>
      </c>
      <c r="U1050" s="28" t="s">
        <v>96</v>
      </c>
      <c r="V1050" s="28" t="s">
        <v>97</v>
      </c>
      <c r="W1050" s="28">
        <v>0.2796086721971881</v>
      </c>
      <c r="X1050" s="27">
        <v>21785.936654913341</v>
      </c>
      <c r="Y1050" s="30">
        <f t="shared" si="570"/>
        <v>1.7446783771748731E-3</v>
      </c>
      <c r="Z1050" s="27">
        <f t="shared" si="571"/>
        <v>20313.936654913341</v>
      </c>
      <c r="AA1050" s="27">
        <v>190</v>
      </c>
      <c r="AB1050" s="27">
        <v>0</v>
      </c>
      <c r="AC1050" s="27">
        <v>436</v>
      </c>
      <c r="AD1050" s="27">
        <v>0</v>
      </c>
      <c r="AE1050" s="27">
        <v>0</v>
      </c>
      <c r="AF1050" s="27">
        <f t="shared" si="572"/>
        <v>436</v>
      </c>
      <c r="AG1050" s="27">
        <f t="shared" si="573"/>
        <v>2</v>
      </c>
      <c r="AH1050" s="27">
        <v>190</v>
      </c>
      <c r="AI1050" s="27">
        <v>460</v>
      </c>
      <c r="AJ1050" s="27">
        <v>1296</v>
      </c>
      <c r="AK1050" s="27">
        <v>0</v>
      </c>
      <c r="AL1050" s="27">
        <v>0</v>
      </c>
      <c r="AM1050" s="27">
        <v>1472</v>
      </c>
      <c r="AN1050" s="27">
        <f t="shared" si="574"/>
        <v>3</v>
      </c>
      <c r="AO1050" s="27">
        <v>1472</v>
      </c>
      <c r="AP1050" s="30">
        <f t="shared" si="575"/>
        <v>8.5127241515352801E-4</v>
      </c>
      <c r="AQ1050" s="30">
        <f t="shared" si="576"/>
        <v>1.4505504208172906E-3</v>
      </c>
      <c r="AR1050" s="31">
        <f t="shared" si="577"/>
        <v>6.7566523455764416E-2</v>
      </c>
      <c r="AS1050" s="31">
        <f t="shared" si="565"/>
        <v>6.7566523455764416E-2</v>
      </c>
      <c r="AT1050" s="32">
        <f t="shared" si="578"/>
        <v>1.8892185908446452E-2</v>
      </c>
      <c r="AU1050" s="24">
        <v>3495.1084024648512</v>
      </c>
      <c r="AV1050" s="28">
        <f t="shared" si="579"/>
        <v>9.7061063206886525E-2</v>
      </c>
      <c r="AW1050" s="30">
        <f t="shared" si="580"/>
        <v>1.2465785497549704E-3</v>
      </c>
      <c r="AX1050" s="33">
        <f t="shared" si="581"/>
        <v>9.7061063206886525E-2</v>
      </c>
      <c r="AY1050" s="30">
        <f t="shared" si="582"/>
        <v>-2.039718710623202E-4</v>
      </c>
      <c r="AZ1050" s="31">
        <f t="shared" si="583"/>
        <v>0.89297215025612542</v>
      </c>
      <c r="BA1050" s="31">
        <f t="shared" si="593"/>
        <v>3035.1084024648512</v>
      </c>
      <c r="BB1050" s="33">
        <f t="shared" si="584"/>
        <v>0.13161251298403071</v>
      </c>
      <c r="BC1050" s="31">
        <f t="shared" si="585"/>
        <v>0.43648737758812123</v>
      </c>
      <c r="BD1050" s="30">
        <f t="shared" si="586"/>
        <v>8.9340596202134507E-4</v>
      </c>
      <c r="BE1050" s="31">
        <f t="shared" si="587"/>
        <v>0.94551965392277515</v>
      </c>
      <c r="BF1050" s="31">
        <f t="shared" si="588"/>
        <v>0.40895766816571272</v>
      </c>
      <c r="BG1050" s="31">
        <f t="shared" si="589"/>
        <v>0.62065975833797737</v>
      </c>
      <c r="BH1050" s="24">
        <v>100</v>
      </c>
      <c r="BI1050" s="24">
        <v>7.2410551337099998</v>
      </c>
      <c r="BJ1050" s="24">
        <f t="shared" si="563"/>
        <v>10760.284277567935</v>
      </c>
      <c r="BK1050" s="28">
        <v>1</v>
      </c>
      <c r="BL1050" s="28" t="str">
        <f t="shared" si="590"/>
        <v>FALSETRUE</v>
      </c>
      <c r="BM1050" s="24" t="str">
        <f t="shared" si="591"/>
        <v>FALSETRUE</v>
      </c>
      <c r="BN1050" s="28">
        <v>0.3407</v>
      </c>
      <c r="BO1050" s="28">
        <f t="shared" si="592"/>
        <v>0.30284444444444447</v>
      </c>
      <c r="BP1050" s="24">
        <v>2.8</v>
      </c>
      <c r="BQ1050" s="24">
        <f t="shared" si="594"/>
        <v>378.78787878787881</v>
      </c>
      <c r="BR1050" s="24">
        <v>33</v>
      </c>
      <c r="BS1050" s="28">
        <v>2.1</v>
      </c>
      <c r="BT1050" s="28">
        <v>1362.5430000000001</v>
      </c>
      <c r="BU1050" s="24">
        <v>0.23</v>
      </c>
      <c r="BV1050" s="28">
        <v>5.41</v>
      </c>
      <c r="BW1050" s="28">
        <v>3510.1703000000002</v>
      </c>
      <c r="BX1050" s="24">
        <v>15325</v>
      </c>
      <c r="BY1050" s="24">
        <v>44978</v>
      </c>
      <c r="BZ1050" s="24">
        <v>4580</v>
      </c>
      <c r="CA1050" s="24">
        <v>12248</v>
      </c>
      <c r="CB1050" s="24">
        <v>6356</v>
      </c>
      <c r="CC1050" s="24">
        <v>46279</v>
      </c>
      <c r="CD1050" s="24">
        <v>44.25</v>
      </c>
      <c r="CE1050" s="24">
        <v>31.67</v>
      </c>
      <c r="CF1050" s="24">
        <v>94.9</v>
      </c>
      <c r="CG1050" s="24">
        <v>64883</v>
      </c>
      <c r="CH1050" s="24">
        <v>0</v>
      </c>
      <c r="CI1050" s="24">
        <v>0</v>
      </c>
      <c r="CJ1050" s="24" t="s">
        <v>98</v>
      </c>
      <c r="CK1050" s="24">
        <v>15564</v>
      </c>
      <c r="CL1050" s="28">
        <v>1.05</v>
      </c>
      <c r="CM1050" s="28">
        <v>4.3899999999999997</v>
      </c>
      <c r="CN1050" s="24">
        <v>6395</v>
      </c>
      <c r="CO1050" s="24">
        <v>41.54</v>
      </c>
      <c r="CP1050" s="24">
        <v>2719</v>
      </c>
      <c r="CQ1050" s="24">
        <v>5015</v>
      </c>
      <c r="CR1050" s="24">
        <v>4766</v>
      </c>
      <c r="CS1050" s="24">
        <v>12500</v>
      </c>
      <c r="CT1050" s="24">
        <v>3304</v>
      </c>
      <c r="CU1050" s="24">
        <v>5904</v>
      </c>
      <c r="CV1050" s="24">
        <v>4649</v>
      </c>
      <c r="CW1050" s="24">
        <v>4232</v>
      </c>
      <c r="CX1050" s="24">
        <v>81.400000000000006</v>
      </c>
      <c r="CY1050" s="24">
        <v>96.98</v>
      </c>
      <c r="CZ1050" s="24">
        <v>86.9</v>
      </c>
      <c r="DA1050" s="24">
        <v>48.14</v>
      </c>
      <c r="DB1050" s="24">
        <v>1535</v>
      </c>
      <c r="DC1050" s="24">
        <v>3.7</v>
      </c>
      <c r="DD1050" s="24">
        <v>14.11</v>
      </c>
      <c r="DE1050" s="24">
        <v>349</v>
      </c>
      <c r="DF1050" s="24">
        <v>2.27</v>
      </c>
      <c r="DG1050" s="24">
        <v>6.2</v>
      </c>
      <c r="DH1050" s="24">
        <v>2.56</v>
      </c>
    </row>
    <row r="1051" spans="1:112" ht="12.3" customHeight="1">
      <c r="A1051" s="24">
        <v>1064</v>
      </c>
      <c r="B1051" s="24" t="s">
        <v>195</v>
      </c>
      <c r="C1051" s="24" t="s">
        <v>196</v>
      </c>
      <c r="D1051" s="25" t="s">
        <v>197</v>
      </c>
      <c r="E1051" s="25" t="s">
        <v>198</v>
      </c>
      <c r="F1051" s="25" t="s">
        <v>724</v>
      </c>
      <c r="G1051" s="25" t="s">
        <v>725</v>
      </c>
      <c r="H1051" s="25" t="s">
        <v>195</v>
      </c>
      <c r="I1051" s="26">
        <v>42011</v>
      </c>
      <c r="J1051" s="27">
        <v>50449.596437831286</v>
      </c>
      <c r="K1051" s="27">
        <f t="shared" si="567"/>
        <v>8633.2605000000003</v>
      </c>
      <c r="L1051" s="24">
        <v>8643</v>
      </c>
      <c r="M1051" s="24">
        <v>2013</v>
      </c>
      <c r="N1051" s="24">
        <v>222</v>
      </c>
      <c r="O1051" s="24">
        <f t="shared" si="568"/>
        <v>2235</v>
      </c>
      <c r="P1051" s="28">
        <v>20.55</v>
      </c>
      <c r="Q1051" s="28">
        <f t="shared" si="569"/>
        <v>0.36981095892544658</v>
      </c>
      <c r="R1051" s="29">
        <v>0.3194289193013517</v>
      </c>
      <c r="S1051" s="29">
        <v>0.34468220560963225</v>
      </c>
      <c r="T1051" s="29">
        <v>0.62565477329952313</v>
      </c>
      <c r="U1051" s="28" t="s">
        <v>96</v>
      </c>
      <c r="V1051" s="28" t="s">
        <v>97</v>
      </c>
      <c r="W1051" s="28">
        <v>0.25537592060676512</v>
      </c>
      <c r="X1051" s="27">
        <v>12883.612134550944</v>
      </c>
      <c r="Y1051" s="30">
        <f t="shared" si="570"/>
        <v>1.0317554791012154E-3</v>
      </c>
      <c r="Z1051" s="27">
        <f t="shared" si="571"/>
        <v>11263.612134550944</v>
      </c>
      <c r="AA1051" s="27">
        <v>1258</v>
      </c>
      <c r="AB1051" s="27">
        <v>42</v>
      </c>
      <c r="AC1051" s="27">
        <v>50</v>
      </c>
      <c r="AD1051" s="27">
        <v>0</v>
      </c>
      <c r="AE1051" s="27">
        <v>0</v>
      </c>
      <c r="AF1051" s="27">
        <f t="shared" si="572"/>
        <v>1258</v>
      </c>
      <c r="AG1051" s="27">
        <f t="shared" si="573"/>
        <v>3</v>
      </c>
      <c r="AH1051" s="27">
        <v>1258</v>
      </c>
      <c r="AI1051" s="27">
        <v>42</v>
      </c>
      <c r="AJ1051" s="27">
        <v>0</v>
      </c>
      <c r="AK1051" s="27">
        <v>0</v>
      </c>
      <c r="AL1051" s="27">
        <v>0</v>
      </c>
      <c r="AM1051" s="27">
        <v>1258</v>
      </c>
      <c r="AN1051" s="27">
        <f t="shared" si="574"/>
        <v>2</v>
      </c>
      <c r="AO1051" s="27">
        <v>1620</v>
      </c>
      <c r="AP1051" s="30">
        <f t="shared" si="575"/>
        <v>9.3686230472059468E-4</v>
      </c>
      <c r="AQ1051" s="30">
        <f t="shared" si="576"/>
        <v>1.324415601615787E-4</v>
      </c>
      <c r="AR1051" s="31">
        <f t="shared" si="577"/>
        <v>0.12574113401439066</v>
      </c>
      <c r="AS1051" s="31">
        <f t="shared" si="565"/>
        <v>0.12574113401439066</v>
      </c>
      <c r="AT1051" s="32">
        <f t="shared" si="578"/>
        <v>3.2111257857063646E-2</v>
      </c>
      <c r="AU1051" s="24">
        <v>3838.8108385608934</v>
      </c>
      <c r="AV1051" s="28">
        <f t="shared" si="579"/>
        <v>0.10660586698200043</v>
      </c>
      <c r="AW1051" s="30">
        <f t="shared" si="580"/>
        <v>1.369164757391248E-3</v>
      </c>
      <c r="AX1051" s="33">
        <f t="shared" si="581"/>
        <v>0.10660586698200043</v>
      </c>
      <c r="AY1051" s="30">
        <f t="shared" si="582"/>
        <v>1.2367231972296693E-3</v>
      </c>
      <c r="AZ1051" s="31">
        <f t="shared" si="583"/>
        <v>0.90479034515813672</v>
      </c>
      <c r="BA1051" s="31">
        <f t="shared" si="593"/>
        <v>3796.8108385608934</v>
      </c>
      <c r="BB1051" s="33">
        <f t="shared" si="584"/>
        <v>1.0940888146430551E-2</v>
      </c>
      <c r="BC1051" s="31">
        <f t="shared" si="585"/>
        <v>0.443608377147163</v>
      </c>
      <c r="BD1051" s="30">
        <f t="shared" si="586"/>
        <v>9.4893174380620703E-5</v>
      </c>
      <c r="BE1051" s="31">
        <f t="shared" si="587"/>
        <v>0.94242757060900939</v>
      </c>
      <c r="BF1051" s="31">
        <f t="shared" si="588"/>
        <v>0.39961174889829193</v>
      </c>
      <c r="BG1051" s="31">
        <f t="shared" si="589"/>
        <v>0.60647580619451691</v>
      </c>
      <c r="BH1051" s="24">
        <v>100</v>
      </c>
      <c r="BI1051" s="24">
        <v>5.3088478449999998</v>
      </c>
      <c r="BJ1051" s="24">
        <f t="shared" ref="BJ1051:BJ1110" si="595">J1051/BI1051</f>
        <v>9502.9275486480419</v>
      </c>
      <c r="BK1051" s="28">
        <v>1</v>
      </c>
      <c r="BL1051" s="28" t="str">
        <f t="shared" si="590"/>
        <v>FALSETRUE</v>
      </c>
      <c r="BM1051" s="24" t="str">
        <f t="shared" si="591"/>
        <v>FALSETRUE</v>
      </c>
      <c r="BN1051" s="28">
        <v>0.26090000000000002</v>
      </c>
      <c r="BO1051" s="28">
        <f t="shared" si="592"/>
        <v>0.23191111111111112</v>
      </c>
      <c r="BP1051" s="24">
        <v>2.33</v>
      </c>
      <c r="BQ1051" s="24">
        <f t="shared" si="594"/>
        <v>442.11764705882354</v>
      </c>
      <c r="BR1051" s="24">
        <v>34</v>
      </c>
      <c r="BS1051" s="28">
        <v>0.25</v>
      </c>
      <c r="BT1051" s="28">
        <v>105.0275</v>
      </c>
      <c r="BU1051" s="24">
        <v>0.02</v>
      </c>
      <c r="BV1051" s="28">
        <v>12.299999999999999</v>
      </c>
      <c r="BW1051" s="28">
        <v>5167.3529999999992</v>
      </c>
      <c r="BX1051" s="24">
        <v>7802</v>
      </c>
      <c r="BY1051" s="24">
        <v>29902</v>
      </c>
      <c r="BZ1051" s="24">
        <v>4307</v>
      </c>
      <c r="CA1051" s="24">
        <v>6224</v>
      </c>
      <c r="CB1051" s="24">
        <v>3372</v>
      </c>
      <c r="CC1051" s="24">
        <v>32415</v>
      </c>
      <c r="CD1051" s="24">
        <v>40.5</v>
      </c>
      <c r="CE1051" s="24">
        <v>35.15</v>
      </c>
      <c r="CF1051" s="24">
        <v>91.45</v>
      </c>
      <c r="CG1051" s="24">
        <v>42011</v>
      </c>
      <c r="CH1051" s="24">
        <v>0</v>
      </c>
      <c r="CI1051" s="24">
        <v>0</v>
      </c>
      <c r="CJ1051" s="24" t="s">
        <v>98</v>
      </c>
      <c r="CK1051" s="24">
        <v>11071</v>
      </c>
      <c r="CL1051" s="28">
        <v>1.03</v>
      </c>
      <c r="CM1051" s="28">
        <v>3.91</v>
      </c>
      <c r="CN1051" s="24">
        <v>4468</v>
      </c>
      <c r="CO1051" s="24">
        <v>40.54</v>
      </c>
      <c r="CP1051" s="24">
        <v>3189</v>
      </c>
      <c r="CQ1051" s="24">
        <v>5794</v>
      </c>
      <c r="CR1051" s="24">
        <v>5886</v>
      </c>
      <c r="CS1051" s="24">
        <v>15032</v>
      </c>
      <c r="CT1051" s="24">
        <v>1418</v>
      </c>
      <c r="CU1051" s="24">
        <v>2855</v>
      </c>
      <c r="CV1051" s="24">
        <v>2374</v>
      </c>
      <c r="CW1051" s="24">
        <v>2881</v>
      </c>
      <c r="CX1051" s="24">
        <v>70.37</v>
      </c>
      <c r="CY1051" s="24">
        <v>92.31</v>
      </c>
      <c r="CZ1051" s="24">
        <v>83.44</v>
      </c>
      <c r="DA1051" s="24">
        <v>53.49</v>
      </c>
      <c r="DB1051" s="24">
        <v>858</v>
      </c>
      <c r="DC1051" s="24">
        <v>8.5299999999999994</v>
      </c>
      <c r="DD1051" s="24">
        <v>6.73</v>
      </c>
      <c r="DE1051" s="24">
        <v>46</v>
      </c>
      <c r="DF1051" s="24">
        <v>0.42</v>
      </c>
      <c r="DG1051" s="24">
        <v>12.06</v>
      </c>
      <c r="DH1051" s="24">
        <v>1.65</v>
      </c>
    </row>
    <row r="1052" spans="1:112" ht="12.3" customHeight="1">
      <c r="A1052" s="24">
        <v>1065</v>
      </c>
      <c r="B1052" s="24" t="s">
        <v>195</v>
      </c>
      <c r="C1052" s="24" t="s">
        <v>196</v>
      </c>
      <c r="D1052" s="25" t="s">
        <v>197</v>
      </c>
      <c r="E1052" s="25" t="s">
        <v>198</v>
      </c>
      <c r="F1052" s="25" t="s">
        <v>927</v>
      </c>
      <c r="G1052" s="25" t="s">
        <v>928</v>
      </c>
      <c r="H1052" s="25" t="s">
        <v>195</v>
      </c>
      <c r="I1052" s="26">
        <v>56447</v>
      </c>
      <c r="J1052" s="27">
        <v>67785.303137898707</v>
      </c>
      <c r="K1052" s="27">
        <f t="shared" si="567"/>
        <v>8444.4712</v>
      </c>
      <c r="L1052" s="24">
        <v>11744</v>
      </c>
      <c r="M1052" s="24">
        <v>1773</v>
      </c>
      <c r="N1052" s="24">
        <v>293</v>
      </c>
      <c r="O1052" s="24">
        <f t="shared" si="568"/>
        <v>2066</v>
      </c>
      <c r="P1052" s="28">
        <v>14.96</v>
      </c>
      <c r="Q1052" s="28">
        <f t="shared" si="569"/>
        <v>0.33798108247248188</v>
      </c>
      <c r="R1052" s="29">
        <v>0.3194289193013517</v>
      </c>
      <c r="S1052" s="29">
        <v>0.34468220560963225</v>
      </c>
      <c r="T1052" s="29">
        <v>0.62565477329952313</v>
      </c>
      <c r="U1052" s="28" t="s">
        <v>96</v>
      </c>
      <c r="V1052" s="28" t="s">
        <v>97</v>
      </c>
      <c r="W1052" s="28">
        <v>0.18590869938088597</v>
      </c>
      <c r="X1052" s="27">
        <v>12601.877543505838</v>
      </c>
      <c r="Y1052" s="30">
        <f t="shared" si="570"/>
        <v>1.0091933897642051E-3</v>
      </c>
      <c r="Z1052" s="27">
        <f t="shared" si="571"/>
        <v>11605.877543505838</v>
      </c>
      <c r="AA1052" s="27">
        <v>85</v>
      </c>
      <c r="AB1052" s="27">
        <v>0</v>
      </c>
      <c r="AC1052" s="27">
        <v>241</v>
      </c>
      <c r="AD1052" s="27">
        <v>93</v>
      </c>
      <c r="AE1052" s="27">
        <v>0</v>
      </c>
      <c r="AF1052" s="27">
        <f t="shared" si="572"/>
        <v>241</v>
      </c>
      <c r="AG1052" s="27">
        <f t="shared" si="573"/>
        <v>3</v>
      </c>
      <c r="AH1052" s="27">
        <v>85</v>
      </c>
      <c r="AI1052" s="27">
        <v>461</v>
      </c>
      <c r="AJ1052" s="27">
        <v>356</v>
      </c>
      <c r="AK1052" s="27">
        <v>128</v>
      </c>
      <c r="AL1052" s="27">
        <v>0</v>
      </c>
      <c r="AM1052" s="27">
        <v>996</v>
      </c>
      <c r="AN1052" s="27">
        <f t="shared" si="574"/>
        <v>4</v>
      </c>
      <c r="AO1052" s="27">
        <v>996</v>
      </c>
      <c r="AP1052" s="30">
        <f t="shared" si="575"/>
        <v>5.75996824383773E-4</v>
      </c>
      <c r="AQ1052" s="30">
        <f t="shared" si="576"/>
        <v>1.4537037912973282E-3</v>
      </c>
      <c r="AR1052" s="31">
        <f t="shared" si="577"/>
        <v>7.9035841807022764E-2</v>
      </c>
      <c r="AS1052" s="31">
        <f t="shared" si="565"/>
        <v>7.9035841807022764E-2</v>
      </c>
      <c r="AT1052" s="32">
        <f t="shared" si="578"/>
        <v>1.4693450554817055E-2</v>
      </c>
      <c r="AU1052" s="24">
        <v>3115.829801623649</v>
      </c>
      <c r="AV1052" s="28">
        <f t="shared" si="579"/>
        <v>8.6528289967777353E-2</v>
      </c>
      <c r="AW1052" s="30">
        <f t="shared" si="580"/>
        <v>1.1113036129729559E-3</v>
      </c>
      <c r="AX1052" s="33">
        <f t="shared" si="581"/>
        <v>8.6528289967777353E-2</v>
      </c>
      <c r="AY1052" s="30">
        <f t="shared" si="582"/>
        <v>-3.4240017832437228E-4</v>
      </c>
      <c r="AZ1052" s="31">
        <f t="shared" si="583"/>
        <v>0.89183660620437955</v>
      </c>
      <c r="BA1052" s="31">
        <f t="shared" si="593"/>
        <v>2654.829801623649</v>
      </c>
      <c r="BB1052" s="33">
        <f t="shared" si="584"/>
        <v>0.14795416609719003</v>
      </c>
      <c r="BC1052" s="31">
        <f t="shared" si="585"/>
        <v>0.43259793849116956</v>
      </c>
      <c r="BD1052" s="30">
        <f t="shared" si="586"/>
        <v>4.3319656538043209E-4</v>
      </c>
      <c r="BE1052" s="31">
        <f t="shared" si="587"/>
        <v>0.94373758378161188</v>
      </c>
      <c r="BF1052" s="31">
        <f t="shared" si="588"/>
        <v>0.37688515885075402</v>
      </c>
      <c r="BG1052" s="31">
        <f t="shared" si="589"/>
        <v>0.57198451043273768</v>
      </c>
      <c r="BH1052" s="24">
        <v>100</v>
      </c>
      <c r="BI1052" s="24">
        <v>6.4133090208499999</v>
      </c>
      <c r="BJ1052" s="24">
        <f t="shared" si="595"/>
        <v>10569.474029323268</v>
      </c>
      <c r="BK1052" s="28">
        <v>1</v>
      </c>
      <c r="BL1052" s="28" t="str">
        <f t="shared" si="590"/>
        <v>FALSETRUE</v>
      </c>
      <c r="BM1052" s="24" t="str">
        <f t="shared" si="591"/>
        <v>FALSETRUE</v>
      </c>
      <c r="BN1052" s="28">
        <v>0.30519999999999997</v>
      </c>
      <c r="BO1052" s="28">
        <f t="shared" si="592"/>
        <v>0.27128888888888886</v>
      </c>
      <c r="BP1052" s="24">
        <v>2.74</v>
      </c>
      <c r="BQ1052" s="24">
        <f t="shared" si="594"/>
        <v>356.59574468085106</v>
      </c>
      <c r="BR1052" s="24">
        <v>47</v>
      </c>
      <c r="BS1052" s="28">
        <v>1.19</v>
      </c>
      <c r="BT1052" s="28">
        <v>671.71929999999998</v>
      </c>
      <c r="BU1052" s="24">
        <v>0.32</v>
      </c>
      <c r="BV1052" s="28">
        <v>1.5899999999999999</v>
      </c>
      <c r="BW1052" s="28">
        <v>897.50729999999999</v>
      </c>
      <c r="BX1052" s="24">
        <v>12185</v>
      </c>
      <c r="BY1052" s="24">
        <v>39925</v>
      </c>
      <c r="BZ1052" s="24">
        <v>4337</v>
      </c>
      <c r="CA1052" s="24">
        <v>9628</v>
      </c>
      <c r="CB1052" s="24">
        <v>5476</v>
      </c>
      <c r="CC1052" s="24">
        <v>41343</v>
      </c>
      <c r="CD1052" s="24">
        <v>41.38</v>
      </c>
      <c r="CE1052" s="24">
        <v>32.64</v>
      </c>
      <c r="CF1052" s="24">
        <v>93.77</v>
      </c>
      <c r="CG1052" s="24">
        <v>56447</v>
      </c>
      <c r="CH1052" s="24">
        <v>0</v>
      </c>
      <c r="CI1052" s="24">
        <v>0</v>
      </c>
      <c r="CJ1052" s="24" t="s">
        <v>98</v>
      </c>
      <c r="CK1052" s="24">
        <v>14201</v>
      </c>
      <c r="CL1052" s="28">
        <v>1.04</v>
      </c>
      <c r="CM1052" s="28">
        <v>4.1399999999999997</v>
      </c>
      <c r="CN1052" s="24">
        <v>5388</v>
      </c>
      <c r="CO1052" s="24">
        <v>38.049999999999997</v>
      </c>
      <c r="CP1052" s="24">
        <v>3373</v>
      </c>
      <c r="CQ1052" s="24">
        <v>8146</v>
      </c>
      <c r="CR1052" s="24">
        <v>5241</v>
      </c>
      <c r="CS1052" s="24">
        <v>16760</v>
      </c>
      <c r="CT1052" s="24">
        <v>2378</v>
      </c>
      <c r="CU1052" s="24">
        <v>4570</v>
      </c>
      <c r="CV1052" s="24">
        <v>3898</v>
      </c>
      <c r="CW1052" s="24">
        <v>4035</v>
      </c>
      <c r="CX1052" s="24">
        <v>73.37</v>
      </c>
      <c r="CY1052" s="24">
        <v>94.54</v>
      </c>
      <c r="CZ1052" s="24">
        <v>85.78</v>
      </c>
      <c r="DA1052" s="24">
        <v>52.07</v>
      </c>
      <c r="DB1052" s="24">
        <v>1327</v>
      </c>
      <c r="DC1052" s="24">
        <v>6.61</v>
      </c>
      <c r="DD1052" s="24">
        <v>9.2799999999999994</v>
      </c>
      <c r="DE1052" s="24">
        <v>334</v>
      </c>
      <c r="DF1052" s="24">
        <v>2.36</v>
      </c>
      <c r="DG1052" s="24">
        <v>1.86</v>
      </c>
      <c r="DH1052" s="24">
        <v>2.21</v>
      </c>
    </row>
    <row r="1053" spans="1:112" ht="12.3" customHeight="1">
      <c r="A1053" s="24">
        <v>1066</v>
      </c>
      <c r="B1053" s="24" t="s">
        <v>195</v>
      </c>
      <c r="C1053" s="24" t="s">
        <v>196</v>
      </c>
      <c r="D1053" s="25" t="s">
        <v>197</v>
      </c>
      <c r="E1053" s="25" t="s">
        <v>198</v>
      </c>
      <c r="F1053" s="25" t="s">
        <v>527</v>
      </c>
      <c r="G1053" s="25" t="s">
        <v>528</v>
      </c>
      <c r="H1053" s="25" t="s">
        <v>195</v>
      </c>
      <c r="I1053" s="26">
        <v>99678</v>
      </c>
      <c r="J1053" s="27">
        <v>119699.95652876978</v>
      </c>
      <c r="K1053" s="27">
        <f t="shared" si="567"/>
        <v>19985.438999999998</v>
      </c>
      <c r="L1053" s="24">
        <v>18555</v>
      </c>
      <c r="M1053" s="24">
        <v>3905</v>
      </c>
      <c r="N1053" s="24">
        <v>747</v>
      </c>
      <c r="O1053" s="24">
        <f t="shared" si="568"/>
        <v>4652</v>
      </c>
      <c r="P1053" s="28">
        <v>20.049999999999997</v>
      </c>
      <c r="Q1053" s="28">
        <f t="shared" si="569"/>
        <v>0.3676106943940739</v>
      </c>
      <c r="R1053" s="29">
        <v>0.3194289193013517</v>
      </c>
      <c r="S1053" s="29">
        <v>0.34468220560963225</v>
      </c>
      <c r="T1053" s="29">
        <v>0.62565477329952313</v>
      </c>
      <c r="U1053" s="28" t="s">
        <v>96</v>
      </c>
      <c r="V1053" s="28" t="s">
        <v>97</v>
      </c>
      <c r="W1053" s="28">
        <v>0.24916239455793868</v>
      </c>
      <c r="X1053" s="27">
        <v>29824.727797189444</v>
      </c>
      <c r="Y1053" s="30">
        <f t="shared" si="570"/>
        <v>2.3884471215125632E-3</v>
      </c>
      <c r="Z1053" s="27">
        <f t="shared" si="571"/>
        <v>27480.727797189444</v>
      </c>
      <c r="AA1053" s="27">
        <v>422</v>
      </c>
      <c r="AB1053" s="27">
        <v>39</v>
      </c>
      <c r="AC1053" s="27">
        <v>0</v>
      </c>
      <c r="AD1053" s="27">
        <v>1639</v>
      </c>
      <c r="AE1053" s="27">
        <v>0</v>
      </c>
      <c r="AF1053" s="27">
        <f t="shared" si="572"/>
        <v>1639</v>
      </c>
      <c r="AG1053" s="27">
        <f t="shared" si="573"/>
        <v>3</v>
      </c>
      <c r="AH1053" s="27">
        <v>422</v>
      </c>
      <c r="AI1053" s="27">
        <v>39</v>
      </c>
      <c r="AJ1053" s="27">
        <v>0</v>
      </c>
      <c r="AK1053" s="27">
        <v>1856</v>
      </c>
      <c r="AL1053" s="27">
        <v>0</v>
      </c>
      <c r="AM1053" s="27">
        <v>2278</v>
      </c>
      <c r="AN1053" s="27">
        <f t="shared" si="574"/>
        <v>3</v>
      </c>
      <c r="AO1053" s="27">
        <v>2344</v>
      </c>
      <c r="AP1053" s="30">
        <f t="shared" si="575"/>
        <v>1.3555587915216507E-3</v>
      </c>
      <c r="AQ1053" s="30">
        <f t="shared" si="576"/>
        <v>1.2298144872146594E-4</v>
      </c>
      <c r="AR1053" s="31">
        <f t="shared" si="577"/>
        <v>7.8592502702435008E-2</v>
      </c>
      <c r="AS1053" s="31">
        <f t="shared" si="565"/>
        <v>7.8592502702435008E-2</v>
      </c>
      <c r="AT1053" s="32">
        <f t="shared" si="578"/>
        <v>1.9582296167639974E-2</v>
      </c>
      <c r="AU1053" s="24">
        <v>5498.7648854991485</v>
      </c>
      <c r="AV1053" s="28">
        <f t="shared" si="579"/>
        <v>0.15270369460782651</v>
      </c>
      <c r="AW1053" s="30">
        <f t="shared" si="580"/>
        <v>1.9612102307256028E-3</v>
      </c>
      <c r="AX1053" s="33">
        <f t="shared" si="581"/>
        <v>0.15270369460782651</v>
      </c>
      <c r="AY1053" s="30">
        <f t="shared" si="582"/>
        <v>1.8382287820041369E-3</v>
      </c>
      <c r="AZ1053" s="31">
        <f t="shared" si="583"/>
        <v>0.90972456780661193</v>
      </c>
      <c r="BA1053" s="31">
        <f t="shared" si="593"/>
        <v>5459.7648854991485</v>
      </c>
      <c r="BB1053" s="33">
        <f t="shared" si="584"/>
        <v>7.092501827609927E-3</v>
      </c>
      <c r="BC1053" s="31">
        <f t="shared" si="585"/>
        <v>0.46061906057193003</v>
      </c>
      <c r="BD1053" s="30">
        <f t="shared" si="586"/>
        <v>1.0328883299909125E-3</v>
      </c>
      <c r="BE1053" s="31">
        <f t="shared" si="587"/>
        <v>0.946059771888622</v>
      </c>
      <c r="BF1053" s="31">
        <f t="shared" si="588"/>
        <v>0.39920353785602442</v>
      </c>
      <c r="BG1053" s="31">
        <f t="shared" si="589"/>
        <v>0.60585627956238153</v>
      </c>
      <c r="BH1053" s="24">
        <v>100</v>
      </c>
      <c r="BI1053" s="24">
        <v>11.486403511100001</v>
      </c>
      <c r="BJ1053" s="24">
        <f t="shared" si="595"/>
        <v>10421.012670597593</v>
      </c>
      <c r="BK1053" s="28">
        <v>1</v>
      </c>
      <c r="BL1053" s="28" t="str">
        <f t="shared" si="590"/>
        <v>FALSETRUE</v>
      </c>
      <c r="BM1053" s="24" t="str">
        <f t="shared" si="591"/>
        <v>FALSETRUE</v>
      </c>
      <c r="BN1053" s="28">
        <v>0.33939999999999998</v>
      </c>
      <c r="BO1053" s="28">
        <f t="shared" si="592"/>
        <v>0.3016888888888889</v>
      </c>
      <c r="BP1053" s="24">
        <v>2.4500000000000002</v>
      </c>
      <c r="BQ1053" s="24">
        <f t="shared" si="594"/>
        <v>387.17543859649123</v>
      </c>
      <c r="BR1053" s="24">
        <v>57</v>
      </c>
      <c r="BS1053" s="28">
        <v>1.48</v>
      </c>
      <c r="BT1053" s="28">
        <v>1475.2344000000001</v>
      </c>
      <c r="BU1053" s="24">
        <v>0.17</v>
      </c>
      <c r="BV1053" s="28">
        <v>4.13</v>
      </c>
      <c r="BW1053" s="28">
        <v>4116.7013999999999</v>
      </c>
      <c r="BX1053" s="24">
        <v>23397</v>
      </c>
      <c r="BY1053" s="24">
        <v>68927</v>
      </c>
      <c r="BZ1053" s="24">
        <v>7354</v>
      </c>
      <c r="CA1053" s="24">
        <v>18617</v>
      </c>
      <c r="CB1053" s="24">
        <v>10116</v>
      </c>
      <c r="CC1053" s="24">
        <v>70945</v>
      </c>
      <c r="CD1053" s="24">
        <v>44.61</v>
      </c>
      <c r="CE1053" s="24">
        <v>31.97</v>
      </c>
      <c r="CF1053" s="24">
        <v>94.9</v>
      </c>
      <c r="CG1053" s="24">
        <v>99678</v>
      </c>
      <c r="CH1053" s="24">
        <v>0</v>
      </c>
      <c r="CI1053" s="24">
        <v>0</v>
      </c>
      <c r="CJ1053" s="24" t="s">
        <v>98</v>
      </c>
      <c r="CK1053" s="24">
        <v>23880</v>
      </c>
      <c r="CL1053" s="28">
        <v>1.05</v>
      </c>
      <c r="CM1053" s="28">
        <v>4.37</v>
      </c>
      <c r="CN1053" s="24">
        <v>9329</v>
      </c>
      <c r="CO1053" s="24">
        <v>39.19</v>
      </c>
      <c r="CP1053" s="24">
        <v>3930</v>
      </c>
      <c r="CQ1053" s="24">
        <v>9717</v>
      </c>
      <c r="CR1053" s="24">
        <v>8422</v>
      </c>
      <c r="CS1053" s="24">
        <v>22069</v>
      </c>
      <c r="CT1053" s="24">
        <v>4780</v>
      </c>
      <c r="CU1053" s="24">
        <v>8935</v>
      </c>
      <c r="CV1053" s="24">
        <v>7224</v>
      </c>
      <c r="CW1053" s="24">
        <v>6479</v>
      </c>
      <c r="CX1053" s="24">
        <v>74.72</v>
      </c>
      <c r="CY1053" s="24">
        <v>96.4</v>
      </c>
      <c r="CZ1053" s="24">
        <v>85.2</v>
      </c>
      <c r="DA1053" s="24">
        <v>47.97</v>
      </c>
      <c r="DB1053" s="24">
        <v>2063</v>
      </c>
      <c r="DC1053" s="24">
        <v>4.2699999999999996</v>
      </c>
      <c r="DD1053" s="24">
        <v>12.67</v>
      </c>
      <c r="DE1053" s="24">
        <v>765</v>
      </c>
      <c r="DF1053" s="24">
        <v>3.21</v>
      </c>
      <c r="DG1053" s="24">
        <v>4.49</v>
      </c>
      <c r="DH1053" s="24">
        <v>2.2400000000000002</v>
      </c>
    </row>
    <row r="1054" spans="1:112" ht="12.3" customHeight="1">
      <c r="A1054" s="24">
        <v>1067</v>
      </c>
      <c r="B1054" s="24" t="s">
        <v>195</v>
      </c>
      <c r="C1054" s="24" t="s">
        <v>196</v>
      </c>
      <c r="D1054" s="25" t="s">
        <v>197</v>
      </c>
      <c r="E1054" s="25" t="s">
        <v>198</v>
      </c>
      <c r="F1054" s="25" t="s">
        <v>740</v>
      </c>
      <c r="G1054" s="25" t="s">
        <v>741</v>
      </c>
      <c r="H1054" s="25" t="s">
        <v>195</v>
      </c>
      <c r="I1054" s="26">
        <v>82945</v>
      </c>
      <c r="J1054" s="27">
        <v>99605.859811380738</v>
      </c>
      <c r="K1054" s="27">
        <f t="shared" si="567"/>
        <v>16663.6505</v>
      </c>
      <c r="L1054" s="24">
        <v>17345</v>
      </c>
      <c r="M1054" s="24">
        <v>3788</v>
      </c>
      <c r="N1054" s="24">
        <v>573</v>
      </c>
      <c r="O1054" s="24">
        <f t="shared" si="568"/>
        <v>4361</v>
      </c>
      <c r="P1054" s="28">
        <v>20.09</v>
      </c>
      <c r="Q1054" s="28">
        <f t="shared" si="569"/>
        <v>0.36803292057262632</v>
      </c>
      <c r="R1054" s="29">
        <v>0.3194289193013517</v>
      </c>
      <c r="S1054" s="29">
        <v>0.34468220560963225</v>
      </c>
      <c r="T1054" s="29">
        <v>0.62565477329952313</v>
      </c>
      <c r="U1054" s="28" t="s">
        <v>96</v>
      </c>
      <c r="V1054" s="28" t="s">
        <v>97</v>
      </c>
      <c r="W1054" s="28">
        <v>0.24965947664184485</v>
      </c>
      <c r="X1054" s="27">
        <v>24867.546830970281</v>
      </c>
      <c r="Y1054" s="30">
        <f t="shared" si="570"/>
        <v>1.9914622876493425E-3</v>
      </c>
      <c r="Z1054" s="27">
        <f t="shared" si="571"/>
        <v>19626.546830970281</v>
      </c>
      <c r="AA1054" s="27">
        <v>1827</v>
      </c>
      <c r="AB1054" s="27">
        <v>2028</v>
      </c>
      <c r="AC1054" s="27">
        <v>63</v>
      </c>
      <c r="AD1054" s="27">
        <v>0</v>
      </c>
      <c r="AE1054" s="27">
        <v>0</v>
      </c>
      <c r="AF1054" s="27">
        <f t="shared" si="572"/>
        <v>2028</v>
      </c>
      <c r="AG1054" s="27">
        <f t="shared" si="573"/>
        <v>3</v>
      </c>
      <c r="AH1054" s="27">
        <v>1918</v>
      </c>
      <c r="AI1054" s="27">
        <v>2044</v>
      </c>
      <c r="AJ1054" s="27">
        <v>1530</v>
      </c>
      <c r="AK1054" s="27">
        <v>0</v>
      </c>
      <c r="AL1054" s="27">
        <v>36</v>
      </c>
      <c r="AM1054" s="27">
        <v>4965</v>
      </c>
      <c r="AN1054" s="27">
        <f t="shared" si="574"/>
        <v>4</v>
      </c>
      <c r="AO1054" s="27">
        <v>5241</v>
      </c>
      <c r="AP1054" s="30">
        <f t="shared" si="575"/>
        <v>3.0309230487905168E-3</v>
      </c>
      <c r="AQ1054" s="30">
        <f t="shared" si="576"/>
        <v>6.4454892611968302E-3</v>
      </c>
      <c r="AR1054" s="31">
        <f t="shared" si="577"/>
        <v>0.21075661526342471</v>
      </c>
      <c r="AS1054" s="31">
        <f t="shared" si="565"/>
        <v>0.21075661526342471</v>
      </c>
      <c r="AT1054" s="32">
        <f t="shared" si="578"/>
        <v>5.2617386265473264E-2</v>
      </c>
      <c r="AU1054" s="24">
        <v>4720.5613843440024</v>
      </c>
      <c r="AV1054" s="28">
        <f t="shared" si="579"/>
        <v>0.13109255969705469</v>
      </c>
      <c r="AW1054" s="30">
        <f t="shared" si="580"/>
        <v>1.6836532338667686E-3</v>
      </c>
      <c r="AX1054" s="33">
        <f t="shared" si="581"/>
        <v>0.13109255969705469</v>
      </c>
      <c r="AY1054" s="30">
        <f t="shared" si="582"/>
        <v>-4.761836027330062E-3</v>
      </c>
      <c r="AZ1054" s="31">
        <f t="shared" si="583"/>
        <v>0.85558344245724083</v>
      </c>
      <c r="BA1054" s="31">
        <f t="shared" si="593"/>
        <v>2676.5613843440024</v>
      </c>
      <c r="BB1054" s="33">
        <f t="shared" si="584"/>
        <v>0.43299934765789438</v>
      </c>
      <c r="BC1054" s="31">
        <f t="shared" si="585"/>
        <v>0.43536830715188241</v>
      </c>
      <c r="BD1054" s="30">
        <f t="shared" si="586"/>
        <v>-1.0394607611411743E-3</v>
      </c>
      <c r="BE1054" s="31">
        <f t="shared" si="587"/>
        <v>0.9380350086735959</v>
      </c>
      <c r="BF1054" s="31">
        <f t="shared" si="588"/>
        <v>0.39656198253436337</v>
      </c>
      <c r="BG1054" s="31">
        <f t="shared" si="589"/>
        <v>0.6018472898424132</v>
      </c>
      <c r="BH1054" s="24">
        <v>100</v>
      </c>
      <c r="BI1054" s="24">
        <v>13.612904479099999</v>
      </c>
      <c r="BJ1054" s="24">
        <f t="shared" si="595"/>
        <v>7317.0174641500207</v>
      </c>
      <c r="BK1054" s="28">
        <v>1</v>
      </c>
      <c r="BL1054" s="28" t="str">
        <f t="shared" si="590"/>
        <v>FALSETRUE</v>
      </c>
      <c r="BM1054" s="24" t="str">
        <f t="shared" si="591"/>
        <v>FALSETRUE</v>
      </c>
      <c r="BN1054" s="28">
        <v>0.32429999999999998</v>
      </c>
      <c r="BO1054" s="28">
        <f t="shared" si="592"/>
        <v>0.28826666666666667</v>
      </c>
      <c r="BP1054" s="24">
        <v>2.5099999999999998</v>
      </c>
      <c r="BQ1054" s="24">
        <f t="shared" si="594"/>
        <v>350.14814814814815</v>
      </c>
      <c r="BR1054" s="24">
        <v>54</v>
      </c>
      <c r="BS1054" s="28">
        <v>4.46</v>
      </c>
      <c r="BT1054" s="28">
        <v>3699.3470000000002</v>
      </c>
      <c r="BU1054" s="24">
        <v>0.1</v>
      </c>
      <c r="BV1054" s="28">
        <v>8.6599999999999984</v>
      </c>
      <c r="BW1054" s="28">
        <v>7183.0369999999984</v>
      </c>
      <c r="BX1054" s="24">
        <v>18801</v>
      </c>
      <c r="BY1054" s="24">
        <v>57982</v>
      </c>
      <c r="BZ1054" s="24">
        <v>6162</v>
      </c>
      <c r="CA1054" s="24">
        <v>14976</v>
      </c>
      <c r="CB1054" s="24">
        <v>7829</v>
      </c>
      <c r="CC1054" s="24">
        <v>60140</v>
      </c>
      <c r="CD1054" s="24">
        <v>43.05</v>
      </c>
      <c r="CE1054" s="24">
        <v>32.270000000000003</v>
      </c>
      <c r="CF1054" s="24">
        <v>96.03</v>
      </c>
      <c r="CG1054" s="24">
        <v>82945</v>
      </c>
      <c r="CH1054" s="24">
        <v>0</v>
      </c>
      <c r="CI1054" s="24">
        <v>0</v>
      </c>
      <c r="CJ1054" s="24" t="s">
        <v>98</v>
      </c>
      <c r="CK1054" s="24">
        <v>22482</v>
      </c>
      <c r="CL1054" s="28">
        <v>1.04</v>
      </c>
      <c r="CM1054" s="28">
        <v>3.84</v>
      </c>
      <c r="CN1054" s="24">
        <v>7924</v>
      </c>
      <c r="CO1054" s="24">
        <v>35.590000000000003</v>
      </c>
      <c r="CP1054" s="24">
        <v>3531</v>
      </c>
      <c r="CQ1054" s="24">
        <v>8389</v>
      </c>
      <c r="CR1054" s="24">
        <v>6912</v>
      </c>
      <c r="CS1054" s="24">
        <v>18908</v>
      </c>
      <c r="CT1054" s="24">
        <v>3773</v>
      </c>
      <c r="CU1054" s="24">
        <v>7233</v>
      </c>
      <c r="CV1054" s="24">
        <v>5519</v>
      </c>
      <c r="CW1054" s="24">
        <v>5291</v>
      </c>
      <c r="CX1054" s="24">
        <v>73.23</v>
      </c>
      <c r="CY1054" s="24">
        <v>95.57</v>
      </c>
      <c r="CZ1054" s="24">
        <v>84.8</v>
      </c>
      <c r="DA1054" s="24">
        <v>48.31</v>
      </c>
      <c r="DB1054" s="24">
        <v>1773</v>
      </c>
      <c r="DC1054" s="24">
        <v>5.32</v>
      </c>
      <c r="DD1054" s="24">
        <v>7.03</v>
      </c>
      <c r="DE1054" s="24">
        <v>736</v>
      </c>
      <c r="DF1054" s="24">
        <v>3.31</v>
      </c>
      <c r="DG1054" s="24">
        <v>9.98</v>
      </c>
      <c r="DH1054" s="24">
        <v>1.72</v>
      </c>
    </row>
    <row r="1055" spans="1:112" ht="12.3" customHeight="1">
      <c r="A1055" s="24">
        <v>1068</v>
      </c>
      <c r="B1055" s="24" t="s">
        <v>195</v>
      </c>
      <c r="C1055" s="24" t="s">
        <v>196</v>
      </c>
      <c r="D1055" s="25" t="s">
        <v>197</v>
      </c>
      <c r="E1055" s="25" t="s">
        <v>198</v>
      </c>
      <c r="F1055" s="25" t="s">
        <v>986</v>
      </c>
      <c r="G1055" s="25" t="s">
        <v>987</v>
      </c>
      <c r="H1055" s="25" t="s">
        <v>195</v>
      </c>
      <c r="I1055" s="26">
        <v>55364</v>
      </c>
      <c r="J1055" s="27">
        <v>66484.764875487162</v>
      </c>
      <c r="K1055" s="27">
        <f t="shared" si="567"/>
        <v>6178.6224000000002</v>
      </c>
      <c r="L1055" s="24">
        <v>11962</v>
      </c>
      <c r="M1055" s="24">
        <v>1383</v>
      </c>
      <c r="N1055" s="24">
        <v>120</v>
      </c>
      <c r="O1055" s="24">
        <f t="shared" si="568"/>
        <v>1503</v>
      </c>
      <c r="P1055" s="28">
        <v>11.16</v>
      </c>
      <c r="Q1055" s="28">
        <f t="shared" si="569"/>
        <v>0.3017452078277264</v>
      </c>
      <c r="R1055" s="29">
        <v>0.3194289193013517</v>
      </c>
      <c r="S1055" s="29">
        <v>0.34468220560963225</v>
      </c>
      <c r="T1055" s="29">
        <v>0.62565477329952313</v>
      </c>
      <c r="U1055" s="28" t="s">
        <v>96</v>
      </c>
      <c r="V1055" s="28" t="s">
        <v>97</v>
      </c>
      <c r="W1055" s="28">
        <v>0.1386859014098053</v>
      </c>
      <c r="X1055" s="27">
        <v>9220.4995467758981</v>
      </c>
      <c r="Y1055" s="30">
        <f t="shared" si="570"/>
        <v>7.3840323878765154E-4</v>
      </c>
      <c r="Z1055" s="27">
        <f t="shared" si="571"/>
        <v>3204.4995467758981</v>
      </c>
      <c r="AA1055" s="27">
        <v>6079</v>
      </c>
      <c r="AB1055" s="27">
        <v>0</v>
      </c>
      <c r="AC1055" s="27">
        <v>60</v>
      </c>
      <c r="AD1055" s="27">
        <v>0</v>
      </c>
      <c r="AE1055" s="27">
        <v>0</v>
      </c>
      <c r="AF1055" s="27">
        <f t="shared" si="572"/>
        <v>6079</v>
      </c>
      <c r="AG1055" s="27">
        <f t="shared" si="573"/>
        <v>2</v>
      </c>
      <c r="AH1055" s="27">
        <v>6079</v>
      </c>
      <c r="AI1055" s="27">
        <v>0</v>
      </c>
      <c r="AJ1055" s="27">
        <v>0</v>
      </c>
      <c r="AK1055" s="27">
        <v>0</v>
      </c>
      <c r="AL1055" s="27">
        <v>0</v>
      </c>
      <c r="AM1055" s="27">
        <v>6079</v>
      </c>
      <c r="AN1055" s="27">
        <f t="shared" si="574"/>
        <v>1</v>
      </c>
      <c r="AO1055" s="27">
        <v>6016</v>
      </c>
      <c r="AP1055" s="30">
        <f t="shared" si="575"/>
        <v>3.4791133488883321E-3</v>
      </c>
      <c r="AQ1055" s="30">
        <f t="shared" si="576"/>
        <v>0</v>
      </c>
      <c r="AR1055" s="31">
        <f t="shared" si="577"/>
        <v>0.65245922625782193</v>
      </c>
      <c r="AS1055" s="31">
        <f t="shared" si="565"/>
        <v>0.65245922625782193</v>
      </c>
      <c r="AT1055" s="32">
        <f t="shared" si="578"/>
        <v>9.0486895926710123E-2</v>
      </c>
      <c r="AU1055" s="24">
        <v>2691.754660462911</v>
      </c>
      <c r="AV1055" s="28">
        <f t="shared" si="579"/>
        <v>7.475149241504804E-2</v>
      </c>
      <c r="AW1055" s="30">
        <f t="shared" si="580"/>
        <v>9.600513731046667E-4</v>
      </c>
      <c r="AX1055" s="33">
        <f t="shared" si="581"/>
        <v>7.475149241504804E-2</v>
      </c>
      <c r="AY1055" s="30">
        <f t="shared" si="582"/>
        <v>9.600513731046667E-4</v>
      </c>
      <c r="AZ1055" s="31">
        <f t="shared" si="583"/>
        <v>0.90252077291251165</v>
      </c>
      <c r="BA1055" s="31">
        <f t="shared" si="593"/>
        <v>2691.754660462911</v>
      </c>
      <c r="BB1055" s="33">
        <f t="shared" si="584"/>
        <v>0</v>
      </c>
      <c r="BC1055" s="31">
        <f t="shared" si="585"/>
        <v>0.43223372820963712</v>
      </c>
      <c r="BD1055" s="30">
        <f t="shared" si="586"/>
        <v>-2.7407101101006807E-3</v>
      </c>
      <c r="BE1055" s="31">
        <f t="shared" si="587"/>
        <v>0.9314472560340733</v>
      </c>
      <c r="BF1055" s="31">
        <f t="shared" si="588"/>
        <v>0.35695718689422207</v>
      </c>
      <c r="BG1055" s="31">
        <f t="shared" si="589"/>
        <v>0.54174057268195974</v>
      </c>
      <c r="BH1055" s="24">
        <v>100</v>
      </c>
      <c r="BI1055" s="24">
        <v>11.720673554299999</v>
      </c>
      <c r="BJ1055" s="24">
        <f t="shared" si="595"/>
        <v>5672.4355104230071</v>
      </c>
      <c r="BK1055" s="28">
        <v>1</v>
      </c>
      <c r="BL1055" s="28" t="str">
        <f t="shared" si="590"/>
        <v>FALSETRUE</v>
      </c>
      <c r="BM1055" s="24" t="str">
        <f t="shared" si="591"/>
        <v>FALSETRUE</v>
      </c>
      <c r="BN1055" s="28">
        <v>0.27510000000000001</v>
      </c>
      <c r="BO1055" s="28">
        <f t="shared" si="592"/>
        <v>0.24453333333333335</v>
      </c>
      <c r="BP1055" s="24">
        <v>1.81</v>
      </c>
      <c r="BQ1055" s="24">
        <f t="shared" si="594"/>
        <v>308.07936507936506</v>
      </c>
      <c r="BR1055" s="24">
        <v>63</v>
      </c>
      <c r="BS1055" s="28">
        <v>0.39</v>
      </c>
      <c r="BT1055" s="28">
        <v>215.9196</v>
      </c>
      <c r="BU1055" s="24">
        <v>0.09</v>
      </c>
      <c r="BV1055" s="28">
        <v>2.0500000000000003</v>
      </c>
      <c r="BW1055" s="28">
        <v>1134.9620000000002</v>
      </c>
      <c r="BX1055" s="24">
        <v>10779</v>
      </c>
      <c r="BY1055" s="24">
        <v>39181</v>
      </c>
      <c r="BZ1055" s="24">
        <v>5404</v>
      </c>
      <c r="CA1055" s="24">
        <v>8568</v>
      </c>
      <c r="CB1055" s="24">
        <v>4696</v>
      </c>
      <c r="CC1055" s="24">
        <v>42100</v>
      </c>
      <c r="CD1055" s="24">
        <v>41.3</v>
      </c>
      <c r="CE1055" s="24">
        <v>34.659999999999997</v>
      </c>
      <c r="CF1055" s="24">
        <v>90.43</v>
      </c>
      <c r="CG1055" s="24">
        <v>55364</v>
      </c>
      <c r="CH1055" s="24">
        <v>0</v>
      </c>
      <c r="CI1055" s="24">
        <v>0</v>
      </c>
      <c r="CJ1055" s="24" t="s">
        <v>98</v>
      </c>
      <c r="CK1055" s="24">
        <v>13931</v>
      </c>
      <c r="CL1055" s="28">
        <v>1.06</v>
      </c>
      <c r="CM1055" s="28">
        <v>4.1900000000000004</v>
      </c>
      <c r="CN1055" s="24">
        <v>6118</v>
      </c>
      <c r="CO1055" s="24">
        <v>43.97</v>
      </c>
      <c r="CP1055" s="24">
        <v>5371</v>
      </c>
      <c r="CQ1055" s="24">
        <v>7361</v>
      </c>
      <c r="CR1055" s="24">
        <v>6569</v>
      </c>
      <c r="CS1055" s="24">
        <v>19409</v>
      </c>
      <c r="CT1055" s="24">
        <v>2256</v>
      </c>
      <c r="CU1055" s="24">
        <v>4091</v>
      </c>
      <c r="CV1055" s="24">
        <v>3441</v>
      </c>
      <c r="CW1055" s="24">
        <v>4270</v>
      </c>
      <c r="CX1055" s="24">
        <v>78.33</v>
      </c>
      <c r="CY1055" s="24">
        <v>96.26</v>
      </c>
      <c r="CZ1055" s="24">
        <v>87.03</v>
      </c>
      <c r="DA1055" s="24">
        <v>59.24</v>
      </c>
      <c r="DB1055" s="24">
        <v>876</v>
      </c>
      <c r="DC1055" s="24">
        <v>4.33</v>
      </c>
      <c r="DD1055" s="24">
        <v>8.75</v>
      </c>
      <c r="DE1055" s="24">
        <v>67</v>
      </c>
      <c r="DF1055" s="24">
        <v>0.48</v>
      </c>
      <c r="DG1055" s="24">
        <v>0.96</v>
      </c>
      <c r="DH1055" s="24">
        <v>0.97</v>
      </c>
    </row>
    <row r="1056" spans="1:112" ht="12.3" customHeight="1">
      <c r="A1056" s="24">
        <v>1069</v>
      </c>
      <c r="B1056" s="24" t="s">
        <v>195</v>
      </c>
      <c r="C1056" s="24" t="s">
        <v>196</v>
      </c>
      <c r="D1056" s="25" t="s">
        <v>197</v>
      </c>
      <c r="E1056" s="25" t="s">
        <v>198</v>
      </c>
      <c r="F1056" s="25" t="s">
        <v>254</v>
      </c>
      <c r="G1056" s="25" t="s">
        <v>255</v>
      </c>
      <c r="H1056" s="25" t="s">
        <v>195</v>
      </c>
      <c r="I1056" s="26">
        <v>222797</v>
      </c>
      <c r="J1056" s="27">
        <v>267549.42128393753</v>
      </c>
      <c r="K1056" s="27">
        <f t="shared" si="567"/>
        <v>60756.741899999994</v>
      </c>
      <c r="L1056" s="24">
        <v>38378</v>
      </c>
      <c r="M1056" s="24">
        <v>10449</v>
      </c>
      <c r="N1056" s="24">
        <v>3940</v>
      </c>
      <c r="O1056" s="24">
        <f t="shared" si="568"/>
        <v>14389</v>
      </c>
      <c r="P1056" s="28">
        <v>27.27</v>
      </c>
      <c r="Q1056" s="28">
        <f t="shared" si="569"/>
        <v>0.39901474261755771</v>
      </c>
      <c r="R1056" s="29">
        <v>0.3194289193013517</v>
      </c>
      <c r="S1056" s="29">
        <v>0.34468220560963225</v>
      </c>
      <c r="T1056" s="29">
        <v>0.62565477329952313</v>
      </c>
      <c r="U1056" s="28" t="s">
        <v>96</v>
      </c>
      <c r="V1056" s="28" t="s">
        <v>97</v>
      </c>
      <c r="W1056" s="28">
        <v>0.338885710702992</v>
      </c>
      <c r="X1056" s="27">
        <v>90668.675779981379</v>
      </c>
      <c r="Y1056" s="30">
        <f t="shared" si="570"/>
        <v>7.2609996359618012E-3</v>
      </c>
      <c r="Z1056" s="27">
        <f t="shared" si="571"/>
        <v>81159.675779981379</v>
      </c>
      <c r="AA1056" s="27">
        <v>1777</v>
      </c>
      <c r="AB1056" s="27">
        <v>4609</v>
      </c>
      <c r="AC1056" s="27">
        <v>506</v>
      </c>
      <c r="AD1056" s="27">
        <v>0</v>
      </c>
      <c r="AE1056" s="27">
        <v>0</v>
      </c>
      <c r="AF1056" s="27">
        <f t="shared" si="572"/>
        <v>4609</v>
      </c>
      <c r="AG1056" s="27">
        <f t="shared" si="573"/>
        <v>3</v>
      </c>
      <c r="AH1056" s="27">
        <v>1858</v>
      </c>
      <c r="AI1056" s="27">
        <v>4786</v>
      </c>
      <c r="AJ1056" s="27">
        <v>3530</v>
      </c>
      <c r="AK1056" s="27">
        <v>0</v>
      </c>
      <c r="AL1056" s="27">
        <v>35</v>
      </c>
      <c r="AM1056" s="27">
        <v>9500</v>
      </c>
      <c r="AN1056" s="27">
        <f t="shared" si="574"/>
        <v>4</v>
      </c>
      <c r="AO1056" s="27">
        <v>9509</v>
      </c>
      <c r="AP1056" s="30">
        <f t="shared" si="575"/>
        <v>5.4991504046840341E-3</v>
      </c>
      <c r="AQ1056" s="30">
        <f t="shared" si="576"/>
        <v>1.5092031117459897E-2</v>
      </c>
      <c r="AR1056" s="31">
        <f t="shared" si="577"/>
        <v>0.10487635248004229</v>
      </c>
      <c r="AS1056" s="31">
        <f t="shared" si="565"/>
        <v>0.10487635248004229</v>
      </c>
      <c r="AT1056" s="32">
        <f t="shared" si="578"/>
        <v>3.5541097246136626E-2</v>
      </c>
      <c r="AU1056" s="24">
        <v>13351.758115987182</v>
      </c>
      <c r="AV1056" s="28">
        <f t="shared" si="579"/>
        <v>0.37078559208777639</v>
      </c>
      <c r="AW1056" s="30">
        <f t="shared" si="580"/>
        <v>4.7620884254029484E-3</v>
      </c>
      <c r="AX1056" s="33">
        <f t="shared" si="581"/>
        <v>0.37078559208777639</v>
      </c>
      <c r="AY1056" s="30">
        <f t="shared" si="582"/>
        <v>-1.0329942692056948E-2</v>
      </c>
      <c r="AZ1056" s="31">
        <f t="shared" si="583"/>
        <v>0.80990759387052702</v>
      </c>
      <c r="BA1056" s="31">
        <f t="shared" si="593"/>
        <v>8565.7581159871825</v>
      </c>
      <c r="BB1056" s="33">
        <f t="shared" si="584"/>
        <v>0.35845466630116074</v>
      </c>
      <c r="BC1056" s="31">
        <f t="shared" si="585"/>
        <v>0.50004070175321835</v>
      </c>
      <c r="BD1056" s="30">
        <f t="shared" si="586"/>
        <v>1.7618492312777671E-3</v>
      </c>
      <c r="BE1056" s="31">
        <f t="shared" si="587"/>
        <v>0.94888252923721306</v>
      </c>
      <c r="BF1056" s="31">
        <f t="shared" si="588"/>
        <v>0.43167641319205563</v>
      </c>
      <c r="BG1056" s="31">
        <f t="shared" si="589"/>
        <v>0.65513914800448547</v>
      </c>
      <c r="BH1056" s="24">
        <v>100</v>
      </c>
      <c r="BI1056" s="24">
        <v>57.997987799400001</v>
      </c>
      <c r="BJ1056" s="24">
        <f t="shared" si="595"/>
        <v>4613.0810987671084</v>
      </c>
      <c r="BK1056" s="28">
        <v>1</v>
      </c>
      <c r="BL1056" s="28" t="str">
        <f t="shared" si="590"/>
        <v>FALSETRUE</v>
      </c>
      <c r="BM1056" s="24" t="str">
        <f t="shared" si="591"/>
        <v>TRUETRUE</v>
      </c>
      <c r="BN1056" s="28">
        <v>0.44450000000000001</v>
      </c>
      <c r="BO1056" s="28">
        <f t="shared" si="592"/>
        <v>0.39511111111111114</v>
      </c>
      <c r="BP1056" s="24">
        <v>3.7</v>
      </c>
      <c r="BQ1056" s="24">
        <f t="shared" si="594"/>
        <v>378.83653846153845</v>
      </c>
      <c r="BR1056" s="24">
        <v>104</v>
      </c>
      <c r="BS1056" s="28">
        <v>3.88</v>
      </c>
      <c r="BT1056" s="28">
        <v>8644.5236000000004</v>
      </c>
      <c r="BU1056" s="24">
        <v>0.8</v>
      </c>
      <c r="BV1056" s="28">
        <v>4.7299999999999995</v>
      </c>
      <c r="BW1056" s="28">
        <v>10538.298099999998</v>
      </c>
      <c r="BX1056" s="24">
        <v>65671</v>
      </c>
      <c r="BY1056" s="24">
        <v>147745</v>
      </c>
      <c r="BZ1056" s="24">
        <v>9381</v>
      </c>
      <c r="CA1056" s="24">
        <v>52766</v>
      </c>
      <c r="CB1056" s="24">
        <v>26331</v>
      </c>
      <c r="CC1056" s="24">
        <v>143700</v>
      </c>
      <c r="CD1056" s="24">
        <v>50.8</v>
      </c>
      <c r="CE1056" s="24">
        <v>27.85</v>
      </c>
      <c r="CF1056" s="24">
        <v>96.2</v>
      </c>
      <c r="CG1056" s="24">
        <v>222797</v>
      </c>
      <c r="CH1056" s="24">
        <v>0</v>
      </c>
      <c r="CI1056" s="24">
        <v>0</v>
      </c>
      <c r="CJ1056" s="24" t="s">
        <v>98</v>
      </c>
      <c r="CK1056" s="24">
        <v>54085</v>
      </c>
      <c r="CL1056" s="28">
        <v>1.02</v>
      </c>
      <c r="CM1056" s="28">
        <v>4.21</v>
      </c>
      <c r="CN1056" s="24">
        <v>20243</v>
      </c>
      <c r="CO1056" s="24">
        <v>37.619999999999997</v>
      </c>
      <c r="CP1056" s="24">
        <v>9377</v>
      </c>
      <c r="CQ1056" s="24">
        <v>19164</v>
      </c>
      <c r="CR1056" s="24">
        <v>10734</v>
      </c>
      <c r="CS1056" s="24">
        <v>39399</v>
      </c>
      <c r="CT1056" s="24">
        <v>13028</v>
      </c>
      <c r="CU1056" s="24">
        <v>25372</v>
      </c>
      <c r="CV1056" s="24">
        <v>18238</v>
      </c>
      <c r="CW1056" s="24">
        <v>13139</v>
      </c>
      <c r="CX1056" s="24">
        <v>73</v>
      </c>
      <c r="CY1056" s="24">
        <v>95.74</v>
      </c>
      <c r="CZ1056" s="24">
        <v>83.58</v>
      </c>
      <c r="DA1056" s="24">
        <v>43.17</v>
      </c>
      <c r="DB1056" s="24">
        <v>6616</v>
      </c>
      <c r="DC1056" s="24">
        <v>5.04</v>
      </c>
      <c r="DD1056" s="24">
        <v>17.62</v>
      </c>
      <c r="DE1056" s="24">
        <v>4836</v>
      </c>
      <c r="DF1056" s="24">
        <v>8.99</v>
      </c>
      <c r="DG1056" s="24">
        <v>5.99</v>
      </c>
      <c r="DH1056" s="24">
        <v>2.7</v>
      </c>
    </row>
    <row r="1057" spans="1:112" ht="12.3" customHeight="1">
      <c r="A1057" s="24">
        <v>1070</v>
      </c>
      <c r="B1057" s="24" t="s">
        <v>195</v>
      </c>
      <c r="C1057" s="24" t="s">
        <v>196</v>
      </c>
      <c r="D1057" s="25" t="s">
        <v>197</v>
      </c>
      <c r="E1057" s="25" t="s">
        <v>198</v>
      </c>
      <c r="F1057" s="25" t="s">
        <v>199</v>
      </c>
      <c r="G1057" s="25" t="s">
        <v>200</v>
      </c>
      <c r="H1057" s="25" t="s">
        <v>195</v>
      </c>
      <c r="I1057" s="26">
        <v>152379</v>
      </c>
      <c r="J1057" s="27">
        <v>182986.81430102341</v>
      </c>
      <c r="K1057" s="27">
        <f t="shared" si="567"/>
        <v>71526.702600000004</v>
      </c>
      <c r="L1057" s="24">
        <v>17204</v>
      </c>
      <c r="M1057" s="24">
        <v>8915</v>
      </c>
      <c r="N1057" s="24">
        <v>6303</v>
      </c>
      <c r="O1057" s="24">
        <f t="shared" si="568"/>
        <v>15218</v>
      </c>
      <c r="P1057" s="28">
        <v>46.94</v>
      </c>
      <c r="Q1057" s="28">
        <f t="shared" si="569"/>
        <v>0.48859726180299795</v>
      </c>
      <c r="R1057" s="29">
        <v>0.3194289193013517</v>
      </c>
      <c r="S1057" s="29">
        <v>0.34468220560963225</v>
      </c>
      <c r="T1057" s="29">
        <v>0.62565477329952313</v>
      </c>
      <c r="U1057" s="28" t="s">
        <v>96</v>
      </c>
      <c r="V1057" s="28" t="s">
        <v>97</v>
      </c>
      <c r="W1057" s="28">
        <v>0.58332582546382272</v>
      </c>
      <c r="X1057" s="27">
        <v>106740.93450113971</v>
      </c>
      <c r="Y1057" s="30">
        <f t="shared" si="570"/>
        <v>8.5481107988798852E-3</v>
      </c>
      <c r="Z1057" s="27">
        <f t="shared" si="571"/>
        <v>101297.93450113971</v>
      </c>
      <c r="AA1057" s="27">
        <v>1525</v>
      </c>
      <c r="AB1057" s="27">
        <v>1025</v>
      </c>
      <c r="AC1057" s="27">
        <v>1107</v>
      </c>
      <c r="AD1057" s="27">
        <v>336</v>
      </c>
      <c r="AE1057" s="27">
        <v>419</v>
      </c>
      <c r="AF1057" s="27">
        <f t="shared" si="572"/>
        <v>1525</v>
      </c>
      <c r="AG1057" s="27">
        <f t="shared" si="573"/>
        <v>5</v>
      </c>
      <c r="AH1057" s="27">
        <v>1525</v>
      </c>
      <c r="AI1057" s="27">
        <v>1025</v>
      </c>
      <c r="AJ1057" s="27">
        <v>1827</v>
      </c>
      <c r="AK1057" s="27">
        <v>336</v>
      </c>
      <c r="AL1057" s="27">
        <v>419</v>
      </c>
      <c r="AM1057" s="27">
        <v>1827</v>
      </c>
      <c r="AN1057" s="27">
        <f t="shared" si="574"/>
        <v>5</v>
      </c>
      <c r="AO1057" s="27">
        <v>5443</v>
      </c>
      <c r="AP1057" s="30">
        <f t="shared" si="575"/>
        <v>3.1477416818482696E-3</v>
      </c>
      <c r="AQ1057" s="30">
        <f t="shared" si="576"/>
        <v>3.2322047420385281E-3</v>
      </c>
      <c r="AR1057" s="31">
        <f t="shared" si="577"/>
        <v>5.0992620829470849E-2</v>
      </c>
      <c r="AS1057" s="31">
        <f t="shared" si="565"/>
        <v>5.0992620829470849E-2</v>
      </c>
      <c r="AT1057" s="32">
        <f t="shared" si="578"/>
        <v>2.97453126379148E-2</v>
      </c>
      <c r="AU1057" s="24">
        <v>13894.821162548258</v>
      </c>
      <c r="AV1057" s="28">
        <f t="shared" si="579"/>
        <v>0.38586674855503106</v>
      </c>
      <c r="AW1057" s="30">
        <f t="shared" si="580"/>
        <v>4.9557793405488717E-3</v>
      </c>
      <c r="AX1057" s="33">
        <f t="shared" si="581"/>
        <v>0.38586674855503106</v>
      </c>
      <c r="AY1057" s="30">
        <f t="shared" si="582"/>
        <v>1.7235745985103436E-3</v>
      </c>
      <c r="AZ1057" s="31">
        <f t="shared" si="583"/>
        <v>0.90878404575119387</v>
      </c>
      <c r="BA1057" s="31">
        <f t="shared" si="593"/>
        <v>12869.821162548258</v>
      </c>
      <c r="BB1057" s="33">
        <f t="shared" si="584"/>
        <v>7.3768491728613134E-2</v>
      </c>
      <c r="BC1057" s="31">
        <f t="shared" si="585"/>
        <v>0.53802657120252551</v>
      </c>
      <c r="BD1057" s="30">
        <f t="shared" si="586"/>
        <v>5.4003691170316157E-3</v>
      </c>
      <c r="BE1057" s="31">
        <f t="shared" si="587"/>
        <v>0.96297198002582929</v>
      </c>
      <c r="BF1057" s="31">
        <f t="shared" si="588"/>
        <v>0.51828197209617732</v>
      </c>
      <c r="BG1057" s="31">
        <f t="shared" si="589"/>
        <v>0.78657716578576997</v>
      </c>
      <c r="BH1057" s="24">
        <v>100</v>
      </c>
      <c r="BI1057" s="24">
        <v>42.085951538300002</v>
      </c>
      <c r="BJ1057" s="24">
        <f t="shared" si="595"/>
        <v>4347.9310224101182</v>
      </c>
      <c r="BK1057" s="28">
        <v>1</v>
      </c>
      <c r="BL1057" s="28" t="str">
        <f t="shared" si="590"/>
        <v>TRUETRUE</v>
      </c>
      <c r="BM1057" s="24" t="str">
        <f t="shared" si="591"/>
        <v>TRUETRUE</v>
      </c>
      <c r="BN1057" s="28">
        <v>0.53259999999999996</v>
      </c>
      <c r="BO1057" s="28">
        <f t="shared" si="592"/>
        <v>0.47342222222222219</v>
      </c>
      <c r="BP1057" s="24">
        <v>10.92</v>
      </c>
      <c r="BQ1057" s="24">
        <f t="shared" si="594"/>
        <v>441.11111111111109</v>
      </c>
      <c r="BR1057" s="24">
        <v>54</v>
      </c>
      <c r="BS1057" s="28">
        <v>13.26</v>
      </c>
      <c r="BT1057" s="28">
        <v>20205.455399999999</v>
      </c>
      <c r="BU1057" s="24">
        <v>1.87</v>
      </c>
      <c r="BV1057" s="28">
        <v>9.64</v>
      </c>
      <c r="BW1057" s="28">
        <v>14689.3356</v>
      </c>
      <c r="BX1057" s="24">
        <v>51088</v>
      </c>
      <c r="BY1057" s="24">
        <v>95920</v>
      </c>
      <c r="BZ1057" s="24">
        <v>5371</v>
      </c>
      <c r="CA1057" s="24">
        <v>41618</v>
      </c>
      <c r="CB1057" s="24">
        <v>19369</v>
      </c>
      <c r="CC1057" s="24">
        <v>91392</v>
      </c>
      <c r="CD1057" s="24">
        <v>58.86</v>
      </c>
      <c r="CE1057" s="24">
        <v>25.64</v>
      </c>
      <c r="CF1057" s="24">
        <v>96.74</v>
      </c>
      <c r="CG1057" s="24">
        <v>152379</v>
      </c>
      <c r="CH1057" s="24">
        <v>0</v>
      </c>
      <c r="CI1057" s="24">
        <v>0</v>
      </c>
      <c r="CJ1057" s="24" t="s">
        <v>98</v>
      </c>
      <c r="CK1057" s="24">
        <v>34272</v>
      </c>
      <c r="CL1057" s="28">
        <v>1.03</v>
      </c>
      <c r="CM1057" s="28">
        <v>4.57</v>
      </c>
      <c r="CN1057" s="24">
        <v>15897</v>
      </c>
      <c r="CO1057" s="24">
        <v>46.57</v>
      </c>
      <c r="CP1057" s="24">
        <v>7626</v>
      </c>
      <c r="CQ1057" s="24">
        <v>14474</v>
      </c>
      <c r="CR1057" s="24">
        <v>1720</v>
      </c>
      <c r="CS1057" s="24">
        <v>23820</v>
      </c>
      <c r="CT1057" s="24">
        <v>8113</v>
      </c>
      <c r="CU1057" s="24">
        <v>17685</v>
      </c>
      <c r="CV1057" s="24">
        <v>11909</v>
      </c>
      <c r="CW1057" s="24">
        <v>7532</v>
      </c>
      <c r="CX1057" s="24">
        <v>58.56</v>
      </c>
      <c r="CY1057" s="24">
        <v>88.03</v>
      </c>
      <c r="CZ1057" s="24">
        <v>74.17</v>
      </c>
      <c r="DA1057" s="24">
        <v>34.979999999999997</v>
      </c>
      <c r="DB1057" s="24">
        <v>12852</v>
      </c>
      <c r="DC1057" s="24">
        <v>14.05</v>
      </c>
      <c r="DD1057" s="24">
        <v>28.42</v>
      </c>
      <c r="DE1057" s="24">
        <v>7228</v>
      </c>
      <c r="DF1057" s="24">
        <v>21.17</v>
      </c>
      <c r="DG1057" s="24">
        <v>12.82</v>
      </c>
      <c r="DH1057" s="24">
        <v>8.6300000000000008</v>
      </c>
    </row>
    <row r="1058" spans="1:112" ht="12.3" customHeight="1">
      <c r="A1058" s="24">
        <v>1071</v>
      </c>
      <c r="B1058" s="24" t="s">
        <v>195</v>
      </c>
      <c r="C1058" s="24" t="s">
        <v>196</v>
      </c>
      <c r="D1058" s="25" t="s">
        <v>197</v>
      </c>
      <c r="E1058" s="25" t="s">
        <v>198</v>
      </c>
      <c r="F1058" s="25" t="s">
        <v>1230</v>
      </c>
      <c r="G1058" s="25" t="s">
        <v>1231</v>
      </c>
      <c r="H1058" s="25" t="s">
        <v>195</v>
      </c>
      <c r="I1058" s="26">
        <v>72676</v>
      </c>
      <c r="J1058" s="27">
        <v>87274.163212392639</v>
      </c>
      <c r="K1058" s="27">
        <f t="shared" si="567"/>
        <v>6068.4459999999999</v>
      </c>
      <c r="L1058" s="24">
        <v>16622</v>
      </c>
      <c r="M1058" s="24">
        <v>1398</v>
      </c>
      <c r="N1058" s="24">
        <v>116</v>
      </c>
      <c r="O1058" s="24">
        <f t="shared" si="568"/>
        <v>1514</v>
      </c>
      <c r="P1058" s="28">
        <v>8.35</v>
      </c>
      <c r="Q1058" s="28">
        <f t="shared" si="569"/>
        <v>0.27746627410017527</v>
      </c>
      <c r="R1058" s="29">
        <v>0.3194289193013517</v>
      </c>
      <c r="S1058" s="29">
        <v>0.34468220560963225</v>
      </c>
      <c r="T1058" s="29">
        <v>0.62565477329952313</v>
      </c>
      <c r="U1058" s="28" t="s">
        <v>96</v>
      </c>
      <c r="V1058" s="28" t="s">
        <v>97</v>
      </c>
      <c r="W1058" s="28">
        <v>0.10376588501540092</v>
      </c>
      <c r="X1058" s="27">
        <v>9056.080784712467</v>
      </c>
      <c r="Y1058" s="30">
        <f t="shared" si="570"/>
        <v>7.2523612720012964E-4</v>
      </c>
      <c r="Z1058" s="27">
        <f t="shared" si="571"/>
        <v>6425.080784712467</v>
      </c>
      <c r="AA1058" s="27">
        <v>1655</v>
      </c>
      <c r="AB1058" s="27">
        <v>0</v>
      </c>
      <c r="AC1058" s="27">
        <v>182</v>
      </c>
      <c r="AD1058" s="27">
        <v>40</v>
      </c>
      <c r="AE1058" s="27">
        <v>0</v>
      </c>
      <c r="AF1058" s="27">
        <f t="shared" si="572"/>
        <v>1655</v>
      </c>
      <c r="AG1058" s="27">
        <f t="shared" si="573"/>
        <v>3</v>
      </c>
      <c r="AH1058" s="27">
        <v>1655</v>
      </c>
      <c r="AI1058" s="27">
        <v>0</v>
      </c>
      <c r="AJ1058" s="27">
        <v>711</v>
      </c>
      <c r="AK1058" s="27">
        <v>40</v>
      </c>
      <c r="AL1058" s="27">
        <v>0</v>
      </c>
      <c r="AM1058" s="27">
        <v>2223</v>
      </c>
      <c r="AN1058" s="27">
        <f t="shared" si="574"/>
        <v>3</v>
      </c>
      <c r="AO1058" s="27">
        <v>2631</v>
      </c>
      <c r="AP1058" s="30">
        <f t="shared" si="575"/>
        <v>1.5215337800740028E-3</v>
      </c>
      <c r="AQ1058" s="30">
        <f t="shared" si="576"/>
        <v>0</v>
      </c>
      <c r="AR1058" s="31">
        <f t="shared" si="577"/>
        <v>0.29052302674258168</v>
      </c>
      <c r="AS1058" s="31">
        <f t="shared" si="565"/>
        <v>0.29052302674258168</v>
      </c>
      <c r="AT1058" s="32">
        <f t="shared" si="578"/>
        <v>3.0146378987296975E-2</v>
      </c>
      <c r="AU1058" s="24">
        <v>1848.1741780093057</v>
      </c>
      <c r="AV1058" s="28">
        <f t="shared" si="579"/>
        <v>5.1324803139893675E-2</v>
      </c>
      <c r="AW1058" s="30">
        <f t="shared" si="580"/>
        <v>6.591767754306711E-4</v>
      </c>
      <c r="AX1058" s="33">
        <f t="shared" si="581"/>
        <v>5.1324803139893675E-2</v>
      </c>
      <c r="AY1058" s="30">
        <f t="shared" si="582"/>
        <v>6.591767754306711E-4</v>
      </c>
      <c r="AZ1058" s="31">
        <f t="shared" si="583"/>
        <v>0.90005266240485859</v>
      </c>
      <c r="BA1058" s="31">
        <f t="shared" si="593"/>
        <v>1848.1741780093057</v>
      </c>
      <c r="BB1058" s="33">
        <f t="shared" si="584"/>
        <v>0</v>
      </c>
      <c r="BC1058" s="31">
        <f t="shared" si="585"/>
        <v>0.42360212828203464</v>
      </c>
      <c r="BD1058" s="30">
        <f t="shared" si="586"/>
        <v>-7.9629765287387319E-4</v>
      </c>
      <c r="BE1058" s="31">
        <f t="shared" si="587"/>
        <v>0.93897660986174747</v>
      </c>
      <c r="BF1058" s="31">
        <f t="shared" si="588"/>
        <v>0.34782257700144953</v>
      </c>
      <c r="BG1058" s="31">
        <f t="shared" si="589"/>
        <v>0.5278773168736286</v>
      </c>
      <c r="BH1058" s="24">
        <v>100</v>
      </c>
      <c r="BI1058" s="24">
        <v>7.4240185995700001</v>
      </c>
      <c r="BJ1058" s="24">
        <f t="shared" si="595"/>
        <v>11755.649860231704</v>
      </c>
      <c r="BK1058" s="28">
        <v>1</v>
      </c>
      <c r="BL1058" s="28" t="str">
        <f t="shared" si="590"/>
        <v>FALSETRUE</v>
      </c>
      <c r="BM1058" s="24" t="str">
        <f t="shared" si="591"/>
        <v>FALSETRUE</v>
      </c>
      <c r="BN1058" s="28">
        <v>0.2545</v>
      </c>
      <c r="BO1058" s="28">
        <f t="shared" si="592"/>
        <v>0.22622222222222221</v>
      </c>
      <c r="BP1058" s="24">
        <v>1.35</v>
      </c>
      <c r="BQ1058" s="24">
        <f t="shared" si="594"/>
        <v>395.8</v>
      </c>
      <c r="BR1058" s="24">
        <v>45</v>
      </c>
      <c r="BS1058" s="28">
        <v>0.21000000000000002</v>
      </c>
      <c r="BT1058" s="28">
        <v>152.61960000000002</v>
      </c>
      <c r="BU1058" s="24">
        <v>0.04</v>
      </c>
      <c r="BV1058" s="28">
        <v>2.2999999999999998</v>
      </c>
      <c r="BW1058" s="28">
        <v>1671.5479999999998</v>
      </c>
      <c r="BX1058" s="24">
        <v>13368</v>
      </c>
      <c r="BY1058" s="24">
        <v>52527</v>
      </c>
      <c r="BZ1058" s="24">
        <v>6781</v>
      </c>
      <c r="CA1058" s="24">
        <v>10547</v>
      </c>
      <c r="CB1058" s="24">
        <v>5963</v>
      </c>
      <c r="CC1058" s="24">
        <v>56166</v>
      </c>
      <c r="CD1058" s="24">
        <v>38.36</v>
      </c>
      <c r="CE1058" s="24">
        <v>34.46</v>
      </c>
      <c r="CF1058" s="24">
        <v>91.16</v>
      </c>
      <c r="CG1058" s="24">
        <v>72676</v>
      </c>
      <c r="CH1058" s="24">
        <v>0</v>
      </c>
      <c r="CI1058" s="24">
        <v>0</v>
      </c>
      <c r="CJ1058" s="24" t="s">
        <v>98</v>
      </c>
      <c r="CK1058" s="24">
        <v>18674</v>
      </c>
      <c r="CL1058" s="28">
        <v>1.04</v>
      </c>
      <c r="CM1058" s="28">
        <v>4.05</v>
      </c>
      <c r="CN1058" s="24">
        <v>7212</v>
      </c>
      <c r="CO1058" s="24">
        <v>38.68</v>
      </c>
      <c r="CP1058" s="24">
        <v>4197</v>
      </c>
      <c r="CQ1058" s="24">
        <v>7124</v>
      </c>
      <c r="CR1058" s="24">
        <v>6354</v>
      </c>
      <c r="CS1058" s="24">
        <v>17811</v>
      </c>
      <c r="CT1058" s="24">
        <v>2782</v>
      </c>
      <c r="CU1058" s="24">
        <v>5137</v>
      </c>
      <c r="CV1058" s="24">
        <v>4442</v>
      </c>
      <c r="CW1058" s="24">
        <v>6754</v>
      </c>
      <c r="CX1058" s="24">
        <v>79.709999999999994</v>
      </c>
      <c r="CY1058" s="24">
        <v>95.36</v>
      </c>
      <c r="CZ1058" s="24">
        <v>89.14</v>
      </c>
      <c r="DA1058" s="24">
        <v>66.819999999999993</v>
      </c>
      <c r="DB1058" s="24">
        <v>864</v>
      </c>
      <c r="DC1058" s="24">
        <v>5.19</v>
      </c>
      <c r="DD1058" s="24">
        <v>4.17</v>
      </c>
      <c r="DE1058" s="24">
        <v>68</v>
      </c>
      <c r="DF1058" s="24">
        <v>0.36</v>
      </c>
      <c r="DG1058" s="24">
        <v>2.4</v>
      </c>
      <c r="DH1058" s="24">
        <v>1</v>
      </c>
    </row>
    <row r="1059" spans="1:112" ht="12.3" customHeight="1">
      <c r="A1059" s="24">
        <v>1072</v>
      </c>
      <c r="B1059" s="24" t="s">
        <v>195</v>
      </c>
      <c r="C1059" s="24" t="s">
        <v>196</v>
      </c>
      <c r="D1059" s="25" t="s">
        <v>197</v>
      </c>
      <c r="E1059" s="25" t="s">
        <v>198</v>
      </c>
      <c r="F1059" s="25" t="s">
        <v>618</v>
      </c>
      <c r="G1059" s="25" t="s">
        <v>619</v>
      </c>
      <c r="H1059" s="25" t="s">
        <v>195</v>
      </c>
      <c r="I1059" s="26">
        <v>73600</v>
      </c>
      <c r="J1059" s="27">
        <v>88383.763724367018</v>
      </c>
      <c r="K1059" s="27">
        <f t="shared" si="567"/>
        <v>21366.080000000002</v>
      </c>
      <c r="L1059" s="24">
        <v>12996</v>
      </c>
      <c r="M1059" s="24">
        <v>4095</v>
      </c>
      <c r="N1059" s="24">
        <v>1221</v>
      </c>
      <c r="O1059" s="24">
        <f t="shared" si="568"/>
        <v>5316</v>
      </c>
      <c r="P1059" s="28">
        <v>29.03</v>
      </c>
      <c r="Q1059" s="28">
        <f t="shared" si="569"/>
        <v>0.40608904702093906</v>
      </c>
      <c r="R1059" s="29">
        <v>0.3194289193013517</v>
      </c>
      <c r="S1059" s="29">
        <v>0.34468220560963225</v>
      </c>
      <c r="T1059" s="29">
        <v>0.62565477329952313</v>
      </c>
      <c r="U1059" s="28" t="s">
        <v>96</v>
      </c>
      <c r="V1059" s="28" t="s">
        <v>97</v>
      </c>
      <c r="W1059" s="28">
        <v>0.36075732239486091</v>
      </c>
      <c r="X1059" s="27">
        <v>31885.089944382686</v>
      </c>
      <c r="Y1059" s="30">
        <f t="shared" si="570"/>
        <v>2.5534466505342792E-3</v>
      </c>
      <c r="Z1059" s="27">
        <f t="shared" si="571"/>
        <v>24503.089944382686</v>
      </c>
      <c r="AA1059" s="27">
        <v>2800</v>
      </c>
      <c r="AB1059" s="27">
        <v>784</v>
      </c>
      <c r="AC1059" s="27">
        <v>272</v>
      </c>
      <c r="AD1059" s="27">
        <v>672</v>
      </c>
      <c r="AE1059" s="27">
        <v>0</v>
      </c>
      <c r="AF1059" s="27">
        <f t="shared" si="572"/>
        <v>2800</v>
      </c>
      <c r="AG1059" s="27">
        <f t="shared" si="573"/>
        <v>4</v>
      </c>
      <c r="AH1059" s="27">
        <v>2800</v>
      </c>
      <c r="AI1059" s="27">
        <v>4224</v>
      </c>
      <c r="AJ1059" s="27">
        <v>1972</v>
      </c>
      <c r="AK1059" s="27">
        <v>672</v>
      </c>
      <c r="AL1059" s="27">
        <v>0</v>
      </c>
      <c r="AM1059" s="27">
        <v>7808</v>
      </c>
      <c r="AN1059" s="27">
        <f t="shared" si="574"/>
        <v>4</v>
      </c>
      <c r="AO1059" s="27">
        <v>7382</v>
      </c>
      <c r="AP1059" s="30">
        <f t="shared" si="575"/>
        <v>4.2690848971897715E-3</v>
      </c>
      <c r="AQ1059" s="30">
        <f t="shared" si="576"/>
        <v>1.3319836907678772E-2</v>
      </c>
      <c r="AR1059" s="31">
        <f t="shared" si="577"/>
        <v>0.23151887019533135</v>
      </c>
      <c r="AS1059" s="31">
        <f t="shared" si="565"/>
        <v>0.23151887019533135</v>
      </c>
      <c r="AT1059" s="32">
        <f t="shared" si="578"/>
        <v>8.3522127695551104E-2</v>
      </c>
      <c r="AU1059" s="24">
        <v>6536.2011671500904</v>
      </c>
      <c r="AV1059" s="28">
        <f t="shared" si="579"/>
        <v>0.18151386496918828</v>
      </c>
      <c r="AW1059" s="30">
        <f t="shared" si="580"/>
        <v>2.331226169153031E-3</v>
      </c>
      <c r="AX1059" s="33">
        <f t="shared" si="581"/>
        <v>0.18151386496918828</v>
      </c>
      <c r="AY1059" s="30">
        <f t="shared" si="582"/>
        <v>-1.0988610738525742E-2</v>
      </c>
      <c r="AZ1059" s="31">
        <f t="shared" si="583"/>
        <v>0.80450446067446224</v>
      </c>
      <c r="BA1059" s="31">
        <f t="shared" si="593"/>
        <v>2312.2011671500904</v>
      </c>
      <c r="BB1059" s="33">
        <f t="shared" si="584"/>
        <v>0.64624693946525902</v>
      </c>
      <c r="BC1059" s="31">
        <f t="shared" si="585"/>
        <v>0.4351490816483341</v>
      </c>
      <c r="BD1059" s="30">
        <f t="shared" si="586"/>
        <v>-1.7156382466554923E-3</v>
      </c>
      <c r="BE1059" s="31">
        <f t="shared" si="587"/>
        <v>0.93541664469437846</v>
      </c>
      <c r="BF1059" s="31">
        <f t="shared" si="588"/>
        <v>0.43290913791325786</v>
      </c>
      <c r="BG1059" s="31">
        <f t="shared" si="589"/>
        <v>0.6570100082110939</v>
      </c>
      <c r="BH1059" s="24">
        <v>100</v>
      </c>
      <c r="BI1059" s="24">
        <v>15.2674861887</v>
      </c>
      <c r="BJ1059" s="24">
        <f t="shared" si="595"/>
        <v>5789.0187442765091</v>
      </c>
      <c r="BK1059" s="28">
        <v>1</v>
      </c>
      <c r="BL1059" s="28" t="str">
        <f t="shared" si="590"/>
        <v>FALSETRUE</v>
      </c>
      <c r="BM1059" s="24" t="str">
        <f t="shared" si="591"/>
        <v>FALSETRUE</v>
      </c>
      <c r="BN1059" s="28">
        <v>0.44729999999999998</v>
      </c>
      <c r="BO1059" s="28">
        <f t="shared" si="592"/>
        <v>0.39759999999999995</v>
      </c>
      <c r="BP1059" s="24">
        <v>4.0999999999999996</v>
      </c>
      <c r="BQ1059" s="24">
        <f t="shared" si="594"/>
        <v>489.67567567567568</v>
      </c>
      <c r="BR1059" s="24">
        <v>37</v>
      </c>
      <c r="BS1059" s="28">
        <v>1.82</v>
      </c>
      <c r="BT1059" s="28">
        <v>1339.52</v>
      </c>
      <c r="BU1059" s="24">
        <v>0.79</v>
      </c>
      <c r="BV1059" s="28">
        <v>7.82</v>
      </c>
      <c r="BW1059" s="28">
        <v>5755.52</v>
      </c>
      <c r="BX1059" s="24">
        <v>21829</v>
      </c>
      <c r="BY1059" s="24">
        <v>48799</v>
      </c>
      <c r="BZ1059" s="24">
        <v>2972</v>
      </c>
      <c r="CA1059" s="24">
        <v>17644</v>
      </c>
      <c r="CB1059" s="24">
        <v>8735</v>
      </c>
      <c r="CC1059" s="24">
        <v>47221</v>
      </c>
      <c r="CD1059" s="24">
        <v>50.82</v>
      </c>
      <c r="CE1059" s="24">
        <v>27.49</v>
      </c>
      <c r="CF1059" s="24">
        <v>99.02</v>
      </c>
      <c r="CG1059" s="24">
        <v>73600</v>
      </c>
      <c r="CH1059" s="24">
        <v>0</v>
      </c>
      <c r="CI1059" s="24">
        <v>0</v>
      </c>
      <c r="CJ1059" s="24" t="s">
        <v>98</v>
      </c>
      <c r="CK1059" s="24">
        <v>18754</v>
      </c>
      <c r="CL1059" s="28">
        <v>1.04</v>
      </c>
      <c r="CM1059" s="28">
        <v>4.07</v>
      </c>
      <c r="CN1059" s="24">
        <v>7075</v>
      </c>
      <c r="CO1059" s="24">
        <v>37.81</v>
      </c>
      <c r="CP1059" s="24">
        <v>3525</v>
      </c>
      <c r="CQ1059" s="24">
        <v>8968</v>
      </c>
      <c r="CR1059" s="24">
        <v>5495</v>
      </c>
      <c r="CS1059" s="24">
        <v>18118</v>
      </c>
      <c r="CT1059" s="24">
        <v>4328</v>
      </c>
      <c r="CU1059" s="24">
        <v>8263</v>
      </c>
      <c r="CV1059" s="24">
        <v>6006</v>
      </c>
      <c r="CW1059" s="24">
        <v>4135</v>
      </c>
      <c r="CX1059" s="24">
        <v>72.34</v>
      </c>
      <c r="CY1059" s="24">
        <v>96.16</v>
      </c>
      <c r="CZ1059" s="24">
        <v>82.12</v>
      </c>
      <c r="DA1059" s="24">
        <v>36.89</v>
      </c>
      <c r="DB1059" s="24">
        <v>2411</v>
      </c>
      <c r="DC1059" s="24">
        <v>4.5199999999999996</v>
      </c>
      <c r="DD1059" s="24">
        <v>17.45</v>
      </c>
      <c r="DE1059" s="24">
        <v>1168</v>
      </c>
      <c r="DF1059" s="24">
        <v>6.24</v>
      </c>
      <c r="DG1059" s="24">
        <v>8.36</v>
      </c>
      <c r="DH1059" s="24">
        <v>3.76</v>
      </c>
    </row>
    <row r="1060" spans="1:112" ht="12.3" customHeight="1">
      <c r="A1060" s="24">
        <v>1073</v>
      </c>
      <c r="B1060" s="24" t="s">
        <v>195</v>
      </c>
      <c r="C1060" s="24" t="s">
        <v>196</v>
      </c>
      <c r="D1060" s="25" t="s">
        <v>197</v>
      </c>
      <c r="E1060" s="25" t="s">
        <v>198</v>
      </c>
      <c r="F1060" s="25" t="s">
        <v>923</v>
      </c>
      <c r="G1060" s="25" t="s">
        <v>924</v>
      </c>
      <c r="H1060" s="25" t="s">
        <v>195</v>
      </c>
      <c r="I1060" s="26">
        <v>84895</v>
      </c>
      <c r="J1060" s="27">
        <v>101947.54920353448</v>
      </c>
      <c r="K1060" s="27">
        <f t="shared" si="567"/>
        <v>17530.817499999997</v>
      </c>
      <c r="L1060" s="24">
        <v>15567</v>
      </c>
      <c r="M1060" s="24">
        <v>3375</v>
      </c>
      <c r="N1060" s="24">
        <v>677</v>
      </c>
      <c r="O1060" s="24">
        <f t="shared" si="568"/>
        <v>4052</v>
      </c>
      <c r="P1060" s="28">
        <v>20.65</v>
      </c>
      <c r="Q1060" s="28">
        <f t="shared" si="569"/>
        <v>0.37024696203141616</v>
      </c>
      <c r="R1060" s="29">
        <v>0.3194289193013517</v>
      </c>
      <c r="S1060" s="29">
        <v>0.34468220560963225</v>
      </c>
      <c r="T1060" s="29">
        <v>0.62565477329952313</v>
      </c>
      <c r="U1060" s="28" t="s">
        <v>96</v>
      </c>
      <c r="V1060" s="28" t="s">
        <v>97</v>
      </c>
      <c r="W1060" s="28">
        <v>0.25661862581653039</v>
      </c>
      <c r="X1060" s="27">
        <v>26161.639981974135</v>
      </c>
      <c r="Y1060" s="30">
        <f t="shared" si="570"/>
        <v>2.0950968650544563E-3</v>
      </c>
      <c r="Z1060" s="27">
        <f t="shared" si="571"/>
        <v>20010.639981974135</v>
      </c>
      <c r="AA1060" s="27">
        <v>2744</v>
      </c>
      <c r="AB1060" s="27">
        <v>1379</v>
      </c>
      <c r="AC1060" s="27">
        <v>0</v>
      </c>
      <c r="AD1060" s="27">
        <v>0</v>
      </c>
      <c r="AE1060" s="27">
        <v>0</v>
      </c>
      <c r="AF1060" s="27">
        <f t="shared" si="572"/>
        <v>2744</v>
      </c>
      <c r="AG1060" s="27">
        <f t="shared" si="573"/>
        <v>2</v>
      </c>
      <c r="AH1060" s="27">
        <v>2744</v>
      </c>
      <c r="AI1060" s="27">
        <v>2522</v>
      </c>
      <c r="AJ1060" s="27">
        <v>308</v>
      </c>
      <c r="AK1060" s="27">
        <v>0</v>
      </c>
      <c r="AL1060" s="27">
        <v>0</v>
      </c>
      <c r="AM1060" s="27">
        <v>5316</v>
      </c>
      <c r="AN1060" s="27">
        <f t="shared" si="574"/>
        <v>3</v>
      </c>
      <c r="AO1060" s="27">
        <v>6151</v>
      </c>
      <c r="AP1060" s="30">
        <f t="shared" si="575"/>
        <v>3.557185207615048E-3</v>
      </c>
      <c r="AQ1060" s="30">
        <f t="shared" si="576"/>
        <v>7.9528003506547981E-3</v>
      </c>
      <c r="AR1060" s="31">
        <f t="shared" si="577"/>
        <v>0.23511522994117171</v>
      </c>
      <c r="AS1060" s="31">
        <f t="shared" si="565"/>
        <v>0.23511522994117171</v>
      </c>
      <c r="AT1060" s="32">
        <f t="shared" si="578"/>
        <v>6.0334947216041046E-2</v>
      </c>
      <c r="AU1060" s="24">
        <v>4193.9182017195562</v>
      </c>
      <c r="AV1060" s="28">
        <f t="shared" si="579"/>
        <v>0.11646739179092097</v>
      </c>
      <c r="AW1060" s="30">
        <f t="shared" si="580"/>
        <v>1.4958186893441038E-3</v>
      </c>
      <c r="AX1060" s="33">
        <f t="shared" si="581"/>
        <v>0.11646739179092097</v>
      </c>
      <c r="AY1060" s="30">
        <f t="shared" si="582"/>
        <v>-6.4569816613106942E-3</v>
      </c>
      <c r="AZ1060" s="31">
        <f t="shared" si="583"/>
        <v>0.8416779589648683</v>
      </c>
      <c r="BA1060" s="31">
        <f t="shared" si="593"/>
        <v>1671.9182017195562</v>
      </c>
      <c r="BB1060" s="33">
        <f t="shared" si="584"/>
        <v>0.60134696927707132</v>
      </c>
      <c r="BC1060" s="31">
        <f t="shared" si="585"/>
        <v>0.42585809001904701</v>
      </c>
      <c r="BD1060" s="30">
        <f t="shared" si="586"/>
        <v>-1.4620883425605917E-3</v>
      </c>
      <c r="BE1060" s="31">
        <f t="shared" si="587"/>
        <v>0.93639846670123095</v>
      </c>
      <c r="BF1060" s="31">
        <f t="shared" si="588"/>
        <v>0.39837072979427196</v>
      </c>
      <c r="BG1060" s="31">
        <f t="shared" si="589"/>
        <v>0.60459235791330823</v>
      </c>
      <c r="BH1060" s="24">
        <v>100</v>
      </c>
      <c r="BI1060" s="24">
        <v>8.69724109659</v>
      </c>
      <c r="BJ1060" s="24">
        <f t="shared" si="595"/>
        <v>11721.826274714393</v>
      </c>
      <c r="BK1060" s="28">
        <v>1</v>
      </c>
      <c r="BL1060" s="28" t="str">
        <f t="shared" si="590"/>
        <v>FALSETRUE</v>
      </c>
      <c r="BM1060" s="24" t="str">
        <f t="shared" si="591"/>
        <v>FALSETRUE</v>
      </c>
      <c r="BN1060" s="28">
        <v>0.34549999999999997</v>
      </c>
      <c r="BO1060" s="28">
        <f t="shared" si="592"/>
        <v>0.30711111111111111</v>
      </c>
      <c r="BP1060" s="24">
        <v>3.01</v>
      </c>
      <c r="BQ1060" s="24">
        <f t="shared" si="594"/>
        <v>398.60975609756099</v>
      </c>
      <c r="BR1060" s="24">
        <v>41</v>
      </c>
      <c r="BS1060" s="28">
        <v>1.5699999999999998</v>
      </c>
      <c r="BT1060" s="28">
        <v>1332.8515</v>
      </c>
      <c r="BU1060" s="24">
        <v>0.12</v>
      </c>
      <c r="BV1060" s="28">
        <v>4.51</v>
      </c>
      <c r="BW1060" s="28">
        <v>3828.7644999999993</v>
      </c>
      <c r="BX1060" s="24">
        <v>20548</v>
      </c>
      <c r="BY1060" s="24">
        <v>59466</v>
      </c>
      <c r="BZ1060" s="24">
        <v>4881</v>
      </c>
      <c r="CA1060" s="24">
        <v>16497</v>
      </c>
      <c r="CB1060" s="24">
        <v>8569</v>
      </c>
      <c r="CC1060" s="24">
        <v>59829</v>
      </c>
      <c r="CD1060" s="24">
        <v>42.76</v>
      </c>
      <c r="CE1060" s="24">
        <v>30.57</v>
      </c>
      <c r="CF1060" s="24">
        <v>98</v>
      </c>
      <c r="CG1060" s="24">
        <v>84895</v>
      </c>
      <c r="CH1060" s="24">
        <v>0</v>
      </c>
      <c r="CI1060" s="24">
        <v>0</v>
      </c>
      <c r="CJ1060" s="24" t="s">
        <v>98</v>
      </c>
      <c r="CK1060" s="24">
        <v>20043</v>
      </c>
      <c r="CL1060" s="28">
        <v>1.03</v>
      </c>
      <c r="CM1060" s="28">
        <v>4.26</v>
      </c>
      <c r="CN1060" s="24">
        <v>7666</v>
      </c>
      <c r="CO1060" s="24">
        <v>38.409999999999997</v>
      </c>
      <c r="CP1060" s="24">
        <v>3794</v>
      </c>
      <c r="CQ1060" s="24">
        <v>7232</v>
      </c>
      <c r="CR1060" s="24">
        <v>5317</v>
      </c>
      <c r="CS1060" s="24">
        <v>16343</v>
      </c>
      <c r="CT1060" s="24">
        <v>4125</v>
      </c>
      <c r="CU1060" s="24">
        <v>7913</v>
      </c>
      <c r="CV1060" s="24">
        <v>6128</v>
      </c>
      <c r="CW1060" s="24">
        <v>5818</v>
      </c>
      <c r="CX1060" s="24">
        <v>74.69</v>
      </c>
      <c r="CY1060" s="24">
        <v>95.94</v>
      </c>
      <c r="CZ1060" s="24">
        <v>85.24</v>
      </c>
      <c r="DA1060" s="24">
        <v>47.94</v>
      </c>
      <c r="DB1060" s="24">
        <v>2148</v>
      </c>
      <c r="DC1060" s="24">
        <v>4.62</v>
      </c>
      <c r="DD1060" s="24">
        <v>12.6</v>
      </c>
      <c r="DE1060" s="24">
        <v>618</v>
      </c>
      <c r="DF1060" s="24">
        <v>3.1</v>
      </c>
      <c r="DG1060" s="24">
        <v>5.1100000000000003</v>
      </c>
      <c r="DH1060" s="24">
        <v>2.57</v>
      </c>
    </row>
    <row r="1061" spans="1:112" ht="12.3" customHeight="1">
      <c r="A1061" s="24">
        <v>1074</v>
      </c>
      <c r="B1061" s="24" t="s">
        <v>195</v>
      </c>
      <c r="C1061" s="24" t="s">
        <v>196</v>
      </c>
      <c r="D1061" s="25" t="s">
        <v>197</v>
      </c>
      <c r="E1061" s="25" t="s">
        <v>198</v>
      </c>
      <c r="F1061" s="25" t="s">
        <v>1709</v>
      </c>
      <c r="G1061" s="25" t="s">
        <v>1710</v>
      </c>
      <c r="H1061" s="25" t="s">
        <v>195</v>
      </c>
      <c r="I1061" s="26">
        <v>80556</v>
      </c>
      <c r="J1061" s="27">
        <v>96736.990089403669</v>
      </c>
      <c r="K1061" s="27">
        <f t="shared" si="567"/>
        <v>4825.3044</v>
      </c>
      <c r="L1061" s="24">
        <v>20481</v>
      </c>
      <c r="M1061" s="24">
        <v>1160</v>
      </c>
      <c r="N1061" s="24">
        <v>146</v>
      </c>
      <c r="O1061" s="24">
        <f t="shared" si="568"/>
        <v>1306</v>
      </c>
      <c r="P1061" s="28">
        <v>5.99</v>
      </c>
      <c r="Q1061" s="28">
        <f t="shared" si="569"/>
        <v>0.23620645668796802</v>
      </c>
      <c r="R1061" s="29">
        <v>0.3194289193013517</v>
      </c>
      <c r="S1061" s="29">
        <v>0.34468220560963225</v>
      </c>
      <c r="T1061" s="29">
        <v>0.62565477329952313</v>
      </c>
      <c r="U1061" s="28" t="s">
        <v>96</v>
      </c>
      <c r="V1061" s="28" t="s">
        <v>97</v>
      </c>
      <c r="W1061" s="28">
        <v>7.4438042064940313E-2</v>
      </c>
      <c r="X1061" s="27">
        <v>7200.9121375107443</v>
      </c>
      <c r="Y1061" s="30">
        <f t="shared" si="570"/>
        <v>5.7666906414224428E-4</v>
      </c>
      <c r="Z1061" s="27">
        <f t="shared" si="571"/>
        <v>2432.9121375107443</v>
      </c>
      <c r="AA1061" s="27">
        <v>1386</v>
      </c>
      <c r="AB1061" s="27">
        <v>754</v>
      </c>
      <c r="AC1061" s="27">
        <v>16</v>
      </c>
      <c r="AD1061" s="27">
        <v>202</v>
      </c>
      <c r="AE1061" s="27">
        <v>0</v>
      </c>
      <c r="AF1061" s="27">
        <f t="shared" si="572"/>
        <v>1386</v>
      </c>
      <c r="AG1061" s="27">
        <f t="shared" si="573"/>
        <v>4</v>
      </c>
      <c r="AH1061" s="27">
        <v>1386</v>
      </c>
      <c r="AI1061" s="27">
        <v>2454</v>
      </c>
      <c r="AJ1061" s="27">
        <v>647</v>
      </c>
      <c r="AK1061" s="27">
        <v>202</v>
      </c>
      <c r="AL1061" s="27">
        <v>0</v>
      </c>
      <c r="AM1061" s="27">
        <v>4541</v>
      </c>
      <c r="AN1061" s="27">
        <f t="shared" si="574"/>
        <v>4</v>
      </c>
      <c r="AO1061" s="27">
        <v>4768</v>
      </c>
      <c r="AP1061" s="30">
        <f t="shared" si="575"/>
        <v>2.7573823882146888E-3</v>
      </c>
      <c r="AQ1061" s="30">
        <f t="shared" si="576"/>
        <v>7.7383711580122413E-3</v>
      </c>
      <c r="AR1061" s="31">
        <f t="shared" si="577"/>
        <v>0.66213833871999328</v>
      </c>
      <c r="AS1061" s="31">
        <f t="shared" si="565"/>
        <v>0.66213833871999328</v>
      </c>
      <c r="AT1061" s="32">
        <f t="shared" si="578"/>
        <v>4.9288281510448555E-2</v>
      </c>
      <c r="AU1061" s="24">
        <v>1866.2361526101186</v>
      </c>
      <c r="AV1061" s="28">
        <f t="shared" si="579"/>
        <v>5.1826394008186727E-2</v>
      </c>
      <c r="AW1061" s="30">
        <f t="shared" si="580"/>
        <v>6.656188274390476E-4</v>
      </c>
      <c r="AX1061" s="33">
        <f t="shared" si="581"/>
        <v>5.1826394008186727E-2</v>
      </c>
      <c r="AY1061" s="30">
        <f t="shared" si="582"/>
        <v>-7.0727523305731937E-3</v>
      </c>
      <c r="AZ1061" s="31">
        <f t="shared" si="583"/>
        <v>0.8366267181128304</v>
      </c>
      <c r="BA1061" s="31">
        <v>0</v>
      </c>
      <c r="BB1061" s="33">
        <f t="shared" si="584"/>
        <v>1.3149461264952105</v>
      </c>
      <c r="BC1061" s="31">
        <f t="shared" si="585"/>
        <v>0.40262734380745629</v>
      </c>
      <c r="BD1061" s="30">
        <f t="shared" si="586"/>
        <v>-2.1807133240724446E-3</v>
      </c>
      <c r="BE1061" s="31">
        <f t="shared" si="587"/>
        <v>0.93361573316385915</v>
      </c>
      <c r="BF1061" s="31">
        <f t="shared" si="588"/>
        <v>0.33621014809764721</v>
      </c>
      <c r="BG1061" s="31">
        <f t="shared" si="589"/>
        <v>0.51025356782038811</v>
      </c>
      <c r="BH1061" s="24">
        <v>100</v>
      </c>
      <c r="BI1061" s="24">
        <v>8.59850172284</v>
      </c>
      <c r="BJ1061" s="24">
        <f t="shared" si="595"/>
        <v>11250.447253204991</v>
      </c>
      <c r="BK1061" s="28">
        <v>1</v>
      </c>
      <c r="BL1061" s="28" t="str">
        <f t="shared" si="590"/>
        <v>FALSETRUE</v>
      </c>
      <c r="BM1061" s="24" t="str">
        <f t="shared" si="591"/>
        <v>FALSETRUE</v>
      </c>
      <c r="BN1061" s="28">
        <v>0.23579999999999998</v>
      </c>
      <c r="BO1061" s="28">
        <f t="shared" si="592"/>
        <v>0.20959999999999998</v>
      </c>
      <c r="BP1061" s="24">
        <v>1.23</v>
      </c>
      <c r="BQ1061" s="24">
        <f t="shared" si="594"/>
        <v>275.50549450549448</v>
      </c>
      <c r="BR1061" s="24">
        <v>91</v>
      </c>
      <c r="BS1061" s="28">
        <v>0.24</v>
      </c>
      <c r="BT1061" s="28">
        <v>193.33439999999999</v>
      </c>
      <c r="BU1061" s="24">
        <v>0.13</v>
      </c>
      <c r="BV1061" s="28">
        <v>2.15</v>
      </c>
      <c r="BW1061" s="28">
        <v>1731.954</v>
      </c>
      <c r="BX1061" s="24">
        <v>13739</v>
      </c>
      <c r="BY1061" s="24">
        <v>58270</v>
      </c>
      <c r="BZ1061" s="24">
        <v>8547</v>
      </c>
      <c r="CA1061" s="24">
        <v>10785</v>
      </c>
      <c r="CB1061" s="24">
        <v>5933</v>
      </c>
      <c r="CC1061" s="24">
        <v>63838</v>
      </c>
      <c r="CD1061" s="24">
        <v>38.25</v>
      </c>
      <c r="CE1061" s="24">
        <v>36.159999999999997</v>
      </c>
      <c r="CF1061" s="24">
        <v>92.83</v>
      </c>
      <c r="CG1061" s="24">
        <v>80556</v>
      </c>
      <c r="CH1061" s="24">
        <v>0</v>
      </c>
      <c r="CI1061" s="24">
        <v>0</v>
      </c>
      <c r="CJ1061" s="24" t="s">
        <v>98</v>
      </c>
      <c r="CK1061" s="24">
        <v>23088</v>
      </c>
      <c r="CL1061" s="28">
        <v>1.02</v>
      </c>
      <c r="CM1061" s="28">
        <v>3.54</v>
      </c>
      <c r="CN1061" s="24">
        <v>7789</v>
      </c>
      <c r="CO1061" s="24">
        <v>33.79</v>
      </c>
      <c r="CP1061" s="24">
        <v>7680</v>
      </c>
      <c r="CQ1061" s="24">
        <v>8364</v>
      </c>
      <c r="CR1061" s="24">
        <v>8962</v>
      </c>
      <c r="CS1061" s="24">
        <v>25071</v>
      </c>
      <c r="CT1061" s="24">
        <v>2736</v>
      </c>
      <c r="CU1061" s="24">
        <v>5109</v>
      </c>
      <c r="CV1061" s="24">
        <v>4484</v>
      </c>
      <c r="CW1061" s="24">
        <v>6445</v>
      </c>
      <c r="CX1061" s="24">
        <v>74.31</v>
      </c>
      <c r="CY1061" s="24">
        <v>94.65</v>
      </c>
      <c r="CZ1061" s="24">
        <v>91.23</v>
      </c>
      <c r="DA1061" s="24">
        <v>68.349999999999994</v>
      </c>
      <c r="DB1061" s="24">
        <v>885</v>
      </c>
      <c r="DC1061" s="24">
        <v>5.98</v>
      </c>
      <c r="DD1061" s="24">
        <v>3.28</v>
      </c>
      <c r="DE1061" s="24">
        <v>184</v>
      </c>
      <c r="DF1061" s="24">
        <v>0.8</v>
      </c>
      <c r="DG1061" s="24">
        <v>0.94</v>
      </c>
      <c r="DH1061" s="24">
        <v>0.76</v>
      </c>
    </row>
    <row r="1062" spans="1:112" ht="12.3" customHeight="1">
      <c r="A1062" s="24">
        <v>1075</v>
      </c>
      <c r="B1062" s="24" t="s">
        <v>195</v>
      </c>
      <c r="C1062" s="24" t="s">
        <v>196</v>
      </c>
      <c r="D1062" s="25" t="s">
        <v>197</v>
      </c>
      <c r="E1062" s="25" t="s">
        <v>198</v>
      </c>
      <c r="F1062" s="25" t="s">
        <v>832</v>
      </c>
      <c r="G1062" s="25" t="s">
        <v>1061</v>
      </c>
      <c r="H1062" s="25" t="s">
        <v>195</v>
      </c>
      <c r="I1062" s="26">
        <v>71484</v>
      </c>
      <c r="J1062" s="27">
        <v>85842.730517291478</v>
      </c>
      <c r="K1062" s="27">
        <f t="shared" si="567"/>
        <v>5804.5008000000007</v>
      </c>
      <c r="L1062" s="24">
        <v>15826</v>
      </c>
      <c r="M1062" s="24">
        <v>1310</v>
      </c>
      <c r="N1062" s="24">
        <v>88</v>
      </c>
      <c r="O1062" s="24">
        <f t="shared" si="568"/>
        <v>1398</v>
      </c>
      <c r="P1062" s="28">
        <v>8.120000000000001</v>
      </c>
      <c r="Q1062" s="28">
        <f t="shared" si="569"/>
        <v>0.27670455758644857</v>
      </c>
      <c r="R1062" s="29">
        <v>0.3194289193013517</v>
      </c>
      <c r="S1062" s="29">
        <v>0.34468220560963225</v>
      </c>
      <c r="T1062" s="29">
        <v>0.62565477329952313</v>
      </c>
      <c r="U1062" s="28" t="s">
        <v>96</v>
      </c>
      <c r="V1062" s="28" t="s">
        <v>97</v>
      </c>
      <c r="W1062" s="28">
        <v>0.10090766303294078</v>
      </c>
      <c r="X1062" s="27">
        <v>8662.189324866391</v>
      </c>
      <c r="Y1062" s="30">
        <f t="shared" si="570"/>
        <v>6.936922039879822E-4</v>
      </c>
      <c r="Z1062" s="27">
        <f t="shared" si="571"/>
        <v>7871.189324866391</v>
      </c>
      <c r="AA1062" s="27">
        <v>159</v>
      </c>
      <c r="AB1062" s="27">
        <v>48</v>
      </c>
      <c r="AC1062" s="27">
        <v>316</v>
      </c>
      <c r="AD1062" s="27">
        <v>0</v>
      </c>
      <c r="AE1062" s="27">
        <v>0</v>
      </c>
      <c r="AF1062" s="27">
        <f t="shared" si="572"/>
        <v>316</v>
      </c>
      <c r="AG1062" s="27">
        <f t="shared" si="573"/>
        <v>3</v>
      </c>
      <c r="AH1062" s="27">
        <v>159</v>
      </c>
      <c r="AI1062" s="27">
        <v>48</v>
      </c>
      <c r="AJ1062" s="27">
        <v>736</v>
      </c>
      <c r="AK1062" s="27">
        <v>0</v>
      </c>
      <c r="AL1062" s="27">
        <v>0</v>
      </c>
      <c r="AM1062" s="27">
        <v>791</v>
      </c>
      <c r="AN1062" s="27">
        <f t="shared" si="574"/>
        <v>3</v>
      </c>
      <c r="AO1062" s="27">
        <v>791</v>
      </c>
      <c r="AP1062" s="30">
        <f t="shared" si="575"/>
        <v>4.5744326113209287E-4</v>
      </c>
      <c r="AQ1062" s="30">
        <f t="shared" si="576"/>
        <v>1.5136178304180423E-4</v>
      </c>
      <c r="AR1062" s="31">
        <f t="shared" si="577"/>
        <v>9.1316406318814866E-2</v>
      </c>
      <c r="AS1062" s="31">
        <f t="shared" si="565"/>
        <v>9.1316406318814866E-2</v>
      </c>
      <c r="AT1062" s="32">
        <f t="shared" si="578"/>
        <v>9.2145251581980756E-3</v>
      </c>
      <c r="AU1062" s="24">
        <v>2374.2564035020637</v>
      </c>
      <c r="AV1062" s="28">
        <f t="shared" si="579"/>
        <v>6.5934392961073951E-2</v>
      </c>
      <c r="AW1062" s="30">
        <f t="shared" si="580"/>
        <v>8.4681124686627476E-4</v>
      </c>
      <c r="AX1062" s="33">
        <f t="shared" si="581"/>
        <v>6.5934392961073951E-2</v>
      </c>
      <c r="AY1062" s="30">
        <f t="shared" si="582"/>
        <v>6.9544946382447048E-4</v>
      </c>
      <c r="AZ1062" s="31">
        <f t="shared" si="583"/>
        <v>0.90035021162987672</v>
      </c>
      <c r="BA1062" s="31">
        <f t="shared" ref="BA1062:BA1093" si="596">AU1062-AI1062</f>
        <v>2326.2564035020637</v>
      </c>
      <c r="BB1062" s="33">
        <f t="shared" si="584"/>
        <v>2.0216856077211916E-2</v>
      </c>
      <c r="BC1062" s="31">
        <f t="shared" si="585"/>
        <v>0.42857117463076744</v>
      </c>
      <c r="BD1062" s="30">
        <f t="shared" si="586"/>
        <v>2.3624894285588933E-4</v>
      </c>
      <c r="BE1062" s="31">
        <f t="shared" si="587"/>
        <v>0.94297494294890427</v>
      </c>
      <c r="BF1062" s="31">
        <f t="shared" si="588"/>
        <v>0.34819209939527768</v>
      </c>
      <c r="BG1062" s="31">
        <f t="shared" si="589"/>
        <v>0.52843812719094707</v>
      </c>
      <c r="BH1062" s="24">
        <v>100</v>
      </c>
      <c r="BI1062" s="24">
        <v>7.3988709468299998</v>
      </c>
      <c r="BJ1062" s="24">
        <f t="shared" si="595"/>
        <v>11602.139182339741</v>
      </c>
      <c r="BK1062" s="28">
        <v>1</v>
      </c>
      <c r="BL1062" s="28" t="str">
        <f t="shared" si="590"/>
        <v>FALSETRUE</v>
      </c>
      <c r="BM1062" s="24" t="str">
        <f t="shared" si="591"/>
        <v>FALSETRUE</v>
      </c>
      <c r="BN1062" s="28">
        <v>0.29010000000000002</v>
      </c>
      <c r="BO1062" s="28">
        <f t="shared" si="592"/>
        <v>0.25786666666666669</v>
      </c>
      <c r="BP1062" s="24">
        <v>1.52</v>
      </c>
      <c r="BQ1062" s="24">
        <f t="shared" si="594"/>
        <v>427.8</v>
      </c>
      <c r="BR1062" s="24">
        <v>55</v>
      </c>
      <c r="BS1062" s="28">
        <v>0.08</v>
      </c>
      <c r="BT1062" s="28">
        <v>57.187200000000004</v>
      </c>
      <c r="BU1062" s="24">
        <v>0.55000000000000004</v>
      </c>
      <c r="BV1062" s="28">
        <v>2.13</v>
      </c>
      <c r="BW1062" s="28">
        <v>1522.6091999999999</v>
      </c>
      <c r="BX1062" s="24">
        <v>14724</v>
      </c>
      <c r="BY1062" s="24">
        <v>50747</v>
      </c>
      <c r="BZ1062" s="24">
        <v>6013</v>
      </c>
      <c r="CA1062" s="24">
        <v>11671</v>
      </c>
      <c r="CB1062" s="24">
        <v>6340</v>
      </c>
      <c r="CC1062" s="24">
        <v>53473</v>
      </c>
      <c r="CD1062" s="24">
        <v>40.86</v>
      </c>
      <c r="CE1062" s="24">
        <v>33.57</v>
      </c>
      <c r="CF1062" s="24">
        <v>89.98</v>
      </c>
      <c r="CG1062" s="24">
        <v>71484</v>
      </c>
      <c r="CH1062" s="24">
        <v>0</v>
      </c>
      <c r="CI1062" s="24">
        <v>0</v>
      </c>
      <c r="CJ1062" s="24" t="s">
        <v>98</v>
      </c>
      <c r="CK1062" s="24">
        <v>17559</v>
      </c>
      <c r="CL1062" s="28">
        <v>1.04</v>
      </c>
      <c r="CM1062" s="28">
        <v>4.21</v>
      </c>
      <c r="CN1062" s="24">
        <v>6094</v>
      </c>
      <c r="CO1062" s="24">
        <v>34.76</v>
      </c>
      <c r="CP1062" s="24">
        <v>4852</v>
      </c>
      <c r="CQ1062" s="24">
        <v>8661</v>
      </c>
      <c r="CR1062" s="24">
        <v>10016</v>
      </c>
      <c r="CS1062" s="24">
        <v>23529</v>
      </c>
      <c r="CT1062" s="24">
        <v>3001</v>
      </c>
      <c r="CU1062" s="24">
        <v>5813</v>
      </c>
      <c r="CV1062" s="24">
        <v>4746</v>
      </c>
      <c r="CW1062" s="24">
        <v>6075</v>
      </c>
      <c r="CX1062" s="24">
        <v>79.22</v>
      </c>
      <c r="CY1062" s="24">
        <v>97.3</v>
      </c>
      <c r="CZ1062" s="24">
        <v>89.48</v>
      </c>
      <c r="DA1062" s="24">
        <v>65.8</v>
      </c>
      <c r="DB1062" s="24">
        <v>940</v>
      </c>
      <c r="DC1062" s="24">
        <v>3.05</v>
      </c>
      <c r="DD1062" s="24">
        <v>4.7699999999999996</v>
      </c>
      <c r="DE1062" s="24">
        <v>41</v>
      </c>
      <c r="DF1062" s="24">
        <v>0.23</v>
      </c>
      <c r="DG1062" s="24">
        <v>2</v>
      </c>
      <c r="DH1062" s="24">
        <v>0.88</v>
      </c>
    </row>
    <row r="1063" spans="1:112" ht="12.3" customHeight="1">
      <c r="A1063" s="24">
        <v>1076</v>
      </c>
      <c r="B1063" s="24" t="s">
        <v>195</v>
      </c>
      <c r="C1063" s="24" t="s">
        <v>196</v>
      </c>
      <c r="D1063" s="25" t="s">
        <v>197</v>
      </c>
      <c r="E1063" s="25" t="s">
        <v>198</v>
      </c>
      <c r="F1063" s="25" t="s">
        <v>350</v>
      </c>
      <c r="G1063" s="25" t="s">
        <v>1269</v>
      </c>
      <c r="H1063" s="25" t="s">
        <v>195</v>
      </c>
      <c r="I1063" s="26">
        <v>31895</v>
      </c>
      <c r="J1063" s="27">
        <v>38301.632391150626</v>
      </c>
      <c r="K1063" s="27">
        <f t="shared" si="567"/>
        <v>4720.46</v>
      </c>
      <c r="L1063" s="24">
        <v>6963</v>
      </c>
      <c r="M1063" s="24">
        <v>1098</v>
      </c>
      <c r="N1063" s="24">
        <v>112</v>
      </c>
      <c r="O1063" s="24">
        <f t="shared" si="568"/>
        <v>1210</v>
      </c>
      <c r="P1063" s="28">
        <v>14.8</v>
      </c>
      <c r="Q1063" s="28">
        <f t="shared" si="569"/>
        <v>0.33752050415865542</v>
      </c>
      <c r="R1063" s="29">
        <v>0.3194289193013517</v>
      </c>
      <c r="S1063" s="29">
        <v>0.34468220560963225</v>
      </c>
      <c r="T1063" s="29">
        <v>0.62565477329952313</v>
      </c>
      <c r="U1063" s="28" t="s">
        <v>96</v>
      </c>
      <c r="V1063" s="28" t="s">
        <v>97</v>
      </c>
      <c r="W1063" s="28">
        <v>0.18392037104526152</v>
      </c>
      <c r="X1063" s="27">
        <v>7044.4504410196305</v>
      </c>
      <c r="Y1063" s="30">
        <f t="shared" si="570"/>
        <v>5.6413917648820205E-4</v>
      </c>
      <c r="Z1063" s="27">
        <f t="shared" si="571"/>
        <v>4187.4504410196305</v>
      </c>
      <c r="AA1063" s="27">
        <v>45</v>
      </c>
      <c r="AB1063" s="27">
        <v>0</v>
      </c>
      <c r="AC1063" s="27">
        <v>0</v>
      </c>
      <c r="AD1063" s="27">
        <v>2484</v>
      </c>
      <c r="AE1063" s="27">
        <v>0</v>
      </c>
      <c r="AF1063" s="27">
        <f t="shared" si="572"/>
        <v>2484</v>
      </c>
      <c r="AG1063" s="27">
        <f t="shared" si="573"/>
        <v>2</v>
      </c>
      <c r="AH1063" s="27">
        <v>45</v>
      </c>
      <c r="AI1063" s="27">
        <v>0</v>
      </c>
      <c r="AJ1063" s="27">
        <v>276</v>
      </c>
      <c r="AK1063" s="27">
        <v>2558</v>
      </c>
      <c r="AL1063" s="27">
        <v>0</v>
      </c>
      <c r="AM1063" s="27">
        <v>2857</v>
      </c>
      <c r="AN1063" s="27">
        <f t="shared" si="574"/>
        <v>3</v>
      </c>
      <c r="AO1063" s="27">
        <v>2857</v>
      </c>
      <c r="AP1063" s="30">
        <f t="shared" si="575"/>
        <v>1.6522318546831722E-3</v>
      </c>
      <c r="AQ1063" s="30">
        <f t="shared" si="576"/>
        <v>0</v>
      </c>
      <c r="AR1063" s="31">
        <f t="shared" si="577"/>
        <v>0.40556747810500188</v>
      </c>
      <c r="AS1063" s="31">
        <f t="shared" si="565"/>
        <v>0.40556747810500188</v>
      </c>
      <c r="AT1063" s="32">
        <f t="shared" si="578"/>
        <v>7.4592121056962932E-2</v>
      </c>
      <c r="AU1063" s="24">
        <v>1726.644443372915</v>
      </c>
      <c r="AV1063" s="28">
        <f t="shared" si="579"/>
        <v>4.794985624361426E-2</v>
      </c>
      <c r="AW1063" s="30">
        <f t="shared" si="580"/>
        <v>6.1583152174746669E-4</v>
      </c>
      <c r="AX1063" s="33">
        <f t="shared" si="581"/>
        <v>4.794985624361426E-2</v>
      </c>
      <c r="AY1063" s="30">
        <f t="shared" si="582"/>
        <v>6.1583152174746669E-4</v>
      </c>
      <c r="AZ1063" s="31">
        <f t="shared" si="583"/>
        <v>0.89969709607623038</v>
      </c>
      <c r="BA1063" s="31">
        <f t="shared" si="596"/>
        <v>1726.644443372915</v>
      </c>
      <c r="BB1063" s="33">
        <f t="shared" si="584"/>
        <v>0</v>
      </c>
      <c r="BC1063" s="31">
        <f t="shared" si="585"/>
        <v>0.42235862387373208</v>
      </c>
      <c r="BD1063" s="30">
        <f t="shared" si="586"/>
        <v>-1.0880926781949702E-3</v>
      </c>
      <c r="BE1063" s="31">
        <f t="shared" si="587"/>
        <v>0.9378466911643889</v>
      </c>
      <c r="BF1063" s="31">
        <f t="shared" si="588"/>
        <v>0.37411040046204619</v>
      </c>
      <c r="BG1063" s="31">
        <f t="shared" si="589"/>
        <v>0.56777336339958351</v>
      </c>
      <c r="BH1063" s="24">
        <v>100</v>
      </c>
      <c r="BI1063" s="24">
        <v>4.2110117878700004</v>
      </c>
      <c r="BJ1063" s="24">
        <f t="shared" si="595"/>
        <v>9095.5889749537437</v>
      </c>
      <c r="BK1063" s="28">
        <v>1</v>
      </c>
      <c r="BL1063" s="28" t="str">
        <f t="shared" si="590"/>
        <v>FALSETRUE</v>
      </c>
      <c r="BM1063" s="24" t="str">
        <f t="shared" si="591"/>
        <v>FALSETRUE</v>
      </c>
      <c r="BN1063" s="28">
        <v>0.29239999999999999</v>
      </c>
      <c r="BO1063" s="28">
        <f t="shared" si="592"/>
        <v>0.25991111111111109</v>
      </c>
      <c r="BP1063" s="24">
        <v>2.79</v>
      </c>
      <c r="BQ1063" s="24">
        <f t="shared" si="594"/>
        <v>347.7037037037037</v>
      </c>
      <c r="BR1063" s="24">
        <v>27</v>
      </c>
      <c r="BS1063" s="28">
        <v>0.38</v>
      </c>
      <c r="BT1063" s="28">
        <v>121.20099999999999</v>
      </c>
      <c r="BU1063" s="24">
        <v>0.21</v>
      </c>
      <c r="BV1063" s="28">
        <v>2.5</v>
      </c>
      <c r="BW1063" s="28">
        <v>797.375</v>
      </c>
      <c r="BX1063" s="24">
        <v>6521</v>
      </c>
      <c r="BY1063" s="24">
        <v>22299</v>
      </c>
      <c r="BZ1063" s="24">
        <v>3075</v>
      </c>
      <c r="CA1063" s="24">
        <v>5167</v>
      </c>
      <c r="CB1063" s="24">
        <v>2776</v>
      </c>
      <c r="CC1063" s="24">
        <v>23952</v>
      </c>
      <c r="CD1063" s="24">
        <v>43.03</v>
      </c>
      <c r="CE1063" s="24">
        <v>34.590000000000003</v>
      </c>
      <c r="CF1063" s="24">
        <v>90.4</v>
      </c>
      <c r="CG1063" s="24">
        <v>31895</v>
      </c>
      <c r="CH1063" s="24">
        <v>0</v>
      </c>
      <c r="CI1063" s="24">
        <v>0</v>
      </c>
      <c r="CJ1063" s="24" t="s">
        <v>98</v>
      </c>
      <c r="CK1063" s="24">
        <v>8516</v>
      </c>
      <c r="CL1063" s="28">
        <v>1.04</v>
      </c>
      <c r="CM1063" s="28">
        <v>3.89</v>
      </c>
      <c r="CN1063" s="24">
        <v>3410</v>
      </c>
      <c r="CO1063" s="24">
        <v>40.1</v>
      </c>
      <c r="CP1063" s="24">
        <v>1682</v>
      </c>
      <c r="CQ1063" s="24">
        <v>3787</v>
      </c>
      <c r="CR1063" s="24">
        <v>3662</v>
      </c>
      <c r="CS1063" s="24">
        <v>9388</v>
      </c>
      <c r="CT1063" s="24">
        <v>1309</v>
      </c>
      <c r="CU1063" s="24">
        <v>2484</v>
      </c>
      <c r="CV1063" s="24">
        <v>2029</v>
      </c>
      <c r="CW1063" s="24">
        <v>2074</v>
      </c>
      <c r="CX1063" s="24">
        <v>76.459999999999994</v>
      </c>
      <c r="CY1063" s="24">
        <v>96.28</v>
      </c>
      <c r="CZ1063" s="24">
        <v>87.38</v>
      </c>
      <c r="DA1063" s="24">
        <v>53.97</v>
      </c>
      <c r="DB1063" s="24">
        <v>770</v>
      </c>
      <c r="DC1063" s="24">
        <v>4.41</v>
      </c>
      <c r="DD1063" s="24">
        <v>9.52</v>
      </c>
      <c r="DE1063" s="24">
        <v>117</v>
      </c>
      <c r="DF1063" s="24">
        <v>1.38</v>
      </c>
      <c r="DG1063" s="24">
        <v>2.61</v>
      </c>
      <c r="DH1063" s="24">
        <v>1.81</v>
      </c>
    </row>
    <row r="1064" spans="1:112" ht="12.3" customHeight="1">
      <c r="A1064" s="24">
        <v>1077</v>
      </c>
      <c r="B1064" s="24" t="s">
        <v>195</v>
      </c>
      <c r="C1064" s="24" t="s">
        <v>196</v>
      </c>
      <c r="D1064" s="25" t="s">
        <v>197</v>
      </c>
      <c r="E1064" s="25" t="s">
        <v>198</v>
      </c>
      <c r="F1064" s="25" t="s">
        <v>375</v>
      </c>
      <c r="G1064" s="25" t="s">
        <v>376</v>
      </c>
      <c r="H1064" s="25" t="s">
        <v>195</v>
      </c>
      <c r="I1064" s="26">
        <v>116724</v>
      </c>
      <c r="J1064" s="27">
        <v>140169.92441525837</v>
      </c>
      <c r="K1064" s="27">
        <f t="shared" si="567"/>
        <v>40888.417200000004</v>
      </c>
      <c r="L1064" s="24">
        <v>15193</v>
      </c>
      <c r="M1064" s="24">
        <v>5280</v>
      </c>
      <c r="N1064" s="24">
        <v>2911</v>
      </c>
      <c r="O1064" s="24">
        <f t="shared" si="568"/>
        <v>8191</v>
      </c>
      <c r="P1064" s="28">
        <v>35.03</v>
      </c>
      <c r="Q1064" s="28">
        <f t="shared" si="569"/>
        <v>0.43172562434452161</v>
      </c>
      <c r="R1064" s="29">
        <v>0.3194289193013517</v>
      </c>
      <c r="S1064" s="29">
        <v>0.34468220560963225</v>
      </c>
      <c r="T1064" s="29">
        <v>0.62565477329952313</v>
      </c>
      <c r="U1064" s="28" t="s">
        <v>96</v>
      </c>
      <c r="V1064" s="28" t="s">
        <v>97</v>
      </c>
      <c r="W1064" s="28">
        <v>0.43531963498077775</v>
      </c>
      <c r="X1064" s="27">
        <v>61018.720331733479</v>
      </c>
      <c r="Y1064" s="30">
        <f t="shared" si="570"/>
        <v>4.8865487700592812E-3</v>
      </c>
      <c r="Z1064" s="27">
        <f t="shared" si="571"/>
        <v>57315.720331733479</v>
      </c>
      <c r="AA1064" s="27">
        <v>4450</v>
      </c>
      <c r="AB1064" s="27">
        <v>0</v>
      </c>
      <c r="AC1064" s="27">
        <v>521</v>
      </c>
      <c r="AD1064" s="27">
        <v>0</v>
      </c>
      <c r="AE1064" s="27">
        <v>0</v>
      </c>
      <c r="AF1064" s="27">
        <f t="shared" si="572"/>
        <v>4450</v>
      </c>
      <c r="AG1064" s="27">
        <f t="shared" si="573"/>
        <v>2</v>
      </c>
      <c r="AH1064" s="27">
        <v>4450</v>
      </c>
      <c r="AI1064" s="27">
        <v>0</v>
      </c>
      <c r="AJ1064" s="27">
        <v>659</v>
      </c>
      <c r="AK1064" s="27">
        <v>0</v>
      </c>
      <c r="AL1064" s="27">
        <v>0</v>
      </c>
      <c r="AM1064" s="27">
        <v>4450</v>
      </c>
      <c r="AN1064" s="27">
        <f t="shared" si="574"/>
        <v>2</v>
      </c>
      <c r="AO1064" s="27">
        <v>3703</v>
      </c>
      <c r="AP1064" s="30">
        <f t="shared" si="575"/>
        <v>2.141482169370594E-3</v>
      </c>
      <c r="AQ1064" s="30">
        <f t="shared" si="576"/>
        <v>0</v>
      </c>
      <c r="AR1064" s="31">
        <f t="shared" si="577"/>
        <v>6.068629397451019E-2</v>
      </c>
      <c r="AS1064" s="31">
        <f t="shared" si="565"/>
        <v>6.068629397451019E-2</v>
      </c>
      <c r="AT1064" s="32">
        <f t="shared" si="578"/>
        <v>2.6417935341319948E-2</v>
      </c>
      <c r="AU1064" s="24">
        <v>8231.8942974865076</v>
      </c>
      <c r="AV1064" s="28">
        <f t="shared" si="579"/>
        <v>0.22860418639870264</v>
      </c>
      <c r="AW1064" s="30">
        <f t="shared" si="580"/>
        <v>2.9360184788145894E-3</v>
      </c>
      <c r="AX1064" s="33">
        <f t="shared" si="581"/>
        <v>0.22860418639870264</v>
      </c>
      <c r="AY1064" s="30">
        <f t="shared" si="582"/>
        <v>2.9360184788145894E-3</v>
      </c>
      <c r="AZ1064" s="31">
        <f t="shared" si="583"/>
        <v>0.91872986870884021</v>
      </c>
      <c r="BA1064" s="31">
        <f t="shared" si="596"/>
        <v>8231.8942974865076</v>
      </c>
      <c r="BB1064" s="33">
        <f t="shared" si="584"/>
        <v>0</v>
      </c>
      <c r="BC1064" s="31">
        <f t="shared" si="585"/>
        <v>0.48892099146963153</v>
      </c>
      <c r="BD1064" s="30">
        <f t="shared" si="586"/>
        <v>2.7450666006886872E-3</v>
      </c>
      <c r="BE1064" s="31">
        <f t="shared" si="587"/>
        <v>0.95268984462253425</v>
      </c>
      <c r="BF1064" s="31">
        <f t="shared" si="588"/>
        <v>0.46429867612445702</v>
      </c>
      <c r="BG1064" s="31">
        <f t="shared" si="589"/>
        <v>0.70464873641464287</v>
      </c>
      <c r="BH1064" s="24">
        <v>98.11</v>
      </c>
      <c r="BI1064" s="24">
        <v>70.571252463899995</v>
      </c>
      <c r="BJ1064" s="24">
        <f t="shared" si="595"/>
        <v>1986.2184603704018</v>
      </c>
      <c r="BK1064" s="28">
        <f t="shared" ref="BK1064:BK1077" si="597">BJ1064/(2000)</f>
        <v>0.99310923018520092</v>
      </c>
      <c r="BL1064" s="28" t="str">
        <f t="shared" si="590"/>
        <v>FALSETRUE</v>
      </c>
      <c r="BM1064" s="24" t="str">
        <f t="shared" si="591"/>
        <v>TRUETRUE</v>
      </c>
      <c r="BN1064" s="28">
        <v>0.4778</v>
      </c>
      <c r="BO1064" s="28">
        <f t="shared" si="592"/>
        <v>0.42471111111111109</v>
      </c>
      <c r="BP1064" s="24">
        <v>9.43</v>
      </c>
      <c r="BQ1064" s="24">
        <f t="shared" si="594"/>
        <v>331.75438596491227</v>
      </c>
      <c r="BR1064" s="24">
        <v>57</v>
      </c>
      <c r="BS1064" s="28">
        <v>13.350000000000001</v>
      </c>
      <c r="BT1064" s="28">
        <v>15582.654</v>
      </c>
      <c r="BU1064" s="24">
        <v>1.63</v>
      </c>
      <c r="BV1064" s="28">
        <v>4.55</v>
      </c>
      <c r="BW1064" s="28">
        <v>5310.9419999999991</v>
      </c>
      <c r="BX1064" s="24">
        <v>36152</v>
      </c>
      <c r="BY1064" s="24">
        <v>75662</v>
      </c>
      <c r="BZ1064" s="24">
        <v>4910</v>
      </c>
      <c r="CA1064" s="24">
        <v>29231</v>
      </c>
      <c r="CB1064" s="24">
        <v>14327</v>
      </c>
      <c r="CC1064" s="24">
        <v>73166</v>
      </c>
      <c r="CD1064" s="24">
        <v>54.27</v>
      </c>
      <c r="CE1064" s="24">
        <v>27</v>
      </c>
      <c r="CF1064" s="24">
        <v>100.2</v>
      </c>
      <c r="CG1064" s="24">
        <v>114517</v>
      </c>
      <c r="CH1064" s="24">
        <v>2207</v>
      </c>
      <c r="CI1064" s="24">
        <v>1.89</v>
      </c>
      <c r="CJ1064" s="24" t="s">
        <v>98</v>
      </c>
      <c r="CK1064" s="24">
        <v>25196</v>
      </c>
      <c r="CL1064" s="28">
        <v>1.03</v>
      </c>
      <c r="CM1064" s="28">
        <v>4.72</v>
      </c>
      <c r="CN1064" s="24">
        <v>10829</v>
      </c>
      <c r="CO1064" s="24">
        <v>43.11</v>
      </c>
      <c r="CP1064" s="24">
        <v>6716</v>
      </c>
      <c r="CQ1064" s="24">
        <v>8758</v>
      </c>
      <c r="CR1064" s="24">
        <v>3436</v>
      </c>
      <c r="CS1064" s="24">
        <v>18910</v>
      </c>
      <c r="CT1064" s="24">
        <v>6363</v>
      </c>
      <c r="CU1064" s="24">
        <v>13104</v>
      </c>
      <c r="CV1064" s="24">
        <v>8941</v>
      </c>
      <c r="CW1064" s="24">
        <v>5272</v>
      </c>
      <c r="CX1064" s="24">
        <v>64.489999999999995</v>
      </c>
      <c r="CY1064" s="24">
        <v>91.68</v>
      </c>
      <c r="CZ1064" s="24">
        <v>74.37</v>
      </c>
      <c r="DA1064" s="24">
        <v>30.55</v>
      </c>
      <c r="DB1064" s="24">
        <v>8720</v>
      </c>
      <c r="DC1064" s="24">
        <v>9.6999999999999993</v>
      </c>
      <c r="DD1064" s="24">
        <v>23.11</v>
      </c>
      <c r="DE1064" s="24">
        <v>3405</v>
      </c>
      <c r="DF1064" s="24">
        <v>13.56</v>
      </c>
      <c r="DG1064" s="24">
        <v>6.66</v>
      </c>
      <c r="DH1064" s="24">
        <v>7.3</v>
      </c>
    </row>
    <row r="1065" spans="1:112" ht="12.3" customHeight="1">
      <c r="A1065" s="24">
        <v>1078</v>
      </c>
      <c r="B1065" s="24" t="s">
        <v>195</v>
      </c>
      <c r="C1065" s="24" t="s">
        <v>196</v>
      </c>
      <c r="D1065" s="25" t="s">
        <v>197</v>
      </c>
      <c r="E1065" s="25" t="s">
        <v>198</v>
      </c>
      <c r="F1065" s="25" t="s">
        <v>390</v>
      </c>
      <c r="G1065" s="25" t="s">
        <v>391</v>
      </c>
      <c r="H1065" s="25" t="s">
        <v>195</v>
      </c>
      <c r="I1065" s="26">
        <v>37983</v>
      </c>
      <c r="J1065" s="27">
        <v>45612.506760090117</v>
      </c>
      <c r="K1065" s="27">
        <f t="shared" si="567"/>
        <v>23127.848700000002</v>
      </c>
      <c r="L1065" s="24">
        <v>3433</v>
      </c>
      <c r="M1065" s="24">
        <v>2718</v>
      </c>
      <c r="N1065" s="24">
        <v>2626</v>
      </c>
      <c r="O1065" s="24">
        <f t="shared" si="568"/>
        <v>5344</v>
      </c>
      <c r="P1065" s="28">
        <v>60.89</v>
      </c>
      <c r="Q1065" s="28">
        <f t="shared" si="569"/>
        <v>0.58311453475105401</v>
      </c>
      <c r="R1065" s="29">
        <v>0.3194289193013517</v>
      </c>
      <c r="S1065" s="29">
        <v>0.34468220560963225</v>
      </c>
      <c r="T1065" s="29">
        <v>0.62565477329952313</v>
      </c>
      <c r="U1065" s="28" t="s">
        <v>96</v>
      </c>
      <c r="V1065" s="28" t="s">
        <v>97</v>
      </c>
      <c r="W1065" s="28">
        <v>0.7566832022260791</v>
      </c>
      <c r="X1065" s="27">
        <v>34514.217676783672</v>
      </c>
      <c r="Y1065" s="30">
        <f t="shared" si="570"/>
        <v>2.7639945089168705E-3</v>
      </c>
      <c r="Z1065" s="27">
        <f t="shared" si="571"/>
        <v>33399.217676783672</v>
      </c>
      <c r="AA1065" s="27">
        <v>0</v>
      </c>
      <c r="AB1065" s="27">
        <v>1027</v>
      </c>
      <c r="AC1065" s="27">
        <v>109</v>
      </c>
      <c r="AD1065" s="27">
        <v>0</v>
      </c>
      <c r="AE1065" s="27">
        <v>0</v>
      </c>
      <c r="AF1065" s="27">
        <f t="shared" si="572"/>
        <v>1027</v>
      </c>
      <c r="AG1065" s="27">
        <f t="shared" si="573"/>
        <v>2</v>
      </c>
      <c r="AH1065" s="27">
        <v>0</v>
      </c>
      <c r="AI1065" s="27">
        <v>1027</v>
      </c>
      <c r="AJ1065" s="27">
        <v>109</v>
      </c>
      <c r="AK1065" s="27">
        <v>0</v>
      </c>
      <c r="AL1065" s="27">
        <v>0</v>
      </c>
      <c r="AM1065" s="27">
        <v>1027</v>
      </c>
      <c r="AN1065" s="27">
        <f t="shared" si="574"/>
        <v>2</v>
      </c>
      <c r="AO1065" s="27">
        <v>1115</v>
      </c>
      <c r="AP1065" s="30">
        <f t="shared" si="575"/>
        <v>6.4481572207621184E-4</v>
      </c>
      <c r="AQ1065" s="30">
        <f t="shared" si="576"/>
        <v>3.2385114829986033E-3</v>
      </c>
      <c r="AR1065" s="31">
        <f t="shared" si="577"/>
        <v>3.2305527259568041E-2</v>
      </c>
      <c r="AS1065" s="31">
        <f t="shared" si="565"/>
        <v>3.2305527259568041E-2</v>
      </c>
      <c r="AT1065" s="32">
        <f t="shared" si="578"/>
        <v>2.4445049816371835E-2</v>
      </c>
      <c r="AU1065" s="24">
        <v>8358.322651789269</v>
      </c>
      <c r="AV1065" s="28">
        <f t="shared" si="579"/>
        <v>0.23211517063011272</v>
      </c>
      <c r="AW1065" s="30">
        <f t="shared" si="580"/>
        <v>2.9811108926703364E-3</v>
      </c>
      <c r="AX1065" s="33">
        <f t="shared" si="581"/>
        <v>0.23211517063011272</v>
      </c>
      <c r="AY1065" s="30">
        <f t="shared" si="582"/>
        <v>-2.5740059032826682E-4</v>
      </c>
      <c r="AZ1065" s="31">
        <f t="shared" si="583"/>
        <v>0.89253386804669277</v>
      </c>
      <c r="BA1065" s="31">
        <f t="shared" si="596"/>
        <v>7331.322651789269</v>
      </c>
      <c r="BB1065" s="33">
        <f t="shared" si="584"/>
        <v>0.12287154286633692</v>
      </c>
      <c r="BC1065" s="31">
        <f t="shared" si="585"/>
        <v>0.48135931932605242</v>
      </c>
      <c r="BD1065" s="30">
        <f t="shared" si="586"/>
        <v>2.1191787868406588E-3</v>
      </c>
      <c r="BE1065" s="31">
        <f t="shared" si="587"/>
        <v>0.9502662174803731</v>
      </c>
      <c r="BF1065" s="31">
        <f t="shared" si="588"/>
        <v>0.56990447140512301</v>
      </c>
      <c r="BG1065" s="31">
        <f t="shared" si="589"/>
        <v>0.86492270235340762</v>
      </c>
      <c r="BH1065" s="24">
        <v>97.51</v>
      </c>
      <c r="BI1065" s="24">
        <v>56.4317881339</v>
      </c>
      <c r="BJ1065" s="24">
        <f t="shared" si="595"/>
        <v>808.27682886570688</v>
      </c>
      <c r="BK1065" s="28">
        <f t="shared" si="597"/>
        <v>0.40413841443285342</v>
      </c>
      <c r="BL1065" s="28" t="str">
        <f t="shared" si="590"/>
        <v>TRUETRUE</v>
      </c>
      <c r="BM1065" s="24" t="str">
        <f t="shared" si="591"/>
        <v>TRUETRUE</v>
      </c>
      <c r="BN1065" s="28">
        <v>0.59920000000000007</v>
      </c>
      <c r="BO1065" s="28">
        <f t="shared" si="592"/>
        <v>0.53262222222222233</v>
      </c>
      <c r="BP1065" s="24">
        <v>11.14</v>
      </c>
      <c r="BQ1065" s="24">
        <f t="shared" si="594"/>
        <v>424.84615384615387</v>
      </c>
      <c r="BR1065" s="24">
        <v>26</v>
      </c>
      <c r="BS1065" s="28">
        <v>28.830000000000002</v>
      </c>
      <c r="BT1065" s="28">
        <v>10950.498900000001</v>
      </c>
      <c r="BU1065" s="24">
        <v>1.2</v>
      </c>
      <c r="BV1065" s="28">
        <v>41.35</v>
      </c>
      <c r="BW1065" s="28">
        <v>15705.970500000001</v>
      </c>
      <c r="BX1065" s="24">
        <v>13797</v>
      </c>
      <c r="BY1065" s="24">
        <v>23024</v>
      </c>
      <c r="BZ1065" s="24">
        <v>1162</v>
      </c>
      <c r="CA1065" s="24">
        <v>11273</v>
      </c>
      <c r="CB1065" s="24">
        <v>5010</v>
      </c>
      <c r="CC1065" s="24">
        <v>21700</v>
      </c>
      <c r="CD1065" s="24">
        <v>64.97</v>
      </c>
      <c r="CE1065" s="24">
        <v>24.62</v>
      </c>
      <c r="CF1065" s="24">
        <v>101.78</v>
      </c>
      <c r="CG1065" s="24">
        <v>37039</v>
      </c>
      <c r="CH1065" s="24">
        <v>944</v>
      </c>
      <c r="CI1065" s="24">
        <v>2.4900000000000002</v>
      </c>
      <c r="CJ1065" s="24" t="s">
        <v>98</v>
      </c>
      <c r="CK1065" s="24">
        <v>8953</v>
      </c>
      <c r="CL1065" s="28">
        <v>1.01</v>
      </c>
      <c r="CM1065" s="28">
        <v>4.28</v>
      </c>
      <c r="CN1065" s="24">
        <v>2706</v>
      </c>
      <c r="CO1065" s="24">
        <v>30.26</v>
      </c>
      <c r="CP1065" s="24">
        <v>2671</v>
      </c>
      <c r="CQ1065" s="24">
        <v>6674</v>
      </c>
      <c r="CR1065" s="24">
        <v>1701</v>
      </c>
      <c r="CS1065" s="24">
        <v>11046</v>
      </c>
      <c r="CT1065" s="24">
        <v>2428</v>
      </c>
      <c r="CU1065" s="24">
        <v>4947</v>
      </c>
      <c r="CV1065" s="24">
        <v>3019</v>
      </c>
      <c r="CW1065" s="24">
        <v>1319</v>
      </c>
      <c r="CX1065" s="24">
        <v>61.92</v>
      </c>
      <c r="CY1065" s="24">
        <v>92.14</v>
      </c>
      <c r="CZ1065" s="24">
        <v>73.42</v>
      </c>
      <c r="DA1065" s="24">
        <v>26.56</v>
      </c>
      <c r="DB1065" s="24">
        <v>3173</v>
      </c>
      <c r="DC1065" s="24">
        <v>9.32</v>
      </c>
      <c r="DD1065" s="24">
        <v>28.07</v>
      </c>
      <c r="DE1065" s="24">
        <v>2331</v>
      </c>
      <c r="DF1065" s="24">
        <v>26.07</v>
      </c>
      <c r="DG1065" s="24">
        <v>40.19</v>
      </c>
      <c r="DH1065" s="24">
        <v>8.2899999999999991</v>
      </c>
    </row>
    <row r="1066" spans="1:112" ht="12.3" customHeight="1">
      <c r="A1066" s="24">
        <v>1079</v>
      </c>
      <c r="B1066" s="24" t="s">
        <v>195</v>
      </c>
      <c r="C1066" s="24" t="s">
        <v>196</v>
      </c>
      <c r="D1066" s="25" t="s">
        <v>176</v>
      </c>
      <c r="E1066" s="25" t="s">
        <v>513</v>
      </c>
      <c r="F1066" s="25" t="s">
        <v>172</v>
      </c>
      <c r="G1066" s="25" t="s">
        <v>514</v>
      </c>
      <c r="H1066" s="25" t="s">
        <v>195</v>
      </c>
      <c r="I1066" s="26">
        <v>39152</v>
      </c>
      <c r="J1066" s="27">
        <v>53235.992774443839</v>
      </c>
      <c r="K1066" s="27">
        <f t="shared" si="567"/>
        <v>9694.0352000000003</v>
      </c>
      <c r="L1066" s="24">
        <v>6849</v>
      </c>
      <c r="M1066" s="24">
        <v>1803</v>
      </c>
      <c r="N1066" s="24">
        <v>452</v>
      </c>
      <c r="O1066" s="24">
        <f t="shared" si="568"/>
        <v>2255</v>
      </c>
      <c r="P1066" s="28">
        <v>24.76</v>
      </c>
      <c r="Q1066" s="28">
        <f t="shared" si="569"/>
        <v>0.39507336781652402</v>
      </c>
      <c r="R1066" s="29">
        <v>0.48195191561939321</v>
      </c>
      <c r="S1066" s="29">
        <v>0.10704638552787354</v>
      </c>
      <c r="T1066" s="29">
        <v>0.42778189180843473</v>
      </c>
      <c r="U1066" s="28" t="s">
        <v>515</v>
      </c>
      <c r="V1066" s="28" t="s">
        <v>129</v>
      </c>
      <c r="W1066" s="28">
        <v>0.32708629337975115</v>
      </c>
      <c r="X1066" s="27">
        <v>17412.763550984051</v>
      </c>
      <c r="Y1066" s="30">
        <f t="shared" si="570"/>
        <v>1.3944625165982552E-3</v>
      </c>
      <c r="Z1066" s="27">
        <f t="shared" si="571"/>
        <v>17412.763550984051</v>
      </c>
      <c r="AA1066" s="27">
        <v>0</v>
      </c>
      <c r="AB1066" s="27">
        <v>0</v>
      </c>
      <c r="AC1066" s="27">
        <v>199</v>
      </c>
      <c r="AD1066" s="27">
        <v>0</v>
      </c>
      <c r="AE1066" s="27">
        <v>19889</v>
      </c>
      <c r="AF1066" s="27">
        <f t="shared" si="572"/>
        <v>19889</v>
      </c>
      <c r="AG1066" s="27">
        <f t="shared" si="573"/>
        <v>2</v>
      </c>
      <c r="AH1066" s="27">
        <v>0</v>
      </c>
      <c r="AI1066" s="27">
        <v>0</v>
      </c>
      <c r="AJ1066" s="27">
        <v>0</v>
      </c>
      <c r="AK1066" s="27">
        <v>0</v>
      </c>
      <c r="AL1066" s="27">
        <v>19889</v>
      </c>
      <c r="AM1066" s="27">
        <v>19889</v>
      </c>
      <c r="AN1066" s="27">
        <f t="shared" si="574"/>
        <v>1</v>
      </c>
      <c r="AO1066" s="27">
        <v>0</v>
      </c>
      <c r="AP1066" s="30">
        <f t="shared" si="575"/>
        <v>0</v>
      </c>
      <c r="AQ1066" s="30">
        <f t="shared" si="576"/>
        <v>0</v>
      </c>
      <c r="AR1066" s="31">
        <f t="shared" si="577"/>
        <v>0</v>
      </c>
      <c r="AS1066" s="31">
        <f t="shared" si="565"/>
        <v>0</v>
      </c>
      <c r="AT1066" s="32">
        <f t="shared" si="578"/>
        <v>0</v>
      </c>
      <c r="AU1066" s="24">
        <v>5641.9114745073275</v>
      </c>
      <c r="AV1066" s="28">
        <f t="shared" si="579"/>
        <v>0.15667895331905121</v>
      </c>
      <c r="AW1066" s="30">
        <f t="shared" si="580"/>
        <v>2.0122654332487473E-3</v>
      </c>
      <c r="AX1066" s="33">
        <f t="shared" si="581"/>
        <v>0.15667895331905121</v>
      </c>
      <c r="AY1066" s="30">
        <f t="shared" si="582"/>
        <v>2.0122654332487473E-3</v>
      </c>
      <c r="AZ1066" s="31">
        <f t="shared" si="583"/>
        <v>0.91115221138627689</v>
      </c>
      <c r="BA1066" s="31">
        <f t="shared" si="596"/>
        <v>5641.9114745073275</v>
      </c>
      <c r="BB1066" s="33">
        <f t="shared" si="584"/>
        <v>0</v>
      </c>
      <c r="BC1066" s="31">
        <f t="shared" si="585"/>
        <v>0.51659436010824045</v>
      </c>
      <c r="BD1066" s="30">
        <f t="shared" si="586"/>
        <v>1.3944625165982552E-3</v>
      </c>
      <c r="BE1066" s="31">
        <f t="shared" si="587"/>
        <v>0.94745989662851549</v>
      </c>
      <c r="BF1066" s="31">
        <f t="shared" si="588"/>
        <v>0.42531355084162165</v>
      </c>
      <c r="BG1066" s="31">
        <f t="shared" si="589"/>
        <v>0.6454824697803766</v>
      </c>
      <c r="BH1066" s="24">
        <v>96.29</v>
      </c>
      <c r="BI1066" s="24">
        <v>107.348848323</v>
      </c>
      <c r="BJ1066" s="24">
        <f t="shared" si="595"/>
        <v>495.91582589002752</v>
      </c>
      <c r="BK1066" s="28">
        <f t="shared" si="597"/>
        <v>0.24795791294501376</v>
      </c>
      <c r="BL1066" s="28" t="str">
        <f t="shared" si="590"/>
        <v>FALSETRUE</v>
      </c>
      <c r="BM1066" s="24" t="str">
        <f t="shared" si="591"/>
        <v>TRUETRUE</v>
      </c>
      <c r="BN1066" s="28">
        <v>0.41149999999999998</v>
      </c>
      <c r="BO1066" s="28">
        <f t="shared" si="592"/>
        <v>0.36577777777777776</v>
      </c>
      <c r="BP1066" s="24">
        <v>3.93</v>
      </c>
      <c r="BQ1066" s="24">
        <f t="shared" si="594"/>
        <v>344.98</v>
      </c>
      <c r="BR1066" s="24">
        <v>50</v>
      </c>
      <c r="BS1066" s="28">
        <v>5.6300000000000008</v>
      </c>
      <c r="BT1066" s="28">
        <v>2204.2576000000004</v>
      </c>
      <c r="BU1066" s="24">
        <v>0.3</v>
      </c>
      <c r="BV1066" s="28">
        <v>6.5499999999999989</v>
      </c>
      <c r="BW1066" s="28">
        <v>2564.4559999999997</v>
      </c>
      <c r="BX1066" s="24">
        <v>10851</v>
      </c>
      <c r="BY1066" s="24">
        <v>26372</v>
      </c>
      <c r="BZ1066" s="24">
        <v>1929</v>
      </c>
      <c r="CA1066" s="24">
        <v>8669</v>
      </c>
      <c r="CB1066" s="24">
        <v>4403</v>
      </c>
      <c r="CC1066" s="24">
        <v>26080</v>
      </c>
      <c r="CD1066" s="24">
        <v>48.46</v>
      </c>
      <c r="CE1066" s="24">
        <v>28.62</v>
      </c>
      <c r="CF1066" s="24">
        <v>100.57</v>
      </c>
      <c r="CG1066" s="24">
        <v>37700</v>
      </c>
      <c r="CH1066" s="24">
        <v>1452</v>
      </c>
      <c r="CI1066" s="24">
        <v>3.71</v>
      </c>
      <c r="CJ1066" s="24" t="s">
        <v>98</v>
      </c>
      <c r="CK1066" s="24">
        <v>9354</v>
      </c>
      <c r="CL1066" s="28">
        <v>1.03</v>
      </c>
      <c r="CM1066" s="28">
        <v>4.3</v>
      </c>
      <c r="CN1066" s="24">
        <v>3022</v>
      </c>
      <c r="CO1066" s="24">
        <v>32.46</v>
      </c>
      <c r="CP1066" s="24">
        <v>4500</v>
      </c>
      <c r="CQ1066" s="24">
        <v>8043</v>
      </c>
      <c r="CR1066" s="24">
        <v>4706</v>
      </c>
      <c r="CS1066" s="24">
        <v>17249</v>
      </c>
      <c r="CT1066" s="24">
        <v>2132</v>
      </c>
      <c r="CU1066" s="24">
        <v>4326</v>
      </c>
      <c r="CV1066" s="24">
        <v>3111</v>
      </c>
      <c r="CW1066" s="24">
        <v>3231</v>
      </c>
      <c r="CX1066" s="24">
        <v>73.44</v>
      </c>
      <c r="CY1066" s="24">
        <v>97.37</v>
      </c>
      <c r="CZ1066" s="24">
        <v>85.35</v>
      </c>
      <c r="DA1066" s="24">
        <v>55.64</v>
      </c>
      <c r="DB1066" s="24">
        <v>1259</v>
      </c>
      <c r="DC1066" s="24">
        <v>3.02</v>
      </c>
      <c r="DD1066" s="24">
        <v>15.15</v>
      </c>
      <c r="DE1066" s="24">
        <v>430</v>
      </c>
      <c r="DF1066" s="24">
        <v>4.62</v>
      </c>
      <c r="DG1066" s="24">
        <v>6.21</v>
      </c>
      <c r="DH1066" s="24">
        <v>4.17</v>
      </c>
    </row>
    <row r="1067" spans="1:112" ht="12.3" customHeight="1">
      <c r="A1067" s="24">
        <v>1080</v>
      </c>
      <c r="B1067" s="24" t="s">
        <v>195</v>
      </c>
      <c r="C1067" s="24" t="s">
        <v>196</v>
      </c>
      <c r="D1067" s="25" t="s">
        <v>176</v>
      </c>
      <c r="E1067" s="25" t="s">
        <v>513</v>
      </c>
      <c r="F1067" s="25" t="s">
        <v>2255</v>
      </c>
      <c r="G1067" s="25" t="s">
        <v>2256</v>
      </c>
      <c r="H1067" s="25" t="s">
        <v>195</v>
      </c>
      <c r="I1067" s="26">
        <v>8012</v>
      </c>
      <c r="J1067" s="27">
        <v>10894.124798448203</v>
      </c>
      <c r="K1067" s="27">
        <f t="shared" si="567"/>
        <v>2341.1063999999997</v>
      </c>
      <c r="L1067" s="24">
        <v>1420</v>
      </c>
      <c r="M1067" s="24">
        <v>429</v>
      </c>
      <c r="N1067" s="24">
        <v>157</v>
      </c>
      <c r="O1067" s="24">
        <f t="shared" si="568"/>
        <v>586</v>
      </c>
      <c r="P1067" s="28">
        <v>29.22</v>
      </c>
      <c r="Q1067" s="28">
        <f t="shared" si="569"/>
        <v>0.41507151470519865</v>
      </c>
      <c r="R1067" s="29">
        <v>0.48195191561939321</v>
      </c>
      <c r="S1067" s="29">
        <v>0.10704638552787354</v>
      </c>
      <c r="T1067" s="29">
        <v>0.42778189180843473</v>
      </c>
      <c r="U1067" s="28" t="s">
        <v>515</v>
      </c>
      <c r="V1067" s="28" t="s">
        <v>129</v>
      </c>
      <c r="W1067" s="28">
        <v>0.38600409905316357</v>
      </c>
      <c r="X1067" s="27">
        <v>4205.1768277977262</v>
      </c>
      <c r="Y1067" s="30">
        <f t="shared" si="570"/>
        <v>3.3676225171621851E-4</v>
      </c>
      <c r="Z1067" s="27">
        <f t="shared" si="571"/>
        <v>4205.1768277977262</v>
      </c>
      <c r="AA1067" s="27">
        <v>0</v>
      </c>
      <c r="AB1067" s="27">
        <v>0</v>
      </c>
      <c r="AC1067" s="27">
        <v>0</v>
      </c>
      <c r="AD1067" s="27">
        <v>0</v>
      </c>
      <c r="AE1067" s="27">
        <v>0</v>
      </c>
      <c r="AF1067" s="27">
        <f t="shared" si="572"/>
        <v>0</v>
      </c>
      <c r="AG1067" s="27">
        <f t="shared" si="573"/>
        <v>0</v>
      </c>
      <c r="AH1067" s="27">
        <v>0</v>
      </c>
      <c r="AI1067" s="27">
        <v>0</v>
      </c>
      <c r="AJ1067" s="27">
        <v>0</v>
      </c>
      <c r="AK1067" s="27">
        <v>0</v>
      </c>
      <c r="AL1067" s="27">
        <v>0</v>
      </c>
      <c r="AM1067" s="27">
        <v>0</v>
      </c>
      <c r="AN1067" s="27">
        <f t="shared" si="574"/>
        <v>0</v>
      </c>
      <c r="AO1067" s="27">
        <v>0</v>
      </c>
      <c r="AP1067" s="30">
        <f t="shared" si="575"/>
        <v>0</v>
      </c>
      <c r="AQ1067" s="30">
        <f t="shared" si="576"/>
        <v>0</v>
      </c>
      <c r="AR1067" s="31">
        <f t="shared" si="577"/>
        <v>0</v>
      </c>
      <c r="AS1067" s="31">
        <f t="shared" si="565"/>
        <v>0</v>
      </c>
      <c r="AT1067" s="32">
        <f t="shared" si="578"/>
        <v>0</v>
      </c>
      <c r="AU1067" s="24">
        <v>765.83213252147652</v>
      </c>
      <c r="AV1067" s="28">
        <f t="shared" si="579"/>
        <v>2.1267575268369452E-2</v>
      </c>
      <c r="AW1067" s="30">
        <f t="shared" si="580"/>
        <v>2.7314457784517293E-4</v>
      </c>
      <c r="AX1067" s="33">
        <f t="shared" si="581"/>
        <v>2.1267575268369452E-2</v>
      </c>
      <c r="AY1067" s="30">
        <f t="shared" si="582"/>
        <v>2.7314457784517293E-4</v>
      </c>
      <c r="AZ1067" s="31">
        <f t="shared" si="583"/>
        <v>0.89688599386414802</v>
      </c>
      <c r="BA1067" s="31">
        <f t="shared" si="596"/>
        <v>765.83213252147652</v>
      </c>
      <c r="BB1067" s="33">
        <f t="shared" si="584"/>
        <v>0</v>
      </c>
      <c r="BC1067" s="31">
        <f t="shared" si="585"/>
        <v>0.46670182825063683</v>
      </c>
      <c r="BD1067" s="30">
        <f t="shared" si="586"/>
        <v>3.3676225171621851E-4</v>
      </c>
      <c r="BE1067" s="31">
        <f t="shared" si="587"/>
        <v>0.94336416091754405</v>
      </c>
      <c r="BF1067" s="31">
        <f t="shared" si="588"/>
        <v>0.44323500740747462</v>
      </c>
      <c r="BG1067" s="31">
        <f t="shared" si="589"/>
        <v>0.67268119416453387</v>
      </c>
      <c r="BH1067" s="24">
        <v>31.74</v>
      </c>
      <c r="BI1067" s="24">
        <v>524.96742851500005</v>
      </c>
      <c r="BJ1067" s="24">
        <f t="shared" si="595"/>
        <v>20.75200137514231</v>
      </c>
      <c r="BK1067" s="28">
        <f t="shared" si="597"/>
        <v>1.0376000687571154E-2</v>
      </c>
      <c r="BL1067" s="28" t="str">
        <f t="shared" si="590"/>
        <v>FALSEFALSE</v>
      </c>
      <c r="BM1067" s="24" t="str">
        <f t="shared" si="591"/>
        <v>FALSEFALSE</v>
      </c>
      <c r="BN1067" s="28">
        <v>0.48649999999999999</v>
      </c>
      <c r="BO1067" s="28">
        <f t="shared" si="592"/>
        <v>0.43244444444444441</v>
      </c>
      <c r="BP1067" s="24">
        <v>8.83</v>
      </c>
      <c r="BQ1067" s="24">
        <f t="shared" si="594"/>
        <v>141.71428571428572</v>
      </c>
      <c r="BR1067" s="24">
        <v>14</v>
      </c>
      <c r="BS1067" s="28">
        <v>27.1</v>
      </c>
      <c r="BT1067" s="28">
        <v>2171.252</v>
      </c>
      <c r="BU1067" s="24">
        <v>0.85</v>
      </c>
      <c r="BV1067" s="28">
        <v>28.6</v>
      </c>
      <c r="BW1067" s="28">
        <v>2291.4320000000002</v>
      </c>
      <c r="BX1067" s="24">
        <v>2498</v>
      </c>
      <c r="BY1067" s="24">
        <v>5135</v>
      </c>
      <c r="BZ1067" s="24">
        <v>379</v>
      </c>
      <c r="CA1067" s="24">
        <v>2006</v>
      </c>
      <c r="CB1067" s="24">
        <v>1007</v>
      </c>
      <c r="CC1067" s="24">
        <v>4999</v>
      </c>
      <c r="CD1067" s="24">
        <v>56.03</v>
      </c>
      <c r="CE1067" s="24">
        <v>27.31</v>
      </c>
      <c r="CF1067" s="24">
        <v>109.9</v>
      </c>
      <c r="CG1067" s="24">
        <v>2543</v>
      </c>
      <c r="CH1067" s="24">
        <v>5469</v>
      </c>
      <c r="CI1067" s="24">
        <v>68.260000000000005</v>
      </c>
      <c r="CJ1067" s="24" t="s">
        <v>1980</v>
      </c>
      <c r="CK1067" s="24">
        <v>2035</v>
      </c>
      <c r="CL1067" s="28">
        <v>1.02</v>
      </c>
      <c r="CM1067" s="28">
        <v>4</v>
      </c>
      <c r="CN1067" s="24">
        <v>500</v>
      </c>
      <c r="CO1067" s="24">
        <v>24.62</v>
      </c>
      <c r="CP1067" s="24">
        <v>414</v>
      </c>
      <c r="CQ1067" s="24">
        <v>950</v>
      </c>
      <c r="CR1067" s="24">
        <v>620</v>
      </c>
      <c r="CS1067" s="24">
        <v>1984</v>
      </c>
      <c r="CT1067" s="24">
        <v>457</v>
      </c>
      <c r="CU1067" s="24">
        <v>947</v>
      </c>
      <c r="CV1067" s="24">
        <v>640</v>
      </c>
      <c r="CW1067" s="24">
        <v>428</v>
      </c>
      <c r="CX1067" s="24">
        <v>69.45</v>
      </c>
      <c r="CY1067" s="24">
        <v>94.23</v>
      </c>
      <c r="CZ1067" s="24">
        <v>76.010000000000005</v>
      </c>
      <c r="DA1067" s="24">
        <v>39.93</v>
      </c>
      <c r="DB1067" s="24">
        <v>560</v>
      </c>
      <c r="DC1067" s="24">
        <v>7.14</v>
      </c>
      <c r="DD1067" s="24">
        <v>16.739999999999998</v>
      </c>
      <c r="DE1067" s="24">
        <v>86</v>
      </c>
      <c r="DF1067" s="24">
        <v>4.2300000000000004</v>
      </c>
      <c r="DG1067" s="24">
        <v>9.8000000000000007</v>
      </c>
      <c r="DH1067" s="24">
        <v>6.28</v>
      </c>
    </row>
    <row r="1068" spans="1:112" ht="12.3" customHeight="1">
      <c r="A1068" s="24">
        <v>1081</v>
      </c>
      <c r="B1068" s="24" t="s">
        <v>195</v>
      </c>
      <c r="C1068" s="24" t="s">
        <v>196</v>
      </c>
      <c r="D1068" s="25" t="s">
        <v>176</v>
      </c>
      <c r="E1068" s="25" t="s">
        <v>513</v>
      </c>
      <c r="F1068" s="25" t="s">
        <v>2381</v>
      </c>
      <c r="G1068" s="25" t="s">
        <v>2382</v>
      </c>
      <c r="H1068" s="25" t="s">
        <v>195</v>
      </c>
      <c r="I1068" s="26">
        <v>4909</v>
      </c>
      <c r="J1068" s="27">
        <v>6674.8949869673279</v>
      </c>
      <c r="K1068" s="27">
        <f t="shared" si="567"/>
        <v>1169.8147000000001</v>
      </c>
      <c r="L1068" s="24">
        <v>978</v>
      </c>
      <c r="M1068" s="24">
        <v>256</v>
      </c>
      <c r="N1068" s="24">
        <v>50</v>
      </c>
      <c r="O1068" s="24">
        <f t="shared" si="568"/>
        <v>306</v>
      </c>
      <c r="P1068" s="28">
        <v>23.830000000000002</v>
      </c>
      <c r="Q1068" s="28">
        <f t="shared" si="569"/>
        <v>0.3905430222918731</v>
      </c>
      <c r="R1068" s="29">
        <v>0.48195191561939321</v>
      </c>
      <c r="S1068" s="29">
        <v>0.10704638552787354</v>
      </c>
      <c r="T1068" s="29">
        <v>0.42778189180843473</v>
      </c>
      <c r="U1068" s="28" t="s">
        <v>515</v>
      </c>
      <c r="V1068" s="28" t="s">
        <v>129</v>
      </c>
      <c r="W1068" s="28">
        <v>0.31480074197251495</v>
      </c>
      <c r="X1068" s="27">
        <v>2101.2618944859355</v>
      </c>
      <c r="Y1068" s="30">
        <f t="shared" si="570"/>
        <v>1.682748944954969E-4</v>
      </c>
      <c r="Z1068" s="27">
        <f t="shared" si="571"/>
        <v>2101.2618944859355</v>
      </c>
      <c r="AA1068" s="27">
        <v>0</v>
      </c>
      <c r="AB1068" s="27">
        <v>0</v>
      </c>
      <c r="AC1068" s="27">
        <v>0</v>
      </c>
      <c r="AD1068" s="27">
        <v>0</v>
      </c>
      <c r="AE1068" s="27">
        <v>0</v>
      </c>
      <c r="AF1068" s="27">
        <f t="shared" si="572"/>
        <v>0</v>
      </c>
      <c r="AG1068" s="27">
        <f t="shared" si="573"/>
        <v>0</v>
      </c>
      <c r="AH1068" s="27">
        <v>0</v>
      </c>
      <c r="AI1068" s="27">
        <v>0</v>
      </c>
      <c r="AJ1068" s="27">
        <v>0</v>
      </c>
      <c r="AK1068" s="27">
        <v>0</v>
      </c>
      <c r="AL1068" s="27">
        <v>0</v>
      </c>
      <c r="AM1068" s="27">
        <v>0</v>
      </c>
      <c r="AN1068" s="27">
        <f t="shared" si="574"/>
        <v>0</v>
      </c>
      <c r="AO1068" s="27">
        <v>0</v>
      </c>
      <c r="AP1068" s="30">
        <f t="shared" si="575"/>
        <v>0</v>
      </c>
      <c r="AQ1068" s="30">
        <f t="shared" si="576"/>
        <v>0</v>
      </c>
      <c r="AR1068" s="31">
        <f t="shared" si="577"/>
        <v>0</v>
      </c>
      <c r="AS1068" s="31">
        <f t="shared" si="565"/>
        <v>0</v>
      </c>
      <c r="AT1068" s="32">
        <f t="shared" si="578"/>
        <v>0</v>
      </c>
      <c r="AU1068" s="24">
        <v>501.79238270418881</v>
      </c>
      <c r="AV1068" s="28">
        <f t="shared" si="579"/>
        <v>1.393504766262404E-2</v>
      </c>
      <c r="AW1068" s="30">
        <f t="shared" si="580"/>
        <v>1.7897116446183515E-4</v>
      </c>
      <c r="AX1068" s="33">
        <f t="shared" si="581"/>
        <v>1.393504766262404E-2</v>
      </c>
      <c r="AY1068" s="30">
        <f t="shared" si="582"/>
        <v>1.7897116446183515E-4</v>
      </c>
      <c r="AZ1068" s="31">
        <f t="shared" si="583"/>
        <v>0.8961134780289467</v>
      </c>
      <c r="BA1068" s="31">
        <f t="shared" si="596"/>
        <v>501.79238270418881</v>
      </c>
      <c r="BB1068" s="33">
        <f t="shared" si="584"/>
        <v>0</v>
      </c>
      <c r="BC1068" s="31">
        <f t="shared" si="585"/>
        <v>0.46400014710365461</v>
      </c>
      <c r="BD1068" s="30">
        <f t="shared" si="586"/>
        <v>1.682748944954969E-4</v>
      </c>
      <c r="BE1068" s="31">
        <f t="shared" si="587"/>
        <v>0.94271172685023008</v>
      </c>
      <c r="BF1068" s="31">
        <f t="shared" si="588"/>
        <v>0.41922691457241346</v>
      </c>
      <c r="BG1068" s="31">
        <f t="shared" si="589"/>
        <v>0.63624500954914509</v>
      </c>
      <c r="BH1068" s="24">
        <v>0</v>
      </c>
      <c r="BI1068" s="24">
        <v>625.09320414299998</v>
      </c>
      <c r="BJ1068" s="24">
        <f t="shared" si="595"/>
        <v>10.67823956927924</v>
      </c>
      <c r="BK1068" s="28">
        <f t="shared" si="597"/>
        <v>5.3391197846396204E-3</v>
      </c>
      <c r="BL1068" s="28" t="str">
        <f t="shared" si="590"/>
        <v>FALSEFALSE</v>
      </c>
      <c r="BM1068" s="24" t="str">
        <f t="shared" si="591"/>
        <v>FALSEFALSE</v>
      </c>
      <c r="BN1068" s="28">
        <v>0.45729999999999998</v>
      </c>
      <c r="BO1068" s="28">
        <f t="shared" si="592"/>
        <v>0.4064888888888889</v>
      </c>
      <c r="BP1068" s="24">
        <v>6.42</v>
      </c>
      <c r="BQ1068" s="24">
        <f t="shared" si="594"/>
        <v>144.90909090909091</v>
      </c>
      <c r="BR1068" s="24">
        <v>11</v>
      </c>
      <c r="BS1068" s="28">
        <v>22.939999999999998</v>
      </c>
      <c r="BT1068" s="28">
        <v>1126.1245999999999</v>
      </c>
      <c r="BU1068" s="24">
        <v>1.6</v>
      </c>
      <c r="BV1068" s="28">
        <v>18.900000000000002</v>
      </c>
      <c r="BW1068" s="28">
        <v>927.80100000000004</v>
      </c>
      <c r="BX1068" s="24">
        <v>1478</v>
      </c>
      <c r="BY1068" s="24">
        <v>3232</v>
      </c>
      <c r="BZ1068" s="24">
        <v>199</v>
      </c>
      <c r="CA1068" s="24">
        <v>1162</v>
      </c>
      <c r="CB1068" s="24">
        <v>619</v>
      </c>
      <c r="CC1068" s="24">
        <v>3128</v>
      </c>
      <c r="CD1068" s="24">
        <v>51.89</v>
      </c>
      <c r="CE1068" s="24">
        <v>27.62</v>
      </c>
      <c r="CF1068" s="24">
        <v>106.43</v>
      </c>
      <c r="CG1068" s="24">
        <v>0</v>
      </c>
      <c r="CH1068" s="24">
        <v>4909</v>
      </c>
      <c r="CI1068" s="24">
        <v>100</v>
      </c>
      <c r="CJ1068" s="24" t="s">
        <v>1980</v>
      </c>
      <c r="CK1068" s="24">
        <v>1320</v>
      </c>
      <c r="CL1068" s="28">
        <v>1.01</v>
      </c>
      <c r="CM1068" s="28">
        <v>3.74</v>
      </c>
      <c r="CN1068" s="24">
        <v>318</v>
      </c>
      <c r="CO1068" s="24">
        <v>24.11</v>
      </c>
      <c r="CP1068" s="24">
        <v>372</v>
      </c>
      <c r="CQ1068" s="24">
        <v>762</v>
      </c>
      <c r="CR1068" s="24">
        <v>460</v>
      </c>
      <c r="CS1068" s="24">
        <v>1594</v>
      </c>
      <c r="CT1068" s="24">
        <v>263</v>
      </c>
      <c r="CU1068" s="24">
        <v>608</v>
      </c>
      <c r="CV1068" s="24">
        <v>428</v>
      </c>
      <c r="CW1068" s="24">
        <v>318</v>
      </c>
      <c r="CX1068" s="24">
        <v>67.44</v>
      </c>
      <c r="CY1068" s="24">
        <v>97.75</v>
      </c>
      <c r="CZ1068" s="24">
        <v>86.64</v>
      </c>
      <c r="DA1068" s="24">
        <v>47.75</v>
      </c>
      <c r="DB1068" s="24">
        <v>253</v>
      </c>
      <c r="DC1068" s="24">
        <v>3.15</v>
      </c>
      <c r="DD1068" s="24">
        <v>14.18</v>
      </c>
      <c r="DE1068" s="24">
        <v>28</v>
      </c>
      <c r="DF1068" s="24">
        <v>2.12</v>
      </c>
      <c r="DG1068" s="24">
        <v>4.4000000000000004</v>
      </c>
      <c r="DH1068" s="24">
        <v>6.23</v>
      </c>
    </row>
    <row r="1069" spans="1:112" ht="12.3" customHeight="1">
      <c r="A1069" s="24">
        <v>1082</v>
      </c>
      <c r="B1069" s="24" t="s">
        <v>195</v>
      </c>
      <c r="C1069" s="24" t="s">
        <v>196</v>
      </c>
      <c r="D1069" s="25" t="s">
        <v>176</v>
      </c>
      <c r="E1069" s="25" t="s">
        <v>513</v>
      </c>
      <c r="F1069" s="25" t="s">
        <v>275</v>
      </c>
      <c r="G1069" s="25" t="s">
        <v>1997</v>
      </c>
      <c r="H1069" s="25" t="s">
        <v>195</v>
      </c>
      <c r="I1069" s="26">
        <v>11640</v>
      </c>
      <c r="J1069" s="27">
        <v>15827.210765593745</v>
      </c>
      <c r="K1069" s="27">
        <f t="shared" si="567"/>
        <v>7008.4439999999995</v>
      </c>
      <c r="L1069" s="24">
        <v>1124</v>
      </c>
      <c r="M1069" s="24">
        <v>1206</v>
      </c>
      <c r="N1069" s="24">
        <v>495</v>
      </c>
      <c r="O1069" s="24">
        <f t="shared" si="568"/>
        <v>1701</v>
      </c>
      <c r="P1069" s="28">
        <v>60.209999999999994</v>
      </c>
      <c r="Q1069" s="28">
        <f t="shared" si="569"/>
        <v>0.60208415881992483</v>
      </c>
      <c r="R1069" s="29">
        <v>0.48195191561939321</v>
      </c>
      <c r="S1069" s="29">
        <v>0.10704638552787354</v>
      </c>
      <c r="T1069" s="29">
        <v>0.42778189180843473</v>
      </c>
      <c r="U1069" s="28" t="s">
        <v>515</v>
      </c>
      <c r="V1069" s="28" t="s">
        <v>129</v>
      </c>
      <c r="W1069" s="28">
        <v>0.79539037659106693</v>
      </c>
      <c r="X1069" s="27">
        <v>12588.811131231798</v>
      </c>
      <c r="Y1069" s="30">
        <f t="shared" si="570"/>
        <v>1.0081469951417077E-3</v>
      </c>
      <c r="Z1069" s="27">
        <f t="shared" si="571"/>
        <v>12588.811131231798</v>
      </c>
      <c r="AA1069" s="27">
        <v>0</v>
      </c>
      <c r="AB1069" s="27">
        <v>0</v>
      </c>
      <c r="AC1069" s="27">
        <v>0</v>
      </c>
      <c r="AD1069" s="27">
        <v>0</v>
      </c>
      <c r="AE1069" s="27">
        <v>0</v>
      </c>
      <c r="AF1069" s="27">
        <f t="shared" si="572"/>
        <v>0</v>
      </c>
      <c r="AG1069" s="27">
        <f t="shared" si="573"/>
        <v>0</v>
      </c>
      <c r="AH1069" s="27">
        <v>0</v>
      </c>
      <c r="AI1069" s="27">
        <v>0</v>
      </c>
      <c r="AJ1069" s="27">
        <v>0</v>
      </c>
      <c r="AK1069" s="27">
        <v>0</v>
      </c>
      <c r="AL1069" s="27">
        <v>0</v>
      </c>
      <c r="AM1069" s="27">
        <v>0</v>
      </c>
      <c r="AN1069" s="27">
        <f t="shared" si="574"/>
        <v>0</v>
      </c>
      <c r="AO1069" s="27">
        <v>0</v>
      </c>
      <c r="AP1069" s="30">
        <f t="shared" si="575"/>
        <v>0</v>
      </c>
      <c r="AQ1069" s="30">
        <f t="shared" si="576"/>
        <v>0</v>
      </c>
      <c r="AR1069" s="31">
        <f t="shared" si="577"/>
        <v>0</v>
      </c>
      <c r="AS1069" s="31">
        <f t="shared" si="565"/>
        <v>0</v>
      </c>
      <c r="AT1069" s="32">
        <f t="shared" si="578"/>
        <v>0</v>
      </c>
      <c r="AU1069" s="24">
        <v>3069.4114632649271</v>
      </c>
      <c r="AV1069" s="28">
        <f t="shared" si="579"/>
        <v>8.5239227439640256E-2</v>
      </c>
      <c r="AW1069" s="30">
        <f t="shared" si="580"/>
        <v>1.0947478732790329E-3</v>
      </c>
      <c r="AX1069" s="33">
        <f t="shared" si="581"/>
        <v>8.5239227439640256E-2</v>
      </c>
      <c r="AY1069" s="30">
        <f t="shared" si="582"/>
        <v>1.0947478732790329E-3</v>
      </c>
      <c r="AZ1069" s="31">
        <f t="shared" si="583"/>
        <v>0.90362570450193314</v>
      </c>
      <c r="BA1069" s="31">
        <f t="shared" si="596"/>
        <v>3069.4114632649271</v>
      </c>
      <c r="BB1069" s="33">
        <f t="shared" si="584"/>
        <v>0</v>
      </c>
      <c r="BC1069" s="31">
        <f t="shared" si="585"/>
        <v>0.49027228252032223</v>
      </c>
      <c r="BD1069" s="30">
        <f t="shared" si="586"/>
        <v>1.0081469951417077E-3</v>
      </c>
      <c r="BE1069" s="31">
        <f t="shared" si="587"/>
        <v>0.94596396594808907</v>
      </c>
      <c r="BF1069" s="31">
        <f t="shared" si="588"/>
        <v>0.58078749651143258</v>
      </c>
      <c r="BG1069" s="31">
        <f t="shared" si="589"/>
        <v>0.88143946254221817</v>
      </c>
      <c r="BH1069" s="24">
        <v>33.89</v>
      </c>
      <c r="BI1069" s="24">
        <v>626.99046994900004</v>
      </c>
      <c r="BJ1069" s="24">
        <f t="shared" si="595"/>
        <v>25.243144073435669</v>
      </c>
      <c r="BK1069" s="28">
        <f t="shared" si="597"/>
        <v>1.2621572036717835E-2</v>
      </c>
      <c r="BL1069" s="28" t="str">
        <f t="shared" si="590"/>
        <v>TRUEFALSE</v>
      </c>
      <c r="BM1069" s="24" t="str">
        <f t="shared" si="591"/>
        <v>TRUEFALSE</v>
      </c>
      <c r="BN1069" s="28">
        <v>0.48960000000000004</v>
      </c>
      <c r="BO1069" s="28">
        <f t="shared" si="592"/>
        <v>0.43520000000000003</v>
      </c>
      <c r="BP1069" s="24">
        <v>10.75</v>
      </c>
      <c r="BQ1069" s="24">
        <f t="shared" si="594"/>
        <v>175.40909090909091</v>
      </c>
      <c r="BR1069" s="24">
        <v>22</v>
      </c>
      <c r="BS1069" s="28">
        <v>35.31</v>
      </c>
      <c r="BT1069" s="28">
        <v>4110.0840000000007</v>
      </c>
      <c r="BU1069" s="24">
        <v>4.7300000000000004</v>
      </c>
      <c r="BV1069" s="28">
        <v>84.429999999999993</v>
      </c>
      <c r="BW1069" s="28">
        <v>9827.652</v>
      </c>
      <c r="BX1069" s="24">
        <v>3642</v>
      </c>
      <c r="BY1069" s="24">
        <v>7439</v>
      </c>
      <c r="BZ1069" s="24">
        <v>559</v>
      </c>
      <c r="CA1069" s="24">
        <v>2935</v>
      </c>
      <c r="CB1069" s="24">
        <v>1494</v>
      </c>
      <c r="CC1069" s="24">
        <v>7211</v>
      </c>
      <c r="CD1069" s="24">
        <v>56.47</v>
      </c>
      <c r="CE1069" s="24">
        <v>27.03</v>
      </c>
      <c r="CF1069" s="24">
        <v>111.52</v>
      </c>
      <c r="CG1069" s="24">
        <v>3945</v>
      </c>
      <c r="CH1069" s="24">
        <v>7695</v>
      </c>
      <c r="CI1069" s="24">
        <v>66.11</v>
      </c>
      <c r="CJ1069" s="24" t="s">
        <v>1980</v>
      </c>
      <c r="CK1069" s="24">
        <v>2871</v>
      </c>
      <c r="CL1069" s="28">
        <v>1.01</v>
      </c>
      <c r="CM1069" s="28">
        <v>4.07</v>
      </c>
      <c r="CN1069" s="24">
        <v>744</v>
      </c>
      <c r="CO1069" s="24">
        <v>25.97</v>
      </c>
      <c r="CP1069" s="24">
        <v>857</v>
      </c>
      <c r="CQ1069" s="24">
        <v>1828</v>
      </c>
      <c r="CR1069" s="24">
        <v>1174</v>
      </c>
      <c r="CS1069" s="24">
        <v>3859</v>
      </c>
      <c r="CT1069" s="24">
        <v>646</v>
      </c>
      <c r="CU1069" s="24">
        <v>1391</v>
      </c>
      <c r="CV1069" s="24">
        <v>954</v>
      </c>
      <c r="CW1069" s="24">
        <v>588</v>
      </c>
      <c r="CX1069" s="24">
        <v>66.12</v>
      </c>
      <c r="CY1069" s="24">
        <v>93.11</v>
      </c>
      <c r="CZ1069" s="24">
        <v>75.47</v>
      </c>
      <c r="DA1069" s="24">
        <v>37.17</v>
      </c>
      <c r="DB1069" s="24">
        <v>993</v>
      </c>
      <c r="DC1069" s="24">
        <v>7.86</v>
      </c>
      <c r="DD1069" s="24">
        <v>18.71</v>
      </c>
      <c r="DE1069" s="24">
        <v>146</v>
      </c>
      <c r="DF1069" s="24">
        <v>5.0999999999999996</v>
      </c>
      <c r="DG1069" s="24">
        <v>43.87</v>
      </c>
      <c r="DH1069" s="24">
        <v>11.93</v>
      </c>
    </row>
    <row r="1070" spans="1:112" ht="12.3" customHeight="1">
      <c r="A1070" s="24">
        <v>1083</v>
      </c>
      <c r="B1070" s="24" t="s">
        <v>195</v>
      </c>
      <c r="C1070" s="24" t="s">
        <v>196</v>
      </c>
      <c r="D1070" s="25" t="s">
        <v>176</v>
      </c>
      <c r="E1070" s="25" t="s">
        <v>513</v>
      </c>
      <c r="F1070" s="25" t="s">
        <v>780</v>
      </c>
      <c r="G1070" s="25" t="s">
        <v>781</v>
      </c>
      <c r="H1070" s="25" t="s">
        <v>195</v>
      </c>
      <c r="I1070" s="26">
        <v>18772</v>
      </c>
      <c r="J1070" s="27">
        <v>25524.776674546887</v>
      </c>
      <c r="K1070" s="27">
        <f t="shared" si="567"/>
        <v>9879.7036000000007</v>
      </c>
      <c r="L1070" s="24">
        <v>2071</v>
      </c>
      <c r="M1070" s="24">
        <v>1489</v>
      </c>
      <c r="N1070" s="24">
        <v>812</v>
      </c>
      <c r="O1070" s="24">
        <f t="shared" si="568"/>
        <v>2301</v>
      </c>
      <c r="P1070" s="28">
        <v>52.63</v>
      </c>
      <c r="Q1070" s="28">
        <f t="shared" si="569"/>
        <v>0.54081046768751595</v>
      </c>
      <c r="R1070" s="29">
        <v>0.48195191561939321</v>
      </c>
      <c r="S1070" s="29">
        <v>0.10704638552787354</v>
      </c>
      <c r="T1070" s="29">
        <v>0.42778189180843473</v>
      </c>
      <c r="U1070" s="28" t="s">
        <v>515</v>
      </c>
      <c r="V1070" s="28" t="s">
        <v>129</v>
      </c>
      <c r="W1070" s="28">
        <v>0.69525652748692668</v>
      </c>
      <c r="X1070" s="27">
        <v>17746.267595624773</v>
      </c>
      <c r="Y1070" s="30">
        <f t="shared" si="570"/>
        <v>1.4211704477100355E-3</v>
      </c>
      <c r="Z1070" s="27">
        <f t="shared" si="571"/>
        <v>17746.267595624773</v>
      </c>
      <c r="AA1070" s="27">
        <v>0</v>
      </c>
      <c r="AB1070" s="27">
        <v>0</v>
      </c>
      <c r="AC1070" s="27">
        <v>0</v>
      </c>
      <c r="AD1070" s="27">
        <v>0</v>
      </c>
      <c r="AE1070" s="27">
        <v>0</v>
      </c>
      <c r="AF1070" s="27">
        <f t="shared" si="572"/>
        <v>0</v>
      </c>
      <c r="AG1070" s="27">
        <f t="shared" si="573"/>
        <v>0</v>
      </c>
      <c r="AH1070" s="27">
        <v>0</v>
      </c>
      <c r="AI1070" s="27">
        <v>0</v>
      </c>
      <c r="AJ1070" s="27">
        <v>0</v>
      </c>
      <c r="AK1070" s="27">
        <v>0</v>
      </c>
      <c r="AL1070" s="27">
        <v>0</v>
      </c>
      <c r="AM1070" s="27">
        <v>0</v>
      </c>
      <c r="AN1070" s="27">
        <f t="shared" si="574"/>
        <v>0</v>
      </c>
      <c r="AO1070" s="27">
        <v>0</v>
      </c>
      <c r="AP1070" s="30">
        <f t="shared" si="575"/>
        <v>0</v>
      </c>
      <c r="AQ1070" s="30">
        <f t="shared" si="576"/>
        <v>0</v>
      </c>
      <c r="AR1070" s="31">
        <f t="shared" si="577"/>
        <v>0</v>
      </c>
      <c r="AS1070" s="31">
        <f t="shared" si="565"/>
        <v>0</v>
      </c>
      <c r="AT1070" s="32">
        <f t="shared" si="578"/>
        <v>0</v>
      </c>
      <c r="AU1070" s="24">
        <v>3559.0181642055777</v>
      </c>
      <c r="AV1070" s="28">
        <f t="shared" si="579"/>
        <v>9.8835872085340504E-2</v>
      </c>
      <c r="AW1070" s="30">
        <f t="shared" si="580"/>
        <v>1.2693728465068984E-3</v>
      </c>
      <c r="AX1070" s="33">
        <f t="shared" si="581"/>
        <v>9.8835872085340504E-2</v>
      </c>
      <c r="AY1070" s="30">
        <f t="shared" si="582"/>
        <v>1.2693728465068984E-3</v>
      </c>
      <c r="AZ1070" s="31">
        <f t="shared" si="583"/>
        <v>0.90505817415757794</v>
      </c>
      <c r="BA1070" s="31">
        <f t="shared" si="596"/>
        <v>3559.0181642055777</v>
      </c>
      <c r="BB1070" s="33">
        <f t="shared" si="584"/>
        <v>0</v>
      </c>
      <c r="BC1070" s="31">
        <f t="shared" si="585"/>
        <v>0.49528198728743722</v>
      </c>
      <c r="BD1070" s="30">
        <f t="shared" si="586"/>
        <v>1.4211704477100355E-3</v>
      </c>
      <c r="BE1070" s="31">
        <f t="shared" si="587"/>
        <v>0.94756331782528791</v>
      </c>
      <c r="BF1070" s="31">
        <f t="shared" si="588"/>
        <v>0.54808033858664151</v>
      </c>
      <c r="BG1070" s="31">
        <f t="shared" si="589"/>
        <v>0.83180103217710477</v>
      </c>
      <c r="BH1070" s="24">
        <v>91.46</v>
      </c>
      <c r="BI1070" s="24">
        <v>60.872044929700003</v>
      </c>
      <c r="BJ1070" s="24">
        <f t="shared" si="595"/>
        <v>419.31853454282634</v>
      </c>
      <c r="BK1070" s="28">
        <f t="shared" si="597"/>
        <v>0.20965926727141318</v>
      </c>
      <c r="BL1070" s="28" t="str">
        <f t="shared" si="590"/>
        <v>TRUETRUE</v>
      </c>
      <c r="BM1070" s="24" t="str">
        <f t="shared" si="591"/>
        <v>TRUETRUE</v>
      </c>
      <c r="BN1070" s="28">
        <v>0.46539999999999998</v>
      </c>
      <c r="BO1070" s="28">
        <f t="shared" si="592"/>
        <v>0.41368888888888888</v>
      </c>
      <c r="BP1070" s="24">
        <v>9.02</v>
      </c>
      <c r="BQ1070" s="24">
        <f t="shared" si="594"/>
        <v>284.38888888888891</v>
      </c>
      <c r="BR1070" s="24">
        <v>18</v>
      </c>
      <c r="BS1070" s="28">
        <v>22.54</v>
      </c>
      <c r="BT1070" s="28">
        <v>4231.2087999999994</v>
      </c>
      <c r="BU1070" s="24">
        <v>0.94</v>
      </c>
      <c r="BV1070" s="28">
        <v>30.750000000000004</v>
      </c>
      <c r="BW1070" s="28">
        <v>5772.3900000000012</v>
      </c>
      <c r="BX1070" s="24">
        <v>5648</v>
      </c>
      <c r="BY1070" s="24">
        <v>12136</v>
      </c>
      <c r="BZ1070" s="24">
        <v>988</v>
      </c>
      <c r="CA1070" s="24">
        <v>4539</v>
      </c>
      <c r="CB1070" s="24">
        <v>2255</v>
      </c>
      <c r="CC1070" s="24">
        <v>11978</v>
      </c>
      <c r="CD1070" s="24">
        <v>54.68</v>
      </c>
      <c r="CE1070" s="24">
        <v>28.39</v>
      </c>
      <c r="CF1070" s="24">
        <v>108.58</v>
      </c>
      <c r="CG1070" s="24">
        <v>17169</v>
      </c>
      <c r="CH1070" s="24">
        <v>1603</v>
      </c>
      <c r="CI1070" s="24">
        <v>8.5399999999999991</v>
      </c>
      <c r="CJ1070" s="24" t="s">
        <v>98</v>
      </c>
      <c r="CK1070" s="24">
        <v>4448</v>
      </c>
      <c r="CL1070" s="28">
        <v>1.02</v>
      </c>
      <c r="CM1070" s="28">
        <v>4.3</v>
      </c>
      <c r="CN1070" s="24">
        <v>1076</v>
      </c>
      <c r="CO1070" s="24">
        <v>24.25</v>
      </c>
      <c r="CP1070" s="24">
        <v>1388</v>
      </c>
      <c r="CQ1070" s="24">
        <v>2568</v>
      </c>
      <c r="CR1070" s="24">
        <v>984</v>
      </c>
      <c r="CS1070" s="24">
        <v>5119</v>
      </c>
      <c r="CT1070" s="24">
        <v>991</v>
      </c>
      <c r="CU1070" s="24">
        <v>2100</v>
      </c>
      <c r="CV1070" s="24">
        <v>1434</v>
      </c>
      <c r="CW1070" s="24">
        <v>911</v>
      </c>
      <c r="CX1070" s="24">
        <v>64.02</v>
      </c>
      <c r="CY1070" s="24">
        <v>92.67</v>
      </c>
      <c r="CZ1070" s="24">
        <v>76.28</v>
      </c>
      <c r="DA1070" s="24">
        <v>36.51</v>
      </c>
      <c r="DB1070" s="24">
        <v>1353</v>
      </c>
      <c r="DC1070" s="24">
        <v>8.23</v>
      </c>
      <c r="DD1070" s="24">
        <v>19.899999999999999</v>
      </c>
      <c r="DE1070" s="24">
        <v>436</v>
      </c>
      <c r="DF1070" s="24">
        <v>9.82</v>
      </c>
      <c r="DG1070" s="24">
        <v>37.020000000000003</v>
      </c>
      <c r="DH1070" s="24">
        <v>9.26</v>
      </c>
    </row>
    <row r="1071" spans="1:112" ht="12.3" customHeight="1">
      <c r="A1071" s="24">
        <v>1085</v>
      </c>
      <c r="B1071" s="24" t="s">
        <v>195</v>
      </c>
      <c r="C1071" s="24" t="s">
        <v>196</v>
      </c>
      <c r="D1071" s="25" t="s">
        <v>290</v>
      </c>
      <c r="E1071" s="25" t="s">
        <v>291</v>
      </c>
      <c r="F1071" s="25" t="s">
        <v>678</v>
      </c>
      <c r="G1071" s="25" t="s">
        <v>679</v>
      </c>
      <c r="H1071" s="25" t="s">
        <v>195</v>
      </c>
      <c r="I1071" s="26">
        <v>13951</v>
      </c>
      <c r="J1071" s="27">
        <v>16130.331588984667</v>
      </c>
      <c r="K1071" s="27">
        <f t="shared" si="567"/>
        <v>9920.5560999999998</v>
      </c>
      <c r="L1071" s="24">
        <v>791</v>
      </c>
      <c r="M1071" s="24">
        <v>909</v>
      </c>
      <c r="N1071" s="24">
        <v>1038</v>
      </c>
      <c r="O1071" s="24">
        <f t="shared" si="568"/>
        <v>1947</v>
      </c>
      <c r="P1071" s="28">
        <v>71.11</v>
      </c>
      <c r="Q1071" s="28">
        <f t="shared" si="569"/>
        <v>0.55030521619563677</v>
      </c>
      <c r="R1071" s="29">
        <v>0.79173298203012465</v>
      </c>
      <c r="S1071" s="29">
        <v>0.21866572472468315</v>
      </c>
      <c r="T1071" s="29">
        <v>0.48903614833620884</v>
      </c>
      <c r="U1071" s="28" t="s">
        <v>294</v>
      </c>
      <c r="V1071" s="28" t="s">
        <v>295</v>
      </c>
      <c r="W1071" s="28">
        <v>0.71070689233755757</v>
      </c>
      <c r="X1071" s="27">
        <v>11463.937835981629</v>
      </c>
      <c r="Y1071" s="30">
        <f t="shared" si="570"/>
        <v>9.180640142549617E-4</v>
      </c>
      <c r="Z1071" s="27">
        <f t="shared" si="571"/>
        <v>909.93783598162918</v>
      </c>
      <c r="AA1071" s="27">
        <v>7055</v>
      </c>
      <c r="AB1071" s="27">
        <v>27</v>
      </c>
      <c r="AC1071" s="27">
        <v>102</v>
      </c>
      <c r="AD1071" s="27">
        <v>1975</v>
      </c>
      <c r="AE1071" s="27">
        <v>10339</v>
      </c>
      <c r="AF1071" s="27">
        <f t="shared" si="572"/>
        <v>10339</v>
      </c>
      <c r="AG1071" s="27">
        <f t="shared" si="573"/>
        <v>5</v>
      </c>
      <c r="AH1071" s="27">
        <v>7055</v>
      </c>
      <c r="AI1071" s="27">
        <v>27</v>
      </c>
      <c r="AJ1071" s="27">
        <v>102</v>
      </c>
      <c r="AK1071" s="27">
        <v>1975</v>
      </c>
      <c r="AL1071" s="27">
        <v>10339</v>
      </c>
      <c r="AM1071" s="27">
        <v>10339</v>
      </c>
      <c r="AN1071" s="27">
        <f t="shared" si="574"/>
        <v>5</v>
      </c>
      <c r="AO1071" s="27">
        <v>10554</v>
      </c>
      <c r="AP1071" s="30">
        <f t="shared" si="575"/>
        <v>6.1034844222352816E-3</v>
      </c>
      <c r="AQ1071" s="30">
        <f t="shared" si="576"/>
        <v>8.5141002961014887E-5</v>
      </c>
      <c r="AR1071" s="31">
        <f t="shared" si="577"/>
        <v>0.92062606680179071</v>
      </c>
      <c r="AS1071" s="31">
        <f t="shared" si="565"/>
        <v>0.92062606680179071</v>
      </c>
      <c r="AT1071" s="32">
        <f t="shared" si="578"/>
        <v>0.6542952909416494</v>
      </c>
      <c r="AU1071" s="24">
        <v>4041.7900967236901</v>
      </c>
      <c r="AV1071" s="28">
        <f t="shared" si="579"/>
        <v>0.11224271149083803</v>
      </c>
      <c r="AW1071" s="30">
        <f t="shared" si="580"/>
        <v>1.4415601054418193E-3</v>
      </c>
      <c r="AX1071" s="33">
        <f t="shared" si="581"/>
        <v>0.11224271149083803</v>
      </c>
      <c r="AY1071" s="30">
        <f t="shared" si="582"/>
        <v>1.3564191024808044E-3</v>
      </c>
      <c r="AZ1071" s="31">
        <f t="shared" si="583"/>
        <v>0.90577222506344346</v>
      </c>
      <c r="BA1071" s="31">
        <f t="shared" si="596"/>
        <v>4014.7900967236901</v>
      </c>
      <c r="BB1071" s="33">
        <f t="shared" si="584"/>
        <v>6.680208361608494E-3</v>
      </c>
      <c r="BC1071" s="31">
        <f t="shared" si="585"/>
        <v>0.60324930619480199</v>
      </c>
      <c r="BD1071" s="30">
        <f t="shared" si="586"/>
        <v>-5.1854204079803201E-3</v>
      </c>
      <c r="BE1071" s="31">
        <f t="shared" si="587"/>
        <v>0.92198059747072136</v>
      </c>
      <c r="BF1071" s="31">
        <f t="shared" si="588"/>
        <v>0.54453518460751127</v>
      </c>
      <c r="BG1071" s="31">
        <f t="shared" si="589"/>
        <v>0.82642068456844631</v>
      </c>
      <c r="BH1071" s="24">
        <v>96.91</v>
      </c>
      <c r="BI1071" s="24">
        <v>259.50002703600001</v>
      </c>
      <c r="BJ1071" s="24">
        <f t="shared" si="595"/>
        <v>62.159267469929524</v>
      </c>
      <c r="BK1071" s="28">
        <f t="shared" si="597"/>
        <v>3.1079633734964762E-2</v>
      </c>
      <c r="BL1071" s="28" t="str">
        <f t="shared" si="590"/>
        <v>TRUETRUE</v>
      </c>
      <c r="BM1071" s="24" t="str">
        <f t="shared" si="591"/>
        <v>TRUETRUE</v>
      </c>
      <c r="BN1071" s="28">
        <v>0.58260000000000001</v>
      </c>
      <c r="BO1071" s="28">
        <f t="shared" si="592"/>
        <v>0.5178666666666667</v>
      </c>
      <c r="BP1071" s="24">
        <v>19.02</v>
      </c>
      <c r="BQ1071" s="24">
        <f t="shared" si="594"/>
        <v>236.95833333333334</v>
      </c>
      <c r="BR1071" s="24">
        <v>24</v>
      </c>
      <c r="BS1071" s="28">
        <v>48.040000000000006</v>
      </c>
      <c r="BT1071" s="28">
        <v>6702.0604000000003</v>
      </c>
      <c r="BU1071" s="24">
        <v>3.14</v>
      </c>
      <c r="BV1071" s="28">
        <v>49.370000000000012</v>
      </c>
      <c r="BW1071" s="28">
        <v>6887.6087000000007</v>
      </c>
      <c r="BX1071" s="24">
        <v>4876</v>
      </c>
      <c r="BY1071" s="24">
        <v>8370</v>
      </c>
      <c r="BZ1071" s="24">
        <v>705</v>
      </c>
      <c r="CA1071" s="24">
        <v>3947</v>
      </c>
      <c r="CB1071" s="24">
        <v>1954</v>
      </c>
      <c r="CC1071" s="24">
        <v>8050</v>
      </c>
      <c r="CD1071" s="24">
        <v>66.680000000000007</v>
      </c>
      <c r="CE1071" s="24">
        <v>25.73</v>
      </c>
      <c r="CF1071" s="24">
        <v>99.07</v>
      </c>
      <c r="CG1071" s="24">
        <v>13520</v>
      </c>
      <c r="CH1071" s="24">
        <v>431</v>
      </c>
      <c r="CI1071" s="24">
        <v>3.09</v>
      </c>
      <c r="CJ1071" s="24" t="s">
        <v>98</v>
      </c>
      <c r="CK1071" s="24">
        <v>2859</v>
      </c>
      <c r="CL1071" s="28">
        <v>1.01</v>
      </c>
      <c r="CM1071" s="28">
        <v>4.91</v>
      </c>
      <c r="CN1071" s="24">
        <v>1357</v>
      </c>
      <c r="CO1071" s="24">
        <v>48.26</v>
      </c>
      <c r="CP1071" s="24">
        <v>1242</v>
      </c>
      <c r="CQ1071" s="24">
        <v>2692</v>
      </c>
      <c r="CR1071" s="24">
        <v>1710</v>
      </c>
      <c r="CS1071" s="24">
        <v>5687</v>
      </c>
      <c r="CT1071" s="24">
        <v>844</v>
      </c>
      <c r="CU1071" s="24">
        <v>1673</v>
      </c>
      <c r="CV1071" s="24">
        <v>1103</v>
      </c>
      <c r="CW1071" s="24">
        <v>745</v>
      </c>
      <c r="CX1071" s="24">
        <v>63.89</v>
      </c>
      <c r="CY1071" s="24">
        <v>87</v>
      </c>
      <c r="CZ1071" s="24">
        <v>67.42</v>
      </c>
      <c r="DA1071" s="24">
        <v>37.97</v>
      </c>
      <c r="DB1071" s="24">
        <v>2039</v>
      </c>
      <c r="DC1071" s="24">
        <v>15.17</v>
      </c>
      <c r="DD1071" s="24">
        <v>29.98</v>
      </c>
      <c r="DE1071" s="24">
        <v>486</v>
      </c>
      <c r="DF1071" s="24">
        <v>17.28</v>
      </c>
      <c r="DG1071" s="24">
        <v>60.24</v>
      </c>
      <c r="DH1071" s="24">
        <v>21.07</v>
      </c>
    </row>
    <row r="1072" spans="1:112" ht="12.3" customHeight="1">
      <c r="A1072" s="24">
        <v>1086</v>
      </c>
      <c r="B1072" s="24" t="s">
        <v>195</v>
      </c>
      <c r="C1072" s="24" t="s">
        <v>196</v>
      </c>
      <c r="D1072" s="25" t="s">
        <v>290</v>
      </c>
      <c r="E1072" s="25" t="s">
        <v>291</v>
      </c>
      <c r="F1072" s="25" t="s">
        <v>2077</v>
      </c>
      <c r="G1072" s="25" t="s">
        <v>2078</v>
      </c>
      <c r="H1072" s="25" t="s">
        <v>195</v>
      </c>
      <c r="I1072" s="26">
        <v>4050</v>
      </c>
      <c r="J1072" s="27">
        <v>4682.6638187504768</v>
      </c>
      <c r="K1072" s="27">
        <f t="shared" si="567"/>
        <v>3907.8449999999998</v>
      </c>
      <c r="L1072" s="24">
        <v>25</v>
      </c>
      <c r="M1072" s="24">
        <v>197</v>
      </c>
      <c r="N1072" s="24">
        <v>491</v>
      </c>
      <c r="O1072" s="24">
        <f t="shared" si="568"/>
        <v>688</v>
      </c>
      <c r="P1072" s="28">
        <v>96.49</v>
      </c>
      <c r="Q1072" s="28">
        <f t="shared" si="569"/>
        <v>0.87437165965033348</v>
      </c>
      <c r="R1072" s="29">
        <v>0.79173298203012465</v>
      </c>
      <c r="S1072" s="29">
        <v>0.21866572472468315</v>
      </c>
      <c r="T1072" s="29">
        <v>0.48903614833620884</v>
      </c>
      <c r="U1072" s="28" t="s">
        <v>294</v>
      </c>
      <c r="V1072" s="28" t="s">
        <v>295</v>
      </c>
      <c r="W1072" s="28">
        <v>0.96436658756364679</v>
      </c>
      <c r="X1072" s="27">
        <v>4515.8045275961522</v>
      </c>
      <c r="Y1072" s="30">
        <f t="shared" si="570"/>
        <v>3.6163818153159586E-4</v>
      </c>
      <c r="Z1072" s="27">
        <f t="shared" si="571"/>
        <v>4515.8045275961522</v>
      </c>
      <c r="AA1072" s="27">
        <v>0</v>
      </c>
      <c r="AB1072" s="27">
        <v>0</v>
      </c>
      <c r="AC1072" s="27">
        <v>0</v>
      </c>
      <c r="AD1072" s="27">
        <v>0</v>
      </c>
      <c r="AE1072" s="27">
        <v>0</v>
      </c>
      <c r="AF1072" s="27">
        <f t="shared" si="572"/>
        <v>0</v>
      </c>
      <c r="AG1072" s="27">
        <f t="shared" si="573"/>
        <v>0</v>
      </c>
      <c r="AH1072" s="27">
        <v>0</v>
      </c>
      <c r="AI1072" s="27">
        <v>0</v>
      </c>
      <c r="AJ1072" s="27">
        <v>0</v>
      </c>
      <c r="AK1072" s="27">
        <v>0</v>
      </c>
      <c r="AL1072" s="27">
        <v>0</v>
      </c>
      <c r="AM1072" s="27">
        <v>0</v>
      </c>
      <c r="AN1072" s="27">
        <f t="shared" si="574"/>
        <v>0</v>
      </c>
      <c r="AO1072" s="27">
        <v>0</v>
      </c>
      <c r="AP1072" s="30">
        <f t="shared" si="575"/>
        <v>0</v>
      </c>
      <c r="AQ1072" s="30">
        <f t="shared" si="576"/>
        <v>0</v>
      </c>
      <c r="AR1072" s="31">
        <f t="shared" si="577"/>
        <v>0</v>
      </c>
      <c r="AS1072" s="31">
        <f t="shared" si="565"/>
        <v>0</v>
      </c>
      <c r="AT1072" s="32">
        <f t="shared" si="578"/>
        <v>0</v>
      </c>
      <c r="AU1072" s="24">
        <v>1941.269940765621</v>
      </c>
      <c r="AV1072" s="28">
        <f t="shared" si="579"/>
        <v>5.3910123156523659E-2</v>
      </c>
      <c r="AW1072" s="30">
        <f t="shared" si="580"/>
        <v>6.9238066142266429E-4</v>
      </c>
      <c r="AX1072" s="33">
        <f t="shared" si="581"/>
        <v>5.3910123156523659E-2</v>
      </c>
      <c r="AY1072" s="30">
        <f t="shared" si="582"/>
        <v>6.9238066142266429E-4</v>
      </c>
      <c r="AZ1072" s="31">
        <f t="shared" si="583"/>
        <v>0.90032503787472307</v>
      </c>
      <c r="BA1072" s="31">
        <f t="shared" si="596"/>
        <v>1941.269940765621</v>
      </c>
      <c r="BB1072" s="33">
        <f t="shared" si="584"/>
        <v>0</v>
      </c>
      <c r="BC1072" s="31">
        <f t="shared" si="585"/>
        <v>0.58198938102045716</v>
      </c>
      <c r="BD1072" s="30">
        <f t="shared" si="586"/>
        <v>3.6163818153159586E-4</v>
      </c>
      <c r="BE1072" s="31">
        <f t="shared" si="587"/>
        <v>0.94346048805054317</v>
      </c>
      <c r="BF1072" s="31">
        <f t="shared" si="588"/>
        <v>0.63606290459857384</v>
      </c>
      <c r="BG1072" s="31">
        <f t="shared" si="589"/>
        <v>0.96532888214712609</v>
      </c>
      <c r="BH1072" s="24">
        <v>0</v>
      </c>
      <c r="BI1072" s="24">
        <v>569.06923257100004</v>
      </c>
      <c r="BJ1072" s="24">
        <f t="shared" si="595"/>
        <v>8.2286364307461373</v>
      </c>
      <c r="BK1072" s="28">
        <f t="shared" si="597"/>
        <v>4.1143182153730688E-3</v>
      </c>
      <c r="BL1072" s="28" t="str">
        <f t="shared" si="590"/>
        <v>TRUEFALSE</v>
      </c>
      <c r="BM1072" s="24" t="str">
        <f t="shared" si="591"/>
        <v>TRUEFALSE</v>
      </c>
      <c r="BN1072" s="28">
        <v>0.75980000000000003</v>
      </c>
      <c r="BO1072" s="28">
        <f t="shared" si="592"/>
        <v>0.67537777777777785</v>
      </c>
      <c r="BP1072" s="24">
        <v>24.97</v>
      </c>
      <c r="BQ1072" s="24">
        <f t="shared" si="594"/>
        <v>67.099999999999994</v>
      </c>
      <c r="BR1072" s="24">
        <v>30</v>
      </c>
      <c r="BS1072" s="28">
        <v>94.88</v>
      </c>
      <c r="BT1072" s="28">
        <v>3842.64</v>
      </c>
      <c r="BU1072" s="24">
        <v>64.88</v>
      </c>
      <c r="BV1072" s="28">
        <v>97.64</v>
      </c>
      <c r="BW1072" s="28">
        <v>3954.42</v>
      </c>
      <c r="BX1072" s="24">
        <v>1635</v>
      </c>
      <c r="BY1072" s="24">
        <v>2152</v>
      </c>
      <c r="BZ1072" s="24">
        <v>263</v>
      </c>
      <c r="CA1072" s="24">
        <v>1314</v>
      </c>
      <c r="CB1072" s="24">
        <v>625</v>
      </c>
      <c r="CC1072" s="24">
        <v>2111</v>
      </c>
      <c r="CD1072" s="24">
        <v>88.2</v>
      </c>
      <c r="CE1072" s="24">
        <v>25.15</v>
      </c>
      <c r="CF1072" s="24">
        <v>104.55</v>
      </c>
      <c r="CG1072" s="24">
        <v>0</v>
      </c>
      <c r="CH1072" s="24">
        <v>4050</v>
      </c>
      <c r="CI1072" s="24">
        <v>100</v>
      </c>
      <c r="CJ1072" s="24" t="s">
        <v>1980</v>
      </c>
      <c r="CK1072" s="24">
        <v>848</v>
      </c>
      <c r="CL1072" s="28">
        <v>1.01</v>
      </c>
      <c r="CM1072" s="28">
        <v>4.8</v>
      </c>
      <c r="CN1072" s="24">
        <v>442</v>
      </c>
      <c r="CO1072" s="24">
        <v>58.08</v>
      </c>
      <c r="CP1072" s="24">
        <v>469</v>
      </c>
      <c r="CQ1072" s="24">
        <v>1387</v>
      </c>
      <c r="CR1072" s="24">
        <v>157</v>
      </c>
      <c r="CS1072" s="24">
        <v>2013</v>
      </c>
      <c r="CT1072" s="24">
        <v>236</v>
      </c>
      <c r="CU1072" s="24">
        <v>587</v>
      </c>
      <c r="CV1072" s="24">
        <v>352</v>
      </c>
      <c r="CW1072" s="24">
        <v>150</v>
      </c>
      <c r="CX1072" s="24">
        <v>54</v>
      </c>
      <c r="CY1072" s="24">
        <v>85.57</v>
      </c>
      <c r="CZ1072" s="24">
        <v>69.98</v>
      </c>
      <c r="DA1072" s="24">
        <v>31.98</v>
      </c>
      <c r="DB1072" s="24">
        <v>748</v>
      </c>
      <c r="DC1072" s="24">
        <v>18.16</v>
      </c>
      <c r="DD1072" s="24">
        <v>51.12</v>
      </c>
      <c r="DE1072" s="24">
        <v>194</v>
      </c>
      <c r="DF1072" s="24">
        <v>25.49</v>
      </c>
      <c r="DG1072" s="24">
        <v>90.54</v>
      </c>
      <c r="DH1072" s="24">
        <v>29.17</v>
      </c>
    </row>
    <row r="1073" spans="1:112" ht="12.3" customHeight="1">
      <c r="A1073" s="24">
        <v>1087</v>
      </c>
      <c r="B1073" s="24" t="s">
        <v>195</v>
      </c>
      <c r="C1073" s="24" t="s">
        <v>196</v>
      </c>
      <c r="D1073" s="25" t="s">
        <v>290</v>
      </c>
      <c r="E1073" s="25" t="s">
        <v>291</v>
      </c>
      <c r="F1073" s="25" t="s">
        <v>1995</v>
      </c>
      <c r="G1073" s="25" t="s">
        <v>1996</v>
      </c>
      <c r="H1073" s="25" t="s">
        <v>195</v>
      </c>
      <c r="I1073" s="26">
        <v>8526</v>
      </c>
      <c r="J1073" s="27">
        <v>9857.8744984361892</v>
      </c>
      <c r="K1073" s="27">
        <f t="shared" si="567"/>
        <v>4913.5337999999992</v>
      </c>
      <c r="L1073" s="24">
        <v>688</v>
      </c>
      <c r="M1073" s="24">
        <v>465</v>
      </c>
      <c r="N1073" s="24">
        <v>471</v>
      </c>
      <c r="O1073" s="24">
        <f t="shared" si="568"/>
        <v>936</v>
      </c>
      <c r="P1073" s="28">
        <v>57.629999999999995</v>
      </c>
      <c r="Q1073" s="28">
        <f t="shared" si="569"/>
        <v>0.48569410420099135</v>
      </c>
      <c r="R1073" s="29">
        <v>0.79173298203012465</v>
      </c>
      <c r="S1073" s="29">
        <v>0.21866572472468315</v>
      </c>
      <c r="T1073" s="29">
        <v>0.48903614833620884</v>
      </c>
      <c r="U1073" s="28" t="s">
        <v>294</v>
      </c>
      <c r="V1073" s="28" t="s">
        <v>295</v>
      </c>
      <c r="W1073" s="28">
        <v>0.57598141197318842</v>
      </c>
      <c r="X1073" s="27">
        <v>5677.9524726637628</v>
      </c>
      <c r="Y1073" s="30">
        <f t="shared" si="570"/>
        <v>4.5470622000771054E-4</v>
      </c>
      <c r="Z1073" s="27">
        <f t="shared" si="571"/>
        <v>3959.9524726637628</v>
      </c>
      <c r="AA1073" s="27">
        <v>0</v>
      </c>
      <c r="AB1073" s="27">
        <v>32</v>
      </c>
      <c r="AC1073" s="27">
        <v>20</v>
      </c>
      <c r="AD1073" s="27">
        <v>1377</v>
      </c>
      <c r="AE1073" s="27">
        <v>0</v>
      </c>
      <c r="AF1073" s="27">
        <f t="shared" si="572"/>
        <v>1377</v>
      </c>
      <c r="AG1073" s="27">
        <f t="shared" si="573"/>
        <v>3</v>
      </c>
      <c r="AH1073" s="27">
        <v>0</v>
      </c>
      <c r="AI1073" s="27">
        <v>32</v>
      </c>
      <c r="AJ1073" s="27">
        <v>20</v>
      </c>
      <c r="AK1073" s="27">
        <v>1377</v>
      </c>
      <c r="AL1073" s="27">
        <v>0</v>
      </c>
      <c r="AM1073" s="27">
        <v>1377</v>
      </c>
      <c r="AN1073" s="27">
        <f t="shared" si="574"/>
        <v>3</v>
      </c>
      <c r="AO1073" s="27">
        <v>1718</v>
      </c>
      <c r="AP1073" s="30">
        <f t="shared" si="575"/>
        <v>9.9353669105554433E-4</v>
      </c>
      <c r="AQ1073" s="30">
        <f t="shared" si="576"/>
        <v>1.0090785536120282E-4</v>
      </c>
      <c r="AR1073" s="31">
        <f t="shared" si="577"/>
        <v>0.30257386060753955</v>
      </c>
      <c r="AS1073" s="31">
        <f t="shared" ref="AS1073:AS1110" si="598">AR1073/1</f>
        <v>0.30257386060753955</v>
      </c>
      <c r="AT1073" s="32">
        <f t="shared" si="578"/>
        <v>0.17427691945890933</v>
      </c>
      <c r="AU1073" s="24">
        <v>3287.7018995429594</v>
      </c>
      <c r="AV1073" s="28">
        <f t="shared" si="579"/>
        <v>9.1301271700727799E-2</v>
      </c>
      <c r="AW1073" s="30">
        <f t="shared" si="580"/>
        <v>1.172604163884768E-3</v>
      </c>
      <c r="AX1073" s="33">
        <f t="shared" si="581"/>
        <v>9.1301271700727799E-2</v>
      </c>
      <c r="AY1073" s="30">
        <f t="shared" si="582"/>
        <v>1.0716963085235652E-3</v>
      </c>
      <c r="AZ1073" s="31">
        <f t="shared" si="583"/>
        <v>0.90343660974408169</v>
      </c>
      <c r="BA1073" s="31">
        <f t="shared" si="596"/>
        <v>3255.7018995429594</v>
      </c>
      <c r="BB1073" s="33">
        <f t="shared" si="584"/>
        <v>9.7332425438110704E-3</v>
      </c>
      <c r="BC1073" s="31">
        <f t="shared" si="585"/>
        <v>0.59549028782497804</v>
      </c>
      <c r="BD1073" s="30">
        <f t="shared" si="586"/>
        <v>-5.3883047104783378E-4</v>
      </c>
      <c r="BE1073" s="31">
        <f t="shared" si="587"/>
        <v>0.93997360075417735</v>
      </c>
      <c r="BF1073" s="31">
        <f t="shared" si="588"/>
        <v>0.50546990631579114</v>
      </c>
      <c r="BG1073" s="31">
        <f t="shared" si="589"/>
        <v>0.76713277271024372</v>
      </c>
      <c r="BH1073" s="24">
        <v>33.159999999999997</v>
      </c>
      <c r="BI1073" s="24">
        <v>449.58962800900002</v>
      </c>
      <c r="BJ1073" s="24">
        <f t="shared" si="595"/>
        <v>21.926383271099063</v>
      </c>
      <c r="BK1073" s="28">
        <f t="shared" si="597"/>
        <v>1.0963191635549532E-2</v>
      </c>
      <c r="BL1073" s="28" t="str">
        <f t="shared" si="590"/>
        <v>TRUEFALSE</v>
      </c>
      <c r="BM1073" s="24" t="str">
        <f t="shared" si="591"/>
        <v>TRUEFALSE</v>
      </c>
      <c r="BN1073" s="28">
        <v>0.66739999999999999</v>
      </c>
      <c r="BO1073" s="28">
        <f t="shared" si="592"/>
        <v>0.59324444444444446</v>
      </c>
      <c r="BP1073" s="24">
        <v>18.329999999999998</v>
      </c>
      <c r="BQ1073" s="24">
        <f t="shared" si="594"/>
        <v>163.08571428571429</v>
      </c>
      <c r="BR1073" s="24">
        <v>35</v>
      </c>
      <c r="BS1073" s="28">
        <v>47.72</v>
      </c>
      <c r="BT1073" s="28">
        <v>4068.6071999999999</v>
      </c>
      <c r="BU1073" s="24">
        <v>6.82</v>
      </c>
      <c r="BV1073" s="28">
        <v>14.17</v>
      </c>
      <c r="BW1073" s="28">
        <v>1208.1342</v>
      </c>
      <c r="BX1073" s="24">
        <v>3283</v>
      </c>
      <c r="BY1073" s="24">
        <v>4919</v>
      </c>
      <c r="BZ1073" s="24">
        <v>324</v>
      </c>
      <c r="CA1073" s="24">
        <v>2611</v>
      </c>
      <c r="CB1073" s="24">
        <v>1307</v>
      </c>
      <c r="CC1073" s="24">
        <v>4608</v>
      </c>
      <c r="CD1073" s="24">
        <v>73.33</v>
      </c>
      <c r="CE1073" s="24">
        <v>23.85</v>
      </c>
      <c r="CF1073" s="24">
        <v>106.49</v>
      </c>
      <c r="CG1073" s="24">
        <v>2827</v>
      </c>
      <c r="CH1073" s="24">
        <v>5699</v>
      </c>
      <c r="CI1073" s="24">
        <v>66.84</v>
      </c>
      <c r="CJ1073" s="24" t="s">
        <v>1980</v>
      </c>
      <c r="CK1073" s="24">
        <v>1734</v>
      </c>
      <c r="CL1073" s="28">
        <v>1.02</v>
      </c>
      <c r="CM1073" s="28">
        <v>5.03</v>
      </c>
      <c r="CN1073" s="24">
        <v>887</v>
      </c>
      <c r="CO1073" s="24">
        <v>51.39</v>
      </c>
      <c r="CP1073" s="24">
        <v>1223</v>
      </c>
      <c r="CQ1073" s="24">
        <v>3107</v>
      </c>
      <c r="CR1073" s="24">
        <v>1378</v>
      </c>
      <c r="CS1073" s="24">
        <v>5708</v>
      </c>
      <c r="CT1073" s="24">
        <v>500</v>
      </c>
      <c r="CU1073" s="24">
        <v>1175</v>
      </c>
      <c r="CV1073" s="24">
        <v>788</v>
      </c>
      <c r="CW1073" s="24">
        <v>454</v>
      </c>
      <c r="CX1073" s="24">
        <v>57.01</v>
      </c>
      <c r="CY1073" s="24">
        <v>89.56</v>
      </c>
      <c r="CZ1073" s="24">
        <v>73.23</v>
      </c>
      <c r="DA1073" s="24">
        <v>37.15</v>
      </c>
      <c r="DB1073" s="24">
        <v>1170</v>
      </c>
      <c r="DC1073" s="24">
        <v>12.89</v>
      </c>
      <c r="DD1073" s="24">
        <v>33.6</v>
      </c>
      <c r="DE1073" s="24">
        <v>402</v>
      </c>
      <c r="DF1073" s="24">
        <v>23.29</v>
      </c>
      <c r="DG1073" s="24">
        <v>19.47</v>
      </c>
      <c r="DH1073" s="24">
        <v>20.38</v>
      </c>
    </row>
    <row r="1074" spans="1:112" ht="12.3" customHeight="1">
      <c r="A1074" s="24">
        <v>1088</v>
      </c>
      <c r="B1074" s="24" t="s">
        <v>195</v>
      </c>
      <c r="C1074" s="24" t="s">
        <v>196</v>
      </c>
      <c r="D1074" s="25" t="s">
        <v>290</v>
      </c>
      <c r="E1074" s="25" t="s">
        <v>291</v>
      </c>
      <c r="F1074" s="25" t="s">
        <v>292</v>
      </c>
      <c r="G1074" s="25" t="s">
        <v>293</v>
      </c>
      <c r="H1074" s="25" t="s">
        <v>195</v>
      </c>
      <c r="I1074" s="26">
        <v>39018</v>
      </c>
      <c r="J1074" s="27">
        <v>45113.130093828666</v>
      </c>
      <c r="K1074" s="27">
        <f t="shared" si="567"/>
        <v>33180.907199999994</v>
      </c>
      <c r="L1074" s="24">
        <v>1077</v>
      </c>
      <c r="M1074" s="24">
        <v>2522</v>
      </c>
      <c r="N1074" s="24">
        <v>3600</v>
      </c>
      <c r="O1074" s="24">
        <f t="shared" si="568"/>
        <v>6122</v>
      </c>
      <c r="P1074" s="28">
        <v>85.039999999999992</v>
      </c>
      <c r="Q1074" s="28">
        <f t="shared" si="569"/>
        <v>0.65675156490825071</v>
      </c>
      <c r="R1074" s="29">
        <v>0.79173298203012465</v>
      </c>
      <c r="S1074" s="29">
        <v>0.21866572472468315</v>
      </c>
      <c r="T1074" s="29">
        <v>0.48903614833620884</v>
      </c>
      <c r="U1074" s="28" t="s">
        <v>294</v>
      </c>
      <c r="V1074" s="28" t="s">
        <v>295</v>
      </c>
      <c r="W1074" s="28">
        <v>0.84992988502862998</v>
      </c>
      <c r="X1074" s="27">
        <v>38342.997473929427</v>
      </c>
      <c r="Y1074" s="30">
        <f t="shared" si="570"/>
        <v>3.0706138399492901E-3</v>
      </c>
      <c r="Z1074" s="27">
        <f t="shared" si="571"/>
        <v>35594.997473929427</v>
      </c>
      <c r="AA1074" s="27">
        <v>1241</v>
      </c>
      <c r="AB1074" s="27">
        <v>1273</v>
      </c>
      <c r="AC1074" s="27">
        <v>403</v>
      </c>
      <c r="AD1074" s="27">
        <v>213</v>
      </c>
      <c r="AE1074" s="27">
        <v>0</v>
      </c>
      <c r="AF1074" s="27">
        <f t="shared" si="572"/>
        <v>1273</v>
      </c>
      <c r="AG1074" s="27">
        <f t="shared" si="573"/>
        <v>4</v>
      </c>
      <c r="AH1074" s="27">
        <v>1241</v>
      </c>
      <c r="AI1074" s="27">
        <v>1273</v>
      </c>
      <c r="AJ1074" s="27">
        <v>459</v>
      </c>
      <c r="AK1074" s="27">
        <v>213</v>
      </c>
      <c r="AL1074" s="27">
        <v>0</v>
      </c>
      <c r="AM1074" s="27">
        <v>1273</v>
      </c>
      <c r="AN1074" s="27">
        <f t="shared" si="574"/>
        <v>4</v>
      </c>
      <c r="AO1074" s="27">
        <v>2748</v>
      </c>
      <c r="AP1074" s="30">
        <f t="shared" si="575"/>
        <v>1.589196057637157E-3</v>
      </c>
      <c r="AQ1074" s="30">
        <f t="shared" si="576"/>
        <v>4.0142406210878501E-3</v>
      </c>
      <c r="AR1074" s="31">
        <f t="shared" si="577"/>
        <v>7.1668888220553159E-2</v>
      </c>
      <c r="AS1074" s="31">
        <f t="shared" si="598"/>
        <v>7.1668888220553159E-2</v>
      </c>
      <c r="AT1074" s="32">
        <f t="shared" si="578"/>
        <v>6.0913529925424474E-2</v>
      </c>
      <c r="AU1074" s="24">
        <v>10529.781345619696</v>
      </c>
      <c r="AV1074" s="28">
        <f t="shared" si="579"/>
        <v>0.29241776078279053</v>
      </c>
      <c r="AW1074" s="30">
        <f t="shared" si="580"/>
        <v>3.7555915432558738E-3</v>
      </c>
      <c r="AX1074" s="33">
        <f t="shared" si="581"/>
        <v>0.29241776078279053</v>
      </c>
      <c r="AY1074" s="30">
        <f t="shared" si="582"/>
        <v>-2.5864907783197623E-4</v>
      </c>
      <c r="AZ1074" s="31">
        <f t="shared" si="583"/>
        <v>0.89252362655355766</v>
      </c>
      <c r="BA1074" s="31">
        <f t="shared" si="596"/>
        <v>9256.7813456196964</v>
      </c>
      <c r="BB1074" s="33">
        <f t="shared" si="584"/>
        <v>0.12089519793585815</v>
      </c>
      <c r="BC1074" s="31">
        <f t="shared" si="585"/>
        <v>0.65889145645549096</v>
      </c>
      <c r="BD1074" s="30">
        <f t="shared" si="586"/>
        <v>1.4814177823121331E-3</v>
      </c>
      <c r="BE1074" s="31">
        <f t="shared" si="587"/>
        <v>0.94779661374854107</v>
      </c>
      <c r="BF1074" s="31">
        <f t="shared" si="588"/>
        <v>0.6002657042057068</v>
      </c>
      <c r="BG1074" s="31">
        <f t="shared" si="589"/>
        <v>0.91100080989293331</v>
      </c>
      <c r="BH1074" s="24">
        <v>68.84</v>
      </c>
      <c r="BI1074" s="24">
        <v>856.27658279299999</v>
      </c>
      <c r="BJ1074" s="24">
        <f t="shared" si="595"/>
        <v>52.685231618361925</v>
      </c>
      <c r="BK1074" s="28">
        <f t="shared" si="597"/>
        <v>2.6342615809180962E-2</v>
      </c>
      <c r="BL1074" s="28" t="str">
        <f t="shared" si="590"/>
        <v>TRUETRUE</v>
      </c>
      <c r="BM1074" s="24" t="str">
        <f t="shared" si="591"/>
        <v>TRUETRUE</v>
      </c>
      <c r="BN1074" s="28">
        <v>0.66359999999999997</v>
      </c>
      <c r="BO1074" s="28">
        <f t="shared" si="592"/>
        <v>0.58986666666666665</v>
      </c>
      <c r="BP1074" s="24">
        <v>16.88</v>
      </c>
      <c r="BQ1074" s="24">
        <f t="shared" si="594"/>
        <v>174.49295774647888</v>
      </c>
      <c r="BR1074" s="24">
        <v>71</v>
      </c>
      <c r="BS1074" s="28">
        <v>64.349999999999994</v>
      </c>
      <c r="BT1074" s="28">
        <v>25108.082999999999</v>
      </c>
      <c r="BU1074" s="24">
        <v>10.220000000000001</v>
      </c>
      <c r="BV1074" s="28">
        <v>67.849999999999994</v>
      </c>
      <c r="BW1074" s="28">
        <v>26473.713</v>
      </c>
      <c r="BX1074" s="24">
        <v>14889</v>
      </c>
      <c r="BY1074" s="24">
        <v>22436</v>
      </c>
      <c r="BZ1074" s="24">
        <v>1693</v>
      </c>
      <c r="CA1074" s="24">
        <v>11958</v>
      </c>
      <c r="CB1074" s="24">
        <v>5875</v>
      </c>
      <c r="CC1074" s="24">
        <v>21185</v>
      </c>
      <c r="CD1074" s="24">
        <v>73.91</v>
      </c>
      <c r="CE1074" s="24">
        <v>24.2</v>
      </c>
      <c r="CF1074" s="24">
        <v>97.29</v>
      </c>
      <c r="CG1074" s="24">
        <v>26860</v>
      </c>
      <c r="CH1074" s="24">
        <v>12158</v>
      </c>
      <c r="CI1074" s="24">
        <v>31.16</v>
      </c>
      <c r="CJ1074" s="24" t="s">
        <v>98</v>
      </c>
      <c r="CK1074" s="24">
        <v>7886</v>
      </c>
      <c r="CL1074" s="28">
        <v>1.02</v>
      </c>
      <c r="CM1074" s="28">
        <v>5.05</v>
      </c>
      <c r="CN1074" s="24">
        <v>4505</v>
      </c>
      <c r="CO1074" s="24">
        <v>57.66</v>
      </c>
      <c r="CP1074" s="24">
        <v>2895</v>
      </c>
      <c r="CQ1074" s="24">
        <v>6661</v>
      </c>
      <c r="CR1074" s="24">
        <v>2789</v>
      </c>
      <c r="CS1074" s="24">
        <v>12389</v>
      </c>
      <c r="CT1074" s="24">
        <v>2516</v>
      </c>
      <c r="CU1074" s="24">
        <v>5334</v>
      </c>
      <c r="CV1074" s="24">
        <v>3820</v>
      </c>
      <c r="CW1074" s="24">
        <v>2637</v>
      </c>
      <c r="CX1074" s="24">
        <v>62.7</v>
      </c>
      <c r="CY1074" s="24">
        <v>91.32</v>
      </c>
      <c r="CZ1074" s="24">
        <v>78.89</v>
      </c>
      <c r="DA1074" s="24">
        <v>47.74</v>
      </c>
      <c r="DB1074" s="24">
        <v>4912</v>
      </c>
      <c r="DC1074" s="24">
        <v>12.37</v>
      </c>
      <c r="DD1074" s="24">
        <v>38.950000000000003</v>
      </c>
      <c r="DE1074" s="24">
        <v>2096</v>
      </c>
      <c r="DF1074" s="24">
        <v>26.83</v>
      </c>
      <c r="DG1074" s="24">
        <v>70.38</v>
      </c>
      <c r="DH1074" s="24">
        <v>22.23</v>
      </c>
    </row>
    <row r="1075" spans="1:112" ht="12.3" customHeight="1">
      <c r="A1075" s="24">
        <v>1089</v>
      </c>
      <c r="B1075" s="24" t="s">
        <v>195</v>
      </c>
      <c r="C1075" s="24" t="s">
        <v>196</v>
      </c>
      <c r="D1075" s="25" t="s">
        <v>233</v>
      </c>
      <c r="E1075" s="25" t="s">
        <v>234</v>
      </c>
      <c r="F1075" s="25" t="s">
        <v>235</v>
      </c>
      <c r="G1075" s="25" t="s">
        <v>236</v>
      </c>
      <c r="H1075" s="25" t="s">
        <v>195</v>
      </c>
      <c r="I1075" s="26">
        <v>70471</v>
      </c>
      <c r="J1075" s="27">
        <v>81108.882878855613</v>
      </c>
      <c r="K1075" s="27">
        <f t="shared" si="567"/>
        <v>24897.404299999998</v>
      </c>
      <c r="L1075" s="24">
        <v>10986</v>
      </c>
      <c r="M1075" s="24">
        <v>3796</v>
      </c>
      <c r="N1075" s="24">
        <v>2207</v>
      </c>
      <c r="O1075" s="24">
        <f t="shared" si="568"/>
        <v>6003</v>
      </c>
      <c r="P1075" s="28">
        <v>35.33</v>
      </c>
      <c r="Q1075" s="28">
        <f t="shared" si="569"/>
        <v>0.45261355371781226</v>
      </c>
      <c r="R1075" s="29">
        <v>0.51724198075335703</v>
      </c>
      <c r="S1075" s="29">
        <v>0.15724568717856416</v>
      </c>
      <c r="T1075" s="29">
        <v>0.33288944031822404</v>
      </c>
      <c r="U1075" s="28" t="s">
        <v>237</v>
      </c>
      <c r="V1075" s="28" t="s">
        <v>129</v>
      </c>
      <c r="W1075" s="28">
        <v>0.49146914226917204</v>
      </c>
      <c r="X1075" s="27">
        <v>39862.5130988819</v>
      </c>
      <c r="Y1075" s="30">
        <f t="shared" si="570"/>
        <v>3.1923008757938588E-3</v>
      </c>
      <c r="Z1075" s="27">
        <f t="shared" si="571"/>
        <v>35335.5130988819</v>
      </c>
      <c r="AA1075" s="27">
        <v>2771</v>
      </c>
      <c r="AB1075" s="27">
        <v>811</v>
      </c>
      <c r="AC1075" s="27">
        <v>72</v>
      </c>
      <c r="AD1075" s="27">
        <v>836</v>
      </c>
      <c r="AE1075" s="27">
        <v>10150</v>
      </c>
      <c r="AF1075" s="27">
        <f t="shared" si="572"/>
        <v>10150</v>
      </c>
      <c r="AG1075" s="27">
        <f t="shared" si="573"/>
        <v>5</v>
      </c>
      <c r="AH1075" s="27">
        <v>2771</v>
      </c>
      <c r="AI1075" s="27">
        <v>811</v>
      </c>
      <c r="AJ1075" s="27">
        <v>245</v>
      </c>
      <c r="AK1075" s="27">
        <v>836</v>
      </c>
      <c r="AL1075" s="27">
        <v>10163</v>
      </c>
      <c r="AM1075" s="27">
        <v>10163</v>
      </c>
      <c r="AN1075" s="27">
        <f t="shared" si="574"/>
        <v>5</v>
      </c>
      <c r="AO1075" s="27">
        <v>4527</v>
      </c>
      <c r="AP1075" s="30">
        <f t="shared" si="575"/>
        <v>2.6180096626358842E-3</v>
      </c>
      <c r="AQ1075" s="30">
        <f t="shared" si="576"/>
        <v>2.5573834593104841E-3</v>
      </c>
      <c r="AR1075" s="31">
        <f t="shared" si="577"/>
        <v>0.11356534367942239</v>
      </c>
      <c r="AS1075" s="31">
        <f t="shared" si="598"/>
        <v>0.11356534367942239</v>
      </c>
      <c r="AT1075" s="32">
        <f t="shared" si="578"/>
        <v>5.5813862049629459E-2</v>
      </c>
      <c r="AU1075" s="24">
        <v>11623.736683808189</v>
      </c>
      <c r="AV1075" s="28">
        <f t="shared" si="579"/>
        <v>0.32279749611533204</v>
      </c>
      <c r="AW1075" s="30">
        <f t="shared" si="580"/>
        <v>4.1457657816325712E-3</v>
      </c>
      <c r="AX1075" s="33">
        <f t="shared" si="581"/>
        <v>0.32279749611533204</v>
      </c>
      <c r="AY1075" s="30">
        <f t="shared" si="582"/>
        <v>1.5883823223220872E-3</v>
      </c>
      <c r="AZ1075" s="31">
        <f t="shared" si="583"/>
        <v>0.90767504725150883</v>
      </c>
      <c r="BA1075" s="31">
        <f t="shared" si="596"/>
        <v>10812.736683808189</v>
      </c>
      <c r="BB1075" s="33">
        <f t="shared" si="584"/>
        <v>6.9771023041989524E-2</v>
      </c>
      <c r="BC1075" s="31">
        <f t="shared" si="585"/>
        <v>0.58257150804006597</v>
      </c>
      <c r="BD1075" s="30">
        <f t="shared" si="586"/>
        <v>5.7429121315797456E-4</v>
      </c>
      <c r="BE1075" s="31">
        <f t="shared" si="587"/>
        <v>0.94428394498309443</v>
      </c>
      <c r="BF1075" s="31">
        <f t="shared" si="588"/>
        <v>0.47964846270935341</v>
      </c>
      <c r="BG1075" s="31">
        <f t="shared" si="589"/>
        <v>0.72794453344677224</v>
      </c>
      <c r="BH1075" s="24">
        <v>93.52</v>
      </c>
      <c r="BI1075" s="24">
        <v>2406.2718279199999</v>
      </c>
      <c r="BJ1075" s="24">
        <f t="shared" si="595"/>
        <v>33.707281919585441</v>
      </c>
      <c r="BK1075" s="28">
        <f t="shared" si="597"/>
        <v>1.6853640959792721E-2</v>
      </c>
      <c r="BL1075" s="28" t="str">
        <f t="shared" si="590"/>
        <v>TRUETRUE</v>
      </c>
      <c r="BM1075" s="24" t="str">
        <f t="shared" si="591"/>
        <v>TRUETRUE</v>
      </c>
      <c r="BN1075" s="28">
        <v>0.46250000000000002</v>
      </c>
      <c r="BO1075" s="28">
        <f t="shared" si="592"/>
        <v>0.41111111111111115</v>
      </c>
      <c r="BP1075" s="24">
        <v>11.99</v>
      </c>
      <c r="BQ1075" s="24">
        <f t="shared" si="594"/>
        <v>315.34666666666669</v>
      </c>
      <c r="BR1075" s="24">
        <v>75</v>
      </c>
      <c r="BS1075" s="28">
        <v>13.91</v>
      </c>
      <c r="BT1075" s="28">
        <v>9802.5161000000007</v>
      </c>
      <c r="BU1075" s="24">
        <v>1.77</v>
      </c>
      <c r="BV1075" s="28">
        <v>17.38</v>
      </c>
      <c r="BW1075" s="28">
        <v>12247.8598</v>
      </c>
      <c r="BX1075" s="24">
        <v>21347</v>
      </c>
      <c r="BY1075" s="24">
        <v>46151</v>
      </c>
      <c r="BZ1075" s="24">
        <v>2973</v>
      </c>
      <c r="CA1075" s="24">
        <v>17154</v>
      </c>
      <c r="CB1075" s="24">
        <v>8638</v>
      </c>
      <c r="CC1075" s="24">
        <v>44679</v>
      </c>
      <c r="CD1075" s="24">
        <v>52.7</v>
      </c>
      <c r="CE1075" s="24">
        <v>27.26</v>
      </c>
      <c r="CF1075" s="24">
        <v>106.8</v>
      </c>
      <c r="CG1075" s="24">
        <v>65907</v>
      </c>
      <c r="CH1075" s="24">
        <v>4564</v>
      </c>
      <c r="CI1075" s="24">
        <v>6.48</v>
      </c>
      <c r="CJ1075" s="24" t="s">
        <v>98</v>
      </c>
      <c r="CK1075" s="24">
        <v>17905</v>
      </c>
      <c r="CL1075" s="28">
        <v>1.01</v>
      </c>
      <c r="CM1075" s="28">
        <v>3.9</v>
      </c>
      <c r="CN1075" s="24">
        <v>6855</v>
      </c>
      <c r="CO1075" s="24">
        <v>38.380000000000003</v>
      </c>
      <c r="CP1075" s="24">
        <v>5985</v>
      </c>
      <c r="CQ1075" s="24">
        <v>11095</v>
      </c>
      <c r="CR1075" s="24">
        <v>6467</v>
      </c>
      <c r="CS1075" s="24">
        <v>23651</v>
      </c>
      <c r="CT1075" s="24">
        <v>3755</v>
      </c>
      <c r="CU1075" s="24">
        <v>7882</v>
      </c>
      <c r="CV1075" s="24">
        <v>5409</v>
      </c>
      <c r="CW1075" s="24">
        <v>3957</v>
      </c>
      <c r="CX1075" s="24">
        <v>65.650000000000006</v>
      </c>
      <c r="CY1075" s="24">
        <v>91.43</v>
      </c>
      <c r="CZ1075" s="24">
        <v>75.87</v>
      </c>
      <c r="DA1075" s="24">
        <v>37.76</v>
      </c>
      <c r="DB1075" s="24">
        <v>6745</v>
      </c>
      <c r="DC1075" s="24">
        <v>10.210000000000001</v>
      </c>
      <c r="DD1075" s="24">
        <v>14.93</v>
      </c>
      <c r="DE1075" s="24">
        <v>2133</v>
      </c>
      <c r="DF1075" s="24">
        <v>11.94</v>
      </c>
      <c r="DG1075" s="24">
        <v>13.78</v>
      </c>
      <c r="DH1075" s="24">
        <v>9.84</v>
      </c>
    </row>
    <row r="1076" spans="1:112" ht="12.3" customHeight="1">
      <c r="A1076" s="24">
        <v>1090</v>
      </c>
      <c r="B1076" s="24" t="s">
        <v>195</v>
      </c>
      <c r="C1076" s="24" t="s">
        <v>196</v>
      </c>
      <c r="D1076" s="25" t="s">
        <v>233</v>
      </c>
      <c r="E1076" s="25" t="s">
        <v>234</v>
      </c>
      <c r="F1076" s="25" t="s">
        <v>1558</v>
      </c>
      <c r="G1076" s="25" t="s">
        <v>1559</v>
      </c>
      <c r="H1076" s="25" t="s">
        <v>195</v>
      </c>
      <c r="I1076" s="26">
        <v>6318</v>
      </c>
      <c r="J1076" s="27">
        <v>7271.7276898101309</v>
      </c>
      <c r="K1076" s="27">
        <f t="shared" si="567"/>
        <v>3583.5696000000003</v>
      </c>
      <c r="L1076" s="24">
        <v>467</v>
      </c>
      <c r="M1076" s="24">
        <v>243</v>
      </c>
      <c r="N1076" s="24">
        <v>369</v>
      </c>
      <c r="O1076" s="24">
        <f t="shared" si="568"/>
        <v>612</v>
      </c>
      <c r="P1076" s="28">
        <v>56.72</v>
      </c>
      <c r="Q1076" s="28">
        <f t="shared" si="569"/>
        <v>0.59871911294819691</v>
      </c>
      <c r="R1076" s="29">
        <v>0.51724198075335703</v>
      </c>
      <c r="S1076" s="29">
        <v>0.15724568717856416</v>
      </c>
      <c r="T1076" s="29">
        <v>0.33288944031822404</v>
      </c>
      <c r="U1076" s="28" t="s">
        <v>237</v>
      </c>
      <c r="V1076" s="28" t="s">
        <v>129</v>
      </c>
      <c r="W1076" s="28">
        <v>0.78902150437326468</v>
      </c>
      <c r="X1076" s="27">
        <v>5737.5495212067144</v>
      </c>
      <c r="Y1076" s="30">
        <f t="shared" si="570"/>
        <v>4.5947891734835389E-4</v>
      </c>
      <c r="Z1076" s="27">
        <f t="shared" si="571"/>
        <v>5737.5495212067144</v>
      </c>
      <c r="AA1076" s="27">
        <v>0</v>
      </c>
      <c r="AB1076" s="27">
        <v>0</v>
      </c>
      <c r="AC1076" s="27">
        <v>0</v>
      </c>
      <c r="AD1076" s="27">
        <v>0</v>
      </c>
      <c r="AE1076" s="27">
        <v>0</v>
      </c>
      <c r="AF1076" s="27">
        <f t="shared" si="572"/>
        <v>0</v>
      </c>
      <c r="AG1076" s="27">
        <f t="shared" si="573"/>
        <v>0</v>
      </c>
      <c r="AH1076" s="27">
        <v>0</v>
      </c>
      <c r="AI1076" s="27">
        <v>0</v>
      </c>
      <c r="AJ1076" s="27">
        <v>0</v>
      </c>
      <c r="AK1076" s="27">
        <v>0</v>
      </c>
      <c r="AL1076" s="27">
        <v>0</v>
      </c>
      <c r="AM1076" s="27">
        <v>0</v>
      </c>
      <c r="AN1076" s="27">
        <f t="shared" si="574"/>
        <v>0</v>
      </c>
      <c r="AO1076" s="27">
        <v>0</v>
      </c>
      <c r="AP1076" s="30">
        <f t="shared" si="575"/>
        <v>0</v>
      </c>
      <c r="AQ1076" s="30">
        <f t="shared" si="576"/>
        <v>0</v>
      </c>
      <c r="AR1076" s="31">
        <f t="shared" si="577"/>
        <v>0</v>
      </c>
      <c r="AS1076" s="31">
        <f t="shared" si="598"/>
        <v>0</v>
      </c>
      <c r="AT1076" s="32">
        <f t="shared" si="578"/>
        <v>0</v>
      </c>
      <c r="AU1076" s="24">
        <v>984.69883745783432</v>
      </c>
      <c r="AV1076" s="28">
        <f t="shared" si="579"/>
        <v>2.7345622823841356E-2</v>
      </c>
      <c r="AW1076" s="30">
        <f t="shared" si="580"/>
        <v>3.5120640260482937E-4</v>
      </c>
      <c r="AX1076" s="33">
        <f t="shared" si="581"/>
        <v>2.7345622823841356E-2</v>
      </c>
      <c r="AY1076" s="30">
        <f t="shared" si="582"/>
        <v>3.5120640260482937E-4</v>
      </c>
      <c r="AZ1076" s="31">
        <f t="shared" si="583"/>
        <v>0.89752634440030277</v>
      </c>
      <c r="BA1076" s="31">
        <f t="shared" si="596"/>
        <v>984.69883745783432</v>
      </c>
      <c r="BB1076" s="33">
        <f t="shared" si="584"/>
        <v>0</v>
      </c>
      <c r="BC1076" s="31">
        <f t="shared" si="585"/>
        <v>0.48070464932583373</v>
      </c>
      <c r="BD1076" s="30">
        <f t="shared" si="586"/>
        <v>4.5947891734835389E-4</v>
      </c>
      <c r="BE1076" s="31">
        <f t="shared" si="587"/>
        <v>0.94383935700706845</v>
      </c>
      <c r="BF1076" s="31">
        <f t="shared" si="588"/>
        <v>0.57777344676589382</v>
      </c>
      <c r="BG1076" s="31">
        <f t="shared" si="589"/>
        <v>0.87686515196607628</v>
      </c>
      <c r="BH1076" s="24">
        <v>79.34</v>
      </c>
      <c r="BI1076" s="24">
        <v>567.60739673600006</v>
      </c>
      <c r="BJ1076" s="24">
        <f t="shared" si="595"/>
        <v>12.811192615927599</v>
      </c>
      <c r="BK1076" s="28">
        <f t="shared" si="597"/>
        <v>6.4055963079637998E-3</v>
      </c>
      <c r="BL1076" s="28" t="str">
        <f t="shared" si="590"/>
        <v>TRUETRUE</v>
      </c>
      <c r="BM1076" s="24" t="str">
        <f t="shared" si="591"/>
        <v>TRUETRUE</v>
      </c>
      <c r="BN1076" s="28">
        <v>0.51450000000000007</v>
      </c>
      <c r="BO1076" s="28">
        <f t="shared" si="592"/>
        <v>0.45733333333333337</v>
      </c>
      <c r="BP1076" s="24">
        <v>36.340000000000003</v>
      </c>
      <c r="BQ1076" s="24">
        <f t="shared" ref="BQ1076:BQ1107" si="599">CS1076/BR1076</f>
        <v>1248</v>
      </c>
      <c r="BR1076" s="24">
        <v>1</v>
      </c>
      <c r="BS1076" s="28">
        <v>33.869999999999997</v>
      </c>
      <c r="BT1076" s="28">
        <v>2139.9065999999998</v>
      </c>
      <c r="BU1076" s="24">
        <v>1.1399999999999999</v>
      </c>
      <c r="BV1076" s="28">
        <v>19.82</v>
      </c>
      <c r="BW1076" s="28">
        <v>1252.2275999999999</v>
      </c>
      <c r="BX1076" s="24">
        <v>2090</v>
      </c>
      <c r="BY1076" s="24">
        <v>4062</v>
      </c>
      <c r="BZ1076" s="24">
        <v>166</v>
      </c>
      <c r="CA1076" s="24">
        <v>1696</v>
      </c>
      <c r="CB1076" s="24">
        <v>808</v>
      </c>
      <c r="CC1076" s="24">
        <v>3814</v>
      </c>
      <c r="CD1076" s="24">
        <v>55.54</v>
      </c>
      <c r="CE1076" s="24">
        <v>24.96</v>
      </c>
      <c r="CF1076" s="24">
        <v>138.15</v>
      </c>
      <c r="CG1076" s="24">
        <v>5013</v>
      </c>
      <c r="CH1076" s="24">
        <v>1305</v>
      </c>
      <c r="CI1076" s="24">
        <v>20.66</v>
      </c>
      <c r="CJ1076" s="24" t="s">
        <v>98</v>
      </c>
      <c r="CK1076" s="24">
        <v>1263</v>
      </c>
      <c r="CL1076" s="28">
        <v>1.01</v>
      </c>
      <c r="CM1076" s="28">
        <v>4.57</v>
      </c>
      <c r="CN1076" s="24">
        <v>298</v>
      </c>
      <c r="CO1076" s="24">
        <v>23.94</v>
      </c>
      <c r="CP1076" s="24">
        <v>98</v>
      </c>
      <c r="CQ1076" s="24">
        <v>787</v>
      </c>
      <c r="CR1076" s="24">
        <v>363</v>
      </c>
      <c r="CS1076" s="24">
        <v>1248</v>
      </c>
      <c r="CT1076" s="24">
        <v>258</v>
      </c>
      <c r="CU1076" s="24">
        <v>665</v>
      </c>
      <c r="CV1076" s="24">
        <v>354</v>
      </c>
      <c r="CW1076" s="24">
        <v>120</v>
      </c>
      <c r="CX1076" s="24">
        <v>42.16</v>
      </c>
      <c r="CY1076" s="24">
        <v>78.239999999999995</v>
      </c>
      <c r="CZ1076" s="24">
        <v>53.56</v>
      </c>
      <c r="DA1076" s="24">
        <v>12.85</v>
      </c>
      <c r="DB1076" s="24">
        <v>1794</v>
      </c>
      <c r="DC1076" s="24">
        <v>26.64</v>
      </c>
      <c r="DD1076" s="24">
        <v>29.64</v>
      </c>
      <c r="DE1076" s="24">
        <v>318</v>
      </c>
      <c r="DF1076" s="24">
        <v>25.54</v>
      </c>
      <c r="DG1076" s="24">
        <v>27.87</v>
      </c>
      <c r="DH1076" s="24">
        <v>21.13</v>
      </c>
    </row>
    <row r="1077" spans="1:112" ht="12.3" customHeight="1">
      <c r="A1077" s="24">
        <v>1091</v>
      </c>
      <c r="B1077" s="24" t="s">
        <v>195</v>
      </c>
      <c r="C1077" s="24" t="s">
        <v>196</v>
      </c>
      <c r="D1077" s="25" t="s">
        <v>233</v>
      </c>
      <c r="E1077" s="25" t="s">
        <v>234</v>
      </c>
      <c r="F1077" s="25" t="s">
        <v>2097</v>
      </c>
      <c r="G1077" s="25" t="s">
        <v>2098</v>
      </c>
      <c r="H1077" s="25" t="s">
        <v>195</v>
      </c>
      <c r="I1077" s="26">
        <v>8217</v>
      </c>
      <c r="J1077" s="27">
        <v>9457.3894313342589</v>
      </c>
      <c r="K1077" s="27">
        <f t="shared" si="567"/>
        <v>3126.5684999999999</v>
      </c>
      <c r="L1077" s="24">
        <v>1249</v>
      </c>
      <c r="M1077" s="24">
        <v>440</v>
      </c>
      <c r="N1077" s="24">
        <v>327</v>
      </c>
      <c r="O1077" s="24">
        <f t="shared" si="568"/>
        <v>767</v>
      </c>
      <c r="P1077" s="28">
        <v>38.049999999999997</v>
      </c>
      <c r="Q1077" s="28">
        <f t="shared" si="569"/>
        <v>0.46535729120565927</v>
      </c>
      <c r="R1077" s="29">
        <v>0.51724198075335703</v>
      </c>
      <c r="S1077" s="29">
        <v>0.15724568717856416</v>
      </c>
      <c r="T1077" s="29">
        <v>0.33288944031822404</v>
      </c>
      <c r="U1077" s="28" t="s">
        <v>237</v>
      </c>
      <c r="V1077" s="28" t="s">
        <v>129</v>
      </c>
      <c r="W1077" s="28">
        <v>0.52930656278918764</v>
      </c>
      <c r="X1077" s="27">
        <v>5005.8582928583264</v>
      </c>
      <c r="Y1077" s="30">
        <f t="shared" si="570"/>
        <v>4.0088304951450273E-4</v>
      </c>
      <c r="Z1077" s="27">
        <f t="shared" si="571"/>
        <v>5005.8582928583264</v>
      </c>
      <c r="AA1077" s="27">
        <v>0</v>
      </c>
      <c r="AB1077" s="27">
        <v>0</v>
      </c>
      <c r="AC1077" s="27">
        <v>0</v>
      </c>
      <c r="AD1077" s="27">
        <v>0</v>
      </c>
      <c r="AE1077" s="27">
        <v>0</v>
      </c>
      <c r="AF1077" s="27">
        <f t="shared" si="572"/>
        <v>0</v>
      </c>
      <c r="AG1077" s="27">
        <f t="shared" si="573"/>
        <v>0</v>
      </c>
      <c r="AH1077" s="27">
        <v>0</v>
      </c>
      <c r="AI1077" s="27">
        <v>0</v>
      </c>
      <c r="AJ1077" s="27">
        <v>0</v>
      </c>
      <c r="AK1077" s="27">
        <v>0</v>
      </c>
      <c r="AL1077" s="27">
        <v>0</v>
      </c>
      <c r="AM1077" s="27">
        <v>0</v>
      </c>
      <c r="AN1077" s="27">
        <f t="shared" si="574"/>
        <v>0</v>
      </c>
      <c r="AO1077" s="27">
        <v>0</v>
      </c>
      <c r="AP1077" s="30">
        <f t="shared" si="575"/>
        <v>0</v>
      </c>
      <c r="AQ1077" s="30">
        <f t="shared" si="576"/>
        <v>0</v>
      </c>
      <c r="AR1077" s="31">
        <f t="shared" si="577"/>
        <v>0</v>
      </c>
      <c r="AS1077" s="31">
        <f t="shared" si="598"/>
        <v>0</v>
      </c>
      <c r="AT1077" s="32">
        <f t="shared" si="578"/>
        <v>0</v>
      </c>
      <c r="AU1077" s="24">
        <v>1794.8785544181353</v>
      </c>
      <c r="AV1077" s="28">
        <f t="shared" si="579"/>
        <v>4.9844754656594867E-2</v>
      </c>
      <c r="AW1077" s="30">
        <f t="shared" si="580"/>
        <v>6.4016815723796656E-4</v>
      </c>
      <c r="AX1077" s="33">
        <f t="shared" si="581"/>
        <v>4.9844754656594867E-2</v>
      </c>
      <c r="AY1077" s="30">
        <f t="shared" si="582"/>
        <v>6.4016815723796656E-4</v>
      </c>
      <c r="AZ1077" s="31">
        <f t="shared" si="583"/>
        <v>0.89989673242386292</v>
      </c>
      <c r="BA1077" s="31">
        <f t="shared" si="596"/>
        <v>1794.8785544181353</v>
      </c>
      <c r="BB1077" s="33">
        <f t="shared" si="584"/>
        <v>0</v>
      </c>
      <c r="BC1077" s="31">
        <f t="shared" si="585"/>
        <v>0.48899448927793826</v>
      </c>
      <c r="BD1077" s="30">
        <f t="shared" si="586"/>
        <v>4.0088304951450273E-4</v>
      </c>
      <c r="BE1077" s="31">
        <f t="shared" si="587"/>
        <v>0.94361245606322752</v>
      </c>
      <c r="BF1077" s="31">
        <f t="shared" si="588"/>
        <v>0.49110663396730986</v>
      </c>
      <c r="BG1077" s="31">
        <f t="shared" si="589"/>
        <v>0.74533417144000502</v>
      </c>
      <c r="BH1077" s="24">
        <v>43.11</v>
      </c>
      <c r="BI1077" s="24">
        <v>409.982286778</v>
      </c>
      <c r="BJ1077" s="24">
        <f t="shared" si="595"/>
        <v>23.067800088776298</v>
      </c>
      <c r="BK1077" s="28">
        <f t="shared" si="597"/>
        <v>1.1533900044388149E-2</v>
      </c>
      <c r="BL1077" s="28" t="str">
        <f t="shared" si="590"/>
        <v>TRUEFALSE</v>
      </c>
      <c r="BM1077" s="24" t="str">
        <f t="shared" si="591"/>
        <v>TRUEFALSE</v>
      </c>
      <c r="BN1077" s="28">
        <v>0.58619999999999994</v>
      </c>
      <c r="BO1077" s="28">
        <f t="shared" si="592"/>
        <v>0.52106666666666657</v>
      </c>
      <c r="BP1077" s="24">
        <v>21.54</v>
      </c>
      <c r="BQ1077" s="24">
        <f t="shared" si="599"/>
        <v>282.58333333333331</v>
      </c>
      <c r="BR1077" s="24">
        <v>12</v>
      </c>
      <c r="BS1077" s="28">
        <v>21.990000000000002</v>
      </c>
      <c r="BT1077" s="28">
        <v>1806.9183</v>
      </c>
      <c r="BU1077" s="24">
        <v>0.53</v>
      </c>
      <c r="BV1077" s="28">
        <v>16.740000000000002</v>
      </c>
      <c r="BW1077" s="28">
        <v>1375.5258000000001</v>
      </c>
      <c r="BX1077" s="24">
        <v>2934</v>
      </c>
      <c r="BY1077" s="24">
        <v>5005</v>
      </c>
      <c r="BZ1077" s="24">
        <v>278</v>
      </c>
      <c r="CA1077" s="24">
        <v>2394</v>
      </c>
      <c r="CB1077" s="24">
        <v>1064</v>
      </c>
      <c r="CC1077" s="24">
        <v>4759</v>
      </c>
      <c r="CD1077" s="24">
        <v>64.180000000000007</v>
      </c>
      <c r="CE1077" s="24">
        <v>25.09</v>
      </c>
      <c r="CF1077" s="24">
        <v>115.33</v>
      </c>
      <c r="CG1077" s="24">
        <v>3542</v>
      </c>
      <c r="CH1077" s="24">
        <v>4675</v>
      </c>
      <c r="CI1077" s="24">
        <v>56.89</v>
      </c>
      <c r="CJ1077" s="24" t="s">
        <v>1980</v>
      </c>
      <c r="CK1077" s="24">
        <v>2086</v>
      </c>
      <c r="CL1077" s="28">
        <v>1</v>
      </c>
      <c r="CM1077" s="28">
        <v>3.87</v>
      </c>
      <c r="CN1077" s="24">
        <v>834</v>
      </c>
      <c r="CO1077" s="24">
        <v>40.31</v>
      </c>
      <c r="CP1077" s="24">
        <v>689</v>
      </c>
      <c r="CQ1077" s="24">
        <v>1385</v>
      </c>
      <c r="CR1077" s="24">
        <v>831</v>
      </c>
      <c r="CS1077" s="24">
        <v>3391</v>
      </c>
      <c r="CT1077" s="24">
        <v>477</v>
      </c>
      <c r="CU1077" s="24">
        <v>975</v>
      </c>
      <c r="CV1077" s="24">
        <v>624</v>
      </c>
      <c r="CW1077" s="24">
        <v>300</v>
      </c>
      <c r="CX1077" s="24">
        <v>56.45</v>
      </c>
      <c r="CY1077" s="24">
        <v>85.08</v>
      </c>
      <c r="CZ1077" s="24">
        <v>70.349999999999994</v>
      </c>
      <c r="DA1077" s="24">
        <v>26.93</v>
      </c>
      <c r="DB1077" s="24">
        <v>1345</v>
      </c>
      <c r="DC1077" s="24">
        <v>16.309999999999999</v>
      </c>
      <c r="DD1077" s="24">
        <v>20.49</v>
      </c>
      <c r="DE1077" s="24">
        <v>340</v>
      </c>
      <c r="DF1077" s="24">
        <v>16.43</v>
      </c>
      <c r="DG1077" s="24">
        <v>6.04</v>
      </c>
      <c r="DH1077" s="24">
        <v>15.82</v>
      </c>
    </row>
    <row r="1078" spans="1:112" ht="12.3" customHeight="1">
      <c r="A1078" s="24">
        <v>1092</v>
      </c>
      <c r="B1078" s="24" t="s">
        <v>195</v>
      </c>
      <c r="C1078" s="24" t="s">
        <v>196</v>
      </c>
      <c r="D1078" s="25" t="s">
        <v>205</v>
      </c>
      <c r="E1078" s="25" t="s">
        <v>206</v>
      </c>
      <c r="F1078" s="25" t="s">
        <v>205</v>
      </c>
      <c r="G1078" s="25" t="s">
        <v>468</v>
      </c>
      <c r="H1078" s="25" t="s">
        <v>195</v>
      </c>
      <c r="I1078" s="26">
        <v>126852</v>
      </c>
      <c r="J1078" s="27">
        <v>171303.65676000685</v>
      </c>
      <c r="K1078" s="27">
        <f t="shared" si="567"/>
        <v>26156.882399999999</v>
      </c>
      <c r="L1078" s="24">
        <v>23795</v>
      </c>
      <c r="M1078" s="24">
        <v>5017</v>
      </c>
      <c r="N1078" s="24">
        <v>1164</v>
      </c>
      <c r="O1078" s="24">
        <f t="shared" si="568"/>
        <v>6181</v>
      </c>
      <c r="P1078" s="28">
        <v>20.619999999999997</v>
      </c>
      <c r="Q1078" s="28">
        <f t="shared" si="569"/>
        <v>0.36557627788431263</v>
      </c>
      <c r="R1078" s="29">
        <v>0.42865803542371284</v>
      </c>
      <c r="S1078" s="29">
        <v>0.14779560516966092</v>
      </c>
      <c r="T1078" s="29">
        <v>0.51110830915410499</v>
      </c>
      <c r="U1078" s="28" t="s">
        <v>96</v>
      </c>
      <c r="V1078" s="28" t="s">
        <v>97</v>
      </c>
      <c r="W1078" s="28">
        <v>0.24674540973628842</v>
      </c>
      <c r="X1078" s="27">
        <v>42268.390976572402</v>
      </c>
      <c r="Y1078" s="30">
        <f t="shared" si="570"/>
        <v>3.38497026512596E-3</v>
      </c>
      <c r="Z1078" s="27">
        <f t="shared" si="571"/>
        <v>33543.390976572402</v>
      </c>
      <c r="AA1078" s="27">
        <v>77</v>
      </c>
      <c r="AB1078" s="27">
        <v>2062</v>
      </c>
      <c r="AC1078" s="27">
        <v>54</v>
      </c>
      <c r="AD1078" s="27">
        <v>3502</v>
      </c>
      <c r="AE1078" s="27">
        <v>62629</v>
      </c>
      <c r="AF1078" s="27">
        <f t="shared" si="572"/>
        <v>62629</v>
      </c>
      <c r="AG1078" s="27">
        <f t="shared" si="573"/>
        <v>5</v>
      </c>
      <c r="AH1078" s="27">
        <v>77</v>
      </c>
      <c r="AI1078" s="27">
        <v>4199</v>
      </c>
      <c r="AJ1078" s="27">
        <v>1367</v>
      </c>
      <c r="AK1078" s="27">
        <v>3672</v>
      </c>
      <c r="AL1078" s="27">
        <v>62629</v>
      </c>
      <c r="AM1078" s="27">
        <v>71256</v>
      </c>
      <c r="AN1078" s="27">
        <f t="shared" si="574"/>
        <v>5</v>
      </c>
      <c r="AO1078" s="27">
        <v>8725</v>
      </c>
      <c r="AP1078" s="30">
        <f t="shared" si="575"/>
        <v>5.0457553140044378E-3</v>
      </c>
      <c r="AQ1078" s="30">
        <f t="shared" si="576"/>
        <v>1.3241002645677832E-2</v>
      </c>
      <c r="AR1078" s="31">
        <f t="shared" si="577"/>
        <v>0.20641902372947912</v>
      </c>
      <c r="AS1078" s="31">
        <f t="shared" si="598"/>
        <v>0.20641902372947912</v>
      </c>
      <c r="AT1078" s="32">
        <f t="shared" si="578"/>
        <v>5.0932946587494969E-2</v>
      </c>
      <c r="AU1078" s="24">
        <v>8546.5207570358216</v>
      </c>
      <c r="AV1078" s="28">
        <f t="shared" si="579"/>
        <v>0.23734153447504233</v>
      </c>
      <c r="AW1078" s="30">
        <f t="shared" si="580"/>
        <v>3.0482343389529841E-3</v>
      </c>
      <c r="AX1078" s="33">
        <f t="shared" si="581"/>
        <v>0.23734153447504233</v>
      </c>
      <c r="AY1078" s="30">
        <f t="shared" si="582"/>
        <v>-1.0192768306724848E-2</v>
      </c>
      <c r="AZ1078" s="31">
        <f t="shared" si="583"/>
        <v>0.81103285184988572</v>
      </c>
      <c r="BA1078" s="31">
        <f t="shared" si="596"/>
        <v>4347.5207570358216</v>
      </c>
      <c r="BB1078" s="33">
        <f t="shared" si="584"/>
        <v>0.4913110398220496</v>
      </c>
      <c r="BC1078" s="31">
        <f t="shared" si="585"/>
        <v>0.49234414058288029</v>
      </c>
      <c r="BD1078" s="30">
        <f t="shared" si="586"/>
        <v>-1.6607850488784778E-3</v>
      </c>
      <c r="BE1078" s="31">
        <f t="shared" si="587"/>
        <v>0.93562905288643028</v>
      </c>
      <c r="BF1078" s="31">
        <f t="shared" si="588"/>
        <v>0.39525314429594821</v>
      </c>
      <c r="BG1078" s="31">
        <f t="shared" si="589"/>
        <v>0.59986091499730554</v>
      </c>
      <c r="BH1078" s="24">
        <v>100</v>
      </c>
      <c r="BI1078" s="24">
        <v>16.7946072521</v>
      </c>
      <c r="BJ1078" s="24">
        <f t="shared" si="595"/>
        <v>10199.920378524304</v>
      </c>
      <c r="BK1078" s="28">
        <v>1</v>
      </c>
      <c r="BL1078" s="28" t="str">
        <f t="shared" si="590"/>
        <v>FALSETRUE</v>
      </c>
      <c r="BM1078" s="24" t="str">
        <f t="shared" si="591"/>
        <v>TRUETRUE</v>
      </c>
      <c r="BN1078" s="28">
        <v>0.35479999999999995</v>
      </c>
      <c r="BO1078" s="28">
        <f t="shared" si="592"/>
        <v>0.31537777777777776</v>
      </c>
      <c r="BP1078" s="24">
        <v>3.05</v>
      </c>
      <c r="BQ1078" s="24">
        <f t="shared" si="599"/>
        <v>438.44303797468353</v>
      </c>
      <c r="BR1078" s="24">
        <v>79</v>
      </c>
      <c r="BS1078" s="28">
        <v>0.87</v>
      </c>
      <c r="BT1078" s="28">
        <v>1103.6124</v>
      </c>
      <c r="BU1078" s="24">
        <v>0.27</v>
      </c>
      <c r="BV1078" s="28">
        <v>11.709999999999999</v>
      </c>
      <c r="BW1078" s="28">
        <v>14854.369199999999</v>
      </c>
      <c r="BX1078" s="24">
        <v>31359</v>
      </c>
      <c r="BY1078" s="24">
        <v>88374</v>
      </c>
      <c r="BZ1078" s="24">
        <v>7119</v>
      </c>
      <c r="CA1078" s="24">
        <v>25360</v>
      </c>
      <c r="CB1078" s="24">
        <v>12759</v>
      </c>
      <c r="CC1078" s="24">
        <v>88733</v>
      </c>
      <c r="CD1078" s="24">
        <v>43.54</v>
      </c>
      <c r="CE1078" s="24">
        <v>30.41</v>
      </c>
      <c r="CF1078" s="24">
        <v>94.13</v>
      </c>
      <c r="CG1078" s="24">
        <v>126852</v>
      </c>
      <c r="CH1078" s="24">
        <v>0</v>
      </c>
      <c r="CI1078" s="24">
        <v>0</v>
      </c>
      <c r="CJ1078" s="24" t="s">
        <v>98</v>
      </c>
      <c r="CK1078" s="24">
        <v>30587</v>
      </c>
      <c r="CL1078" s="28">
        <v>1.02</v>
      </c>
      <c r="CM1078" s="28">
        <v>4.22</v>
      </c>
      <c r="CN1078" s="24">
        <v>11938</v>
      </c>
      <c r="CO1078" s="24">
        <v>39.130000000000003</v>
      </c>
      <c r="CP1078" s="24">
        <v>7214</v>
      </c>
      <c r="CQ1078" s="24">
        <v>13781</v>
      </c>
      <c r="CR1078" s="24">
        <v>12205</v>
      </c>
      <c r="CS1078" s="24">
        <v>34637</v>
      </c>
      <c r="CT1078" s="24">
        <v>6373</v>
      </c>
      <c r="CU1078" s="24">
        <v>11844</v>
      </c>
      <c r="CV1078" s="24">
        <v>8932</v>
      </c>
      <c r="CW1078" s="24">
        <v>8260</v>
      </c>
      <c r="CX1078" s="24">
        <v>75.39</v>
      </c>
      <c r="CY1078" s="24">
        <v>94.17</v>
      </c>
      <c r="CZ1078" s="24">
        <v>83.58</v>
      </c>
      <c r="DA1078" s="24">
        <v>46.69</v>
      </c>
      <c r="DB1078" s="24">
        <v>3223</v>
      </c>
      <c r="DC1078" s="24">
        <v>6.68</v>
      </c>
      <c r="DD1078" s="24">
        <v>9.02</v>
      </c>
      <c r="DE1078" s="24">
        <v>1026</v>
      </c>
      <c r="DF1078" s="24">
        <v>3.36</v>
      </c>
      <c r="DG1078" s="24">
        <v>9.1999999999999993</v>
      </c>
      <c r="DH1078" s="24">
        <v>1.87</v>
      </c>
    </row>
    <row r="1079" spans="1:112" ht="12.3" customHeight="1">
      <c r="A1079" s="24">
        <v>1093</v>
      </c>
      <c r="B1079" s="24" t="s">
        <v>195</v>
      </c>
      <c r="C1079" s="24" t="s">
        <v>196</v>
      </c>
      <c r="D1079" s="25" t="s">
        <v>205</v>
      </c>
      <c r="E1079" s="25" t="s">
        <v>206</v>
      </c>
      <c r="F1079" s="25" t="s">
        <v>583</v>
      </c>
      <c r="G1079" s="25" t="s">
        <v>584</v>
      </c>
      <c r="H1079" s="25" t="s">
        <v>195</v>
      </c>
      <c r="I1079" s="26">
        <v>18554</v>
      </c>
      <c r="J1079" s="27">
        <v>25055.718849723831</v>
      </c>
      <c r="K1079" s="27">
        <f t="shared" si="567"/>
        <v>12713.200799999999</v>
      </c>
      <c r="L1079" s="24">
        <v>1420</v>
      </c>
      <c r="M1079" s="24">
        <v>2130</v>
      </c>
      <c r="N1079" s="24">
        <v>960</v>
      </c>
      <c r="O1079" s="24">
        <f t="shared" si="568"/>
        <v>3090</v>
      </c>
      <c r="P1079" s="28">
        <v>68.52</v>
      </c>
      <c r="Q1079" s="28">
        <f t="shared" si="569"/>
        <v>0.62894481975232563</v>
      </c>
      <c r="R1079" s="29">
        <v>0.42865803542371284</v>
      </c>
      <c r="S1079" s="29">
        <v>0.14779560516966092</v>
      </c>
      <c r="T1079" s="29">
        <v>0.51110830915410499</v>
      </c>
      <c r="U1079" s="28" t="s">
        <v>96</v>
      </c>
      <c r="V1079" s="28" t="s">
        <v>97</v>
      </c>
      <c r="W1079" s="28">
        <v>0.81993188531185646</v>
      </c>
      <c r="X1079" s="27">
        <v>20543.982794297881</v>
      </c>
      <c r="Y1079" s="30">
        <f t="shared" si="570"/>
        <v>1.6452192591031251E-3</v>
      </c>
      <c r="Z1079" s="27">
        <f t="shared" si="571"/>
        <v>20278.982794297881</v>
      </c>
      <c r="AA1079" s="27">
        <v>25</v>
      </c>
      <c r="AB1079" s="27">
        <v>0</v>
      </c>
      <c r="AC1079" s="27">
        <v>0</v>
      </c>
      <c r="AD1079" s="27">
        <v>0</v>
      </c>
      <c r="AE1079" s="27">
        <v>0</v>
      </c>
      <c r="AF1079" s="27">
        <f t="shared" si="572"/>
        <v>25</v>
      </c>
      <c r="AG1079" s="27">
        <f t="shared" si="573"/>
        <v>1</v>
      </c>
      <c r="AH1079" s="27">
        <v>25</v>
      </c>
      <c r="AI1079" s="27">
        <v>0</v>
      </c>
      <c r="AJ1079" s="27">
        <v>0</v>
      </c>
      <c r="AK1079" s="27">
        <v>0</v>
      </c>
      <c r="AL1079" s="27">
        <v>0</v>
      </c>
      <c r="AM1079" s="27">
        <v>25</v>
      </c>
      <c r="AN1079" s="27">
        <f t="shared" si="574"/>
        <v>1</v>
      </c>
      <c r="AO1079" s="27">
        <v>265</v>
      </c>
      <c r="AP1079" s="30">
        <f t="shared" si="575"/>
        <v>1.5325216713022073E-4</v>
      </c>
      <c r="AQ1079" s="30">
        <f t="shared" si="576"/>
        <v>0</v>
      </c>
      <c r="AR1079" s="31">
        <f t="shared" si="577"/>
        <v>1.2899154105286368E-2</v>
      </c>
      <c r="AS1079" s="31">
        <f t="shared" si="598"/>
        <v>1.2899154105286368E-2</v>
      </c>
      <c r="AT1079" s="32">
        <f t="shared" si="578"/>
        <v>1.0576427744475625E-2</v>
      </c>
      <c r="AU1079" s="24">
        <v>4890.0737639999115</v>
      </c>
      <c r="AV1079" s="28">
        <f t="shared" si="579"/>
        <v>0.1358000107691098</v>
      </c>
      <c r="AW1079" s="30">
        <f t="shared" si="580"/>
        <v>1.7441121587596145E-3</v>
      </c>
      <c r="AX1079" s="33">
        <f t="shared" si="581"/>
        <v>0.1358000107691098</v>
      </c>
      <c r="AY1079" s="30">
        <f t="shared" si="582"/>
        <v>1.7441121587596145E-3</v>
      </c>
      <c r="AZ1079" s="31">
        <f t="shared" si="583"/>
        <v>0.90895251782774877</v>
      </c>
      <c r="BA1079" s="31">
        <f t="shared" si="596"/>
        <v>4890.0737639999115</v>
      </c>
      <c r="BB1079" s="33">
        <f t="shared" si="584"/>
        <v>0</v>
      </c>
      <c r="BC1079" s="31">
        <f t="shared" si="585"/>
        <v>0.4911368546735238</v>
      </c>
      <c r="BD1079" s="30">
        <f t="shared" si="586"/>
        <v>1.4919670919729044E-3</v>
      </c>
      <c r="BE1079" s="31">
        <f t="shared" si="587"/>
        <v>0.94783746387001522</v>
      </c>
      <c r="BF1079" s="31">
        <f t="shared" si="588"/>
        <v>0.58980485614699163</v>
      </c>
      <c r="BG1079" s="31">
        <f t="shared" si="589"/>
        <v>0.89512477202022722</v>
      </c>
      <c r="BH1079" s="24">
        <v>100</v>
      </c>
      <c r="BI1079" s="24">
        <v>5.7952496720999997</v>
      </c>
      <c r="BJ1079" s="24">
        <f t="shared" si="595"/>
        <v>4323.492561562839</v>
      </c>
      <c r="BK1079" s="28">
        <v>1</v>
      </c>
      <c r="BL1079" s="28" t="str">
        <f t="shared" si="590"/>
        <v>TRUETRUE</v>
      </c>
      <c r="BM1079" s="24" t="str">
        <f t="shared" si="591"/>
        <v>TRUETRUE</v>
      </c>
      <c r="BN1079" s="28">
        <v>0.47810000000000002</v>
      </c>
      <c r="BO1079" s="28">
        <f t="shared" si="592"/>
        <v>0.42497777777777779</v>
      </c>
      <c r="BP1079" s="24">
        <v>4.93</v>
      </c>
      <c r="BQ1079" s="24">
        <f t="shared" si="599"/>
        <v>542.18181818181813</v>
      </c>
      <c r="BR1079" s="24">
        <v>11</v>
      </c>
      <c r="BS1079" s="28">
        <v>5.15</v>
      </c>
      <c r="BT1079" s="28">
        <v>955.53100000000006</v>
      </c>
      <c r="BU1079" s="24">
        <v>1.66</v>
      </c>
      <c r="BV1079" s="28">
        <v>94.03</v>
      </c>
      <c r="BW1079" s="28">
        <v>17446.3262</v>
      </c>
      <c r="BX1079" s="24">
        <v>5777</v>
      </c>
      <c r="BY1079" s="24">
        <v>12083</v>
      </c>
      <c r="BZ1079" s="24">
        <v>694</v>
      </c>
      <c r="CA1079" s="24">
        <v>4720</v>
      </c>
      <c r="CB1079" s="24">
        <v>2124</v>
      </c>
      <c r="CC1079" s="24">
        <v>11710</v>
      </c>
      <c r="CD1079" s="24">
        <v>53.55</v>
      </c>
      <c r="CE1079" s="24">
        <v>26.75</v>
      </c>
      <c r="CF1079" s="24">
        <v>98.63</v>
      </c>
      <c r="CG1079" s="24">
        <v>18554</v>
      </c>
      <c r="CH1079" s="24">
        <v>0</v>
      </c>
      <c r="CI1079" s="24">
        <v>0</v>
      </c>
      <c r="CJ1079" s="24" t="s">
        <v>98</v>
      </c>
      <c r="CK1079" s="24">
        <v>4668</v>
      </c>
      <c r="CL1079" s="28">
        <v>1.01</v>
      </c>
      <c r="CM1079" s="28">
        <v>4.01</v>
      </c>
      <c r="CN1079" s="24">
        <v>1861</v>
      </c>
      <c r="CO1079" s="24">
        <v>40.11</v>
      </c>
      <c r="CP1079" s="24">
        <v>1232</v>
      </c>
      <c r="CQ1079" s="24">
        <v>3404</v>
      </c>
      <c r="CR1079" s="24">
        <v>1328</v>
      </c>
      <c r="CS1079" s="24">
        <v>5964</v>
      </c>
      <c r="CT1079" s="24">
        <v>1254</v>
      </c>
      <c r="CU1079" s="24">
        <v>2223</v>
      </c>
      <c r="CV1079" s="24">
        <v>1409</v>
      </c>
      <c r="CW1079" s="24">
        <v>891</v>
      </c>
      <c r="CX1079" s="24">
        <v>78.42</v>
      </c>
      <c r="CY1079" s="24">
        <v>95.78</v>
      </c>
      <c r="CZ1079" s="24">
        <v>81.45</v>
      </c>
      <c r="DA1079" s="24">
        <v>34.64</v>
      </c>
      <c r="DB1079" s="24">
        <v>721</v>
      </c>
      <c r="DC1079" s="24">
        <v>5.45</v>
      </c>
      <c r="DD1079" s="24">
        <v>16.100000000000001</v>
      </c>
      <c r="DE1079" s="24">
        <v>600</v>
      </c>
      <c r="DF1079" s="24">
        <v>12.93</v>
      </c>
      <c r="DG1079" s="24">
        <v>60.93</v>
      </c>
      <c r="DH1079" s="24">
        <v>4.24</v>
      </c>
    </row>
    <row r="1080" spans="1:112" ht="12.3" customHeight="1">
      <c r="A1080" s="24">
        <v>1094</v>
      </c>
      <c r="B1080" s="24" t="s">
        <v>195</v>
      </c>
      <c r="C1080" s="24" t="s">
        <v>196</v>
      </c>
      <c r="D1080" s="25" t="s">
        <v>205</v>
      </c>
      <c r="E1080" s="25" t="s">
        <v>206</v>
      </c>
      <c r="F1080" s="25" t="s">
        <v>207</v>
      </c>
      <c r="G1080" s="25" t="s">
        <v>208</v>
      </c>
      <c r="H1080" s="25" t="s">
        <v>195</v>
      </c>
      <c r="I1080" s="26">
        <v>124247</v>
      </c>
      <c r="J1080" s="27">
        <v>167785.8089857517</v>
      </c>
      <c r="K1080" s="27">
        <f t="shared" si="567"/>
        <v>55041.420999999995</v>
      </c>
      <c r="L1080" s="24">
        <v>15882</v>
      </c>
      <c r="M1080" s="24">
        <v>8830</v>
      </c>
      <c r="N1080" s="24">
        <v>3805</v>
      </c>
      <c r="O1080" s="24">
        <f t="shared" si="568"/>
        <v>12635</v>
      </c>
      <c r="P1080" s="28">
        <v>44.3</v>
      </c>
      <c r="Q1080" s="28">
        <f t="shared" si="569"/>
        <v>0.46546568052361459</v>
      </c>
      <c r="R1080" s="29">
        <v>0.42865803542371284</v>
      </c>
      <c r="S1080" s="29">
        <v>0.14779560516966092</v>
      </c>
      <c r="T1080" s="29">
        <v>0.51110830915410499</v>
      </c>
      <c r="U1080" s="28" t="s">
        <v>96</v>
      </c>
      <c r="V1080" s="28" t="s">
        <v>97</v>
      </c>
      <c r="W1080" s="28">
        <v>0.53010774254692428</v>
      </c>
      <c r="X1080" s="27">
        <v>88944.556432846279</v>
      </c>
      <c r="Y1080" s="30">
        <f t="shared" si="570"/>
        <v>7.1229273652000536E-3</v>
      </c>
      <c r="Z1080" s="27">
        <f t="shared" si="571"/>
        <v>81059.556432846279</v>
      </c>
      <c r="AA1080" s="27">
        <v>129</v>
      </c>
      <c r="AB1080" s="27">
        <v>6121</v>
      </c>
      <c r="AC1080" s="27">
        <v>190</v>
      </c>
      <c r="AD1080" s="27">
        <v>0</v>
      </c>
      <c r="AE1080" s="27">
        <v>0</v>
      </c>
      <c r="AF1080" s="27">
        <f t="shared" si="572"/>
        <v>6121</v>
      </c>
      <c r="AG1080" s="27">
        <f t="shared" si="573"/>
        <v>3</v>
      </c>
      <c r="AH1080" s="27">
        <v>129</v>
      </c>
      <c r="AI1080" s="27">
        <v>6121</v>
      </c>
      <c r="AJ1080" s="27">
        <v>265</v>
      </c>
      <c r="AK1080" s="27">
        <v>0</v>
      </c>
      <c r="AL1080" s="27">
        <v>0</v>
      </c>
      <c r="AM1080" s="27">
        <v>6121</v>
      </c>
      <c r="AN1080" s="27">
        <f t="shared" si="574"/>
        <v>3</v>
      </c>
      <c r="AO1080" s="27">
        <v>7885</v>
      </c>
      <c r="AP1080" s="30">
        <f t="shared" si="575"/>
        <v>4.5599748597048703E-3</v>
      </c>
      <c r="AQ1080" s="30">
        <f t="shared" si="576"/>
        <v>1.9301780708310078E-2</v>
      </c>
      <c r="AR1080" s="31">
        <f t="shared" si="577"/>
        <v>8.8650731604392519E-2</v>
      </c>
      <c r="AS1080" s="31">
        <f t="shared" si="598"/>
        <v>8.8650731604392519E-2</v>
      </c>
      <c r="AT1080" s="32">
        <f t="shared" si="578"/>
        <v>4.6994439205937794E-2</v>
      </c>
      <c r="AU1080" s="24">
        <v>16461.965837052187</v>
      </c>
      <c r="AV1080" s="28">
        <f t="shared" si="579"/>
        <v>0.4571577538175649</v>
      </c>
      <c r="AW1080" s="30">
        <f t="shared" si="580"/>
        <v>5.8713868459119283E-3</v>
      </c>
      <c r="AX1080" s="33">
        <f t="shared" si="581"/>
        <v>0.4571577538175649</v>
      </c>
      <c r="AY1080" s="30">
        <f t="shared" si="582"/>
        <v>-1.343039386239815E-2</v>
      </c>
      <c r="AZ1080" s="31">
        <f t="shared" si="583"/>
        <v>0.7844742200624929</v>
      </c>
      <c r="BA1080" s="31">
        <f t="shared" si="596"/>
        <v>10340.965837052187</v>
      </c>
      <c r="BB1080" s="33">
        <f t="shared" si="584"/>
        <v>0.37182679520710732</v>
      </c>
      <c r="BC1080" s="31">
        <f t="shared" si="585"/>
        <v>0.55676333643459019</v>
      </c>
      <c r="BD1080" s="30">
        <f t="shared" si="586"/>
        <v>2.5629525054951833E-3</v>
      </c>
      <c r="BE1080" s="31">
        <f t="shared" si="587"/>
        <v>0.95198464369943681</v>
      </c>
      <c r="BF1080" s="31">
        <f t="shared" si="588"/>
        <v>0.49640510453718706</v>
      </c>
      <c r="BG1080" s="31">
        <f t="shared" si="589"/>
        <v>0.75337546206602735</v>
      </c>
      <c r="BH1080" s="24">
        <v>100</v>
      </c>
      <c r="BI1080" s="24">
        <v>20.813041487900001</v>
      </c>
      <c r="BJ1080" s="24">
        <f t="shared" si="595"/>
        <v>8061.5708705186935</v>
      </c>
      <c r="BK1080" s="28">
        <v>1</v>
      </c>
      <c r="BL1080" s="28" t="str">
        <f t="shared" si="590"/>
        <v>TRUETRUE</v>
      </c>
      <c r="BM1080" s="24" t="str">
        <f t="shared" si="591"/>
        <v>TRUETRUE</v>
      </c>
      <c r="BN1080" s="28">
        <v>0.44209999999999999</v>
      </c>
      <c r="BO1080" s="28">
        <f t="shared" si="592"/>
        <v>0.39297777777777776</v>
      </c>
      <c r="BP1080" s="24">
        <v>4.6100000000000003</v>
      </c>
      <c r="BQ1080" s="24">
        <f t="shared" si="599"/>
        <v>575.07407407407402</v>
      </c>
      <c r="BR1080" s="24">
        <v>54</v>
      </c>
      <c r="BS1080" s="28">
        <v>2.12</v>
      </c>
      <c r="BT1080" s="28">
        <v>2634.0364</v>
      </c>
      <c r="BU1080" s="24">
        <v>0.99</v>
      </c>
      <c r="BV1080" s="28">
        <v>28.840000000000003</v>
      </c>
      <c r="BW1080" s="28">
        <v>35832.834800000004</v>
      </c>
      <c r="BX1080" s="24">
        <v>36228</v>
      </c>
      <c r="BY1080" s="24">
        <v>81951</v>
      </c>
      <c r="BZ1080" s="24">
        <v>6068</v>
      </c>
      <c r="CA1080" s="24">
        <v>28912</v>
      </c>
      <c r="CB1080" s="24">
        <v>15169</v>
      </c>
      <c r="CC1080" s="24">
        <v>80166</v>
      </c>
      <c r="CD1080" s="24">
        <v>51.61</v>
      </c>
      <c r="CE1080" s="24">
        <v>28.16</v>
      </c>
      <c r="CF1080" s="24">
        <v>99.88</v>
      </c>
      <c r="CG1080" s="24">
        <v>124247</v>
      </c>
      <c r="CH1080" s="24">
        <v>0</v>
      </c>
      <c r="CI1080" s="24">
        <v>0</v>
      </c>
      <c r="CJ1080" s="24" t="s">
        <v>98</v>
      </c>
      <c r="CK1080" s="24">
        <v>29188</v>
      </c>
      <c r="CL1080" s="28">
        <v>1.02</v>
      </c>
      <c r="CM1080" s="28">
        <v>4.34</v>
      </c>
      <c r="CN1080" s="24">
        <v>11339</v>
      </c>
      <c r="CO1080" s="24">
        <v>39.01</v>
      </c>
      <c r="CP1080" s="24">
        <v>7045</v>
      </c>
      <c r="CQ1080" s="24">
        <v>12861</v>
      </c>
      <c r="CR1080" s="24">
        <v>11117</v>
      </c>
      <c r="CS1080" s="24">
        <v>31054</v>
      </c>
      <c r="CT1080" s="24">
        <v>6335</v>
      </c>
      <c r="CU1080" s="24">
        <v>13899</v>
      </c>
      <c r="CV1080" s="24">
        <v>10242</v>
      </c>
      <c r="CW1080" s="24">
        <v>6426</v>
      </c>
      <c r="CX1080" s="24">
        <v>66.819999999999993</v>
      </c>
      <c r="CY1080" s="24">
        <v>93.48</v>
      </c>
      <c r="CZ1080" s="24">
        <v>81.209999999999994</v>
      </c>
      <c r="DA1080" s="24">
        <v>37.04</v>
      </c>
      <c r="DB1080" s="24">
        <v>4621</v>
      </c>
      <c r="DC1080" s="24">
        <v>7.45</v>
      </c>
      <c r="DD1080" s="24">
        <v>17.149999999999999</v>
      </c>
      <c r="DE1080" s="24">
        <v>2359</v>
      </c>
      <c r="DF1080" s="24">
        <v>8.1199999999999992</v>
      </c>
      <c r="DG1080" s="24">
        <v>28.62</v>
      </c>
      <c r="DH1080" s="24">
        <v>5.04</v>
      </c>
    </row>
    <row r="1081" spans="1:112" ht="12.3" customHeight="1">
      <c r="A1081" s="24">
        <v>1095</v>
      </c>
      <c r="B1081" s="24" t="s">
        <v>195</v>
      </c>
      <c r="C1081" s="24" t="s">
        <v>196</v>
      </c>
      <c r="D1081" s="25" t="s">
        <v>205</v>
      </c>
      <c r="E1081" s="25" t="s">
        <v>206</v>
      </c>
      <c r="F1081" s="25" t="s">
        <v>792</v>
      </c>
      <c r="G1081" s="25" t="s">
        <v>793</v>
      </c>
      <c r="H1081" s="25" t="s">
        <v>195</v>
      </c>
      <c r="I1081" s="26">
        <v>49088</v>
      </c>
      <c r="J1081" s="27">
        <v>66289.486196790094</v>
      </c>
      <c r="K1081" s="27">
        <f t="shared" si="567"/>
        <v>11697.670399999997</v>
      </c>
      <c r="L1081" s="24">
        <v>8545</v>
      </c>
      <c r="M1081" s="24">
        <v>2378</v>
      </c>
      <c r="N1081" s="24">
        <v>295</v>
      </c>
      <c r="O1081" s="24">
        <f t="shared" si="568"/>
        <v>2673</v>
      </c>
      <c r="P1081" s="28">
        <v>23.83</v>
      </c>
      <c r="Q1081" s="28">
        <f t="shared" si="569"/>
        <v>0.38042166666305033</v>
      </c>
      <c r="R1081" s="29">
        <v>0.42865803542371284</v>
      </c>
      <c r="S1081" s="29">
        <v>0.14779560516966092</v>
      </c>
      <c r="T1081" s="29">
        <v>0.51110830915410499</v>
      </c>
      <c r="U1081" s="28" t="s">
        <v>96</v>
      </c>
      <c r="V1081" s="28" t="s">
        <v>97</v>
      </c>
      <c r="W1081" s="28">
        <v>0.28515728002016261</v>
      </c>
      <c r="X1081" s="27">
        <v>18902.929577810777</v>
      </c>
      <c r="Y1081" s="30">
        <f t="shared" si="570"/>
        <v>1.513799155026369E-3</v>
      </c>
      <c r="Z1081" s="27">
        <f t="shared" si="571"/>
        <v>17445.929577810777</v>
      </c>
      <c r="AA1081" s="27">
        <v>197</v>
      </c>
      <c r="AB1081" s="27">
        <v>951</v>
      </c>
      <c r="AC1081" s="27">
        <v>108</v>
      </c>
      <c r="AD1081" s="27">
        <v>0</v>
      </c>
      <c r="AE1081" s="27">
        <v>0</v>
      </c>
      <c r="AF1081" s="27">
        <f t="shared" si="572"/>
        <v>951</v>
      </c>
      <c r="AG1081" s="27">
        <f t="shared" si="573"/>
        <v>3</v>
      </c>
      <c r="AH1081" s="27">
        <v>197</v>
      </c>
      <c r="AI1081" s="27">
        <v>1015</v>
      </c>
      <c r="AJ1081" s="27">
        <v>271</v>
      </c>
      <c r="AK1081" s="27">
        <v>0</v>
      </c>
      <c r="AL1081" s="27">
        <v>0</v>
      </c>
      <c r="AM1081" s="27">
        <v>1457</v>
      </c>
      <c r="AN1081" s="27">
        <f t="shared" si="574"/>
        <v>3</v>
      </c>
      <c r="AO1081" s="27">
        <v>1457</v>
      </c>
      <c r="AP1081" s="30">
        <f t="shared" si="575"/>
        <v>8.4259776418389287E-4</v>
      </c>
      <c r="AQ1081" s="30">
        <f t="shared" si="576"/>
        <v>3.2006710372381518E-3</v>
      </c>
      <c r="AR1081" s="31">
        <f t="shared" si="577"/>
        <v>7.7077999682668277E-2</v>
      </c>
      <c r="AS1081" s="31">
        <f t="shared" si="598"/>
        <v>7.7077999682668277E-2</v>
      </c>
      <c r="AT1081" s="32">
        <f t="shared" si="578"/>
        <v>2.1979352738904646E-2</v>
      </c>
      <c r="AU1081" s="24">
        <v>4012.4480871637079</v>
      </c>
      <c r="AV1081" s="28">
        <f t="shared" si="579"/>
        <v>0.1114278679104472</v>
      </c>
      <c r="AW1081" s="30">
        <f t="shared" si="580"/>
        <v>1.4310948736056953E-3</v>
      </c>
      <c r="AX1081" s="33">
        <f t="shared" si="581"/>
        <v>0.1114278679104472</v>
      </c>
      <c r="AY1081" s="30">
        <f t="shared" si="582"/>
        <v>-1.7695761636324565E-3</v>
      </c>
      <c r="AZ1081" s="31">
        <f t="shared" si="583"/>
        <v>0.88012930996587924</v>
      </c>
      <c r="BA1081" s="31">
        <f t="shared" si="596"/>
        <v>2997.4480871637079</v>
      </c>
      <c r="BB1081" s="33">
        <f t="shared" si="584"/>
        <v>0.25296277433397929</v>
      </c>
      <c r="BC1081" s="31">
        <f t="shared" si="585"/>
        <v>0.47340507110001306</v>
      </c>
      <c r="BD1081" s="30">
        <f t="shared" si="586"/>
        <v>6.7120139084247618E-4</v>
      </c>
      <c r="BE1081" s="31">
        <f t="shared" si="587"/>
        <v>0.94465921053674662</v>
      </c>
      <c r="BF1081" s="31">
        <f t="shared" si="588"/>
        <v>0.41044342990397853</v>
      </c>
      <c r="BG1081" s="31">
        <f t="shared" si="589"/>
        <v>0.62291464336203373</v>
      </c>
      <c r="BH1081" s="24">
        <v>100</v>
      </c>
      <c r="BI1081" s="24">
        <v>7.6496552692900002</v>
      </c>
      <c r="BJ1081" s="24">
        <f t="shared" si="595"/>
        <v>8665.6828135658889</v>
      </c>
      <c r="BK1081" s="28">
        <v>1</v>
      </c>
      <c r="BL1081" s="28" t="str">
        <f t="shared" si="590"/>
        <v>FALSETRUE</v>
      </c>
      <c r="BM1081" s="24" t="str">
        <f t="shared" si="591"/>
        <v>FALSETRUE</v>
      </c>
      <c r="BN1081" s="28">
        <v>0.318</v>
      </c>
      <c r="BO1081" s="28">
        <f t="shared" si="592"/>
        <v>0.28266666666666668</v>
      </c>
      <c r="BP1081" s="24">
        <v>2.66</v>
      </c>
      <c r="BQ1081" s="24">
        <f t="shared" si="599"/>
        <v>380.29729729729729</v>
      </c>
      <c r="BR1081" s="24">
        <v>37</v>
      </c>
      <c r="BS1081" s="28">
        <v>0.62</v>
      </c>
      <c r="BT1081" s="28">
        <v>304.34559999999999</v>
      </c>
      <c r="BU1081" s="24">
        <v>0.2</v>
      </c>
      <c r="BV1081" s="28">
        <v>11.64</v>
      </c>
      <c r="BW1081" s="28">
        <v>5713.8432000000003</v>
      </c>
      <c r="BX1081" s="24">
        <v>10785</v>
      </c>
      <c r="BY1081" s="24">
        <v>33918</v>
      </c>
      <c r="BZ1081" s="24">
        <v>4385</v>
      </c>
      <c r="CA1081" s="24">
        <v>8599</v>
      </c>
      <c r="CB1081" s="24">
        <v>4720</v>
      </c>
      <c r="CC1081" s="24">
        <v>35769</v>
      </c>
      <c r="CD1081" s="24">
        <v>44.73</v>
      </c>
      <c r="CE1081" s="24">
        <v>33.17</v>
      </c>
      <c r="CF1081" s="24">
        <v>93.4</v>
      </c>
      <c r="CG1081" s="24">
        <v>49088</v>
      </c>
      <c r="CH1081" s="24">
        <v>0</v>
      </c>
      <c r="CI1081" s="24">
        <v>0</v>
      </c>
      <c r="CJ1081" s="24" t="s">
        <v>98</v>
      </c>
      <c r="CK1081" s="24">
        <v>11451</v>
      </c>
      <c r="CL1081" s="28">
        <v>1.04</v>
      </c>
      <c r="CM1081" s="28">
        <v>4.46</v>
      </c>
      <c r="CN1081" s="24">
        <v>4588</v>
      </c>
      <c r="CO1081" s="24">
        <v>40.24</v>
      </c>
      <c r="CP1081" s="24">
        <v>2596</v>
      </c>
      <c r="CQ1081" s="24">
        <v>6594</v>
      </c>
      <c r="CR1081" s="24">
        <v>4781</v>
      </c>
      <c r="CS1081" s="24">
        <v>14071</v>
      </c>
      <c r="CT1081" s="24">
        <v>2423</v>
      </c>
      <c r="CU1081" s="24">
        <v>4189</v>
      </c>
      <c r="CV1081" s="24">
        <v>3560</v>
      </c>
      <c r="CW1081" s="24">
        <v>3531</v>
      </c>
      <c r="CX1081" s="24">
        <v>82.53</v>
      </c>
      <c r="CY1081" s="24">
        <v>96.97</v>
      </c>
      <c r="CZ1081" s="24">
        <v>89.18</v>
      </c>
      <c r="DA1081" s="24">
        <v>53.26</v>
      </c>
      <c r="DB1081" s="24">
        <v>1118</v>
      </c>
      <c r="DC1081" s="24">
        <v>3.59</v>
      </c>
      <c r="DD1081" s="24">
        <v>10.4</v>
      </c>
      <c r="DE1081" s="24">
        <v>95</v>
      </c>
      <c r="DF1081" s="24">
        <v>0.83</v>
      </c>
      <c r="DG1081" s="24">
        <v>11.38</v>
      </c>
      <c r="DH1081" s="24">
        <v>3.04</v>
      </c>
    </row>
    <row r="1082" spans="1:112" ht="12.3" customHeight="1">
      <c r="A1082" s="24">
        <v>1096</v>
      </c>
      <c r="B1082" s="24" t="s">
        <v>195</v>
      </c>
      <c r="C1082" s="24" t="s">
        <v>196</v>
      </c>
      <c r="D1082" s="25" t="s">
        <v>205</v>
      </c>
      <c r="E1082" s="25" t="s">
        <v>206</v>
      </c>
      <c r="F1082" s="25" t="s">
        <v>296</v>
      </c>
      <c r="G1082" s="25" t="s">
        <v>297</v>
      </c>
      <c r="H1082" s="25" t="s">
        <v>195</v>
      </c>
      <c r="I1082" s="26">
        <v>32197</v>
      </c>
      <c r="J1082" s="27">
        <v>43479.518152665631</v>
      </c>
      <c r="K1082" s="27">
        <f t="shared" si="567"/>
        <v>17631.077200000003</v>
      </c>
      <c r="L1082" s="24">
        <v>3587</v>
      </c>
      <c r="M1082" s="24">
        <v>2547</v>
      </c>
      <c r="N1082" s="24">
        <v>1794</v>
      </c>
      <c r="O1082" s="24">
        <f t="shared" si="568"/>
        <v>4341</v>
      </c>
      <c r="P1082" s="28">
        <v>54.760000000000005</v>
      </c>
      <c r="Q1082" s="28">
        <f t="shared" si="569"/>
        <v>0.51788672430604632</v>
      </c>
      <c r="R1082" s="29">
        <v>0.42865803542371284</v>
      </c>
      <c r="S1082" s="29">
        <v>0.14779560516966092</v>
      </c>
      <c r="T1082" s="29">
        <v>0.51110830915410499</v>
      </c>
      <c r="U1082" s="28" t="s">
        <v>96</v>
      </c>
      <c r="V1082" s="28" t="s">
        <v>97</v>
      </c>
      <c r="W1082" s="28">
        <v>0.65527539462459539</v>
      </c>
      <c r="X1082" s="27">
        <v>28491.058415575229</v>
      </c>
      <c r="Y1082" s="30">
        <f t="shared" si="570"/>
        <v>2.2816431695292664E-3</v>
      </c>
      <c r="Z1082" s="27">
        <f t="shared" si="571"/>
        <v>28326.058415575229</v>
      </c>
      <c r="AA1082" s="27">
        <v>0</v>
      </c>
      <c r="AB1082" s="27">
        <v>35</v>
      </c>
      <c r="AC1082" s="27">
        <v>23</v>
      </c>
      <c r="AD1082" s="27">
        <v>0</v>
      </c>
      <c r="AE1082" s="27">
        <v>0</v>
      </c>
      <c r="AF1082" s="27">
        <f t="shared" si="572"/>
        <v>35</v>
      </c>
      <c r="AG1082" s="27">
        <f t="shared" si="573"/>
        <v>2</v>
      </c>
      <c r="AH1082" s="27">
        <v>0</v>
      </c>
      <c r="AI1082" s="27">
        <v>157</v>
      </c>
      <c r="AJ1082" s="27">
        <v>23</v>
      </c>
      <c r="AK1082" s="27">
        <v>0</v>
      </c>
      <c r="AL1082" s="27">
        <v>0</v>
      </c>
      <c r="AM1082" s="27">
        <v>157</v>
      </c>
      <c r="AN1082" s="27">
        <f t="shared" si="574"/>
        <v>2</v>
      </c>
      <c r="AO1082" s="27">
        <v>165</v>
      </c>
      <c r="AP1082" s="30">
        <f t="shared" si="575"/>
        <v>9.5421160665986503E-5</v>
      </c>
      <c r="AQ1082" s="30">
        <f t="shared" si="576"/>
        <v>4.9507916536590136E-4</v>
      </c>
      <c r="AR1082" s="31">
        <f t="shared" si="577"/>
        <v>5.7912906426038323E-3</v>
      </c>
      <c r="AS1082" s="31">
        <f t="shared" si="598"/>
        <v>5.7912906426038323E-3</v>
      </c>
      <c r="AT1082" s="32">
        <f t="shared" si="578"/>
        <v>3.7948902612179531E-3</v>
      </c>
      <c r="AU1082" s="24">
        <v>9876.9660231765265</v>
      </c>
      <c r="AV1082" s="28">
        <f t="shared" si="579"/>
        <v>0.27428872386096137</v>
      </c>
      <c r="AW1082" s="30">
        <f t="shared" si="580"/>
        <v>3.5227559673020278E-3</v>
      </c>
      <c r="AX1082" s="33">
        <f t="shared" si="581"/>
        <v>0.27428872386096137</v>
      </c>
      <c r="AY1082" s="30">
        <f t="shared" si="582"/>
        <v>3.0276768019361264E-3</v>
      </c>
      <c r="AZ1082" s="31">
        <f t="shared" si="583"/>
        <v>0.9194817529561613</v>
      </c>
      <c r="BA1082" s="31">
        <f t="shared" si="596"/>
        <v>9719.9660231765265</v>
      </c>
      <c r="BB1082" s="33">
        <f t="shared" si="584"/>
        <v>1.5895569513107152E-2</v>
      </c>
      <c r="BC1082" s="31">
        <f t="shared" si="585"/>
        <v>0.5408095040802785</v>
      </c>
      <c r="BD1082" s="30">
        <f t="shared" si="586"/>
        <v>2.1862220088632797E-3</v>
      </c>
      <c r="BE1082" s="31">
        <f t="shared" si="587"/>
        <v>0.9505258291376012</v>
      </c>
      <c r="BF1082" s="31">
        <f t="shared" si="588"/>
        <v>0.53602762231057532</v>
      </c>
      <c r="BG1082" s="31">
        <f t="shared" si="589"/>
        <v>0.81350907544531836</v>
      </c>
      <c r="BH1082" s="24">
        <v>96.41</v>
      </c>
      <c r="BI1082" s="24">
        <v>42.349300133299998</v>
      </c>
      <c r="BJ1082" s="24">
        <f t="shared" si="595"/>
        <v>1026.6879975774834</v>
      </c>
      <c r="BK1082" s="28">
        <f t="shared" ref="BK1082:BK1102" si="600">BJ1082/(2000)</f>
        <v>0.51334399878874171</v>
      </c>
      <c r="BL1082" s="28" t="str">
        <f t="shared" si="590"/>
        <v>TRUETRUE</v>
      </c>
      <c r="BM1082" s="24" t="str">
        <f t="shared" si="591"/>
        <v>TRUETRUE</v>
      </c>
      <c r="BN1082" s="28">
        <v>0.56940000000000002</v>
      </c>
      <c r="BO1082" s="28">
        <f t="shared" si="592"/>
        <v>0.50613333333333332</v>
      </c>
      <c r="BP1082" s="24">
        <v>8.06</v>
      </c>
      <c r="BQ1082" s="24">
        <f t="shared" si="599"/>
        <v>502.43333333333334</v>
      </c>
      <c r="BR1082" s="24">
        <v>30</v>
      </c>
      <c r="BS1082" s="28">
        <v>14.52</v>
      </c>
      <c r="BT1082" s="28">
        <v>4675.0043999999998</v>
      </c>
      <c r="BU1082" s="24">
        <v>0.23</v>
      </c>
      <c r="BV1082" s="28">
        <v>35.979999999999997</v>
      </c>
      <c r="BW1082" s="28">
        <v>11584.480599999999</v>
      </c>
      <c r="BX1082" s="24">
        <v>11368</v>
      </c>
      <c r="BY1082" s="24">
        <v>19964</v>
      </c>
      <c r="BZ1082" s="24">
        <v>865</v>
      </c>
      <c r="CA1082" s="24">
        <v>9225</v>
      </c>
      <c r="CB1082" s="24">
        <v>4279</v>
      </c>
      <c r="CC1082" s="24">
        <v>18693</v>
      </c>
      <c r="CD1082" s="24">
        <v>61.28</v>
      </c>
      <c r="CE1082" s="24">
        <v>24.87</v>
      </c>
      <c r="CF1082" s="24">
        <v>104.63</v>
      </c>
      <c r="CG1082" s="24">
        <v>31041</v>
      </c>
      <c r="CH1082" s="24">
        <v>1156</v>
      </c>
      <c r="CI1082" s="24">
        <v>3.59</v>
      </c>
      <c r="CJ1082" s="24" t="s">
        <v>98</v>
      </c>
      <c r="CK1082" s="24">
        <v>8308</v>
      </c>
      <c r="CL1082" s="28">
        <v>1.02</v>
      </c>
      <c r="CM1082" s="28">
        <v>3.92</v>
      </c>
      <c r="CN1082" s="24">
        <v>2566</v>
      </c>
      <c r="CO1082" s="24">
        <v>30.9</v>
      </c>
      <c r="CP1082" s="24">
        <v>4491</v>
      </c>
      <c r="CQ1082" s="24">
        <v>7203</v>
      </c>
      <c r="CR1082" s="24">
        <v>3379</v>
      </c>
      <c r="CS1082" s="24">
        <v>15073</v>
      </c>
      <c r="CT1082" s="24">
        <v>2066</v>
      </c>
      <c r="CU1082" s="24">
        <v>4277</v>
      </c>
      <c r="CV1082" s="24">
        <v>2584</v>
      </c>
      <c r="CW1082" s="24">
        <v>977</v>
      </c>
      <c r="CX1082" s="24">
        <v>65.67</v>
      </c>
      <c r="CY1082" s="24">
        <v>92.34</v>
      </c>
      <c r="CZ1082" s="24">
        <v>73.45</v>
      </c>
      <c r="DA1082" s="24">
        <v>22.22</v>
      </c>
      <c r="DB1082" s="24">
        <v>1982</v>
      </c>
      <c r="DC1082" s="24">
        <v>9.0299999999999994</v>
      </c>
      <c r="DD1082" s="24">
        <v>26.17</v>
      </c>
      <c r="DE1082" s="24">
        <v>2165</v>
      </c>
      <c r="DF1082" s="24">
        <v>26.07</v>
      </c>
      <c r="DG1082" s="24">
        <v>21.79</v>
      </c>
      <c r="DH1082" s="24">
        <v>6.67</v>
      </c>
    </row>
    <row r="1083" spans="1:112" ht="12.3" customHeight="1">
      <c r="A1083" s="24">
        <v>1097</v>
      </c>
      <c r="B1083" s="24" t="s">
        <v>195</v>
      </c>
      <c r="C1083" s="24" t="s">
        <v>196</v>
      </c>
      <c r="D1083" s="25" t="s">
        <v>205</v>
      </c>
      <c r="E1083" s="25" t="s">
        <v>206</v>
      </c>
      <c r="F1083" s="25" t="s">
        <v>1008</v>
      </c>
      <c r="G1083" s="25" t="s">
        <v>1009</v>
      </c>
      <c r="H1083" s="25" t="s">
        <v>195</v>
      </c>
      <c r="I1083" s="26">
        <v>33248</v>
      </c>
      <c r="J1083" s="27">
        <v>44898.811055061866</v>
      </c>
      <c r="K1083" s="27">
        <f t="shared" si="567"/>
        <v>14383.084800000001</v>
      </c>
      <c r="L1083" s="24">
        <v>4586</v>
      </c>
      <c r="M1083" s="24">
        <v>2323</v>
      </c>
      <c r="N1083" s="24">
        <v>1174</v>
      </c>
      <c r="O1083" s="24">
        <f t="shared" si="568"/>
        <v>3497</v>
      </c>
      <c r="P1083" s="28">
        <v>43.26</v>
      </c>
      <c r="Q1083" s="28">
        <f t="shared" si="569"/>
        <v>0.46117646645565713</v>
      </c>
      <c r="R1083" s="29">
        <v>0.42865803542371284</v>
      </c>
      <c r="S1083" s="29">
        <v>0.14779560516966092</v>
      </c>
      <c r="T1083" s="29">
        <v>0.51110830915410499</v>
      </c>
      <c r="U1083" s="28" t="s">
        <v>96</v>
      </c>
      <c r="V1083" s="28" t="s">
        <v>97</v>
      </c>
      <c r="W1083" s="28">
        <v>0.51766277522753812</v>
      </c>
      <c r="X1083" s="27">
        <v>23242.443135180194</v>
      </c>
      <c r="Y1083" s="30">
        <f t="shared" si="570"/>
        <v>1.8613194655332918E-3</v>
      </c>
      <c r="Z1083" s="27">
        <f t="shared" si="571"/>
        <v>22799.443135180194</v>
      </c>
      <c r="AA1083" s="27">
        <v>83</v>
      </c>
      <c r="AB1083" s="27">
        <v>101</v>
      </c>
      <c r="AC1083" s="27">
        <v>27</v>
      </c>
      <c r="AD1083" s="27">
        <v>0</v>
      </c>
      <c r="AE1083" s="27">
        <v>0</v>
      </c>
      <c r="AF1083" s="27">
        <f t="shared" si="572"/>
        <v>101</v>
      </c>
      <c r="AG1083" s="27">
        <f t="shared" si="573"/>
        <v>3</v>
      </c>
      <c r="AH1083" s="27">
        <v>83</v>
      </c>
      <c r="AI1083" s="27">
        <v>101</v>
      </c>
      <c r="AJ1083" s="27">
        <v>27</v>
      </c>
      <c r="AK1083" s="27">
        <v>0</v>
      </c>
      <c r="AL1083" s="27">
        <v>0</v>
      </c>
      <c r="AM1083" s="27">
        <v>101</v>
      </c>
      <c r="AN1083" s="27">
        <f t="shared" si="574"/>
        <v>3</v>
      </c>
      <c r="AO1083" s="27">
        <v>443</v>
      </c>
      <c r="AP1083" s="30">
        <f t="shared" si="575"/>
        <v>2.5619135863655769E-4</v>
      </c>
      <c r="AQ1083" s="30">
        <f t="shared" si="576"/>
        <v>3.1849041848379638E-4</v>
      </c>
      <c r="AR1083" s="31">
        <f t="shared" si="577"/>
        <v>1.9059958431369331E-2</v>
      </c>
      <c r="AS1083" s="31">
        <f t="shared" si="598"/>
        <v>1.9059958431369331E-2</v>
      </c>
      <c r="AT1083" s="32">
        <f t="shared" si="578"/>
        <v>9.8666309773041624E-3</v>
      </c>
      <c r="AU1083" s="24">
        <v>2627.6562470549834</v>
      </c>
      <c r="AV1083" s="28">
        <f t="shared" si="579"/>
        <v>7.2971444577086722E-2</v>
      </c>
      <c r="AW1083" s="30">
        <f t="shared" si="580"/>
        <v>9.3718979113733821E-4</v>
      </c>
      <c r="AX1083" s="33">
        <f t="shared" si="581"/>
        <v>7.2971444577086722E-2</v>
      </c>
      <c r="AY1083" s="30">
        <f t="shared" si="582"/>
        <v>6.1869937265354182E-4</v>
      </c>
      <c r="AZ1083" s="31">
        <f t="shared" si="583"/>
        <v>0.89972062140209841</v>
      </c>
      <c r="BA1083" s="31">
        <f t="shared" si="596"/>
        <v>2526.6562470549834</v>
      </c>
      <c r="BB1083" s="33">
        <f t="shared" si="584"/>
        <v>3.8437295636824062E-2</v>
      </c>
      <c r="BC1083" s="31">
        <f t="shared" si="585"/>
        <v>0.46711670046763265</v>
      </c>
      <c r="BD1083" s="30">
        <f t="shared" si="586"/>
        <v>1.605128106896734E-3</v>
      </c>
      <c r="BE1083" s="31">
        <f t="shared" si="587"/>
        <v>0.94827565758642218</v>
      </c>
      <c r="BF1083" s="31">
        <f t="shared" si="588"/>
        <v>0.48926658409316454</v>
      </c>
      <c r="BG1083" s="31">
        <f t="shared" si="589"/>
        <v>0.74254159656217178</v>
      </c>
      <c r="BH1083" s="24">
        <v>96.71</v>
      </c>
      <c r="BI1083" s="24">
        <v>68.833910602800003</v>
      </c>
      <c r="BJ1083" s="24">
        <f t="shared" si="595"/>
        <v>652.27749900984827</v>
      </c>
      <c r="BK1083" s="28">
        <f t="shared" si="600"/>
        <v>0.32613874950492411</v>
      </c>
      <c r="BL1083" s="28" t="str">
        <f t="shared" si="590"/>
        <v>TRUETRUE</v>
      </c>
      <c r="BM1083" s="24" t="str">
        <f t="shared" si="591"/>
        <v>FALSETRUE</v>
      </c>
      <c r="BN1083" s="28">
        <v>0.51249999999999996</v>
      </c>
      <c r="BO1083" s="28">
        <f t="shared" si="592"/>
        <v>0.45555555555555549</v>
      </c>
      <c r="BP1083" s="24">
        <v>6.23</v>
      </c>
      <c r="BQ1083" s="24">
        <f t="shared" si="599"/>
        <v>507.6</v>
      </c>
      <c r="BR1083" s="24">
        <v>10</v>
      </c>
      <c r="BS1083" s="28">
        <v>4.53</v>
      </c>
      <c r="BT1083" s="28">
        <v>1506.1343999999999</v>
      </c>
      <c r="BU1083" s="24">
        <v>0.64</v>
      </c>
      <c r="BV1083" s="28">
        <v>9.73</v>
      </c>
      <c r="BW1083" s="28">
        <v>3235.0304000000006</v>
      </c>
      <c r="BX1083" s="24">
        <v>10836</v>
      </c>
      <c r="BY1083" s="24">
        <v>21143</v>
      </c>
      <c r="BZ1083" s="24">
        <v>1269</v>
      </c>
      <c r="CA1083" s="24">
        <v>8930</v>
      </c>
      <c r="CB1083" s="24">
        <v>3796</v>
      </c>
      <c r="CC1083" s="24">
        <v>20522</v>
      </c>
      <c r="CD1083" s="24">
        <v>57.25</v>
      </c>
      <c r="CE1083" s="24">
        <v>26.28</v>
      </c>
      <c r="CF1083" s="24">
        <v>104.19</v>
      </c>
      <c r="CG1083" s="24">
        <v>32154</v>
      </c>
      <c r="CH1083" s="24">
        <v>1094</v>
      </c>
      <c r="CI1083" s="24">
        <v>3.29</v>
      </c>
      <c r="CJ1083" s="24" t="s">
        <v>98</v>
      </c>
      <c r="CK1083" s="24">
        <v>8423</v>
      </c>
      <c r="CL1083" s="28">
        <v>1.01</v>
      </c>
      <c r="CM1083" s="28">
        <v>4</v>
      </c>
      <c r="CN1083" s="24">
        <v>3006</v>
      </c>
      <c r="CO1083" s="24">
        <v>35.85</v>
      </c>
      <c r="CP1083" s="24">
        <v>1223</v>
      </c>
      <c r="CQ1083" s="24">
        <v>2637</v>
      </c>
      <c r="CR1083" s="24">
        <v>1216</v>
      </c>
      <c r="CS1083" s="24">
        <v>5076</v>
      </c>
      <c r="CT1083" s="24">
        <v>2013</v>
      </c>
      <c r="CU1083" s="24">
        <v>3969</v>
      </c>
      <c r="CV1083" s="24">
        <v>2327</v>
      </c>
      <c r="CW1083" s="24">
        <v>1464</v>
      </c>
      <c r="CX1083" s="24">
        <v>65.98</v>
      </c>
      <c r="CY1083" s="24">
        <v>92.76</v>
      </c>
      <c r="CZ1083" s="24">
        <v>75.02</v>
      </c>
      <c r="DA1083" s="24">
        <v>32.08</v>
      </c>
      <c r="DB1083" s="24">
        <v>1603</v>
      </c>
      <c r="DC1083" s="24">
        <v>8.4499999999999993</v>
      </c>
      <c r="DD1083" s="24">
        <v>22.45</v>
      </c>
      <c r="DE1083" s="24">
        <v>1951</v>
      </c>
      <c r="DF1083" s="24">
        <v>23.27</v>
      </c>
      <c r="DG1083" s="24">
        <v>8.2799999999999994</v>
      </c>
      <c r="DH1083" s="24">
        <v>5.16</v>
      </c>
    </row>
    <row r="1084" spans="1:112" ht="12.3" customHeight="1">
      <c r="A1084" s="24">
        <v>1099</v>
      </c>
      <c r="B1084" s="24" t="s">
        <v>195</v>
      </c>
      <c r="C1084" s="24" t="s">
        <v>196</v>
      </c>
      <c r="D1084" s="25" t="s">
        <v>564</v>
      </c>
      <c r="E1084" s="25" t="s">
        <v>565</v>
      </c>
      <c r="F1084" s="25" t="s">
        <v>564</v>
      </c>
      <c r="G1084" s="25" t="s">
        <v>566</v>
      </c>
      <c r="H1084" s="25" t="s">
        <v>195</v>
      </c>
      <c r="I1084" s="26">
        <v>35808</v>
      </c>
      <c r="J1084" s="27">
        <v>39755.098386396283</v>
      </c>
      <c r="K1084" s="27">
        <f t="shared" si="567"/>
        <v>11526.5952</v>
      </c>
      <c r="L1084" s="24">
        <v>5713</v>
      </c>
      <c r="M1084" s="24">
        <v>1881</v>
      </c>
      <c r="N1084" s="24">
        <v>831</v>
      </c>
      <c r="O1084" s="24">
        <f t="shared" si="568"/>
        <v>2712</v>
      </c>
      <c r="P1084" s="28">
        <v>32.19</v>
      </c>
      <c r="Q1084" s="28">
        <f t="shared" si="569"/>
        <v>0.43010594070643227</v>
      </c>
      <c r="R1084" s="29">
        <v>0.50941843237302797</v>
      </c>
      <c r="S1084" s="29">
        <v>0.1146477773833719</v>
      </c>
      <c r="T1084" s="29">
        <v>0.54119648871093284</v>
      </c>
      <c r="U1084" s="28" t="s">
        <v>515</v>
      </c>
      <c r="V1084" s="28" t="s">
        <v>119</v>
      </c>
      <c r="W1084" s="28">
        <v>0.42963822570762011</v>
      </c>
      <c r="X1084" s="27">
        <v>17080.30993356317</v>
      </c>
      <c r="Y1084" s="30">
        <f t="shared" si="570"/>
        <v>1.3678387066186663E-3</v>
      </c>
      <c r="Z1084" s="27">
        <f t="shared" si="571"/>
        <v>17080.30993356317</v>
      </c>
      <c r="AA1084" s="27">
        <v>0</v>
      </c>
      <c r="AB1084" s="27">
        <v>0</v>
      </c>
      <c r="AC1084" s="27">
        <v>0</v>
      </c>
      <c r="AD1084" s="27">
        <v>0</v>
      </c>
      <c r="AE1084" s="27">
        <v>2783</v>
      </c>
      <c r="AF1084" s="27">
        <f t="shared" si="572"/>
        <v>2783</v>
      </c>
      <c r="AG1084" s="27">
        <f t="shared" si="573"/>
        <v>1</v>
      </c>
      <c r="AH1084" s="27">
        <v>0</v>
      </c>
      <c r="AI1084" s="27">
        <v>0</v>
      </c>
      <c r="AJ1084" s="27">
        <v>0</v>
      </c>
      <c r="AK1084" s="27">
        <v>0</v>
      </c>
      <c r="AL1084" s="27">
        <v>2783</v>
      </c>
      <c r="AM1084" s="27">
        <v>2783</v>
      </c>
      <c r="AN1084" s="27">
        <f t="shared" si="574"/>
        <v>1</v>
      </c>
      <c r="AO1084" s="27">
        <v>0</v>
      </c>
      <c r="AP1084" s="30">
        <f t="shared" si="575"/>
        <v>0</v>
      </c>
      <c r="AQ1084" s="30">
        <f t="shared" si="576"/>
        <v>0</v>
      </c>
      <c r="AR1084" s="31">
        <f t="shared" si="577"/>
        <v>0</v>
      </c>
      <c r="AS1084" s="31">
        <f t="shared" si="598"/>
        <v>0</v>
      </c>
      <c r="AT1084" s="32">
        <f t="shared" si="578"/>
        <v>0</v>
      </c>
      <c r="AU1084" s="24">
        <v>5035.3600052933079</v>
      </c>
      <c r="AV1084" s="28">
        <f t="shared" si="579"/>
        <v>0.13983468878920338</v>
      </c>
      <c r="AW1084" s="30">
        <f t="shared" si="580"/>
        <v>1.795930497739644E-3</v>
      </c>
      <c r="AX1084" s="33">
        <f t="shared" si="581"/>
        <v>0.13983468878920338</v>
      </c>
      <c r="AY1084" s="30">
        <f t="shared" si="582"/>
        <v>1.795930497739644E-3</v>
      </c>
      <c r="AZ1084" s="31">
        <f t="shared" si="583"/>
        <v>0.90937758989403317</v>
      </c>
      <c r="BA1084" s="31">
        <f t="shared" si="596"/>
        <v>5035.3600052933079</v>
      </c>
      <c r="BB1084" s="33">
        <f t="shared" si="584"/>
        <v>0</v>
      </c>
      <c r="BC1084" s="31">
        <f t="shared" si="585"/>
        <v>0.5195435703520882</v>
      </c>
      <c r="BD1084" s="30">
        <f t="shared" si="586"/>
        <v>1.3678387066186663E-3</v>
      </c>
      <c r="BE1084" s="31">
        <f t="shared" si="587"/>
        <v>0.94735680117423982</v>
      </c>
      <c r="BF1084" s="31">
        <f t="shared" si="588"/>
        <v>0.45945428852949294</v>
      </c>
      <c r="BG1084" s="31">
        <f t="shared" si="589"/>
        <v>0.69729659053736459</v>
      </c>
      <c r="BH1084" s="24">
        <v>97.33</v>
      </c>
      <c r="BI1084" s="24">
        <v>81.958465265399994</v>
      </c>
      <c r="BJ1084" s="24">
        <f t="shared" si="595"/>
        <v>485.06396816558618</v>
      </c>
      <c r="BK1084" s="28">
        <f t="shared" si="600"/>
        <v>0.24253198408279308</v>
      </c>
      <c r="BL1084" s="28" t="str">
        <f t="shared" si="590"/>
        <v>FALSETRUE</v>
      </c>
      <c r="BM1084" s="24" t="str">
        <f t="shared" si="591"/>
        <v>TRUETRUE</v>
      </c>
      <c r="BN1084" s="28">
        <v>0.45880000000000004</v>
      </c>
      <c r="BO1084" s="28">
        <f t="shared" si="592"/>
        <v>0.40782222222222225</v>
      </c>
      <c r="BP1084" s="24">
        <v>6.02</v>
      </c>
      <c r="BQ1084" s="24">
        <f t="shared" si="599"/>
        <v>378.06451612903226</v>
      </c>
      <c r="BR1084" s="24">
        <v>31</v>
      </c>
      <c r="BS1084" s="28">
        <v>6.93</v>
      </c>
      <c r="BT1084" s="28">
        <v>2481.4944</v>
      </c>
      <c r="BU1084" s="24">
        <v>0.64</v>
      </c>
      <c r="BV1084" s="28">
        <v>14.489999999999998</v>
      </c>
      <c r="BW1084" s="28">
        <v>5188.5791999999992</v>
      </c>
      <c r="BX1084" s="24">
        <v>10750</v>
      </c>
      <c r="BY1084" s="24">
        <v>23431</v>
      </c>
      <c r="BZ1084" s="24">
        <v>1627</v>
      </c>
      <c r="CA1084" s="24">
        <v>8654</v>
      </c>
      <c r="CB1084" s="24">
        <v>4269</v>
      </c>
      <c r="CC1084" s="24">
        <v>22885</v>
      </c>
      <c r="CD1084" s="24">
        <v>52.82</v>
      </c>
      <c r="CE1084" s="24">
        <v>27.93</v>
      </c>
      <c r="CF1084" s="24">
        <v>98.54</v>
      </c>
      <c r="CG1084" s="24">
        <v>34853</v>
      </c>
      <c r="CH1084" s="24">
        <v>955</v>
      </c>
      <c r="CI1084" s="24">
        <v>2.67</v>
      </c>
      <c r="CJ1084" s="24" t="s">
        <v>98</v>
      </c>
      <c r="CK1084" s="24">
        <v>8802</v>
      </c>
      <c r="CL1084" s="28">
        <v>1.02</v>
      </c>
      <c r="CM1084" s="28">
        <v>4.16</v>
      </c>
      <c r="CN1084" s="24">
        <v>3446</v>
      </c>
      <c r="CO1084" s="24">
        <v>39.229999999999997</v>
      </c>
      <c r="CP1084" s="24">
        <v>3316</v>
      </c>
      <c r="CQ1084" s="24">
        <v>4248</v>
      </c>
      <c r="CR1084" s="24">
        <v>3485</v>
      </c>
      <c r="CS1084" s="24">
        <v>11720</v>
      </c>
      <c r="CT1084" s="24">
        <v>2229</v>
      </c>
      <c r="CU1084" s="24">
        <v>4116</v>
      </c>
      <c r="CV1084" s="24">
        <v>2820</v>
      </c>
      <c r="CW1084" s="24">
        <v>2105</v>
      </c>
      <c r="CX1084" s="24">
        <v>75.89</v>
      </c>
      <c r="CY1084" s="24">
        <v>94.06</v>
      </c>
      <c r="CZ1084" s="24">
        <v>80.59</v>
      </c>
      <c r="DA1084" s="24">
        <v>45.43</v>
      </c>
      <c r="DB1084" s="24">
        <v>1725</v>
      </c>
      <c r="DC1084" s="24">
        <v>7.09</v>
      </c>
      <c r="DD1084" s="24">
        <v>15.02</v>
      </c>
      <c r="DE1084" s="24">
        <v>762</v>
      </c>
      <c r="DF1084" s="24">
        <v>8.68</v>
      </c>
      <c r="DG1084" s="24">
        <v>15.94</v>
      </c>
      <c r="DH1084" s="24">
        <v>4.5599999999999996</v>
      </c>
    </row>
    <row r="1085" spans="1:112" ht="12.3" customHeight="1">
      <c r="A1085" s="24">
        <v>1100</v>
      </c>
      <c r="B1085" s="24" t="s">
        <v>195</v>
      </c>
      <c r="C1085" s="24" t="s">
        <v>196</v>
      </c>
      <c r="D1085" s="25" t="s">
        <v>564</v>
      </c>
      <c r="E1085" s="25" t="s">
        <v>565</v>
      </c>
      <c r="F1085" s="25" t="s">
        <v>1686</v>
      </c>
      <c r="G1085" s="25" t="s">
        <v>1687</v>
      </c>
      <c r="H1085" s="25" t="s">
        <v>195</v>
      </c>
      <c r="I1085" s="26">
        <v>5971</v>
      </c>
      <c r="J1085" s="27">
        <v>6629.180419603782</v>
      </c>
      <c r="K1085" s="27">
        <f t="shared" si="567"/>
        <v>1971.0271</v>
      </c>
      <c r="L1085" s="24">
        <v>960</v>
      </c>
      <c r="M1085" s="24">
        <v>333</v>
      </c>
      <c r="N1085" s="24">
        <v>140</v>
      </c>
      <c r="O1085" s="24">
        <f t="shared" si="568"/>
        <v>473</v>
      </c>
      <c r="P1085" s="28">
        <v>33.01</v>
      </c>
      <c r="Q1085" s="28">
        <f t="shared" si="569"/>
        <v>0.43480547719185164</v>
      </c>
      <c r="R1085" s="29">
        <v>0.50941843237302797</v>
      </c>
      <c r="S1085" s="29">
        <v>0.1146477773833719</v>
      </c>
      <c r="T1085" s="29">
        <v>0.54119648871093284</v>
      </c>
      <c r="U1085" s="28" t="s">
        <v>515</v>
      </c>
      <c r="V1085" s="28" t="s">
        <v>119</v>
      </c>
      <c r="W1085" s="28">
        <v>0.44058272229290285</v>
      </c>
      <c r="X1085" s="27">
        <v>2920.7023558398423</v>
      </c>
      <c r="Y1085" s="30">
        <f t="shared" si="570"/>
        <v>2.3389796487121724E-4</v>
      </c>
      <c r="Z1085" s="27">
        <f t="shared" si="571"/>
        <v>2920.7023558398423</v>
      </c>
      <c r="AA1085" s="27">
        <v>0</v>
      </c>
      <c r="AB1085" s="27">
        <v>0</v>
      </c>
      <c r="AC1085" s="27">
        <v>0</v>
      </c>
      <c r="AD1085" s="27">
        <v>0</v>
      </c>
      <c r="AE1085" s="27">
        <v>0</v>
      </c>
      <c r="AF1085" s="27">
        <f t="shared" si="572"/>
        <v>0</v>
      </c>
      <c r="AG1085" s="27">
        <f t="shared" si="573"/>
        <v>0</v>
      </c>
      <c r="AH1085" s="27">
        <v>0</v>
      </c>
      <c r="AI1085" s="27">
        <v>0</v>
      </c>
      <c r="AJ1085" s="27">
        <v>0</v>
      </c>
      <c r="AK1085" s="27">
        <v>0</v>
      </c>
      <c r="AL1085" s="27">
        <v>0</v>
      </c>
      <c r="AM1085" s="27">
        <v>0</v>
      </c>
      <c r="AN1085" s="27">
        <f t="shared" si="574"/>
        <v>0</v>
      </c>
      <c r="AO1085" s="27">
        <v>0</v>
      </c>
      <c r="AP1085" s="30">
        <f t="shared" si="575"/>
        <v>0</v>
      </c>
      <c r="AQ1085" s="30">
        <f t="shared" si="576"/>
        <v>0</v>
      </c>
      <c r="AR1085" s="31">
        <f t="shared" si="577"/>
        <v>0</v>
      </c>
      <c r="AS1085" s="31">
        <f t="shared" si="598"/>
        <v>0</v>
      </c>
      <c r="AT1085" s="32">
        <f t="shared" si="578"/>
        <v>0</v>
      </c>
      <c r="AU1085" s="24">
        <v>673.65098238584847</v>
      </c>
      <c r="AV1085" s="28">
        <f t="shared" si="579"/>
        <v>1.8707654542165976E-2</v>
      </c>
      <c r="AW1085" s="30">
        <f t="shared" si="580"/>
        <v>2.4026690104127812E-4</v>
      </c>
      <c r="AX1085" s="33">
        <f t="shared" si="581"/>
        <v>1.8707654542165976E-2</v>
      </c>
      <c r="AY1085" s="30">
        <f t="shared" si="582"/>
        <v>2.4026690104127812E-4</v>
      </c>
      <c r="AZ1085" s="31">
        <f t="shared" si="583"/>
        <v>0.89661629432748302</v>
      </c>
      <c r="BA1085" s="31">
        <f t="shared" si="596"/>
        <v>673.65098238584847</v>
      </c>
      <c r="BB1085" s="33">
        <f t="shared" si="584"/>
        <v>0</v>
      </c>
      <c r="BC1085" s="31">
        <f t="shared" si="585"/>
        <v>0.47491412708089231</v>
      </c>
      <c r="BD1085" s="30">
        <f t="shared" si="586"/>
        <v>2.3389796487121724E-4</v>
      </c>
      <c r="BE1085" s="31">
        <f t="shared" si="587"/>
        <v>0.94296583925024102</v>
      </c>
      <c r="BF1085" s="31">
        <f t="shared" si="588"/>
        <v>0.46126081983600503</v>
      </c>
      <c r="BG1085" s="31">
        <f t="shared" si="589"/>
        <v>0.70003829553866426</v>
      </c>
      <c r="BH1085" s="24">
        <v>97.66</v>
      </c>
      <c r="BI1085" s="24">
        <v>35.989103542700001</v>
      </c>
      <c r="BJ1085" s="24">
        <f t="shared" si="595"/>
        <v>184.19965397966794</v>
      </c>
      <c r="BK1085" s="28">
        <f t="shared" si="600"/>
        <v>9.2099826989833974E-2</v>
      </c>
      <c r="BL1085" s="28" t="str">
        <f t="shared" si="590"/>
        <v>FALSETRUE</v>
      </c>
      <c r="BM1085" s="24" t="str">
        <f t="shared" si="591"/>
        <v>FALSETRUE</v>
      </c>
      <c r="BN1085" s="28">
        <v>0.41759999999999997</v>
      </c>
      <c r="BO1085" s="28">
        <f t="shared" si="592"/>
        <v>0.37119999999999997</v>
      </c>
      <c r="BP1085" s="24">
        <v>7.68</v>
      </c>
      <c r="BQ1085" s="24">
        <f t="shared" si="599"/>
        <v>218.42857142857142</v>
      </c>
      <c r="BR1085" s="24">
        <v>7</v>
      </c>
      <c r="BS1085" s="28">
        <v>12.040000000000001</v>
      </c>
      <c r="BT1085" s="28">
        <v>718.90840000000003</v>
      </c>
      <c r="BU1085" s="24">
        <v>0.63</v>
      </c>
      <c r="BV1085" s="28">
        <v>8.3999999999999986</v>
      </c>
      <c r="BW1085" s="28">
        <v>501.56399999999996</v>
      </c>
      <c r="BX1085" s="24">
        <v>1682</v>
      </c>
      <c r="BY1085" s="24">
        <v>4028</v>
      </c>
      <c r="BZ1085" s="24">
        <v>261</v>
      </c>
      <c r="CA1085" s="24">
        <v>1382</v>
      </c>
      <c r="CB1085" s="24">
        <v>693</v>
      </c>
      <c r="CC1085" s="24">
        <v>3896</v>
      </c>
      <c r="CD1085" s="24">
        <v>48.24</v>
      </c>
      <c r="CE1085" s="24">
        <v>28.42</v>
      </c>
      <c r="CF1085" s="24">
        <v>101.52</v>
      </c>
      <c r="CG1085" s="24">
        <v>5831</v>
      </c>
      <c r="CH1085" s="24">
        <v>140</v>
      </c>
      <c r="CI1085" s="24">
        <v>2.34</v>
      </c>
      <c r="CJ1085" s="24" t="s">
        <v>98</v>
      </c>
      <c r="CK1085" s="24">
        <v>1459</v>
      </c>
      <c r="CL1085" s="28">
        <v>1.02</v>
      </c>
      <c r="CM1085" s="28">
        <v>4.18</v>
      </c>
      <c r="CN1085" s="24">
        <v>491</v>
      </c>
      <c r="CO1085" s="24">
        <v>33.700000000000003</v>
      </c>
      <c r="CP1085" s="24">
        <v>588</v>
      </c>
      <c r="CQ1085" s="24">
        <v>666</v>
      </c>
      <c r="CR1085" s="24">
        <v>275</v>
      </c>
      <c r="CS1085" s="24">
        <v>1529</v>
      </c>
      <c r="CT1085" s="24">
        <v>394</v>
      </c>
      <c r="CU1085" s="24">
        <v>664</v>
      </c>
      <c r="CV1085" s="24">
        <v>458</v>
      </c>
      <c r="CW1085" s="24">
        <v>382</v>
      </c>
      <c r="CX1085" s="24">
        <v>83.12</v>
      </c>
      <c r="CY1085" s="24">
        <v>96.23</v>
      </c>
      <c r="CZ1085" s="24">
        <v>78.69</v>
      </c>
      <c r="DA1085" s="24">
        <v>48.17</v>
      </c>
      <c r="DB1085" s="24">
        <v>373</v>
      </c>
      <c r="DC1085" s="24">
        <v>4.72</v>
      </c>
      <c r="DD1085" s="24">
        <v>16.75</v>
      </c>
      <c r="DE1085" s="24">
        <v>123</v>
      </c>
      <c r="DF1085" s="24">
        <v>8.44</v>
      </c>
      <c r="DG1085" s="24">
        <v>14</v>
      </c>
      <c r="DH1085" s="24">
        <v>6</v>
      </c>
    </row>
    <row r="1086" spans="1:112" ht="12.3" customHeight="1">
      <c r="A1086" s="24">
        <v>1101</v>
      </c>
      <c r="B1086" s="24" t="s">
        <v>195</v>
      </c>
      <c r="C1086" s="24" t="s">
        <v>196</v>
      </c>
      <c r="D1086" s="25" t="s">
        <v>564</v>
      </c>
      <c r="E1086" s="25" t="s">
        <v>565</v>
      </c>
      <c r="F1086" s="25" t="s">
        <v>960</v>
      </c>
      <c r="G1086" s="25" t="s">
        <v>961</v>
      </c>
      <c r="H1086" s="25" t="s">
        <v>195</v>
      </c>
      <c r="I1086" s="26">
        <v>15136</v>
      </c>
      <c r="J1086" s="27">
        <v>16804.433902381985</v>
      </c>
      <c r="K1086" s="27">
        <f t="shared" si="567"/>
        <v>8286.9599999999991</v>
      </c>
      <c r="L1086" s="24">
        <v>1651</v>
      </c>
      <c r="M1086" s="24">
        <v>1385</v>
      </c>
      <c r="N1086" s="24">
        <v>612</v>
      </c>
      <c r="O1086" s="24">
        <f t="shared" si="568"/>
        <v>1997</v>
      </c>
      <c r="P1086" s="28">
        <v>54.75</v>
      </c>
      <c r="Q1086" s="28">
        <f t="shared" si="569"/>
        <v>0.56392625917841721</v>
      </c>
      <c r="R1086" s="29">
        <v>0.50941843237302797</v>
      </c>
      <c r="S1086" s="29">
        <v>0.1146477773833719</v>
      </c>
      <c r="T1086" s="29">
        <v>0.54119648871093284</v>
      </c>
      <c r="U1086" s="28" t="s">
        <v>515</v>
      </c>
      <c r="V1086" s="28" t="s">
        <v>119</v>
      </c>
      <c r="W1086" s="28">
        <v>0.73074535127344542</v>
      </c>
      <c r="X1086" s="27">
        <v>12279.761954947518</v>
      </c>
      <c r="Y1086" s="30">
        <f t="shared" si="570"/>
        <v>9.8339747787799694E-4</v>
      </c>
      <c r="Z1086" s="27">
        <f t="shared" si="571"/>
        <v>12279.761954947518</v>
      </c>
      <c r="AA1086" s="27">
        <v>0</v>
      </c>
      <c r="AB1086" s="27">
        <v>0</v>
      </c>
      <c r="AC1086" s="27">
        <v>0</v>
      </c>
      <c r="AD1086" s="27">
        <v>0</v>
      </c>
      <c r="AE1086" s="27">
        <v>0</v>
      </c>
      <c r="AF1086" s="27">
        <f t="shared" si="572"/>
        <v>0</v>
      </c>
      <c r="AG1086" s="27">
        <f t="shared" si="573"/>
        <v>0</v>
      </c>
      <c r="AH1086" s="27">
        <v>0</v>
      </c>
      <c r="AI1086" s="27">
        <v>0</v>
      </c>
      <c r="AJ1086" s="27">
        <v>0</v>
      </c>
      <c r="AK1086" s="27">
        <v>0</v>
      </c>
      <c r="AL1086" s="27">
        <v>0</v>
      </c>
      <c r="AM1086" s="27">
        <v>0</v>
      </c>
      <c r="AN1086" s="27">
        <f t="shared" si="574"/>
        <v>0</v>
      </c>
      <c r="AO1086" s="27">
        <v>0</v>
      </c>
      <c r="AP1086" s="30">
        <f t="shared" si="575"/>
        <v>0</v>
      </c>
      <c r="AQ1086" s="30">
        <f t="shared" si="576"/>
        <v>0</v>
      </c>
      <c r="AR1086" s="31">
        <f t="shared" si="577"/>
        <v>0</v>
      </c>
      <c r="AS1086" s="31">
        <f t="shared" si="598"/>
        <v>0</v>
      </c>
      <c r="AT1086" s="32">
        <f t="shared" si="578"/>
        <v>0</v>
      </c>
      <c r="AU1086" s="24">
        <v>2771.7171173801785</v>
      </c>
      <c r="AV1086" s="28">
        <f t="shared" si="579"/>
        <v>7.6972093378254614E-2</v>
      </c>
      <c r="AW1086" s="30">
        <f t="shared" si="580"/>
        <v>9.8857108468456355E-4</v>
      </c>
      <c r="AX1086" s="33">
        <f t="shared" si="581"/>
        <v>7.6972093378254614E-2</v>
      </c>
      <c r="AY1086" s="30">
        <f t="shared" si="582"/>
        <v>9.8857108468456355E-4</v>
      </c>
      <c r="AZ1086" s="31">
        <f t="shared" si="583"/>
        <v>0.90275472353635877</v>
      </c>
      <c r="BA1086" s="31">
        <f t="shared" si="596"/>
        <v>2771.7171173801785</v>
      </c>
      <c r="BB1086" s="33">
        <f t="shared" si="584"/>
        <v>0</v>
      </c>
      <c r="BC1086" s="31">
        <f t="shared" si="585"/>
        <v>0.49638174976254712</v>
      </c>
      <c r="BD1086" s="30">
        <f t="shared" si="586"/>
        <v>9.8339747787799694E-4</v>
      </c>
      <c r="BE1086" s="31">
        <f t="shared" si="587"/>
        <v>0.94586812832276934</v>
      </c>
      <c r="BF1086" s="31">
        <f t="shared" si="588"/>
        <v>0.55919895902469763</v>
      </c>
      <c r="BG1086" s="31">
        <f t="shared" si="589"/>
        <v>0.84867534658986032</v>
      </c>
      <c r="BH1086" s="24">
        <v>94.75</v>
      </c>
      <c r="BI1086" s="24">
        <v>61.455775529199997</v>
      </c>
      <c r="BJ1086" s="24">
        <f t="shared" si="595"/>
        <v>273.43945719792526</v>
      </c>
      <c r="BK1086" s="28">
        <f t="shared" si="600"/>
        <v>0.13671972859896264</v>
      </c>
      <c r="BL1086" s="28" t="str">
        <f t="shared" si="590"/>
        <v>TRUETRUE</v>
      </c>
      <c r="BM1086" s="24" t="str">
        <f t="shared" si="591"/>
        <v>TRUETRUE</v>
      </c>
      <c r="BN1086" s="28">
        <v>0.43290000000000001</v>
      </c>
      <c r="BO1086" s="28">
        <f t="shared" si="592"/>
        <v>0.38480000000000003</v>
      </c>
      <c r="BP1086" s="24">
        <v>6.65</v>
      </c>
      <c r="BQ1086" s="24">
        <f t="shared" si="599"/>
        <v>180.61904761904762</v>
      </c>
      <c r="BR1086" s="24">
        <v>21</v>
      </c>
      <c r="BS1086" s="28">
        <v>5.1899999999999995</v>
      </c>
      <c r="BT1086" s="28">
        <v>785.55839999999989</v>
      </c>
      <c r="BU1086" s="24">
        <v>0.98</v>
      </c>
      <c r="BV1086" s="28">
        <v>42.23</v>
      </c>
      <c r="BW1086" s="28">
        <v>6391.9327999999987</v>
      </c>
      <c r="BX1086" s="24">
        <v>4346</v>
      </c>
      <c r="BY1086" s="24">
        <v>10040</v>
      </c>
      <c r="BZ1086" s="24">
        <v>750</v>
      </c>
      <c r="CA1086" s="24">
        <v>3465</v>
      </c>
      <c r="CB1086" s="24">
        <v>1833</v>
      </c>
      <c r="CC1086" s="24">
        <v>9838</v>
      </c>
      <c r="CD1086" s="24">
        <v>50.76</v>
      </c>
      <c r="CE1086" s="24">
        <v>28.49</v>
      </c>
      <c r="CF1086" s="24">
        <v>103.52</v>
      </c>
      <c r="CG1086" s="24">
        <v>14341</v>
      </c>
      <c r="CH1086" s="24">
        <v>795</v>
      </c>
      <c r="CI1086" s="24">
        <v>5.25</v>
      </c>
      <c r="CJ1086" s="24" t="s">
        <v>98</v>
      </c>
      <c r="CK1086" s="24">
        <v>3796</v>
      </c>
      <c r="CL1086" s="28">
        <v>1.01</v>
      </c>
      <c r="CM1086" s="28">
        <v>4.0199999999999996</v>
      </c>
      <c r="CN1086" s="24">
        <v>1206</v>
      </c>
      <c r="CO1086" s="24">
        <v>31.84</v>
      </c>
      <c r="CP1086" s="24">
        <v>1531</v>
      </c>
      <c r="CQ1086" s="24">
        <v>1873</v>
      </c>
      <c r="CR1086" s="24">
        <v>389</v>
      </c>
      <c r="CS1086" s="24">
        <v>3793</v>
      </c>
      <c r="CT1086" s="24">
        <v>818</v>
      </c>
      <c r="CU1086" s="24">
        <v>1640</v>
      </c>
      <c r="CV1086" s="24">
        <v>1182</v>
      </c>
      <c r="CW1086" s="24">
        <v>848</v>
      </c>
      <c r="CX1086" s="24">
        <v>69.260000000000005</v>
      </c>
      <c r="CY1086" s="24">
        <v>91.57</v>
      </c>
      <c r="CZ1086" s="24">
        <v>77.97</v>
      </c>
      <c r="DA1086" s="24">
        <v>40.97</v>
      </c>
      <c r="DB1086" s="24">
        <v>819</v>
      </c>
      <c r="DC1086" s="24">
        <v>9.44</v>
      </c>
      <c r="DD1086" s="24">
        <v>18.14</v>
      </c>
      <c r="DE1086" s="24">
        <v>418</v>
      </c>
      <c r="DF1086" s="24">
        <v>11.03</v>
      </c>
      <c r="DG1086" s="24">
        <v>39.1</v>
      </c>
      <c r="DH1086" s="24">
        <v>4.8499999999999996</v>
      </c>
    </row>
    <row r="1087" spans="1:112" ht="12.3" customHeight="1">
      <c r="A1087" s="24">
        <v>1102</v>
      </c>
      <c r="B1087" s="24" t="s">
        <v>195</v>
      </c>
      <c r="C1087" s="24" t="s">
        <v>196</v>
      </c>
      <c r="D1087" s="25" t="s">
        <v>564</v>
      </c>
      <c r="E1087" s="25" t="s">
        <v>565</v>
      </c>
      <c r="F1087" s="25" t="s">
        <v>2285</v>
      </c>
      <c r="G1087" s="25" t="s">
        <v>2286</v>
      </c>
      <c r="H1087" s="25" t="s">
        <v>195</v>
      </c>
      <c r="I1087" s="26">
        <v>2951</v>
      </c>
      <c r="J1087" s="27">
        <v>3276.2872916179467</v>
      </c>
      <c r="K1087" s="27">
        <f t="shared" si="567"/>
        <v>1064.7208000000001</v>
      </c>
      <c r="L1087" s="24">
        <v>443</v>
      </c>
      <c r="M1087" s="24">
        <v>190</v>
      </c>
      <c r="N1087" s="24">
        <v>60</v>
      </c>
      <c r="O1087" s="24">
        <f t="shared" si="568"/>
        <v>250</v>
      </c>
      <c r="P1087" s="28">
        <v>36.08</v>
      </c>
      <c r="Q1087" s="28">
        <f t="shared" si="569"/>
        <v>0.44895223831153497</v>
      </c>
      <c r="R1087" s="29">
        <v>0.50941843237302797</v>
      </c>
      <c r="S1087" s="29">
        <v>0.1146477773833719</v>
      </c>
      <c r="T1087" s="29">
        <v>0.54119648871093284</v>
      </c>
      <c r="U1087" s="28" t="s">
        <v>515</v>
      </c>
      <c r="V1087" s="28" t="s">
        <v>119</v>
      </c>
      <c r="W1087" s="28">
        <v>0.48155784975243665</v>
      </c>
      <c r="X1087" s="27">
        <v>1577.7218633227728</v>
      </c>
      <c r="Y1087" s="30">
        <f t="shared" si="570"/>
        <v>1.2634835323981812E-4</v>
      </c>
      <c r="Z1087" s="27">
        <f t="shared" si="571"/>
        <v>1577.7218633227728</v>
      </c>
      <c r="AA1087" s="27">
        <v>0</v>
      </c>
      <c r="AB1087" s="27">
        <v>0</v>
      </c>
      <c r="AC1087" s="27">
        <v>0</v>
      </c>
      <c r="AD1087" s="27">
        <v>0</v>
      </c>
      <c r="AE1087" s="27">
        <v>0</v>
      </c>
      <c r="AF1087" s="27">
        <f t="shared" si="572"/>
        <v>0</v>
      </c>
      <c r="AG1087" s="27">
        <f t="shared" si="573"/>
        <v>0</v>
      </c>
      <c r="AH1087" s="27">
        <v>0</v>
      </c>
      <c r="AI1087" s="27">
        <v>0</v>
      </c>
      <c r="AJ1087" s="27">
        <v>0</v>
      </c>
      <c r="AK1087" s="27">
        <v>0</v>
      </c>
      <c r="AL1087" s="27">
        <v>0</v>
      </c>
      <c r="AM1087" s="27">
        <v>0</v>
      </c>
      <c r="AN1087" s="27">
        <f t="shared" si="574"/>
        <v>0</v>
      </c>
      <c r="AO1087" s="27">
        <v>0</v>
      </c>
      <c r="AP1087" s="30">
        <f t="shared" si="575"/>
        <v>0</v>
      </c>
      <c r="AQ1087" s="30">
        <f t="shared" si="576"/>
        <v>0</v>
      </c>
      <c r="AR1087" s="31">
        <f t="shared" si="577"/>
        <v>0</v>
      </c>
      <c r="AS1087" s="31">
        <f t="shared" si="598"/>
        <v>0</v>
      </c>
      <c r="AT1087" s="32">
        <f t="shared" si="578"/>
        <v>0</v>
      </c>
      <c r="AU1087" s="24">
        <v>678.03345245143078</v>
      </c>
      <c r="AV1087" s="28">
        <f t="shared" si="579"/>
        <v>1.8829358121871198E-2</v>
      </c>
      <c r="AW1087" s="30">
        <f t="shared" si="580"/>
        <v>2.4182996934978766E-4</v>
      </c>
      <c r="AX1087" s="33">
        <f t="shared" si="581"/>
        <v>1.8829358121871198E-2</v>
      </c>
      <c r="AY1087" s="30">
        <f t="shared" si="582"/>
        <v>2.4182996934978766E-4</v>
      </c>
      <c r="AZ1087" s="31">
        <f t="shared" si="583"/>
        <v>0.89662911636479115</v>
      </c>
      <c r="BA1087" s="31">
        <f t="shared" si="596"/>
        <v>678.03345245143078</v>
      </c>
      <c r="BB1087" s="33">
        <f t="shared" si="584"/>
        <v>0</v>
      </c>
      <c r="BC1087" s="31">
        <f t="shared" si="585"/>
        <v>0.47495896895323009</v>
      </c>
      <c r="BD1087" s="30">
        <f t="shared" si="586"/>
        <v>1.2634835323981812E-4</v>
      </c>
      <c r="BE1087" s="31">
        <f t="shared" si="587"/>
        <v>0.94254937458658805</v>
      </c>
      <c r="BF1087" s="31">
        <f t="shared" si="588"/>
        <v>0.47474452423075481</v>
      </c>
      <c r="BG1087" s="31">
        <f t="shared" si="589"/>
        <v>0.72050200942054954</v>
      </c>
      <c r="BH1087" s="24">
        <v>0</v>
      </c>
      <c r="BI1087" s="24">
        <v>325.21006068600002</v>
      </c>
      <c r="BJ1087" s="24">
        <f t="shared" si="595"/>
        <v>10.074372498522731</v>
      </c>
      <c r="BK1087" s="28">
        <f t="shared" si="600"/>
        <v>5.0371862492613658E-3</v>
      </c>
      <c r="BL1087" s="28" t="str">
        <f t="shared" si="590"/>
        <v>TRUEFALSE</v>
      </c>
      <c r="BM1087" s="24" t="str">
        <f t="shared" si="591"/>
        <v>FALSEFALSE</v>
      </c>
      <c r="BN1087" s="28">
        <v>0.48020000000000002</v>
      </c>
      <c r="BO1087" s="28">
        <f t="shared" si="592"/>
        <v>0.42684444444444447</v>
      </c>
      <c r="BP1087" s="24">
        <v>16.03</v>
      </c>
      <c r="BQ1087" s="24">
        <f t="shared" si="599"/>
        <v>156.44444444444446</v>
      </c>
      <c r="BR1087" s="24">
        <v>9</v>
      </c>
      <c r="BS1087" s="28">
        <v>32.04</v>
      </c>
      <c r="BT1087" s="28">
        <v>945.50040000000001</v>
      </c>
      <c r="BU1087" s="24">
        <v>0.87</v>
      </c>
      <c r="BV1087" s="28">
        <v>73.900000000000006</v>
      </c>
      <c r="BW1087" s="28">
        <v>2180.7890000000002</v>
      </c>
      <c r="BX1087" s="24">
        <v>922</v>
      </c>
      <c r="BY1087" s="24">
        <v>1920</v>
      </c>
      <c r="BZ1087" s="24">
        <v>109</v>
      </c>
      <c r="CA1087" s="24">
        <v>722</v>
      </c>
      <c r="CB1087" s="24">
        <v>410</v>
      </c>
      <c r="CC1087" s="24">
        <v>1819</v>
      </c>
      <c r="CD1087" s="24">
        <v>53.7</v>
      </c>
      <c r="CE1087" s="24">
        <v>26.35</v>
      </c>
      <c r="CF1087" s="24">
        <v>119.9</v>
      </c>
      <c r="CG1087" s="24">
        <v>0</v>
      </c>
      <c r="CH1087" s="24">
        <v>2951</v>
      </c>
      <c r="CI1087" s="24">
        <v>100</v>
      </c>
      <c r="CJ1087" s="24" t="s">
        <v>1980</v>
      </c>
      <c r="CK1087" s="24">
        <v>716</v>
      </c>
      <c r="CL1087" s="28">
        <v>1.03</v>
      </c>
      <c r="CM1087" s="28">
        <v>4.25</v>
      </c>
      <c r="CN1087" s="24">
        <v>220</v>
      </c>
      <c r="CO1087" s="24">
        <v>30.77</v>
      </c>
      <c r="CP1087" s="24">
        <v>363</v>
      </c>
      <c r="CQ1087" s="24">
        <v>569</v>
      </c>
      <c r="CR1087" s="24">
        <v>476</v>
      </c>
      <c r="CS1087" s="24">
        <v>1408</v>
      </c>
      <c r="CT1087" s="24">
        <v>179</v>
      </c>
      <c r="CU1087" s="24">
        <v>362</v>
      </c>
      <c r="CV1087" s="24">
        <v>228</v>
      </c>
      <c r="CW1087" s="24">
        <v>134</v>
      </c>
      <c r="CX1087" s="24">
        <v>75.53</v>
      </c>
      <c r="CY1087" s="24">
        <v>94.03</v>
      </c>
      <c r="CZ1087" s="24">
        <v>66.86</v>
      </c>
      <c r="DA1087" s="24">
        <v>28.88</v>
      </c>
      <c r="DB1087" s="24">
        <v>379</v>
      </c>
      <c r="DC1087" s="24">
        <v>7.2</v>
      </c>
      <c r="DD1087" s="24">
        <v>20.14</v>
      </c>
      <c r="DE1087" s="24">
        <v>53</v>
      </c>
      <c r="DF1087" s="24">
        <v>7.41</v>
      </c>
      <c r="DG1087" s="24">
        <v>6.29</v>
      </c>
      <c r="DH1087" s="24">
        <v>11.26</v>
      </c>
    </row>
    <row r="1088" spans="1:112" ht="12.3" customHeight="1">
      <c r="A1088" s="24">
        <v>1103</v>
      </c>
      <c r="B1088" s="24" t="s">
        <v>195</v>
      </c>
      <c r="C1088" s="24" t="s">
        <v>196</v>
      </c>
      <c r="D1088" s="25" t="s">
        <v>108</v>
      </c>
      <c r="E1088" s="25" t="s">
        <v>1013</v>
      </c>
      <c r="F1088" s="25" t="s">
        <v>1257</v>
      </c>
      <c r="G1088" s="25" t="s">
        <v>1258</v>
      </c>
      <c r="H1088" s="25" t="s">
        <v>195</v>
      </c>
      <c r="I1088" s="26">
        <v>21002</v>
      </c>
      <c r="J1088" s="27">
        <v>23733.683101001574</v>
      </c>
      <c r="K1088" s="27">
        <f t="shared" si="567"/>
        <v>5683.1412</v>
      </c>
      <c r="L1088" s="24">
        <v>3799</v>
      </c>
      <c r="M1088" s="24">
        <v>990</v>
      </c>
      <c r="N1088" s="24">
        <v>419</v>
      </c>
      <c r="O1088" s="24">
        <f t="shared" si="568"/>
        <v>1409</v>
      </c>
      <c r="P1088" s="28">
        <v>27.060000000000002</v>
      </c>
      <c r="Q1088" s="28">
        <f t="shared" si="569"/>
        <v>0.38694316132163531</v>
      </c>
      <c r="R1088" s="29">
        <v>0.4724245236024881</v>
      </c>
      <c r="S1088" s="29">
        <v>0.10745525160222945</v>
      </c>
      <c r="T1088" s="29">
        <v>0.36240943751072507</v>
      </c>
      <c r="U1088" s="28" t="s">
        <v>515</v>
      </c>
      <c r="V1088" s="28" t="s">
        <v>119</v>
      </c>
      <c r="W1088" s="28">
        <v>0.30194658587265244</v>
      </c>
      <c r="X1088" s="27">
        <v>7166.3045825308918</v>
      </c>
      <c r="Y1088" s="30">
        <f t="shared" si="570"/>
        <v>5.7389759492259879E-4</v>
      </c>
      <c r="Z1088" s="27">
        <f t="shared" si="571"/>
        <v>7166.3045825308918</v>
      </c>
      <c r="AA1088" s="27">
        <v>0</v>
      </c>
      <c r="AB1088" s="27">
        <v>0</v>
      </c>
      <c r="AC1088" s="27">
        <v>0</v>
      </c>
      <c r="AD1088" s="27">
        <v>0</v>
      </c>
      <c r="AE1088" s="27">
        <v>7751</v>
      </c>
      <c r="AF1088" s="27">
        <f t="shared" si="572"/>
        <v>7751</v>
      </c>
      <c r="AG1088" s="27">
        <f t="shared" si="573"/>
        <v>1</v>
      </c>
      <c r="AH1088" s="27">
        <v>0</v>
      </c>
      <c r="AI1088" s="27">
        <v>0</v>
      </c>
      <c r="AJ1088" s="27">
        <v>0</v>
      </c>
      <c r="AK1088" s="27">
        <v>0</v>
      </c>
      <c r="AL1088" s="27">
        <v>7751</v>
      </c>
      <c r="AM1088" s="27">
        <v>7751</v>
      </c>
      <c r="AN1088" s="27">
        <f t="shared" si="574"/>
        <v>1</v>
      </c>
      <c r="AO1088" s="27">
        <v>0</v>
      </c>
      <c r="AP1088" s="30">
        <f t="shared" si="575"/>
        <v>0</v>
      </c>
      <c r="AQ1088" s="30">
        <f t="shared" si="576"/>
        <v>0</v>
      </c>
      <c r="AR1088" s="31">
        <f t="shared" si="577"/>
        <v>0</v>
      </c>
      <c r="AS1088" s="31">
        <f t="shared" si="598"/>
        <v>0</v>
      </c>
      <c r="AT1088" s="32">
        <f t="shared" si="578"/>
        <v>0</v>
      </c>
      <c r="AU1088" s="24">
        <v>1765.1797410115262</v>
      </c>
      <c r="AV1088" s="28">
        <f t="shared" si="579"/>
        <v>4.9020002439125583E-2</v>
      </c>
      <c r="AW1088" s="30">
        <f t="shared" si="580"/>
        <v>6.295756663956953E-4</v>
      </c>
      <c r="AX1088" s="33">
        <f t="shared" si="581"/>
        <v>4.9020002439125583E-2</v>
      </c>
      <c r="AY1088" s="30">
        <f t="shared" si="582"/>
        <v>6.295756663956953E-4</v>
      </c>
      <c r="AZ1088" s="31">
        <f t="shared" si="583"/>
        <v>0.89980984094763949</v>
      </c>
      <c r="BA1088" s="31">
        <f t="shared" si="596"/>
        <v>1765.1797410115262</v>
      </c>
      <c r="BB1088" s="33">
        <f t="shared" si="584"/>
        <v>0</v>
      </c>
      <c r="BC1088" s="31">
        <f t="shared" si="585"/>
        <v>0.47375145566308441</v>
      </c>
      <c r="BD1088" s="30">
        <f t="shared" si="586"/>
        <v>5.7389759492259879E-4</v>
      </c>
      <c r="BE1088" s="31">
        <f t="shared" si="587"/>
        <v>0.94428242077409441</v>
      </c>
      <c r="BF1088" s="31">
        <f t="shared" si="588"/>
        <v>0.41560096808055641</v>
      </c>
      <c r="BG1088" s="31">
        <f t="shared" si="589"/>
        <v>0.63074204616548624</v>
      </c>
      <c r="BH1088" s="24">
        <v>99.13</v>
      </c>
      <c r="BI1088" s="24">
        <v>40.234531678099998</v>
      </c>
      <c r="BJ1088" s="24">
        <f t="shared" si="595"/>
        <v>589.88341882254394</v>
      </c>
      <c r="BK1088" s="28">
        <f t="shared" si="600"/>
        <v>0.29494170941127196</v>
      </c>
      <c r="BL1088" s="28" t="str">
        <f t="shared" si="590"/>
        <v>FALSETRUE</v>
      </c>
      <c r="BM1088" s="24" t="str">
        <f t="shared" si="591"/>
        <v>FALSETRUE</v>
      </c>
      <c r="BN1088" s="28">
        <v>0.4254</v>
      </c>
      <c r="BO1088" s="28">
        <f t="shared" si="592"/>
        <v>0.37813333333333332</v>
      </c>
      <c r="BP1088" s="24">
        <v>3.16</v>
      </c>
      <c r="BQ1088" s="24">
        <f t="shared" si="599"/>
        <v>265.72727272727275</v>
      </c>
      <c r="BR1088" s="24">
        <v>22</v>
      </c>
      <c r="BS1088" s="28">
        <v>12.309999999999999</v>
      </c>
      <c r="BT1088" s="28">
        <v>2585.3462</v>
      </c>
      <c r="BU1088" s="24">
        <v>0.13</v>
      </c>
      <c r="BV1088" s="28">
        <v>2.5900000000000003</v>
      </c>
      <c r="BW1088" s="28">
        <v>543.95180000000005</v>
      </c>
      <c r="BX1088" s="24">
        <v>5910</v>
      </c>
      <c r="BY1088" s="24">
        <v>13894</v>
      </c>
      <c r="BZ1088" s="24">
        <v>1198</v>
      </c>
      <c r="CA1088" s="24">
        <v>4651</v>
      </c>
      <c r="CB1088" s="24">
        <v>2574</v>
      </c>
      <c r="CC1088" s="24">
        <v>13777</v>
      </c>
      <c r="CD1088" s="24">
        <v>51.16</v>
      </c>
      <c r="CE1088" s="24">
        <v>29.15</v>
      </c>
      <c r="CF1088" s="24">
        <v>97.93</v>
      </c>
      <c r="CG1088" s="24">
        <v>20819</v>
      </c>
      <c r="CH1088" s="24">
        <v>183</v>
      </c>
      <c r="CI1088" s="24">
        <v>0.87</v>
      </c>
      <c r="CJ1088" s="24" t="s">
        <v>98</v>
      </c>
      <c r="CK1088" s="24">
        <v>5295</v>
      </c>
      <c r="CL1088" s="28">
        <v>1.01</v>
      </c>
      <c r="CM1088" s="28">
        <v>4.0199999999999996</v>
      </c>
      <c r="CN1088" s="24">
        <v>1933</v>
      </c>
      <c r="CO1088" s="24">
        <v>36.54</v>
      </c>
      <c r="CP1088" s="24">
        <v>1253</v>
      </c>
      <c r="CQ1088" s="24">
        <v>3012</v>
      </c>
      <c r="CR1088" s="24">
        <v>1581</v>
      </c>
      <c r="CS1088" s="24">
        <v>5846</v>
      </c>
      <c r="CT1088" s="24">
        <v>1250</v>
      </c>
      <c r="CU1088" s="24">
        <v>2344</v>
      </c>
      <c r="CV1088" s="24">
        <v>1854</v>
      </c>
      <c r="CW1088" s="24">
        <v>1528</v>
      </c>
      <c r="CX1088" s="24">
        <v>78.81</v>
      </c>
      <c r="CY1088" s="24">
        <v>97.18</v>
      </c>
      <c r="CZ1088" s="24">
        <v>87.7</v>
      </c>
      <c r="DA1088" s="24">
        <v>53.61</v>
      </c>
      <c r="DB1088" s="24">
        <v>542</v>
      </c>
      <c r="DC1088" s="24">
        <v>3.34</v>
      </c>
      <c r="DD1088" s="24">
        <v>13.69</v>
      </c>
      <c r="DE1088" s="24">
        <v>590</v>
      </c>
      <c r="DF1088" s="24">
        <v>11.15</v>
      </c>
      <c r="DG1088" s="24">
        <v>7.77</v>
      </c>
      <c r="DH1088" s="24">
        <v>3.74</v>
      </c>
    </row>
    <row r="1089" spans="1:112" ht="12.3" customHeight="1">
      <c r="A1089" s="24">
        <v>1104</v>
      </c>
      <c r="B1089" s="24" t="s">
        <v>195</v>
      </c>
      <c r="C1089" s="24" t="s">
        <v>196</v>
      </c>
      <c r="D1089" s="25" t="s">
        <v>108</v>
      </c>
      <c r="E1089" s="25" t="s">
        <v>1013</v>
      </c>
      <c r="F1089" s="25" t="s">
        <v>1014</v>
      </c>
      <c r="G1089" s="25" t="s">
        <v>1015</v>
      </c>
      <c r="H1089" s="25" t="s">
        <v>195</v>
      </c>
      <c r="I1089" s="26">
        <v>17336</v>
      </c>
      <c r="J1089" s="27">
        <v>19590.854691884739</v>
      </c>
      <c r="K1089" s="27">
        <f t="shared" si="567"/>
        <v>9690.8240000000005</v>
      </c>
      <c r="L1089" s="24">
        <v>1889</v>
      </c>
      <c r="M1089" s="24">
        <v>1904</v>
      </c>
      <c r="N1089" s="24">
        <v>491</v>
      </c>
      <c r="O1089" s="24">
        <f t="shared" si="568"/>
        <v>2395</v>
      </c>
      <c r="P1089" s="28">
        <v>55.9</v>
      </c>
      <c r="Q1089" s="28">
        <f t="shared" si="569"/>
        <v>0.50496358021322774</v>
      </c>
      <c r="R1089" s="29">
        <v>0.4724245236024881</v>
      </c>
      <c r="S1089" s="29">
        <v>0.10745525160222945</v>
      </c>
      <c r="T1089" s="29">
        <v>0.36240943751072507</v>
      </c>
      <c r="U1089" s="28" t="s">
        <v>515</v>
      </c>
      <c r="V1089" s="28" t="s">
        <v>119</v>
      </c>
      <c r="W1089" s="28">
        <v>0.62375514228681705</v>
      </c>
      <c r="X1089" s="27">
        <v>12219.896355856923</v>
      </c>
      <c r="Y1089" s="30">
        <f t="shared" si="570"/>
        <v>9.7860327426286674E-4</v>
      </c>
      <c r="Z1089" s="27">
        <f t="shared" si="571"/>
        <v>12219.896355856923</v>
      </c>
      <c r="AA1089" s="27">
        <v>0</v>
      </c>
      <c r="AB1089" s="27">
        <v>0</v>
      </c>
      <c r="AC1089" s="27">
        <v>0</v>
      </c>
      <c r="AD1089" s="27">
        <v>0</v>
      </c>
      <c r="AE1089" s="27">
        <v>0</v>
      </c>
      <c r="AF1089" s="27">
        <f t="shared" si="572"/>
        <v>0</v>
      </c>
      <c r="AG1089" s="27">
        <f t="shared" si="573"/>
        <v>0</v>
      </c>
      <c r="AH1089" s="27">
        <v>0</v>
      </c>
      <c r="AI1089" s="27">
        <v>0</v>
      </c>
      <c r="AJ1089" s="27">
        <v>0</v>
      </c>
      <c r="AK1089" s="27">
        <v>0</v>
      </c>
      <c r="AL1089" s="27">
        <v>0</v>
      </c>
      <c r="AM1089" s="27">
        <v>0</v>
      </c>
      <c r="AN1089" s="27">
        <f t="shared" si="574"/>
        <v>0</v>
      </c>
      <c r="AO1089" s="27">
        <v>0</v>
      </c>
      <c r="AP1089" s="30">
        <f t="shared" si="575"/>
        <v>0</v>
      </c>
      <c r="AQ1089" s="30">
        <f t="shared" si="576"/>
        <v>0</v>
      </c>
      <c r="AR1089" s="31">
        <f t="shared" si="577"/>
        <v>0</v>
      </c>
      <c r="AS1089" s="31">
        <f t="shared" si="598"/>
        <v>0</v>
      </c>
      <c r="AT1089" s="32">
        <f t="shared" si="578"/>
        <v>0</v>
      </c>
      <c r="AU1089" s="24">
        <v>2530.574612257617</v>
      </c>
      <c r="AV1089" s="28">
        <f t="shared" si="579"/>
        <v>7.0275434723815838E-2</v>
      </c>
      <c r="AW1089" s="30">
        <f t="shared" si="580"/>
        <v>9.0256428898461642E-4</v>
      </c>
      <c r="AX1089" s="33">
        <f t="shared" si="581"/>
        <v>7.0275434723815838E-2</v>
      </c>
      <c r="AY1089" s="30">
        <f t="shared" si="582"/>
        <v>9.0256428898461642E-4</v>
      </c>
      <c r="AZ1089" s="31">
        <f t="shared" si="583"/>
        <v>0.90204919944812523</v>
      </c>
      <c r="BA1089" s="31">
        <f t="shared" si="596"/>
        <v>2530.574612257617</v>
      </c>
      <c r="BB1089" s="33">
        <f t="shared" si="584"/>
        <v>0</v>
      </c>
      <c r="BC1089" s="31">
        <f t="shared" si="585"/>
        <v>0.48158305259147638</v>
      </c>
      <c r="BD1089" s="30">
        <f t="shared" si="586"/>
        <v>9.7860327426286674E-4</v>
      </c>
      <c r="BE1089" s="31">
        <f t="shared" si="587"/>
        <v>0.94584956371462459</v>
      </c>
      <c r="BF1089" s="31">
        <f t="shared" si="588"/>
        <v>0.52352776975856818</v>
      </c>
      <c r="BG1089" s="31">
        <f t="shared" si="589"/>
        <v>0.79453851671001807</v>
      </c>
      <c r="BH1089" s="24">
        <v>99.01</v>
      </c>
      <c r="BI1089" s="24">
        <v>43.476092633599997</v>
      </c>
      <c r="BJ1089" s="24">
        <f t="shared" si="595"/>
        <v>450.61212968214562</v>
      </c>
      <c r="BK1089" s="28">
        <f t="shared" si="600"/>
        <v>0.22530606484107282</v>
      </c>
      <c r="BL1089" s="28" t="str">
        <f t="shared" si="590"/>
        <v>TRUETRUE</v>
      </c>
      <c r="BM1089" s="24" t="str">
        <f t="shared" si="591"/>
        <v>TRUETRUE</v>
      </c>
      <c r="BN1089" s="28">
        <v>0.4864</v>
      </c>
      <c r="BO1089" s="28">
        <f t="shared" si="592"/>
        <v>0.43235555555555555</v>
      </c>
      <c r="BP1089" s="24">
        <v>2.99</v>
      </c>
      <c r="BQ1089" s="24">
        <f t="shared" si="599"/>
        <v>312.07692307692309</v>
      </c>
      <c r="BR1089" s="24">
        <v>13</v>
      </c>
      <c r="BS1089" s="28">
        <v>9.42</v>
      </c>
      <c r="BT1089" s="28">
        <v>1633.0512000000001</v>
      </c>
      <c r="BU1089" s="24">
        <v>0.16</v>
      </c>
      <c r="BV1089" s="28">
        <v>37.750000000000007</v>
      </c>
      <c r="BW1089" s="28">
        <v>6544.3400000000011</v>
      </c>
      <c r="BX1089" s="24">
        <v>5455</v>
      </c>
      <c r="BY1089" s="24">
        <v>11216</v>
      </c>
      <c r="BZ1089" s="24">
        <v>665</v>
      </c>
      <c r="CA1089" s="24">
        <v>4402</v>
      </c>
      <c r="CB1089" s="24">
        <v>2135</v>
      </c>
      <c r="CC1089" s="24">
        <v>10799</v>
      </c>
      <c r="CD1089" s="24">
        <v>54.56</v>
      </c>
      <c r="CE1089" s="24">
        <v>26.82</v>
      </c>
      <c r="CF1089" s="24">
        <v>100.16</v>
      </c>
      <c r="CG1089" s="24">
        <v>17165</v>
      </c>
      <c r="CH1089" s="24">
        <v>171</v>
      </c>
      <c r="CI1089" s="24">
        <v>0.99</v>
      </c>
      <c r="CJ1089" s="24" t="s">
        <v>98</v>
      </c>
      <c r="CK1089" s="24">
        <v>4363</v>
      </c>
      <c r="CL1089" s="28">
        <v>1.01</v>
      </c>
      <c r="CM1089" s="28">
        <v>4.0199999999999996</v>
      </c>
      <c r="CN1089" s="24">
        <v>1626</v>
      </c>
      <c r="CO1089" s="24">
        <v>37.369999999999997</v>
      </c>
      <c r="CP1089" s="24">
        <v>1234</v>
      </c>
      <c r="CQ1089" s="24">
        <v>1907</v>
      </c>
      <c r="CR1089" s="24">
        <v>775</v>
      </c>
      <c r="CS1089" s="24">
        <v>4057</v>
      </c>
      <c r="CT1089" s="24">
        <v>1192</v>
      </c>
      <c r="CU1089" s="24">
        <v>2113</v>
      </c>
      <c r="CV1089" s="24">
        <v>1562</v>
      </c>
      <c r="CW1089" s="24">
        <v>1171</v>
      </c>
      <c r="CX1089" s="24">
        <v>80.98</v>
      </c>
      <c r="CY1089" s="24">
        <v>97.24</v>
      </c>
      <c r="CZ1089" s="24">
        <v>87.17</v>
      </c>
      <c r="DA1089" s="24">
        <v>52.04</v>
      </c>
      <c r="DB1089" s="24">
        <v>408</v>
      </c>
      <c r="DC1089" s="24">
        <v>3.61</v>
      </c>
      <c r="DD1089" s="24">
        <v>14.71</v>
      </c>
      <c r="DE1089" s="24">
        <v>430</v>
      </c>
      <c r="DF1089" s="24">
        <v>9.8800000000000008</v>
      </c>
      <c r="DG1089" s="24">
        <v>40.909999999999997</v>
      </c>
      <c r="DH1089" s="24">
        <v>3.78</v>
      </c>
    </row>
    <row r="1090" spans="1:112" ht="12.3" customHeight="1">
      <c r="A1090" s="24">
        <v>1105</v>
      </c>
      <c r="B1090" s="24" t="s">
        <v>195</v>
      </c>
      <c r="C1090" s="24" t="s">
        <v>196</v>
      </c>
      <c r="D1090" s="25" t="s">
        <v>108</v>
      </c>
      <c r="E1090" s="25" t="s">
        <v>1013</v>
      </c>
      <c r="F1090" s="25" t="s">
        <v>1632</v>
      </c>
      <c r="G1090" s="25" t="s">
        <v>1633</v>
      </c>
      <c r="H1090" s="25" t="s">
        <v>195</v>
      </c>
      <c r="I1090" s="26">
        <v>5493</v>
      </c>
      <c r="J1090" s="27">
        <v>6207.4622071136873</v>
      </c>
      <c r="K1090" s="27">
        <f t="shared" ref="K1090:K1110" si="601">P1090*I1090/100</f>
        <v>3183.1935000000003</v>
      </c>
      <c r="L1090" s="24">
        <v>563</v>
      </c>
      <c r="M1090" s="24">
        <v>524</v>
      </c>
      <c r="N1090" s="24">
        <v>252</v>
      </c>
      <c r="O1090" s="24">
        <f t="shared" ref="O1090:O1110" si="602">M1090+N1090</f>
        <v>776</v>
      </c>
      <c r="P1090" s="28">
        <v>57.95</v>
      </c>
      <c r="Q1090" s="28">
        <f t="shared" ref="Q1090:Q1110" si="603">_xlfn.PERCENTILE.EXC(W:W,W1090)</f>
        <v>0.51436980528223519</v>
      </c>
      <c r="R1090" s="29">
        <v>0.4724245236024881</v>
      </c>
      <c r="S1090" s="29">
        <v>0.10745525160222945</v>
      </c>
      <c r="T1090" s="29">
        <v>0.36240943751072507</v>
      </c>
      <c r="U1090" s="28" t="s">
        <v>515</v>
      </c>
      <c r="V1090" s="28" t="s">
        <v>119</v>
      </c>
      <c r="W1090" s="28">
        <v>0.64662988364080587</v>
      </c>
      <c r="X1090" s="27">
        <v>4013.9305646906237</v>
      </c>
      <c r="Y1090" s="30">
        <f t="shared" ref="Y1090:Y1110" si="604">X1090/(SUM(X:X))</f>
        <v>3.2144671925857644E-4</v>
      </c>
      <c r="Z1090" s="27">
        <f t="shared" ref="Z1090:Z1110" si="605">X1090-AO1090</f>
        <v>4013.9305646906237</v>
      </c>
      <c r="AA1090" s="27">
        <v>0</v>
      </c>
      <c r="AB1090" s="27">
        <v>0</v>
      </c>
      <c r="AC1090" s="27">
        <v>60</v>
      </c>
      <c r="AD1090" s="27">
        <v>0</v>
      </c>
      <c r="AE1090" s="27">
        <v>0</v>
      </c>
      <c r="AF1090" s="27">
        <f t="shared" ref="AF1090:AF1110" si="606">MAX(AA1090:AE1090)</f>
        <v>60</v>
      </c>
      <c r="AG1090" s="27">
        <f t="shared" ref="AG1090:AG1110" si="607">COUNTIF(AA1090:AE1090,"&gt;0")</f>
        <v>1</v>
      </c>
      <c r="AH1090" s="27">
        <v>0</v>
      </c>
      <c r="AI1090" s="27">
        <v>0</v>
      </c>
      <c r="AJ1090" s="27">
        <v>60</v>
      </c>
      <c r="AK1090" s="27">
        <v>0</v>
      </c>
      <c r="AL1090" s="27">
        <v>0</v>
      </c>
      <c r="AM1090" s="27">
        <v>60</v>
      </c>
      <c r="AN1090" s="27">
        <f t="shared" ref="AN1090:AN1110" si="608">COUNTIF(AH1090:AL1090,"&gt;0")</f>
        <v>1</v>
      </c>
      <c r="AO1090" s="27">
        <v>0</v>
      </c>
      <c r="AP1090" s="30">
        <f t="shared" ref="AP1090:AP1110" si="609">AO1090/(SUM(AO:AO))</f>
        <v>0</v>
      </c>
      <c r="AQ1090" s="30">
        <f t="shared" ref="AQ1090:AQ1110" si="610">AI1090/(SUM(AI:AI))</f>
        <v>0</v>
      </c>
      <c r="AR1090" s="31">
        <f t="shared" ref="AR1090:AR1110" si="611">AO1090/X1090</f>
        <v>0</v>
      </c>
      <c r="AS1090" s="31">
        <f t="shared" si="598"/>
        <v>0</v>
      </c>
      <c r="AT1090" s="32">
        <f t="shared" ref="AT1090:AT1110" si="612">AO1090/J1090</f>
        <v>0</v>
      </c>
      <c r="AU1090" s="24">
        <v>793.41486722726881</v>
      </c>
      <c r="AV1090" s="28">
        <f t="shared" ref="AV1090:AV1110" si="613">AU1090/(MAX(AU:AU))</f>
        <v>2.2033562828243029E-2</v>
      </c>
      <c r="AW1090" s="30">
        <f t="shared" ref="AW1090:AW1110" si="614">AU1090/(SUM(AU:AU))</f>
        <v>2.8298234007411382E-4</v>
      </c>
      <c r="AX1090" s="33">
        <f t="shared" ref="AX1090:AX1110" si="615">AU1090/(MAX(AU:AU))</f>
        <v>2.2033562828243029E-2</v>
      </c>
      <c r="AY1090" s="30">
        <f t="shared" ref="AY1090:AY1110" si="616">AW1090-AQ1090</f>
        <v>2.8298234007411382E-4</v>
      </c>
      <c r="AZ1090" s="31">
        <f t="shared" ref="AZ1090:AZ1110" si="617">(AY1090-MIN($AY:$AY))/(MAX($AY:$AY)-MIN($AY:$AY))</f>
        <v>0.89696669421079323</v>
      </c>
      <c r="BA1090" s="31">
        <f t="shared" si="596"/>
        <v>793.41486722726881</v>
      </c>
      <c r="BB1090" s="33">
        <f t="shared" ref="BB1090:BB1110" si="618">AI1090/AU1090</f>
        <v>0</v>
      </c>
      <c r="BC1090" s="31">
        <f t="shared" ref="BC1090:BC1110" si="619">AVERAGE(AZ1090,AX1090,R1090)</f>
        <v>0.46380826021384142</v>
      </c>
      <c r="BD1090" s="30">
        <f t="shared" ref="BD1090:BD1110" si="620">Y1090-AP1090</f>
        <v>3.2144671925857644E-4</v>
      </c>
      <c r="BE1090" s="31">
        <f t="shared" ref="BE1090:BE1110" si="621">(BD1090-MIN($BD:$BD))/(MAX($BD:$BD)-MIN($BD:$BD))</f>
        <v>0.94330485453812629</v>
      </c>
      <c r="BF1090" s="31">
        <f t="shared" ref="BF1090:BF1110" si="622">AVERAGE(BE1090,Y1090,W1090)</f>
        <v>0.53008539496606355</v>
      </c>
      <c r="BG1090" s="31">
        <f t="shared" ref="BG1090:BG1110" si="623">BF1090/(MAX(BF:BF))</f>
        <v>0.804490779238339</v>
      </c>
      <c r="BH1090" s="24">
        <v>86.05</v>
      </c>
      <c r="BI1090" s="24">
        <v>146.39042019499999</v>
      </c>
      <c r="BJ1090" s="24">
        <f t="shared" si="595"/>
        <v>42.403472842314478</v>
      </c>
      <c r="BK1090" s="28">
        <f t="shared" si="600"/>
        <v>2.120173642115724E-2</v>
      </c>
      <c r="BL1090" s="28" t="str">
        <f t="shared" ref="BL1090:BL1110" si="624">(BG1090&gt;0.7191)&amp;(BH1090&gt;59)</f>
        <v>TRUETRUE</v>
      </c>
      <c r="BM1090" s="24" t="str">
        <f t="shared" ref="BM1090:BM1110" si="625">(BC1090&gt;0.48)&amp;(BH1090&gt;50)</f>
        <v>FALSETRUE</v>
      </c>
      <c r="BN1090" s="28">
        <v>0.55940000000000001</v>
      </c>
      <c r="BO1090" s="28">
        <f t="shared" ref="BO1090:BO1110" si="626">BN1090/(MAX(BN:BN))</f>
        <v>0.49724444444444443</v>
      </c>
      <c r="BP1090" s="24">
        <v>8.1300000000000008</v>
      </c>
      <c r="BQ1090" s="24">
        <f t="shared" si="599"/>
        <v>245.4</v>
      </c>
      <c r="BR1090" s="24">
        <v>5</v>
      </c>
      <c r="BS1090" s="28">
        <v>22.45</v>
      </c>
      <c r="BT1090" s="28">
        <v>1233.1785</v>
      </c>
      <c r="BU1090" s="24">
        <v>0.15</v>
      </c>
      <c r="BV1090" s="28">
        <v>51.74</v>
      </c>
      <c r="BW1090" s="28">
        <v>2842.0781999999999</v>
      </c>
      <c r="BX1090" s="24">
        <v>1898</v>
      </c>
      <c r="BY1090" s="24">
        <v>3393</v>
      </c>
      <c r="BZ1090" s="24">
        <v>202</v>
      </c>
      <c r="CA1090" s="24">
        <v>1528</v>
      </c>
      <c r="CB1090" s="24">
        <v>730</v>
      </c>
      <c r="CC1090" s="24">
        <v>3235</v>
      </c>
      <c r="CD1090" s="24">
        <v>61.89</v>
      </c>
      <c r="CE1090" s="24">
        <v>25.71</v>
      </c>
      <c r="CF1090" s="24">
        <v>115.41</v>
      </c>
      <c r="CG1090" s="24">
        <v>4727</v>
      </c>
      <c r="CH1090" s="24">
        <v>766</v>
      </c>
      <c r="CI1090" s="24">
        <v>13.95</v>
      </c>
      <c r="CJ1090" s="24" t="s">
        <v>98</v>
      </c>
      <c r="CK1090" s="24">
        <v>1365</v>
      </c>
      <c r="CL1090" s="28">
        <v>1.02</v>
      </c>
      <c r="CM1090" s="28">
        <v>4.1100000000000003</v>
      </c>
      <c r="CN1090" s="24">
        <v>428</v>
      </c>
      <c r="CO1090" s="24">
        <v>31.42</v>
      </c>
      <c r="CP1090" s="24">
        <v>336</v>
      </c>
      <c r="CQ1090" s="24">
        <v>703</v>
      </c>
      <c r="CR1090" s="24">
        <v>188</v>
      </c>
      <c r="CS1090" s="24">
        <v>1227</v>
      </c>
      <c r="CT1090" s="24">
        <v>367</v>
      </c>
      <c r="CU1090" s="24">
        <v>753</v>
      </c>
      <c r="CV1090" s="24">
        <v>481</v>
      </c>
      <c r="CW1090" s="24">
        <v>290</v>
      </c>
      <c r="CX1090" s="24">
        <v>73.989999999999995</v>
      </c>
      <c r="CY1090" s="24">
        <v>96.17</v>
      </c>
      <c r="CZ1090" s="24">
        <v>79.239999999999995</v>
      </c>
      <c r="DA1090" s="24">
        <v>40.28</v>
      </c>
      <c r="DB1090" s="24">
        <v>345</v>
      </c>
      <c r="DC1090" s="24">
        <v>5.61</v>
      </c>
      <c r="DD1090" s="24">
        <v>21.51</v>
      </c>
      <c r="DE1090" s="24">
        <v>158</v>
      </c>
      <c r="DF1090" s="24">
        <v>11.6</v>
      </c>
      <c r="DG1090" s="24">
        <v>39.43</v>
      </c>
      <c r="DH1090" s="24">
        <v>7.92</v>
      </c>
    </row>
    <row r="1091" spans="1:112" ht="12.3" customHeight="1">
      <c r="A1091" s="24">
        <v>1106</v>
      </c>
      <c r="B1091" s="24" t="s">
        <v>195</v>
      </c>
      <c r="C1091" s="24" t="s">
        <v>196</v>
      </c>
      <c r="D1091" s="25" t="s">
        <v>169</v>
      </c>
      <c r="E1091" s="25" t="s">
        <v>882</v>
      </c>
      <c r="F1091" s="25" t="s">
        <v>1449</v>
      </c>
      <c r="G1091" s="25" t="s">
        <v>1450</v>
      </c>
      <c r="H1091" s="25" t="s">
        <v>195</v>
      </c>
      <c r="I1091" s="26">
        <v>5264</v>
      </c>
      <c r="J1091" s="27">
        <v>5870.815370196814</v>
      </c>
      <c r="K1091" s="27">
        <f t="shared" si="601"/>
        <v>2024.0080000000003</v>
      </c>
      <c r="L1091" s="24">
        <v>810</v>
      </c>
      <c r="M1091" s="24">
        <v>300</v>
      </c>
      <c r="N1091" s="24">
        <v>206</v>
      </c>
      <c r="O1091" s="24">
        <f t="shared" si="602"/>
        <v>506</v>
      </c>
      <c r="P1091" s="28">
        <v>38.450000000000003</v>
      </c>
      <c r="Q1091" s="28">
        <f t="shared" si="603"/>
        <v>0.49554627387072908</v>
      </c>
      <c r="R1091" s="29">
        <v>0.44215542292327059</v>
      </c>
      <c r="S1091" s="29">
        <v>9.7467708543971271E-2</v>
      </c>
      <c r="T1091" s="29">
        <v>0.45484176430473477</v>
      </c>
      <c r="U1091" s="28" t="s">
        <v>294</v>
      </c>
      <c r="V1091" s="28" t="s">
        <v>295</v>
      </c>
      <c r="W1091" s="28">
        <v>0.60102176051375922</v>
      </c>
      <c r="X1091" s="27">
        <v>3528.4877894469259</v>
      </c>
      <c r="Y1091" s="30">
        <f t="shared" si="604"/>
        <v>2.8257111217594813E-4</v>
      </c>
      <c r="Z1091" s="27">
        <f t="shared" si="605"/>
        <v>3528.4877894469259</v>
      </c>
      <c r="AA1091" s="27">
        <v>0</v>
      </c>
      <c r="AB1091" s="27">
        <v>0</v>
      </c>
      <c r="AC1091" s="27">
        <v>0</v>
      </c>
      <c r="AD1091" s="27">
        <v>0</v>
      </c>
      <c r="AE1091" s="27">
        <v>10597</v>
      </c>
      <c r="AF1091" s="27">
        <f t="shared" si="606"/>
        <v>10597</v>
      </c>
      <c r="AG1091" s="27">
        <f t="shared" si="607"/>
        <v>1</v>
      </c>
      <c r="AH1091" s="27">
        <v>0</v>
      </c>
      <c r="AI1091" s="27">
        <v>0</v>
      </c>
      <c r="AJ1091" s="27">
        <v>0</v>
      </c>
      <c r="AK1091" s="27">
        <v>0</v>
      </c>
      <c r="AL1091" s="27">
        <v>10597</v>
      </c>
      <c r="AM1091" s="27">
        <v>10597</v>
      </c>
      <c r="AN1091" s="27">
        <f t="shared" si="608"/>
        <v>1</v>
      </c>
      <c r="AO1091" s="27">
        <v>0</v>
      </c>
      <c r="AP1091" s="30">
        <f t="shared" si="609"/>
        <v>0</v>
      </c>
      <c r="AQ1091" s="30">
        <f t="shared" si="610"/>
        <v>0</v>
      </c>
      <c r="AR1091" s="31">
        <f t="shared" si="611"/>
        <v>0</v>
      </c>
      <c r="AS1091" s="31">
        <f t="shared" si="598"/>
        <v>0</v>
      </c>
      <c r="AT1091" s="32">
        <f t="shared" si="612"/>
        <v>0</v>
      </c>
      <c r="AU1091" s="24">
        <v>1164.1791501151515</v>
      </c>
      <c r="AV1091" s="28">
        <f t="shared" si="613"/>
        <v>3.2329888822268803E-2</v>
      </c>
      <c r="AW1091" s="30">
        <f t="shared" si="614"/>
        <v>4.1522052809064885E-4</v>
      </c>
      <c r="AX1091" s="33">
        <f t="shared" si="615"/>
        <v>3.2329888822268803E-2</v>
      </c>
      <c r="AY1091" s="30">
        <f t="shared" si="616"/>
        <v>4.1522052809064885E-4</v>
      </c>
      <c r="AZ1091" s="31">
        <f t="shared" si="617"/>
        <v>0.89805145996994928</v>
      </c>
      <c r="BA1091" s="31">
        <f t="shared" si="596"/>
        <v>1164.1791501151515</v>
      </c>
      <c r="BB1091" s="33">
        <f t="shared" si="618"/>
        <v>0</v>
      </c>
      <c r="BC1091" s="31">
        <f t="shared" si="619"/>
        <v>0.4575122572384962</v>
      </c>
      <c r="BD1091" s="30">
        <f t="shared" si="620"/>
        <v>2.8257111217594813E-4</v>
      </c>
      <c r="BE1091" s="31">
        <f t="shared" si="621"/>
        <v>0.94315431641546477</v>
      </c>
      <c r="BF1091" s="31">
        <f t="shared" si="622"/>
        <v>0.51481954934713337</v>
      </c>
      <c r="BG1091" s="31">
        <f t="shared" si="623"/>
        <v>0.78132237627094236</v>
      </c>
      <c r="BH1091" s="24">
        <v>74.45</v>
      </c>
      <c r="BI1091" s="24">
        <v>55.175779652000003</v>
      </c>
      <c r="BJ1091" s="24">
        <f t="shared" si="595"/>
        <v>106.40203740164114</v>
      </c>
      <c r="BK1091" s="28">
        <f t="shared" si="600"/>
        <v>5.3201018700820571E-2</v>
      </c>
      <c r="BL1091" s="28" t="str">
        <f t="shared" si="624"/>
        <v>TRUETRUE</v>
      </c>
      <c r="BM1091" s="24" t="str">
        <f t="shared" si="625"/>
        <v>FALSETRUE</v>
      </c>
      <c r="BN1091" s="28">
        <v>0.50229999999999997</v>
      </c>
      <c r="BO1091" s="28">
        <f t="shared" si="626"/>
        <v>0.44648888888888888</v>
      </c>
      <c r="BP1091" s="24">
        <v>10.41</v>
      </c>
      <c r="BQ1091" s="24">
        <f t="shared" si="599"/>
        <v>322.83333333333331</v>
      </c>
      <c r="BR1091" s="24">
        <v>6</v>
      </c>
      <c r="BS1091" s="28">
        <v>27.86</v>
      </c>
      <c r="BT1091" s="28">
        <v>1466.5504000000001</v>
      </c>
      <c r="BU1091" s="24">
        <v>1.8</v>
      </c>
      <c r="BV1091" s="28">
        <v>11.3</v>
      </c>
      <c r="BW1091" s="28">
        <v>594.83199999999999</v>
      </c>
      <c r="BX1091" s="24">
        <v>1653</v>
      </c>
      <c r="BY1091" s="24">
        <v>3291</v>
      </c>
      <c r="BZ1091" s="24">
        <v>320</v>
      </c>
      <c r="CA1091" s="24">
        <v>1320</v>
      </c>
      <c r="CB1091" s="24">
        <v>690</v>
      </c>
      <c r="CC1091" s="24">
        <v>3254</v>
      </c>
      <c r="CD1091" s="24">
        <v>59.95</v>
      </c>
      <c r="CE1091" s="24">
        <v>28.1</v>
      </c>
      <c r="CF1091" s="24">
        <v>99.09</v>
      </c>
      <c r="CG1091" s="24">
        <v>3919</v>
      </c>
      <c r="CH1091" s="24">
        <v>1345</v>
      </c>
      <c r="CI1091" s="24">
        <v>25.55</v>
      </c>
      <c r="CJ1091" s="24" t="s">
        <v>98</v>
      </c>
      <c r="CK1091" s="24">
        <v>1361</v>
      </c>
      <c r="CL1091" s="28">
        <v>1.01</v>
      </c>
      <c r="CM1091" s="28">
        <v>3.9</v>
      </c>
      <c r="CN1091" s="24">
        <v>579</v>
      </c>
      <c r="CO1091" s="24">
        <v>42.98</v>
      </c>
      <c r="CP1091" s="24">
        <v>294</v>
      </c>
      <c r="CQ1091" s="24">
        <v>823</v>
      </c>
      <c r="CR1091" s="24">
        <v>820</v>
      </c>
      <c r="CS1091" s="24">
        <v>1937</v>
      </c>
      <c r="CT1091" s="24">
        <v>222</v>
      </c>
      <c r="CU1091" s="24">
        <v>661</v>
      </c>
      <c r="CV1091" s="24">
        <v>447</v>
      </c>
      <c r="CW1091" s="24">
        <v>264</v>
      </c>
      <c r="CX1091" s="24">
        <v>49.78</v>
      </c>
      <c r="CY1091" s="24">
        <v>92.58</v>
      </c>
      <c r="CZ1091" s="24">
        <v>78.42</v>
      </c>
      <c r="DA1091" s="24">
        <v>37.93</v>
      </c>
      <c r="DB1091" s="24">
        <v>437</v>
      </c>
      <c r="DC1091" s="24">
        <v>8.57</v>
      </c>
      <c r="DD1091" s="24">
        <v>13.44</v>
      </c>
      <c r="DE1091" s="24">
        <v>302</v>
      </c>
      <c r="DF1091" s="24">
        <v>22.42</v>
      </c>
      <c r="DG1091" s="24">
        <v>12.32</v>
      </c>
      <c r="DH1091" s="24">
        <v>10.33</v>
      </c>
    </row>
    <row r="1092" spans="1:112" ht="12.3" customHeight="1">
      <c r="A1092" s="24">
        <v>1107</v>
      </c>
      <c r="B1092" s="24" t="s">
        <v>195</v>
      </c>
      <c r="C1092" s="24" t="s">
        <v>196</v>
      </c>
      <c r="D1092" s="25" t="s">
        <v>169</v>
      </c>
      <c r="E1092" s="25" t="s">
        <v>882</v>
      </c>
      <c r="F1092" s="25" t="s">
        <v>1733</v>
      </c>
      <c r="G1092" s="25" t="s">
        <v>1734</v>
      </c>
      <c r="H1092" s="25" t="s">
        <v>195</v>
      </c>
      <c r="I1092" s="26">
        <v>7211</v>
      </c>
      <c r="J1092" s="27">
        <v>8042.2586691658862</v>
      </c>
      <c r="K1092" s="27">
        <f t="shared" si="601"/>
        <v>2260.6485000000002</v>
      </c>
      <c r="L1092" s="24">
        <v>1235</v>
      </c>
      <c r="M1092" s="24">
        <v>415</v>
      </c>
      <c r="N1092" s="24">
        <v>149</v>
      </c>
      <c r="O1092" s="24">
        <f t="shared" si="602"/>
        <v>564</v>
      </c>
      <c r="P1092" s="28">
        <v>31.35</v>
      </c>
      <c r="Q1092" s="28">
        <f t="shared" si="603"/>
        <v>0.45145137542254127</v>
      </c>
      <c r="R1092" s="29">
        <v>0.44215542292327059</v>
      </c>
      <c r="S1092" s="29">
        <v>9.7467708543971271E-2</v>
      </c>
      <c r="T1092" s="29">
        <v>0.45484176430473477</v>
      </c>
      <c r="U1092" s="28" t="s">
        <v>294</v>
      </c>
      <c r="V1092" s="28" t="s">
        <v>295</v>
      </c>
      <c r="W1092" s="28">
        <v>0.49003984894944985</v>
      </c>
      <c r="X1092" s="27">
        <v>3941.0272234504546</v>
      </c>
      <c r="Y1092" s="30">
        <f t="shared" si="604"/>
        <v>3.1560841700422568E-4</v>
      </c>
      <c r="Z1092" s="27">
        <f t="shared" si="605"/>
        <v>3410.0272234504546</v>
      </c>
      <c r="AA1092" s="27">
        <v>0</v>
      </c>
      <c r="AB1092" s="27">
        <v>505</v>
      </c>
      <c r="AC1092" s="27">
        <v>0</v>
      </c>
      <c r="AD1092" s="27">
        <v>0</v>
      </c>
      <c r="AE1092" s="27">
        <v>0</v>
      </c>
      <c r="AF1092" s="27">
        <f t="shared" si="606"/>
        <v>505</v>
      </c>
      <c r="AG1092" s="27">
        <f t="shared" si="607"/>
        <v>1</v>
      </c>
      <c r="AH1092" s="27">
        <v>0</v>
      </c>
      <c r="AI1092" s="27">
        <v>505</v>
      </c>
      <c r="AJ1092" s="27">
        <v>0</v>
      </c>
      <c r="AK1092" s="27">
        <v>0</v>
      </c>
      <c r="AL1092" s="27">
        <v>0</v>
      </c>
      <c r="AM1092" s="27">
        <v>505</v>
      </c>
      <c r="AN1092" s="27">
        <f t="shared" si="608"/>
        <v>1</v>
      </c>
      <c r="AO1092" s="27">
        <v>531</v>
      </c>
      <c r="AP1092" s="30">
        <f t="shared" si="609"/>
        <v>3.0708264432508382E-4</v>
      </c>
      <c r="AQ1092" s="30">
        <f t="shared" si="610"/>
        <v>1.592452092418982E-3</v>
      </c>
      <c r="AR1092" s="31">
        <f t="shared" si="611"/>
        <v>0.13473644557448602</v>
      </c>
      <c r="AS1092" s="31">
        <f t="shared" si="598"/>
        <v>0.13473644557448602</v>
      </c>
      <c r="AT1092" s="32">
        <f t="shared" si="612"/>
        <v>6.6026227437306906E-2</v>
      </c>
      <c r="AU1092" s="24">
        <v>862.47013415103174</v>
      </c>
      <c r="AV1092" s="28">
        <f t="shared" si="613"/>
        <v>2.3951265187039373E-2</v>
      </c>
      <c r="AW1092" s="30">
        <f t="shared" si="614"/>
        <v>3.0761185211844948E-4</v>
      </c>
      <c r="AX1092" s="33">
        <f t="shared" si="615"/>
        <v>2.3951265187039373E-2</v>
      </c>
      <c r="AY1092" s="30">
        <f t="shared" si="616"/>
        <v>-1.2848402403005325E-3</v>
      </c>
      <c r="AZ1092" s="31">
        <f t="shared" si="617"/>
        <v>0.88410565703891708</v>
      </c>
      <c r="BA1092" s="31">
        <f t="shared" si="596"/>
        <v>357.47013415103174</v>
      </c>
      <c r="BB1092" s="33">
        <f t="shared" si="618"/>
        <v>0.58552752148002696</v>
      </c>
      <c r="BC1092" s="31">
        <f t="shared" si="619"/>
        <v>0.45007078171640896</v>
      </c>
      <c r="BD1092" s="30">
        <f t="shared" si="620"/>
        <v>8.5257726791418647E-6</v>
      </c>
      <c r="BE1092" s="31">
        <f t="shared" si="621"/>
        <v>0.94209312987645266</v>
      </c>
      <c r="BF1092" s="31">
        <f t="shared" si="622"/>
        <v>0.47748286241430221</v>
      </c>
      <c r="BG1092" s="31">
        <f t="shared" si="623"/>
        <v>0.72465788287041355</v>
      </c>
      <c r="BH1092" s="24">
        <v>86.66</v>
      </c>
      <c r="BI1092" s="24">
        <v>36.686961351599997</v>
      </c>
      <c r="BJ1092" s="24">
        <f t="shared" si="595"/>
        <v>219.21299483188585</v>
      </c>
      <c r="BK1092" s="28">
        <f t="shared" si="600"/>
        <v>0.10960649741594293</v>
      </c>
      <c r="BL1092" s="28" t="str">
        <f t="shared" si="624"/>
        <v>TRUETRUE</v>
      </c>
      <c r="BM1092" s="24" t="str">
        <f t="shared" si="625"/>
        <v>FALSETRUE</v>
      </c>
      <c r="BN1092" s="28">
        <v>0.49680000000000002</v>
      </c>
      <c r="BO1092" s="28">
        <f t="shared" si="626"/>
        <v>0.44159999999999999</v>
      </c>
      <c r="BP1092" s="24">
        <v>7.76</v>
      </c>
      <c r="BQ1092" s="24">
        <f t="shared" si="599"/>
        <v>293.33333333333331</v>
      </c>
      <c r="BR1092" s="24">
        <v>6</v>
      </c>
      <c r="BS1092" s="28">
        <v>13.419999999999998</v>
      </c>
      <c r="BT1092" s="28">
        <v>967.71619999999984</v>
      </c>
      <c r="BU1092" s="24">
        <v>0.22</v>
      </c>
      <c r="BV1092" s="28">
        <v>5.58</v>
      </c>
      <c r="BW1092" s="28">
        <v>402.37379999999996</v>
      </c>
      <c r="BX1092" s="24">
        <v>2259</v>
      </c>
      <c r="BY1092" s="24">
        <v>4547</v>
      </c>
      <c r="BZ1092" s="24">
        <v>405</v>
      </c>
      <c r="CA1092" s="24">
        <v>1795</v>
      </c>
      <c r="CB1092" s="24">
        <v>988</v>
      </c>
      <c r="CC1092" s="24">
        <v>4428</v>
      </c>
      <c r="CD1092" s="24">
        <v>58.59</v>
      </c>
      <c r="CE1092" s="24">
        <v>27.64</v>
      </c>
      <c r="CF1092" s="24">
        <v>101.82</v>
      </c>
      <c r="CG1092" s="24">
        <v>6249</v>
      </c>
      <c r="CH1092" s="24">
        <v>962</v>
      </c>
      <c r="CI1092" s="24">
        <v>13.34</v>
      </c>
      <c r="CJ1092" s="24" t="s">
        <v>98</v>
      </c>
      <c r="CK1092" s="24">
        <v>1837</v>
      </c>
      <c r="CL1092" s="28">
        <v>1.01</v>
      </c>
      <c r="CM1092" s="28">
        <v>3.94</v>
      </c>
      <c r="CN1092" s="24">
        <v>746</v>
      </c>
      <c r="CO1092" s="24">
        <v>40.92</v>
      </c>
      <c r="CP1092" s="24">
        <v>429</v>
      </c>
      <c r="CQ1092" s="24">
        <v>958</v>
      </c>
      <c r="CR1092" s="24">
        <v>373</v>
      </c>
      <c r="CS1092" s="24">
        <v>1760</v>
      </c>
      <c r="CT1092" s="24">
        <v>366</v>
      </c>
      <c r="CU1092" s="24">
        <v>912</v>
      </c>
      <c r="CV1092" s="24">
        <v>685</v>
      </c>
      <c r="CW1092" s="24">
        <v>370</v>
      </c>
      <c r="CX1092" s="24">
        <v>59.61</v>
      </c>
      <c r="CY1092" s="24">
        <v>96.92</v>
      </c>
      <c r="CZ1092" s="24">
        <v>81.45</v>
      </c>
      <c r="DA1092" s="24">
        <v>36.93</v>
      </c>
      <c r="DB1092" s="24">
        <v>446</v>
      </c>
      <c r="DC1092" s="24">
        <v>3.61</v>
      </c>
      <c r="DD1092" s="24">
        <v>13.6</v>
      </c>
      <c r="DE1092" s="24">
        <v>293</v>
      </c>
      <c r="DF1092" s="24">
        <v>16.07</v>
      </c>
      <c r="DG1092" s="24">
        <v>5.21</v>
      </c>
      <c r="DH1092" s="24">
        <v>6.45</v>
      </c>
    </row>
    <row r="1093" spans="1:112" ht="12.3" customHeight="1">
      <c r="A1093" s="24">
        <v>1108</v>
      </c>
      <c r="B1093" s="24" t="s">
        <v>195</v>
      </c>
      <c r="C1093" s="24" t="s">
        <v>196</v>
      </c>
      <c r="D1093" s="25" t="s">
        <v>169</v>
      </c>
      <c r="E1093" s="25" t="s">
        <v>882</v>
      </c>
      <c r="F1093" s="25" t="s">
        <v>2134</v>
      </c>
      <c r="G1093" s="25" t="s">
        <v>2135</v>
      </c>
      <c r="H1093" s="25" t="s">
        <v>195</v>
      </c>
      <c r="I1093" s="26">
        <v>7942</v>
      </c>
      <c r="J1093" s="27">
        <v>8857.5257731958773</v>
      </c>
      <c r="K1093" s="27">
        <f t="shared" si="601"/>
        <v>2782.0826000000002</v>
      </c>
      <c r="L1093" s="24">
        <v>1588</v>
      </c>
      <c r="M1093" s="24">
        <v>651</v>
      </c>
      <c r="N1093" s="24">
        <v>205</v>
      </c>
      <c r="O1093" s="24">
        <f t="shared" si="602"/>
        <v>856</v>
      </c>
      <c r="P1093" s="28">
        <v>35.03</v>
      </c>
      <c r="Q1093" s="28">
        <f t="shared" si="603"/>
        <v>0.473417524163813</v>
      </c>
      <c r="R1093" s="29">
        <v>0.44215542292327059</v>
      </c>
      <c r="S1093" s="29">
        <v>9.7467708543971271E-2</v>
      </c>
      <c r="T1093" s="29">
        <v>0.45484176430473477</v>
      </c>
      <c r="U1093" s="28" t="s">
        <v>294</v>
      </c>
      <c r="V1093" s="28" t="s">
        <v>295</v>
      </c>
      <c r="W1093" s="28">
        <v>0.54756286790109188</v>
      </c>
      <c r="X1093" s="27">
        <v>4850.0522148789705</v>
      </c>
      <c r="Y1093" s="30">
        <f t="shared" si="604"/>
        <v>3.8840566561365044E-4</v>
      </c>
      <c r="Z1093" s="27">
        <f t="shared" si="605"/>
        <v>4850.0522148789705</v>
      </c>
      <c r="AA1093" s="27">
        <v>0</v>
      </c>
      <c r="AB1093" s="27">
        <v>0</v>
      </c>
      <c r="AC1093" s="27">
        <v>0</v>
      </c>
      <c r="AD1093" s="27">
        <v>0</v>
      </c>
      <c r="AE1093" s="27">
        <v>0</v>
      </c>
      <c r="AF1093" s="27">
        <f t="shared" si="606"/>
        <v>0</v>
      </c>
      <c r="AG1093" s="27">
        <f t="shared" si="607"/>
        <v>0</v>
      </c>
      <c r="AH1093" s="27">
        <v>0</v>
      </c>
      <c r="AI1093" s="27">
        <v>0</v>
      </c>
      <c r="AJ1093" s="27">
        <v>0</v>
      </c>
      <c r="AK1093" s="27">
        <v>0</v>
      </c>
      <c r="AL1093" s="27">
        <v>0</v>
      </c>
      <c r="AM1093" s="27">
        <v>0</v>
      </c>
      <c r="AN1093" s="27">
        <f t="shared" si="608"/>
        <v>0</v>
      </c>
      <c r="AO1093" s="27">
        <v>0</v>
      </c>
      <c r="AP1093" s="30">
        <f t="shared" si="609"/>
        <v>0</v>
      </c>
      <c r="AQ1093" s="30">
        <f t="shared" si="610"/>
        <v>0</v>
      </c>
      <c r="AR1093" s="31">
        <f t="shared" si="611"/>
        <v>0</v>
      </c>
      <c r="AS1093" s="31">
        <f t="shared" si="598"/>
        <v>0</v>
      </c>
      <c r="AT1093" s="32">
        <f t="shared" si="612"/>
        <v>0</v>
      </c>
      <c r="AU1093" s="24">
        <v>1374.3827984317406</v>
      </c>
      <c r="AV1093" s="28">
        <f t="shared" si="613"/>
        <v>3.8167358578911001E-2</v>
      </c>
      <c r="AW1093" s="30">
        <f t="shared" si="614"/>
        <v>4.9019255439086392E-4</v>
      </c>
      <c r="AX1093" s="33">
        <f t="shared" si="615"/>
        <v>3.8167358578911001E-2</v>
      </c>
      <c r="AY1093" s="30">
        <f t="shared" si="616"/>
        <v>4.9019255439086392E-4</v>
      </c>
      <c r="AZ1093" s="31">
        <f t="shared" si="617"/>
        <v>0.89866646451776466</v>
      </c>
      <c r="BA1093" s="31">
        <f t="shared" si="596"/>
        <v>1374.3827984317406</v>
      </c>
      <c r="BB1093" s="33">
        <f t="shared" si="618"/>
        <v>0</v>
      </c>
      <c r="BC1093" s="31">
        <f t="shared" si="619"/>
        <v>0.45966308200664874</v>
      </c>
      <c r="BD1093" s="30">
        <f t="shared" si="620"/>
        <v>3.8840566561365044E-4</v>
      </c>
      <c r="BE1093" s="31">
        <f t="shared" si="621"/>
        <v>0.94356413985444998</v>
      </c>
      <c r="BF1093" s="31">
        <f t="shared" si="622"/>
        <v>0.4971718044737185</v>
      </c>
      <c r="BG1093" s="31">
        <f t="shared" si="623"/>
        <v>0.75453905388583531</v>
      </c>
      <c r="BH1093" s="24">
        <v>0</v>
      </c>
      <c r="BI1093" s="24">
        <v>198.840571893</v>
      </c>
      <c r="BJ1093" s="24">
        <f t="shared" si="595"/>
        <v>44.545867520247754</v>
      </c>
      <c r="BK1093" s="28">
        <f t="shared" si="600"/>
        <v>2.2272933760123875E-2</v>
      </c>
      <c r="BL1093" s="28" t="str">
        <f t="shared" si="624"/>
        <v>TRUEFALSE</v>
      </c>
      <c r="BM1093" s="24" t="str">
        <f t="shared" si="625"/>
        <v>FALSEFALSE</v>
      </c>
      <c r="BN1093" s="28">
        <v>0.4778</v>
      </c>
      <c r="BO1093" s="28">
        <f t="shared" si="626"/>
        <v>0.42471111111111109</v>
      </c>
      <c r="BP1093" s="24">
        <v>13.54</v>
      </c>
      <c r="BQ1093" s="24">
        <f t="shared" si="599"/>
        <v>167.33333333333334</v>
      </c>
      <c r="BR1093" s="24">
        <v>15</v>
      </c>
      <c r="BS1093" s="28">
        <v>27.72</v>
      </c>
      <c r="BT1093" s="28">
        <v>2201.5223999999998</v>
      </c>
      <c r="BU1093" s="24">
        <v>3.83</v>
      </c>
      <c r="BV1093" s="28">
        <v>35.130000000000003</v>
      </c>
      <c r="BW1093" s="28">
        <v>2790.0246000000002</v>
      </c>
      <c r="BX1093" s="24">
        <v>2425</v>
      </c>
      <c r="BY1093" s="24">
        <v>5075</v>
      </c>
      <c r="BZ1093" s="24">
        <v>442</v>
      </c>
      <c r="CA1093" s="24">
        <v>1912</v>
      </c>
      <c r="CB1093" s="24">
        <v>1072</v>
      </c>
      <c r="CC1093" s="24">
        <v>4958</v>
      </c>
      <c r="CD1093" s="24">
        <v>56.49</v>
      </c>
      <c r="CE1093" s="24">
        <v>28.08</v>
      </c>
      <c r="CF1093" s="24">
        <v>123.97</v>
      </c>
      <c r="CG1093" s="24">
        <v>0</v>
      </c>
      <c r="CH1093" s="24">
        <v>7942</v>
      </c>
      <c r="CI1093" s="24">
        <v>100</v>
      </c>
      <c r="CJ1093" s="24" t="s">
        <v>1980</v>
      </c>
      <c r="CK1093" s="24">
        <v>2502</v>
      </c>
      <c r="CL1093" s="28">
        <v>1</v>
      </c>
      <c r="CM1093" s="28">
        <v>3.19</v>
      </c>
      <c r="CN1093" s="24">
        <v>689</v>
      </c>
      <c r="CO1093" s="24">
        <v>27.66</v>
      </c>
      <c r="CP1093" s="24">
        <v>0</v>
      </c>
      <c r="CQ1093" s="24">
        <v>1421</v>
      </c>
      <c r="CR1093" s="24">
        <v>1089</v>
      </c>
      <c r="CS1093" s="24">
        <v>2510</v>
      </c>
      <c r="CT1093" s="24">
        <v>411</v>
      </c>
      <c r="CU1093" s="24">
        <v>1006</v>
      </c>
      <c r="CV1093" s="24">
        <v>606</v>
      </c>
      <c r="CW1093" s="24">
        <v>278</v>
      </c>
      <c r="CX1093" s="24">
        <v>66.72</v>
      </c>
      <c r="CY1093" s="24">
        <v>93.15</v>
      </c>
      <c r="CZ1093" s="24">
        <v>69.260000000000005</v>
      </c>
      <c r="DA1093" s="24">
        <v>26.1</v>
      </c>
      <c r="DB1093" s="24">
        <v>872</v>
      </c>
      <c r="DC1093" s="24">
        <v>7.78</v>
      </c>
      <c r="DD1093" s="24">
        <v>8.23</v>
      </c>
      <c r="DE1093" s="24">
        <v>550</v>
      </c>
      <c r="DF1093" s="24">
        <v>22.08</v>
      </c>
      <c r="DG1093" s="24">
        <v>3.49</v>
      </c>
      <c r="DH1093" s="24">
        <v>8.6300000000000008</v>
      </c>
    </row>
    <row r="1094" spans="1:112" ht="12.3" customHeight="1">
      <c r="A1094" s="24">
        <v>1109</v>
      </c>
      <c r="B1094" s="24" t="s">
        <v>195</v>
      </c>
      <c r="C1094" s="24" t="s">
        <v>196</v>
      </c>
      <c r="D1094" s="25" t="s">
        <v>169</v>
      </c>
      <c r="E1094" s="25" t="s">
        <v>882</v>
      </c>
      <c r="F1094" s="25" t="s">
        <v>2281</v>
      </c>
      <c r="G1094" s="25" t="s">
        <v>2282</v>
      </c>
      <c r="H1094" s="25" t="s">
        <v>195</v>
      </c>
      <c r="I1094" s="26">
        <v>4350</v>
      </c>
      <c r="J1094" s="27">
        <v>4851.4526710403006</v>
      </c>
      <c r="K1094" s="27">
        <f t="shared" si="601"/>
        <v>966.57</v>
      </c>
      <c r="L1094" s="24">
        <v>1323</v>
      </c>
      <c r="M1094" s="24">
        <v>319</v>
      </c>
      <c r="N1094" s="24">
        <v>59</v>
      </c>
      <c r="O1094" s="24">
        <f t="shared" si="602"/>
        <v>378</v>
      </c>
      <c r="P1094" s="28">
        <v>22.22</v>
      </c>
      <c r="Q1094" s="28">
        <f t="shared" si="603"/>
        <v>0.40100940742410696</v>
      </c>
      <c r="R1094" s="29">
        <v>0.44215542292327059</v>
      </c>
      <c r="S1094" s="29">
        <v>9.7467708543971271E-2</v>
      </c>
      <c r="T1094" s="29">
        <v>0.45484176430473477</v>
      </c>
      <c r="U1094" s="28" t="s">
        <v>294</v>
      </c>
      <c r="V1094" s="28" t="s">
        <v>295</v>
      </c>
      <c r="W1094" s="28">
        <v>0.3473264894308381</v>
      </c>
      <c r="X1094" s="27">
        <v>1685.0380248722902</v>
      </c>
      <c r="Y1094" s="30">
        <f t="shared" si="604"/>
        <v>1.3494252981999385E-4</v>
      </c>
      <c r="Z1094" s="27">
        <f t="shared" si="605"/>
        <v>1685.0380248722902</v>
      </c>
      <c r="AA1094" s="27">
        <v>0</v>
      </c>
      <c r="AB1094" s="27">
        <v>0</v>
      </c>
      <c r="AC1094" s="27">
        <v>0</v>
      </c>
      <c r="AD1094" s="27">
        <v>0</v>
      </c>
      <c r="AE1094" s="27">
        <v>0</v>
      </c>
      <c r="AF1094" s="27">
        <f t="shared" si="606"/>
        <v>0</v>
      </c>
      <c r="AG1094" s="27">
        <f t="shared" si="607"/>
        <v>0</v>
      </c>
      <c r="AH1094" s="27">
        <v>0</v>
      </c>
      <c r="AI1094" s="27">
        <v>0</v>
      </c>
      <c r="AJ1094" s="27">
        <v>0</v>
      </c>
      <c r="AK1094" s="27">
        <v>0</v>
      </c>
      <c r="AL1094" s="27">
        <v>0</v>
      </c>
      <c r="AM1094" s="27">
        <v>0</v>
      </c>
      <c r="AN1094" s="27">
        <f t="shared" si="608"/>
        <v>0</v>
      </c>
      <c r="AO1094" s="27">
        <v>0</v>
      </c>
      <c r="AP1094" s="30">
        <f t="shared" si="609"/>
        <v>0</v>
      </c>
      <c r="AQ1094" s="30">
        <f t="shared" si="610"/>
        <v>0</v>
      </c>
      <c r="AR1094" s="31">
        <f t="shared" si="611"/>
        <v>0</v>
      </c>
      <c r="AS1094" s="31">
        <f t="shared" si="598"/>
        <v>0</v>
      </c>
      <c r="AT1094" s="32">
        <f t="shared" si="612"/>
        <v>0</v>
      </c>
      <c r="AU1094" s="24">
        <v>697.43159077712289</v>
      </c>
      <c r="AV1094" s="28">
        <f t="shared" si="613"/>
        <v>1.9368054984262681E-2</v>
      </c>
      <c r="AW1094" s="30">
        <f t="shared" si="614"/>
        <v>2.4874858255358249E-4</v>
      </c>
      <c r="AX1094" s="33">
        <f t="shared" si="615"/>
        <v>1.9368054984262681E-2</v>
      </c>
      <c r="AY1094" s="30">
        <f t="shared" si="616"/>
        <v>2.4874858255358249E-4</v>
      </c>
      <c r="AZ1094" s="31">
        <f t="shared" si="617"/>
        <v>0.89668587058092863</v>
      </c>
      <c r="BA1094" s="31">
        <f t="shared" ref="BA1094:BA1110" si="627">AU1094-AI1094</f>
        <v>697.43159077712289</v>
      </c>
      <c r="BB1094" s="33">
        <f t="shared" si="618"/>
        <v>0</v>
      </c>
      <c r="BC1094" s="31">
        <f t="shared" si="619"/>
        <v>0.45273644949615394</v>
      </c>
      <c r="BD1094" s="30">
        <f t="shared" si="620"/>
        <v>1.3494252981999385E-4</v>
      </c>
      <c r="BE1094" s="31">
        <f t="shared" si="621"/>
        <v>0.94258265384073447</v>
      </c>
      <c r="BF1094" s="31">
        <f t="shared" si="622"/>
        <v>0.43001469526713088</v>
      </c>
      <c r="BG1094" s="31">
        <f t="shared" si="623"/>
        <v>0.65261722085653484</v>
      </c>
      <c r="BH1094" s="24">
        <v>0</v>
      </c>
      <c r="BI1094" s="24">
        <v>294.41555097299999</v>
      </c>
      <c r="BJ1094" s="24">
        <f t="shared" si="595"/>
        <v>16.478248703259609</v>
      </c>
      <c r="BK1094" s="28">
        <f t="shared" si="600"/>
        <v>8.2391243516298056E-3</v>
      </c>
      <c r="BL1094" s="28" t="str">
        <f t="shared" si="624"/>
        <v>FALSEFALSE</v>
      </c>
      <c r="BM1094" s="24" t="str">
        <f t="shared" si="625"/>
        <v>FALSEFALSE</v>
      </c>
      <c r="BN1094" s="28">
        <v>0.52010000000000001</v>
      </c>
      <c r="BO1094" s="28">
        <f t="shared" si="626"/>
        <v>0.46231111111111112</v>
      </c>
      <c r="BP1094" s="24">
        <v>9.92</v>
      </c>
      <c r="BQ1094" s="24">
        <f t="shared" si="599"/>
        <v>286.85714285714283</v>
      </c>
      <c r="BR1094" s="24">
        <v>7</v>
      </c>
      <c r="BS1094" s="28">
        <v>18.659999999999997</v>
      </c>
      <c r="BT1094" s="28">
        <v>811.70999999999981</v>
      </c>
      <c r="BU1094" s="24">
        <v>0.35</v>
      </c>
      <c r="BV1094" s="28">
        <v>17.329999999999998</v>
      </c>
      <c r="BW1094" s="28">
        <v>753.8549999999999</v>
      </c>
      <c r="BX1094" s="24">
        <v>1409</v>
      </c>
      <c r="BY1094" s="24">
        <v>2709</v>
      </c>
      <c r="BZ1094" s="24">
        <v>232</v>
      </c>
      <c r="CA1094" s="24">
        <v>1126</v>
      </c>
      <c r="CB1094" s="24">
        <v>579</v>
      </c>
      <c r="CC1094" s="24">
        <v>2645</v>
      </c>
      <c r="CD1094" s="24">
        <v>60.58</v>
      </c>
      <c r="CE1094" s="24">
        <v>27.55</v>
      </c>
      <c r="CF1094" s="24">
        <v>113.24</v>
      </c>
      <c r="CG1094" s="24">
        <v>0</v>
      </c>
      <c r="CH1094" s="24">
        <v>4350</v>
      </c>
      <c r="CI1094" s="24">
        <v>100</v>
      </c>
      <c r="CJ1094" s="24" t="s">
        <v>1980</v>
      </c>
      <c r="CK1094" s="24">
        <v>1741</v>
      </c>
      <c r="CL1094" s="28">
        <v>1</v>
      </c>
      <c r="CM1094" s="28">
        <v>2.5</v>
      </c>
      <c r="CN1094" s="24">
        <v>689</v>
      </c>
      <c r="CO1094" s="24">
        <v>39.94</v>
      </c>
      <c r="CP1094" s="24">
        <v>99</v>
      </c>
      <c r="CQ1094" s="24">
        <v>1190</v>
      </c>
      <c r="CR1094" s="24">
        <v>719</v>
      </c>
      <c r="CS1094" s="24">
        <v>2008</v>
      </c>
      <c r="CT1094" s="24">
        <v>245</v>
      </c>
      <c r="CU1094" s="24">
        <v>570</v>
      </c>
      <c r="CV1094" s="24">
        <v>362</v>
      </c>
      <c r="CW1094" s="24">
        <v>181</v>
      </c>
      <c r="CX1094" s="24">
        <v>67.31</v>
      </c>
      <c r="CY1094" s="24">
        <v>97.44</v>
      </c>
      <c r="CZ1094" s="24">
        <v>74.64</v>
      </c>
      <c r="DA1094" s="24">
        <v>31.64</v>
      </c>
      <c r="DB1094" s="24">
        <v>340</v>
      </c>
      <c r="DC1094" s="24">
        <v>3.59</v>
      </c>
      <c r="DD1094" s="24">
        <v>4.93</v>
      </c>
      <c r="DE1094" s="24">
        <v>236</v>
      </c>
      <c r="DF1094" s="24">
        <v>13.68</v>
      </c>
      <c r="DG1094" s="24">
        <v>0.41</v>
      </c>
      <c r="DH1094" s="24">
        <v>6.47</v>
      </c>
    </row>
    <row r="1095" spans="1:112" ht="12.3" customHeight="1">
      <c r="A1095" s="24">
        <v>1110</v>
      </c>
      <c r="B1095" s="24" t="s">
        <v>195</v>
      </c>
      <c r="C1095" s="24" t="s">
        <v>196</v>
      </c>
      <c r="D1095" s="25" t="s">
        <v>169</v>
      </c>
      <c r="E1095" s="25" t="s">
        <v>882</v>
      </c>
      <c r="F1095" s="25" t="s">
        <v>2241</v>
      </c>
      <c r="G1095" s="25" t="s">
        <v>2242</v>
      </c>
      <c r="H1095" s="25" t="s">
        <v>195</v>
      </c>
      <c r="I1095" s="26">
        <v>7310</v>
      </c>
      <c r="J1095" s="27">
        <v>8152.6710402999061</v>
      </c>
      <c r="K1095" s="27">
        <f t="shared" si="601"/>
        <v>1910.1029999999998</v>
      </c>
      <c r="L1095" s="24">
        <v>1688</v>
      </c>
      <c r="M1095" s="24">
        <v>457</v>
      </c>
      <c r="N1095" s="24">
        <v>140</v>
      </c>
      <c r="O1095" s="24">
        <f t="shared" si="602"/>
        <v>597</v>
      </c>
      <c r="P1095" s="28">
        <v>26.13</v>
      </c>
      <c r="Q1095" s="28">
        <f t="shared" si="603"/>
        <v>0.42369401182317823</v>
      </c>
      <c r="R1095" s="29">
        <v>0.44215542292327059</v>
      </c>
      <c r="S1095" s="29">
        <v>9.7467708543971271E-2</v>
      </c>
      <c r="T1095" s="29">
        <v>0.45484176430473477</v>
      </c>
      <c r="U1095" s="28" t="s">
        <v>294</v>
      </c>
      <c r="V1095" s="28" t="s">
        <v>295</v>
      </c>
      <c r="W1095" s="28">
        <v>0.40844469706695768</v>
      </c>
      <c r="X1095" s="27">
        <v>3329.9152533418537</v>
      </c>
      <c r="Y1095" s="30">
        <f t="shared" si="604"/>
        <v>2.6666887140792668E-4</v>
      </c>
      <c r="Z1095" s="27">
        <f t="shared" si="605"/>
        <v>3329.9152533418537</v>
      </c>
      <c r="AA1095" s="27">
        <v>0</v>
      </c>
      <c r="AB1095" s="27">
        <v>0</v>
      </c>
      <c r="AC1095" s="27">
        <v>0</v>
      </c>
      <c r="AD1095" s="27">
        <v>0</v>
      </c>
      <c r="AE1095" s="27">
        <v>0</v>
      </c>
      <c r="AF1095" s="27">
        <f t="shared" si="606"/>
        <v>0</v>
      </c>
      <c r="AG1095" s="27">
        <f t="shared" si="607"/>
        <v>0</v>
      </c>
      <c r="AH1095" s="27">
        <v>0</v>
      </c>
      <c r="AI1095" s="27">
        <v>0</v>
      </c>
      <c r="AJ1095" s="27">
        <v>0</v>
      </c>
      <c r="AK1095" s="27">
        <v>0</v>
      </c>
      <c r="AL1095" s="27">
        <v>0</v>
      </c>
      <c r="AM1095" s="27">
        <v>0</v>
      </c>
      <c r="AN1095" s="27">
        <f t="shared" si="608"/>
        <v>0</v>
      </c>
      <c r="AO1095" s="27">
        <v>0</v>
      </c>
      <c r="AP1095" s="30">
        <f t="shared" si="609"/>
        <v>0</v>
      </c>
      <c r="AQ1095" s="30">
        <f t="shared" si="610"/>
        <v>0</v>
      </c>
      <c r="AR1095" s="31">
        <f t="shared" si="611"/>
        <v>0</v>
      </c>
      <c r="AS1095" s="31">
        <f t="shared" si="598"/>
        <v>0</v>
      </c>
      <c r="AT1095" s="32">
        <f t="shared" si="612"/>
        <v>0</v>
      </c>
      <c r="AU1095" s="24">
        <v>811.17116837497792</v>
      </c>
      <c r="AV1095" s="28">
        <f t="shared" si="613"/>
        <v>2.2526664978323091E-2</v>
      </c>
      <c r="AW1095" s="30">
        <f t="shared" si="614"/>
        <v>2.8931536943541022E-4</v>
      </c>
      <c r="AX1095" s="33">
        <f t="shared" si="615"/>
        <v>2.2526664978323091E-2</v>
      </c>
      <c r="AY1095" s="30">
        <f t="shared" si="616"/>
        <v>2.8931536943541022E-4</v>
      </c>
      <c r="AZ1095" s="31">
        <f t="shared" si="617"/>
        <v>0.89701864481224891</v>
      </c>
      <c r="BA1095" s="31">
        <f t="shared" si="627"/>
        <v>811.17116837497792</v>
      </c>
      <c r="BB1095" s="33">
        <f t="shared" si="618"/>
        <v>0</v>
      </c>
      <c r="BC1095" s="31">
        <f t="shared" si="619"/>
        <v>0.45390024423794756</v>
      </c>
      <c r="BD1095" s="30">
        <f t="shared" si="620"/>
        <v>2.6666887140792668E-4</v>
      </c>
      <c r="BE1095" s="31">
        <f t="shared" si="621"/>
        <v>0.94309273812380634</v>
      </c>
      <c r="BF1095" s="31">
        <f t="shared" si="622"/>
        <v>0.45060136802072398</v>
      </c>
      <c r="BG1095" s="31">
        <f t="shared" si="623"/>
        <v>0.68386084417221416</v>
      </c>
      <c r="BH1095" s="24">
        <v>37.61</v>
      </c>
      <c r="BI1095" s="24">
        <v>318.17453411899999</v>
      </c>
      <c r="BJ1095" s="24">
        <f t="shared" si="595"/>
        <v>25.623266999899929</v>
      </c>
      <c r="BK1095" s="28">
        <f t="shared" si="600"/>
        <v>1.2811633499949964E-2</v>
      </c>
      <c r="BL1095" s="28" t="str">
        <f t="shared" si="624"/>
        <v>FALSEFALSE</v>
      </c>
      <c r="BM1095" s="24" t="str">
        <f t="shared" si="625"/>
        <v>FALSEFALSE</v>
      </c>
      <c r="BN1095" s="28">
        <v>0.51859999999999995</v>
      </c>
      <c r="BO1095" s="28">
        <f t="shared" si="626"/>
        <v>0.46097777777777771</v>
      </c>
      <c r="BP1095" s="24">
        <v>11</v>
      </c>
      <c r="BQ1095" s="24">
        <f t="shared" si="599"/>
        <v>198.6</v>
      </c>
      <c r="BR1095" s="24">
        <v>10</v>
      </c>
      <c r="BS1095" s="28">
        <v>19.39</v>
      </c>
      <c r="BT1095" s="28">
        <v>1417.4090000000001</v>
      </c>
      <c r="BU1095" s="24">
        <v>1.1200000000000001</v>
      </c>
      <c r="BV1095" s="28">
        <v>22.14</v>
      </c>
      <c r="BW1095" s="28">
        <v>1618.434</v>
      </c>
      <c r="BX1095" s="24">
        <v>2370</v>
      </c>
      <c r="BY1095" s="24">
        <v>4570</v>
      </c>
      <c r="BZ1095" s="24">
        <v>370</v>
      </c>
      <c r="CA1095" s="24">
        <v>1920</v>
      </c>
      <c r="CB1095" s="24">
        <v>975</v>
      </c>
      <c r="CC1095" s="24">
        <v>4415</v>
      </c>
      <c r="CD1095" s="24">
        <v>59.96</v>
      </c>
      <c r="CE1095" s="24">
        <v>27.11</v>
      </c>
      <c r="CF1095" s="24">
        <v>115.06</v>
      </c>
      <c r="CG1095" s="24">
        <v>2749</v>
      </c>
      <c r="CH1095" s="24">
        <v>4561</v>
      </c>
      <c r="CI1095" s="24">
        <v>62.39</v>
      </c>
      <c r="CJ1095" s="24" t="s">
        <v>1980</v>
      </c>
      <c r="CK1095" s="24">
        <v>2387</v>
      </c>
      <c r="CL1095" s="28">
        <v>1.01</v>
      </c>
      <c r="CM1095" s="28">
        <v>3.08</v>
      </c>
      <c r="CN1095" s="24">
        <v>838</v>
      </c>
      <c r="CO1095" s="24">
        <v>35.770000000000003</v>
      </c>
      <c r="CP1095" s="24">
        <v>142</v>
      </c>
      <c r="CQ1095" s="24">
        <v>1222</v>
      </c>
      <c r="CR1095" s="24">
        <v>622</v>
      </c>
      <c r="CS1095" s="24">
        <v>1986</v>
      </c>
      <c r="CT1095" s="24">
        <v>400</v>
      </c>
      <c r="CU1095" s="24">
        <v>899</v>
      </c>
      <c r="CV1095" s="24">
        <v>595</v>
      </c>
      <c r="CW1095" s="24">
        <v>242</v>
      </c>
      <c r="CX1095" s="24">
        <v>61.16</v>
      </c>
      <c r="CY1095" s="24">
        <v>94.93</v>
      </c>
      <c r="CZ1095" s="24">
        <v>73.099999999999994</v>
      </c>
      <c r="DA1095" s="24">
        <v>25.85</v>
      </c>
      <c r="DB1095" s="24">
        <v>630</v>
      </c>
      <c r="DC1095" s="24">
        <v>5.96</v>
      </c>
      <c r="DD1095" s="24">
        <v>6.96</v>
      </c>
      <c r="DE1095" s="24">
        <v>310</v>
      </c>
      <c r="DF1095" s="24">
        <v>13.23</v>
      </c>
      <c r="DG1095" s="24">
        <v>3.76</v>
      </c>
      <c r="DH1095" s="24">
        <v>8.27</v>
      </c>
    </row>
    <row r="1096" spans="1:112" ht="12.3" customHeight="1">
      <c r="A1096" s="24">
        <v>1111</v>
      </c>
      <c r="B1096" s="24" t="s">
        <v>195</v>
      </c>
      <c r="C1096" s="24" t="s">
        <v>196</v>
      </c>
      <c r="D1096" s="25" t="s">
        <v>169</v>
      </c>
      <c r="E1096" s="25" t="s">
        <v>882</v>
      </c>
      <c r="F1096" s="25" t="s">
        <v>788</v>
      </c>
      <c r="G1096" s="25" t="s">
        <v>883</v>
      </c>
      <c r="H1096" s="25" t="s">
        <v>195</v>
      </c>
      <c r="I1096" s="26">
        <v>28742</v>
      </c>
      <c r="J1096" s="27">
        <v>32055.276476101219</v>
      </c>
      <c r="K1096" s="27">
        <f t="shared" si="601"/>
        <v>7260.2292000000007</v>
      </c>
      <c r="L1096" s="24">
        <v>5782</v>
      </c>
      <c r="M1096" s="24">
        <v>1362</v>
      </c>
      <c r="N1096" s="24">
        <v>593</v>
      </c>
      <c r="O1096" s="24">
        <f t="shared" si="602"/>
        <v>1955</v>
      </c>
      <c r="P1096" s="28">
        <v>25.26</v>
      </c>
      <c r="Q1096" s="28">
        <f t="shared" si="603"/>
        <v>0.41782072355637184</v>
      </c>
      <c r="R1096" s="29">
        <v>0.44215542292327059</v>
      </c>
      <c r="S1096" s="29">
        <v>9.7467708543971271E-2</v>
      </c>
      <c r="T1096" s="29">
        <v>0.45484176430473477</v>
      </c>
      <c r="U1096" s="28" t="s">
        <v>294</v>
      </c>
      <c r="V1096" s="28" t="s">
        <v>295</v>
      </c>
      <c r="W1096" s="28">
        <v>0.39484550508654248</v>
      </c>
      <c r="X1096" s="27">
        <v>12656.881830894949</v>
      </c>
      <c r="Y1096" s="30">
        <f t="shared" si="604"/>
        <v>1.0135982860227301E-3</v>
      </c>
      <c r="Z1096" s="27">
        <f t="shared" si="605"/>
        <v>12656.881830894949</v>
      </c>
      <c r="AA1096" s="27">
        <v>0</v>
      </c>
      <c r="AB1096" s="27">
        <v>0</v>
      </c>
      <c r="AC1096" s="27">
        <v>0</v>
      </c>
      <c r="AD1096" s="27">
        <v>0</v>
      </c>
      <c r="AE1096" s="27">
        <v>0</v>
      </c>
      <c r="AF1096" s="27">
        <f t="shared" si="606"/>
        <v>0</v>
      </c>
      <c r="AG1096" s="27">
        <f t="shared" si="607"/>
        <v>0</v>
      </c>
      <c r="AH1096" s="27">
        <v>0</v>
      </c>
      <c r="AI1096" s="27">
        <v>0</v>
      </c>
      <c r="AJ1096" s="27">
        <v>0</v>
      </c>
      <c r="AK1096" s="27">
        <v>0</v>
      </c>
      <c r="AL1096" s="27">
        <v>0</v>
      </c>
      <c r="AM1096" s="27">
        <v>0</v>
      </c>
      <c r="AN1096" s="27">
        <f t="shared" si="608"/>
        <v>0</v>
      </c>
      <c r="AO1096" s="27">
        <v>0</v>
      </c>
      <c r="AP1096" s="30">
        <f t="shared" si="609"/>
        <v>0</v>
      </c>
      <c r="AQ1096" s="30">
        <f t="shared" si="610"/>
        <v>0</v>
      </c>
      <c r="AR1096" s="31">
        <f t="shared" si="611"/>
        <v>0</v>
      </c>
      <c r="AS1096" s="31">
        <f t="shared" si="598"/>
        <v>0</v>
      </c>
      <c r="AT1096" s="32">
        <f t="shared" si="612"/>
        <v>0</v>
      </c>
      <c r="AU1096" s="24">
        <v>3124.8073272548972</v>
      </c>
      <c r="AV1096" s="28">
        <f t="shared" si="613"/>
        <v>8.6777600742264774E-2</v>
      </c>
      <c r="AW1096" s="30">
        <f t="shared" si="614"/>
        <v>1.1145055711365131E-3</v>
      </c>
      <c r="AX1096" s="33">
        <f t="shared" si="615"/>
        <v>8.6777600742264774E-2</v>
      </c>
      <c r="AY1096" s="30">
        <f t="shared" si="616"/>
        <v>1.1145055711365131E-3</v>
      </c>
      <c r="AZ1096" s="31">
        <f t="shared" si="617"/>
        <v>0.90378777927350262</v>
      </c>
      <c r="BA1096" s="31">
        <f t="shared" si="627"/>
        <v>3124.8073272548972</v>
      </c>
      <c r="BB1096" s="33">
        <f t="shared" si="618"/>
        <v>0</v>
      </c>
      <c r="BC1096" s="31">
        <f t="shared" si="619"/>
        <v>0.47757360097967938</v>
      </c>
      <c r="BD1096" s="30">
        <f t="shared" si="620"/>
        <v>1.0135982860227301E-3</v>
      </c>
      <c r="BE1096" s="31">
        <f t="shared" si="621"/>
        <v>0.94598507499710194</v>
      </c>
      <c r="BF1096" s="31">
        <f t="shared" si="622"/>
        <v>0.44728139278988904</v>
      </c>
      <c r="BG1096" s="31">
        <f t="shared" si="623"/>
        <v>0.67882224192836749</v>
      </c>
      <c r="BH1096" s="24">
        <v>91.82</v>
      </c>
      <c r="BI1096" s="24">
        <v>274.30245771099999</v>
      </c>
      <c r="BJ1096" s="24">
        <f t="shared" si="595"/>
        <v>116.8610618497413</v>
      </c>
      <c r="BK1096" s="28">
        <f t="shared" si="600"/>
        <v>5.8430530924870654E-2</v>
      </c>
      <c r="BL1096" s="28" t="str">
        <f t="shared" si="624"/>
        <v>FALSETRUE</v>
      </c>
      <c r="BM1096" s="24" t="str">
        <f t="shared" si="625"/>
        <v>FALSETRUE</v>
      </c>
      <c r="BN1096" s="28">
        <v>0.4985</v>
      </c>
      <c r="BO1096" s="28">
        <f t="shared" si="626"/>
        <v>0.44311111111111112</v>
      </c>
      <c r="BP1096" s="24">
        <v>6.28</v>
      </c>
      <c r="BQ1096" s="24">
        <f t="shared" si="599"/>
        <v>329.75</v>
      </c>
      <c r="BR1096" s="24">
        <v>24</v>
      </c>
      <c r="BS1096" s="28">
        <v>5.71</v>
      </c>
      <c r="BT1096" s="28">
        <v>1641.1681999999998</v>
      </c>
      <c r="BU1096" s="24">
        <v>0.97</v>
      </c>
      <c r="BV1096" s="28">
        <v>4.41</v>
      </c>
      <c r="BW1096" s="28">
        <v>1267.5222000000001</v>
      </c>
      <c r="BX1096" s="24">
        <v>9086</v>
      </c>
      <c r="BY1096" s="24">
        <v>18228</v>
      </c>
      <c r="BZ1096" s="24">
        <v>1428</v>
      </c>
      <c r="CA1096" s="24">
        <v>7336</v>
      </c>
      <c r="CB1096" s="24">
        <v>3603</v>
      </c>
      <c r="CC1096" s="24">
        <v>17803</v>
      </c>
      <c r="CD1096" s="24">
        <v>57.68</v>
      </c>
      <c r="CE1096" s="24">
        <v>27.4</v>
      </c>
      <c r="CF1096" s="24">
        <v>97.38</v>
      </c>
      <c r="CG1096" s="24">
        <v>26391</v>
      </c>
      <c r="CH1096" s="24">
        <v>2351</v>
      </c>
      <c r="CI1096" s="24">
        <v>8.18</v>
      </c>
      <c r="CJ1096" s="24" t="s">
        <v>98</v>
      </c>
      <c r="CK1096" s="24">
        <v>8060</v>
      </c>
      <c r="CL1096" s="28">
        <v>1</v>
      </c>
      <c r="CM1096" s="28">
        <v>3.58</v>
      </c>
      <c r="CN1096" s="24">
        <v>3258</v>
      </c>
      <c r="CO1096" s="24">
        <v>41.03</v>
      </c>
      <c r="CP1096" s="24">
        <v>1951</v>
      </c>
      <c r="CQ1096" s="24">
        <v>3731</v>
      </c>
      <c r="CR1096" s="24">
        <v>2004</v>
      </c>
      <c r="CS1096" s="24">
        <v>7914</v>
      </c>
      <c r="CT1096" s="24">
        <v>1388</v>
      </c>
      <c r="CU1096" s="24">
        <v>3605</v>
      </c>
      <c r="CV1096" s="24">
        <v>2380</v>
      </c>
      <c r="CW1096" s="24">
        <v>1373</v>
      </c>
      <c r="CX1096" s="24">
        <v>58.76</v>
      </c>
      <c r="CY1096" s="24">
        <v>94.94</v>
      </c>
      <c r="CZ1096" s="24">
        <v>79.41</v>
      </c>
      <c r="DA1096" s="24">
        <v>37.06</v>
      </c>
      <c r="DB1096" s="24">
        <v>1425</v>
      </c>
      <c r="DC1096" s="24">
        <v>6.05</v>
      </c>
      <c r="DD1096" s="24">
        <v>10.16</v>
      </c>
      <c r="DE1096" s="24">
        <v>984</v>
      </c>
      <c r="DF1096" s="24">
        <v>12.39</v>
      </c>
      <c r="DG1096" s="24">
        <v>5.01</v>
      </c>
      <c r="DH1096" s="24">
        <v>5.87</v>
      </c>
    </row>
    <row r="1097" spans="1:112" ht="12.3" customHeight="1">
      <c r="A1097" s="24">
        <v>1112</v>
      </c>
      <c r="B1097" s="24" t="s">
        <v>195</v>
      </c>
      <c r="C1097" s="24" t="s">
        <v>196</v>
      </c>
      <c r="D1097" s="25" t="s">
        <v>855</v>
      </c>
      <c r="E1097" s="25" t="s">
        <v>856</v>
      </c>
      <c r="F1097" s="25" t="s">
        <v>857</v>
      </c>
      <c r="G1097" s="25" t="s">
        <v>858</v>
      </c>
      <c r="H1097" s="25" t="s">
        <v>195</v>
      </c>
      <c r="I1097" s="26">
        <v>26586</v>
      </c>
      <c r="J1097" s="27">
        <v>29858.224118273029</v>
      </c>
      <c r="K1097" s="27">
        <f t="shared" si="601"/>
        <v>8079.4854000000005</v>
      </c>
      <c r="L1097" s="24">
        <v>4500</v>
      </c>
      <c r="M1097" s="24">
        <v>1376</v>
      </c>
      <c r="N1097" s="24">
        <v>588</v>
      </c>
      <c r="O1097" s="24">
        <f t="shared" si="602"/>
        <v>1964</v>
      </c>
      <c r="P1097" s="28">
        <v>30.39</v>
      </c>
      <c r="Q1097" s="28">
        <f t="shared" si="603"/>
        <v>0.41808261323082085</v>
      </c>
      <c r="R1097" s="29">
        <v>0.44697136880959704</v>
      </c>
      <c r="S1097" s="29">
        <v>8.8625430134849775E-2</v>
      </c>
      <c r="T1097" s="29">
        <v>0.34456641244418973</v>
      </c>
      <c r="U1097" s="28" t="s">
        <v>294</v>
      </c>
      <c r="V1097" s="28" t="s">
        <v>295</v>
      </c>
      <c r="W1097" s="28">
        <v>0.39614250166065734</v>
      </c>
      <c r="X1097" s="27">
        <v>11828.111597357252</v>
      </c>
      <c r="Y1097" s="30">
        <f t="shared" si="604"/>
        <v>9.472280615516474E-4</v>
      </c>
      <c r="Z1097" s="27">
        <f t="shared" si="605"/>
        <v>10631.111597357252</v>
      </c>
      <c r="AA1097" s="27">
        <v>0</v>
      </c>
      <c r="AB1097" s="27">
        <v>1155</v>
      </c>
      <c r="AC1097" s="27">
        <v>0</v>
      </c>
      <c r="AD1097" s="27">
        <v>0</v>
      </c>
      <c r="AE1097" s="27">
        <v>14466</v>
      </c>
      <c r="AF1097" s="27">
        <f t="shared" si="606"/>
        <v>14466</v>
      </c>
      <c r="AG1097" s="27">
        <f t="shared" si="607"/>
        <v>2</v>
      </c>
      <c r="AH1097" s="27">
        <v>0</v>
      </c>
      <c r="AI1097" s="27">
        <v>1204</v>
      </c>
      <c r="AJ1097" s="27">
        <v>0</v>
      </c>
      <c r="AK1097" s="27">
        <v>0</v>
      </c>
      <c r="AL1097" s="27">
        <v>14466</v>
      </c>
      <c r="AM1097" s="27">
        <v>15663</v>
      </c>
      <c r="AN1097" s="27">
        <f t="shared" si="608"/>
        <v>2</v>
      </c>
      <c r="AO1097" s="27">
        <v>1197</v>
      </c>
      <c r="AP1097" s="30">
        <f t="shared" si="609"/>
        <v>6.9223714737688387E-4</v>
      </c>
      <c r="AQ1097" s="30">
        <f t="shared" si="610"/>
        <v>3.7966580579652564E-3</v>
      </c>
      <c r="AR1097" s="31">
        <f t="shared" si="611"/>
        <v>0.10119958626932848</v>
      </c>
      <c r="AS1097" s="31">
        <f t="shared" si="598"/>
        <v>0.10119958626932848</v>
      </c>
      <c r="AT1097" s="32">
        <f t="shared" si="612"/>
        <v>4.0089457271755294E-2</v>
      </c>
      <c r="AU1097" s="24">
        <v>3806.137155955596</v>
      </c>
      <c r="AV1097" s="28">
        <f t="shared" si="613"/>
        <v>0.10569850102725122</v>
      </c>
      <c r="AW1097" s="30">
        <f t="shared" si="614"/>
        <v>1.3575112384764867E-3</v>
      </c>
      <c r="AX1097" s="33">
        <f t="shared" si="615"/>
        <v>0.10569850102725122</v>
      </c>
      <c r="AY1097" s="30">
        <f t="shared" si="616"/>
        <v>-2.4391468194887699E-3</v>
      </c>
      <c r="AZ1097" s="31">
        <f t="shared" si="617"/>
        <v>0.87463674135386971</v>
      </c>
      <c r="BA1097" s="31">
        <f t="shared" si="627"/>
        <v>2602.137155955596</v>
      </c>
      <c r="BB1097" s="33">
        <f t="shared" si="618"/>
        <v>0.31633121736458159</v>
      </c>
      <c r="BC1097" s="31">
        <f t="shared" si="619"/>
        <v>0.47576887039690602</v>
      </c>
      <c r="BD1097" s="30">
        <f t="shared" si="620"/>
        <v>2.5499091417476353E-4</v>
      </c>
      <c r="BE1097" s="31">
        <f t="shared" si="621"/>
        <v>0.94304751753716276</v>
      </c>
      <c r="BF1097" s="31">
        <f t="shared" si="622"/>
        <v>0.44671241575312393</v>
      </c>
      <c r="BG1097" s="31">
        <f t="shared" si="623"/>
        <v>0.67795872675888202</v>
      </c>
      <c r="BH1097" s="24">
        <v>94.54</v>
      </c>
      <c r="BI1097" s="24">
        <v>187.23040957500001</v>
      </c>
      <c r="BJ1097" s="24">
        <f t="shared" si="595"/>
        <v>159.47315495409703</v>
      </c>
      <c r="BK1097" s="28">
        <f t="shared" si="600"/>
        <v>7.9736577477048515E-2</v>
      </c>
      <c r="BL1097" s="28" t="str">
        <f t="shared" si="624"/>
        <v>FALSETRUE</v>
      </c>
      <c r="BM1097" s="24" t="str">
        <f t="shared" si="625"/>
        <v>FALSETRUE</v>
      </c>
      <c r="BN1097" s="28">
        <v>0.45649999999999996</v>
      </c>
      <c r="BO1097" s="28">
        <f t="shared" si="626"/>
        <v>0.40577777777777774</v>
      </c>
      <c r="BP1097" s="24">
        <v>5.3</v>
      </c>
      <c r="BQ1097" s="24">
        <f t="shared" si="599"/>
        <v>417.73913043478262</v>
      </c>
      <c r="BR1097" s="24">
        <v>23</v>
      </c>
      <c r="BS1097" s="28">
        <v>8.58</v>
      </c>
      <c r="BT1097" s="28">
        <v>2281.0788000000002</v>
      </c>
      <c r="BU1097" s="24">
        <v>0.69</v>
      </c>
      <c r="BV1097" s="28">
        <v>2.0099999999999998</v>
      </c>
      <c r="BW1097" s="28">
        <v>534.37859999999989</v>
      </c>
      <c r="BX1097" s="24">
        <v>7884</v>
      </c>
      <c r="BY1097" s="24">
        <v>17270</v>
      </c>
      <c r="BZ1097" s="24">
        <v>1432</v>
      </c>
      <c r="CA1097" s="24">
        <v>6243</v>
      </c>
      <c r="CB1097" s="24">
        <v>3340</v>
      </c>
      <c r="CC1097" s="24">
        <v>17003</v>
      </c>
      <c r="CD1097" s="24">
        <v>53.94</v>
      </c>
      <c r="CE1097" s="24">
        <v>28.21</v>
      </c>
      <c r="CF1097" s="24">
        <v>97.47</v>
      </c>
      <c r="CG1097" s="24">
        <v>25135</v>
      </c>
      <c r="CH1097" s="24">
        <v>1451</v>
      </c>
      <c r="CI1097" s="24">
        <v>5.46</v>
      </c>
      <c r="CJ1097" s="24" t="s">
        <v>98</v>
      </c>
      <c r="CK1097" s="24">
        <v>6602</v>
      </c>
      <c r="CL1097" s="28">
        <v>1.01</v>
      </c>
      <c r="CM1097" s="28">
        <v>4.0599999999999996</v>
      </c>
      <c r="CN1097" s="24">
        <v>2618</v>
      </c>
      <c r="CO1097" s="24">
        <v>39.729999999999997</v>
      </c>
      <c r="CP1097" s="24">
        <v>1765</v>
      </c>
      <c r="CQ1097" s="24">
        <v>4086</v>
      </c>
      <c r="CR1097" s="24">
        <v>3612</v>
      </c>
      <c r="CS1097" s="24">
        <v>9608</v>
      </c>
      <c r="CT1097" s="24">
        <v>1521</v>
      </c>
      <c r="CU1097" s="24">
        <v>3094</v>
      </c>
      <c r="CV1097" s="24">
        <v>2322</v>
      </c>
      <c r="CW1097" s="24">
        <v>1765</v>
      </c>
      <c r="CX1097" s="24">
        <v>71.78</v>
      </c>
      <c r="CY1097" s="24">
        <v>96.81</v>
      </c>
      <c r="CZ1097" s="24">
        <v>83.29</v>
      </c>
      <c r="DA1097" s="24">
        <v>47.08</v>
      </c>
      <c r="DB1097" s="24">
        <v>1136</v>
      </c>
      <c r="DC1097" s="24">
        <v>3.95</v>
      </c>
      <c r="DD1097" s="24">
        <v>14.81</v>
      </c>
      <c r="DE1097" s="24">
        <v>747</v>
      </c>
      <c r="DF1097" s="24">
        <v>11.34</v>
      </c>
      <c r="DG1097" s="24">
        <v>5.49</v>
      </c>
      <c r="DH1097" s="24">
        <v>8.4499999999999993</v>
      </c>
    </row>
    <row r="1098" spans="1:112" ht="12.3" customHeight="1">
      <c r="A1098" s="24">
        <v>1113</v>
      </c>
      <c r="B1098" s="24" t="s">
        <v>195</v>
      </c>
      <c r="C1098" s="24" t="s">
        <v>196</v>
      </c>
      <c r="D1098" s="25" t="s">
        <v>855</v>
      </c>
      <c r="E1098" s="25" t="s">
        <v>856</v>
      </c>
      <c r="F1098" s="25" t="s">
        <v>1632</v>
      </c>
      <c r="G1098" s="25" t="s">
        <v>1822</v>
      </c>
      <c r="H1098" s="25" t="s">
        <v>195</v>
      </c>
      <c r="I1098" s="26">
        <v>11178</v>
      </c>
      <c r="J1098" s="27">
        <v>12553.796328671329</v>
      </c>
      <c r="K1098" s="27">
        <f t="shared" si="601"/>
        <v>4593.0402000000004</v>
      </c>
      <c r="L1098" s="24">
        <v>1550</v>
      </c>
      <c r="M1098" s="24">
        <v>642</v>
      </c>
      <c r="N1098" s="24">
        <v>439</v>
      </c>
      <c r="O1098" s="24">
        <f t="shared" si="602"/>
        <v>1081</v>
      </c>
      <c r="P1098" s="28">
        <v>41.09</v>
      </c>
      <c r="Q1098" s="28">
        <f t="shared" si="603"/>
        <v>0.46807463744693523</v>
      </c>
      <c r="R1098" s="29">
        <v>0.44697136880959704</v>
      </c>
      <c r="S1098" s="29">
        <v>8.8625430134849775E-2</v>
      </c>
      <c r="T1098" s="29">
        <v>0.34456641244418973</v>
      </c>
      <c r="U1098" s="28" t="s">
        <v>294</v>
      </c>
      <c r="V1098" s="28" t="s">
        <v>295</v>
      </c>
      <c r="W1098" s="28">
        <v>0.53562011823746014</v>
      </c>
      <c r="X1098" s="27">
        <v>6724.0658738919301</v>
      </c>
      <c r="Y1098" s="30">
        <f t="shared" si="604"/>
        <v>5.3848188961079036E-4</v>
      </c>
      <c r="Z1098" s="27">
        <f t="shared" si="605"/>
        <v>6212.0658738919301</v>
      </c>
      <c r="AA1098" s="27">
        <v>0</v>
      </c>
      <c r="AB1098" s="27">
        <v>481</v>
      </c>
      <c r="AC1098" s="27">
        <v>0</v>
      </c>
      <c r="AD1098" s="27">
        <v>0</v>
      </c>
      <c r="AE1098" s="27">
        <v>0</v>
      </c>
      <c r="AF1098" s="27">
        <f t="shared" si="606"/>
        <v>481</v>
      </c>
      <c r="AG1098" s="27">
        <f t="shared" si="607"/>
        <v>1</v>
      </c>
      <c r="AH1098" s="27">
        <v>0</v>
      </c>
      <c r="AI1098" s="27">
        <v>481</v>
      </c>
      <c r="AJ1098" s="27">
        <v>0</v>
      </c>
      <c r="AK1098" s="27">
        <v>0</v>
      </c>
      <c r="AL1098" s="27">
        <v>0</v>
      </c>
      <c r="AM1098" s="27">
        <v>481</v>
      </c>
      <c r="AN1098" s="27">
        <f t="shared" si="608"/>
        <v>1</v>
      </c>
      <c r="AO1098" s="27">
        <v>512</v>
      </c>
      <c r="AP1098" s="30">
        <f t="shared" si="609"/>
        <v>2.9609475309687929E-4</v>
      </c>
      <c r="AQ1098" s="30">
        <f t="shared" si="610"/>
        <v>1.5167712008980799E-3</v>
      </c>
      <c r="AR1098" s="31">
        <f t="shared" si="611"/>
        <v>7.61444057215417E-2</v>
      </c>
      <c r="AS1098" s="31">
        <f t="shared" si="598"/>
        <v>7.61444057215417E-2</v>
      </c>
      <c r="AT1098" s="32">
        <f t="shared" si="612"/>
        <v>4.0784475595693301E-2</v>
      </c>
      <c r="AU1098" s="24">
        <v>617.5699963277915</v>
      </c>
      <c r="AV1098" s="28">
        <f t="shared" si="613"/>
        <v>1.7150255026704073E-2</v>
      </c>
      <c r="AW1098" s="30">
        <f t="shared" si="614"/>
        <v>2.202648449620506E-4</v>
      </c>
      <c r="AX1098" s="33">
        <f t="shared" si="615"/>
        <v>1.7150255026704073E-2</v>
      </c>
      <c r="AY1098" s="30">
        <f t="shared" si="616"/>
        <v>-1.2965063559360294E-3</v>
      </c>
      <c r="AZ1098" s="31">
        <f t="shared" si="617"/>
        <v>0.88400995848940167</v>
      </c>
      <c r="BA1098" s="31">
        <f t="shared" si="627"/>
        <v>136.5699963277915</v>
      </c>
      <c r="BB1098" s="33">
        <f t="shared" si="618"/>
        <v>0.77885908133512471</v>
      </c>
      <c r="BC1098" s="31">
        <f t="shared" si="619"/>
        <v>0.44937719410856758</v>
      </c>
      <c r="BD1098" s="30">
        <f t="shared" si="620"/>
        <v>2.4238713651391106E-4</v>
      </c>
      <c r="BE1098" s="31">
        <f t="shared" si="621"/>
        <v>0.94299871189347273</v>
      </c>
      <c r="BF1098" s="31">
        <f t="shared" si="622"/>
        <v>0.49305243734018123</v>
      </c>
      <c r="BG1098" s="31">
        <f t="shared" si="623"/>
        <v>0.74828724444777228</v>
      </c>
      <c r="BH1098" s="24">
        <v>82.47</v>
      </c>
      <c r="BI1098" s="24">
        <v>167.64903721499999</v>
      </c>
      <c r="BJ1098" s="24">
        <f t="shared" si="595"/>
        <v>74.881410219921676</v>
      </c>
      <c r="BK1098" s="28">
        <f t="shared" si="600"/>
        <v>3.7440705109960837E-2</v>
      </c>
      <c r="BL1098" s="28" t="str">
        <f t="shared" si="624"/>
        <v>TRUETRUE</v>
      </c>
      <c r="BM1098" s="24" t="str">
        <f t="shared" si="625"/>
        <v>FALSETRUE</v>
      </c>
      <c r="BN1098" s="28">
        <v>0.48670000000000002</v>
      </c>
      <c r="BO1098" s="28">
        <f t="shared" si="626"/>
        <v>0.43262222222222224</v>
      </c>
      <c r="BP1098" s="24">
        <v>7.19</v>
      </c>
      <c r="BQ1098" s="24">
        <f t="shared" si="599"/>
        <v>192.16666666666666</v>
      </c>
      <c r="BR1098" s="24">
        <v>6</v>
      </c>
      <c r="BS1098" s="28">
        <v>29.61</v>
      </c>
      <c r="BT1098" s="28">
        <v>3309.8057999999996</v>
      </c>
      <c r="BU1098" s="24">
        <v>0.34</v>
      </c>
      <c r="BV1098" s="28">
        <v>12.32</v>
      </c>
      <c r="BW1098" s="28">
        <v>1377.1296</v>
      </c>
      <c r="BX1098" s="24">
        <v>3506</v>
      </c>
      <c r="BY1098" s="24">
        <v>7204</v>
      </c>
      <c r="BZ1098" s="24">
        <v>468</v>
      </c>
      <c r="CA1098" s="24">
        <v>2761</v>
      </c>
      <c r="CB1098" s="24">
        <v>1676</v>
      </c>
      <c r="CC1098" s="24">
        <v>6741</v>
      </c>
      <c r="CD1098" s="24">
        <v>55.16</v>
      </c>
      <c r="CE1098" s="24">
        <v>26.81</v>
      </c>
      <c r="CF1098" s="24">
        <v>102.68</v>
      </c>
      <c r="CG1098" s="24">
        <v>9218</v>
      </c>
      <c r="CH1098" s="24">
        <v>1960</v>
      </c>
      <c r="CI1098" s="24">
        <v>17.53</v>
      </c>
      <c r="CJ1098" s="24" t="s">
        <v>98</v>
      </c>
      <c r="CK1098" s="24">
        <v>2722</v>
      </c>
      <c r="CL1098" s="28">
        <v>1.01</v>
      </c>
      <c r="CM1098" s="28">
        <v>4.08</v>
      </c>
      <c r="CN1098" s="24">
        <v>950</v>
      </c>
      <c r="CO1098" s="24">
        <v>35.15</v>
      </c>
      <c r="CP1098" s="24">
        <v>186</v>
      </c>
      <c r="CQ1098" s="24">
        <v>873</v>
      </c>
      <c r="CR1098" s="24">
        <v>94</v>
      </c>
      <c r="CS1098" s="24">
        <v>1153</v>
      </c>
      <c r="CT1098" s="24">
        <v>559</v>
      </c>
      <c r="CU1098" s="24">
        <v>1403</v>
      </c>
      <c r="CV1098" s="24">
        <v>1158</v>
      </c>
      <c r="CW1098" s="24">
        <v>637</v>
      </c>
      <c r="CX1098" s="24">
        <v>61.09</v>
      </c>
      <c r="CY1098" s="24">
        <v>94.48</v>
      </c>
      <c r="CZ1098" s="24">
        <v>83.49</v>
      </c>
      <c r="DA1098" s="24">
        <v>42.33</v>
      </c>
      <c r="DB1098" s="24">
        <v>641</v>
      </c>
      <c r="DC1098" s="24">
        <v>6.76</v>
      </c>
      <c r="DD1098" s="24">
        <v>17.54</v>
      </c>
      <c r="DE1098" s="24">
        <v>600</v>
      </c>
      <c r="DF1098" s="24">
        <v>22.2</v>
      </c>
      <c r="DG1098" s="24">
        <v>12.69</v>
      </c>
      <c r="DH1098" s="24">
        <v>8.6300000000000008</v>
      </c>
    </row>
    <row r="1099" spans="1:112" ht="12.3" customHeight="1">
      <c r="A1099" s="24">
        <v>1114</v>
      </c>
      <c r="B1099" s="24" t="s">
        <v>195</v>
      </c>
      <c r="C1099" s="24" t="s">
        <v>196</v>
      </c>
      <c r="D1099" s="25" t="s">
        <v>855</v>
      </c>
      <c r="E1099" s="25" t="s">
        <v>856</v>
      </c>
      <c r="F1099" s="25" t="s">
        <v>1242</v>
      </c>
      <c r="G1099" s="25" t="s">
        <v>1243</v>
      </c>
      <c r="H1099" s="25" t="s">
        <v>195</v>
      </c>
      <c r="I1099" s="26">
        <v>14860</v>
      </c>
      <c r="J1099" s="27">
        <v>16688.97955305564</v>
      </c>
      <c r="K1099" s="27">
        <f t="shared" si="601"/>
        <v>5371.89</v>
      </c>
      <c r="L1099" s="24">
        <v>2296</v>
      </c>
      <c r="M1099" s="24">
        <v>871</v>
      </c>
      <c r="N1099" s="24">
        <v>429</v>
      </c>
      <c r="O1099" s="24">
        <f t="shared" si="602"/>
        <v>1300</v>
      </c>
      <c r="P1099" s="28">
        <v>36.15</v>
      </c>
      <c r="Q1099" s="28">
        <f t="shared" si="603"/>
        <v>0.44637677433744843</v>
      </c>
      <c r="R1099" s="29">
        <v>0.44697136880959704</v>
      </c>
      <c r="S1099" s="29">
        <v>8.8625430134849775E-2</v>
      </c>
      <c r="T1099" s="29">
        <v>0.34456641244418973</v>
      </c>
      <c r="U1099" s="28" t="s">
        <v>294</v>
      </c>
      <c r="V1099" s="28" t="s">
        <v>295</v>
      </c>
      <c r="W1099" s="28">
        <v>0.47122577936929128</v>
      </c>
      <c r="X1099" s="27">
        <v>7864.2773967668109</v>
      </c>
      <c r="Y1099" s="30">
        <f t="shared" si="604"/>
        <v>6.2979319840947789E-4</v>
      </c>
      <c r="Z1099" s="27">
        <f t="shared" si="605"/>
        <v>7864.2773967668109</v>
      </c>
      <c r="AA1099" s="27">
        <v>0</v>
      </c>
      <c r="AB1099" s="27">
        <v>0</v>
      </c>
      <c r="AC1099" s="27">
        <v>0</v>
      </c>
      <c r="AD1099" s="27">
        <v>0</v>
      </c>
      <c r="AE1099" s="27">
        <v>0</v>
      </c>
      <c r="AF1099" s="27">
        <f t="shared" si="606"/>
        <v>0</v>
      </c>
      <c r="AG1099" s="27">
        <f t="shared" si="607"/>
        <v>0</v>
      </c>
      <c r="AH1099" s="27">
        <v>0</v>
      </c>
      <c r="AI1099" s="27">
        <v>0</v>
      </c>
      <c r="AJ1099" s="27">
        <v>0</v>
      </c>
      <c r="AK1099" s="27">
        <v>0</v>
      </c>
      <c r="AL1099" s="27">
        <v>0</v>
      </c>
      <c r="AM1099" s="27">
        <v>0</v>
      </c>
      <c r="AN1099" s="27">
        <f t="shared" si="608"/>
        <v>0</v>
      </c>
      <c r="AO1099" s="27">
        <v>0</v>
      </c>
      <c r="AP1099" s="30">
        <f t="shared" si="609"/>
        <v>0</v>
      </c>
      <c r="AQ1099" s="30">
        <f t="shared" si="610"/>
        <v>0</v>
      </c>
      <c r="AR1099" s="31">
        <f t="shared" si="611"/>
        <v>0</v>
      </c>
      <c r="AS1099" s="31">
        <f t="shared" si="598"/>
        <v>0</v>
      </c>
      <c r="AT1099" s="32">
        <f t="shared" si="612"/>
        <v>0</v>
      </c>
      <c r="AU1099" s="24">
        <v>1801.9673803081698</v>
      </c>
      <c r="AV1099" s="28">
        <f t="shared" si="613"/>
        <v>5.0041615210988551E-2</v>
      </c>
      <c r="AW1099" s="30">
        <f t="shared" si="614"/>
        <v>6.4269648462581886E-4</v>
      </c>
      <c r="AX1099" s="33">
        <f t="shared" si="615"/>
        <v>5.0041615210988551E-2</v>
      </c>
      <c r="AY1099" s="30">
        <f t="shared" si="616"/>
        <v>6.4269648462581886E-4</v>
      </c>
      <c r="AZ1099" s="31">
        <f t="shared" si="617"/>
        <v>0.89991747259748012</v>
      </c>
      <c r="BA1099" s="31">
        <f t="shared" si="627"/>
        <v>1801.9673803081698</v>
      </c>
      <c r="BB1099" s="33">
        <f t="shared" si="618"/>
        <v>0</v>
      </c>
      <c r="BC1099" s="31">
        <f t="shared" si="619"/>
        <v>0.46564348553935525</v>
      </c>
      <c r="BD1099" s="30">
        <f t="shared" si="620"/>
        <v>6.2979319840947789E-4</v>
      </c>
      <c r="BE1099" s="31">
        <f t="shared" si="621"/>
        <v>0.94449886547670869</v>
      </c>
      <c r="BF1099" s="31">
        <f t="shared" si="622"/>
        <v>0.47211814601480317</v>
      </c>
      <c r="BG1099" s="31">
        <f t="shared" si="623"/>
        <v>0.71651605342630675</v>
      </c>
      <c r="BH1099" s="24">
        <v>84.14</v>
      </c>
      <c r="BI1099" s="24">
        <v>775.829900802</v>
      </c>
      <c r="BJ1099" s="24">
        <f t="shared" si="595"/>
        <v>21.51113218993456</v>
      </c>
      <c r="BK1099" s="28">
        <f t="shared" si="600"/>
        <v>1.075556609496728E-2</v>
      </c>
      <c r="BL1099" s="28" t="str">
        <f t="shared" si="624"/>
        <v>FALSETRUE</v>
      </c>
      <c r="BM1099" s="24" t="str">
        <f t="shared" si="625"/>
        <v>FALSETRUE</v>
      </c>
      <c r="BN1099" s="28">
        <v>0.49490000000000001</v>
      </c>
      <c r="BO1099" s="28">
        <f t="shared" si="626"/>
        <v>0.43991111111111114</v>
      </c>
      <c r="BP1099" s="24">
        <v>8.6199999999999992</v>
      </c>
      <c r="BQ1099" s="24">
        <f t="shared" si="599"/>
        <v>254.93333333333334</v>
      </c>
      <c r="BR1099" s="24">
        <v>15</v>
      </c>
      <c r="BS1099" s="28">
        <v>16.53</v>
      </c>
      <c r="BT1099" s="28">
        <v>2456.3580000000002</v>
      </c>
      <c r="BU1099" s="24">
        <v>1.1200000000000001</v>
      </c>
      <c r="BV1099" s="28">
        <v>2.69</v>
      </c>
      <c r="BW1099" s="28">
        <v>399.73400000000004</v>
      </c>
      <c r="BX1099" s="24">
        <v>4727</v>
      </c>
      <c r="BY1099" s="24">
        <v>9551</v>
      </c>
      <c r="BZ1099" s="24">
        <v>582</v>
      </c>
      <c r="CA1099" s="24">
        <v>3657</v>
      </c>
      <c r="CB1099" s="24">
        <v>2102</v>
      </c>
      <c r="CC1099" s="24">
        <v>9101</v>
      </c>
      <c r="CD1099" s="24">
        <v>55.59</v>
      </c>
      <c r="CE1099" s="24">
        <v>26.64</v>
      </c>
      <c r="CF1099" s="24">
        <v>104.63</v>
      </c>
      <c r="CG1099" s="24">
        <v>12503</v>
      </c>
      <c r="CH1099" s="24">
        <v>2357</v>
      </c>
      <c r="CI1099" s="24">
        <v>15.86</v>
      </c>
      <c r="CJ1099" s="24" t="s">
        <v>98</v>
      </c>
      <c r="CK1099" s="24">
        <v>3723</v>
      </c>
      <c r="CL1099" s="28">
        <v>1.01</v>
      </c>
      <c r="CM1099" s="28">
        <v>4.04</v>
      </c>
      <c r="CN1099" s="24">
        <v>1173</v>
      </c>
      <c r="CO1099" s="24">
        <v>31.57</v>
      </c>
      <c r="CP1099" s="24">
        <v>717</v>
      </c>
      <c r="CQ1099" s="24">
        <v>1833</v>
      </c>
      <c r="CR1099" s="24">
        <v>1217</v>
      </c>
      <c r="CS1099" s="24">
        <v>3824</v>
      </c>
      <c r="CT1099" s="24">
        <v>702</v>
      </c>
      <c r="CU1099" s="24">
        <v>1928</v>
      </c>
      <c r="CV1099" s="24">
        <v>1387</v>
      </c>
      <c r="CW1099" s="24">
        <v>897</v>
      </c>
      <c r="CX1099" s="24">
        <v>59.9</v>
      </c>
      <c r="CY1099" s="24">
        <v>94.28</v>
      </c>
      <c r="CZ1099" s="24">
        <v>81.680000000000007</v>
      </c>
      <c r="DA1099" s="24">
        <v>43.48</v>
      </c>
      <c r="DB1099" s="24">
        <v>1025</v>
      </c>
      <c r="DC1099" s="24">
        <v>7.06</v>
      </c>
      <c r="DD1099" s="24">
        <v>17.07</v>
      </c>
      <c r="DE1099" s="24">
        <v>469</v>
      </c>
      <c r="DF1099" s="24">
        <v>12.62</v>
      </c>
      <c r="DG1099" s="24">
        <v>9.31</v>
      </c>
      <c r="DH1099" s="24">
        <v>10.01</v>
      </c>
    </row>
    <row r="1100" spans="1:112" ht="12.3" customHeight="1">
      <c r="A1100" s="24">
        <v>1115</v>
      </c>
      <c r="B1100" s="24" t="s">
        <v>318</v>
      </c>
      <c r="C1100" s="24" t="s">
        <v>319</v>
      </c>
      <c r="D1100" s="25" t="s">
        <v>318</v>
      </c>
      <c r="E1100" s="25" t="s">
        <v>2884</v>
      </c>
      <c r="F1100" s="25" t="s">
        <v>1109</v>
      </c>
      <c r="G1100" s="36" t="s">
        <v>2821</v>
      </c>
      <c r="H1100" s="37" t="s">
        <v>2848</v>
      </c>
      <c r="I1100" s="26">
        <v>48622</v>
      </c>
      <c r="J1100" s="27">
        <v>52212.439595375719</v>
      </c>
      <c r="K1100" s="27">
        <f>P1100*I1100/100</f>
        <v>7059.9143999999997</v>
      </c>
      <c r="L1100" s="24">
        <v>11987</v>
      </c>
      <c r="M1100" s="24">
        <v>1718</v>
      </c>
      <c r="N1100" s="24">
        <v>318</v>
      </c>
      <c r="O1100" s="24">
        <f>M1100+N1100</f>
        <v>2036</v>
      </c>
      <c r="P1100" s="28">
        <v>14.52</v>
      </c>
      <c r="Q1100" s="28">
        <f>_xlfn.PERCENTILE.EXC(W:W,W1100)</f>
        <v>0.36893159921810659</v>
      </c>
      <c r="R1100" s="29">
        <v>0.33435447012946468</v>
      </c>
      <c r="S1100" s="29">
        <v>0.14822865149572603</v>
      </c>
      <c r="T1100" s="29">
        <v>0.57568320931508155</v>
      </c>
      <c r="U1100" s="28" t="s">
        <v>182</v>
      </c>
      <c r="V1100" s="28" t="s">
        <v>183</v>
      </c>
      <c r="W1100" s="28">
        <v>0.25319087088954456</v>
      </c>
      <c r="X1100" s="27">
        <v>13219.713052420919</v>
      </c>
      <c r="Y1100" s="30">
        <f>X1100/(SUM(X:X))</f>
        <v>1.058671375041091E-3</v>
      </c>
      <c r="Z1100" s="27">
        <f>X1100-AO1100</f>
        <v>13073.713052420919</v>
      </c>
      <c r="AA1100" s="27">
        <v>0</v>
      </c>
      <c r="AB1100" s="27">
        <v>96</v>
      </c>
      <c r="AC1100" s="27">
        <v>301</v>
      </c>
      <c r="AD1100" s="27">
        <v>0</v>
      </c>
      <c r="AE1100" s="27">
        <v>1266</v>
      </c>
      <c r="AF1100" s="27">
        <f>MAX(AA1100:AE1100)</f>
        <v>1266</v>
      </c>
      <c r="AG1100" s="27">
        <f>COUNTIF(AA1100:AE1100,"&gt;0")</f>
        <v>3</v>
      </c>
      <c r="AH1100" s="27">
        <v>0</v>
      </c>
      <c r="AI1100" s="27">
        <v>146</v>
      </c>
      <c r="AJ1100" s="27">
        <v>0</v>
      </c>
      <c r="AK1100" s="27">
        <v>0</v>
      </c>
      <c r="AL1100" s="27">
        <v>1266</v>
      </c>
      <c r="AM1100" s="27">
        <v>1412</v>
      </c>
      <c r="AN1100" s="27">
        <f>COUNTIF(AH1100:AL1100,"&gt;0")</f>
        <v>2</v>
      </c>
      <c r="AO1100" s="27">
        <v>146</v>
      </c>
      <c r="AP1100" s="30">
        <f>AO1100/(SUM(AO:AO))</f>
        <v>8.4433269437781991E-5</v>
      </c>
      <c r="AQ1100" s="30">
        <f>AI1100/(SUM(AI:AI))</f>
        <v>4.6039209008548785E-4</v>
      </c>
      <c r="AR1100" s="31">
        <f>AO1100/X1100</f>
        <v>1.1044112638531372E-2</v>
      </c>
      <c r="AS1100" s="31">
        <f>AR1100/1</f>
        <v>1.1044112638531372E-2</v>
      </c>
      <c r="AT1100" s="32">
        <f>AO1100/J1100</f>
        <v>2.7962684971519838E-3</v>
      </c>
      <c r="AU1100" s="24">
        <v>2317.9624229937804</v>
      </c>
      <c r="AV1100" s="28">
        <f>AU1100/(MAX(AU:AU))</f>
        <v>6.4371078473766941E-2</v>
      </c>
      <c r="AW1100" s="30">
        <f>AU1100/(SUM(AU:AU))</f>
        <v>8.267332233828083E-4</v>
      </c>
      <c r="AX1100" s="33">
        <f>AU1100/(MAX(AU:AU))</f>
        <v>6.4371078473766941E-2</v>
      </c>
      <c r="AY1100" s="30">
        <f>AW1100-AQ1100</f>
        <v>3.6634113329732046E-4</v>
      </c>
      <c r="AZ1100" s="31">
        <f>(AY1100-MIN($AY:$AY))/(MAX($AY:$AY)-MIN($AY:$AY))</f>
        <v>0.8976504964162636</v>
      </c>
      <c r="BA1100" s="31">
        <f>AU1100-AI1100</f>
        <v>2171.9624229937804</v>
      </c>
      <c r="BB1100" s="33">
        <f>AI1100/AU1100</f>
        <v>6.2986353252194954E-2</v>
      </c>
      <c r="BC1100" s="31">
        <f>AVERAGE(AZ1100,AX1100,R1100)</f>
        <v>0.43212534833983174</v>
      </c>
      <c r="BD1100" s="30">
        <f>Y1100-AP1100</f>
        <v>9.7423810560330908E-4</v>
      </c>
      <c r="BE1100" s="31">
        <f>(BD1100-MIN($BD:$BD))/(MAX($BD:$BD)-MIN($BD:$BD))</f>
        <v>0.94583266045974523</v>
      </c>
      <c r="BF1100" s="31">
        <f>AVERAGE(BE1100,Y1100,W1100)</f>
        <v>0.40002740090811034</v>
      </c>
      <c r="BG1100" s="31">
        <f>BF1100/(MAX(BF:BF))</f>
        <v>0.60710662570481899</v>
      </c>
      <c r="BH1100" s="24">
        <v>100</v>
      </c>
      <c r="BI1100" s="24">
        <v>66.136515284599994</v>
      </c>
      <c r="BJ1100" s="24">
        <f>J1100/BI1100</f>
        <v>789.46463040415858</v>
      </c>
      <c r="BK1100" s="28">
        <f>BJ1100/(2000)</f>
        <v>0.3947323152020793</v>
      </c>
      <c r="BL1100" s="28" t="str">
        <f>(BG1100&gt;0.7191)&amp;(BH1100&gt;59)</f>
        <v>FALSETRUE</v>
      </c>
      <c r="BM1100" s="24" t="str">
        <f>(BC1100&gt;0.48)&amp;(BH1100&gt;50)</f>
        <v>FALSETRUE</v>
      </c>
      <c r="BN1100" s="28">
        <v>0.33880000000000005</v>
      </c>
      <c r="BO1100" s="28">
        <f>BN1100/(MAX(BN:BN))</f>
        <v>0.30115555555555562</v>
      </c>
      <c r="BP1100" s="24">
        <v>1.29</v>
      </c>
      <c r="BQ1100" s="24">
        <f>CS1100/BR1100</f>
        <v>381.45833333333331</v>
      </c>
      <c r="BR1100" s="24">
        <v>24</v>
      </c>
      <c r="BS1100" s="28">
        <v>1.1000000000000001</v>
      </c>
      <c r="BT1100" s="28">
        <v>534.8420000000001</v>
      </c>
      <c r="BU1100" s="24">
        <v>0.19</v>
      </c>
      <c r="BV1100" s="28">
        <v>6.1999999999999993</v>
      </c>
      <c r="BW1100" s="28">
        <v>3014.5639999999999</v>
      </c>
      <c r="BX1100" s="24">
        <v>11418</v>
      </c>
      <c r="BY1100" s="24">
        <v>33701</v>
      </c>
      <c r="BZ1100" s="24">
        <v>3503</v>
      </c>
      <c r="CA1100" s="24">
        <v>9275</v>
      </c>
      <c r="CB1100" s="24">
        <v>4440</v>
      </c>
      <c r="CC1100" s="24">
        <v>34907</v>
      </c>
      <c r="CD1100" s="24">
        <v>44.27</v>
      </c>
      <c r="CE1100" s="24">
        <v>32.19</v>
      </c>
      <c r="CF1100" s="24">
        <v>94.89</v>
      </c>
      <c r="CG1100" s="24">
        <v>48622</v>
      </c>
      <c r="CH1100" s="24">
        <v>0</v>
      </c>
      <c r="CI1100" s="24">
        <v>0</v>
      </c>
      <c r="CJ1100" s="24" t="s">
        <v>98</v>
      </c>
      <c r="CK1100" s="24">
        <v>14332</v>
      </c>
      <c r="CL1100" s="28">
        <v>1.02</v>
      </c>
      <c r="CM1100" s="28">
        <v>3.45</v>
      </c>
      <c r="CN1100" s="24">
        <v>5272</v>
      </c>
      <c r="CO1100" s="24">
        <v>36.840000000000003</v>
      </c>
      <c r="CP1100" s="24">
        <v>1900</v>
      </c>
      <c r="CQ1100" s="24">
        <v>4946</v>
      </c>
      <c r="CR1100" s="24">
        <v>2220</v>
      </c>
      <c r="CS1100" s="24">
        <v>9155</v>
      </c>
      <c r="CT1100" s="24">
        <v>2284</v>
      </c>
      <c r="CU1100" s="24">
        <v>4365</v>
      </c>
      <c r="CV1100" s="24">
        <v>3227</v>
      </c>
      <c r="CW1100" s="24">
        <v>2544</v>
      </c>
      <c r="CX1100" s="24">
        <v>73.650000000000006</v>
      </c>
      <c r="CY1100" s="24">
        <v>97.43</v>
      </c>
      <c r="CZ1100" s="24">
        <v>87.64</v>
      </c>
      <c r="DA1100" s="24">
        <v>44.76</v>
      </c>
      <c r="DB1100" s="24">
        <v>527</v>
      </c>
      <c r="DC1100" s="24">
        <v>2.92</v>
      </c>
      <c r="DD1100" s="24">
        <v>8.2200000000000006</v>
      </c>
      <c r="DE1100" s="24">
        <v>252</v>
      </c>
      <c r="DF1100" s="24">
        <v>1.76</v>
      </c>
      <c r="DG1100" s="24">
        <v>5.74</v>
      </c>
      <c r="DH1100" s="24">
        <v>0.97</v>
      </c>
    </row>
    <row r="1101" spans="1:112" ht="12.3" customHeight="1">
      <c r="A1101" s="24">
        <v>1116</v>
      </c>
      <c r="B1101" s="24" t="s">
        <v>318</v>
      </c>
      <c r="C1101" s="24" t="s">
        <v>319</v>
      </c>
      <c r="D1101" s="25" t="s">
        <v>318</v>
      </c>
      <c r="E1101" s="25" t="s">
        <v>2884</v>
      </c>
      <c r="F1101" s="25" t="s">
        <v>1882</v>
      </c>
      <c r="G1101" s="36" t="s">
        <v>2822</v>
      </c>
      <c r="H1101" s="37" t="s">
        <v>2848</v>
      </c>
      <c r="I1101" s="26">
        <v>41075</v>
      </c>
      <c r="J1101" s="27">
        <v>44108.139450867049</v>
      </c>
      <c r="K1101" s="27">
        <f>P1101*I1101/100</f>
        <v>13953.1775</v>
      </c>
      <c r="L1101" s="24">
        <v>6908</v>
      </c>
      <c r="M1101" s="24">
        <v>2507</v>
      </c>
      <c r="N1101" s="24">
        <v>1046</v>
      </c>
      <c r="O1101" s="24">
        <f>M1101+N1101</f>
        <v>3553</v>
      </c>
      <c r="P1101" s="28">
        <v>33.97</v>
      </c>
      <c r="Q1101" s="28">
        <f>_xlfn.PERCENTILE.EXC(W:W,W1101)</f>
        <v>0.49180618169009888</v>
      </c>
      <c r="R1101" s="29">
        <v>0.33435447012946468</v>
      </c>
      <c r="S1101" s="29">
        <v>0.14822865149572603</v>
      </c>
      <c r="T1101" s="29">
        <v>0.57568320931508155</v>
      </c>
      <c r="U1101" s="28" t="s">
        <v>182</v>
      </c>
      <c r="V1101" s="28" t="s">
        <v>183</v>
      </c>
      <c r="W1101" s="28">
        <v>0.59234806364447856</v>
      </c>
      <c r="X1101" s="27">
        <v>26127.370994681733</v>
      </c>
      <c r="Y1101" s="30">
        <f>X1101/(SUM(X:X))</f>
        <v>2.0923525092765168E-3</v>
      </c>
      <c r="Z1101" s="27">
        <f>X1101-AO1101</f>
        <v>26127.370994681733</v>
      </c>
      <c r="AA1101" s="27">
        <v>0</v>
      </c>
      <c r="AB1101" s="27">
        <v>0</v>
      </c>
      <c r="AC1101" s="27">
        <v>813</v>
      </c>
      <c r="AD1101" s="27">
        <v>0</v>
      </c>
      <c r="AE1101" s="27">
        <v>1487</v>
      </c>
      <c r="AF1101" s="27">
        <f>MAX(AA1101:AE1101)</f>
        <v>1487</v>
      </c>
      <c r="AG1101" s="27">
        <f>COUNTIF(AA1101:AE1101,"&gt;0")</f>
        <v>2</v>
      </c>
      <c r="AH1101" s="27">
        <v>21</v>
      </c>
      <c r="AI1101" s="27">
        <v>0</v>
      </c>
      <c r="AJ1101" s="27">
        <v>894</v>
      </c>
      <c r="AK1101" s="27">
        <v>0</v>
      </c>
      <c r="AL1101" s="27">
        <v>1487</v>
      </c>
      <c r="AM1101" s="27">
        <v>1487</v>
      </c>
      <c r="AN1101" s="27">
        <f>COUNTIF(AH1101:AL1101,"&gt;0")</f>
        <v>3</v>
      </c>
      <c r="AO1101" s="27">
        <v>0</v>
      </c>
      <c r="AP1101" s="30">
        <f>AO1101/(SUM(AO:AO))</f>
        <v>0</v>
      </c>
      <c r="AQ1101" s="30">
        <f>AI1101/(SUM(AI:AI))</f>
        <v>0</v>
      </c>
      <c r="AR1101" s="31">
        <f>AO1101/X1101</f>
        <v>0</v>
      </c>
      <c r="AS1101" s="31">
        <f>AR1101/1</f>
        <v>0</v>
      </c>
      <c r="AT1101" s="32">
        <f>AO1101/J1101</f>
        <v>0</v>
      </c>
      <c r="AU1101" s="24">
        <v>5982.7154428092335</v>
      </c>
      <c r="AV1101" s="28">
        <f>AU1101/(MAX(AU:AU))</f>
        <v>0.16614326506548543</v>
      </c>
      <c r="AW1101" s="30">
        <f>AU1101/(SUM(AU:AU))</f>
        <v>2.1338178624257425E-3</v>
      </c>
      <c r="AX1101" s="33">
        <f>AU1101/(MAX(AU:AU))</f>
        <v>0.16614326506548543</v>
      </c>
      <c r="AY1101" s="30">
        <f>AW1101-AQ1101</f>
        <v>2.1338178624257425E-3</v>
      </c>
      <c r="AZ1101" s="31">
        <f>(AY1101-MIN($AY:$AY))/(MAX($AY:$AY)-MIN($AY:$AY))</f>
        <v>0.91214932058061171</v>
      </c>
      <c r="BA1101" s="31">
        <f>AU1101-AI1101</f>
        <v>5982.7154428092335</v>
      </c>
      <c r="BB1101" s="33">
        <f>AI1101/AU1101</f>
        <v>0</v>
      </c>
      <c r="BC1101" s="31">
        <f>AVERAGE(AZ1101,AX1101,R1101)</f>
        <v>0.47088235192518729</v>
      </c>
      <c r="BD1101" s="30">
        <f>Y1101-AP1101</f>
        <v>2.0923525092765168E-3</v>
      </c>
      <c r="BE1101" s="31">
        <f>(BD1101-MIN($BD:$BD))/(MAX($BD:$BD)-MIN($BD:$BD))</f>
        <v>0.95016233801030026</v>
      </c>
      <c r="BF1101" s="31">
        <f>AVERAGE(BE1101,Y1101,W1101)</f>
        <v>0.51486758472135186</v>
      </c>
      <c r="BG1101" s="31">
        <f>BF1101/(MAX(BF:BF))</f>
        <v>0.78139527776191542</v>
      </c>
      <c r="BH1101" s="24">
        <v>51.62</v>
      </c>
      <c r="BI1101" s="24">
        <v>474.423382199</v>
      </c>
      <c r="BJ1101" s="24">
        <f>J1101/BI1101</f>
        <v>92.972102779634085</v>
      </c>
      <c r="BK1101" s="28">
        <f>BJ1101/(2000)</f>
        <v>4.648605138981704E-2</v>
      </c>
      <c r="BL1101" s="28" t="str">
        <f>(BG1101&gt;0.7191)&amp;(BH1101&gt;59)</f>
        <v>TRUEFALSE</v>
      </c>
      <c r="BM1101" s="24" t="str">
        <f>(BC1101&gt;0.48)&amp;(BH1101&gt;50)</f>
        <v>FALSETRUE</v>
      </c>
      <c r="BN1101" s="28">
        <v>0.45729999999999998</v>
      </c>
      <c r="BO1101" s="28">
        <f>BN1101/(MAX(BN:BN))</f>
        <v>0.4064888888888889</v>
      </c>
      <c r="BP1101" s="24">
        <v>9.82</v>
      </c>
      <c r="BQ1101" s="24">
        <f>CS1101/BR1101</f>
        <v>177.19298245614036</v>
      </c>
      <c r="BR1101" s="24">
        <v>57</v>
      </c>
      <c r="BS1101" s="28">
        <v>15.42</v>
      </c>
      <c r="BT1101" s="28">
        <v>6333.7650000000003</v>
      </c>
      <c r="BU1101" s="24">
        <v>1.25</v>
      </c>
      <c r="BV1101" s="28">
        <v>40.33</v>
      </c>
      <c r="BW1101" s="28">
        <v>16565.547500000001</v>
      </c>
      <c r="BX1101" s="24">
        <v>12102</v>
      </c>
      <c r="BY1101" s="24">
        <v>26462</v>
      </c>
      <c r="BZ1101" s="24">
        <v>2511</v>
      </c>
      <c r="CA1101" s="24">
        <v>9507</v>
      </c>
      <c r="CB1101" s="24">
        <v>5242</v>
      </c>
      <c r="CC1101" s="24">
        <v>26326</v>
      </c>
      <c r="CD1101" s="24">
        <v>55.22</v>
      </c>
      <c r="CE1101" s="24">
        <v>28.89</v>
      </c>
      <c r="CF1101" s="24">
        <v>104.98</v>
      </c>
      <c r="CG1101" s="24">
        <v>21204</v>
      </c>
      <c r="CH1101" s="24">
        <v>19871</v>
      </c>
      <c r="CI1101" s="24">
        <v>48.38</v>
      </c>
      <c r="CJ1101" s="24" t="s">
        <v>98</v>
      </c>
      <c r="CK1101" s="24">
        <v>10998</v>
      </c>
      <c r="CL1101" s="28">
        <v>1.02</v>
      </c>
      <c r="CM1101" s="28">
        <v>3.74</v>
      </c>
      <c r="CN1101" s="24">
        <v>3771</v>
      </c>
      <c r="CO1101" s="24">
        <v>34.33</v>
      </c>
      <c r="CP1101" s="24">
        <v>1611</v>
      </c>
      <c r="CQ1101" s="24">
        <v>5153</v>
      </c>
      <c r="CR1101" s="24">
        <v>3253</v>
      </c>
      <c r="CS1101" s="24">
        <v>10100</v>
      </c>
      <c r="CT1101" s="24">
        <v>1651</v>
      </c>
      <c r="CU1101" s="24">
        <v>4701</v>
      </c>
      <c r="CV1101" s="24">
        <v>3363</v>
      </c>
      <c r="CW1101" s="24">
        <v>1554</v>
      </c>
      <c r="CX1101" s="24">
        <v>52.7</v>
      </c>
      <c r="CY1101" s="24">
        <v>93.83</v>
      </c>
      <c r="CZ1101" s="24">
        <v>77.42</v>
      </c>
      <c r="DA1101" s="24">
        <v>29.17</v>
      </c>
      <c r="DB1101" s="24">
        <v>3273</v>
      </c>
      <c r="DC1101" s="24">
        <v>7.65</v>
      </c>
      <c r="DD1101" s="24">
        <v>11.4</v>
      </c>
      <c r="DE1101" s="24">
        <v>1140</v>
      </c>
      <c r="DF1101" s="24">
        <v>10.38</v>
      </c>
      <c r="DG1101" s="24">
        <v>14.75</v>
      </c>
      <c r="DH1101" s="24">
        <v>8.3800000000000008</v>
      </c>
    </row>
    <row r="1102" spans="1:112" ht="12.3" customHeight="1">
      <c r="A1102" s="24">
        <v>1117</v>
      </c>
      <c r="B1102" s="24" t="s">
        <v>318</v>
      </c>
      <c r="C1102" s="24" t="s">
        <v>319</v>
      </c>
      <c r="D1102" s="25" t="s">
        <v>318</v>
      </c>
      <c r="E1102" s="25" t="s">
        <v>2884</v>
      </c>
      <c r="F1102" s="25" t="s">
        <v>2343</v>
      </c>
      <c r="G1102" s="36" t="s">
        <v>2823</v>
      </c>
      <c r="H1102" s="37" t="s">
        <v>2848</v>
      </c>
      <c r="I1102" s="26">
        <v>5925</v>
      </c>
      <c r="J1102" s="27">
        <v>6362.5252890173415</v>
      </c>
      <c r="K1102" s="27">
        <f>P1102*I1102/100</f>
        <v>1138.7850000000001</v>
      </c>
      <c r="L1102" s="24">
        <v>1324</v>
      </c>
      <c r="M1102" s="24">
        <v>273</v>
      </c>
      <c r="N1102" s="24">
        <v>42</v>
      </c>
      <c r="O1102" s="24">
        <f>M1102+N1102</f>
        <v>315</v>
      </c>
      <c r="P1102" s="28">
        <v>19.22</v>
      </c>
      <c r="Q1102" s="28">
        <f>_xlfn.PERCENTILE.EXC(W:W,W1102)</f>
        <v>0.39763703636494152</v>
      </c>
      <c r="R1102" s="29">
        <v>0.33435447012946468</v>
      </c>
      <c r="S1102" s="29">
        <v>0.14822865149572603</v>
      </c>
      <c r="T1102" s="29">
        <v>0.57568320931508155</v>
      </c>
      <c r="U1102" s="28" t="s">
        <v>182</v>
      </c>
      <c r="V1102" s="28" t="s">
        <v>183</v>
      </c>
      <c r="W1102" s="28">
        <v>0.33514659356040261</v>
      </c>
      <c r="X1102" s="27">
        <v>2132.3786770560782</v>
      </c>
      <c r="Y1102" s="30">
        <f>X1102/(SUM(X:X))</f>
        <v>1.7076681295543315E-4</v>
      </c>
      <c r="Z1102" s="27">
        <f>X1102-AO1102</f>
        <v>2119.3786770560782</v>
      </c>
      <c r="AA1102" s="27">
        <v>0</v>
      </c>
      <c r="AB1102" s="27">
        <v>0</v>
      </c>
      <c r="AC1102" s="27">
        <v>115</v>
      </c>
      <c r="AD1102" s="27">
        <v>13</v>
      </c>
      <c r="AE1102" s="27">
        <v>309</v>
      </c>
      <c r="AF1102" s="27">
        <f>MAX(AA1102:AE1102)</f>
        <v>309</v>
      </c>
      <c r="AG1102" s="27">
        <f>COUNTIF(AA1102:AE1102,"&gt;0")</f>
        <v>3</v>
      </c>
      <c r="AH1102" s="27">
        <v>0</v>
      </c>
      <c r="AI1102" s="27">
        <v>0</v>
      </c>
      <c r="AJ1102" s="27">
        <v>0</v>
      </c>
      <c r="AK1102" s="27">
        <v>13</v>
      </c>
      <c r="AL1102" s="27">
        <v>309</v>
      </c>
      <c r="AM1102" s="27">
        <v>322</v>
      </c>
      <c r="AN1102" s="27">
        <f>COUNTIF(AH1102:AL1102,"&gt;0")</f>
        <v>2</v>
      </c>
      <c r="AO1102" s="27">
        <v>13</v>
      </c>
      <c r="AP1102" s="30">
        <f>AO1102/(SUM(AO:AO))</f>
        <v>7.5180308403504513E-6</v>
      </c>
      <c r="AQ1102" s="30">
        <f>AI1102/(SUM(AI:AI))</f>
        <v>0</v>
      </c>
      <c r="AR1102" s="31">
        <f>AO1102/X1102</f>
        <v>6.0964781442794927E-3</v>
      </c>
      <c r="AS1102" s="31">
        <f>AR1102/1</f>
        <v>6.0964781442794927E-3</v>
      </c>
      <c r="AT1102" s="32">
        <f>AO1102/J1102</f>
        <v>2.0432138827707171E-3</v>
      </c>
      <c r="AU1102" s="24">
        <v>589.18771147918778</v>
      </c>
      <c r="AV1102" s="28">
        <f>AU1102/(MAX(AU:AU))</f>
        <v>1.6362063524059001E-2</v>
      </c>
      <c r="AW1102" s="30">
        <f>AU1102/(SUM(AU:AU))</f>
        <v>2.1014191216249753E-4</v>
      </c>
      <c r="AX1102" s="33">
        <f>AU1102/(MAX(AU:AU))</f>
        <v>1.6362063524059001E-2</v>
      </c>
      <c r="AY1102" s="30">
        <f>AW1102-AQ1102</f>
        <v>2.1014191216249753E-4</v>
      </c>
      <c r="AZ1102" s="31">
        <f>(AY1102-MIN($AY:$AY))/(MAX($AY:$AY)-MIN($AY:$AY))</f>
        <v>0.89636917542090389</v>
      </c>
      <c r="BA1102" s="31">
        <f>AU1102-AI1102</f>
        <v>589.18771147918778</v>
      </c>
      <c r="BB1102" s="33">
        <f>AI1102/AU1102</f>
        <v>0</v>
      </c>
      <c r="BC1102" s="31">
        <f>AVERAGE(AZ1102,AX1102,R1102)</f>
        <v>0.41569523635814254</v>
      </c>
      <c r="BD1102" s="30">
        <f>Y1102-AP1102</f>
        <v>1.6324878211508269E-4</v>
      </c>
      <c r="BE1102" s="31">
        <f>(BD1102-MIN($BD:$BD))/(MAX($BD:$BD)-MIN($BD:$BD))</f>
        <v>0.94269226422112107</v>
      </c>
      <c r="BF1102" s="31">
        <f>AVERAGE(BE1102,Y1102,W1102)</f>
        <v>0.42600320819815973</v>
      </c>
      <c r="BG1102" s="31">
        <f>BF1102/(MAX(BF:BF))</f>
        <v>0.64652913695784953</v>
      </c>
      <c r="BH1102" s="24">
        <v>0</v>
      </c>
      <c r="BI1102" s="24">
        <v>229.45057345699999</v>
      </c>
      <c r="BJ1102" s="24">
        <f>J1102/BI1102</f>
        <v>27.729393712801969</v>
      </c>
      <c r="BK1102" s="28">
        <f>BJ1102/(2000)</f>
        <v>1.3864696856400984E-2</v>
      </c>
      <c r="BL1102" s="28" t="str">
        <f>(BG1102&gt;0.7191)&amp;(BH1102&gt;59)</f>
        <v>FALSEFALSE</v>
      </c>
      <c r="BM1102" s="24" t="str">
        <f>(BC1102&gt;0.48)&amp;(BH1102&gt;50)</f>
        <v>FALSEFALSE</v>
      </c>
      <c r="BN1102" s="28">
        <v>0.40549999999999997</v>
      </c>
      <c r="BO1102" s="28">
        <f>BN1102/(MAX(BN:BN))</f>
        <v>0.3604444444444444</v>
      </c>
      <c r="BP1102" s="24">
        <v>4.28</v>
      </c>
      <c r="BQ1102" s="24">
        <f>CS1102/BR1102</f>
        <v>159.81818181818181</v>
      </c>
      <c r="BR1102" s="24">
        <v>11</v>
      </c>
      <c r="BS1102" s="28">
        <v>3.28</v>
      </c>
      <c r="BT1102" s="28">
        <v>194.33999999999997</v>
      </c>
      <c r="BU1102" s="24">
        <v>1.35</v>
      </c>
      <c r="BV1102" s="28">
        <v>7.4400000000000013</v>
      </c>
      <c r="BW1102" s="28">
        <v>440.82000000000005</v>
      </c>
      <c r="BX1102" s="24">
        <v>1561</v>
      </c>
      <c r="BY1102" s="24">
        <v>3850</v>
      </c>
      <c r="BZ1102" s="24">
        <v>514</v>
      </c>
      <c r="CA1102" s="24">
        <v>1214</v>
      </c>
      <c r="CB1102" s="24">
        <v>701</v>
      </c>
      <c r="CC1102" s="24">
        <v>4010</v>
      </c>
      <c r="CD1102" s="24">
        <v>53.9</v>
      </c>
      <c r="CE1102" s="24">
        <v>31.71</v>
      </c>
      <c r="CF1102" s="24">
        <v>109.14</v>
      </c>
      <c r="CG1102" s="24">
        <v>0</v>
      </c>
      <c r="CH1102" s="24">
        <v>5925</v>
      </c>
      <c r="CI1102" s="24">
        <v>100</v>
      </c>
      <c r="CJ1102" s="24" t="s">
        <v>1980</v>
      </c>
      <c r="CK1102" s="24">
        <v>1741</v>
      </c>
      <c r="CL1102" s="28">
        <v>1.02</v>
      </c>
      <c r="CM1102" s="28">
        <v>3.45</v>
      </c>
      <c r="CN1102" s="24">
        <v>708</v>
      </c>
      <c r="CO1102" s="24">
        <v>40.78</v>
      </c>
      <c r="CP1102" s="24">
        <v>504</v>
      </c>
      <c r="CQ1102" s="24">
        <v>874</v>
      </c>
      <c r="CR1102" s="24">
        <v>380</v>
      </c>
      <c r="CS1102" s="24">
        <v>1758</v>
      </c>
      <c r="CT1102" s="24">
        <v>282</v>
      </c>
      <c r="CU1102" s="24">
        <v>560</v>
      </c>
      <c r="CV1102" s="24">
        <v>443</v>
      </c>
      <c r="CW1102" s="24">
        <v>248</v>
      </c>
      <c r="CX1102" s="24">
        <v>68.28</v>
      </c>
      <c r="CY1102" s="24">
        <v>88.19</v>
      </c>
      <c r="CZ1102" s="24">
        <v>77.180000000000007</v>
      </c>
      <c r="DA1102" s="24">
        <v>35.94</v>
      </c>
      <c r="DB1102" s="24">
        <v>211</v>
      </c>
      <c r="DC1102" s="24">
        <v>12.55</v>
      </c>
      <c r="DD1102" s="24">
        <v>8.5299999999999994</v>
      </c>
      <c r="DE1102" s="24">
        <v>113</v>
      </c>
      <c r="DF1102" s="24">
        <v>6.51</v>
      </c>
      <c r="DG1102" s="24">
        <v>0.57999999999999996</v>
      </c>
      <c r="DH1102" s="24">
        <v>3.42</v>
      </c>
    </row>
    <row r="1103" spans="1:112" ht="12.3" customHeight="1">
      <c r="A1103" s="24">
        <v>1118</v>
      </c>
      <c r="B1103" s="24" t="s">
        <v>318</v>
      </c>
      <c r="C1103" s="24" t="s">
        <v>319</v>
      </c>
      <c r="D1103" s="25" t="s">
        <v>318</v>
      </c>
      <c r="E1103" s="25" t="s">
        <v>2884</v>
      </c>
      <c r="F1103" s="25" t="s">
        <v>392</v>
      </c>
      <c r="G1103" s="36" t="s">
        <v>2824</v>
      </c>
      <c r="H1103" s="37" t="s">
        <v>2848</v>
      </c>
      <c r="I1103" s="26">
        <v>85366</v>
      </c>
      <c r="J1103" s="27">
        <v>91669.760982658961</v>
      </c>
      <c r="K1103" s="27">
        <f>P1103*I1103/100</f>
        <v>16928.077799999999</v>
      </c>
      <c r="L1103" s="24">
        <v>17380</v>
      </c>
      <c r="M1103" s="24">
        <v>3563</v>
      </c>
      <c r="N1103" s="24">
        <v>738</v>
      </c>
      <c r="O1103" s="24">
        <f>M1103+N1103</f>
        <v>4301</v>
      </c>
      <c r="P1103" s="28">
        <v>19.829999999999998</v>
      </c>
      <c r="Q1103" s="28">
        <f>_xlfn.PERCENTILE.EXC(W:W,W1103)</f>
        <v>0.40071451723390217</v>
      </c>
      <c r="R1103" s="29">
        <v>0.33435447012946468</v>
      </c>
      <c r="S1103" s="29">
        <v>0.14822865149572603</v>
      </c>
      <c r="T1103" s="29">
        <v>0.57568320931508155</v>
      </c>
      <c r="U1103" s="28" t="s">
        <v>182</v>
      </c>
      <c r="V1103" s="28" t="s">
        <v>183</v>
      </c>
      <c r="W1103" s="28">
        <v>0.3457834001198119</v>
      </c>
      <c r="X1103" s="27">
        <v>31697.881640754287</v>
      </c>
      <c r="Y1103" s="30">
        <f>X1103/(SUM(X:X))</f>
        <v>2.5384544890981356E-3</v>
      </c>
      <c r="Z1103" s="27">
        <f>X1103-AO1103</f>
        <v>31628.881640754287</v>
      </c>
      <c r="AA1103" s="27">
        <v>0</v>
      </c>
      <c r="AB1103" s="27">
        <v>0</v>
      </c>
      <c r="AC1103" s="27">
        <v>1462</v>
      </c>
      <c r="AD1103" s="27">
        <v>69</v>
      </c>
      <c r="AE1103" s="27">
        <v>2533</v>
      </c>
      <c r="AF1103" s="27">
        <f>MAX(AA1103:AE1103)</f>
        <v>2533</v>
      </c>
      <c r="AG1103" s="27">
        <f>COUNTIF(AA1103:AE1103,"&gt;0")</f>
        <v>3</v>
      </c>
      <c r="AH1103" s="27">
        <v>0</v>
      </c>
      <c r="AI1103" s="27">
        <v>0</v>
      </c>
      <c r="AJ1103" s="27">
        <v>0</v>
      </c>
      <c r="AK1103" s="27">
        <v>69</v>
      </c>
      <c r="AL1103" s="27">
        <v>2533</v>
      </c>
      <c r="AM1103" s="27">
        <v>2602</v>
      </c>
      <c r="AN1103" s="27">
        <f>COUNTIF(AH1103:AL1103,"&gt;0")</f>
        <v>2</v>
      </c>
      <c r="AO1103" s="27">
        <v>69</v>
      </c>
      <c r="AP1103" s="30">
        <f>AO1103/(SUM(AO:AO))</f>
        <v>3.9903394460321626E-5</v>
      </c>
      <c r="AQ1103" s="30">
        <f>AI1103/(SUM(AI:AI))</f>
        <v>0</v>
      </c>
      <c r="AR1103" s="31">
        <f>AO1103/X1103</f>
        <v>2.1768016166508111E-3</v>
      </c>
      <c r="AS1103" s="31">
        <f>AR1103/1</f>
        <v>2.1768016166508111E-3</v>
      </c>
      <c r="AT1103" s="32">
        <f>AO1103/J1103</f>
        <v>7.5270186439182086E-4</v>
      </c>
      <c r="AU1103" s="24">
        <v>7799.1445897023577</v>
      </c>
      <c r="AV1103" s="28">
        <f>AU1103/(MAX(AU:AU))</f>
        <v>0.21658649140807598</v>
      </c>
      <c r="AW1103" s="30">
        <f>AU1103/(SUM(AU:AU))</f>
        <v>2.7816723352855322E-3</v>
      </c>
      <c r="AX1103" s="33">
        <f>AU1103/(MAX(AU:AU))</f>
        <v>0.21658649140807598</v>
      </c>
      <c r="AY1103" s="30">
        <f>AW1103-AQ1103</f>
        <v>2.7816723352855322E-3</v>
      </c>
      <c r="AZ1103" s="31">
        <f>(AY1103-MIN($AY:$AY))/(MAX($AY:$AY)-MIN($AY:$AY))</f>
        <v>0.91746374873193026</v>
      </c>
      <c r="BA1103" s="31">
        <f>AU1103-AI1103</f>
        <v>7799.1445897023577</v>
      </c>
      <c r="BB1103" s="33">
        <f>AI1103/AU1103</f>
        <v>0</v>
      </c>
      <c r="BC1103" s="31">
        <f>AVERAGE(AZ1103,AX1103,R1103)</f>
        <v>0.48946823675649037</v>
      </c>
      <c r="BD1103" s="30">
        <f>Y1103-AP1103</f>
        <v>2.498551094637814E-3</v>
      </c>
      <c r="BE1103" s="31">
        <f>(BD1103-MIN($BD:$BD))/(MAX($BD:$BD)-MIN($BD:$BD))</f>
        <v>0.95173526193501523</v>
      </c>
      <c r="BF1103" s="31">
        <f>AVERAGE(BE1103,Y1103,W1103)</f>
        <v>0.43335237218130845</v>
      </c>
      <c r="BG1103" s="31">
        <f>BF1103/(MAX(BF:BF))</f>
        <v>0.65768268828316412</v>
      </c>
      <c r="BH1103" s="24">
        <v>100</v>
      </c>
      <c r="BI1103" s="24">
        <v>40.080109204700001</v>
      </c>
      <c r="BJ1103" s="24">
        <f>J1103/BI1103</f>
        <v>2287.1634534346349</v>
      </c>
      <c r="BK1103" s="28">
        <v>1</v>
      </c>
      <c r="BL1103" s="28" t="str">
        <f>(BG1103&gt;0.7191)&amp;(BH1103&gt;59)</f>
        <v>FALSETRUE</v>
      </c>
      <c r="BM1103" s="24" t="str">
        <f>(BC1103&gt;0.48)&amp;(BH1103&gt;50)</f>
        <v>TRUETRUE</v>
      </c>
      <c r="BN1103" s="28">
        <v>0.38400000000000001</v>
      </c>
      <c r="BO1103" s="28">
        <f>BN1103/(MAX(BN:BN))</f>
        <v>0.34133333333333332</v>
      </c>
      <c r="BP1103" s="24">
        <v>2.1</v>
      </c>
      <c r="BQ1103" s="24">
        <f>CS1103/BR1103</f>
        <v>317.67605633802816</v>
      </c>
      <c r="BR1103" s="24">
        <v>71</v>
      </c>
      <c r="BS1103" s="28">
        <v>2.09</v>
      </c>
      <c r="BT1103" s="28">
        <v>1784.1493999999998</v>
      </c>
      <c r="BU1103" s="24">
        <v>0.09</v>
      </c>
      <c r="BV1103" s="28">
        <v>5.84</v>
      </c>
      <c r="BW1103" s="28">
        <v>4985.3743999999997</v>
      </c>
      <c r="BX1103" s="24">
        <v>22298</v>
      </c>
      <c r="BY1103" s="24">
        <v>58063</v>
      </c>
      <c r="BZ1103" s="24">
        <v>5005</v>
      </c>
      <c r="CA1103" s="24">
        <v>18008</v>
      </c>
      <c r="CB1103" s="24">
        <v>9077</v>
      </c>
      <c r="CC1103" s="24">
        <v>58281</v>
      </c>
      <c r="CD1103" s="24">
        <v>47.02</v>
      </c>
      <c r="CE1103" s="24">
        <v>30.2</v>
      </c>
      <c r="CF1103" s="24">
        <v>95.59</v>
      </c>
      <c r="CG1103" s="24">
        <v>85366</v>
      </c>
      <c r="CH1103" s="24">
        <v>0</v>
      </c>
      <c r="CI1103" s="24">
        <v>0</v>
      </c>
      <c r="CJ1103" s="24" t="s">
        <v>98</v>
      </c>
      <c r="CK1103" s="24">
        <v>22450</v>
      </c>
      <c r="CL1103" s="28">
        <v>1.03</v>
      </c>
      <c r="CM1103" s="28">
        <v>3.74</v>
      </c>
      <c r="CN1103" s="24">
        <v>9405</v>
      </c>
      <c r="CO1103" s="24">
        <v>41.98</v>
      </c>
      <c r="CP1103" s="24">
        <v>4144</v>
      </c>
      <c r="CQ1103" s="24">
        <v>9171</v>
      </c>
      <c r="CR1103" s="24">
        <v>4573</v>
      </c>
      <c r="CS1103" s="24">
        <v>22555</v>
      </c>
      <c r="CT1103" s="24">
        <v>4293</v>
      </c>
      <c r="CU1103" s="24">
        <v>8667</v>
      </c>
      <c r="CV1103" s="24">
        <v>6376</v>
      </c>
      <c r="CW1103" s="24">
        <v>4350</v>
      </c>
      <c r="CX1103" s="24">
        <v>70.430000000000007</v>
      </c>
      <c r="CY1103" s="24">
        <v>97.16</v>
      </c>
      <c r="CZ1103" s="24">
        <v>84.71</v>
      </c>
      <c r="DA1103" s="24">
        <v>38.96</v>
      </c>
      <c r="DB1103" s="24">
        <v>1481</v>
      </c>
      <c r="DC1103" s="24">
        <v>3.06</v>
      </c>
      <c r="DD1103" s="24">
        <v>9.2200000000000006</v>
      </c>
      <c r="DE1103" s="24">
        <v>969</v>
      </c>
      <c r="DF1103" s="24">
        <v>4.32</v>
      </c>
      <c r="DG1103" s="24">
        <v>7.78</v>
      </c>
      <c r="DH1103" s="24">
        <v>1.57</v>
      </c>
    </row>
    <row r="1104" spans="1:112" ht="12.3" customHeight="1">
      <c r="A1104" s="24">
        <v>1119</v>
      </c>
      <c r="B1104" s="24" t="s">
        <v>318</v>
      </c>
      <c r="C1104" s="24" t="s">
        <v>319</v>
      </c>
      <c r="D1104" s="25" t="s">
        <v>318</v>
      </c>
      <c r="E1104" s="25" t="s">
        <v>2884</v>
      </c>
      <c r="F1104" s="25" t="s">
        <v>2375</v>
      </c>
      <c r="G1104" s="36" t="s">
        <v>2825</v>
      </c>
      <c r="H1104" s="37" t="s">
        <v>2848</v>
      </c>
      <c r="I1104" s="26">
        <v>4128</v>
      </c>
      <c r="J1104" s="27">
        <v>4432.8277456647402</v>
      </c>
      <c r="K1104" s="27">
        <f>P1104*I1104/100</f>
        <v>530.44799999999998</v>
      </c>
      <c r="L1104" s="24">
        <v>861</v>
      </c>
      <c r="M1104" s="24">
        <v>107</v>
      </c>
      <c r="N1104" s="24">
        <v>20</v>
      </c>
      <c r="O1104" s="24">
        <f>M1104+N1104</f>
        <v>127</v>
      </c>
      <c r="P1104" s="28">
        <v>12.85</v>
      </c>
      <c r="Q1104" s="28">
        <f>_xlfn.PERCENTILE.EXC(W:W,W1104)</f>
        <v>0.35693221392610008</v>
      </c>
      <c r="R1104" s="29">
        <v>0.33435447012946468</v>
      </c>
      <c r="S1104" s="29">
        <v>0.14822865149572603</v>
      </c>
      <c r="T1104" s="29">
        <v>0.57568320931508155</v>
      </c>
      <c r="U1104" s="28" t="s">
        <v>182</v>
      </c>
      <c r="V1104" s="28" t="s">
        <v>183</v>
      </c>
      <c r="W1104" s="28">
        <v>0.22407043325968651</v>
      </c>
      <c r="X1104" s="27">
        <v>993.26563353665779</v>
      </c>
      <c r="Y1104" s="30">
        <f>X1104/(SUM(X:X))</f>
        <v>7.9543473437552841E-5</v>
      </c>
      <c r="Z1104" s="27">
        <f>X1104-AO1104</f>
        <v>993.26563353665779</v>
      </c>
      <c r="AA1104" s="27">
        <v>0</v>
      </c>
      <c r="AB1104" s="27">
        <v>0</v>
      </c>
      <c r="AC1104" s="27">
        <v>303</v>
      </c>
      <c r="AD1104" s="27">
        <v>0</v>
      </c>
      <c r="AE1104" s="27">
        <v>154</v>
      </c>
      <c r="AF1104" s="27">
        <f>MAX(AA1104:AE1104)</f>
        <v>303</v>
      </c>
      <c r="AG1104" s="27">
        <f>COUNTIF(AA1104:AE1104,"&gt;0")</f>
        <v>2</v>
      </c>
      <c r="AH1104" s="27">
        <v>0</v>
      </c>
      <c r="AI1104" s="27">
        <v>0</v>
      </c>
      <c r="AJ1104" s="27">
        <v>0</v>
      </c>
      <c r="AK1104" s="27">
        <v>0</v>
      </c>
      <c r="AL1104" s="27">
        <v>154</v>
      </c>
      <c r="AM1104" s="27">
        <v>154</v>
      </c>
      <c r="AN1104" s="27">
        <f>COUNTIF(AH1104:AL1104,"&gt;0")</f>
        <v>1</v>
      </c>
      <c r="AO1104" s="27">
        <v>0</v>
      </c>
      <c r="AP1104" s="30">
        <f>AO1104/(SUM(AO:AO))</f>
        <v>0</v>
      </c>
      <c r="AQ1104" s="30">
        <f>AI1104/(SUM(AI:AI))</f>
        <v>0</v>
      </c>
      <c r="AR1104" s="31">
        <f>AO1104/X1104</f>
        <v>0</v>
      </c>
      <c r="AS1104" s="31">
        <f>AR1104/1</f>
        <v>0</v>
      </c>
      <c r="AT1104" s="32">
        <f>AO1104/J1104</f>
        <v>0</v>
      </c>
      <c r="AU1104" s="24">
        <v>510.88058783208521</v>
      </c>
      <c r="AV1104" s="28">
        <f>AU1104/(MAX(AU:AU))</f>
        <v>1.418743206699153E-2</v>
      </c>
      <c r="AW1104" s="30">
        <f>AU1104/(SUM(AU:AU))</f>
        <v>1.8221259799225701E-4</v>
      </c>
      <c r="AX1104" s="33">
        <f>AU1104/(MAX(AU:AU))</f>
        <v>1.418743206699153E-2</v>
      </c>
      <c r="AY1104" s="30">
        <f>AW1104-AQ1104</f>
        <v>1.8221259799225701E-4</v>
      </c>
      <c r="AZ1104" s="31">
        <f>(AY1104-MIN($AY:$AY))/(MAX($AY:$AY)-MIN($AY:$AY))</f>
        <v>0.89614006789800882</v>
      </c>
      <c r="BA1104" s="31">
        <f>AU1104-AI1104</f>
        <v>510.88058783208521</v>
      </c>
      <c r="BB1104" s="33">
        <f>AI1104/AU1104</f>
        <v>0</v>
      </c>
      <c r="BC1104" s="31">
        <f>AVERAGE(AZ1104,AX1104,R1104)</f>
        <v>0.41489399003148836</v>
      </c>
      <c r="BD1104" s="30">
        <f>Y1104-AP1104</f>
        <v>7.9543473437552841E-5</v>
      </c>
      <c r="BE1104" s="31">
        <f>(BD1104-MIN($BD:$BD))/(MAX($BD:$BD)-MIN($BD:$BD))</f>
        <v>0.94236813191886937</v>
      </c>
      <c r="BF1104" s="31">
        <f>AVERAGE(BE1104,Y1104,W1104)</f>
        <v>0.38883936955066445</v>
      </c>
      <c r="BG1104" s="31">
        <f>BF1104/(MAX(BF:BF))</f>
        <v>0.59012696893560956</v>
      </c>
      <c r="BH1104" s="24">
        <v>0</v>
      </c>
      <c r="BI1104" s="24">
        <v>20.458919554600001</v>
      </c>
      <c r="BJ1104" s="24">
        <f>J1104/BI1104</f>
        <v>216.66968941515091</v>
      </c>
      <c r="BK1104" s="28">
        <f>BJ1104/(2000)</f>
        <v>0.10833484470757546</v>
      </c>
      <c r="BL1104" s="28" t="str">
        <f>(BG1104&gt;0.7191)&amp;(BH1104&gt;59)</f>
        <v>FALSEFALSE</v>
      </c>
      <c r="BM1104" s="24" t="str">
        <f>(BC1104&gt;0.48)&amp;(BH1104&gt;50)</f>
        <v>FALSEFALSE</v>
      </c>
      <c r="BN1104" s="28">
        <v>0.33549999999999996</v>
      </c>
      <c r="BO1104" s="28">
        <f>BN1104/(MAX(BN:BN))</f>
        <v>0.29822222222222217</v>
      </c>
      <c r="BP1104" s="24">
        <v>3.61</v>
      </c>
      <c r="BQ1104" s="24">
        <f>CS1104/BR1104</f>
        <v>162.85714285714286</v>
      </c>
      <c r="BR1104" s="24">
        <v>14</v>
      </c>
      <c r="BS1104" s="28">
        <v>2.84</v>
      </c>
      <c r="BT1104" s="28">
        <v>117.23519999999999</v>
      </c>
      <c r="BU1104" s="24">
        <v>0.1</v>
      </c>
      <c r="BV1104" s="28">
        <v>43.66</v>
      </c>
      <c r="BW1104" s="28">
        <v>1802.2847999999999</v>
      </c>
      <c r="BX1104" s="24">
        <v>940</v>
      </c>
      <c r="BY1104" s="24">
        <v>2802</v>
      </c>
      <c r="BZ1104" s="24">
        <v>386</v>
      </c>
      <c r="CA1104" s="24">
        <v>757</v>
      </c>
      <c r="CB1104" s="24">
        <v>397</v>
      </c>
      <c r="CC1104" s="24">
        <v>2974</v>
      </c>
      <c r="CD1104" s="24">
        <v>47.32</v>
      </c>
      <c r="CE1104" s="24">
        <v>33.270000000000003</v>
      </c>
      <c r="CF1104" s="24">
        <v>93.71</v>
      </c>
      <c r="CG1104" s="24">
        <v>0</v>
      </c>
      <c r="CH1104" s="24">
        <v>4128</v>
      </c>
      <c r="CI1104" s="24">
        <v>100</v>
      </c>
      <c r="CJ1104" s="24" t="s">
        <v>1980</v>
      </c>
      <c r="CK1104" s="24">
        <v>1013</v>
      </c>
      <c r="CL1104" s="28">
        <v>1.03</v>
      </c>
      <c r="CM1104" s="28">
        <v>3.81</v>
      </c>
      <c r="CN1104" s="24">
        <v>281</v>
      </c>
      <c r="CO1104" s="24">
        <v>27.77</v>
      </c>
      <c r="CP1104" s="24">
        <v>507</v>
      </c>
      <c r="CQ1104" s="24">
        <v>1216</v>
      </c>
      <c r="CR1104" s="24">
        <v>557</v>
      </c>
      <c r="CS1104" s="24">
        <v>2280</v>
      </c>
      <c r="CT1104" s="24">
        <v>141</v>
      </c>
      <c r="CU1104" s="24">
        <v>335</v>
      </c>
      <c r="CV1104" s="24">
        <v>276</v>
      </c>
      <c r="CW1104" s="24">
        <v>206</v>
      </c>
      <c r="CX1104" s="24">
        <v>52.22</v>
      </c>
      <c r="CY1104" s="24">
        <v>94.1</v>
      </c>
      <c r="CZ1104" s="24">
        <v>81.180000000000007</v>
      </c>
      <c r="DA1104" s="24">
        <v>42.74</v>
      </c>
      <c r="DB1104" s="24">
        <v>126</v>
      </c>
      <c r="DC1104" s="24">
        <v>6.5</v>
      </c>
      <c r="DD1104" s="24">
        <v>5.34</v>
      </c>
      <c r="DE1104" s="24">
        <v>39</v>
      </c>
      <c r="DF1104" s="24">
        <v>3.85</v>
      </c>
      <c r="DG1104" s="24">
        <v>1.19</v>
      </c>
      <c r="DH1104" s="24">
        <v>3.34</v>
      </c>
    </row>
    <row r="1105" spans="1:112" ht="12.3" customHeight="1">
      <c r="A1105" s="24">
        <v>1120</v>
      </c>
      <c r="B1105" s="24" t="s">
        <v>318</v>
      </c>
      <c r="C1105" s="24" t="s">
        <v>319</v>
      </c>
      <c r="D1105" s="25" t="s">
        <v>318</v>
      </c>
      <c r="E1105" s="25" t="s">
        <v>2884</v>
      </c>
      <c r="F1105" s="25" t="s">
        <v>1232</v>
      </c>
      <c r="G1105" s="36" t="s">
        <v>2826</v>
      </c>
      <c r="H1105" s="37" t="s">
        <v>2848</v>
      </c>
      <c r="I1105" s="26">
        <v>19162</v>
      </c>
      <c r="J1105" s="27">
        <v>20576.997398843931</v>
      </c>
      <c r="K1105" s="27">
        <f>P1105*I1105/100</f>
        <v>4395.7628000000004</v>
      </c>
      <c r="L1105" s="24">
        <v>4043</v>
      </c>
      <c r="M1105" s="24">
        <v>1039</v>
      </c>
      <c r="N1105" s="24">
        <v>165</v>
      </c>
      <c r="O1105" s="24">
        <f>M1105+N1105</f>
        <v>1204</v>
      </c>
      <c r="P1105" s="28">
        <v>22.94</v>
      </c>
      <c r="Q1105" s="28">
        <f>_xlfn.PERCENTILE.EXC(W:W,W1105)</f>
        <v>0.42083161064684754</v>
      </c>
      <c r="R1105" s="29">
        <v>0.33435447012946468</v>
      </c>
      <c r="S1105" s="29">
        <v>0.14822865149572603</v>
      </c>
      <c r="T1105" s="29">
        <v>0.57568320931508155</v>
      </c>
      <c r="U1105" s="28" t="s">
        <v>182</v>
      </c>
      <c r="V1105" s="28" t="s">
        <v>183</v>
      </c>
      <c r="W1105" s="28">
        <v>0.40001367618499678</v>
      </c>
      <c r="X1105" s="27">
        <v>8231.0803743606775</v>
      </c>
      <c r="Y1105" s="30">
        <f>X1105/(SUM(X:X))</f>
        <v>6.5916780065073852E-4</v>
      </c>
      <c r="Z1105" s="27">
        <f>X1105-AO1105</f>
        <v>5950.0803743606775</v>
      </c>
      <c r="AA1105" s="27">
        <v>71</v>
      </c>
      <c r="AB1105" s="27">
        <v>0</v>
      </c>
      <c r="AC1105" s="27">
        <v>551</v>
      </c>
      <c r="AD1105" s="27">
        <v>2172</v>
      </c>
      <c r="AE1105" s="27">
        <v>50086</v>
      </c>
      <c r="AF1105" s="27">
        <f>MAX(AA1105:AE1105)</f>
        <v>50086</v>
      </c>
      <c r="AG1105" s="27">
        <f>COUNTIF(AA1105:AE1105,"&gt;0")</f>
        <v>4</v>
      </c>
      <c r="AH1105" s="27">
        <v>71</v>
      </c>
      <c r="AI1105" s="27">
        <v>0</v>
      </c>
      <c r="AJ1105" s="27">
        <v>10</v>
      </c>
      <c r="AK1105" s="27">
        <v>2175</v>
      </c>
      <c r="AL1105" s="27">
        <v>50086</v>
      </c>
      <c r="AM1105" s="27">
        <v>50166</v>
      </c>
      <c r="AN1105" s="27">
        <f>COUNTIF(AH1105:AL1105,"&gt;0")</f>
        <v>4</v>
      </c>
      <c r="AO1105" s="27">
        <v>2281</v>
      </c>
      <c r="AP1105" s="30">
        <f>AO1105/(SUM(AO:AO))</f>
        <v>1.3191252574491831E-3</v>
      </c>
      <c r="AQ1105" s="30">
        <f>AI1105/(SUM(AI:AI))</f>
        <v>0</v>
      </c>
      <c r="AR1105" s="31">
        <f>AO1105/X1105</f>
        <v>0.27712036528098771</v>
      </c>
      <c r="AS1105" s="31">
        <f>AR1105/1</f>
        <v>0.27712036528098771</v>
      </c>
      <c r="AT1105" s="32">
        <f>AO1105/J1105</f>
        <v>0.11085193606177705</v>
      </c>
      <c r="AU1105" s="24">
        <v>1840.8629378033552</v>
      </c>
      <c r="AV1105" s="28">
        <f>AU1105/(MAX(AU:AU))</f>
        <v>5.1121766018856159E-2</v>
      </c>
      <c r="AW1105" s="30">
        <f>AU1105/(SUM(AU:AU))</f>
        <v>6.5656912091374209E-4</v>
      </c>
      <c r="AX1105" s="33">
        <f>AU1105/(MAX(AU:AU))</f>
        <v>5.1121766018856159E-2</v>
      </c>
      <c r="AY1105" s="30">
        <f>AW1105-AQ1105</f>
        <v>6.5656912091374209E-4</v>
      </c>
      <c r="AZ1105" s="31">
        <f>(AY1105-MIN($AY:$AY))/(MAX($AY:$AY)-MIN($AY:$AY))</f>
        <v>0.90003127150126183</v>
      </c>
      <c r="BA1105" s="31">
        <f>AU1105-AI1105</f>
        <v>1840.8629378033552</v>
      </c>
      <c r="BB1105" s="33">
        <f>AI1105/AU1105</f>
        <v>0</v>
      </c>
      <c r="BC1105" s="31">
        <f>AVERAGE(AZ1105,AX1105,R1105)</f>
        <v>0.42850250254986094</v>
      </c>
      <c r="BD1105" s="30">
        <f>Y1105-AP1105</f>
        <v>-6.5995745679844453E-4</v>
      </c>
      <c r="BE1105" s="31">
        <f>(BD1105-MIN($BD:$BD))/(MAX($BD:$BD)-MIN($BD:$BD))</f>
        <v>0.93950456038652985</v>
      </c>
      <c r="BF1105" s="31">
        <f>AVERAGE(BE1105,Y1105,W1105)</f>
        <v>0.44672580145739249</v>
      </c>
      <c r="BG1105" s="31">
        <f>BF1105/(MAX(BF:BF))</f>
        <v>0.67797904174163748</v>
      </c>
      <c r="BH1105" s="24">
        <v>100</v>
      </c>
      <c r="BI1105" s="24">
        <v>13.4100267873</v>
      </c>
      <c r="BJ1105" s="24">
        <f>J1105/BI1105</f>
        <v>1534.4486424390614</v>
      </c>
      <c r="BK1105" s="28">
        <f>BJ1105/(2000)</f>
        <v>0.76722432121953066</v>
      </c>
      <c r="BL1105" s="28" t="str">
        <f>(BG1105&gt;0.7191)&amp;(BH1105&gt;59)</f>
        <v>FALSETRUE</v>
      </c>
      <c r="BM1105" s="24" t="str">
        <f>(BC1105&gt;0.48)&amp;(BH1105&gt;50)</f>
        <v>FALSETRUE</v>
      </c>
      <c r="BN1105" s="28">
        <v>0.34700000000000003</v>
      </c>
      <c r="BO1105" s="28">
        <f>BN1105/(MAX(BN:BN))</f>
        <v>0.30844444444444447</v>
      </c>
      <c r="BP1105" s="24">
        <v>1.67</v>
      </c>
      <c r="BQ1105" s="24">
        <f>CS1105/BR1105</f>
        <v>255.66666666666666</v>
      </c>
      <c r="BR1105" s="24">
        <v>18</v>
      </c>
      <c r="BS1105" s="28">
        <v>1.0699999999999998</v>
      </c>
      <c r="BT1105" s="28">
        <v>205.03339999999994</v>
      </c>
      <c r="BU1105" s="24">
        <v>0.19</v>
      </c>
      <c r="BV1105" s="28">
        <v>9.3899999999999988</v>
      </c>
      <c r="BW1105" s="28">
        <v>1799.3117999999997</v>
      </c>
      <c r="BX1105" s="24">
        <v>4573</v>
      </c>
      <c r="BY1105" s="24">
        <v>13179</v>
      </c>
      <c r="BZ1105" s="24">
        <v>1410</v>
      </c>
      <c r="CA1105" s="24">
        <v>3622</v>
      </c>
      <c r="CB1105" s="24">
        <v>1918</v>
      </c>
      <c r="CC1105" s="24">
        <v>13622</v>
      </c>
      <c r="CD1105" s="24">
        <v>45.4</v>
      </c>
      <c r="CE1105" s="24">
        <v>31.96</v>
      </c>
      <c r="CF1105" s="24">
        <v>97.75</v>
      </c>
      <c r="CG1105" s="24">
        <v>19162</v>
      </c>
      <c r="CH1105" s="24">
        <v>0</v>
      </c>
      <c r="CI1105" s="24">
        <v>0</v>
      </c>
      <c r="CJ1105" s="24" t="s">
        <v>98</v>
      </c>
      <c r="CK1105" s="24">
        <v>5357</v>
      </c>
      <c r="CL1105" s="28">
        <v>1.02</v>
      </c>
      <c r="CM1105" s="28">
        <v>3.61</v>
      </c>
      <c r="CN1105" s="24">
        <v>2245</v>
      </c>
      <c r="CO1105" s="24">
        <v>41.92</v>
      </c>
      <c r="CP1105" s="24">
        <v>1534</v>
      </c>
      <c r="CQ1105" s="24">
        <v>1946</v>
      </c>
      <c r="CR1105" s="24">
        <v>1037</v>
      </c>
      <c r="CS1105" s="24">
        <v>4602</v>
      </c>
      <c r="CT1105" s="24">
        <v>853</v>
      </c>
      <c r="CU1105" s="24">
        <v>1714</v>
      </c>
      <c r="CV1105" s="24">
        <v>1227</v>
      </c>
      <c r="CW1105" s="24">
        <v>894</v>
      </c>
      <c r="CX1105" s="24">
        <v>72.91</v>
      </c>
      <c r="CY1105" s="24">
        <v>89.93</v>
      </c>
      <c r="CZ1105" s="24">
        <v>78.25</v>
      </c>
      <c r="DA1105" s="24">
        <v>36.729999999999997</v>
      </c>
      <c r="DB1105" s="24">
        <v>271</v>
      </c>
      <c r="DC1105" s="24">
        <v>11.27</v>
      </c>
      <c r="DD1105" s="24">
        <v>7.94</v>
      </c>
      <c r="DE1105" s="24">
        <v>133</v>
      </c>
      <c r="DF1105" s="24">
        <v>2.48</v>
      </c>
      <c r="DG1105" s="24">
        <v>10.29</v>
      </c>
      <c r="DH1105" s="24">
        <v>2.73</v>
      </c>
    </row>
    <row r="1106" spans="1:112" ht="12.3" customHeight="1">
      <c r="A1106" s="24">
        <v>1121</v>
      </c>
      <c r="B1106" s="24" t="s">
        <v>318</v>
      </c>
      <c r="C1106" s="24" t="s">
        <v>319</v>
      </c>
      <c r="D1106" s="25" t="s">
        <v>318</v>
      </c>
      <c r="E1106" s="25" t="s">
        <v>2884</v>
      </c>
      <c r="F1106" s="25" t="s">
        <v>1491</v>
      </c>
      <c r="G1106" s="36" t="s">
        <v>2827</v>
      </c>
      <c r="H1106" s="37" t="s">
        <v>2848</v>
      </c>
      <c r="I1106" s="26">
        <v>20033</v>
      </c>
      <c r="J1106" s="27">
        <v>21512.315462427745</v>
      </c>
      <c r="K1106" s="27">
        <f>P1106*I1106/100</f>
        <v>2047.3725999999997</v>
      </c>
      <c r="L1106" s="24">
        <v>5294</v>
      </c>
      <c r="M1106" s="24">
        <v>538</v>
      </c>
      <c r="N1106" s="24">
        <v>65</v>
      </c>
      <c r="O1106" s="24">
        <f>M1106+N1106</f>
        <v>603</v>
      </c>
      <c r="P1106" s="28">
        <v>10.219999999999999</v>
      </c>
      <c r="Q1106" s="28">
        <f>_xlfn.PERCENTILE.EXC(W:W,W1106)</f>
        <v>0.33486275985458125</v>
      </c>
      <c r="R1106" s="29">
        <v>0.33435447012946468</v>
      </c>
      <c r="S1106" s="29">
        <v>0.14822865149572603</v>
      </c>
      <c r="T1106" s="29">
        <v>0.57568320931508155</v>
      </c>
      <c r="U1106" s="28" t="s">
        <v>182</v>
      </c>
      <c r="V1106" s="28" t="s">
        <v>183</v>
      </c>
      <c r="W1106" s="28">
        <v>0.17821010333961057</v>
      </c>
      <c r="X1106" s="27">
        <v>3833.7119616335508</v>
      </c>
      <c r="Y1106" s="30">
        <f>X1106/(SUM(X:X))</f>
        <v>3.0701431247713909E-4</v>
      </c>
      <c r="Z1106" s="27">
        <f>X1106-AO1106</f>
        <v>3687.7119616335508</v>
      </c>
      <c r="AA1106" s="27">
        <v>0</v>
      </c>
      <c r="AB1106" s="27">
        <v>0</v>
      </c>
      <c r="AC1106" s="27">
        <v>64</v>
      </c>
      <c r="AD1106" s="27">
        <v>146</v>
      </c>
      <c r="AE1106" s="27">
        <v>928</v>
      </c>
      <c r="AF1106" s="27">
        <f>MAX(AA1106:AE1106)</f>
        <v>928</v>
      </c>
      <c r="AG1106" s="27">
        <f>COUNTIF(AA1106:AE1106,"&gt;0")</f>
        <v>3</v>
      </c>
      <c r="AH1106" s="27">
        <v>0</v>
      </c>
      <c r="AI1106" s="27">
        <v>0</v>
      </c>
      <c r="AJ1106" s="27">
        <v>0</v>
      </c>
      <c r="AK1106" s="27">
        <v>146</v>
      </c>
      <c r="AL1106" s="27">
        <v>928</v>
      </c>
      <c r="AM1106" s="27">
        <v>1074</v>
      </c>
      <c r="AN1106" s="27">
        <f>COUNTIF(AH1106:AL1106,"&gt;0")</f>
        <v>2</v>
      </c>
      <c r="AO1106" s="27">
        <v>146</v>
      </c>
      <c r="AP1106" s="30">
        <f>AO1106/(SUM(AO:AO))</f>
        <v>8.4433269437781991E-5</v>
      </c>
      <c r="AQ1106" s="30">
        <f>AI1106/(SUM(AI:AI))</f>
        <v>0</v>
      </c>
      <c r="AR1106" s="31">
        <f>AO1106/X1106</f>
        <v>3.8083194945555891E-2</v>
      </c>
      <c r="AS1106" s="31">
        <f>AR1106/1</f>
        <v>3.8083194945555891E-2</v>
      </c>
      <c r="AT1106" s="32">
        <f>AO1106/J1106</f>
        <v>6.7868101067500505E-3</v>
      </c>
      <c r="AU1106" s="24">
        <v>1087.259840474964</v>
      </c>
      <c r="AV1106" s="28">
        <f>AU1106/(MAX(AU:AU))</f>
        <v>3.0193797715752285E-2</v>
      </c>
      <c r="AW1106" s="30">
        <f>AU1106/(SUM(AU:AU))</f>
        <v>3.8778619690029239E-4</v>
      </c>
      <c r="AX1106" s="33">
        <f>AU1106/(MAX(AU:AU))</f>
        <v>3.0193797715752285E-2</v>
      </c>
      <c r="AY1106" s="30">
        <f>AW1106-AQ1106</f>
        <v>3.8778619690029239E-4</v>
      </c>
      <c r="AZ1106" s="31">
        <f>(AY1106-MIN($AY:$AY))/(MAX($AY:$AY)-MIN($AY:$AY))</f>
        <v>0.89782641285196452</v>
      </c>
      <c r="BA1106" s="31">
        <f>AU1106-AI1106</f>
        <v>1087.259840474964</v>
      </c>
      <c r="BB1106" s="33">
        <f>AI1106/AU1106</f>
        <v>0</v>
      </c>
      <c r="BC1106" s="31">
        <f>AVERAGE(AZ1106,AX1106,R1106)</f>
        <v>0.42079156023239378</v>
      </c>
      <c r="BD1106" s="30">
        <f>Y1106-AP1106</f>
        <v>2.2258104303935709E-4</v>
      </c>
      <c r="BE1106" s="31">
        <f>(BD1106-MIN($BD:$BD))/(MAX($BD:$BD)-MIN($BD:$BD))</f>
        <v>0.94292201670199738</v>
      </c>
      <c r="BF1106" s="31">
        <f>AVERAGE(BE1106,Y1106,W1106)</f>
        <v>0.37381304478469501</v>
      </c>
      <c r="BG1106" s="31">
        <f>BF1106/(MAX(BF:BF))</f>
        <v>0.56732207780889399</v>
      </c>
      <c r="BH1106" s="24">
        <v>92.62</v>
      </c>
      <c r="BI1106" s="24">
        <v>32.184007785799999</v>
      </c>
      <c r="BJ1106" s="24">
        <f>J1106/BI1106</f>
        <v>668.41630183544942</v>
      </c>
      <c r="BK1106" s="28">
        <f>BJ1106/(2000)</f>
        <v>0.33420815091772471</v>
      </c>
      <c r="BL1106" s="28" t="str">
        <f>(BG1106&gt;0.7191)&amp;(BH1106&gt;59)</f>
        <v>FALSETRUE</v>
      </c>
      <c r="BM1106" s="24" t="str">
        <f>(BC1106&gt;0.48)&amp;(BH1106&gt;50)</f>
        <v>FALSETRUE</v>
      </c>
      <c r="BN1106" s="28">
        <v>0.3014</v>
      </c>
      <c r="BO1106" s="28">
        <f>BN1106/(MAX(BN:BN))</f>
        <v>0.2679111111111111</v>
      </c>
      <c r="BP1106" s="24">
        <v>0.93</v>
      </c>
      <c r="BQ1106" s="24">
        <f>CS1106/BR1106</f>
        <v>508.41666666666669</v>
      </c>
      <c r="BR1106" s="24">
        <v>12</v>
      </c>
      <c r="BS1106" s="28">
        <v>1.82</v>
      </c>
      <c r="BT1106" s="28">
        <v>364.60060000000004</v>
      </c>
      <c r="BU1106" s="24">
        <v>0.12</v>
      </c>
      <c r="BV1106" s="28">
        <v>7.24</v>
      </c>
      <c r="BW1106" s="28">
        <v>1450.3892000000001</v>
      </c>
      <c r="BX1106" s="24">
        <v>4270</v>
      </c>
      <c r="BY1106" s="24">
        <v>14169</v>
      </c>
      <c r="BZ1106" s="24">
        <v>1594</v>
      </c>
      <c r="CA1106" s="24">
        <v>3487</v>
      </c>
      <c r="CB1106" s="24">
        <v>1683</v>
      </c>
      <c r="CC1106" s="24">
        <v>14863</v>
      </c>
      <c r="CD1106" s="24">
        <v>41.39</v>
      </c>
      <c r="CE1106" s="24">
        <v>33.4</v>
      </c>
      <c r="CF1106" s="24">
        <v>95.94</v>
      </c>
      <c r="CG1106" s="24">
        <v>18554</v>
      </c>
      <c r="CH1106" s="24">
        <v>1479</v>
      </c>
      <c r="CI1106" s="24">
        <v>7.38</v>
      </c>
      <c r="CJ1106" s="24" t="s">
        <v>98</v>
      </c>
      <c r="CK1106" s="24">
        <v>5963</v>
      </c>
      <c r="CL1106" s="28">
        <v>1.03</v>
      </c>
      <c r="CM1106" s="28">
        <v>3.31</v>
      </c>
      <c r="CN1106" s="24">
        <v>2362</v>
      </c>
      <c r="CO1106" s="24">
        <v>39.619999999999997</v>
      </c>
      <c r="CP1106" s="24">
        <v>1037</v>
      </c>
      <c r="CQ1106" s="24">
        <v>2291</v>
      </c>
      <c r="CR1106" s="24">
        <v>2773</v>
      </c>
      <c r="CS1106" s="24">
        <v>6101</v>
      </c>
      <c r="CT1106" s="24">
        <v>925</v>
      </c>
      <c r="CU1106" s="24">
        <v>1653</v>
      </c>
      <c r="CV1106" s="24">
        <v>1226</v>
      </c>
      <c r="CW1106" s="24">
        <v>1173</v>
      </c>
      <c r="CX1106" s="24">
        <v>79.400000000000006</v>
      </c>
      <c r="CY1106" s="24">
        <v>97.12</v>
      </c>
      <c r="CZ1106" s="24">
        <v>88.97</v>
      </c>
      <c r="DA1106" s="24">
        <v>49.85</v>
      </c>
      <c r="DB1106" s="24">
        <v>159</v>
      </c>
      <c r="DC1106" s="24">
        <v>3.13</v>
      </c>
      <c r="DD1106" s="24">
        <v>5.62</v>
      </c>
      <c r="DE1106" s="24">
        <v>113</v>
      </c>
      <c r="DF1106" s="24">
        <v>1.9</v>
      </c>
      <c r="DG1106" s="24">
        <v>2.4300000000000002</v>
      </c>
      <c r="DH1106" s="24">
        <v>0.8</v>
      </c>
    </row>
    <row r="1107" spans="1:112" ht="12.3" customHeight="1">
      <c r="A1107" s="24">
        <v>1122</v>
      </c>
      <c r="B1107" s="24" t="s">
        <v>318</v>
      </c>
      <c r="C1107" s="24" t="s">
        <v>319</v>
      </c>
      <c r="D1107" s="25" t="s">
        <v>318</v>
      </c>
      <c r="E1107" s="25" t="s">
        <v>2884</v>
      </c>
      <c r="F1107" s="25" t="s">
        <v>321</v>
      </c>
      <c r="G1107" s="36" t="s">
        <v>2828</v>
      </c>
      <c r="H1107" s="37" t="s">
        <v>2848</v>
      </c>
      <c r="I1107" s="26">
        <v>31657</v>
      </c>
      <c r="J1107" s="27">
        <v>33994.67731213873</v>
      </c>
      <c r="K1107" s="27">
        <f>P1107*I1107/100</f>
        <v>7268.4471999999996</v>
      </c>
      <c r="L1107" s="24">
        <v>6220</v>
      </c>
      <c r="M1107" s="24">
        <v>1514</v>
      </c>
      <c r="N1107" s="24">
        <v>340</v>
      </c>
      <c r="O1107" s="24">
        <f>M1107+N1107</f>
        <v>1854</v>
      </c>
      <c r="P1107" s="28">
        <v>22.96</v>
      </c>
      <c r="Q1107" s="28">
        <f>_xlfn.PERCENTILE.EXC(W:W,W1107)</f>
        <v>0.42088912087434965</v>
      </c>
      <c r="R1107" s="29">
        <v>0.33435447012946468</v>
      </c>
      <c r="S1107" s="29">
        <v>0.14822865149572603</v>
      </c>
      <c r="T1107" s="29">
        <v>0.57568320931508155</v>
      </c>
      <c r="U1107" s="28" t="s">
        <v>182</v>
      </c>
      <c r="V1107" s="28" t="s">
        <v>183</v>
      </c>
      <c r="W1107" s="28">
        <v>0.40036242394104299</v>
      </c>
      <c r="X1107" s="27">
        <v>13610.191409781442</v>
      </c>
      <c r="Y1107" s="30">
        <f>X1107/(SUM(X:X))</f>
        <v>1.0899419675169959E-3</v>
      </c>
      <c r="Z1107" s="27">
        <f>X1107-AO1107</f>
        <v>13610.191409781442</v>
      </c>
      <c r="AA1107" s="27">
        <v>0</v>
      </c>
      <c r="AB1107" s="27">
        <v>0</v>
      </c>
      <c r="AC1107" s="27">
        <v>259</v>
      </c>
      <c r="AD1107" s="27">
        <v>0</v>
      </c>
      <c r="AE1107" s="27">
        <v>1299</v>
      </c>
      <c r="AF1107" s="27">
        <f>MAX(AA1107:AE1107)</f>
        <v>1299</v>
      </c>
      <c r="AG1107" s="27">
        <f>COUNTIF(AA1107:AE1107,"&gt;0")</f>
        <v>2</v>
      </c>
      <c r="AH1107" s="27">
        <v>0</v>
      </c>
      <c r="AI1107" s="27">
        <v>0</v>
      </c>
      <c r="AJ1107" s="27">
        <v>0</v>
      </c>
      <c r="AK1107" s="27">
        <v>0</v>
      </c>
      <c r="AL1107" s="27">
        <v>1299</v>
      </c>
      <c r="AM1107" s="27">
        <v>1299</v>
      </c>
      <c r="AN1107" s="27">
        <f>COUNTIF(AH1107:AL1107,"&gt;0")</f>
        <v>1</v>
      </c>
      <c r="AO1107" s="27">
        <v>0</v>
      </c>
      <c r="AP1107" s="30">
        <f>AO1107/(SUM(AO:AO))</f>
        <v>0</v>
      </c>
      <c r="AQ1107" s="30">
        <f>AI1107/(SUM(AI:AI))</f>
        <v>0</v>
      </c>
      <c r="AR1107" s="31">
        <f>AO1107/X1107</f>
        <v>0</v>
      </c>
      <c r="AS1107" s="31">
        <f>AR1107/1</f>
        <v>0</v>
      </c>
      <c r="AT1107" s="32">
        <f>AO1107/J1107</f>
        <v>0</v>
      </c>
      <c r="AU1107" s="24">
        <v>9475.777849836606</v>
      </c>
      <c r="AV1107" s="28">
        <f>AU1107/(MAX(AU:AU))</f>
        <v>0.26314750986515517</v>
      </c>
      <c r="AW1107" s="30">
        <f>AU1107/(SUM(AU:AU))</f>
        <v>3.3796666797285065E-3</v>
      </c>
      <c r="AX1107" s="33">
        <f>AU1107/(MAX(AU:AU))</f>
        <v>0.26314750986515517</v>
      </c>
      <c r="AY1107" s="30">
        <f>AW1107-AQ1107</f>
        <v>3.3796666797285065E-3</v>
      </c>
      <c r="AZ1107" s="31">
        <f>(AY1107-MIN($AY:$AY))/(MAX($AY:$AY)-MIN($AY:$AY))</f>
        <v>0.92236916825370741</v>
      </c>
      <c r="BA1107" s="31">
        <f>AU1107-AI1107</f>
        <v>9475.777849836606</v>
      </c>
      <c r="BB1107" s="33">
        <f>AI1107/AU1107</f>
        <v>0</v>
      </c>
      <c r="BC1107" s="31">
        <f>AVERAGE(AZ1107,AX1107,R1107)</f>
        <v>0.50662371608277579</v>
      </c>
      <c r="BD1107" s="30">
        <f>Y1107-AP1107</f>
        <v>1.0899419675169959E-3</v>
      </c>
      <c r="BE1107" s="31">
        <f>(BD1107-MIN($BD:$BD))/(MAX($BD:$BD)-MIN($BD:$BD))</f>
        <v>0.94628070084970395</v>
      </c>
      <c r="BF1107" s="31">
        <f>AVERAGE(BE1107,Y1107,W1107)</f>
        <v>0.44924435558608794</v>
      </c>
      <c r="BG1107" s="31">
        <f>BF1107/(MAX(BF:BF))</f>
        <v>0.68180135715117229</v>
      </c>
      <c r="BH1107" s="24">
        <v>99.52</v>
      </c>
      <c r="BI1107" s="24">
        <v>22.234523215700001</v>
      </c>
      <c r="BJ1107" s="24">
        <f>J1107/BI1107</f>
        <v>1528.9141567081042</v>
      </c>
      <c r="BK1107" s="28">
        <f>BJ1107/(2000)</f>
        <v>0.76445707835405208</v>
      </c>
      <c r="BL1107" s="28" t="str">
        <f>(BG1107&gt;0.7191)&amp;(BH1107&gt;59)</f>
        <v>FALSETRUE</v>
      </c>
      <c r="BM1107" s="24" t="str">
        <f>(BC1107&gt;0.48)&amp;(BH1107&gt;50)</f>
        <v>TRUETRUE</v>
      </c>
      <c r="BN1107" s="28">
        <v>0.35600000000000004</v>
      </c>
      <c r="BO1107" s="28">
        <f>BN1107/(MAX(BN:BN))</f>
        <v>0.31644444444444447</v>
      </c>
      <c r="BP1107" s="24">
        <v>3.13</v>
      </c>
      <c r="BQ1107" s="24">
        <f>CS1107/BR1107</f>
        <v>415.22807017543857</v>
      </c>
      <c r="BR1107" s="24">
        <v>57</v>
      </c>
      <c r="BS1107" s="28">
        <v>3.0700000000000003</v>
      </c>
      <c r="BT1107" s="28">
        <v>971.86990000000003</v>
      </c>
      <c r="BU1107" s="24">
        <v>0.06</v>
      </c>
      <c r="BV1107" s="28">
        <v>3.09</v>
      </c>
      <c r="BW1107" s="28">
        <v>978.20129999999995</v>
      </c>
      <c r="BX1107" s="24">
        <v>7653</v>
      </c>
      <c r="BY1107" s="24">
        <v>21496</v>
      </c>
      <c r="BZ1107" s="24">
        <v>2508</v>
      </c>
      <c r="CA1107" s="24">
        <v>6105</v>
      </c>
      <c r="CB1107" s="24">
        <v>3173</v>
      </c>
      <c r="CC1107" s="24">
        <v>22379</v>
      </c>
      <c r="CD1107" s="24">
        <v>47.27</v>
      </c>
      <c r="CE1107" s="24">
        <v>32.31</v>
      </c>
      <c r="CF1107" s="24">
        <v>96.09</v>
      </c>
      <c r="CG1107" s="24">
        <v>31505</v>
      </c>
      <c r="CH1107" s="24">
        <v>152</v>
      </c>
      <c r="CI1107" s="24">
        <v>0.48</v>
      </c>
      <c r="CJ1107" s="24" t="s">
        <v>98</v>
      </c>
      <c r="CK1107" s="24">
        <v>8605</v>
      </c>
      <c r="CL1107" s="28">
        <v>1.03</v>
      </c>
      <c r="CM1107" s="28">
        <v>3.77</v>
      </c>
      <c r="CN1107" s="24">
        <v>3334</v>
      </c>
      <c r="CO1107" s="24">
        <v>38.770000000000003</v>
      </c>
      <c r="CP1107" s="24">
        <v>4699</v>
      </c>
      <c r="CQ1107" s="24">
        <v>10090</v>
      </c>
      <c r="CR1107" s="24">
        <v>8879</v>
      </c>
      <c r="CS1107" s="24">
        <v>23668</v>
      </c>
      <c r="CT1107" s="24">
        <v>1529</v>
      </c>
      <c r="CU1107" s="24">
        <v>2951</v>
      </c>
      <c r="CV1107" s="24">
        <v>2143</v>
      </c>
      <c r="CW1107" s="24">
        <v>1509</v>
      </c>
      <c r="CX1107" s="24">
        <v>75.81</v>
      </c>
      <c r="CY1107" s="24">
        <v>93.68</v>
      </c>
      <c r="CZ1107" s="24">
        <v>82.04</v>
      </c>
      <c r="DA1107" s="24">
        <v>39.53</v>
      </c>
      <c r="DB1107" s="24">
        <v>833</v>
      </c>
      <c r="DC1107" s="24">
        <v>6.57</v>
      </c>
      <c r="DD1107" s="24">
        <v>10.33</v>
      </c>
      <c r="DE1107" s="24">
        <v>363</v>
      </c>
      <c r="DF1107" s="24">
        <v>4.22</v>
      </c>
      <c r="DG1107" s="24">
        <v>9.77</v>
      </c>
      <c r="DH1107" s="24">
        <v>2.16</v>
      </c>
    </row>
    <row r="1108" spans="1:112" ht="12.3" customHeight="1">
      <c r="A1108" s="24">
        <v>1123</v>
      </c>
      <c r="B1108" s="24" t="s">
        <v>318</v>
      </c>
      <c r="C1108" s="24" t="s">
        <v>319</v>
      </c>
      <c r="D1108" s="25" t="s">
        <v>318</v>
      </c>
      <c r="E1108" s="25" t="s">
        <v>2884</v>
      </c>
      <c r="F1108" s="25" t="s">
        <v>1533</v>
      </c>
      <c r="G1108" s="36" t="s">
        <v>2829</v>
      </c>
      <c r="H1108" s="37" t="s">
        <v>2848</v>
      </c>
      <c r="I1108" s="26">
        <v>17877</v>
      </c>
      <c r="J1108" s="27">
        <v>19197.107947976881</v>
      </c>
      <c r="K1108" s="27">
        <f>P1108*I1108/100</f>
        <v>2200.6587</v>
      </c>
      <c r="L1108" s="24">
        <v>4038</v>
      </c>
      <c r="M1108" s="24">
        <v>514</v>
      </c>
      <c r="N1108" s="24">
        <v>53</v>
      </c>
      <c r="O1108" s="24">
        <f>M1108+N1108</f>
        <v>567</v>
      </c>
      <c r="P1108" s="28">
        <v>12.31</v>
      </c>
      <c r="Q1108" s="28">
        <f>_xlfn.PERCENTILE.EXC(W:W,W1108)</f>
        <v>0.35338431436561607</v>
      </c>
      <c r="R1108" s="29">
        <v>0.33435447012946468</v>
      </c>
      <c r="S1108" s="29">
        <v>0.14822865149572603</v>
      </c>
      <c r="T1108" s="29">
        <v>0.57568320931508155</v>
      </c>
      <c r="U1108" s="28" t="s">
        <v>182</v>
      </c>
      <c r="V1108" s="28" t="s">
        <v>183</v>
      </c>
      <c r="W1108" s="28">
        <v>0.21465424384643897</v>
      </c>
      <c r="X1108" s="27">
        <v>4120.7406906114411</v>
      </c>
      <c r="Y1108" s="30">
        <f>X1108/(SUM(X:X))</f>
        <v>3.3000037109871198E-4</v>
      </c>
      <c r="Z1108" s="27">
        <f>X1108-AO1108</f>
        <v>4094.7406906114411</v>
      </c>
      <c r="AA1108" s="27">
        <v>0</v>
      </c>
      <c r="AB1108" s="27">
        <v>0</v>
      </c>
      <c r="AC1108" s="27">
        <v>1032</v>
      </c>
      <c r="AD1108" s="27">
        <v>0</v>
      </c>
      <c r="AE1108" s="27">
        <v>590</v>
      </c>
      <c r="AF1108" s="27">
        <f>MAX(AA1108:AE1108)</f>
        <v>1032</v>
      </c>
      <c r="AG1108" s="27">
        <f>COUNTIF(AA1108:AE1108,"&gt;0")</f>
        <v>2</v>
      </c>
      <c r="AH1108" s="27">
        <v>0</v>
      </c>
      <c r="AI1108" s="27">
        <v>26</v>
      </c>
      <c r="AJ1108" s="27">
        <v>0</v>
      </c>
      <c r="AK1108" s="27">
        <v>0</v>
      </c>
      <c r="AL1108" s="27">
        <v>590</v>
      </c>
      <c r="AM1108" s="27">
        <v>616</v>
      </c>
      <c r="AN1108" s="27">
        <f>COUNTIF(AH1108:AL1108,"&gt;0")</f>
        <v>2</v>
      </c>
      <c r="AO1108" s="27">
        <v>26</v>
      </c>
      <c r="AP1108" s="30">
        <f>AO1108/(SUM(AO:AO))</f>
        <v>1.5036061680700903E-5</v>
      </c>
      <c r="AQ1108" s="30">
        <f>AI1108/(SUM(AI:AI))</f>
        <v>8.1987632480977286E-5</v>
      </c>
      <c r="AR1108" s="31">
        <f>AO1108/X1108</f>
        <v>6.3095452861757443E-3</v>
      </c>
      <c r="AS1108" s="31">
        <f>AR1108/1</f>
        <v>6.3095452861757443E-3</v>
      </c>
      <c r="AT1108" s="32">
        <f>AO1108/J1108</f>
        <v>1.3543706724189178E-3</v>
      </c>
      <c r="AU1108" s="24">
        <v>1039.570502948304</v>
      </c>
      <c r="AV1108" s="28">
        <f>AU1108/(MAX(AU:AU))</f>
        <v>2.8869438848741082E-2</v>
      </c>
      <c r="AW1108" s="30">
        <f>AU1108/(SUM(AU:AU))</f>
        <v>3.7077713784769352E-4</v>
      </c>
      <c r="AX1108" s="33">
        <f>AU1108/(MAX(AU:AU))</f>
        <v>2.8869438848741082E-2</v>
      </c>
      <c r="AY1108" s="30">
        <f>AW1108-AQ1108</f>
        <v>2.8878950536671626E-4</v>
      </c>
      <c r="AZ1108" s="31">
        <f>(AY1108-MIN($AY:$AY))/(MAX($AY:$AY)-MIN($AY:$AY))</f>
        <v>0.89701433108605344</v>
      </c>
      <c r="BA1108" s="31">
        <f>AU1108-AI1108</f>
        <v>1013.570502948304</v>
      </c>
      <c r="BB1108" s="33">
        <f>AI1108/AU1108</f>
        <v>2.5010328713889002E-2</v>
      </c>
      <c r="BC1108" s="31">
        <f>AVERAGE(AZ1108,AX1108,R1108)</f>
        <v>0.42007941335475302</v>
      </c>
      <c r="BD1108" s="30">
        <f>Y1108-AP1108</f>
        <v>3.1496430941801106E-4</v>
      </c>
      <c r="BE1108" s="31">
        <f>(BD1108-MIN($BD:$BD))/(MAX($BD:$BD)-MIN($BD:$BD))</f>
        <v>0.943279752684266</v>
      </c>
      <c r="BF1108" s="31">
        <f>AVERAGE(BE1108,Y1108,W1108)</f>
        <v>0.38608799896726792</v>
      </c>
      <c r="BG1108" s="31">
        <f>BF1108/(MAX(BF:BF))</f>
        <v>0.5859513166998942</v>
      </c>
      <c r="BH1108" s="24">
        <v>77.25</v>
      </c>
      <c r="BI1108" s="24">
        <v>242.188170945</v>
      </c>
      <c r="BJ1108" s="24">
        <f>J1108/BI1108</f>
        <v>79.265258385953416</v>
      </c>
      <c r="BK1108" s="28">
        <f>BJ1108/(2000)</f>
        <v>3.9632629192976707E-2</v>
      </c>
      <c r="BL1108" s="28" t="str">
        <f>(BG1108&gt;0.7191)&amp;(BH1108&gt;59)</f>
        <v>FALSETRUE</v>
      </c>
      <c r="BM1108" s="24" t="str">
        <f>(BC1108&gt;0.48)&amp;(BH1108&gt;50)</f>
        <v>FALSETRUE</v>
      </c>
      <c r="BN1108" s="28">
        <v>0.3715</v>
      </c>
      <c r="BO1108" s="28">
        <f>BN1108/(MAX(BN:BN))</f>
        <v>0.33022222222222219</v>
      </c>
      <c r="BP1108" s="24">
        <v>1.88</v>
      </c>
      <c r="BQ1108" s="24">
        <f>CS1108/BR1108</f>
        <v>322.86666666666667</v>
      </c>
      <c r="BR1108" s="24">
        <v>15</v>
      </c>
      <c r="BS1108" s="28">
        <v>1.0699999999999998</v>
      </c>
      <c r="BT1108" s="28">
        <v>191.28389999999996</v>
      </c>
      <c r="BU1108" s="24">
        <v>0.35</v>
      </c>
      <c r="BV1108" s="28">
        <v>1.1300000000000001</v>
      </c>
      <c r="BW1108" s="28">
        <v>202.01010000000002</v>
      </c>
      <c r="BX1108" s="24">
        <v>4523</v>
      </c>
      <c r="BY1108" s="24">
        <v>12176</v>
      </c>
      <c r="BZ1108" s="24">
        <v>1178</v>
      </c>
      <c r="CA1108" s="24">
        <v>3644</v>
      </c>
      <c r="CB1108" s="24">
        <v>1852</v>
      </c>
      <c r="CC1108" s="24">
        <v>12381</v>
      </c>
      <c r="CD1108" s="24">
        <v>46.82</v>
      </c>
      <c r="CE1108" s="24">
        <v>30.88</v>
      </c>
      <c r="CF1108" s="24">
        <v>102.71</v>
      </c>
      <c r="CG1108" s="24">
        <v>13810</v>
      </c>
      <c r="CH1108" s="24">
        <v>4067</v>
      </c>
      <c r="CI1108" s="24">
        <v>22.75</v>
      </c>
      <c r="CJ1108" s="24" t="s">
        <v>98</v>
      </c>
      <c r="CK1108" s="24">
        <v>4728</v>
      </c>
      <c r="CL1108" s="28">
        <v>1.03</v>
      </c>
      <c r="CM1108" s="28">
        <v>3.6</v>
      </c>
      <c r="CN1108" s="24">
        <v>2041</v>
      </c>
      <c r="CO1108" s="24">
        <v>43.19</v>
      </c>
      <c r="CP1108" s="24">
        <v>830</v>
      </c>
      <c r="CQ1108" s="24">
        <v>2226</v>
      </c>
      <c r="CR1108" s="24">
        <v>1787</v>
      </c>
      <c r="CS1108" s="24">
        <v>4843</v>
      </c>
      <c r="CT1108" s="24">
        <v>861</v>
      </c>
      <c r="CU1108" s="24">
        <v>1757</v>
      </c>
      <c r="CV1108" s="24">
        <v>1319</v>
      </c>
      <c r="CW1108" s="24">
        <v>930</v>
      </c>
      <c r="CX1108" s="24">
        <v>69.099999999999994</v>
      </c>
      <c r="CY1108" s="24">
        <v>96.96</v>
      </c>
      <c r="CZ1108" s="24">
        <v>84.66</v>
      </c>
      <c r="DA1108" s="24">
        <v>39.44</v>
      </c>
      <c r="DB1108" s="24">
        <v>280</v>
      </c>
      <c r="DC1108" s="24">
        <v>3.51</v>
      </c>
      <c r="DD1108" s="24">
        <v>8.44</v>
      </c>
      <c r="DE1108" s="24">
        <v>103</v>
      </c>
      <c r="DF1108" s="24">
        <v>2.1800000000000002</v>
      </c>
      <c r="DG1108" s="24">
        <v>1.06</v>
      </c>
      <c r="DH1108" s="24">
        <v>1.22</v>
      </c>
    </row>
    <row r="1109" spans="1:112" ht="12.3" customHeight="1">
      <c r="A1109" s="24">
        <v>1124</v>
      </c>
      <c r="B1109" s="24" t="s">
        <v>318</v>
      </c>
      <c r="C1109" s="24" t="s">
        <v>319</v>
      </c>
      <c r="D1109" s="25" t="s">
        <v>318</v>
      </c>
      <c r="E1109" s="25" t="s">
        <v>2884</v>
      </c>
      <c r="F1109" s="25" t="s">
        <v>832</v>
      </c>
      <c r="G1109" s="36" t="s">
        <v>2830</v>
      </c>
      <c r="H1109" s="37" t="s">
        <v>2848</v>
      </c>
      <c r="I1109" s="26">
        <v>48550</v>
      </c>
      <c r="J1109" s="27">
        <v>52135.12283236994</v>
      </c>
      <c r="K1109" s="27">
        <f>P1109*I1109/100</f>
        <v>6452.2950000000001</v>
      </c>
      <c r="L1109" s="24">
        <v>10785</v>
      </c>
      <c r="M1109" s="24">
        <v>1430</v>
      </c>
      <c r="N1109" s="24">
        <v>223</v>
      </c>
      <c r="O1109" s="24">
        <f>M1109+N1109</f>
        <v>1653</v>
      </c>
      <c r="P1109" s="28">
        <v>13.29</v>
      </c>
      <c r="Q1109" s="28">
        <f>_xlfn.PERCENTILE.EXC(W:W,W1109)</f>
        <v>0.3607720714541881</v>
      </c>
      <c r="R1109" s="29">
        <v>0.33435447012946468</v>
      </c>
      <c r="S1109" s="29">
        <v>0.14822865149572603</v>
      </c>
      <c r="T1109" s="29">
        <v>0.57568320931508155</v>
      </c>
      <c r="U1109" s="28" t="s">
        <v>182</v>
      </c>
      <c r="V1109" s="28" t="s">
        <v>183</v>
      </c>
      <c r="W1109" s="28">
        <v>0.23174288389270301</v>
      </c>
      <c r="X1109" s="27">
        <v>12081.943717273716</v>
      </c>
      <c r="Y1109" s="30">
        <f>X1109/(SUM(X:X))</f>
        <v>9.6755564342547234E-4</v>
      </c>
      <c r="Z1109" s="27">
        <f>X1109-AO1109</f>
        <v>12081.943717273716</v>
      </c>
      <c r="AA1109" s="27">
        <v>0</v>
      </c>
      <c r="AB1109" s="27">
        <v>0</v>
      </c>
      <c r="AC1109" s="27">
        <v>0</v>
      </c>
      <c r="AD1109" s="27">
        <v>0</v>
      </c>
      <c r="AE1109" s="27">
        <v>1523</v>
      </c>
      <c r="AF1109" s="27">
        <f>MAX(AA1109:AE1109)</f>
        <v>1523</v>
      </c>
      <c r="AG1109" s="27">
        <f>COUNTIF(AA1109:AE1109,"&gt;0")</f>
        <v>1</v>
      </c>
      <c r="AH1109" s="27">
        <v>0</v>
      </c>
      <c r="AI1109" s="27">
        <v>0</v>
      </c>
      <c r="AJ1109" s="27">
        <v>0</v>
      </c>
      <c r="AK1109" s="27">
        <v>0</v>
      </c>
      <c r="AL1109" s="27">
        <v>1523</v>
      </c>
      <c r="AM1109" s="27">
        <v>1523</v>
      </c>
      <c r="AN1109" s="27">
        <f>COUNTIF(AH1109:AL1109,"&gt;0")</f>
        <v>1</v>
      </c>
      <c r="AO1109" s="27">
        <v>0</v>
      </c>
      <c r="AP1109" s="30">
        <f>AO1109/(SUM(AO:AO))</f>
        <v>0</v>
      </c>
      <c r="AQ1109" s="30">
        <f>AI1109/(SUM(AI:AI))</f>
        <v>0</v>
      </c>
      <c r="AR1109" s="31">
        <f>AO1109/X1109</f>
        <v>0</v>
      </c>
      <c r="AS1109" s="31">
        <f>AR1109/1</f>
        <v>0</v>
      </c>
      <c r="AT1109" s="32">
        <f>AO1109/J1109</f>
        <v>0</v>
      </c>
      <c r="AU1109" s="24">
        <f>W1109*CS1109</f>
        <v>2612.4375301224409</v>
      </c>
      <c r="AV1109" s="28">
        <f>AU1109/(MAX(AU:AU))</f>
        <v>7.254881252221955E-2</v>
      </c>
      <c r="AW1109" s="30">
        <f>AU1109/(SUM(AU:AU))</f>
        <v>9.3176182613644682E-4</v>
      </c>
      <c r="AX1109" s="33">
        <f>AU1109/(MAX(AU:AU))</f>
        <v>7.254881252221955E-2</v>
      </c>
      <c r="AY1109" s="30">
        <f>AW1109-AQ1109</f>
        <v>9.3176182613644682E-4</v>
      </c>
      <c r="AZ1109" s="31">
        <f>(AY1109-MIN($AY:$AY))/(MAX($AY:$AY)-MIN($AY:$AY))</f>
        <v>0.90228871035665348</v>
      </c>
      <c r="BA1109" s="31">
        <f>AU1109-AI1109</f>
        <v>2612.4375301224409</v>
      </c>
      <c r="BB1109" s="33">
        <f>AI1109/AU1109</f>
        <v>0</v>
      </c>
      <c r="BC1109" s="31">
        <f>AVERAGE(AZ1109,AX1109,R1109)</f>
        <v>0.43639733100277928</v>
      </c>
      <c r="BD1109" s="30">
        <f>Y1109-AP1109</f>
        <v>9.6755564342547234E-4</v>
      </c>
      <c r="BE1109" s="31">
        <f>(BD1109-MIN($BD:$BD))/(MAX($BD:$BD)-MIN($BD:$BD))</f>
        <v>0.94580678394265638</v>
      </c>
      <c r="BF1109" s="31">
        <f>AVERAGE(BE1109,Y1109,W1109)</f>
        <v>0.39283907449292826</v>
      </c>
      <c r="BG1109" s="31">
        <f>BF1109/(MAX(BF:BF))</f>
        <v>0.59619717154123164</v>
      </c>
      <c r="BH1109" s="24">
        <v>99.77</v>
      </c>
      <c r="BI1109" s="24">
        <v>26.282682023100001</v>
      </c>
      <c r="BJ1109" s="24">
        <f>J1109/BI1109</f>
        <v>1983.6302393548756</v>
      </c>
      <c r="BK1109" s="28">
        <f>BJ1109/(2000)</f>
        <v>0.99181511967743774</v>
      </c>
      <c r="BL1109" s="28" t="str">
        <f>(BG1109&gt;0.7191)&amp;(BH1109&gt;59)</f>
        <v>FALSETRUE</v>
      </c>
      <c r="BM1109" s="24" t="str">
        <f>(BC1109&gt;0.48)&amp;(BH1109&gt;50)</f>
        <v>FALSETRUE</v>
      </c>
      <c r="BN1109" s="28">
        <v>0.38439999999999996</v>
      </c>
      <c r="BO1109" s="28">
        <f>BN1109/(MAX(BN:BN))</f>
        <v>0.34168888888888888</v>
      </c>
      <c r="BP1109" s="24">
        <v>1.7</v>
      </c>
      <c r="BQ1109" s="24"/>
      <c r="BS1109" s="28">
        <v>0.89</v>
      </c>
      <c r="BT1109" s="28">
        <v>432.09499999999997</v>
      </c>
      <c r="BU1109" s="24">
        <v>0.18</v>
      </c>
      <c r="BV1109" s="28">
        <v>5.2799999999999994</v>
      </c>
      <c r="BW1109" s="28">
        <v>2563.4399999999996</v>
      </c>
      <c r="BX1109" s="24">
        <v>12618</v>
      </c>
      <c r="BY1109" s="24">
        <v>32821</v>
      </c>
      <c r="BZ1109" s="24">
        <v>3111</v>
      </c>
      <c r="CA1109" s="24">
        <v>10145</v>
      </c>
      <c r="CB1109" s="24">
        <v>5111</v>
      </c>
      <c r="CC1109" s="24">
        <v>33294</v>
      </c>
      <c r="CD1109" s="24">
        <v>47.92</v>
      </c>
      <c r="CE1109" s="24">
        <v>30.61</v>
      </c>
      <c r="CF1109" s="24">
        <v>95.25</v>
      </c>
      <c r="CG1109" s="24">
        <v>48437</v>
      </c>
      <c r="CH1109" s="24">
        <v>113</v>
      </c>
      <c r="CI1109" s="24">
        <v>0.23</v>
      </c>
      <c r="CJ1109" s="24" t="s">
        <v>98</v>
      </c>
      <c r="CK1109" s="24">
        <v>12737</v>
      </c>
      <c r="CL1109" s="28">
        <v>1.04</v>
      </c>
      <c r="CM1109" s="28">
        <v>3.85</v>
      </c>
      <c r="CN1109" s="24">
        <v>5860</v>
      </c>
      <c r="CO1109" s="24">
        <v>46.09</v>
      </c>
      <c r="CP1109" s="24"/>
      <c r="CQ1109" s="24"/>
      <c r="CR1109" s="24"/>
      <c r="CS1109" s="40">
        <v>11273</v>
      </c>
      <c r="CT1109" s="24">
        <v>2602</v>
      </c>
      <c r="CU1109" s="24">
        <v>5008</v>
      </c>
      <c r="CV1109" s="24">
        <v>3663</v>
      </c>
      <c r="CW1109" s="24">
        <v>2609</v>
      </c>
      <c r="CX1109" s="24">
        <v>76.459999999999994</v>
      </c>
      <c r="CY1109" s="24">
        <v>97.56</v>
      </c>
      <c r="CZ1109" s="24">
        <v>86.45</v>
      </c>
      <c r="DA1109" s="24">
        <v>43.32</v>
      </c>
      <c r="DB1109" s="24">
        <v>684</v>
      </c>
      <c r="DC1109" s="24">
        <v>3.01</v>
      </c>
      <c r="DD1109" s="24">
        <v>7.76</v>
      </c>
      <c r="DE1109" s="24">
        <v>217</v>
      </c>
      <c r="DF1109" s="24">
        <v>1.71</v>
      </c>
      <c r="DG1109" s="24">
        <v>3.95</v>
      </c>
      <c r="DH1109" s="24">
        <v>1.19</v>
      </c>
    </row>
    <row r="1110" spans="1:112" ht="12.3" customHeight="1">
      <c r="A1110" s="24">
        <v>1125</v>
      </c>
      <c r="B1110" s="24" t="s">
        <v>318</v>
      </c>
      <c r="C1110" s="24" t="s">
        <v>319</v>
      </c>
      <c r="D1110" s="25" t="s">
        <v>318</v>
      </c>
      <c r="E1110" s="25" t="s">
        <v>2884</v>
      </c>
      <c r="F1110" s="25" t="s">
        <v>950</v>
      </c>
      <c r="G1110" s="36" t="s">
        <v>2831</v>
      </c>
      <c r="H1110" s="37" t="s">
        <v>2848</v>
      </c>
      <c r="I1110" s="26">
        <v>30525</v>
      </c>
      <c r="J1110" s="27">
        <v>32779.085982658959</v>
      </c>
      <c r="K1110" s="27">
        <f>P1110*I1110/100</f>
        <v>5695.9650000000001</v>
      </c>
      <c r="L1110" s="24">
        <v>6566</v>
      </c>
      <c r="M1110" s="24">
        <v>1288</v>
      </c>
      <c r="N1110" s="24">
        <v>219</v>
      </c>
      <c r="O1110" s="24">
        <f>M1110+N1110</f>
        <v>1507</v>
      </c>
      <c r="P1110" s="28">
        <v>18.66</v>
      </c>
      <c r="Q1110" s="28">
        <f>_xlfn.PERCENTILE.EXC(W:W,W1110)</f>
        <v>0.39487996544852444</v>
      </c>
      <c r="R1110" s="29">
        <v>0.33435447012946468</v>
      </c>
      <c r="S1110" s="29">
        <v>0.14822865149572603</v>
      </c>
      <c r="T1110" s="29">
        <v>0.57568320931508155</v>
      </c>
      <c r="U1110" s="28" t="s">
        <v>182</v>
      </c>
      <c r="V1110" s="28" t="s">
        <v>183</v>
      </c>
      <c r="W1110" s="28">
        <v>0.325381656391109</v>
      </c>
      <c r="X1110" s="27">
        <v>10665.713292024155</v>
      </c>
      <c r="Y1110" s="30">
        <f>X1110/(SUM(X:X))</f>
        <v>8.5413997352941416E-4</v>
      </c>
      <c r="Z1110" s="27">
        <f>X1110-AO1110</f>
        <v>10665.713292024155</v>
      </c>
      <c r="AA1110" s="27">
        <v>0</v>
      </c>
      <c r="AB1110" s="27">
        <v>0</v>
      </c>
      <c r="AC1110" s="27">
        <v>1195</v>
      </c>
      <c r="AD1110" s="27">
        <v>0</v>
      </c>
      <c r="AE1110" s="27">
        <v>1157</v>
      </c>
      <c r="AF1110" s="27">
        <f>MAX(AA1110:AE1110)</f>
        <v>1195</v>
      </c>
      <c r="AG1110" s="27">
        <f>COUNTIF(AA1110:AE1110,"&gt;0")</f>
        <v>2</v>
      </c>
      <c r="AH1110" s="27">
        <v>0</v>
      </c>
      <c r="AI1110" s="27">
        <v>0</v>
      </c>
      <c r="AJ1110" s="27">
        <v>0</v>
      </c>
      <c r="AK1110" s="27">
        <v>0</v>
      </c>
      <c r="AL1110" s="27">
        <v>1157</v>
      </c>
      <c r="AM1110" s="27">
        <v>1157</v>
      </c>
      <c r="AN1110" s="27">
        <f>COUNTIF(AH1110:AL1110,"&gt;0")</f>
        <v>1</v>
      </c>
      <c r="AO1110" s="27">
        <v>0</v>
      </c>
      <c r="AP1110" s="30">
        <f>AO1110/(SUM(AO:AO))</f>
        <v>0</v>
      </c>
      <c r="AQ1110" s="30">
        <f>AI1110/(SUM(AI:AI))</f>
        <v>0</v>
      </c>
      <c r="AR1110" s="31">
        <f>AO1110/X1110</f>
        <v>0</v>
      </c>
      <c r="AS1110" s="31">
        <f>AR1110/1</f>
        <v>0</v>
      </c>
      <c r="AT1110" s="32">
        <f>AO1110/J1110</f>
        <v>0</v>
      </c>
      <c r="AU1110" s="24">
        <v>2797.6314816507552</v>
      </c>
      <c r="AV1110" s="28">
        <f>AU1110/(MAX(AU:AU))</f>
        <v>7.7691749382817699E-2</v>
      </c>
      <c r="AW1110" s="30">
        <f>AU1110/(SUM(AU:AU))</f>
        <v>9.9781379961937241E-4</v>
      </c>
      <c r="AX1110" s="33">
        <f>AU1110/(MAX(AU:AU))</f>
        <v>7.7691749382817699E-2</v>
      </c>
      <c r="AY1110" s="30">
        <f>AW1110-AQ1110</f>
        <v>9.9781379961937241E-4</v>
      </c>
      <c r="AZ1110" s="31">
        <f>(AY1110-MIN($AY:$AY))/(MAX($AY:$AY)-MIN($AY:$AY))</f>
        <v>0.90283054263849039</v>
      </c>
      <c r="BA1110" s="31">
        <f>AU1110-AI1110</f>
        <v>2797.6314816507552</v>
      </c>
      <c r="BB1110" s="33">
        <f>AI1110/AU1110</f>
        <v>0</v>
      </c>
      <c r="BC1110" s="31">
        <f>AVERAGE(AZ1110,AX1110,R1110)</f>
        <v>0.43829225405025762</v>
      </c>
      <c r="BD1110" s="30">
        <f>Y1110-AP1110</f>
        <v>8.5413997352941416E-4</v>
      </c>
      <c r="BE1110" s="31">
        <f>(BD1110-MIN($BD:$BD))/(MAX($BD:$BD)-MIN($BD:$BD))</f>
        <v>0.94536760412508425</v>
      </c>
      <c r="BF1110" s="31">
        <f>AVERAGE(BE1110,Y1110,W1110)</f>
        <v>0.42386780016324094</v>
      </c>
      <c r="BG1110" s="31">
        <f>BF1110/(MAX(BF:BF))</f>
        <v>0.64328830804553139</v>
      </c>
      <c r="BH1110" s="24">
        <v>99.39</v>
      </c>
      <c r="BI1110" s="24">
        <v>7.4406855956299998</v>
      </c>
      <c r="BJ1110" s="24">
        <f>J1110/BI1110</f>
        <v>4405.3851706770802</v>
      </c>
      <c r="BK1110" s="28">
        <v>1</v>
      </c>
      <c r="BL1110" s="28" t="str">
        <f>(BG1110&gt;0.7191)&amp;(BH1110&gt;59)</f>
        <v>FALSETRUE</v>
      </c>
      <c r="BM1110" s="24" t="str">
        <f>(BC1110&gt;0.48)&amp;(BH1110&gt;50)</f>
        <v>FALSETRUE</v>
      </c>
      <c r="BN1110" s="28">
        <v>0.34649999999999997</v>
      </c>
      <c r="BO1110" s="28">
        <f>BN1110/(MAX(BN:BN))</f>
        <v>0.308</v>
      </c>
      <c r="BP1110" s="24">
        <v>2.29</v>
      </c>
      <c r="BQ1110" s="24">
        <f>CS1110/BR1110</f>
        <v>318.44444444444446</v>
      </c>
      <c r="BR1110" s="24">
        <v>27</v>
      </c>
      <c r="BS1110" s="28">
        <v>1.46</v>
      </c>
      <c r="BT1110" s="28">
        <v>445.66500000000002</v>
      </c>
      <c r="BU1110" s="24">
        <v>0.28000000000000003</v>
      </c>
      <c r="BV1110" s="28">
        <v>2.8600000000000003</v>
      </c>
      <c r="BW1110" s="28">
        <v>873.0150000000001</v>
      </c>
      <c r="BX1110" s="24">
        <v>7250</v>
      </c>
      <c r="BY1110" s="24">
        <v>20923</v>
      </c>
      <c r="BZ1110" s="24">
        <v>2352</v>
      </c>
      <c r="CA1110" s="24">
        <v>5743</v>
      </c>
      <c r="CB1110" s="24">
        <v>3123</v>
      </c>
      <c r="CC1110" s="24">
        <v>21659</v>
      </c>
      <c r="CD1110" s="24">
        <v>45.89</v>
      </c>
      <c r="CE1110" s="24">
        <v>32.14</v>
      </c>
      <c r="CF1110" s="24">
        <v>94.44</v>
      </c>
      <c r="CG1110" s="24">
        <v>30340</v>
      </c>
      <c r="CH1110" s="24">
        <v>185</v>
      </c>
      <c r="CI1110" s="24">
        <v>0.61</v>
      </c>
      <c r="CJ1110" s="24" t="s">
        <v>98</v>
      </c>
      <c r="CK1110" s="24">
        <v>8275</v>
      </c>
      <c r="CL1110" s="28">
        <v>1.04</v>
      </c>
      <c r="CM1110" s="28">
        <v>3.84</v>
      </c>
      <c r="CN1110" s="24">
        <v>3693</v>
      </c>
      <c r="CO1110" s="24">
        <v>44.64</v>
      </c>
      <c r="CP1110" s="24">
        <v>1759</v>
      </c>
      <c r="CQ1110" s="24">
        <v>4357</v>
      </c>
      <c r="CR1110" s="24">
        <v>2325</v>
      </c>
      <c r="CS1110" s="24">
        <v>8598</v>
      </c>
      <c r="CT1110" s="24">
        <v>1271</v>
      </c>
      <c r="CU1110" s="24">
        <v>2795</v>
      </c>
      <c r="CV1110" s="24">
        <v>2270</v>
      </c>
      <c r="CW1110" s="24">
        <v>1637</v>
      </c>
      <c r="CX1110" s="24">
        <v>68.63</v>
      </c>
      <c r="CY1110" s="24">
        <v>96.41</v>
      </c>
      <c r="CZ1110" s="24">
        <v>86.05</v>
      </c>
      <c r="DA1110" s="24">
        <v>41.35</v>
      </c>
      <c r="DB1110" s="24">
        <v>590</v>
      </c>
      <c r="DC1110" s="24">
        <v>4.21</v>
      </c>
      <c r="DD1110" s="24">
        <v>10.029999999999999</v>
      </c>
      <c r="DE1110" s="24">
        <v>207</v>
      </c>
      <c r="DF1110" s="24">
        <v>2.5</v>
      </c>
      <c r="DG1110" s="24">
        <v>6.21</v>
      </c>
      <c r="DH1110" s="24">
        <v>2.06</v>
      </c>
    </row>
    <row r="1111" spans="1:112" ht="12.3" customHeight="1">
      <c r="A1111" s="42"/>
      <c r="B1111" s="42"/>
      <c r="C1111" s="42"/>
      <c r="D1111" s="42"/>
      <c r="E1111" s="42"/>
      <c r="F1111" s="42"/>
      <c r="G1111" s="42"/>
      <c r="H1111" s="42"/>
    </row>
    <row r="1112" spans="1:112" ht="12.3" customHeight="1"/>
    <row r="1113" spans="1:112" ht="12.3" customHeight="1"/>
  </sheetData>
  <autoFilter ref="A1:DH1110" xr:uid="{FBB825B4-DA42-4DF8-A24B-F68AC4440CE4}">
    <sortState xmlns:xlrd2="http://schemas.microsoft.com/office/spreadsheetml/2017/richdata2" ref="A1100:DH1110">
      <sortCondition ref="E1:E1110"/>
    </sortState>
  </autoFilter>
  <conditionalFormatting sqref="R1:R1048576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:S1048576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:T1048576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:X1048576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1:W1048576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:AH1048576 AI2:AL589">
    <cfRule type="colorScale" priority="28">
      <colorScale>
        <cfvo type="min"/>
        <cfvo type="max"/>
        <color rgb="FFFCFCFF"/>
        <color rgb="FF63BE7B"/>
      </colorScale>
    </cfRule>
  </conditionalFormatting>
  <conditionalFormatting sqref="AJ590:AJ1048576 AJ1">
    <cfRule type="colorScale" priority="26">
      <colorScale>
        <cfvo type="min"/>
        <cfvo type="max"/>
        <color rgb="FFFCFCFF"/>
        <color rgb="FF63BE7B"/>
      </colorScale>
    </cfRule>
  </conditionalFormatting>
  <conditionalFormatting sqref="AK590:AK1048576 AK1">
    <cfRule type="colorScale" priority="25">
      <colorScale>
        <cfvo type="min"/>
        <cfvo type="max"/>
        <color rgb="FFFCFCFF"/>
        <color rgb="FF63BE7B"/>
      </colorScale>
    </cfRule>
  </conditionalFormatting>
  <conditionalFormatting sqref="AL590:AL1048576 AL1">
    <cfRule type="colorScale" priority="24">
      <colorScale>
        <cfvo type="min"/>
        <cfvo type="max"/>
        <color rgb="FFFCFCFF"/>
        <color rgb="FF63BE7B"/>
      </colorScale>
    </cfRule>
  </conditionalFormatting>
  <conditionalFormatting sqref="AT3:AT1048576 AT1">
    <cfRule type="colorScale" priority="23">
      <colorScale>
        <cfvo type="min"/>
        <cfvo type="max"/>
        <color rgb="FFFCFCFF"/>
        <color rgb="FFF8696B"/>
      </colorScale>
    </cfRule>
  </conditionalFormatting>
  <conditionalFormatting sqref="AR1:AS1048576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2">
      <colorScale>
        <cfvo type="min"/>
        <cfvo type="max"/>
        <color theme="0" tint="-4.9989318521683403E-2"/>
        <color rgb="FFC00000"/>
      </colorScale>
    </cfRule>
  </conditionalFormatting>
  <conditionalFormatting sqref="AT1:AT1048576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:AU1048576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:AY1048576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1:AQ1048576 AP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:AT1048576 AT1 AM1:AQ1048576">
    <cfRule type="colorScale" priority="34">
      <colorScale>
        <cfvo type="min"/>
        <cfvo type="max"/>
        <color rgb="FFFCFCFF"/>
        <color rgb="FF63BE7B"/>
      </colorScale>
    </cfRule>
  </conditionalFormatting>
  <conditionalFormatting sqref="AY1:AY104857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1:AZ104857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1:AZ1048576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1:AS1048576">
    <cfRule type="colorScale" priority="17">
      <colorScale>
        <cfvo type="min"/>
        <cfvo type="max"/>
        <color rgb="FFFCFCFF"/>
        <color rgb="FFF8696B"/>
      </colorScale>
    </cfRule>
  </conditionalFormatting>
  <conditionalFormatting sqref="BB1:BB104857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1:AV1048576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1:BL104857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590:AI1048576 AI1">
    <cfRule type="colorScale" priority="38">
      <colorScale>
        <cfvo type="min"/>
        <cfvo type="max"/>
        <color rgb="FFFCFCFF"/>
        <color rgb="FF63BE7B"/>
      </colorScale>
    </cfRule>
  </conditionalFormatting>
  <conditionalFormatting sqref="BC2:BD1110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:AP111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1:BG104857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D1:BG1 BD1111:BG1048576 BD2:BD1110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E2:BG1110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E2:BG1110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1:BD104857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F1:BG104857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E1:BE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:BG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F1:BF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FA899-224D-4B02-A37C-CC707859914D}">
  <dimension ref="A1:R1109"/>
  <sheetViews>
    <sheetView workbookViewId="0">
      <pane ySplit="1" topLeftCell="A2" activePane="bottomLeft" state="frozen"/>
      <selection pane="bottomLeft" activeCell="F17" sqref="F17"/>
    </sheetView>
  </sheetViews>
  <sheetFormatPr defaultColWidth="11" defaultRowHeight="13.15"/>
  <cols>
    <col min="1" max="3" width="11" style="56"/>
    <col min="4" max="4" width="11" style="60"/>
    <col min="5" max="5" width="11" style="56"/>
    <col min="6" max="7" width="11" style="60"/>
    <col min="8" max="8" width="11" style="61"/>
    <col min="9" max="11" width="11" style="56"/>
    <col min="12" max="12" width="11" style="61"/>
    <col min="13" max="13" width="11.85546875" style="60" bestFit="1" customWidth="1"/>
    <col min="14" max="14" width="11" style="60"/>
    <col min="15" max="15" width="11" style="61"/>
    <col min="16" max="16384" width="11" style="56"/>
  </cols>
  <sheetData>
    <row r="1" spans="1:18" s="55" customFormat="1" ht="52.5">
      <c r="A1" s="51" t="s">
        <v>4</v>
      </c>
      <c r="B1" s="51" t="s">
        <v>6</v>
      </c>
      <c r="C1" s="51" t="s">
        <v>2748</v>
      </c>
      <c r="D1" s="52" t="s">
        <v>2749</v>
      </c>
      <c r="E1" s="53" t="s">
        <v>2750</v>
      </c>
      <c r="F1" s="52" t="s">
        <v>2751</v>
      </c>
      <c r="G1" s="52" t="s">
        <v>2752</v>
      </c>
      <c r="H1" s="54" t="s">
        <v>2753</v>
      </c>
      <c r="I1" s="53" t="s">
        <v>2754</v>
      </c>
      <c r="J1" s="53" t="s">
        <v>2755</v>
      </c>
      <c r="K1" s="53" t="s">
        <v>2756</v>
      </c>
      <c r="L1" s="54" t="s">
        <v>2757</v>
      </c>
      <c r="M1" s="52" t="s">
        <v>2758</v>
      </c>
      <c r="N1" s="52" t="s">
        <v>2759</v>
      </c>
      <c r="O1" s="54" t="s">
        <v>2760</v>
      </c>
      <c r="P1" s="53" t="s">
        <v>2761</v>
      </c>
      <c r="Q1" s="53"/>
      <c r="R1" s="53"/>
    </row>
    <row r="2" spans="1:18">
      <c r="A2" s="56" t="s">
        <v>231</v>
      </c>
      <c r="B2" s="57" t="s">
        <v>1623</v>
      </c>
      <c r="C2" s="58">
        <v>47922</v>
      </c>
      <c r="D2" s="59">
        <v>1943901</v>
      </c>
      <c r="E2" s="56">
        <f t="shared" ref="E2:E65" si="0">C2/D2</f>
        <v>2.4652490018781819E-2</v>
      </c>
      <c r="F2" s="60">
        <v>2089012</v>
      </c>
      <c r="G2" s="60">
        <f t="shared" ref="G2:G65" si="1">E2*F2</f>
        <v>51499.347479115444</v>
      </c>
      <c r="H2" s="61">
        <v>8.9700000000000002E-2</v>
      </c>
      <c r="I2" s="62">
        <f t="shared" ref="I2:I65" si="2">G2*H2</f>
        <v>4619.4914688766557</v>
      </c>
      <c r="J2" s="62">
        <v>251954.25665734088</v>
      </c>
      <c r="K2" s="63">
        <f t="shared" ref="K2:K65" si="3">I2/J2</f>
        <v>1.8334643479189908E-2</v>
      </c>
      <c r="L2" s="61">
        <v>0.16301468013360421</v>
      </c>
      <c r="M2" s="60">
        <f t="shared" ref="M2:M65" si="4">L2*F2</f>
        <v>340539.62297526078</v>
      </c>
      <c r="N2" s="60">
        <f t="shared" ref="N2:N65" si="5">M2*K2</f>
        <v>6243.6725777891543</v>
      </c>
      <c r="O2" s="61">
        <f t="shared" ref="O2:O65" si="6">N2/G2</f>
        <v>0.12123789685531751</v>
      </c>
      <c r="P2" s="56">
        <f t="shared" ref="P2:P65" si="7">O2-H2</f>
        <v>3.1537896855317507E-2</v>
      </c>
    </row>
    <row r="3" spans="1:18">
      <c r="A3" s="56" t="s">
        <v>231</v>
      </c>
      <c r="B3" s="57" t="s">
        <v>1367</v>
      </c>
      <c r="C3" s="58">
        <v>131963</v>
      </c>
      <c r="D3" s="59">
        <v>1943901</v>
      </c>
      <c r="E3" s="56">
        <f t="shared" si="0"/>
        <v>6.7885658786121308E-2</v>
      </c>
      <c r="F3" s="60">
        <v>2089012</v>
      </c>
      <c r="G3" s="60">
        <f t="shared" si="1"/>
        <v>141813.95583211284</v>
      </c>
      <c r="H3" s="61">
        <v>0.20019999999999999</v>
      </c>
      <c r="I3" s="62">
        <f t="shared" si="2"/>
        <v>28391.153957588991</v>
      </c>
      <c r="J3" s="62">
        <v>251954.25665734088</v>
      </c>
      <c r="K3" s="63">
        <f t="shared" si="3"/>
        <v>0.11268376384766188</v>
      </c>
      <c r="L3" s="61">
        <v>0.16301468013360421</v>
      </c>
      <c r="M3" s="60">
        <f t="shared" si="4"/>
        <v>340539.62297526078</v>
      </c>
      <c r="N3" s="60">
        <f t="shared" si="5"/>
        <v>38373.286456116097</v>
      </c>
      <c r="O3" s="61">
        <f t="shared" si="6"/>
        <v>0.27058892921331734</v>
      </c>
      <c r="P3" s="56">
        <f t="shared" si="7"/>
        <v>7.0388929213317353E-2</v>
      </c>
    </row>
    <row r="4" spans="1:18">
      <c r="A4" s="56" t="s">
        <v>231</v>
      </c>
      <c r="B4" s="57" t="s">
        <v>1812</v>
      </c>
      <c r="C4" s="58">
        <v>66486</v>
      </c>
      <c r="D4" s="59">
        <v>1943901</v>
      </c>
      <c r="E4" s="56">
        <f t="shared" si="0"/>
        <v>3.4202359070755146E-2</v>
      </c>
      <c r="F4" s="60">
        <v>2089012</v>
      </c>
      <c r="G4" s="60">
        <f t="shared" si="1"/>
        <v>71449.138527116345</v>
      </c>
      <c r="H4" s="61">
        <v>4.8400000000000006E-2</v>
      </c>
      <c r="I4" s="62">
        <f t="shared" si="2"/>
        <v>3458.1383047124314</v>
      </c>
      <c r="J4" s="62">
        <v>251954.25665734088</v>
      </c>
      <c r="K4" s="63">
        <f t="shared" si="3"/>
        <v>1.3725262476575332E-2</v>
      </c>
      <c r="L4" s="61">
        <v>0.16301468013360421</v>
      </c>
      <c r="M4" s="60">
        <f t="shared" si="4"/>
        <v>340539.62297526078</v>
      </c>
      <c r="N4" s="60">
        <f t="shared" si="5"/>
        <v>4673.9957090094576</v>
      </c>
      <c r="O4" s="61">
        <f t="shared" si="6"/>
        <v>6.5417103765856952E-2</v>
      </c>
      <c r="P4" s="56">
        <f t="shared" si="7"/>
        <v>1.7017103765856946E-2</v>
      </c>
    </row>
    <row r="5" spans="1:18">
      <c r="A5" s="56" t="s">
        <v>231</v>
      </c>
      <c r="B5" s="57" t="s">
        <v>903</v>
      </c>
      <c r="C5" s="58">
        <v>138659</v>
      </c>
      <c r="D5" s="59">
        <v>1943901</v>
      </c>
      <c r="E5" s="56">
        <f t="shared" si="0"/>
        <v>7.1330278651021831E-2</v>
      </c>
      <c r="F5" s="60">
        <v>2089012</v>
      </c>
      <c r="G5" s="60">
        <f t="shared" si="1"/>
        <v>149009.80806532843</v>
      </c>
      <c r="H5" s="61">
        <v>0.111</v>
      </c>
      <c r="I5" s="62">
        <f t="shared" si="2"/>
        <v>16540.088695251456</v>
      </c>
      <c r="J5" s="62">
        <v>251954.25665734088</v>
      </c>
      <c r="K5" s="63">
        <f t="shared" si="3"/>
        <v>6.5647188956787755E-2</v>
      </c>
      <c r="L5" s="61">
        <v>0.16301468013360421</v>
      </c>
      <c r="M5" s="60">
        <f t="shared" si="4"/>
        <v>340539.62297526078</v>
      </c>
      <c r="N5" s="60">
        <f t="shared" si="5"/>
        <v>22355.468976730204</v>
      </c>
      <c r="O5" s="61">
        <f t="shared" si="6"/>
        <v>0.15002682888450664</v>
      </c>
      <c r="P5" s="56">
        <f t="shared" si="7"/>
        <v>3.9026828884506634E-2</v>
      </c>
    </row>
    <row r="6" spans="1:18">
      <c r="A6" s="56" t="s">
        <v>231</v>
      </c>
      <c r="B6" s="57" t="s">
        <v>1770</v>
      </c>
      <c r="C6" s="58">
        <v>12777</v>
      </c>
      <c r="D6" s="59">
        <v>1943901</v>
      </c>
      <c r="E6" s="56">
        <f t="shared" si="0"/>
        <v>6.5728655934638646E-3</v>
      </c>
      <c r="F6" s="60">
        <v>2089012</v>
      </c>
      <c r="G6" s="60">
        <f t="shared" si="1"/>
        <v>13730.795099133134</v>
      </c>
      <c r="H6" s="61">
        <v>0.13420000000000001</v>
      </c>
      <c r="I6" s="62">
        <f t="shared" si="2"/>
        <v>1842.6727023036669</v>
      </c>
      <c r="J6" s="62">
        <v>251954.25665734088</v>
      </c>
      <c r="K6" s="63">
        <f t="shared" si="3"/>
        <v>7.3135208221931786E-3</v>
      </c>
      <c r="L6" s="61">
        <v>0.16301468013360421</v>
      </c>
      <c r="M6" s="60">
        <f t="shared" si="4"/>
        <v>340539.62297526078</v>
      </c>
      <c r="N6" s="60">
        <f t="shared" si="5"/>
        <v>2490.543623411384</v>
      </c>
      <c r="O6" s="61">
        <f t="shared" si="6"/>
        <v>0.18138378771442154</v>
      </c>
      <c r="P6" s="56">
        <f t="shared" si="7"/>
        <v>4.7183787714421527E-2</v>
      </c>
    </row>
    <row r="7" spans="1:18">
      <c r="A7" s="56" t="s">
        <v>231</v>
      </c>
      <c r="B7" s="57" t="s">
        <v>1132</v>
      </c>
      <c r="C7" s="58">
        <v>59889</v>
      </c>
      <c r="D7" s="59">
        <v>1943901</v>
      </c>
      <c r="E7" s="56">
        <f t="shared" si="0"/>
        <v>3.0808667725362556E-2</v>
      </c>
      <c r="F7" s="60">
        <v>2089012</v>
      </c>
      <c r="G7" s="60">
        <f t="shared" si="1"/>
        <v>64359.676582295084</v>
      </c>
      <c r="H7" s="61">
        <v>0.17620000000000002</v>
      </c>
      <c r="I7" s="62">
        <f t="shared" si="2"/>
        <v>11340.175013800395</v>
      </c>
      <c r="J7" s="62">
        <v>251954.25665734088</v>
      </c>
      <c r="K7" s="63">
        <f t="shared" si="3"/>
        <v>4.5008864562360196E-2</v>
      </c>
      <c r="L7" s="61">
        <v>0.16301468013360421</v>
      </c>
      <c r="M7" s="60">
        <f t="shared" si="4"/>
        <v>340539.62297526078</v>
      </c>
      <c r="N7" s="60">
        <f t="shared" si="5"/>
        <v>15327.301768610716</v>
      </c>
      <c r="O7" s="61">
        <f t="shared" si="6"/>
        <v>0.23815069594099164</v>
      </c>
      <c r="P7" s="56">
        <f t="shared" si="7"/>
        <v>6.1950695940991618E-2</v>
      </c>
    </row>
    <row r="8" spans="1:18">
      <c r="A8" s="56" t="s">
        <v>231</v>
      </c>
      <c r="B8" s="57" t="s">
        <v>944</v>
      </c>
      <c r="C8" s="58">
        <v>50470</v>
      </c>
      <c r="D8" s="59">
        <v>1943901</v>
      </c>
      <c r="E8" s="56">
        <f t="shared" si="0"/>
        <v>2.5963256359248749E-2</v>
      </c>
      <c r="F8" s="60">
        <v>2089012</v>
      </c>
      <c r="G8" s="60">
        <f t="shared" si="1"/>
        <v>54237.554093546947</v>
      </c>
      <c r="H8" s="61">
        <v>0.157</v>
      </c>
      <c r="I8" s="62">
        <f t="shared" si="2"/>
        <v>8515.2959926868716</v>
      </c>
      <c r="J8" s="62">
        <v>251954.25665734088</v>
      </c>
      <c r="K8" s="63">
        <f t="shared" si="3"/>
        <v>3.3796991984412945E-2</v>
      </c>
      <c r="L8" s="61">
        <v>0.16301468013360421</v>
      </c>
      <c r="M8" s="60">
        <f t="shared" si="4"/>
        <v>340539.62297526078</v>
      </c>
      <c r="N8" s="60">
        <f t="shared" si="5"/>
        <v>11509.214908069895</v>
      </c>
      <c r="O8" s="61">
        <f t="shared" si="6"/>
        <v>0.21220010932313102</v>
      </c>
      <c r="P8" s="56">
        <f t="shared" si="7"/>
        <v>5.5200109323131019E-2</v>
      </c>
    </row>
    <row r="9" spans="1:18">
      <c r="A9" s="56" t="s">
        <v>231</v>
      </c>
      <c r="B9" s="57" t="s">
        <v>828</v>
      </c>
      <c r="C9" s="58">
        <v>109622</v>
      </c>
      <c r="D9" s="59">
        <v>1943901</v>
      </c>
      <c r="E9" s="56">
        <f t="shared" si="0"/>
        <v>5.6392789550496654E-2</v>
      </c>
      <c r="F9" s="60">
        <v>2089012</v>
      </c>
      <c r="G9" s="60">
        <f t="shared" si="1"/>
        <v>117805.21408446212</v>
      </c>
      <c r="H9" s="61">
        <v>0.10450000000000001</v>
      </c>
      <c r="I9" s="62">
        <f t="shared" si="2"/>
        <v>12310.644871826293</v>
      </c>
      <c r="J9" s="62">
        <v>251954.25665734088</v>
      </c>
      <c r="K9" s="63">
        <f t="shared" si="3"/>
        <v>4.8860634605466635E-2</v>
      </c>
      <c r="L9" s="61">
        <v>0.16301468013360421</v>
      </c>
      <c r="M9" s="60">
        <f t="shared" si="4"/>
        <v>340539.62297526078</v>
      </c>
      <c r="N9" s="60">
        <f t="shared" si="5"/>
        <v>16638.982086877586</v>
      </c>
      <c r="O9" s="61">
        <f t="shared" si="6"/>
        <v>0.14124147403991841</v>
      </c>
      <c r="P9" s="56">
        <f t="shared" si="7"/>
        <v>3.6741474039918398E-2</v>
      </c>
    </row>
    <row r="10" spans="1:18">
      <c r="A10" s="56" t="s">
        <v>231</v>
      </c>
      <c r="B10" s="57" t="s">
        <v>1362</v>
      </c>
      <c r="C10" s="58">
        <v>112809</v>
      </c>
      <c r="D10" s="59">
        <v>1943901</v>
      </c>
      <c r="E10" s="56">
        <f t="shared" si="0"/>
        <v>5.8032276335060272E-2</v>
      </c>
      <c r="F10" s="60">
        <v>2089012</v>
      </c>
      <c r="G10" s="60">
        <f t="shared" si="1"/>
        <v>121230.12165125692</v>
      </c>
      <c r="H10" s="61">
        <v>5.96E-2</v>
      </c>
      <c r="I10" s="62">
        <f t="shared" si="2"/>
        <v>7225.315250414913</v>
      </c>
      <c r="J10" s="62">
        <v>251954.25665734088</v>
      </c>
      <c r="K10" s="63">
        <f t="shared" si="3"/>
        <v>2.8677091414420434E-2</v>
      </c>
      <c r="L10" s="61">
        <v>0.16301468013360421</v>
      </c>
      <c r="M10" s="60">
        <f t="shared" si="4"/>
        <v>340539.62297526078</v>
      </c>
      <c r="N10" s="60">
        <f t="shared" si="5"/>
        <v>9765.6858982938229</v>
      </c>
      <c r="O10" s="61">
        <f t="shared" si="6"/>
        <v>8.0554945959608965E-2</v>
      </c>
      <c r="P10" s="56">
        <f t="shared" si="7"/>
        <v>2.0954945959608964E-2</v>
      </c>
    </row>
    <row r="11" spans="1:18">
      <c r="A11" s="56" t="s">
        <v>231</v>
      </c>
      <c r="B11" s="57" t="s">
        <v>866</v>
      </c>
      <c r="C11" s="58">
        <v>142893</v>
      </c>
      <c r="D11" s="59">
        <v>1943901</v>
      </c>
      <c r="E11" s="56">
        <f t="shared" si="0"/>
        <v>7.3508373111593653E-2</v>
      </c>
      <c r="F11" s="60">
        <v>2089012</v>
      </c>
      <c r="G11" s="60">
        <f t="shared" si="1"/>
        <v>153559.87353059647</v>
      </c>
      <c r="H11" s="61">
        <v>0.1101</v>
      </c>
      <c r="I11" s="62">
        <f t="shared" si="2"/>
        <v>16906.942075718671</v>
      </c>
      <c r="J11" s="62">
        <v>251954.25665734088</v>
      </c>
      <c r="K11" s="63">
        <f t="shared" si="3"/>
        <v>6.7103220640214067E-2</v>
      </c>
      <c r="L11" s="61">
        <v>0.16301468013360421</v>
      </c>
      <c r="M11" s="60">
        <f t="shared" si="4"/>
        <v>340539.62297526078</v>
      </c>
      <c r="N11" s="60">
        <f t="shared" si="5"/>
        <v>22851.305457244234</v>
      </c>
      <c r="O11" s="61">
        <f t="shared" si="6"/>
        <v>0.14881039513679439</v>
      </c>
      <c r="P11" s="56">
        <f t="shared" si="7"/>
        <v>3.871039513679439E-2</v>
      </c>
    </row>
    <row r="12" spans="1:18">
      <c r="A12" s="56" t="s">
        <v>231</v>
      </c>
      <c r="B12" s="57" t="s">
        <v>1627</v>
      </c>
      <c r="C12" s="58">
        <v>80397</v>
      </c>
      <c r="D12" s="59">
        <v>1943901</v>
      </c>
      <c r="E12" s="56">
        <f t="shared" si="0"/>
        <v>4.135858770585539E-2</v>
      </c>
      <c r="F12" s="60">
        <v>2089012</v>
      </c>
      <c r="G12" s="60">
        <f t="shared" si="1"/>
        <v>86398.586020584378</v>
      </c>
      <c r="H12" s="61">
        <v>0.1066</v>
      </c>
      <c r="I12" s="62">
        <f t="shared" si="2"/>
        <v>9210.0892697942945</v>
      </c>
      <c r="J12" s="62">
        <v>251954.25665734088</v>
      </c>
      <c r="K12" s="63">
        <f t="shared" si="3"/>
        <v>3.6554608729314167E-2</v>
      </c>
      <c r="L12" s="61">
        <v>0.16301468013360421</v>
      </c>
      <c r="M12" s="60">
        <f t="shared" si="4"/>
        <v>340539.62297526078</v>
      </c>
      <c r="N12" s="60">
        <f t="shared" si="5"/>
        <v>12448.292674688822</v>
      </c>
      <c r="O12" s="61">
        <f t="shared" si="6"/>
        <v>0.1440798194512469</v>
      </c>
      <c r="P12" s="56">
        <f t="shared" si="7"/>
        <v>3.7479819451246899E-2</v>
      </c>
    </row>
    <row r="13" spans="1:18">
      <c r="A13" s="56" t="s">
        <v>231</v>
      </c>
      <c r="B13" s="57" t="s">
        <v>1877</v>
      </c>
      <c r="C13" s="58">
        <v>123863</v>
      </c>
      <c r="D13" s="59">
        <v>1943901</v>
      </c>
      <c r="E13" s="56">
        <f t="shared" si="0"/>
        <v>6.3718779917290025E-2</v>
      </c>
      <c r="F13" s="60">
        <v>2089012</v>
      </c>
      <c r="G13" s="60">
        <f t="shared" si="1"/>
        <v>133109.29587257787</v>
      </c>
      <c r="H13" s="61">
        <v>0.1555</v>
      </c>
      <c r="I13" s="62">
        <f t="shared" si="2"/>
        <v>20698.495508185861</v>
      </c>
      <c r="J13" s="62">
        <v>251954.25665734088</v>
      </c>
      <c r="K13" s="63">
        <f t="shared" si="3"/>
        <v>8.2151799230508429E-2</v>
      </c>
      <c r="L13" s="61">
        <v>0.16301468013360421</v>
      </c>
      <c r="M13" s="60">
        <f t="shared" si="4"/>
        <v>340539.62297526078</v>
      </c>
      <c r="N13" s="60">
        <f t="shared" si="5"/>
        <v>27975.942736696659</v>
      </c>
      <c r="O13" s="61">
        <f t="shared" si="6"/>
        <v>0.21017271974361065</v>
      </c>
      <c r="P13" s="56">
        <f t="shared" si="7"/>
        <v>5.4672719743610654E-2</v>
      </c>
    </row>
    <row r="14" spans="1:18">
      <c r="A14" s="56" t="s">
        <v>231</v>
      </c>
      <c r="B14" s="57" t="s">
        <v>749</v>
      </c>
      <c r="C14" s="58">
        <v>47851</v>
      </c>
      <c r="D14" s="59">
        <v>1943901</v>
      </c>
      <c r="E14" s="56">
        <f t="shared" si="0"/>
        <v>2.4615965524993299E-2</v>
      </c>
      <c r="F14" s="60">
        <v>2089012</v>
      </c>
      <c r="G14" s="60">
        <f t="shared" si="1"/>
        <v>51423.047373297304</v>
      </c>
      <c r="H14" s="61">
        <v>0.25019999999999998</v>
      </c>
      <c r="I14" s="62">
        <f t="shared" si="2"/>
        <v>12866.046452798984</v>
      </c>
      <c r="J14" s="62">
        <v>251954.25665734088</v>
      </c>
      <c r="K14" s="63">
        <f t="shared" si="3"/>
        <v>5.106500927387337E-2</v>
      </c>
      <c r="L14" s="61">
        <v>0.16301468013360421</v>
      </c>
      <c r="M14" s="60">
        <f t="shared" si="4"/>
        <v>340539.62297526078</v>
      </c>
      <c r="N14" s="60">
        <f t="shared" si="5"/>
        <v>17389.659005353031</v>
      </c>
      <c r="O14" s="61">
        <f t="shared" si="6"/>
        <v>0.33816858186399595</v>
      </c>
      <c r="P14" s="56">
        <f t="shared" si="7"/>
        <v>8.7968581863995976E-2</v>
      </c>
    </row>
    <row r="15" spans="1:18">
      <c r="A15" s="56" t="s">
        <v>231</v>
      </c>
      <c r="B15" s="57" t="s">
        <v>1724</v>
      </c>
      <c r="C15" s="58">
        <v>38476</v>
      </c>
      <c r="D15" s="59">
        <v>1943901</v>
      </c>
      <c r="E15" s="56">
        <f t="shared" si="0"/>
        <v>1.9793189056438575E-2</v>
      </c>
      <c r="F15" s="60">
        <v>2089012</v>
      </c>
      <c r="G15" s="60">
        <f t="shared" si="1"/>
        <v>41348.209457168858</v>
      </c>
      <c r="H15" s="61">
        <v>0.11609999999999999</v>
      </c>
      <c r="I15" s="62">
        <f t="shared" si="2"/>
        <v>4800.5271179773044</v>
      </c>
      <c r="J15" s="62">
        <v>251954.25665734088</v>
      </c>
      <c r="K15" s="63">
        <f t="shared" si="3"/>
        <v>1.9053169339806181E-2</v>
      </c>
      <c r="L15" s="61">
        <v>0.16301468013360421</v>
      </c>
      <c r="M15" s="60">
        <f t="shared" si="4"/>
        <v>340539.62297526078</v>
      </c>
      <c r="N15" s="60">
        <f t="shared" si="5"/>
        <v>6488.3591034613955</v>
      </c>
      <c r="O15" s="61">
        <f t="shared" si="6"/>
        <v>0.15691995345487586</v>
      </c>
      <c r="P15" s="56">
        <f t="shared" si="7"/>
        <v>4.0819953454875865E-2</v>
      </c>
    </row>
    <row r="16" spans="1:18">
      <c r="A16" s="56" t="s">
        <v>231</v>
      </c>
      <c r="B16" s="57" t="s">
        <v>1576</v>
      </c>
      <c r="C16" s="58">
        <v>27353</v>
      </c>
      <c r="D16" s="59">
        <v>1943901</v>
      </c>
      <c r="E16" s="56">
        <f t="shared" si="0"/>
        <v>1.4071189839400257E-2</v>
      </c>
      <c r="F16" s="60">
        <v>2089012</v>
      </c>
      <c r="G16" s="60">
        <f t="shared" si="1"/>
        <v>29394.884428785212</v>
      </c>
      <c r="H16" s="61">
        <v>6.7400000000000002E-2</v>
      </c>
      <c r="I16" s="62">
        <f t="shared" si="2"/>
        <v>1981.2152105001232</v>
      </c>
      <c r="J16" s="62">
        <v>251954.25665734088</v>
      </c>
      <c r="K16" s="63">
        <f t="shared" si="3"/>
        <v>7.8633924934818078E-3</v>
      </c>
      <c r="L16" s="61">
        <v>0.16301468013360421</v>
      </c>
      <c r="M16" s="60">
        <f t="shared" si="4"/>
        <v>340539.62297526078</v>
      </c>
      <c r="N16" s="60">
        <f t="shared" si="5"/>
        <v>2677.7967150367904</v>
      </c>
      <c r="O16" s="61">
        <f t="shared" si="6"/>
        <v>9.1097371773114819E-2</v>
      </c>
      <c r="P16" s="56">
        <f t="shared" si="7"/>
        <v>2.3697371773114817E-2</v>
      </c>
    </row>
    <row r="17" spans="1:16">
      <c r="A17" s="56" t="s">
        <v>231</v>
      </c>
      <c r="B17" s="57" t="s">
        <v>1823</v>
      </c>
      <c r="C17" s="58">
        <v>39604</v>
      </c>
      <c r="D17" s="59">
        <v>1943901</v>
      </c>
      <c r="E17" s="56">
        <f t="shared" si="0"/>
        <v>2.037346552113508E-2</v>
      </c>
      <c r="F17" s="60">
        <v>2089012</v>
      </c>
      <c r="G17" s="60">
        <f t="shared" si="1"/>
        <v>42560.413955237433</v>
      </c>
      <c r="H17" s="61">
        <v>8.8200000000000001E-2</v>
      </c>
      <c r="I17" s="62">
        <f t="shared" si="2"/>
        <v>3753.8285108519417</v>
      </c>
      <c r="J17" s="62">
        <v>251954.25665734088</v>
      </c>
      <c r="K17" s="63">
        <f t="shared" si="3"/>
        <v>1.4898849341359485E-2</v>
      </c>
      <c r="L17" s="61">
        <v>0.16301468013360421</v>
      </c>
      <c r="M17" s="60">
        <f t="shared" si="4"/>
        <v>340539.62297526078</v>
      </c>
      <c r="N17" s="60">
        <f t="shared" si="5"/>
        <v>5073.6485374717713</v>
      </c>
      <c r="O17" s="61">
        <f t="shared" si="6"/>
        <v>0.11921050727579717</v>
      </c>
      <c r="P17" s="56">
        <f t="shared" si="7"/>
        <v>3.1010507275797169E-2</v>
      </c>
    </row>
    <row r="18" spans="1:16">
      <c r="A18" s="56" t="s">
        <v>231</v>
      </c>
      <c r="B18" s="57" t="s">
        <v>1142</v>
      </c>
      <c r="C18" s="58">
        <v>106507</v>
      </c>
      <c r="D18" s="59">
        <v>1943901</v>
      </c>
      <c r="E18" s="56">
        <f t="shared" si="0"/>
        <v>5.4790341689211541E-2</v>
      </c>
      <c r="F18" s="60">
        <v>2089012</v>
      </c>
      <c r="G18" s="60">
        <f t="shared" si="1"/>
        <v>114457.68127286318</v>
      </c>
      <c r="H18" s="61">
        <v>0.1057</v>
      </c>
      <c r="I18" s="62">
        <f t="shared" si="2"/>
        <v>12098.176910541639</v>
      </c>
      <c r="J18" s="62">
        <v>251954.25665734088</v>
      </c>
      <c r="K18" s="63">
        <f t="shared" si="3"/>
        <v>4.8017354701791061E-2</v>
      </c>
      <c r="L18" s="61">
        <v>0.16301468013360421</v>
      </c>
      <c r="M18" s="60">
        <f t="shared" si="4"/>
        <v>340539.62297526078</v>
      </c>
      <c r="N18" s="60">
        <f t="shared" si="5"/>
        <v>16351.811866417293</v>
      </c>
      <c r="O18" s="61">
        <f t="shared" si="6"/>
        <v>0.14286338570353471</v>
      </c>
      <c r="P18" s="56">
        <f t="shared" si="7"/>
        <v>3.716338570353471E-2</v>
      </c>
    </row>
    <row r="19" spans="1:16">
      <c r="A19" s="56" t="s">
        <v>231</v>
      </c>
      <c r="B19" s="57" t="s">
        <v>1737</v>
      </c>
      <c r="C19" s="58">
        <v>58254</v>
      </c>
      <c r="D19" s="59">
        <v>1943901</v>
      </c>
      <c r="E19" s="56">
        <f t="shared" si="0"/>
        <v>2.9967575509246613E-2</v>
      </c>
      <c r="F19" s="60">
        <v>2089012</v>
      </c>
      <c r="G19" s="60">
        <f t="shared" si="1"/>
        <v>62602.624849722284</v>
      </c>
      <c r="H19" s="61">
        <v>4.3500000000000004E-2</v>
      </c>
      <c r="I19" s="62">
        <f t="shared" si="2"/>
        <v>2723.2141809629197</v>
      </c>
      <c r="J19" s="62">
        <v>251954.25665734088</v>
      </c>
      <c r="K19" s="63">
        <f t="shared" si="3"/>
        <v>1.0808367427848244E-2</v>
      </c>
      <c r="L19" s="61">
        <v>0.16301468013360421</v>
      </c>
      <c r="M19" s="60">
        <f t="shared" si="4"/>
        <v>340539.62297526078</v>
      </c>
      <c r="N19" s="60">
        <f t="shared" si="5"/>
        <v>3680.6773688575299</v>
      </c>
      <c r="O19" s="61">
        <f t="shared" si="6"/>
        <v>5.879429780609044E-2</v>
      </c>
      <c r="P19" s="56">
        <f t="shared" si="7"/>
        <v>1.5294297806090436E-2</v>
      </c>
    </row>
    <row r="20" spans="1:16">
      <c r="A20" s="56" t="s">
        <v>231</v>
      </c>
      <c r="B20" s="57" t="s">
        <v>1183</v>
      </c>
      <c r="C20" s="58">
        <v>101103</v>
      </c>
      <c r="D20" s="59">
        <v>1943901</v>
      </c>
      <c r="E20" s="56">
        <f t="shared" si="0"/>
        <v>5.2010364725364099E-2</v>
      </c>
      <c r="F20" s="60">
        <v>2089012</v>
      </c>
      <c r="G20" s="60">
        <f t="shared" si="1"/>
        <v>108650.2760356623</v>
      </c>
      <c r="H20" s="61">
        <v>0.12909999999999999</v>
      </c>
      <c r="I20" s="62">
        <f t="shared" si="2"/>
        <v>14026.750636204002</v>
      </c>
      <c r="J20" s="62">
        <v>251954.25665734088</v>
      </c>
      <c r="K20" s="63">
        <f t="shared" si="3"/>
        <v>5.567181448845477E-2</v>
      </c>
      <c r="L20" s="61">
        <v>0.16301468013360421</v>
      </c>
      <c r="M20" s="60">
        <f t="shared" si="4"/>
        <v>340539.62297526078</v>
      </c>
      <c r="N20" s="60">
        <f t="shared" si="5"/>
        <v>18958.458716247049</v>
      </c>
      <c r="O20" s="61">
        <f t="shared" si="6"/>
        <v>0.17449066314405229</v>
      </c>
      <c r="P20" s="56">
        <f t="shared" si="7"/>
        <v>4.5390663144052296E-2</v>
      </c>
    </row>
    <row r="21" spans="1:16">
      <c r="A21" s="56" t="s">
        <v>231</v>
      </c>
      <c r="B21" s="57" t="s">
        <v>1772</v>
      </c>
      <c r="C21" s="58">
        <v>23715</v>
      </c>
      <c r="D21" s="59">
        <v>1943901</v>
      </c>
      <c r="E21" s="56">
        <f t="shared" si="0"/>
        <v>1.2199695354856035E-2</v>
      </c>
      <c r="F21" s="60">
        <v>2089012</v>
      </c>
      <c r="G21" s="60">
        <f t="shared" si="1"/>
        <v>25485.309992638515</v>
      </c>
      <c r="H21" s="61">
        <v>5.7599999999999998E-2</v>
      </c>
      <c r="I21" s="62">
        <f t="shared" si="2"/>
        <v>1467.9538555759784</v>
      </c>
      <c r="J21" s="62">
        <v>251954.25665734088</v>
      </c>
      <c r="K21" s="63">
        <f t="shared" si="3"/>
        <v>5.8262713043677741E-3</v>
      </c>
      <c r="L21" s="61">
        <v>0.16301468013360421</v>
      </c>
      <c r="M21" s="60">
        <f t="shared" si="4"/>
        <v>340539.62297526078</v>
      </c>
      <c r="N21" s="60">
        <f t="shared" si="5"/>
        <v>1984.0762333409825</v>
      </c>
      <c r="O21" s="61">
        <f t="shared" si="6"/>
        <v>7.7851759853581809E-2</v>
      </c>
      <c r="P21" s="56">
        <f t="shared" si="7"/>
        <v>2.0251759853581811E-2</v>
      </c>
    </row>
    <row r="22" spans="1:16">
      <c r="A22" s="56" t="s">
        <v>231</v>
      </c>
      <c r="B22" s="57" t="s">
        <v>232</v>
      </c>
      <c r="C22" s="58">
        <v>345944</v>
      </c>
      <c r="D22" s="59">
        <v>1943901</v>
      </c>
      <c r="E22" s="56">
        <f t="shared" si="0"/>
        <v>0.17796379548135424</v>
      </c>
      <c r="F22" s="60">
        <v>2089012</v>
      </c>
      <c r="G22" s="60">
        <f t="shared" si="1"/>
        <v>371768.50432609482</v>
      </c>
      <c r="H22" s="61">
        <v>0.13539999999999999</v>
      </c>
      <c r="I22" s="62">
        <f t="shared" si="2"/>
        <v>50337.455485753235</v>
      </c>
      <c r="J22" s="62">
        <v>251954.25665734088</v>
      </c>
      <c r="K22" s="63">
        <f t="shared" si="3"/>
        <v>0.19978807325415596</v>
      </c>
      <c r="L22" s="61">
        <v>0.16301468013360421</v>
      </c>
      <c r="M22" s="60">
        <f t="shared" si="4"/>
        <v>340539.62297526078</v>
      </c>
      <c r="N22" s="60">
        <f t="shared" si="5"/>
        <v>68035.755140924055</v>
      </c>
      <c r="O22" s="61">
        <f t="shared" si="6"/>
        <v>0.18300569937803782</v>
      </c>
      <c r="P22" s="56">
        <f t="shared" si="7"/>
        <v>4.7605699378037825E-2</v>
      </c>
    </row>
    <row r="23" spans="1:16">
      <c r="A23" s="56" t="s">
        <v>231</v>
      </c>
      <c r="B23" s="57" t="s">
        <v>1869</v>
      </c>
      <c r="C23" s="58">
        <v>77344</v>
      </c>
      <c r="D23" s="59">
        <v>1943901</v>
      </c>
      <c r="E23" s="56">
        <f t="shared" si="0"/>
        <v>3.9788034472948985E-2</v>
      </c>
      <c r="F23" s="60">
        <v>2089012</v>
      </c>
      <c r="G23" s="60">
        <f t="shared" si="1"/>
        <v>83117.681470404103</v>
      </c>
      <c r="H23" s="61">
        <v>8.2300000000000012E-2</v>
      </c>
      <c r="I23" s="62">
        <f t="shared" si="2"/>
        <v>6840.585185014259</v>
      </c>
      <c r="J23" s="62">
        <v>251954.25665734088</v>
      </c>
      <c r="K23" s="63">
        <f t="shared" si="3"/>
        <v>2.7150107625756412E-2</v>
      </c>
      <c r="L23" s="61">
        <v>0.16301468013360421</v>
      </c>
      <c r="M23" s="60">
        <f t="shared" si="4"/>
        <v>340539.62297526078</v>
      </c>
      <c r="N23" s="60">
        <f t="shared" si="5"/>
        <v>9245.6874146128412</v>
      </c>
      <c r="O23" s="61">
        <f t="shared" si="6"/>
        <v>0.11123610826301709</v>
      </c>
      <c r="P23" s="56">
        <f t="shared" si="7"/>
        <v>2.8936108263017082E-2</v>
      </c>
    </row>
    <row r="24" spans="1:16">
      <c r="A24" s="56" t="s">
        <v>1999</v>
      </c>
      <c r="B24" s="57" t="s">
        <v>2001</v>
      </c>
      <c r="C24" s="58">
        <v>12687</v>
      </c>
      <c r="D24" s="59">
        <v>12687</v>
      </c>
      <c r="E24" s="56">
        <f t="shared" si="0"/>
        <v>1</v>
      </c>
      <c r="F24" s="60">
        <v>15734</v>
      </c>
      <c r="G24" s="60">
        <f t="shared" si="1"/>
        <v>15734</v>
      </c>
      <c r="H24" s="61">
        <v>0.71195509247111544</v>
      </c>
      <c r="I24" s="62">
        <f t="shared" si="2"/>
        <v>11201.90142494053</v>
      </c>
      <c r="J24" s="62">
        <v>11201.90142494053</v>
      </c>
      <c r="K24" s="63">
        <f t="shared" si="3"/>
        <v>1</v>
      </c>
      <c r="L24" s="61">
        <v>0.92349125025597256</v>
      </c>
      <c r="M24" s="60">
        <f t="shared" si="4"/>
        <v>14530.211331527473</v>
      </c>
      <c r="N24" s="60">
        <f t="shared" si="5"/>
        <v>14530.211331527473</v>
      </c>
      <c r="O24" s="61">
        <f t="shared" si="6"/>
        <v>0.92349125025597256</v>
      </c>
      <c r="P24" s="56">
        <f t="shared" si="7"/>
        <v>0.21153615778485713</v>
      </c>
    </row>
    <row r="25" spans="1:16">
      <c r="A25" s="56" t="s">
        <v>2094</v>
      </c>
      <c r="B25" s="57" t="s">
        <v>2096</v>
      </c>
      <c r="C25" s="58">
        <v>9169</v>
      </c>
      <c r="D25" s="59">
        <v>9169</v>
      </c>
      <c r="E25" s="56">
        <f t="shared" si="0"/>
        <v>1</v>
      </c>
      <c r="F25" s="60">
        <v>11655</v>
      </c>
      <c r="G25" s="60">
        <f t="shared" si="1"/>
        <v>11655</v>
      </c>
      <c r="H25" s="61">
        <v>0.45140000000000002</v>
      </c>
      <c r="I25" s="62">
        <f t="shared" si="2"/>
        <v>5261.067</v>
      </c>
      <c r="J25" s="62">
        <v>5261.067</v>
      </c>
      <c r="K25" s="63">
        <f t="shared" si="3"/>
        <v>1</v>
      </c>
      <c r="L25" s="61">
        <v>0.62805949316308685</v>
      </c>
      <c r="M25" s="60">
        <f t="shared" si="4"/>
        <v>7320.033392815777</v>
      </c>
      <c r="N25" s="60">
        <f t="shared" si="5"/>
        <v>7320.033392815777</v>
      </c>
      <c r="O25" s="61">
        <f t="shared" si="6"/>
        <v>0.62805949316308685</v>
      </c>
      <c r="P25" s="56">
        <f t="shared" si="7"/>
        <v>0.17665949316308682</v>
      </c>
    </row>
    <row r="26" spans="1:16">
      <c r="A26" s="56" t="s">
        <v>125</v>
      </c>
      <c r="B26" s="57" t="s">
        <v>127</v>
      </c>
      <c r="C26" s="58">
        <v>104228</v>
      </c>
      <c r="D26" s="59">
        <v>104228</v>
      </c>
      <c r="E26" s="56">
        <f t="shared" si="0"/>
        <v>1</v>
      </c>
      <c r="F26" s="60">
        <v>144111</v>
      </c>
      <c r="G26" s="60">
        <f t="shared" si="1"/>
        <v>144111</v>
      </c>
      <c r="H26" s="61">
        <v>0.36766188425184726</v>
      </c>
      <c r="I26" s="62">
        <f t="shared" si="2"/>
        <v>52984.121801417961</v>
      </c>
      <c r="J26" s="62">
        <v>52984.121801417961</v>
      </c>
      <c r="K26" s="63">
        <f t="shared" si="3"/>
        <v>1</v>
      </c>
      <c r="L26" s="61">
        <v>0.49595090194654101</v>
      </c>
      <c r="M26" s="60">
        <f t="shared" si="4"/>
        <v>71471.980430417971</v>
      </c>
      <c r="N26" s="60">
        <f t="shared" si="5"/>
        <v>71471.980430417971</v>
      </c>
      <c r="O26" s="61">
        <f t="shared" si="6"/>
        <v>0.49595090194654101</v>
      </c>
      <c r="P26" s="56">
        <f t="shared" si="7"/>
        <v>0.12828901769469375</v>
      </c>
    </row>
    <row r="27" spans="1:16">
      <c r="A27" s="56" t="s">
        <v>2054</v>
      </c>
      <c r="B27" s="57" t="s">
        <v>2056</v>
      </c>
      <c r="C27" s="58">
        <v>8352</v>
      </c>
      <c r="D27" s="59">
        <v>8352</v>
      </c>
      <c r="E27" s="56">
        <f t="shared" si="0"/>
        <v>1</v>
      </c>
      <c r="F27" s="60">
        <v>11078</v>
      </c>
      <c r="G27" s="60">
        <f t="shared" si="1"/>
        <v>11078</v>
      </c>
      <c r="H27" s="61">
        <v>0.68729999999999991</v>
      </c>
      <c r="I27" s="62">
        <f t="shared" si="2"/>
        <v>7613.9093999999986</v>
      </c>
      <c r="J27" s="62">
        <v>7613.9093999999986</v>
      </c>
      <c r="K27" s="63">
        <f t="shared" si="3"/>
        <v>1</v>
      </c>
      <c r="L27" s="61">
        <v>0.68795875315780608</v>
      </c>
      <c r="M27" s="60">
        <f t="shared" si="4"/>
        <v>7621.2070674821762</v>
      </c>
      <c r="N27" s="60">
        <f t="shared" si="5"/>
        <v>7621.2070674821762</v>
      </c>
      <c r="O27" s="61">
        <f t="shared" si="6"/>
        <v>0.68795875315780608</v>
      </c>
      <c r="P27" s="56">
        <f t="shared" si="7"/>
        <v>6.5875315780616894E-4</v>
      </c>
    </row>
    <row r="28" spans="1:16">
      <c r="A28" s="56" t="s">
        <v>2513</v>
      </c>
      <c r="B28" s="57" t="s">
        <v>2515</v>
      </c>
      <c r="C28" s="58">
        <v>2029</v>
      </c>
      <c r="D28" s="59">
        <v>2029</v>
      </c>
      <c r="E28" s="56">
        <f t="shared" si="0"/>
        <v>1</v>
      </c>
      <c r="F28" s="60">
        <v>2578</v>
      </c>
      <c r="G28" s="60">
        <f t="shared" si="1"/>
        <v>2578</v>
      </c>
      <c r="H28" s="61">
        <v>0.57889999999999997</v>
      </c>
      <c r="I28" s="62">
        <f t="shared" si="2"/>
        <v>1492.4041999999999</v>
      </c>
      <c r="J28" s="62">
        <v>1492.4041999999999</v>
      </c>
      <c r="K28" s="63">
        <f t="shared" si="3"/>
        <v>1</v>
      </c>
      <c r="L28" s="61">
        <v>0.7209329046572418</v>
      </c>
      <c r="M28" s="60">
        <f t="shared" si="4"/>
        <v>1858.5650282063693</v>
      </c>
      <c r="N28" s="60">
        <f t="shared" si="5"/>
        <v>1858.5650282063693</v>
      </c>
      <c r="O28" s="61">
        <f t="shared" si="6"/>
        <v>0.7209329046572418</v>
      </c>
      <c r="P28" s="56">
        <f t="shared" si="7"/>
        <v>0.14203290465724183</v>
      </c>
    </row>
    <row r="29" spans="1:16">
      <c r="A29" s="56" t="s">
        <v>2058</v>
      </c>
      <c r="B29" s="57" t="s">
        <v>2060</v>
      </c>
      <c r="C29" s="58">
        <v>7715</v>
      </c>
      <c r="D29" s="59">
        <v>7715</v>
      </c>
      <c r="E29" s="56">
        <f t="shared" si="0"/>
        <v>1</v>
      </c>
      <c r="F29" s="60">
        <v>9822</v>
      </c>
      <c r="G29" s="60">
        <f t="shared" si="1"/>
        <v>9822</v>
      </c>
      <c r="H29" s="61">
        <v>0.70210000000000006</v>
      </c>
      <c r="I29" s="62">
        <f t="shared" si="2"/>
        <v>6896.0262000000002</v>
      </c>
      <c r="J29" s="62">
        <v>6896.0262000000002</v>
      </c>
      <c r="K29" s="63">
        <f t="shared" si="3"/>
        <v>1</v>
      </c>
      <c r="L29" s="61">
        <v>0.74324310489154233</v>
      </c>
      <c r="M29" s="60">
        <f t="shared" si="4"/>
        <v>7300.1337762447283</v>
      </c>
      <c r="N29" s="60">
        <f t="shared" si="5"/>
        <v>7300.1337762447283</v>
      </c>
      <c r="O29" s="61">
        <f t="shared" si="6"/>
        <v>0.74324310489154233</v>
      </c>
      <c r="P29" s="56">
        <f t="shared" si="7"/>
        <v>4.114310489154227E-2</v>
      </c>
    </row>
    <row r="30" spans="1:16">
      <c r="A30" s="56" t="s">
        <v>2405</v>
      </c>
      <c r="B30" s="57" t="s">
        <v>2407</v>
      </c>
      <c r="C30" s="58">
        <v>2300</v>
      </c>
      <c r="D30" s="59">
        <v>2300</v>
      </c>
      <c r="E30" s="56">
        <f t="shared" si="0"/>
        <v>1</v>
      </c>
      <c r="F30" s="60">
        <v>2875</v>
      </c>
      <c r="G30" s="60">
        <f t="shared" si="1"/>
        <v>2875</v>
      </c>
      <c r="H30" s="61">
        <v>0.68730000000000002</v>
      </c>
      <c r="I30" s="62">
        <f t="shared" si="2"/>
        <v>1975.9875</v>
      </c>
      <c r="J30" s="62">
        <v>1975.9875</v>
      </c>
      <c r="K30" s="63">
        <f t="shared" si="3"/>
        <v>1</v>
      </c>
      <c r="L30" s="61">
        <v>0.78154077251950882</v>
      </c>
      <c r="M30" s="60">
        <f t="shared" si="4"/>
        <v>2246.929720993588</v>
      </c>
      <c r="N30" s="60">
        <f t="shared" si="5"/>
        <v>2246.929720993588</v>
      </c>
      <c r="O30" s="61">
        <f t="shared" si="6"/>
        <v>0.78154077251950893</v>
      </c>
      <c r="P30" s="56">
        <f t="shared" si="7"/>
        <v>9.4240772519508909E-2</v>
      </c>
    </row>
    <row r="31" spans="1:16">
      <c r="A31" s="56" t="s">
        <v>187</v>
      </c>
      <c r="B31" s="57" t="s">
        <v>189</v>
      </c>
      <c r="C31" s="58">
        <v>114825</v>
      </c>
      <c r="D31" s="59">
        <v>114825</v>
      </c>
      <c r="E31" s="56">
        <f t="shared" si="0"/>
        <v>1</v>
      </c>
      <c r="F31" s="60">
        <v>148480</v>
      </c>
      <c r="G31" s="60">
        <f t="shared" si="1"/>
        <v>148480</v>
      </c>
      <c r="H31" s="61">
        <v>0.32510000000000006</v>
      </c>
      <c r="I31" s="62">
        <f t="shared" si="2"/>
        <v>48270.848000000005</v>
      </c>
      <c r="J31" s="62">
        <v>48270.848000000005</v>
      </c>
      <c r="K31" s="63">
        <f t="shared" si="3"/>
        <v>1</v>
      </c>
      <c r="L31" s="61">
        <v>0.41692022476379659</v>
      </c>
      <c r="M31" s="60">
        <f t="shared" si="4"/>
        <v>61904.314972928514</v>
      </c>
      <c r="N31" s="60">
        <f t="shared" si="5"/>
        <v>61904.314972928514</v>
      </c>
      <c r="O31" s="61">
        <f t="shared" si="6"/>
        <v>0.41692022476379659</v>
      </c>
      <c r="P31" s="56">
        <f t="shared" si="7"/>
        <v>9.1820224763796532E-2</v>
      </c>
    </row>
    <row r="32" spans="1:16">
      <c r="A32" s="56" t="s">
        <v>887</v>
      </c>
      <c r="B32" s="57" t="s">
        <v>889</v>
      </c>
      <c r="C32" s="58">
        <v>28058</v>
      </c>
      <c r="D32" s="59">
        <v>29168</v>
      </c>
      <c r="E32" s="56">
        <f t="shared" si="0"/>
        <v>0.96194459681843114</v>
      </c>
      <c r="F32" s="60">
        <v>34721</v>
      </c>
      <c r="G32" s="60">
        <f t="shared" si="1"/>
        <v>33399.67834613275</v>
      </c>
      <c r="H32" s="61">
        <v>0.2923</v>
      </c>
      <c r="I32" s="62">
        <f t="shared" si="2"/>
        <v>9762.7259805746035</v>
      </c>
      <c r="J32" s="62">
        <v>10134.810158303622</v>
      </c>
      <c r="K32" s="63">
        <f t="shared" si="3"/>
        <v>0.96328651726898273</v>
      </c>
      <c r="L32" s="61">
        <v>0.45226104692198088</v>
      </c>
      <c r="M32" s="60">
        <f t="shared" si="4"/>
        <v>15702.955810178099</v>
      </c>
      <c r="N32" s="60">
        <f t="shared" si="5"/>
        <v>15126.445613215197</v>
      </c>
      <c r="O32" s="61">
        <f t="shared" si="6"/>
        <v>0.45289195472047544</v>
      </c>
      <c r="P32" s="56">
        <f t="shared" si="7"/>
        <v>0.16059195472047544</v>
      </c>
    </row>
    <row r="33" spans="1:16">
      <c r="A33" s="56" t="s">
        <v>887</v>
      </c>
      <c r="B33" s="57" t="s">
        <v>2734</v>
      </c>
      <c r="C33" s="58">
        <v>1110</v>
      </c>
      <c r="D33" s="59">
        <v>29168</v>
      </c>
      <c r="E33" s="56">
        <f t="shared" si="0"/>
        <v>3.8055403181568845E-2</v>
      </c>
      <c r="F33" s="60">
        <v>34721</v>
      </c>
      <c r="G33" s="60">
        <f t="shared" si="1"/>
        <v>1321.3216538672518</v>
      </c>
      <c r="H33" s="61">
        <v>0.28160000000000002</v>
      </c>
      <c r="I33" s="62">
        <f t="shared" si="2"/>
        <v>372.08417772901811</v>
      </c>
      <c r="J33" s="62">
        <v>10134.810158303622</v>
      </c>
      <c r="K33" s="63">
        <f t="shared" si="3"/>
        <v>3.6713482731017238E-2</v>
      </c>
      <c r="L33" s="61">
        <v>0.45226104692198088</v>
      </c>
      <c r="M33" s="60">
        <f t="shared" si="4"/>
        <v>15702.955810178099</v>
      </c>
      <c r="N33" s="60">
        <f t="shared" si="5"/>
        <v>576.51019696290041</v>
      </c>
      <c r="O33" s="61">
        <f t="shared" si="6"/>
        <v>0.43631328925516888</v>
      </c>
      <c r="P33" s="56">
        <f t="shared" si="7"/>
        <v>0.15471328925516886</v>
      </c>
    </row>
    <row r="34" spans="1:16">
      <c r="A34" s="56" t="s">
        <v>721</v>
      </c>
      <c r="B34" s="57" t="s">
        <v>723</v>
      </c>
      <c r="C34" s="58">
        <v>27513</v>
      </c>
      <c r="D34" s="59">
        <v>33437</v>
      </c>
      <c r="E34" s="56">
        <f t="shared" si="0"/>
        <v>0.82283099560367257</v>
      </c>
      <c r="F34" s="60">
        <v>43893</v>
      </c>
      <c r="G34" s="60">
        <f t="shared" si="1"/>
        <v>36116.520890031999</v>
      </c>
      <c r="H34" s="61">
        <v>0.23310000000000003</v>
      </c>
      <c r="I34" s="62">
        <f t="shared" si="2"/>
        <v>8418.7610194664594</v>
      </c>
      <c r="J34" s="62">
        <v>10713.39574753417</v>
      </c>
      <c r="K34" s="63">
        <f t="shared" si="3"/>
        <v>0.78581630118575141</v>
      </c>
      <c r="L34" s="61">
        <v>0.42496571072061895</v>
      </c>
      <c r="M34" s="60">
        <f t="shared" si="4"/>
        <v>18653.019940660128</v>
      </c>
      <c r="N34" s="60">
        <f t="shared" si="5"/>
        <v>14657.847135713606</v>
      </c>
      <c r="O34" s="61">
        <f t="shared" si="6"/>
        <v>0.40584881307764908</v>
      </c>
      <c r="P34" s="56">
        <f t="shared" si="7"/>
        <v>0.17274881307764905</v>
      </c>
    </row>
    <row r="35" spans="1:16">
      <c r="A35" s="56" t="s">
        <v>721</v>
      </c>
      <c r="B35" s="57" t="s">
        <v>2143</v>
      </c>
      <c r="C35" s="58">
        <v>3088</v>
      </c>
      <c r="D35" s="59">
        <v>33437</v>
      </c>
      <c r="E35" s="56">
        <f t="shared" si="0"/>
        <v>9.2352782845350964E-2</v>
      </c>
      <c r="F35" s="60">
        <v>43893</v>
      </c>
      <c r="G35" s="60">
        <f t="shared" si="1"/>
        <v>4053.6406974309898</v>
      </c>
      <c r="H35" s="61">
        <v>0.34399999999999997</v>
      </c>
      <c r="I35" s="62">
        <f t="shared" si="2"/>
        <v>1394.4523999162604</v>
      </c>
      <c r="J35" s="62">
        <v>10713.39574753417</v>
      </c>
      <c r="K35" s="63">
        <f t="shared" si="3"/>
        <v>0.13015970218753584</v>
      </c>
      <c r="L35" s="61">
        <v>0.42496571072061895</v>
      </c>
      <c r="M35" s="60">
        <f t="shared" si="4"/>
        <v>18653.019940660128</v>
      </c>
      <c r="N35" s="60">
        <f t="shared" si="5"/>
        <v>2427.8715203744896</v>
      </c>
      <c r="O35" s="61">
        <f t="shared" si="6"/>
        <v>0.59893604332351469</v>
      </c>
      <c r="P35" s="56">
        <f t="shared" si="7"/>
        <v>0.25493604332351472</v>
      </c>
    </row>
    <row r="36" spans="1:16">
      <c r="A36" s="56" t="s">
        <v>721</v>
      </c>
      <c r="B36" s="57" t="s">
        <v>2563</v>
      </c>
      <c r="C36" s="58">
        <v>2836</v>
      </c>
      <c r="D36" s="59">
        <v>33437</v>
      </c>
      <c r="E36" s="56">
        <f t="shared" si="0"/>
        <v>8.481622155097647E-2</v>
      </c>
      <c r="F36" s="60">
        <v>43893</v>
      </c>
      <c r="G36" s="60">
        <f t="shared" si="1"/>
        <v>3722.8384125370103</v>
      </c>
      <c r="H36" s="61">
        <v>0.24180000000000001</v>
      </c>
      <c r="I36" s="62">
        <f t="shared" si="2"/>
        <v>900.18232815144916</v>
      </c>
      <c r="J36" s="62">
        <v>10713.39574753417</v>
      </c>
      <c r="K36" s="63">
        <f t="shared" si="3"/>
        <v>8.4023996626712685E-2</v>
      </c>
      <c r="L36" s="61">
        <v>0.42496571072061895</v>
      </c>
      <c r="M36" s="60">
        <f t="shared" si="4"/>
        <v>18653.019940660128</v>
      </c>
      <c r="N36" s="60">
        <f t="shared" si="5"/>
        <v>1567.3012845720311</v>
      </c>
      <c r="O36" s="61">
        <f t="shared" si="6"/>
        <v>0.42099632347565663</v>
      </c>
      <c r="P36" s="56">
        <f t="shared" si="7"/>
        <v>0.17919632347565662</v>
      </c>
    </row>
    <row r="37" spans="1:16">
      <c r="A37" s="56" t="s">
        <v>1239</v>
      </c>
      <c r="B37" s="57" t="s">
        <v>1241</v>
      </c>
      <c r="C37" s="58">
        <v>13475</v>
      </c>
      <c r="D37" s="59">
        <v>14653</v>
      </c>
      <c r="E37" s="56">
        <f t="shared" si="0"/>
        <v>0.91960690643554222</v>
      </c>
      <c r="F37" s="60">
        <v>16206</v>
      </c>
      <c r="G37" s="60">
        <f t="shared" si="1"/>
        <v>14903.149525694396</v>
      </c>
      <c r="H37" s="61">
        <v>0.32030000000000003</v>
      </c>
      <c r="I37" s="62">
        <f t="shared" si="2"/>
        <v>4773.4787930799157</v>
      </c>
      <c r="J37" s="62">
        <v>5487.4408529993862</v>
      </c>
      <c r="K37" s="63">
        <f t="shared" si="3"/>
        <v>0.86989161632070711</v>
      </c>
      <c r="L37" s="61">
        <v>0.46855405169673831</v>
      </c>
      <c r="M37" s="60">
        <f t="shared" si="4"/>
        <v>7593.3869617973405</v>
      </c>
      <c r="N37" s="60">
        <f t="shared" si="5"/>
        <v>6605.423657546472</v>
      </c>
      <c r="O37" s="61">
        <f t="shared" si="6"/>
        <v>0.44322333652749818</v>
      </c>
      <c r="P37" s="56">
        <f t="shared" si="7"/>
        <v>0.12292333652749815</v>
      </c>
    </row>
    <row r="38" spans="1:16">
      <c r="A38" s="56" t="s">
        <v>1239</v>
      </c>
      <c r="B38" s="57" t="s">
        <v>2456</v>
      </c>
      <c r="C38" s="58">
        <v>1178</v>
      </c>
      <c r="D38" s="59">
        <v>14653</v>
      </c>
      <c r="E38" s="56">
        <f t="shared" si="0"/>
        <v>8.0393093564457785E-2</v>
      </c>
      <c r="F38" s="60">
        <v>16206</v>
      </c>
      <c r="G38" s="60">
        <f t="shared" si="1"/>
        <v>1302.8504743056028</v>
      </c>
      <c r="H38" s="61">
        <v>0.54799999999999993</v>
      </c>
      <c r="I38" s="62">
        <f t="shared" si="2"/>
        <v>713.96205991947022</v>
      </c>
      <c r="J38" s="62">
        <v>5487.4408529993862</v>
      </c>
      <c r="K38" s="63">
        <f t="shared" si="3"/>
        <v>0.13010838367929287</v>
      </c>
      <c r="L38" s="61">
        <v>0.46855405169673831</v>
      </c>
      <c r="M38" s="60">
        <f t="shared" si="4"/>
        <v>7593.3869617973405</v>
      </c>
      <c r="N38" s="60">
        <f t="shared" si="5"/>
        <v>987.9633042508683</v>
      </c>
      <c r="O38" s="61">
        <f t="shared" si="6"/>
        <v>0.75830904906983743</v>
      </c>
      <c r="P38" s="56">
        <f t="shared" si="7"/>
        <v>0.21030904906983749</v>
      </c>
    </row>
    <row r="39" spans="1:16">
      <c r="A39" s="56" t="s">
        <v>530</v>
      </c>
      <c r="B39" s="57" t="s">
        <v>532</v>
      </c>
      <c r="C39" s="58">
        <v>37599</v>
      </c>
      <c r="D39" s="59">
        <v>43173</v>
      </c>
      <c r="E39" s="56">
        <f t="shared" si="0"/>
        <v>0.87089152942811476</v>
      </c>
      <c r="F39" s="60">
        <v>46709</v>
      </c>
      <c r="G39" s="60">
        <f t="shared" si="1"/>
        <v>40678.472448057815</v>
      </c>
      <c r="H39" s="61">
        <v>0.35800000000000004</v>
      </c>
      <c r="I39" s="62">
        <f t="shared" si="2"/>
        <v>14562.8931364047</v>
      </c>
      <c r="J39" s="62">
        <v>16617.453410177659</v>
      </c>
      <c r="K39" s="63">
        <f t="shared" si="3"/>
        <v>0.87636130380154365</v>
      </c>
      <c r="L39" s="61">
        <v>0.49243672444610315</v>
      </c>
      <c r="M39" s="60">
        <f t="shared" si="4"/>
        <v>23001.226962153032</v>
      </c>
      <c r="N39" s="60">
        <f t="shared" si="5"/>
        <v>20157.385249587649</v>
      </c>
      <c r="O39" s="61">
        <f t="shared" si="6"/>
        <v>0.49552955252502506</v>
      </c>
      <c r="P39" s="56">
        <f t="shared" si="7"/>
        <v>0.13752955252502502</v>
      </c>
    </row>
    <row r="40" spans="1:16">
      <c r="A40" s="56" t="s">
        <v>530</v>
      </c>
      <c r="B40" s="57" t="s">
        <v>2699</v>
      </c>
      <c r="C40" s="58">
        <v>1281</v>
      </c>
      <c r="D40" s="59">
        <v>43173</v>
      </c>
      <c r="E40" s="56">
        <f t="shared" si="0"/>
        <v>2.9671322354249182E-2</v>
      </c>
      <c r="F40" s="60">
        <v>46709</v>
      </c>
      <c r="G40" s="60">
        <f t="shared" si="1"/>
        <v>1385.9177958446251</v>
      </c>
      <c r="H40" s="61">
        <v>0.34820000000000001</v>
      </c>
      <c r="I40" s="62">
        <f t="shared" si="2"/>
        <v>482.57657651309847</v>
      </c>
      <c r="J40" s="62">
        <v>16617.453410177659</v>
      </c>
      <c r="K40" s="63">
        <f t="shared" si="3"/>
        <v>2.9040344786977753E-2</v>
      </c>
      <c r="L40" s="61">
        <v>0.49243672444610315</v>
      </c>
      <c r="M40" s="60">
        <f t="shared" si="4"/>
        <v>23001.226962153032</v>
      </c>
      <c r="N40" s="60">
        <f t="shared" si="5"/>
        <v>667.96356150445297</v>
      </c>
      <c r="O40" s="61">
        <f t="shared" si="6"/>
        <v>0.48196477706484275</v>
      </c>
      <c r="P40" s="56">
        <f t="shared" si="7"/>
        <v>0.13376477706484274</v>
      </c>
    </row>
    <row r="41" spans="1:16">
      <c r="A41" s="56" t="s">
        <v>530</v>
      </c>
      <c r="B41" s="57" t="s">
        <v>2451</v>
      </c>
      <c r="C41" s="58">
        <v>1297</v>
      </c>
      <c r="D41" s="59">
        <v>43173</v>
      </c>
      <c r="E41" s="56">
        <f t="shared" si="0"/>
        <v>3.004192435086744E-2</v>
      </c>
      <c r="F41" s="60">
        <v>46709</v>
      </c>
      <c r="G41" s="60">
        <f t="shared" si="1"/>
        <v>1403.2282445046674</v>
      </c>
      <c r="H41" s="61">
        <v>0.36259999999999998</v>
      </c>
      <c r="I41" s="62">
        <f t="shared" si="2"/>
        <v>508.81056145739234</v>
      </c>
      <c r="J41" s="62">
        <v>16617.453410177659</v>
      </c>
      <c r="K41" s="63">
        <f t="shared" si="3"/>
        <v>3.0619045463714804E-2</v>
      </c>
      <c r="L41" s="61">
        <v>0.49243672444610315</v>
      </c>
      <c r="M41" s="60">
        <f t="shared" si="4"/>
        <v>23001.226962153032</v>
      </c>
      <c r="N41" s="60">
        <f t="shared" si="5"/>
        <v>704.27561407538644</v>
      </c>
      <c r="O41" s="61">
        <f t="shared" si="6"/>
        <v>0.50189669202674314</v>
      </c>
      <c r="P41" s="56">
        <f t="shared" si="7"/>
        <v>0.13929669202674316</v>
      </c>
    </row>
    <row r="42" spans="1:16">
      <c r="A42" s="56" t="s">
        <v>530</v>
      </c>
      <c r="B42" s="57" t="s">
        <v>2509</v>
      </c>
      <c r="C42" s="58">
        <v>2996</v>
      </c>
      <c r="D42" s="59">
        <v>43173</v>
      </c>
      <c r="E42" s="56">
        <f t="shared" si="0"/>
        <v>6.9395223866768579E-2</v>
      </c>
      <c r="F42" s="60">
        <v>46709</v>
      </c>
      <c r="G42" s="60">
        <f t="shared" si="1"/>
        <v>3241.3815115928937</v>
      </c>
      <c r="H42" s="61">
        <v>0.32799999999999996</v>
      </c>
      <c r="I42" s="62">
        <f t="shared" si="2"/>
        <v>1063.173135802469</v>
      </c>
      <c r="J42" s="62">
        <v>16617.453410177659</v>
      </c>
      <c r="K42" s="63">
        <f t="shared" si="3"/>
        <v>6.3979305947763895E-2</v>
      </c>
      <c r="L42" s="61">
        <v>0.49243672444610315</v>
      </c>
      <c r="M42" s="60">
        <f t="shared" si="4"/>
        <v>23001.226962153032</v>
      </c>
      <c r="N42" s="60">
        <f t="shared" si="5"/>
        <v>1471.6025369855447</v>
      </c>
      <c r="O42" s="61">
        <f t="shared" si="6"/>
        <v>0.45400472968773226</v>
      </c>
      <c r="P42" s="56">
        <f t="shared" si="7"/>
        <v>0.1260047296877323</v>
      </c>
    </row>
    <row r="43" spans="1:16">
      <c r="A43" s="56" t="s">
        <v>1309</v>
      </c>
      <c r="B43" s="57" t="s">
        <v>1310</v>
      </c>
      <c r="C43" s="58">
        <v>17341</v>
      </c>
      <c r="D43" s="59">
        <v>30891</v>
      </c>
      <c r="E43" s="56">
        <f t="shared" si="0"/>
        <v>0.56136091418212419</v>
      </c>
      <c r="F43" s="60">
        <v>37907</v>
      </c>
      <c r="G43" s="60">
        <f t="shared" si="1"/>
        <v>21279.508173901781</v>
      </c>
      <c r="H43" s="61">
        <v>0.21120000000000003</v>
      </c>
      <c r="I43" s="62">
        <f t="shared" si="2"/>
        <v>4494.2321263280564</v>
      </c>
      <c r="J43" s="62">
        <v>9956.3631912013207</v>
      </c>
      <c r="K43" s="63">
        <f t="shared" si="3"/>
        <v>0.45139294740671154</v>
      </c>
      <c r="L43" s="61">
        <v>0.38781455469857273</v>
      </c>
      <c r="M43" s="60">
        <f t="shared" si="4"/>
        <v>14700.886324958796</v>
      </c>
      <c r="N43" s="60">
        <f t="shared" si="5"/>
        <v>6635.8764077141705</v>
      </c>
      <c r="O43" s="61">
        <f t="shared" si="6"/>
        <v>0.31184350472219702</v>
      </c>
      <c r="P43" s="56">
        <f t="shared" si="7"/>
        <v>0.10064350472219699</v>
      </c>
    </row>
    <row r="44" spans="1:16">
      <c r="A44" s="56" t="s">
        <v>1309</v>
      </c>
      <c r="B44" s="57" t="s">
        <v>1543</v>
      </c>
      <c r="C44" s="58">
        <v>13550</v>
      </c>
      <c r="D44" s="59">
        <v>30891</v>
      </c>
      <c r="E44" s="56">
        <f t="shared" si="0"/>
        <v>0.43863908581787575</v>
      </c>
      <c r="F44" s="60">
        <v>37907</v>
      </c>
      <c r="G44" s="60">
        <f t="shared" si="1"/>
        <v>16627.491826098216</v>
      </c>
      <c r="H44" s="61">
        <v>0.32850000000000001</v>
      </c>
      <c r="I44" s="62">
        <f t="shared" si="2"/>
        <v>5462.1310648732642</v>
      </c>
      <c r="J44" s="62">
        <v>9956.3631912013207</v>
      </c>
      <c r="K44" s="63">
        <f t="shared" si="3"/>
        <v>0.54860705259328846</v>
      </c>
      <c r="L44" s="61">
        <v>0.38781455469857273</v>
      </c>
      <c r="M44" s="60">
        <f t="shared" si="4"/>
        <v>14700.886324958796</v>
      </c>
      <c r="N44" s="60">
        <f t="shared" si="5"/>
        <v>8065.0099172446253</v>
      </c>
      <c r="O44" s="61">
        <f t="shared" si="6"/>
        <v>0.48504067850966726</v>
      </c>
      <c r="P44" s="56">
        <f t="shared" si="7"/>
        <v>0.15654067850966724</v>
      </c>
    </row>
    <row r="45" spans="1:16">
      <c r="A45" s="56" t="s">
        <v>1544</v>
      </c>
      <c r="B45" s="57" t="s">
        <v>1546</v>
      </c>
      <c r="C45" s="58">
        <v>23036</v>
      </c>
      <c r="D45" s="59">
        <v>30016</v>
      </c>
      <c r="E45" s="56">
        <f t="shared" si="0"/>
        <v>0.76745735607675902</v>
      </c>
      <c r="F45" s="60">
        <v>38249</v>
      </c>
      <c r="G45" s="60">
        <f t="shared" si="1"/>
        <v>29354.476412579956</v>
      </c>
      <c r="H45" s="61">
        <v>0.2893</v>
      </c>
      <c r="I45" s="62">
        <f t="shared" si="2"/>
        <v>8492.2500261593814</v>
      </c>
      <c r="J45" s="62">
        <v>12018.928628571428</v>
      </c>
      <c r="K45" s="63">
        <f t="shared" si="3"/>
        <v>0.70657296408030767</v>
      </c>
      <c r="L45" s="61">
        <v>0.45884055059102502</v>
      </c>
      <c r="M45" s="60">
        <f t="shared" si="4"/>
        <v>17550.192219556116</v>
      </c>
      <c r="N45" s="60">
        <f t="shared" si="5"/>
        <v>12400.49133675092</v>
      </c>
      <c r="O45" s="61">
        <f t="shared" si="6"/>
        <v>0.42243953400703987</v>
      </c>
      <c r="P45" s="56">
        <f t="shared" si="7"/>
        <v>0.13313953400703987</v>
      </c>
    </row>
    <row r="46" spans="1:16">
      <c r="A46" s="56" t="s">
        <v>1544</v>
      </c>
      <c r="B46" s="57" t="s">
        <v>2292</v>
      </c>
      <c r="C46" s="58">
        <v>6980</v>
      </c>
      <c r="D46" s="59">
        <v>30016</v>
      </c>
      <c r="E46" s="56">
        <f t="shared" si="0"/>
        <v>0.23254264392324095</v>
      </c>
      <c r="F46" s="60">
        <v>38249</v>
      </c>
      <c r="G46" s="60">
        <f t="shared" si="1"/>
        <v>8894.5235874200425</v>
      </c>
      <c r="H46" s="61">
        <v>0.39650000000000002</v>
      </c>
      <c r="I46" s="62">
        <f t="shared" si="2"/>
        <v>3526.678602412047</v>
      </c>
      <c r="J46" s="62">
        <v>12018.928628571428</v>
      </c>
      <c r="K46" s="63">
        <f t="shared" si="3"/>
        <v>0.29342703591969233</v>
      </c>
      <c r="L46" s="61">
        <v>0.45884055059102502</v>
      </c>
      <c r="M46" s="60">
        <f t="shared" si="4"/>
        <v>17550.192219556116</v>
      </c>
      <c r="N46" s="60">
        <f t="shared" si="5"/>
        <v>5149.7008828051976</v>
      </c>
      <c r="O46" s="61">
        <f t="shared" si="6"/>
        <v>0.57897433540888799</v>
      </c>
      <c r="P46" s="56">
        <f t="shared" si="7"/>
        <v>0.18247433540888797</v>
      </c>
    </row>
    <row r="47" spans="1:16">
      <c r="A47" s="56" t="s">
        <v>147</v>
      </c>
      <c r="B47" s="57" t="s">
        <v>510</v>
      </c>
      <c r="C47" s="58">
        <v>84730</v>
      </c>
      <c r="D47" s="59">
        <v>244728</v>
      </c>
      <c r="E47" s="56">
        <f t="shared" si="0"/>
        <v>0.34622111078421758</v>
      </c>
      <c r="F47" s="60">
        <v>300908</v>
      </c>
      <c r="G47" s="60">
        <f t="shared" si="1"/>
        <v>104180.70200385734</v>
      </c>
      <c r="H47" s="61">
        <v>0.12490000000000001</v>
      </c>
      <c r="I47" s="62">
        <f t="shared" si="2"/>
        <v>13012.169680281782</v>
      </c>
      <c r="J47" s="62">
        <v>76004.250498646652</v>
      </c>
      <c r="K47" s="63">
        <f t="shared" si="3"/>
        <v>0.17120318396552678</v>
      </c>
      <c r="L47" s="61">
        <v>0.3597578631339044</v>
      </c>
      <c r="M47" s="60">
        <f t="shared" si="4"/>
        <v>108254.0190798969</v>
      </c>
      <c r="N47" s="60">
        <f t="shared" si="5"/>
        <v>18533.432743543235</v>
      </c>
      <c r="O47" s="61">
        <f t="shared" si="6"/>
        <v>0.17789698463403544</v>
      </c>
      <c r="P47" s="56">
        <f t="shared" si="7"/>
        <v>5.2996984634035432E-2</v>
      </c>
    </row>
    <row r="48" spans="1:16">
      <c r="A48" s="56" t="s">
        <v>147</v>
      </c>
      <c r="B48" s="57" t="s">
        <v>149</v>
      </c>
      <c r="C48" s="58">
        <v>159998</v>
      </c>
      <c r="D48" s="59">
        <v>244728</v>
      </c>
      <c r="E48" s="56">
        <f t="shared" si="0"/>
        <v>0.65377888921578242</v>
      </c>
      <c r="F48" s="60">
        <v>300908</v>
      </c>
      <c r="G48" s="60">
        <f t="shared" si="1"/>
        <v>196727.29799614265</v>
      </c>
      <c r="H48" s="61">
        <v>0.32019999999999998</v>
      </c>
      <c r="I48" s="62">
        <f t="shared" si="2"/>
        <v>62992.08081836487</v>
      </c>
      <c r="J48" s="62">
        <v>76004.250498646652</v>
      </c>
      <c r="K48" s="63">
        <f t="shared" si="3"/>
        <v>0.82879681603447319</v>
      </c>
      <c r="L48" s="61">
        <v>0.3597578631339044</v>
      </c>
      <c r="M48" s="60">
        <f t="shared" si="4"/>
        <v>108254.0190798969</v>
      </c>
      <c r="N48" s="60">
        <f t="shared" si="5"/>
        <v>89720.586336353663</v>
      </c>
      <c r="O48" s="61">
        <f t="shared" si="6"/>
        <v>0.45606576845330771</v>
      </c>
      <c r="P48" s="56">
        <f t="shared" si="7"/>
        <v>0.13586576845330772</v>
      </c>
    </row>
    <row r="49" spans="1:16">
      <c r="A49" s="56" t="s">
        <v>1912</v>
      </c>
      <c r="B49" s="57" t="s">
        <v>1914</v>
      </c>
      <c r="C49" s="58">
        <v>10705</v>
      </c>
      <c r="D49" s="59">
        <v>13476</v>
      </c>
      <c r="E49" s="56">
        <f t="shared" si="0"/>
        <v>0.79437518551498965</v>
      </c>
      <c r="F49" s="60">
        <v>15937</v>
      </c>
      <c r="G49" s="60">
        <f t="shared" si="1"/>
        <v>12659.95733155239</v>
      </c>
      <c r="H49" s="61">
        <v>0.42090000000000005</v>
      </c>
      <c r="I49" s="62">
        <f t="shared" si="2"/>
        <v>5328.576040850402</v>
      </c>
      <c r="J49" s="62">
        <v>6090.4884612644719</v>
      </c>
      <c r="K49" s="63">
        <f t="shared" si="3"/>
        <v>0.87490126198254281</v>
      </c>
      <c r="L49" s="61">
        <v>0.51525847586568418</v>
      </c>
      <c r="M49" s="60">
        <f t="shared" si="4"/>
        <v>8211.6743298714082</v>
      </c>
      <c r="N49" s="60">
        <f t="shared" si="5"/>
        <v>7184.4042341941467</v>
      </c>
      <c r="O49" s="61">
        <f t="shared" si="6"/>
        <v>0.56749039874632656</v>
      </c>
      <c r="P49" s="56">
        <f t="shared" si="7"/>
        <v>0.14659039874632651</v>
      </c>
    </row>
    <row r="50" spans="1:16">
      <c r="A50" s="56" t="s">
        <v>1912</v>
      </c>
      <c r="B50" s="57" t="s">
        <v>2575</v>
      </c>
      <c r="C50" s="58">
        <v>2771</v>
      </c>
      <c r="D50" s="59">
        <v>13476</v>
      </c>
      <c r="E50" s="56">
        <f t="shared" si="0"/>
        <v>0.20562481448501038</v>
      </c>
      <c r="F50" s="60">
        <v>15937</v>
      </c>
      <c r="G50" s="60">
        <f t="shared" si="1"/>
        <v>3277.0426684476106</v>
      </c>
      <c r="H50" s="61">
        <v>0.23250000000000001</v>
      </c>
      <c r="I50" s="62">
        <f t="shared" si="2"/>
        <v>761.91242041406952</v>
      </c>
      <c r="J50" s="62">
        <v>6090.4884612644719</v>
      </c>
      <c r="K50" s="63">
        <f t="shared" si="3"/>
        <v>0.12509873801745708</v>
      </c>
      <c r="L50" s="61">
        <v>0.51525847586568418</v>
      </c>
      <c r="M50" s="60">
        <f t="shared" si="4"/>
        <v>8211.6743298714082</v>
      </c>
      <c r="N50" s="60">
        <f t="shared" si="5"/>
        <v>1027.2700956772608</v>
      </c>
      <c r="O50" s="61">
        <f t="shared" si="6"/>
        <v>0.3134747391506793</v>
      </c>
      <c r="P50" s="56">
        <f t="shared" si="7"/>
        <v>8.0974739150679292E-2</v>
      </c>
    </row>
    <row r="51" spans="1:16">
      <c r="A51" s="56" t="s">
        <v>1728</v>
      </c>
      <c r="B51" s="57" t="s">
        <v>1730</v>
      </c>
      <c r="C51" s="58">
        <v>4316</v>
      </c>
      <c r="D51" s="59">
        <v>17534</v>
      </c>
      <c r="E51" s="56">
        <f t="shared" si="0"/>
        <v>0.24615033648910689</v>
      </c>
      <c r="F51" s="60">
        <v>19618</v>
      </c>
      <c r="G51" s="60">
        <f t="shared" si="1"/>
        <v>4828.9773012432988</v>
      </c>
      <c r="H51" s="61">
        <v>0.36950000000000005</v>
      </c>
      <c r="I51" s="62">
        <f t="shared" si="2"/>
        <v>1784.3071128093991</v>
      </c>
      <c r="J51" s="62">
        <v>8984.0870434926419</v>
      </c>
      <c r="K51" s="63">
        <f t="shared" si="3"/>
        <v>0.19860750504435609</v>
      </c>
      <c r="L51" s="61">
        <v>0.57683769383852268</v>
      </c>
      <c r="M51" s="60">
        <f t="shared" si="4"/>
        <v>11316.401877724138</v>
      </c>
      <c r="N51" s="60">
        <f t="shared" si="5"/>
        <v>2247.5223430140577</v>
      </c>
      <c r="O51" s="61">
        <f t="shared" si="6"/>
        <v>0.46542408522719636</v>
      </c>
      <c r="P51" s="56">
        <f t="shared" si="7"/>
        <v>9.592408522719631E-2</v>
      </c>
    </row>
    <row r="52" spans="1:16">
      <c r="A52" s="56" t="s">
        <v>1728</v>
      </c>
      <c r="B52" s="57" t="s">
        <v>2639</v>
      </c>
      <c r="C52" s="58">
        <v>1011</v>
      </c>
      <c r="D52" s="59">
        <v>17534</v>
      </c>
      <c r="E52" s="56">
        <f t="shared" si="0"/>
        <v>5.765940458537698E-2</v>
      </c>
      <c r="F52" s="60">
        <v>19618</v>
      </c>
      <c r="G52" s="60">
        <f t="shared" si="1"/>
        <v>1131.1621991559257</v>
      </c>
      <c r="H52" s="61">
        <v>0.43570000000000003</v>
      </c>
      <c r="I52" s="62">
        <f t="shared" si="2"/>
        <v>492.84737017223688</v>
      </c>
      <c r="J52" s="62">
        <v>8984.0870434926419</v>
      </c>
      <c r="K52" s="63">
        <f t="shared" si="3"/>
        <v>5.4857813352244433E-2</v>
      </c>
      <c r="L52" s="61">
        <v>0.57683769383852268</v>
      </c>
      <c r="M52" s="60">
        <f t="shared" si="4"/>
        <v>11316.401877724138</v>
      </c>
      <c r="N52" s="60">
        <f t="shared" si="5"/>
        <v>620.79306202717919</v>
      </c>
      <c r="O52" s="61">
        <f t="shared" si="6"/>
        <v>0.54880994298643959</v>
      </c>
      <c r="P52" s="56">
        <f t="shared" si="7"/>
        <v>0.11310994298643956</v>
      </c>
    </row>
    <row r="53" spans="1:16">
      <c r="A53" s="56" t="s">
        <v>1728</v>
      </c>
      <c r="B53" s="57" t="s">
        <v>1970</v>
      </c>
      <c r="C53" s="58">
        <v>4625</v>
      </c>
      <c r="D53" s="59">
        <v>17534</v>
      </c>
      <c r="E53" s="56">
        <f t="shared" si="0"/>
        <v>0.26377324056119539</v>
      </c>
      <c r="F53" s="60">
        <v>19618</v>
      </c>
      <c r="G53" s="60">
        <f t="shared" si="1"/>
        <v>5174.7034333295314</v>
      </c>
      <c r="H53" s="61">
        <v>0.57039999999999991</v>
      </c>
      <c r="I53" s="62">
        <f t="shared" si="2"/>
        <v>2951.6508383711644</v>
      </c>
      <c r="J53" s="62">
        <v>8984.0870434926419</v>
      </c>
      <c r="K53" s="63">
        <f t="shared" si="3"/>
        <v>0.32854210161611308</v>
      </c>
      <c r="L53" s="61">
        <v>0.57683769383852268</v>
      </c>
      <c r="M53" s="60">
        <f t="shared" si="4"/>
        <v>11316.401877724138</v>
      </c>
      <c r="N53" s="60">
        <f t="shared" si="5"/>
        <v>3717.9144556400165</v>
      </c>
      <c r="O53" s="61">
        <f t="shared" si="6"/>
        <v>0.71847875023976382</v>
      </c>
      <c r="P53" s="56">
        <f t="shared" si="7"/>
        <v>0.14807875023976391</v>
      </c>
    </row>
    <row r="54" spans="1:16">
      <c r="A54" s="56" t="s">
        <v>1728</v>
      </c>
      <c r="B54" s="57" t="s">
        <v>2475</v>
      </c>
      <c r="C54" s="58">
        <v>1774</v>
      </c>
      <c r="D54" s="59">
        <v>17534</v>
      </c>
      <c r="E54" s="56">
        <f t="shared" si="0"/>
        <v>0.10117486027147257</v>
      </c>
      <c r="F54" s="60">
        <v>19618</v>
      </c>
      <c r="G54" s="60">
        <f t="shared" si="1"/>
        <v>1984.8484088057489</v>
      </c>
      <c r="H54" s="61">
        <v>0.48700000000000004</v>
      </c>
      <c r="I54" s="62">
        <f t="shared" si="2"/>
        <v>966.62117508839981</v>
      </c>
      <c r="J54" s="62">
        <v>8984.0870434926419</v>
      </c>
      <c r="K54" s="63">
        <f t="shared" si="3"/>
        <v>0.10759258791782782</v>
      </c>
      <c r="L54" s="61">
        <v>0.57683769383852268</v>
      </c>
      <c r="M54" s="60">
        <f t="shared" si="4"/>
        <v>11316.401877724138</v>
      </c>
      <c r="N54" s="60">
        <f t="shared" si="5"/>
        <v>1217.5609639425061</v>
      </c>
      <c r="O54" s="61">
        <f t="shared" si="6"/>
        <v>0.61342768472434261</v>
      </c>
      <c r="P54" s="56">
        <f t="shared" si="7"/>
        <v>0.12642768472434257</v>
      </c>
    </row>
    <row r="55" spans="1:16">
      <c r="A55" s="56" t="s">
        <v>1728</v>
      </c>
      <c r="B55" s="57" t="s">
        <v>2517</v>
      </c>
      <c r="C55" s="58">
        <v>2236</v>
      </c>
      <c r="D55" s="59">
        <v>17534</v>
      </c>
      <c r="E55" s="56">
        <f t="shared" si="0"/>
        <v>0.12752366830158549</v>
      </c>
      <c r="F55" s="60">
        <v>19618</v>
      </c>
      <c r="G55" s="60">
        <f t="shared" si="1"/>
        <v>2501.7593247405039</v>
      </c>
      <c r="H55" s="61">
        <v>0.3236</v>
      </c>
      <c r="I55" s="62">
        <f t="shared" si="2"/>
        <v>809.5693174860271</v>
      </c>
      <c r="J55" s="62">
        <v>8984.0870434926419</v>
      </c>
      <c r="K55" s="63">
        <f t="shared" si="3"/>
        <v>9.011147304860706E-2</v>
      </c>
      <c r="L55" s="61">
        <v>0.57683769383852268</v>
      </c>
      <c r="M55" s="60">
        <f t="shared" si="4"/>
        <v>11316.401877724138</v>
      </c>
      <c r="N55" s="60">
        <f t="shared" si="5"/>
        <v>1019.737642811745</v>
      </c>
      <c r="O55" s="61">
        <f t="shared" si="6"/>
        <v>0.40760821104065148</v>
      </c>
      <c r="P55" s="56">
        <f t="shared" si="7"/>
        <v>8.4008211040651481E-2</v>
      </c>
    </row>
    <row r="56" spans="1:16">
      <c r="A56" s="56" t="s">
        <v>1728</v>
      </c>
      <c r="B56" s="57" t="s">
        <v>1745</v>
      </c>
      <c r="C56" s="58">
        <v>3572</v>
      </c>
      <c r="D56" s="59">
        <v>17534</v>
      </c>
      <c r="E56" s="56">
        <f t="shared" si="0"/>
        <v>0.2037184897912627</v>
      </c>
      <c r="F56" s="60">
        <v>19618</v>
      </c>
      <c r="G56" s="60">
        <f t="shared" si="1"/>
        <v>3996.5493327249915</v>
      </c>
      <c r="H56" s="61">
        <v>0.49519999999999997</v>
      </c>
      <c r="I56" s="62">
        <f t="shared" si="2"/>
        <v>1979.0912295654157</v>
      </c>
      <c r="J56" s="62">
        <v>8984.0870434926419</v>
      </c>
      <c r="K56" s="63">
        <f t="shared" si="3"/>
        <v>0.22028851902085164</v>
      </c>
      <c r="L56" s="61">
        <v>0.57683769383852268</v>
      </c>
      <c r="M56" s="60">
        <f t="shared" si="4"/>
        <v>11316.401877724138</v>
      </c>
      <c r="N56" s="60">
        <f t="shared" si="5"/>
        <v>2492.8734102886351</v>
      </c>
      <c r="O56" s="61">
        <f t="shared" si="6"/>
        <v>0.62375644656159024</v>
      </c>
      <c r="P56" s="56">
        <f t="shared" si="7"/>
        <v>0.12855644656159027</v>
      </c>
    </row>
    <row r="57" spans="1:16">
      <c r="A57" s="56" t="s">
        <v>1320</v>
      </c>
      <c r="B57" s="57" t="s">
        <v>1322</v>
      </c>
      <c r="C57" s="58">
        <v>9510</v>
      </c>
      <c r="D57" s="59">
        <v>14437</v>
      </c>
      <c r="E57" s="56">
        <f t="shared" si="0"/>
        <v>0.65872411165754663</v>
      </c>
      <c r="F57" s="60">
        <v>17858</v>
      </c>
      <c r="G57" s="60">
        <f t="shared" si="1"/>
        <v>11763.495185980468</v>
      </c>
      <c r="H57" s="61">
        <v>0.34049999999999997</v>
      </c>
      <c r="I57" s="62">
        <f t="shared" si="2"/>
        <v>4005.4701108263489</v>
      </c>
      <c r="J57" s="62">
        <v>6420.5504311006434</v>
      </c>
      <c r="K57" s="63">
        <f t="shared" si="3"/>
        <v>0.62385151457173604</v>
      </c>
      <c r="L57" s="61">
        <v>0.5129982954342216</v>
      </c>
      <c r="M57" s="60">
        <f t="shared" si="4"/>
        <v>9161.1235598643289</v>
      </c>
      <c r="N57" s="60">
        <f t="shared" si="5"/>
        <v>5715.1808080001756</v>
      </c>
      <c r="O57" s="61">
        <f t="shared" si="6"/>
        <v>0.48584036611936821</v>
      </c>
      <c r="P57" s="56">
        <f t="shared" si="7"/>
        <v>0.14534036611936824</v>
      </c>
    </row>
    <row r="58" spans="1:16">
      <c r="A58" s="56" t="s">
        <v>1320</v>
      </c>
      <c r="B58" s="57" t="s">
        <v>2615</v>
      </c>
      <c r="C58" s="58">
        <v>1467</v>
      </c>
      <c r="D58" s="59">
        <v>14437</v>
      </c>
      <c r="E58" s="56">
        <f t="shared" si="0"/>
        <v>0.10161390870679504</v>
      </c>
      <c r="F58" s="60">
        <v>17858</v>
      </c>
      <c r="G58" s="60">
        <f t="shared" si="1"/>
        <v>1814.6211816859459</v>
      </c>
      <c r="H58" s="61">
        <v>0.41129999999999994</v>
      </c>
      <c r="I58" s="62">
        <f t="shared" si="2"/>
        <v>746.35369202742947</v>
      </c>
      <c r="J58" s="62">
        <v>6420.5504311006434</v>
      </c>
      <c r="K58" s="63">
        <f t="shared" si="3"/>
        <v>0.1162445027161769</v>
      </c>
      <c r="L58" s="61">
        <v>0.5129982954342216</v>
      </c>
      <c r="M58" s="60">
        <f t="shared" si="4"/>
        <v>9161.1235598643289</v>
      </c>
      <c r="N58" s="60">
        <f t="shared" si="5"/>
        <v>1064.9302525378812</v>
      </c>
      <c r="O58" s="61">
        <f t="shared" si="6"/>
        <v>0.5868609180173161</v>
      </c>
      <c r="P58" s="56">
        <f t="shared" si="7"/>
        <v>0.17556091801731616</v>
      </c>
    </row>
    <row r="59" spans="1:16">
      <c r="A59" s="56" t="s">
        <v>1320</v>
      </c>
      <c r="B59" s="57" t="s">
        <v>2372</v>
      </c>
      <c r="C59" s="58">
        <v>3460</v>
      </c>
      <c r="D59" s="59">
        <v>14437</v>
      </c>
      <c r="E59" s="56">
        <f t="shared" si="0"/>
        <v>0.23966197963565838</v>
      </c>
      <c r="F59" s="60">
        <v>17858</v>
      </c>
      <c r="G59" s="60">
        <f t="shared" si="1"/>
        <v>4279.8836323335872</v>
      </c>
      <c r="H59" s="61">
        <v>0.38989999999999997</v>
      </c>
      <c r="I59" s="62">
        <f t="shared" si="2"/>
        <v>1668.7266282468656</v>
      </c>
      <c r="J59" s="62">
        <v>6420.5504311006434</v>
      </c>
      <c r="K59" s="63">
        <f t="shared" si="3"/>
        <v>0.2599039827120872</v>
      </c>
      <c r="L59" s="61">
        <v>0.5129982954342216</v>
      </c>
      <c r="M59" s="60">
        <f t="shared" si="4"/>
        <v>9161.1235598643289</v>
      </c>
      <c r="N59" s="60">
        <f t="shared" si="5"/>
        <v>2381.0124993262734</v>
      </c>
      <c r="O59" s="61">
        <f t="shared" si="6"/>
        <v>0.5563264574153941</v>
      </c>
      <c r="P59" s="56">
        <f t="shared" si="7"/>
        <v>0.16642645741539414</v>
      </c>
    </row>
    <row r="60" spans="1:16">
      <c r="A60" s="56" t="s">
        <v>1249</v>
      </c>
      <c r="B60" s="57" t="s">
        <v>1251</v>
      </c>
      <c r="C60" s="58">
        <v>18908</v>
      </c>
      <c r="D60" s="59">
        <v>32655</v>
      </c>
      <c r="E60" s="56">
        <f t="shared" si="0"/>
        <v>0.57902312050222016</v>
      </c>
      <c r="F60" s="60">
        <v>36352</v>
      </c>
      <c r="G60" s="60">
        <f t="shared" si="1"/>
        <v>21048.648476496706</v>
      </c>
      <c r="H60" s="61">
        <v>0.26240000000000002</v>
      </c>
      <c r="I60" s="62">
        <f t="shared" si="2"/>
        <v>5523.165360232736</v>
      </c>
      <c r="J60" s="62">
        <v>11732.029518395346</v>
      </c>
      <c r="K60" s="63">
        <f t="shared" si="3"/>
        <v>0.47077663345226306</v>
      </c>
      <c r="L60" s="61">
        <v>0.47811428649402121</v>
      </c>
      <c r="M60" s="60">
        <f t="shared" si="4"/>
        <v>17380.41054263066</v>
      </c>
      <c r="N60" s="60">
        <f t="shared" si="5"/>
        <v>8182.2911632778823</v>
      </c>
      <c r="O60" s="61">
        <f t="shared" si="6"/>
        <v>0.38873237739773997</v>
      </c>
      <c r="P60" s="56">
        <f t="shared" si="7"/>
        <v>0.12633237739773995</v>
      </c>
    </row>
    <row r="61" spans="1:16">
      <c r="A61" s="56" t="s">
        <v>1249</v>
      </c>
      <c r="B61" s="57" t="s">
        <v>2142</v>
      </c>
      <c r="C61" s="58">
        <v>7461</v>
      </c>
      <c r="D61" s="59">
        <v>32655</v>
      </c>
      <c r="E61" s="56">
        <f t="shared" si="0"/>
        <v>0.22847955902618283</v>
      </c>
      <c r="F61" s="60">
        <v>36352</v>
      </c>
      <c r="G61" s="60">
        <f t="shared" si="1"/>
        <v>8305.6889297197977</v>
      </c>
      <c r="H61" s="61">
        <v>0.40860000000000002</v>
      </c>
      <c r="I61" s="62">
        <f t="shared" si="2"/>
        <v>3393.7044966835097</v>
      </c>
      <c r="J61" s="62">
        <v>11732.029518395346</v>
      </c>
      <c r="K61" s="63">
        <f t="shared" si="3"/>
        <v>0.28926832236164413</v>
      </c>
      <c r="L61" s="61">
        <v>0.47811428649402121</v>
      </c>
      <c r="M61" s="60">
        <f t="shared" si="4"/>
        <v>17380.41054263066</v>
      </c>
      <c r="N61" s="60">
        <f t="shared" si="5"/>
        <v>5027.602199623404</v>
      </c>
      <c r="O61" s="61">
        <f t="shared" si="6"/>
        <v>0.60532031023138932</v>
      </c>
      <c r="P61" s="56">
        <f t="shared" si="7"/>
        <v>0.19672031023138931</v>
      </c>
    </row>
    <row r="62" spans="1:16">
      <c r="A62" s="56" t="s">
        <v>1249</v>
      </c>
      <c r="B62" s="57" t="s">
        <v>1422</v>
      </c>
      <c r="C62" s="58">
        <v>6286</v>
      </c>
      <c r="D62" s="59">
        <v>32655</v>
      </c>
      <c r="E62" s="56">
        <f t="shared" si="0"/>
        <v>0.19249732047159701</v>
      </c>
      <c r="F62" s="60">
        <v>36352</v>
      </c>
      <c r="G62" s="60">
        <f t="shared" si="1"/>
        <v>6997.6625937834942</v>
      </c>
      <c r="H62" s="61">
        <v>0.40229999999999999</v>
      </c>
      <c r="I62" s="62">
        <f t="shared" si="2"/>
        <v>2815.1596614790997</v>
      </c>
      <c r="J62" s="62">
        <v>11732.029518395346</v>
      </c>
      <c r="K62" s="63">
        <f t="shared" si="3"/>
        <v>0.23995504418609276</v>
      </c>
      <c r="L62" s="61">
        <v>0.47811428649402121</v>
      </c>
      <c r="M62" s="60">
        <f t="shared" si="4"/>
        <v>17380.41054263066</v>
      </c>
      <c r="N62" s="60">
        <f t="shared" si="5"/>
        <v>4170.5171797293724</v>
      </c>
      <c r="O62" s="61">
        <f t="shared" si="6"/>
        <v>0.59598717769478193</v>
      </c>
      <c r="P62" s="56">
        <f t="shared" si="7"/>
        <v>0.19368717769478194</v>
      </c>
    </row>
    <row r="63" spans="1:16">
      <c r="A63" s="56" t="s">
        <v>387</v>
      </c>
      <c r="B63" s="57" t="s">
        <v>389</v>
      </c>
      <c r="C63" s="58">
        <v>57836</v>
      </c>
      <c r="D63" s="59">
        <v>73121</v>
      </c>
      <c r="E63" s="56">
        <f t="shared" si="0"/>
        <v>0.79096292446766314</v>
      </c>
      <c r="F63" s="60">
        <v>85394</v>
      </c>
      <c r="G63" s="60">
        <f t="shared" si="1"/>
        <v>67543.487971991621</v>
      </c>
      <c r="H63" s="61">
        <v>0.33260000000000001</v>
      </c>
      <c r="I63" s="62">
        <f t="shared" si="2"/>
        <v>22464.964099484412</v>
      </c>
      <c r="J63" s="62">
        <v>27694.774647357113</v>
      </c>
      <c r="K63" s="63">
        <f t="shared" si="3"/>
        <v>0.81116255270299598</v>
      </c>
      <c r="L63" s="61">
        <v>0.45179925752515188</v>
      </c>
      <c r="M63" s="60">
        <f t="shared" si="4"/>
        <v>38580.945797102817</v>
      </c>
      <c r="N63" s="60">
        <f t="shared" si="5"/>
        <v>31295.418478473846</v>
      </c>
      <c r="O63" s="61">
        <f t="shared" si="6"/>
        <v>0.46333731671439848</v>
      </c>
      <c r="P63" s="56">
        <f t="shared" si="7"/>
        <v>0.13073731671439848</v>
      </c>
    </row>
    <row r="64" spans="1:16">
      <c r="A64" s="56" t="s">
        <v>387</v>
      </c>
      <c r="B64" s="57" t="s">
        <v>2254</v>
      </c>
      <c r="C64" s="58">
        <v>2732</v>
      </c>
      <c r="D64" s="59">
        <v>73121</v>
      </c>
      <c r="E64" s="56">
        <f t="shared" si="0"/>
        <v>3.7362727533813818E-2</v>
      </c>
      <c r="F64" s="60">
        <v>85394</v>
      </c>
      <c r="G64" s="60">
        <f t="shared" si="1"/>
        <v>3190.552755022497</v>
      </c>
      <c r="H64" s="61">
        <v>0.52560000000000007</v>
      </c>
      <c r="I64" s="62">
        <f t="shared" si="2"/>
        <v>1676.9545280398247</v>
      </c>
      <c r="J64" s="62">
        <v>27694.774647357113</v>
      </c>
      <c r="K64" s="63">
        <f t="shared" si="3"/>
        <v>6.055129710903262E-2</v>
      </c>
      <c r="L64" s="61">
        <v>0.45179925752515188</v>
      </c>
      <c r="M64" s="60">
        <f t="shared" si="4"/>
        <v>38580.945797102817</v>
      </c>
      <c r="N64" s="60">
        <f t="shared" si="5"/>
        <v>2336.1263117078561</v>
      </c>
      <c r="O64" s="61">
        <f t="shared" si="6"/>
        <v>0.73220112346689081</v>
      </c>
      <c r="P64" s="56">
        <f t="shared" si="7"/>
        <v>0.20660112346689075</v>
      </c>
    </row>
    <row r="65" spans="1:16">
      <c r="A65" s="56" t="s">
        <v>387</v>
      </c>
      <c r="B65" s="57" t="s">
        <v>2379</v>
      </c>
      <c r="C65" s="58">
        <v>5653</v>
      </c>
      <c r="D65" s="59">
        <v>73121</v>
      </c>
      <c r="E65" s="56">
        <f t="shared" si="0"/>
        <v>7.7310211840647694E-2</v>
      </c>
      <c r="F65" s="60">
        <v>85394</v>
      </c>
      <c r="G65" s="60">
        <f t="shared" si="1"/>
        <v>6601.8282299202692</v>
      </c>
      <c r="H65" s="61">
        <v>0.21909999999999996</v>
      </c>
      <c r="I65" s="62">
        <f t="shared" si="2"/>
        <v>1446.4605651755307</v>
      </c>
      <c r="J65" s="62">
        <v>27694.774647357113</v>
      </c>
      <c r="K65" s="63">
        <f t="shared" si="3"/>
        <v>5.2228645424763014E-2</v>
      </c>
      <c r="L65" s="61">
        <v>0.45179925752515188</v>
      </c>
      <c r="M65" s="60">
        <f t="shared" si="4"/>
        <v>38580.945797102817</v>
      </c>
      <c r="N65" s="60">
        <f t="shared" si="5"/>
        <v>2015.0305381888838</v>
      </c>
      <c r="O65" s="61">
        <f t="shared" si="6"/>
        <v>0.30522310911643025</v>
      </c>
      <c r="P65" s="56">
        <f t="shared" si="7"/>
        <v>8.6123109116430285E-2</v>
      </c>
    </row>
    <row r="66" spans="1:16">
      <c r="A66" s="56" t="s">
        <v>387</v>
      </c>
      <c r="B66" s="57" t="s">
        <v>1650</v>
      </c>
      <c r="C66" s="58">
        <v>6900</v>
      </c>
      <c r="D66" s="59">
        <v>73121</v>
      </c>
      <c r="E66" s="56">
        <f t="shared" ref="E66:E129" si="8">C66/D66</f>
        <v>9.4364136157875297E-2</v>
      </c>
      <c r="F66" s="60">
        <v>85394</v>
      </c>
      <c r="G66" s="60">
        <f t="shared" ref="G66:G129" si="9">E66*F66</f>
        <v>8058.1310430656031</v>
      </c>
      <c r="H66" s="61">
        <v>0.26140000000000002</v>
      </c>
      <c r="I66" s="62">
        <f t="shared" ref="I66:I129" si="10">G66*H66</f>
        <v>2106.3954546573486</v>
      </c>
      <c r="J66" s="62">
        <v>27694.774647357113</v>
      </c>
      <c r="K66" s="63">
        <f t="shared" ref="K66:K129" si="11">I66/J66</f>
        <v>7.6057504763208467E-2</v>
      </c>
      <c r="L66" s="61">
        <v>0.45179925752515188</v>
      </c>
      <c r="M66" s="60">
        <f t="shared" ref="M66:M129" si="12">L66*F66</f>
        <v>38580.945797102817</v>
      </c>
      <c r="N66" s="60">
        <f t="shared" ref="N66:N129" si="13">M66*K66</f>
        <v>2934.3704687322352</v>
      </c>
      <c r="O66" s="61">
        <f t="shared" ref="O66:O129" si="14">N66/G66</f>
        <v>0.36415025432695058</v>
      </c>
      <c r="P66" s="56">
        <f t="shared" ref="P66:P129" si="15">O66-H66</f>
        <v>0.10275025432695056</v>
      </c>
    </row>
    <row r="67" spans="1:16">
      <c r="A67" s="56" t="s">
        <v>1054</v>
      </c>
      <c r="B67" s="57" t="s">
        <v>1056</v>
      </c>
      <c r="C67" s="58">
        <v>22219</v>
      </c>
      <c r="D67" s="59">
        <v>23248</v>
      </c>
      <c r="E67" s="56">
        <f t="shared" si="8"/>
        <v>0.95573812801101166</v>
      </c>
      <c r="F67" s="60">
        <v>28725</v>
      </c>
      <c r="G67" s="60">
        <f t="shared" si="9"/>
        <v>27453.57772711631</v>
      </c>
      <c r="H67" s="61">
        <v>0.38319999999999999</v>
      </c>
      <c r="I67" s="62">
        <f t="shared" si="10"/>
        <v>10520.21098503097</v>
      </c>
      <c r="J67" s="62">
        <v>10901.637666896077</v>
      </c>
      <c r="K67" s="63">
        <f t="shared" si="11"/>
        <v>0.96501198319741011</v>
      </c>
      <c r="L67" s="61">
        <v>0.50741402753420561</v>
      </c>
      <c r="M67" s="60">
        <f t="shared" si="12"/>
        <v>14575.467940920056</v>
      </c>
      <c r="N67" s="60">
        <f t="shared" si="13"/>
        <v>14065.501223697534</v>
      </c>
      <c r="O67" s="61">
        <f t="shared" si="14"/>
        <v>0.51233764005209526</v>
      </c>
      <c r="P67" s="56">
        <f t="shared" si="15"/>
        <v>0.12913764005209527</v>
      </c>
    </row>
    <row r="68" spans="1:16">
      <c r="A68" s="56" t="s">
        <v>1054</v>
      </c>
      <c r="B68" s="57" t="s">
        <v>2420</v>
      </c>
      <c r="C68" s="58">
        <v>1029</v>
      </c>
      <c r="D68" s="59">
        <v>23248</v>
      </c>
      <c r="E68" s="56">
        <f t="shared" si="8"/>
        <v>4.4261871988988302E-2</v>
      </c>
      <c r="F68" s="60">
        <v>28725</v>
      </c>
      <c r="G68" s="60">
        <f t="shared" si="9"/>
        <v>1271.4222728836889</v>
      </c>
      <c r="H68" s="61">
        <v>0.3</v>
      </c>
      <c r="I68" s="62">
        <f t="shared" si="10"/>
        <v>381.42668186510667</v>
      </c>
      <c r="J68" s="62">
        <v>10901.637666896077</v>
      </c>
      <c r="K68" s="63">
        <f t="shared" si="11"/>
        <v>3.498801680258988E-2</v>
      </c>
      <c r="L68" s="61">
        <v>0.50741402753420561</v>
      </c>
      <c r="M68" s="60">
        <f t="shared" si="12"/>
        <v>14575.467940920056</v>
      </c>
      <c r="N68" s="60">
        <f t="shared" si="13"/>
        <v>509.96671722252103</v>
      </c>
      <c r="O68" s="61">
        <f t="shared" si="14"/>
        <v>0.40109940505122277</v>
      </c>
      <c r="P68" s="56">
        <f t="shared" si="15"/>
        <v>0.10109940505122278</v>
      </c>
    </row>
    <row r="69" spans="1:16">
      <c r="A69" s="56" t="s">
        <v>357</v>
      </c>
      <c r="B69" s="57" t="s">
        <v>359</v>
      </c>
      <c r="C69" s="58">
        <v>76398</v>
      </c>
      <c r="D69" s="59">
        <v>76398</v>
      </c>
      <c r="E69" s="56">
        <f t="shared" si="8"/>
        <v>1</v>
      </c>
      <c r="F69" s="60">
        <v>82608</v>
      </c>
      <c r="G69" s="60">
        <f t="shared" si="9"/>
        <v>82608</v>
      </c>
      <c r="H69" s="61">
        <v>0.19450000000000001</v>
      </c>
      <c r="I69" s="62">
        <f t="shared" si="10"/>
        <v>16067.256000000001</v>
      </c>
      <c r="J69" s="62">
        <v>16067.256000000001</v>
      </c>
      <c r="K69" s="63">
        <f t="shared" si="11"/>
        <v>1</v>
      </c>
      <c r="L69" s="61">
        <v>0.36065954674064371</v>
      </c>
      <c r="M69" s="60">
        <f t="shared" si="12"/>
        <v>29793.363837151097</v>
      </c>
      <c r="N69" s="60">
        <f t="shared" si="13"/>
        <v>29793.363837151097</v>
      </c>
      <c r="O69" s="61">
        <f t="shared" si="14"/>
        <v>0.36065954674064371</v>
      </c>
      <c r="P69" s="56">
        <f t="shared" si="15"/>
        <v>0.1661595467406437</v>
      </c>
    </row>
    <row r="70" spans="1:16">
      <c r="A70" s="56" t="s">
        <v>1473</v>
      </c>
      <c r="B70" s="57" t="s">
        <v>1475</v>
      </c>
      <c r="C70" s="58">
        <v>7962</v>
      </c>
      <c r="D70" s="59">
        <v>9047</v>
      </c>
      <c r="E70" s="56">
        <f t="shared" si="8"/>
        <v>0.88007074168232569</v>
      </c>
      <c r="F70" s="60">
        <v>10732</v>
      </c>
      <c r="G70" s="60">
        <f t="shared" si="9"/>
        <v>9444.9191997347189</v>
      </c>
      <c r="H70" s="61">
        <v>0.27450000000000002</v>
      </c>
      <c r="I70" s="62">
        <f t="shared" si="10"/>
        <v>2592.6303203271805</v>
      </c>
      <c r="J70" s="62">
        <v>2955.0722736818839</v>
      </c>
      <c r="K70" s="63">
        <f t="shared" si="11"/>
        <v>0.87734920848378528</v>
      </c>
      <c r="L70" s="61">
        <v>0.43900848742160403</v>
      </c>
      <c r="M70" s="60">
        <f t="shared" si="12"/>
        <v>4711.4390870086545</v>
      </c>
      <c r="N70" s="60">
        <f t="shared" si="13"/>
        <v>4133.5773538066114</v>
      </c>
      <c r="O70" s="61">
        <f t="shared" si="14"/>
        <v>0.43765089635946403</v>
      </c>
      <c r="P70" s="56">
        <f t="shared" si="15"/>
        <v>0.163150896359464</v>
      </c>
    </row>
    <row r="71" spans="1:16">
      <c r="A71" s="56" t="s">
        <v>1473</v>
      </c>
      <c r="B71" s="57" t="s">
        <v>2648</v>
      </c>
      <c r="C71" s="58">
        <v>1085</v>
      </c>
      <c r="D71" s="59">
        <v>9047</v>
      </c>
      <c r="E71" s="56">
        <f t="shared" si="8"/>
        <v>0.11992925831767437</v>
      </c>
      <c r="F71" s="60">
        <v>10732</v>
      </c>
      <c r="G71" s="60">
        <f t="shared" si="9"/>
        <v>1287.0808002652814</v>
      </c>
      <c r="H71" s="61">
        <v>0.28160000000000002</v>
      </c>
      <c r="I71" s="62">
        <f t="shared" si="10"/>
        <v>362.44195335470323</v>
      </c>
      <c r="J71" s="62">
        <v>2955.0722736818839</v>
      </c>
      <c r="K71" s="63">
        <f t="shared" si="11"/>
        <v>0.12265079151621468</v>
      </c>
      <c r="L71" s="61">
        <v>0.43900848742160403</v>
      </c>
      <c r="M71" s="60">
        <f t="shared" si="12"/>
        <v>4711.4390870086545</v>
      </c>
      <c r="N71" s="60">
        <f t="shared" si="13"/>
        <v>577.8617332020433</v>
      </c>
      <c r="O71" s="61">
        <f t="shared" si="14"/>
        <v>0.44897082846930797</v>
      </c>
      <c r="P71" s="56">
        <f t="shared" si="15"/>
        <v>0.16737082846930795</v>
      </c>
    </row>
    <row r="72" spans="1:16">
      <c r="A72" s="56" t="s">
        <v>1499</v>
      </c>
      <c r="B72" s="57" t="s">
        <v>1500</v>
      </c>
      <c r="C72" s="58">
        <v>9252</v>
      </c>
      <c r="D72" s="59">
        <v>9636</v>
      </c>
      <c r="E72" s="56">
        <f t="shared" si="8"/>
        <v>0.96014943960149435</v>
      </c>
      <c r="F72" s="60">
        <v>11325</v>
      </c>
      <c r="G72" s="60">
        <f t="shared" si="9"/>
        <v>10873.692403486924</v>
      </c>
      <c r="H72" s="61">
        <v>0.32079999999999997</v>
      </c>
      <c r="I72" s="62">
        <f t="shared" si="10"/>
        <v>3488.2805230386052</v>
      </c>
      <c r="J72" s="62">
        <v>3571.1857285180572</v>
      </c>
      <c r="K72" s="63">
        <f t="shared" si="11"/>
        <v>0.97678496393581427</v>
      </c>
      <c r="L72" s="61">
        <v>0.46868940376132612</v>
      </c>
      <c r="M72" s="60">
        <f t="shared" si="12"/>
        <v>5307.9074975970179</v>
      </c>
      <c r="N72" s="60">
        <f t="shared" si="13"/>
        <v>5184.6842336149411</v>
      </c>
      <c r="O72" s="61">
        <f t="shared" si="14"/>
        <v>0.47680990423752845</v>
      </c>
      <c r="P72" s="56">
        <f t="shared" si="15"/>
        <v>0.15600990423752847</v>
      </c>
    </row>
    <row r="73" spans="1:16">
      <c r="A73" s="56" t="s">
        <v>1499</v>
      </c>
      <c r="B73" s="57" t="s">
        <v>2739</v>
      </c>
      <c r="C73" s="58">
        <v>384</v>
      </c>
      <c r="D73" s="59">
        <v>9636</v>
      </c>
      <c r="E73" s="56">
        <f t="shared" si="8"/>
        <v>3.9850560398505604E-2</v>
      </c>
      <c r="F73" s="60">
        <v>11325</v>
      </c>
      <c r="G73" s="60">
        <f t="shared" si="9"/>
        <v>451.30759651307596</v>
      </c>
      <c r="H73" s="61">
        <v>0.18369999999999997</v>
      </c>
      <c r="I73" s="62">
        <f t="shared" si="10"/>
        <v>82.90520547945205</v>
      </c>
      <c r="J73" s="62">
        <v>3571.1857285180572</v>
      </c>
      <c r="K73" s="63">
        <f t="shared" si="11"/>
        <v>2.3215036064185721E-2</v>
      </c>
      <c r="L73" s="61">
        <v>0.46868940376132612</v>
      </c>
      <c r="M73" s="60">
        <f t="shared" si="12"/>
        <v>5307.9074975970179</v>
      </c>
      <c r="N73" s="60">
        <f t="shared" si="13"/>
        <v>123.22326398207655</v>
      </c>
      <c r="O73" s="61">
        <f t="shared" si="14"/>
        <v>0.27303609541282414</v>
      </c>
      <c r="P73" s="56">
        <f t="shared" si="15"/>
        <v>8.9336095412824168E-2</v>
      </c>
    </row>
    <row r="74" spans="1:16">
      <c r="A74" s="56" t="s">
        <v>109</v>
      </c>
      <c r="B74" s="57" t="s">
        <v>175</v>
      </c>
      <c r="C74" s="58">
        <v>208554</v>
      </c>
      <c r="D74" s="59">
        <v>421424</v>
      </c>
      <c r="E74" s="56">
        <f t="shared" si="8"/>
        <v>0.49487926648695851</v>
      </c>
      <c r="F74" s="60">
        <v>499976</v>
      </c>
      <c r="G74" s="60">
        <f t="shared" si="9"/>
        <v>247427.75614108358</v>
      </c>
      <c r="H74" s="61">
        <v>0.193</v>
      </c>
      <c r="I74" s="62">
        <f t="shared" si="10"/>
        <v>47753.556935229135</v>
      </c>
      <c r="J74" s="62">
        <v>119784.21814220358</v>
      </c>
      <c r="K74" s="63">
        <f t="shared" si="11"/>
        <v>0.39866317680128616</v>
      </c>
      <c r="L74" s="61">
        <v>0.39449358194451961</v>
      </c>
      <c r="M74" s="60">
        <f t="shared" si="12"/>
        <v>197237.32312629314</v>
      </c>
      <c r="N74" s="60">
        <f t="shared" si="13"/>
        <v>78631.257821309802</v>
      </c>
      <c r="O74" s="61">
        <f t="shared" si="14"/>
        <v>0.31779481432339457</v>
      </c>
      <c r="P74" s="56">
        <f t="shared" si="15"/>
        <v>0.12479481432339457</v>
      </c>
    </row>
    <row r="75" spans="1:16">
      <c r="A75" s="56" t="s">
        <v>109</v>
      </c>
      <c r="B75" s="57" t="s">
        <v>111</v>
      </c>
      <c r="C75" s="58">
        <v>176570</v>
      </c>
      <c r="D75" s="59">
        <v>421424</v>
      </c>
      <c r="E75" s="56">
        <f t="shared" si="8"/>
        <v>0.41898420593036939</v>
      </c>
      <c r="F75" s="60">
        <v>499976</v>
      </c>
      <c r="G75" s="60">
        <f t="shared" si="9"/>
        <v>209482.04734424237</v>
      </c>
      <c r="H75" s="61">
        <v>0.25280000000000002</v>
      </c>
      <c r="I75" s="62">
        <f t="shared" si="10"/>
        <v>52957.061568624478</v>
      </c>
      <c r="J75" s="62">
        <v>119784.21814220358</v>
      </c>
      <c r="K75" s="63">
        <f t="shared" si="11"/>
        <v>0.44210382961932204</v>
      </c>
      <c r="L75" s="61">
        <v>0.39449358194451961</v>
      </c>
      <c r="M75" s="60">
        <f t="shared" si="12"/>
        <v>197237.32312629314</v>
      </c>
      <c r="N75" s="60">
        <f t="shared" si="13"/>
        <v>87199.375897997874</v>
      </c>
      <c r="O75" s="61">
        <f t="shared" si="14"/>
        <v>0.41626180860598005</v>
      </c>
      <c r="P75" s="56">
        <f t="shared" si="15"/>
        <v>0.16346180860598003</v>
      </c>
    </row>
    <row r="76" spans="1:16">
      <c r="A76" s="56" t="s">
        <v>109</v>
      </c>
      <c r="B76" s="57" t="s">
        <v>1470</v>
      </c>
      <c r="C76" s="58">
        <v>4635</v>
      </c>
      <c r="D76" s="59">
        <v>421424</v>
      </c>
      <c r="E76" s="56">
        <f t="shared" si="8"/>
        <v>1.0998424389688295E-2</v>
      </c>
      <c r="F76" s="60">
        <v>499976</v>
      </c>
      <c r="G76" s="60">
        <f t="shared" si="9"/>
        <v>5498.948232658795</v>
      </c>
      <c r="H76" s="61">
        <v>0.51519999999999999</v>
      </c>
      <c r="I76" s="62">
        <f t="shared" si="10"/>
        <v>2833.0581294658109</v>
      </c>
      <c r="J76" s="62">
        <v>119784.21814220358</v>
      </c>
      <c r="K76" s="63">
        <f t="shared" si="11"/>
        <v>2.3651347175823317E-2</v>
      </c>
      <c r="L76" s="61">
        <v>0.39449358194451961</v>
      </c>
      <c r="M76" s="60">
        <f t="shared" si="12"/>
        <v>197237.32312629314</v>
      </c>
      <c r="N76" s="60">
        <f t="shared" si="13"/>
        <v>4664.9284052900039</v>
      </c>
      <c r="O76" s="61">
        <f t="shared" si="14"/>
        <v>0.84833102766535151</v>
      </c>
      <c r="P76" s="56">
        <f t="shared" si="15"/>
        <v>0.33313102766535152</v>
      </c>
    </row>
    <row r="77" spans="1:16">
      <c r="A77" s="56" t="s">
        <v>109</v>
      </c>
      <c r="B77" s="57" t="s">
        <v>1343</v>
      </c>
      <c r="C77" s="58">
        <v>5276</v>
      </c>
      <c r="D77" s="59">
        <v>421424</v>
      </c>
      <c r="E77" s="56">
        <f t="shared" si="8"/>
        <v>1.2519457838186719E-2</v>
      </c>
      <c r="F77" s="60">
        <v>499976</v>
      </c>
      <c r="G77" s="60">
        <f t="shared" si="9"/>
        <v>6259.4284521052432</v>
      </c>
      <c r="H77" s="61">
        <v>0.56179999999999997</v>
      </c>
      <c r="I77" s="62">
        <f t="shared" si="10"/>
        <v>3516.5469043927255</v>
      </c>
      <c r="J77" s="62">
        <v>119784.21814220358</v>
      </c>
      <c r="K77" s="63">
        <f t="shared" si="11"/>
        <v>2.9357347394612585E-2</v>
      </c>
      <c r="L77" s="61">
        <v>0.39449358194451961</v>
      </c>
      <c r="M77" s="60">
        <f t="shared" si="12"/>
        <v>197237.32312629314</v>
      </c>
      <c r="N77" s="60">
        <f t="shared" si="13"/>
        <v>5790.3646142020425</v>
      </c>
      <c r="O77" s="61">
        <f t="shared" si="14"/>
        <v>0.92506283257452371</v>
      </c>
      <c r="P77" s="56">
        <f t="shared" si="15"/>
        <v>0.36326283257452374</v>
      </c>
    </row>
    <row r="78" spans="1:16">
      <c r="A78" s="56" t="s">
        <v>109</v>
      </c>
      <c r="B78" s="57" t="s">
        <v>2302</v>
      </c>
      <c r="C78" s="58">
        <v>3083</v>
      </c>
      <c r="D78" s="59">
        <v>421424</v>
      </c>
      <c r="E78" s="56">
        <f t="shared" si="8"/>
        <v>7.3156725767872738E-3</v>
      </c>
      <c r="F78" s="60">
        <v>499976</v>
      </c>
      <c r="G78" s="60">
        <f t="shared" si="9"/>
        <v>3657.6607122517939</v>
      </c>
      <c r="H78" s="61">
        <v>0.52900000000000003</v>
      </c>
      <c r="I78" s="62">
        <f t="shared" si="10"/>
        <v>1934.902516781199</v>
      </c>
      <c r="J78" s="62">
        <v>119784.21814220358</v>
      </c>
      <c r="K78" s="63">
        <f t="shared" si="11"/>
        <v>1.615323409703398E-2</v>
      </c>
      <c r="L78" s="61">
        <v>0.39449358194451961</v>
      </c>
      <c r="M78" s="60">
        <f t="shared" si="12"/>
        <v>197237.32312629314</v>
      </c>
      <c r="N78" s="60">
        <f t="shared" si="13"/>
        <v>3186.020653131347</v>
      </c>
      <c r="O78" s="61">
        <f t="shared" si="14"/>
        <v>0.87105418019210223</v>
      </c>
      <c r="P78" s="56">
        <f t="shared" si="15"/>
        <v>0.34205418019210221</v>
      </c>
    </row>
    <row r="79" spans="1:16">
      <c r="A79" s="56" t="s">
        <v>109</v>
      </c>
      <c r="B79" s="57" t="s">
        <v>905</v>
      </c>
      <c r="C79" s="58">
        <v>23306</v>
      </c>
      <c r="D79" s="59">
        <v>421424</v>
      </c>
      <c r="E79" s="56">
        <f t="shared" si="8"/>
        <v>5.5302972778009794E-2</v>
      </c>
      <c r="F79" s="60">
        <v>499976</v>
      </c>
      <c r="G79" s="60">
        <f t="shared" si="9"/>
        <v>27650.159117658226</v>
      </c>
      <c r="H79" s="61">
        <v>0.39019999999999999</v>
      </c>
      <c r="I79" s="62">
        <f t="shared" si="10"/>
        <v>10789.09208771024</v>
      </c>
      <c r="J79" s="62">
        <v>119784.21814220358</v>
      </c>
      <c r="K79" s="63">
        <f t="shared" si="11"/>
        <v>9.0071064911921975E-2</v>
      </c>
      <c r="L79" s="61">
        <v>0.39449358194451961</v>
      </c>
      <c r="M79" s="60">
        <f t="shared" si="12"/>
        <v>197237.32312629314</v>
      </c>
      <c r="N79" s="60">
        <f t="shared" si="13"/>
        <v>17765.375734362078</v>
      </c>
      <c r="O79" s="61">
        <f t="shared" si="14"/>
        <v>0.64250537072014802</v>
      </c>
      <c r="P79" s="56">
        <f t="shared" si="15"/>
        <v>0.25230537072014803</v>
      </c>
    </row>
    <row r="80" spans="1:16">
      <c r="A80" s="56" t="s">
        <v>137</v>
      </c>
      <c r="B80" s="57" t="s">
        <v>139</v>
      </c>
      <c r="C80" s="58">
        <v>182474</v>
      </c>
      <c r="D80" s="59">
        <v>182474</v>
      </c>
      <c r="E80" s="56">
        <f t="shared" si="8"/>
        <v>1</v>
      </c>
      <c r="F80" s="60">
        <v>219622</v>
      </c>
      <c r="G80" s="60">
        <f t="shared" si="9"/>
        <v>219622</v>
      </c>
      <c r="H80" s="61">
        <v>0.18820000000000001</v>
      </c>
      <c r="I80" s="62">
        <f t="shared" si="10"/>
        <v>41332.860399999998</v>
      </c>
      <c r="J80" s="62">
        <v>41332.860399999998</v>
      </c>
      <c r="K80" s="63">
        <f t="shared" si="11"/>
        <v>1</v>
      </c>
      <c r="L80" s="61">
        <v>0.36143284493317851</v>
      </c>
      <c r="M80" s="60">
        <f t="shared" si="12"/>
        <v>79378.604269914533</v>
      </c>
      <c r="N80" s="60">
        <f t="shared" si="13"/>
        <v>79378.604269914533</v>
      </c>
      <c r="O80" s="61">
        <f t="shared" si="14"/>
        <v>0.36143284493317851</v>
      </c>
      <c r="P80" s="56">
        <f t="shared" si="15"/>
        <v>0.1732328449331785</v>
      </c>
    </row>
    <row r="81" spans="1:16">
      <c r="A81" s="56" t="s">
        <v>1433</v>
      </c>
      <c r="B81" s="57" t="s">
        <v>1435</v>
      </c>
      <c r="C81" s="58">
        <v>8837</v>
      </c>
      <c r="D81" s="59">
        <v>9768</v>
      </c>
      <c r="E81" s="56">
        <f t="shared" si="8"/>
        <v>0.9046887796887797</v>
      </c>
      <c r="F81" s="60">
        <v>11749</v>
      </c>
      <c r="G81" s="60">
        <f t="shared" si="9"/>
        <v>10629.188472563472</v>
      </c>
      <c r="H81" s="61">
        <v>0.51100000000000001</v>
      </c>
      <c r="I81" s="62">
        <f t="shared" si="10"/>
        <v>5431.5153094799343</v>
      </c>
      <c r="J81" s="62">
        <v>6260.7357455466827</v>
      </c>
      <c r="K81" s="63">
        <f t="shared" si="11"/>
        <v>0.86755223830416728</v>
      </c>
      <c r="L81" s="61">
        <v>0.61219244929747341</v>
      </c>
      <c r="M81" s="60">
        <f t="shared" si="12"/>
        <v>7192.6490867960147</v>
      </c>
      <c r="N81" s="60">
        <f t="shared" si="13"/>
        <v>6239.9988145863072</v>
      </c>
      <c r="O81" s="61">
        <f t="shared" si="14"/>
        <v>0.58706258061876182</v>
      </c>
      <c r="P81" s="56">
        <f t="shared" si="15"/>
        <v>7.606258061876181E-2</v>
      </c>
    </row>
    <row r="82" spans="1:16">
      <c r="A82" s="56" t="s">
        <v>1433</v>
      </c>
      <c r="B82" s="57" t="s">
        <v>2465</v>
      </c>
      <c r="C82" s="58">
        <v>931</v>
      </c>
      <c r="D82" s="59">
        <v>9768</v>
      </c>
      <c r="E82" s="56">
        <f t="shared" si="8"/>
        <v>9.5311220311220315E-2</v>
      </c>
      <c r="F82" s="60">
        <v>11749</v>
      </c>
      <c r="G82" s="60">
        <f t="shared" si="9"/>
        <v>1119.8115274365275</v>
      </c>
      <c r="H82" s="61">
        <v>0.74050000000000016</v>
      </c>
      <c r="I82" s="62">
        <f t="shared" si="10"/>
        <v>829.22043606674879</v>
      </c>
      <c r="J82" s="62">
        <v>6260.7357455466827</v>
      </c>
      <c r="K82" s="63">
        <f t="shared" si="11"/>
        <v>0.13244776169583275</v>
      </c>
      <c r="L82" s="61">
        <v>0.61219244929747341</v>
      </c>
      <c r="M82" s="60">
        <f t="shared" si="12"/>
        <v>7192.6490867960147</v>
      </c>
      <c r="N82" s="60">
        <f t="shared" si="13"/>
        <v>952.65027220970762</v>
      </c>
      <c r="O82" s="61">
        <f t="shared" si="14"/>
        <v>0.85072375919411602</v>
      </c>
      <c r="P82" s="56">
        <f t="shared" si="15"/>
        <v>0.11022375919411587</v>
      </c>
    </row>
    <row r="83" spans="1:16">
      <c r="A83" s="56" t="s">
        <v>1437</v>
      </c>
      <c r="B83" s="57" t="s">
        <v>1439</v>
      </c>
      <c r="C83" s="58">
        <v>22605</v>
      </c>
      <c r="D83" s="59">
        <v>37829</v>
      </c>
      <c r="E83" s="56">
        <f t="shared" si="8"/>
        <v>0.59755742948531554</v>
      </c>
      <c r="F83" s="60">
        <v>46887</v>
      </c>
      <c r="G83" s="60">
        <f t="shared" si="9"/>
        <v>28017.675196277989</v>
      </c>
      <c r="H83" s="61">
        <v>3.6299999999999999E-2</v>
      </c>
      <c r="I83" s="62">
        <f t="shared" si="10"/>
        <v>1017.041609624891</v>
      </c>
      <c r="J83" s="62">
        <v>1554.8173665309682</v>
      </c>
      <c r="K83" s="63">
        <f t="shared" si="11"/>
        <v>0.65412287739881891</v>
      </c>
      <c r="L83" s="61">
        <v>0.239784181649117</v>
      </c>
      <c r="M83" s="60">
        <f t="shared" si="12"/>
        <v>11242.760924982149</v>
      </c>
      <c r="N83" s="60">
        <f t="shared" si="13"/>
        <v>7354.1471261563302</v>
      </c>
      <c r="O83" s="61">
        <f t="shared" si="14"/>
        <v>0.26248241778223241</v>
      </c>
      <c r="P83" s="56">
        <f t="shared" si="15"/>
        <v>0.22618241778223241</v>
      </c>
    </row>
    <row r="84" spans="1:16">
      <c r="A84" s="56" t="s">
        <v>1437</v>
      </c>
      <c r="B84" s="57" t="s">
        <v>1615</v>
      </c>
      <c r="C84" s="58">
        <v>15224</v>
      </c>
      <c r="D84" s="59">
        <v>37829</v>
      </c>
      <c r="E84" s="56">
        <f t="shared" si="8"/>
        <v>0.40244257051468452</v>
      </c>
      <c r="F84" s="60">
        <v>46887</v>
      </c>
      <c r="G84" s="60">
        <f t="shared" si="9"/>
        <v>18869.324803722015</v>
      </c>
      <c r="H84" s="61">
        <v>2.8499999999999998E-2</v>
      </c>
      <c r="I84" s="62">
        <f t="shared" si="10"/>
        <v>537.77575690607739</v>
      </c>
      <c r="J84" s="62">
        <v>1554.8173665309682</v>
      </c>
      <c r="K84" s="63">
        <f t="shared" si="11"/>
        <v>0.3458771226011812</v>
      </c>
      <c r="L84" s="61">
        <v>0.239784181649117</v>
      </c>
      <c r="M84" s="60">
        <f t="shared" si="12"/>
        <v>11242.760924982149</v>
      </c>
      <c r="N84" s="60">
        <f t="shared" si="13"/>
        <v>3888.6137988258201</v>
      </c>
      <c r="O84" s="61">
        <f t="shared" si="14"/>
        <v>0.20608123710175272</v>
      </c>
      <c r="P84" s="56">
        <f t="shared" si="15"/>
        <v>0.17758123710175272</v>
      </c>
    </row>
    <row r="85" spans="1:16">
      <c r="A85" s="56" t="s">
        <v>517</v>
      </c>
      <c r="B85" s="57" t="s">
        <v>519</v>
      </c>
      <c r="C85" s="58">
        <v>32662</v>
      </c>
      <c r="D85" s="59">
        <v>58516</v>
      </c>
      <c r="E85" s="56">
        <f t="shared" si="8"/>
        <v>0.55817212386355863</v>
      </c>
      <c r="F85" s="60">
        <v>78979</v>
      </c>
      <c r="G85" s="60">
        <f t="shared" si="9"/>
        <v>44083.876170619995</v>
      </c>
      <c r="H85" s="61">
        <v>0.42680000000000001</v>
      </c>
      <c r="I85" s="62">
        <f t="shared" si="10"/>
        <v>18814.998349620615</v>
      </c>
      <c r="J85" s="62">
        <v>35165.194865657257</v>
      </c>
      <c r="K85" s="63">
        <f t="shared" si="11"/>
        <v>0.53504604258557842</v>
      </c>
      <c r="L85" s="61">
        <v>0.57030198054331582</v>
      </c>
      <c r="M85" s="60">
        <f t="shared" si="12"/>
        <v>45041.880121330541</v>
      </c>
      <c r="N85" s="60">
        <f t="shared" si="13"/>
        <v>24099.479709531937</v>
      </c>
      <c r="O85" s="61">
        <f t="shared" si="14"/>
        <v>0.54667333735033952</v>
      </c>
      <c r="P85" s="56">
        <f t="shared" si="15"/>
        <v>0.1198733373503395</v>
      </c>
    </row>
    <row r="86" spans="1:16">
      <c r="A86" s="56" t="s">
        <v>517</v>
      </c>
      <c r="B86" s="57" t="s">
        <v>2189</v>
      </c>
      <c r="C86" s="58">
        <v>5041</v>
      </c>
      <c r="D86" s="59">
        <v>58516</v>
      </c>
      <c r="E86" s="56">
        <f t="shared" si="8"/>
        <v>8.6147378494770666E-2</v>
      </c>
      <c r="F86" s="60">
        <v>78979</v>
      </c>
      <c r="G86" s="60">
        <f t="shared" si="9"/>
        <v>6803.833806138492</v>
      </c>
      <c r="H86" s="61">
        <v>0.49310000000000004</v>
      </c>
      <c r="I86" s="62">
        <f t="shared" si="10"/>
        <v>3354.9704498068909</v>
      </c>
      <c r="J86" s="62">
        <v>35165.194865657257</v>
      </c>
      <c r="K86" s="63">
        <f t="shared" si="11"/>
        <v>9.5405996259198739E-2</v>
      </c>
      <c r="L86" s="61">
        <v>0.57030198054331582</v>
      </c>
      <c r="M86" s="60">
        <f t="shared" si="12"/>
        <v>45041.880121330541</v>
      </c>
      <c r="N86" s="60">
        <f t="shared" si="13"/>
        <v>4297.2654463629397</v>
      </c>
      <c r="O86" s="61">
        <f t="shared" si="14"/>
        <v>0.63159471098278452</v>
      </c>
      <c r="P86" s="56">
        <f t="shared" si="15"/>
        <v>0.13849471098278449</v>
      </c>
    </row>
    <row r="87" spans="1:16">
      <c r="A87" s="56" t="s">
        <v>517</v>
      </c>
      <c r="B87" s="57" t="s">
        <v>2277</v>
      </c>
      <c r="C87" s="58">
        <v>4624</v>
      </c>
      <c r="D87" s="59">
        <v>58516</v>
      </c>
      <c r="E87" s="56">
        <f t="shared" si="8"/>
        <v>7.9021122428053869E-2</v>
      </c>
      <c r="F87" s="60">
        <v>78979</v>
      </c>
      <c r="G87" s="60">
        <f t="shared" si="9"/>
        <v>6241.009228245267</v>
      </c>
      <c r="H87" s="61">
        <v>0.42060000000000003</v>
      </c>
      <c r="I87" s="62">
        <f t="shared" si="10"/>
        <v>2624.9684813999593</v>
      </c>
      <c r="J87" s="62">
        <v>35165.194865657257</v>
      </c>
      <c r="K87" s="63">
        <f t="shared" si="11"/>
        <v>7.4646777628510588E-2</v>
      </c>
      <c r="L87" s="61">
        <v>0.57030198054331582</v>
      </c>
      <c r="M87" s="60">
        <f t="shared" si="12"/>
        <v>45041.880121330541</v>
      </c>
      <c r="N87" s="60">
        <f t="shared" si="13"/>
        <v>3362.2312093869923</v>
      </c>
      <c r="O87" s="61">
        <f t="shared" si="14"/>
        <v>0.53873197209361012</v>
      </c>
      <c r="P87" s="56">
        <f t="shared" si="15"/>
        <v>0.11813197209361009</v>
      </c>
    </row>
    <row r="88" spans="1:16">
      <c r="A88" s="56" t="s">
        <v>517</v>
      </c>
      <c r="B88" s="57" t="s">
        <v>2244</v>
      </c>
      <c r="C88" s="58">
        <v>4885</v>
      </c>
      <c r="D88" s="59">
        <v>58516</v>
      </c>
      <c r="E88" s="56">
        <f t="shared" si="8"/>
        <v>8.3481440973408982E-2</v>
      </c>
      <c r="F88" s="60">
        <v>78979</v>
      </c>
      <c r="G88" s="60">
        <f t="shared" si="9"/>
        <v>6593.2807266388681</v>
      </c>
      <c r="H88" s="61">
        <v>0.52529999999999999</v>
      </c>
      <c r="I88" s="62">
        <f t="shared" si="10"/>
        <v>3463.4503657033974</v>
      </c>
      <c r="J88" s="62">
        <v>35165.194865657257</v>
      </c>
      <c r="K88" s="63">
        <f t="shared" si="11"/>
        <v>9.8490862312435062E-2</v>
      </c>
      <c r="L88" s="61">
        <v>0.57030198054331582</v>
      </c>
      <c r="M88" s="60">
        <f t="shared" si="12"/>
        <v>45041.880121330541</v>
      </c>
      <c r="N88" s="60">
        <f t="shared" si="13"/>
        <v>4436.2136133231725</v>
      </c>
      <c r="O88" s="61">
        <f t="shared" si="14"/>
        <v>0.6728385757032177</v>
      </c>
      <c r="P88" s="56">
        <f t="shared" si="15"/>
        <v>0.14753857570321771</v>
      </c>
    </row>
    <row r="89" spans="1:16">
      <c r="A89" s="56" t="s">
        <v>517</v>
      </c>
      <c r="B89" s="57" t="s">
        <v>1522</v>
      </c>
      <c r="C89" s="58">
        <v>4499</v>
      </c>
      <c r="D89" s="59">
        <v>58516</v>
      </c>
      <c r="E89" s="56">
        <f t="shared" si="8"/>
        <v>7.6884954542347395E-2</v>
      </c>
      <c r="F89" s="60">
        <v>78979</v>
      </c>
      <c r="G89" s="60">
        <f t="shared" si="9"/>
        <v>6072.2968248000552</v>
      </c>
      <c r="H89" s="61">
        <v>0.44740000000000002</v>
      </c>
      <c r="I89" s="62">
        <f t="shared" si="10"/>
        <v>2716.7455994155448</v>
      </c>
      <c r="J89" s="62">
        <v>35165.194865657257</v>
      </c>
      <c r="K89" s="63">
        <f t="shared" si="11"/>
        <v>7.7256662725584679E-2</v>
      </c>
      <c r="L89" s="61">
        <v>0.57030198054331582</v>
      </c>
      <c r="M89" s="60">
        <f t="shared" si="12"/>
        <v>45041.880121330541</v>
      </c>
      <c r="N89" s="60">
        <f t="shared" si="13"/>
        <v>3479.7853410598509</v>
      </c>
      <c r="O89" s="61">
        <f t="shared" si="14"/>
        <v>0.57305916384850486</v>
      </c>
      <c r="P89" s="56">
        <f t="shared" si="15"/>
        <v>0.12565916384850484</v>
      </c>
    </row>
    <row r="90" spans="1:16">
      <c r="A90" s="56" t="s">
        <v>517</v>
      </c>
      <c r="B90" s="57" t="s">
        <v>2146</v>
      </c>
      <c r="C90" s="58">
        <v>6805</v>
      </c>
      <c r="D90" s="59">
        <v>58516</v>
      </c>
      <c r="E90" s="56">
        <f t="shared" si="8"/>
        <v>0.11629297969786041</v>
      </c>
      <c r="F90" s="60">
        <v>78979</v>
      </c>
      <c r="G90" s="60">
        <f t="shared" si="9"/>
        <v>9184.7032435573183</v>
      </c>
      <c r="H90" s="61">
        <v>0.45620000000000005</v>
      </c>
      <c r="I90" s="62">
        <f t="shared" si="10"/>
        <v>4190.0616197108493</v>
      </c>
      <c r="J90" s="62">
        <v>35165.194865657257</v>
      </c>
      <c r="K90" s="63">
        <f t="shared" si="11"/>
        <v>0.11915365848869254</v>
      </c>
      <c r="L90" s="61">
        <v>0.57030198054331582</v>
      </c>
      <c r="M90" s="60">
        <f t="shared" si="12"/>
        <v>45041.880121330541</v>
      </c>
      <c r="N90" s="60">
        <f t="shared" si="13"/>
        <v>5366.9048016656488</v>
      </c>
      <c r="O90" s="61">
        <f t="shared" si="14"/>
        <v>0.5843307790516048</v>
      </c>
      <c r="P90" s="56">
        <f t="shared" si="15"/>
        <v>0.12813077905160475</v>
      </c>
    </row>
    <row r="91" spans="1:16">
      <c r="A91" s="56" t="s">
        <v>401</v>
      </c>
      <c r="B91" s="57" t="s">
        <v>403</v>
      </c>
      <c r="C91" s="58">
        <v>54323</v>
      </c>
      <c r="D91" s="59">
        <v>54323</v>
      </c>
      <c r="E91" s="56">
        <f t="shared" si="8"/>
        <v>1</v>
      </c>
      <c r="F91" s="60">
        <v>75060</v>
      </c>
      <c r="G91" s="60">
        <f t="shared" si="9"/>
        <v>75060</v>
      </c>
      <c r="H91" s="61">
        <v>0.39060000000000006</v>
      </c>
      <c r="I91" s="62">
        <f t="shared" si="10"/>
        <v>29318.436000000005</v>
      </c>
      <c r="J91" s="62">
        <v>29318.436000000005</v>
      </c>
      <c r="K91" s="63">
        <f t="shared" si="11"/>
        <v>1</v>
      </c>
      <c r="L91" s="61">
        <v>0.53505869149049634</v>
      </c>
      <c r="M91" s="60">
        <f t="shared" si="12"/>
        <v>40161.505383276657</v>
      </c>
      <c r="N91" s="60">
        <f t="shared" si="13"/>
        <v>40161.505383276657</v>
      </c>
      <c r="O91" s="61">
        <f t="shared" si="14"/>
        <v>0.53505869149049634</v>
      </c>
      <c r="P91" s="56">
        <f t="shared" si="15"/>
        <v>0.14445869149049628</v>
      </c>
    </row>
    <row r="92" spans="1:16">
      <c r="A92" s="56" t="s">
        <v>1092</v>
      </c>
      <c r="B92" s="57" t="s">
        <v>1304</v>
      </c>
      <c r="C92" s="58">
        <v>5943</v>
      </c>
      <c r="D92" s="59">
        <v>27542</v>
      </c>
      <c r="E92" s="56">
        <f t="shared" si="8"/>
        <v>0.21577953670757388</v>
      </c>
      <c r="F92" s="60">
        <v>35069</v>
      </c>
      <c r="G92" s="60">
        <f t="shared" si="9"/>
        <v>7567.1725727979083</v>
      </c>
      <c r="H92" s="61">
        <v>0.52960000000000007</v>
      </c>
      <c r="I92" s="62">
        <f t="shared" si="10"/>
        <v>4007.5745945537728</v>
      </c>
      <c r="J92" s="62">
        <v>14879.105293286617</v>
      </c>
      <c r="K92" s="63">
        <f t="shared" si="11"/>
        <v>0.2693424446940349</v>
      </c>
      <c r="L92" s="61">
        <v>0.55495644022067314</v>
      </c>
      <c r="M92" s="60">
        <f t="shared" si="12"/>
        <v>19461.767402098787</v>
      </c>
      <c r="N92" s="60">
        <f t="shared" si="13"/>
        <v>5241.8800101479637</v>
      </c>
      <c r="O92" s="61">
        <f t="shared" si="14"/>
        <v>0.6927131580150836</v>
      </c>
      <c r="P92" s="56">
        <f t="shared" si="15"/>
        <v>0.16311315801508353</v>
      </c>
    </row>
    <row r="93" spans="1:16">
      <c r="A93" s="56" t="s">
        <v>1092</v>
      </c>
      <c r="B93" s="57" t="s">
        <v>1094</v>
      </c>
      <c r="C93" s="58">
        <v>13582</v>
      </c>
      <c r="D93" s="59">
        <v>27542</v>
      </c>
      <c r="E93" s="56">
        <f t="shared" si="8"/>
        <v>0.49313775324958248</v>
      </c>
      <c r="F93" s="60">
        <v>35069</v>
      </c>
      <c r="G93" s="60">
        <f t="shared" si="9"/>
        <v>17293.847868709607</v>
      </c>
      <c r="H93" s="61">
        <v>0.35189999999999999</v>
      </c>
      <c r="I93" s="62">
        <f t="shared" si="10"/>
        <v>6085.7050649989105</v>
      </c>
      <c r="J93" s="62">
        <v>14879.105293286617</v>
      </c>
      <c r="K93" s="63">
        <f t="shared" si="11"/>
        <v>0.40901014846267353</v>
      </c>
      <c r="L93" s="61">
        <v>0.55495644022067314</v>
      </c>
      <c r="M93" s="60">
        <f t="shared" si="12"/>
        <v>19461.767402098787</v>
      </c>
      <c r="N93" s="60">
        <f t="shared" si="13"/>
        <v>7960.0603744784448</v>
      </c>
      <c r="O93" s="61">
        <f t="shared" si="14"/>
        <v>0.46028278003305867</v>
      </c>
      <c r="P93" s="56">
        <f t="shared" si="15"/>
        <v>0.10838278003305868</v>
      </c>
    </row>
    <row r="94" spans="1:16">
      <c r="A94" s="56" t="s">
        <v>1092</v>
      </c>
      <c r="B94" s="57" t="s">
        <v>2633</v>
      </c>
      <c r="C94" s="58">
        <v>1025</v>
      </c>
      <c r="D94" s="59">
        <v>27542</v>
      </c>
      <c r="E94" s="56">
        <f t="shared" si="8"/>
        <v>3.7215888461259165E-2</v>
      </c>
      <c r="F94" s="60">
        <v>35069</v>
      </c>
      <c r="G94" s="60">
        <f t="shared" si="9"/>
        <v>1305.1239924478978</v>
      </c>
      <c r="H94" s="61">
        <v>0.35139999999999999</v>
      </c>
      <c r="I94" s="62">
        <f t="shared" si="10"/>
        <v>458.62057094619126</v>
      </c>
      <c r="J94" s="62">
        <v>14879.105293286617</v>
      </c>
      <c r="K94" s="63">
        <f t="shared" si="11"/>
        <v>3.0823128266530834E-2</v>
      </c>
      <c r="L94" s="61">
        <v>0.55495644022067314</v>
      </c>
      <c r="M94" s="60">
        <f t="shared" si="12"/>
        <v>19461.767402098787</v>
      </c>
      <c r="N94" s="60">
        <f t="shared" si="13"/>
        <v>599.87255292827945</v>
      </c>
      <c r="O94" s="61">
        <f t="shared" si="14"/>
        <v>0.45962878347148856</v>
      </c>
      <c r="P94" s="56">
        <f t="shared" si="15"/>
        <v>0.10822878347148857</v>
      </c>
    </row>
    <row r="95" spans="1:16">
      <c r="A95" s="56" t="s">
        <v>1092</v>
      </c>
      <c r="B95" s="57" t="s">
        <v>2126</v>
      </c>
      <c r="C95" s="58">
        <v>5385</v>
      </c>
      <c r="D95" s="59">
        <v>27542</v>
      </c>
      <c r="E95" s="56">
        <f t="shared" si="8"/>
        <v>0.19551957011110305</v>
      </c>
      <c r="F95" s="60">
        <v>35069</v>
      </c>
      <c r="G95" s="60">
        <f t="shared" si="9"/>
        <v>6856.6758042262727</v>
      </c>
      <c r="H95" s="61">
        <v>0.51080000000000003</v>
      </c>
      <c r="I95" s="62">
        <f t="shared" si="10"/>
        <v>3502.3900007987804</v>
      </c>
      <c r="J95" s="62">
        <v>14879.105293286617</v>
      </c>
      <c r="K95" s="63">
        <f t="shared" si="11"/>
        <v>0.23538982564892813</v>
      </c>
      <c r="L95" s="61">
        <v>0.55495644022067314</v>
      </c>
      <c r="M95" s="60">
        <f t="shared" si="12"/>
        <v>19461.767402098787</v>
      </c>
      <c r="N95" s="60">
        <f t="shared" si="13"/>
        <v>4581.1020356000263</v>
      </c>
      <c r="O95" s="61">
        <f t="shared" si="14"/>
        <v>0.66812288730004654</v>
      </c>
      <c r="P95" s="56">
        <f t="shared" si="15"/>
        <v>0.15732288730004651</v>
      </c>
    </row>
    <row r="96" spans="1:16">
      <c r="A96" s="56" t="s">
        <v>1092</v>
      </c>
      <c r="B96" s="57" t="s">
        <v>2437</v>
      </c>
      <c r="C96" s="58">
        <v>1607</v>
      </c>
      <c r="D96" s="59">
        <v>27542</v>
      </c>
      <c r="E96" s="56">
        <f t="shared" si="8"/>
        <v>5.8347251470481448E-2</v>
      </c>
      <c r="F96" s="60">
        <v>35069</v>
      </c>
      <c r="G96" s="60">
        <f t="shared" si="9"/>
        <v>2046.1797618183139</v>
      </c>
      <c r="H96" s="61">
        <v>0.40310000000000001</v>
      </c>
      <c r="I96" s="62">
        <f t="shared" si="10"/>
        <v>824.81506198896238</v>
      </c>
      <c r="J96" s="62">
        <v>14879.105293286617</v>
      </c>
      <c r="K96" s="63">
        <f t="shared" si="11"/>
        <v>5.5434452927832639E-2</v>
      </c>
      <c r="L96" s="61">
        <v>0.55495644022067314</v>
      </c>
      <c r="M96" s="60">
        <f t="shared" si="12"/>
        <v>19461.767402098787</v>
      </c>
      <c r="N96" s="60">
        <f t="shared" si="13"/>
        <v>1078.8524289440729</v>
      </c>
      <c r="O96" s="61">
        <f t="shared" si="14"/>
        <v>0.52725202793784021</v>
      </c>
      <c r="P96" s="56">
        <f t="shared" si="15"/>
        <v>0.12415202793784019</v>
      </c>
    </row>
    <row r="97" spans="1:16">
      <c r="A97" s="56" t="s">
        <v>550</v>
      </c>
      <c r="B97" s="57" t="s">
        <v>552</v>
      </c>
      <c r="C97" s="58">
        <v>48420</v>
      </c>
      <c r="D97" s="59">
        <v>100125</v>
      </c>
      <c r="E97" s="56">
        <f t="shared" si="8"/>
        <v>0.48359550561797754</v>
      </c>
      <c r="F97" s="60">
        <v>128022</v>
      </c>
      <c r="G97" s="60">
        <f t="shared" si="9"/>
        <v>61910.863820224724</v>
      </c>
      <c r="H97" s="61">
        <v>0.28240000000000004</v>
      </c>
      <c r="I97" s="62">
        <f t="shared" si="10"/>
        <v>17483.627942831463</v>
      </c>
      <c r="J97" s="62">
        <v>46357.812368293635</v>
      </c>
      <c r="K97" s="63">
        <f t="shared" si="11"/>
        <v>0.37714523290985508</v>
      </c>
      <c r="L97" s="61">
        <v>0.49735119867356348</v>
      </c>
      <c r="M97" s="60">
        <f t="shared" si="12"/>
        <v>63671.895156586943</v>
      </c>
      <c r="N97" s="60">
        <f t="shared" si="13"/>
        <v>24013.551728642855</v>
      </c>
      <c r="O97" s="61">
        <f t="shared" si="14"/>
        <v>0.38787298782282909</v>
      </c>
      <c r="P97" s="56">
        <f t="shared" si="15"/>
        <v>0.10547298782282905</v>
      </c>
    </row>
    <row r="98" spans="1:16">
      <c r="A98" s="56" t="s">
        <v>550</v>
      </c>
      <c r="B98" s="57" t="s">
        <v>2374</v>
      </c>
      <c r="C98" s="58">
        <v>4649</v>
      </c>
      <c r="D98" s="59">
        <v>100125</v>
      </c>
      <c r="E98" s="56">
        <f t="shared" si="8"/>
        <v>4.6431960049937576E-2</v>
      </c>
      <c r="F98" s="60">
        <v>128022</v>
      </c>
      <c r="G98" s="60">
        <f t="shared" si="9"/>
        <v>5944.3123895131084</v>
      </c>
      <c r="H98" s="61">
        <v>0.36909999999999998</v>
      </c>
      <c r="I98" s="62">
        <f t="shared" si="10"/>
        <v>2194.0457029692884</v>
      </c>
      <c r="J98" s="62">
        <v>46357.812368293635</v>
      </c>
      <c r="K98" s="63">
        <f t="shared" si="11"/>
        <v>4.7328499574969228E-2</v>
      </c>
      <c r="L98" s="61">
        <v>0.49735119867356348</v>
      </c>
      <c r="M98" s="60">
        <f t="shared" si="12"/>
        <v>63671.895156586943</v>
      </c>
      <c r="N98" s="60">
        <f t="shared" si="13"/>
        <v>3013.4952628560104</v>
      </c>
      <c r="O98" s="61">
        <f t="shared" si="14"/>
        <v>0.50695439024577282</v>
      </c>
      <c r="P98" s="56">
        <f t="shared" si="15"/>
        <v>0.13785439024577284</v>
      </c>
    </row>
    <row r="99" spans="1:16">
      <c r="A99" s="56" t="s">
        <v>550</v>
      </c>
      <c r="B99" s="57" t="s">
        <v>1960</v>
      </c>
      <c r="C99" s="58">
        <v>10582</v>
      </c>
      <c r="D99" s="59">
        <v>100125</v>
      </c>
      <c r="E99" s="56">
        <f t="shared" si="8"/>
        <v>0.10568789013732834</v>
      </c>
      <c r="F99" s="60">
        <v>128022</v>
      </c>
      <c r="G99" s="60">
        <f t="shared" si="9"/>
        <v>13530.375071161048</v>
      </c>
      <c r="H99" s="61">
        <v>0.38799999999999996</v>
      </c>
      <c r="I99" s="62">
        <f t="shared" si="10"/>
        <v>5249.7855276104865</v>
      </c>
      <c r="J99" s="62">
        <v>46357.812368293635</v>
      </c>
      <c r="K99" s="63">
        <f t="shared" si="11"/>
        <v>0.11324489356622597</v>
      </c>
      <c r="L99" s="61">
        <v>0.49735119867356348</v>
      </c>
      <c r="M99" s="60">
        <f t="shared" si="12"/>
        <v>63671.895156586943</v>
      </c>
      <c r="N99" s="60">
        <f t="shared" si="13"/>
        <v>7210.5169901675872</v>
      </c>
      <c r="O99" s="61">
        <f t="shared" si="14"/>
        <v>0.53291331188122404</v>
      </c>
      <c r="P99" s="56">
        <f t="shared" si="15"/>
        <v>0.14491331188122408</v>
      </c>
    </row>
    <row r="100" spans="1:16">
      <c r="A100" s="56" t="s">
        <v>550</v>
      </c>
      <c r="B100" s="57" t="s">
        <v>1894</v>
      </c>
      <c r="C100" s="58">
        <v>22579</v>
      </c>
      <c r="D100" s="59">
        <v>100125</v>
      </c>
      <c r="E100" s="56">
        <f t="shared" si="8"/>
        <v>0.22550811485642946</v>
      </c>
      <c r="F100" s="60">
        <v>128022</v>
      </c>
      <c r="G100" s="60">
        <f t="shared" si="9"/>
        <v>28869.999880149811</v>
      </c>
      <c r="H100" s="61">
        <v>0.42470000000000002</v>
      </c>
      <c r="I100" s="62">
        <f t="shared" si="10"/>
        <v>12261.088949099625</v>
      </c>
      <c r="J100" s="62">
        <v>46357.812368293635</v>
      </c>
      <c r="K100" s="63">
        <f t="shared" si="11"/>
        <v>0.26448808351201619</v>
      </c>
      <c r="L100" s="61">
        <v>0.49735119867356348</v>
      </c>
      <c r="M100" s="60">
        <f t="shared" si="12"/>
        <v>63671.895156586943</v>
      </c>
      <c r="N100" s="60">
        <f t="shared" si="13"/>
        <v>16840.457523543708</v>
      </c>
      <c r="O100" s="61">
        <f t="shared" si="14"/>
        <v>0.58332031844318522</v>
      </c>
      <c r="P100" s="56">
        <f t="shared" si="15"/>
        <v>0.15862031844318519</v>
      </c>
    </row>
    <row r="101" spans="1:16">
      <c r="A101" s="56" t="s">
        <v>550</v>
      </c>
      <c r="B101" s="57" t="s">
        <v>2027</v>
      </c>
      <c r="C101" s="58">
        <v>13895</v>
      </c>
      <c r="D101" s="59">
        <v>100125</v>
      </c>
      <c r="E101" s="56">
        <f t="shared" si="8"/>
        <v>0.1387765293383271</v>
      </c>
      <c r="F101" s="60">
        <v>128022</v>
      </c>
      <c r="G101" s="60">
        <f t="shared" si="9"/>
        <v>17766.448838951314</v>
      </c>
      <c r="H101" s="61">
        <v>0.5161</v>
      </c>
      <c r="I101" s="62">
        <f t="shared" si="10"/>
        <v>9169.2642457827733</v>
      </c>
      <c r="J101" s="62">
        <v>46357.812368293635</v>
      </c>
      <c r="K101" s="63">
        <f t="shared" si="11"/>
        <v>0.19779329043693356</v>
      </c>
      <c r="L101" s="61">
        <v>0.49735119867356348</v>
      </c>
      <c r="M101" s="60">
        <f t="shared" si="12"/>
        <v>63671.895156586943</v>
      </c>
      <c r="N101" s="60">
        <f t="shared" si="13"/>
        <v>12593.873651376784</v>
      </c>
      <c r="O101" s="61">
        <f t="shared" si="14"/>
        <v>0.7088571140770612</v>
      </c>
      <c r="P101" s="56">
        <f t="shared" si="15"/>
        <v>0.1927571140770612</v>
      </c>
    </row>
    <row r="102" spans="1:16">
      <c r="A102" s="56" t="s">
        <v>1458</v>
      </c>
      <c r="B102" s="57" t="s">
        <v>1926</v>
      </c>
      <c r="C102" s="58">
        <v>11230</v>
      </c>
      <c r="D102" s="59">
        <v>28966</v>
      </c>
      <c r="E102" s="56">
        <f t="shared" si="8"/>
        <v>0.38769591935372505</v>
      </c>
      <c r="F102" s="60">
        <v>40478</v>
      </c>
      <c r="G102" s="60">
        <f t="shared" si="9"/>
        <v>15693.155423600083</v>
      </c>
      <c r="H102" s="61">
        <v>0.32069999999999999</v>
      </c>
      <c r="I102" s="62">
        <f t="shared" si="10"/>
        <v>5032.7949443485468</v>
      </c>
      <c r="J102" s="62">
        <v>16698.151245625908</v>
      </c>
      <c r="K102" s="63">
        <f t="shared" si="11"/>
        <v>0.30139833268469712</v>
      </c>
      <c r="L102" s="61">
        <v>0.59320036511711205</v>
      </c>
      <c r="M102" s="60">
        <f t="shared" si="12"/>
        <v>24011.56437921046</v>
      </c>
      <c r="N102" s="60">
        <f t="shared" si="13"/>
        <v>7237.0454690452971</v>
      </c>
      <c r="O102" s="61">
        <f t="shared" si="14"/>
        <v>0.46115935729291879</v>
      </c>
      <c r="P102" s="56">
        <f t="shared" si="15"/>
        <v>0.14045935729291881</v>
      </c>
    </row>
    <row r="103" spans="1:16">
      <c r="A103" s="56" t="s">
        <v>1458</v>
      </c>
      <c r="B103" s="57" t="s">
        <v>1460</v>
      </c>
      <c r="C103" s="58">
        <v>4705</v>
      </c>
      <c r="D103" s="59">
        <v>28966</v>
      </c>
      <c r="E103" s="56">
        <f t="shared" si="8"/>
        <v>0.16243181661258027</v>
      </c>
      <c r="F103" s="60">
        <v>40478</v>
      </c>
      <c r="G103" s="60">
        <f t="shared" si="9"/>
        <v>6574.9150728440245</v>
      </c>
      <c r="H103" s="61">
        <v>0.53870000000000007</v>
      </c>
      <c r="I103" s="62">
        <f t="shared" si="10"/>
        <v>3541.9067497410765</v>
      </c>
      <c r="J103" s="62">
        <v>16698.151245625908</v>
      </c>
      <c r="K103" s="63">
        <f t="shared" si="11"/>
        <v>0.21211370634032803</v>
      </c>
      <c r="L103" s="61">
        <v>0.59320036511711205</v>
      </c>
      <c r="M103" s="60">
        <f t="shared" si="12"/>
        <v>24011.56437921046</v>
      </c>
      <c r="N103" s="60">
        <f t="shared" si="13"/>
        <v>5093.1819155037283</v>
      </c>
      <c r="O103" s="61">
        <f t="shared" si="14"/>
        <v>0.77463843396849197</v>
      </c>
      <c r="P103" s="56">
        <f t="shared" si="15"/>
        <v>0.2359384339684919</v>
      </c>
    </row>
    <row r="104" spans="1:16">
      <c r="A104" s="56" t="s">
        <v>1458</v>
      </c>
      <c r="B104" s="57" t="s">
        <v>2013</v>
      </c>
      <c r="C104" s="58">
        <v>13031</v>
      </c>
      <c r="D104" s="59">
        <v>28966</v>
      </c>
      <c r="E104" s="56">
        <f t="shared" si="8"/>
        <v>0.44987226403369468</v>
      </c>
      <c r="F104" s="60">
        <v>40478</v>
      </c>
      <c r="G104" s="60">
        <f t="shared" si="9"/>
        <v>18209.929503555893</v>
      </c>
      <c r="H104" s="61">
        <v>0.4461</v>
      </c>
      <c r="I104" s="62">
        <f t="shared" si="10"/>
        <v>8123.4495515362842</v>
      </c>
      <c r="J104" s="62">
        <v>16698.151245625908</v>
      </c>
      <c r="K104" s="63">
        <f t="shared" si="11"/>
        <v>0.48648796097497482</v>
      </c>
      <c r="L104" s="61">
        <v>0.59320036511711205</v>
      </c>
      <c r="M104" s="60">
        <f t="shared" si="12"/>
        <v>24011.56437921046</v>
      </c>
      <c r="N104" s="60">
        <f t="shared" si="13"/>
        <v>11681.336994661433</v>
      </c>
      <c r="O104" s="61">
        <f t="shared" si="14"/>
        <v>0.6414817252521704</v>
      </c>
      <c r="P104" s="56">
        <f t="shared" si="15"/>
        <v>0.1953817252521704</v>
      </c>
    </row>
    <row r="105" spans="1:16">
      <c r="A105" s="56" t="s">
        <v>789</v>
      </c>
      <c r="B105" s="57" t="s">
        <v>791</v>
      </c>
      <c r="C105" s="58">
        <v>20000</v>
      </c>
      <c r="D105" s="59">
        <v>24418</v>
      </c>
      <c r="E105" s="56">
        <f t="shared" si="8"/>
        <v>0.8190679007289704</v>
      </c>
      <c r="F105" s="60">
        <v>33679</v>
      </c>
      <c r="G105" s="60">
        <f t="shared" si="9"/>
        <v>27585.387828650993</v>
      </c>
      <c r="H105" s="61">
        <v>0.34279999999999999</v>
      </c>
      <c r="I105" s="62">
        <f t="shared" si="10"/>
        <v>9456.2709476615601</v>
      </c>
      <c r="J105" s="62">
        <v>11957.698744000327</v>
      </c>
      <c r="K105" s="63">
        <f t="shared" si="11"/>
        <v>0.79081026793773035</v>
      </c>
      <c r="L105" s="61">
        <v>0.53840765985327554</v>
      </c>
      <c r="M105" s="60">
        <f t="shared" si="12"/>
        <v>18133.031576198468</v>
      </c>
      <c r="N105" s="60">
        <f t="shared" si="13"/>
        <v>14339.787559296836</v>
      </c>
      <c r="O105" s="61">
        <f t="shared" si="14"/>
        <v>0.51983273348809367</v>
      </c>
      <c r="P105" s="56">
        <f t="shared" si="15"/>
        <v>0.17703273348809367</v>
      </c>
    </row>
    <row r="106" spans="1:16">
      <c r="A106" s="56" t="s">
        <v>789</v>
      </c>
      <c r="B106" s="57" t="s">
        <v>2293</v>
      </c>
      <c r="C106" s="58">
        <v>4418</v>
      </c>
      <c r="D106" s="59">
        <v>24418</v>
      </c>
      <c r="E106" s="56">
        <f t="shared" si="8"/>
        <v>0.18093209927102957</v>
      </c>
      <c r="F106" s="60">
        <v>33679</v>
      </c>
      <c r="G106" s="60">
        <f t="shared" si="9"/>
        <v>6093.6121713490047</v>
      </c>
      <c r="H106" s="61">
        <v>0.41049999999999998</v>
      </c>
      <c r="I106" s="62">
        <f t="shared" si="10"/>
        <v>2501.4277963387663</v>
      </c>
      <c r="J106" s="62">
        <v>11957.698744000327</v>
      </c>
      <c r="K106" s="63">
        <f t="shared" si="11"/>
        <v>0.20918973206226962</v>
      </c>
      <c r="L106" s="61">
        <v>0.53840765985327554</v>
      </c>
      <c r="M106" s="60">
        <f t="shared" si="12"/>
        <v>18133.031576198468</v>
      </c>
      <c r="N106" s="60">
        <f t="shared" si="13"/>
        <v>3793.2440169016322</v>
      </c>
      <c r="O106" s="61">
        <f t="shared" si="14"/>
        <v>0.62249514905735848</v>
      </c>
      <c r="P106" s="56">
        <f t="shared" si="15"/>
        <v>0.2119951490573585</v>
      </c>
    </row>
    <row r="107" spans="1:16">
      <c r="A107" s="56" t="s">
        <v>143</v>
      </c>
      <c r="B107" s="57" t="s">
        <v>145</v>
      </c>
      <c r="C107" s="58">
        <v>122354</v>
      </c>
      <c r="D107" s="59">
        <v>165135</v>
      </c>
      <c r="E107" s="56">
        <f t="shared" si="8"/>
        <v>0.74093317588639596</v>
      </c>
      <c r="F107" s="60">
        <v>227065</v>
      </c>
      <c r="G107" s="60">
        <f t="shared" si="9"/>
        <v>168239.99158264449</v>
      </c>
      <c r="H107" s="61">
        <v>0.29260000000000003</v>
      </c>
      <c r="I107" s="62">
        <f t="shared" si="10"/>
        <v>49227.021537081782</v>
      </c>
      <c r="J107" s="62">
        <v>76300.58244241077</v>
      </c>
      <c r="K107" s="63">
        <f t="shared" si="11"/>
        <v>0.64517229045055791</v>
      </c>
      <c r="L107" s="61">
        <v>0.47009666713873161</v>
      </c>
      <c r="M107" s="60">
        <f t="shared" si="12"/>
        <v>106742.49972385609</v>
      </c>
      <c r="N107" s="60">
        <f t="shared" si="13"/>
        <v>68867.303035258272</v>
      </c>
      <c r="O107" s="61">
        <f t="shared" si="14"/>
        <v>0.4093396723776499</v>
      </c>
      <c r="P107" s="56">
        <f t="shared" si="15"/>
        <v>0.11673967237764987</v>
      </c>
    </row>
    <row r="108" spans="1:16">
      <c r="A108" s="56" t="s">
        <v>143</v>
      </c>
      <c r="B108" s="57" t="s">
        <v>751</v>
      </c>
      <c r="C108" s="58">
        <v>26027</v>
      </c>
      <c r="D108" s="59">
        <v>165135</v>
      </c>
      <c r="E108" s="56">
        <f t="shared" si="8"/>
        <v>0.15761043994307689</v>
      </c>
      <c r="F108" s="60">
        <v>227065</v>
      </c>
      <c r="G108" s="60">
        <f t="shared" si="9"/>
        <v>35787.814545674752</v>
      </c>
      <c r="H108" s="61">
        <v>0.38329999999999997</v>
      </c>
      <c r="I108" s="62">
        <f t="shared" si="10"/>
        <v>13717.469315357132</v>
      </c>
      <c r="J108" s="62">
        <v>76300.58244241077</v>
      </c>
      <c r="K108" s="63">
        <f t="shared" si="11"/>
        <v>0.17978197382320951</v>
      </c>
      <c r="L108" s="61">
        <v>0.47009666713873161</v>
      </c>
      <c r="M108" s="60">
        <f t="shared" si="12"/>
        <v>106742.49972385609</v>
      </c>
      <c r="N108" s="60">
        <f t="shared" si="13"/>
        <v>19190.377291178243</v>
      </c>
      <c r="O108" s="61">
        <f t="shared" si="14"/>
        <v>0.53622657697318254</v>
      </c>
      <c r="P108" s="56">
        <f t="shared" si="15"/>
        <v>0.15292657697318257</v>
      </c>
    </row>
    <row r="109" spans="1:16">
      <c r="A109" s="56" t="s">
        <v>143</v>
      </c>
      <c r="B109" s="57" t="s">
        <v>2020</v>
      </c>
      <c r="C109" s="58">
        <v>11392</v>
      </c>
      <c r="D109" s="59">
        <v>165135</v>
      </c>
      <c r="E109" s="56">
        <f t="shared" si="8"/>
        <v>6.8985981166924032E-2</v>
      </c>
      <c r="F109" s="60">
        <v>227065</v>
      </c>
      <c r="G109" s="60">
        <f t="shared" si="9"/>
        <v>15664.301813667606</v>
      </c>
      <c r="H109" s="61">
        <v>0.62380000000000002</v>
      </c>
      <c r="I109" s="62">
        <f t="shared" si="10"/>
        <v>9771.3914713658523</v>
      </c>
      <c r="J109" s="62">
        <v>76300.58244241077</v>
      </c>
      <c r="K109" s="63">
        <f t="shared" si="11"/>
        <v>0.12806444143124313</v>
      </c>
      <c r="L109" s="61">
        <v>0.47009666713873161</v>
      </c>
      <c r="M109" s="60">
        <f t="shared" si="12"/>
        <v>106742.49972385609</v>
      </c>
      <c r="N109" s="60">
        <f t="shared" si="13"/>
        <v>13669.918604110253</v>
      </c>
      <c r="O109" s="61">
        <f t="shared" si="14"/>
        <v>0.872679725321866</v>
      </c>
      <c r="P109" s="56">
        <f t="shared" si="15"/>
        <v>0.24887972532186597</v>
      </c>
    </row>
    <row r="110" spans="1:16">
      <c r="A110" s="56" t="s">
        <v>143</v>
      </c>
      <c r="B110" s="57" t="s">
        <v>2092</v>
      </c>
      <c r="C110" s="58">
        <v>5362</v>
      </c>
      <c r="D110" s="59">
        <v>165135</v>
      </c>
      <c r="E110" s="56">
        <f t="shared" si="8"/>
        <v>3.2470403003603113E-2</v>
      </c>
      <c r="F110" s="60">
        <v>227065</v>
      </c>
      <c r="G110" s="60">
        <f t="shared" si="9"/>
        <v>7372.8920580131407</v>
      </c>
      <c r="H110" s="61">
        <v>0.48620000000000008</v>
      </c>
      <c r="I110" s="62">
        <f t="shared" si="10"/>
        <v>3584.7001186059897</v>
      </c>
      <c r="J110" s="62">
        <v>76300.58244241077</v>
      </c>
      <c r="K110" s="63">
        <f t="shared" si="11"/>
        <v>4.6981294294989248E-2</v>
      </c>
      <c r="L110" s="61">
        <v>0.47009666713873161</v>
      </c>
      <c r="M110" s="60">
        <f t="shared" si="12"/>
        <v>106742.49972385609</v>
      </c>
      <c r="N110" s="60">
        <f t="shared" si="13"/>
        <v>5014.9007933092917</v>
      </c>
      <c r="O110" s="61">
        <f t="shared" si="14"/>
        <v>0.68018095936436584</v>
      </c>
      <c r="P110" s="56">
        <f t="shared" si="15"/>
        <v>0.19398095936436577</v>
      </c>
    </row>
    <row r="111" spans="1:16">
      <c r="A111" s="56" t="s">
        <v>612</v>
      </c>
      <c r="B111" s="57" t="s">
        <v>613</v>
      </c>
      <c r="C111" s="58">
        <v>38047</v>
      </c>
      <c r="D111" s="59">
        <v>38047</v>
      </c>
      <c r="E111" s="56">
        <f t="shared" si="8"/>
        <v>1</v>
      </c>
      <c r="F111" s="60">
        <v>41710</v>
      </c>
      <c r="G111" s="60">
        <f t="shared" si="9"/>
        <v>41710</v>
      </c>
      <c r="H111" s="61">
        <v>0.33269999999999994</v>
      </c>
      <c r="I111" s="62">
        <f t="shared" si="10"/>
        <v>13876.916999999998</v>
      </c>
      <c r="J111" s="62">
        <v>13876.916999999998</v>
      </c>
      <c r="K111" s="63">
        <f t="shared" si="11"/>
        <v>1</v>
      </c>
      <c r="L111" s="61">
        <v>0.41493373416881668</v>
      </c>
      <c r="M111" s="60">
        <f t="shared" si="12"/>
        <v>17306.886052181344</v>
      </c>
      <c r="N111" s="60">
        <f t="shared" si="13"/>
        <v>17306.886052181344</v>
      </c>
      <c r="O111" s="61">
        <f t="shared" si="14"/>
        <v>0.41493373416881668</v>
      </c>
      <c r="P111" s="56">
        <f t="shared" si="15"/>
        <v>8.2233734168816741E-2</v>
      </c>
    </row>
    <row r="112" spans="1:16">
      <c r="A112" s="56" t="s">
        <v>1328</v>
      </c>
      <c r="B112" s="57" t="s">
        <v>1330</v>
      </c>
      <c r="C112" s="58">
        <v>12995</v>
      </c>
      <c r="D112" s="59">
        <v>16627</v>
      </c>
      <c r="E112" s="56">
        <f t="shared" si="8"/>
        <v>0.78156011306910445</v>
      </c>
      <c r="F112" s="60">
        <v>19254</v>
      </c>
      <c r="G112" s="60">
        <f t="shared" si="9"/>
        <v>15048.158417032537</v>
      </c>
      <c r="H112" s="61">
        <v>0.2404</v>
      </c>
      <c r="I112" s="62">
        <f t="shared" si="10"/>
        <v>3617.5772834546219</v>
      </c>
      <c r="J112" s="62">
        <v>4698.8991544355567</v>
      </c>
      <c r="K112" s="63">
        <f t="shared" si="11"/>
        <v>0.7698776169817958</v>
      </c>
      <c r="L112" s="61">
        <v>0.40763367980299636</v>
      </c>
      <c r="M112" s="60">
        <f t="shared" si="12"/>
        <v>7848.5788709268918</v>
      </c>
      <c r="N112" s="60">
        <f t="shared" si="13"/>
        <v>6042.4451978428688</v>
      </c>
      <c r="O112" s="61">
        <f t="shared" si="14"/>
        <v>0.40154050950205411</v>
      </c>
      <c r="P112" s="56">
        <f t="shared" si="15"/>
        <v>0.16114050950205411</v>
      </c>
    </row>
    <row r="113" spans="1:16">
      <c r="A113" s="56" t="s">
        <v>1328</v>
      </c>
      <c r="B113" s="57" t="s">
        <v>1792</v>
      </c>
      <c r="C113" s="58">
        <v>3632</v>
      </c>
      <c r="D113" s="59">
        <v>16627</v>
      </c>
      <c r="E113" s="56">
        <f t="shared" si="8"/>
        <v>0.21843988693089553</v>
      </c>
      <c r="F113" s="60">
        <v>19254</v>
      </c>
      <c r="G113" s="60">
        <f t="shared" si="9"/>
        <v>4205.8415829674623</v>
      </c>
      <c r="H113" s="61">
        <v>0.2571</v>
      </c>
      <c r="I113" s="62">
        <f t="shared" si="10"/>
        <v>1081.3218709809346</v>
      </c>
      <c r="J113" s="62">
        <v>4698.8991544355567</v>
      </c>
      <c r="K113" s="63">
        <f t="shared" si="11"/>
        <v>0.23012238301820412</v>
      </c>
      <c r="L113" s="61">
        <v>0.40763367980299636</v>
      </c>
      <c r="M113" s="60">
        <f t="shared" si="12"/>
        <v>7848.5788709268918</v>
      </c>
      <c r="N113" s="60">
        <f t="shared" si="13"/>
        <v>1806.1336730840221</v>
      </c>
      <c r="O113" s="61">
        <f t="shared" si="14"/>
        <v>0.42943454655980917</v>
      </c>
      <c r="P113" s="56">
        <f t="shared" si="15"/>
        <v>0.17233454655980918</v>
      </c>
    </row>
    <row r="114" spans="1:16">
      <c r="A114" s="56" t="s">
        <v>280</v>
      </c>
      <c r="B114" s="57" t="s">
        <v>303</v>
      </c>
      <c r="C114" s="58">
        <v>5815</v>
      </c>
      <c r="D114" s="59">
        <v>407109</v>
      </c>
      <c r="E114" s="56">
        <f t="shared" si="8"/>
        <v>1.4283643938109941E-2</v>
      </c>
      <c r="F114" s="60">
        <v>471428</v>
      </c>
      <c r="G114" s="60">
        <f t="shared" si="9"/>
        <v>6733.7096944552932</v>
      </c>
      <c r="H114" s="61">
        <v>0.42030000000000001</v>
      </c>
      <c r="I114" s="62">
        <f t="shared" si="10"/>
        <v>2830.1781845795599</v>
      </c>
      <c r="J114" s="62">
        <v>65949.710380265722</v>
      </c>
      <c r="K114" s="63">
        <f t="shared" si="11"/>
        <v>4.2914186707731783E-2</v>
      </c>
      <c r="L114" s="61">
        <v>0.31627402191353299</v>
      </c>
      <c r="M114" s="60">
        <f t="shared" si="12"/>
        <v>149100.42960265302</v>
      </c>
      <c r="N114" s="60">
        <f t="shared" si="13"/>
        <v>6398.5236741712706</v>
      </c>
      <c r="O114" s="61">
        <f t="shared" si="14"/>
        <v>0.95022268029166401</v>
      </c>
      <c r="P114" s="56">
        <f t="shared" si="15"/>
        <v>0.52992268029166401</v>
      </c>
    </row>
    <row r="115" spans="1:16">
      <c r="A115" s="56" t="s">
        <v>280</v>
      </c>
      <c r="B115" s="57" t="s">
        <v>282</v>
      </c>
      <c r="C115" s="58">
        <v>45326</v>
      </c>
      <c r="D115" s="59">
        <v>407109</v>
      </c>
      <c r="E115" s="56">
        <f t="shared" si="8"/>
        <v>0.11133627603418249</v>
      </c>
      <c r="F115" s="60">
        <v>471428</v>
      </c>
      <c r="G115" s="60">
        <f t="shared" si="9"/>
        <v>52487.037938242582</v>
      </c>
      <c r="H115" s="61">
        <v>0.20270000000000005</v>
      </c>
      <c r="I115" s="62">
        <f t="shared" si="10"/>
        <v>10639.122590081774</v>
      </c>
      <c r="J115" s="62">
        <v>65949.710380265722</v>
      </c>
      <c r="K115" s="63">
        <f t="shared" si="11"/>
        <v>0.16132174847678091</v>
      </c>
      <c r="L115" s="61">
        <v>0.31627402191353299</v>
      </c>
      <c r="M115" s="60">
        <f t="shared" si="12"/>
        <v>149100.42960265302</v>
      </c>
      <c r="N115" s="60">
        <f t="shared" si="13"/>
        <v>24053.142002139168</v>
      </c>
      <c r="O115" s="61">
        <f t="shared" si="14"/>
        <v>0.45826823053799742</v>
      </c>
      <c r="P115" s="56">
        <f t="shared" si="15"/>
        <v>0.25556823053799738</v>
      </c>
    </row>
    <row r="116" spans="1:16">
      <c r="A116" s="56" t="s">
        <v>280</v>
      </c>
      <c r="B116" s="57" t="s">
        <v>1268</v>
      </c>
      <c r="C116" s="58">
        <v>59776</v>
      </c>
      <c r="D116" s="59">
        <v>407109</v>
      </c>
      <c r="E116" s="56">
        <f t="shared" si="8"/>
        <v>0.14683045572561648</v>
      </c>
      <c r="F116" s="60">
        <v>471428</v>
      </c>
      <c r="G116" s="60">
        <f t="shared" si="9"/>
        <v>69219.988081815929</v>
      </c>
      <c r="H116" s="61">
        <v>5.6799999999999996E-2</v>
      </c>
      <c r="I116" s="62">
        <f t="shared" si="10"/>
        <v>3931.6953230471445</v>
      </c>
      <c r="J116" s="62">
        <v>65949.710380265722</v>
      </c>
      <c r="K116" s="63">
        <f t="shared" si="11"/>
        <v>5.9616566932242883E-2</v>
      </c>
      <c r="L116" s="61">
        <v>0.31627402191353299</v>
      </c>
      <c r="M116" s="60">
        <f t="shared" si="12"/>
        <v>149100.42960265302</v>
      </c>
      <c r="N116" s="60">
        <f t="shared" si="13"/>
        <v>8888.8557410327321</v>
      </c>
      <c r="O116" s="61">
        <f t="shared" si="14"/>
        <v>0.12841458063422914</v>
      </c>
      <c r="P116" s="56">
        <f t="shared" si="15"/>
        <v>7.1614580634229152E-2</v>
      </c>
    </row>
    <row r="117" spans="1:16">
      <c r="A117" s="56" t="s">
        <v>280</v>
      </c>
      <c r="B117" s="57" t="s">
        <v>1221</v>
      </c>
      <c r="C117" s="58">
        <v>45808</v>
      </c>
      <c r="D117" s="59">
        <v>407109</v>
      </c>
      <c r="E117" s="56">
        <f t="shared" si="8"/>
        <v>0.11252023413876873</v>
      </c>
      <c r="F117" s="60">
        <v>471428</v>
      </c>
      <c r="G117" s="60">
        <f t="shared" si="9"/>
        <v>53045.188939571468</v>
      </c>
      <c r="H117" s="61">
        <v>8.2500000000000004E-2</v>
      </c>
      <c r="I117" s="62">
        <f t="shared" si="10"/>
        <v>4376.2280875146462</v>
      </c>
      <c r="J117" s="62">
        <v>65949.710380265722</v>
      </c>
      <c r="K117" s="63">
        <f t="shared" si="11"/>
        <v>6.6357047851784881E-2</v>
      </c>
      <c r="L117" s="61">
        <v>0.31627402191353299</v>
      </c>
      <c r="M117" s="60">
        <f t="shared" si="12"/>
        <v>149100.42960265302</v>
      </c>
      <c r="N117" s="60">
        <f t="shared" si="13"/>
        <v>9893.8643418649299</v>
      </c>
      <c r="O117" s="61">
        <f t="shared" si="14"/>
        <v>0.18651765673105469</v>
      </c>
      <c r="P117" s="56">
        <f t="shared" si="15"/>
        <v>0.10401765673105469</v>
      </c>
    </row>
    <row r="118" spans="1:16">
      <c r="A118" s="56" t="s">
        <v>280</v>
      </c>
      <c r="B118" s="57" t="s">
        <v>597</v>
      </c>
      <c r="C118" s="58">
        <v>60173</v>
      </c>
      <c r="D118" s="59">
        <v>407109</v>
      </c>
      <c r="E118" s="56">
        <f t="shared" si="8"/>
        <v>0.14780562453790017</v>
      </c>
      <c r="F118" s="60">
        <v>471428</v>
      </c>
      <c r="G118" s="60">
        <f t="shared" si="9"/>
        <v>69679.709964653201</v>
      </c>
      <c r="H118" s="61">
        <v>0.1666</v>
      </c>
      <c r="I118" s="62">
        <f t="shared" si="10"/>
        <v>11608.639680111222</v>
      </c>
      <c r="J118" s="62">
        <v>65949.710380265722</v>
      </c>
      <c r="K118" s="63">
        <f t="shared" si="11"/>
        <v>0.17602260287688695</v>
      </c>
      <c r="L118" s="61">
        <v>0.31627402191353299</v>
      </c>
      <c r="M118" s="60">
        <f t="shared" si="12"/>
        <v>149100.42960265302</v>
      </c>
      <c r="N118" s="60">
        <f t="shared" si="13"/>
        <v>26245.045708721031</v>
      </c>
      <c r="O118" s="61">
        <f t="shared" si="14"/>
        <v>0.37665262559265095</v>
      </c>
      <c r="P118" s="56">
        <f t="shared" si="15"/>
        <v>0.21005262559265095</v>
      </c>
    </row>
    <row r="119" spans="1:16">
      <c r="A119" s="56" t="s">
        <v>280</v>
      </c>
      <c r="B119" s="57" t="s">
        <v>648</v>
      </c>
      <c r="C119" s="58">
        <v>65847</v>
      </c>
      <c r="D119" s="59">
        <v>407109</v>
      </c>
      <c r="E119" s="56">
        <f t="shared" si="8"/>
        <v>0.16174292388524941</v>
      </c>
      <c r="F119" s="60">
        <v>471428</v>
      </c>
      <c r="G119" s="60">
        <f t="shared" si="9"/>
        <v>76250.143121375353</v>
      </c>
      <c r="H119" s="61">
        <v>0.1125</v>
      </c>
      <c r="I119" s="62">
        <f t="shared" si="10"/>
        <v>8578.1411011547279</v>
      </c>
      <c r="J119" s="62">
        <v>65949.710380265722</v>
      </c>
      <c r="K119" s="63">
        <f t="shared" si="11"/>
        <v>0.13007094423452667</v>
      </c>
      <c r="L119" s="61">
        <v>0.31627402191353299</v>
      </c>
      <c r="M119" s="60">
        <f t="shared" si="12"/>
        <v>149100.42960265302</v>
      </c>
      <c r="N119" s="60">
        <f t="shared" si="13"/>
        <v>19393.633664190649</v>
      </c>
      <c r="O119" s="61">
        <f t="shared" si="14"/>
        <v>0.25434225917871089</v>
      </c>
      <c r="P119" s="56">
        <f t="shared" si="15"/>
        <v>0.14184225917871091</v>
      </c>
    </row>
    <row r="120" spans="1:16">
      <c r="A120" s="56" t="s">
        <v>280</v>
      </c>
      <c r="B120" s="57" t="s">
        <v>842</v>
      </c>
      <c r="C120" s="58">
        <v>47263</v>
      </c>
      <c r="D120" s="59">
        <v>407109</v>
      </c>
      <c r="E120" s="56">
        <f t="shared" si="8"/>
        <v>0.11609421555406538</v>
      </c>
      <c r="F120" s="60">
        <v>471428</v>
      </c>
      <c r="G120" s="60">
        <f t="shared" si="9"/>
        <v>54730.06385022193</v>
      </c>
      <c r="H120" s="61">
        <v>8.8499999999999995E-2</v>
      </c>
      <c r="I120" s="62">
        <f t="shared" si="10"/>
        <v>4843.6106507446402</v>
      </c>
      <c r="J120" s="62">
        <v>65949.710380265722</v>
      </c>
      <c r="K120" s="63">
        <f t="shared" si="11"/>
        <v>7.3444001843471399E-2</v>
      </c>
      <c r="L120" s="61">
        <v>0.31627402191353299</v>
      </c>
      <c r="M120" s="60">
        <f t="shared" si="12"/>
        <v>149100.42960265302</v>
      </c>
      <c r="N120" s="60">
        <f t="shared" si="13"/>
        <v>10950.532226599626</v>
      </c>
      <c r="O120" s="61">
        <f t="shared" si="14"/>
        <v>0.20008257722058589</v>
      </c>
      <c r="P120" s="56">
        <f t="shared" si="15"/>
        <v>0.1115825772205859</v>
      </c>
    </row>
    <row r="121" spans="1:16">
      <c r="A121" s="56" t="s">
        <v>280</v>
      </c>
      <c r="B121" s="57" t="s">
        <v>374</v>
      </c>
      <c r="C121" s="58">
        <v>77101</v>
      </c>
      <c r="D121" s="59">
        <v>407109</v>
      </c>
      <c r="E121" s="56">
        <f t="shared" si="8"/>
        <v>0.18938662618610741</v>
      </c>
      <c r="F121" s="60">
        <v>471428</v>
      </c>
      <c r="G121" s="60">
        <f t="shared" si="9"/>
        <v>89282.158409664247</v>
      </c>
      <c r="H121" s="61">
        <v>0.21440000000000001</v>
      </c>
      <c r="I121" s="62">
        <f t="shared" si="10"/>
        <v>19142.094763032015</v>
      </c>
      <c r="J121" s="62">
        <v>65949.710380265722</v>
      </c>
      <c r="K121" s="63">
        <f t="shared" si="11"/>
        <v>0.29025290107657464</v>
      </c>
      <c r="L121" s="61">
        <v>0.31627402191353299</v>
      </c>
      <c r="M121" s="60">
        <f t="shared" si="12"/>
        <v>149100.42960265302</v>
      </c>
      <c r="N121" s="60">
        <f t="shared" si="13"/>
        <v>43276.832243933626</v>
      </c>
      <c r="O121" s="61">
        <f t="shared" si="14"/>
        <v>0.48471982549258325</v>
      </c>
      <c r="P121" s="56">
        <f t="shared" si="15"/>
        <v>0.27031982549258327</v>
      </c>
    </row>
    <row r="122" spans="1:16">
      <c r="A122" s="56" t="s">
        <v>1096</v>
      </c>
      <c r="B122" s="57" t="s">
        <v>1098</v>
      </c>
      <c r="C122" s="58">
        <v>32981</v>
      </c>
      <c r="D122" s="59">
        <v>32981</v>
      </c>
      <c r="E122" s="56">
        <f t="shared" si="8"/>
        <v>1</v>
      </c>
      <c r="F122" s="60">
        <v>36435</v>
      </c>
      <c r="G122" s="60">
        <f t="shared" si="9"/>
        <v>36435</v>
      </c>
      <c r="H122" s="61">
        <v>0.12050000000000001</v>
      </c>
      <c r="I122" s="62">
        <f t="shared" si="10"/>
        <v>4390.4175000000005</v>
      </c>
      <c r="J122" s="62">
        <v>4390.4175000000005</v>
      </c>
      <c r="K122" s="63">
        <f t="shared" si="11"/>
        <v>1</v>
      </c>
      <c r="L122" s="61">
        <v>0.33571495742572594</v>
      </c>
      <c r="M122" s="60">
        <f t="shared" si="12"/>
        <v>12231.774473806325</v>
      </c>
      <c r="N122" s="60">
        <f t="shared" si="13"/>
        <v>12231.774473806325</v>
      </c>
      <c r="O122" s="61">
        <f t="shared" si="14"/>
        <v>0.33571495742572594</v>
      </c>
      <c r="P122" s="56">
        <f t="shared" si="15"/>
        <v>0.21521495742572594</v>
      </c>
    </row>
    <row r="123" spans="1:16">
      <c r="A123" s="56" t="s">
        <v>378</v>
      </c>
      <c r="B123" s="57" t="s">
        <v>380</v>
      </c>
      <c r="C123" s="58">
        <v>53622</v>
      </c>
      <c r="D123" s="59">
        <v>143501</v>
      </c>
      <c r="E123" s="56">
        <f t="shared" si="8"/>
        <v>0.37366986989637702</v>
      </c>
      <c r="F123" s="60">
        <v>166494</v>
      </c>
      <c r="G123" s="60">
        <f t="shared" si="9"/>
        <v>62213.791318527394</v>
      </c>
      <c r="H123" s="61">
        <v>0.31859999999999999</v>
      </c>
      <c r="I123" s="62">
        <f t="shared" si="10"/>
        <v>19821.313914082828</v>
      </c>
      <c r="J123" s="62">
        <v>45795.737818316251</v>
      </c>
      <c r="K123" s="63">
        <f t="shared" si="11"/>
        <v>0.43282005833641546</v>
      </c>
      <c r="L123" s="61">
        <v>0.40009277838107116</v>
      </c>
      <c r="M123" s="60">
        <f t="shared" si="12"/>
        <v>66613.04704377806</v>
      </c>
      <c r="N123" s="60">
        <f t="shared" si="13"/>
        <v>28831.462907454406</v>
      </c>
      <c r="O123" s="61">
        <f t="shared" si="14"/>
        <v>0.46342558934948458</v>
      </c>
      <c r="P123" s="56">
        <f t="shared" si="15"/>
        <v>0.14482558934948458</v>
      </c>
    </row>
    <row r="124" spans="1:16">
      <c r="A124" s="56" t="s">
        <v>378</v>
      </c>
      <c r="B124" s="57" t="s">
        <v>1354</v>
      </c>
      <c r="C124" s="58">
        <v>45710</v>
      </c>
      <c r="D124" s="59">
        <v>143501</v>
      </c>
      <c r="E124" s="56">
        <f t="shared" si="8"/>
        <v>0.31853436561417692</v>
      </c>
      <c r="F124" s="60">
        <v>166494</v>
      </c>
      <c r="G124" s="60">
        <f t="shared" si="9"/>
        <v>53034.060668566774</v>
      </c>
      <c r="H124" s="61">
        <v>7.6999999999999999E-2</v>
      </c>
      <c r="I124" s="62">
        <f t="shared" si="10"/>
        <v>4083.6226714796417</v>
      </c>
      <c r="J124" s="62">
        <v>45795.737818316251</v>
      </c>
      <c r="K124" s="63">
        <f t="shared" si="11"/>
        <v>8.9170365322651809E-2</v>
      </c>
      <c r="L124" s="61">
        <v>0.40009277838107116</v>
      </c>
      <c r="M124" s="60">
        <f t="shared" si="12"/>
        <v>66613.04704377806</v>
      </c>
      <c r="N124" s="60">
        <f t="shared" si="13"/>
        <v>5939.9097401486806</v>
      </c>
      <c r="O124" s="61">
        <f t="shared" si="14"/>
        <v>0.11200179026964945</v>
      </c>
      <c r="P124" s="56">
        <f t="shared" si="15"/>
        <v>3.5001790269649447E-2</v>
      </c>
    </row>
    <row r="125" spans="1:16">
      <c r="A125" s="56" t="s">
        <v>378</v>
      </c>
      <c r="B125" s="57" t="s">
        <v>1848</v>
      </c>
      <c r="C125" s="58">
        <v>7663</v>
      </c>
      <c r="D125" s="59">
        <v>143501</v>
      </c>
      <c r="E125" s="56">
        <f t="shared" si="8"/>
        <v>5.3400324736412985E-2</v>
      </c>
      <c r="F125" s="60">
        <v>166494</v>
      </c>
      <c r="G125" s="60">
        <f t="shared" si="9"/>
        <v>8890.8336666643427</v>
      </c>
      <c r="H125" s="61">
        <v>0.33500000000000002</v>
      </c>
      <c r="I125" s="62">
        <f t="shared" si="10"/>
        <v>2978.429278332555</v>
      </c>
      <c r="J125" s="62">
        <v>45795.737818316251</v>
      </c>
      <c r="K125" s="63">
        <f t="shared" si="11"/>
        <v>6.5037259365680888E-2</v>
      </c>
      <c r="L125" s="61">
        <v>0.40009277838107116</v>
      </c>
      <c r="M125" s="60">
        <f t="shared" si="12"/>
        <v>66613.04704377806</v>
      </c>
      <c r="N125" s="60">
        <f t="shared" si="13"/>
        <v>4332.3300177244964</v>
      </c>
      <c r="O125" s="61">
        <f t="shared" si="14"/>
        <v>0.48728051610821521</v>
      </c>
      <c r="P125" s="56">
        <f t="shared" si="15"/>
        <v>0.15228051610821519</v>
      </c>
    </row>
    <row r="126" spans="1:16">
      <c r="A126" s="56" t="s">
        <v>378</v>
      </c>
      <c r="B126" s="57" t="s">
        <v>1599</v>
      </c>
      <c r="C126" s="58">
        <v>3833</v>
      </c>
      <c r="D126" s="59">
        <v>143501</v>
      </c>
      <c r="E126" s="56">
        <f t="shared" si="8"/>
        <v>2.6710615257036538E-2</v>
      </c>
      <c r="F126" s="60">
        <v>166494</v>
      </c>
      <c r="G126" s="60">
        <f t="shared" si="9"/>
        <v>4447.1571766050411</v>
      </c>
      <c r="H126" s="61">
        <v>0.54809999999999992</v>
      </c>
      <c r="I126" s="62">
        <f t="shared" si="10"/>
        <v>2437.4868484972226</v>
      </c>
      <c r="J126" s="62">
        <v>45795.737818316251</v>
      </c>
      <c r="K126" s="63">
        <f t="shared" si="11"/>
        <v>5.3225190042081531E-2</v>
      </c>
      <c r="L126" s="61">
        <v>0.40009277838107116</v>
      </c>
      <c r="M126" s="60">
        <f t="shared" si="12"/>
        <v>66613.04704377806</v>
      </c>
      <c r="N126" s="60">
        <f t="shared" si="13"/>
        <v>3545.4920881872044</v>
      </c>
      <c r="O126" s="61">
        <f t="shared" si="14"/>
        <v>0.79724910710123187</v>
      </c>
      <c r="P126" s="56">
        <f t="shared" si="15"/>
        <v>0.24914910710123195</v>
      </c>
    </row>
    <row r="127" spans="1:16">
      <c r="A127" s="56" t="s">
        <v>378</v>
      </c>
      <c r="B127" s="57" t="s">
        <v>625</v>
      </c>
      <c r="C127" s="58">
        <v>32673</v>
      </c>
      <c r="D127" s="59">
        <v>143501</v>
      </c>
      <c r="E127" s="56">
        <f t="shared" si="8"/>
        <v>0.22768482449599656</v>
      </c>
      <c r="F127" s="60">
        <v>166494</v>
      </c>
      <c r="G127" s="60">
        <f t="shared" si="9"/>
        <v>37908.157169636448</v>
      </c>
      <c r="H127" s="61">
        <v>0.43460000000000004</v>
      </c>
      <c r="I127" s="62">
        <f t="shared" si="10"/>
        <v>16474.885105924001</v>
      </c>
      <c r="J127" s="62">
        <v>45795.737818316251</v>
      </c>
      <c r="K127" s="63">
        <f t="shared" si="11"/>
        <v>0.35974712693317024</v>
      </c>
      <c r="L127" s="61">
        <v>0.40009277838107116</v>
      </c>
      <c r="M127" s="60">
        <f t="shared" si="12"/>
        <v>66613.04704377806</v>
      </c>
      <c r="N127" s="60">
        <f t="shared" si="13"/>
        <v>23963.852290263265</v>
      </c>
      <c r="O127" s="61">
        <f t="shared" si="14"/>
        <v>0.63215555910635912</v>
      </c>
      <c r="P127" s="56">
        <f t="shared" si="15"/>
        <v>0.19755555910635908</v>
      </c>
    </row>
    <row r="128" spans="1:16">
      <c r="A128" s="56" t="s">
        <v>685</v>
      </c>
      <c r="B128" s="57" t="s">
        <v>687</v>
      </c>
      <c r="C128" s="58">
        <v>48800</v>
      </c>
      <c r="D128" s="59">
        <v>48800</v>
      </c>
      <c r="E128" s="56">
        <f t="shared" si="8"/>
        <v>1</v>
      </c>
      <c r="F128" s="60">
        <v>56114</v>
      </c>
      <c r="G128" s="60">
        <f t="shared" si="9"/>
        <v>56114</v>
      </c>
      <c r="H128" s="61">
        <v>0.26879999999999998</v>
      </c>
      <c r="I128" s="62">
        <f t="shared" si="10"/>
        <v>15083.4432</v>
      </c>
      <c r="J128" s="62">
        <v>15083.4432</v>
      </c>
      <c r="K128" s="63">
        <f t="shared" si="11"/>
        <v>1</v>
      </c>
      <c r="L128" s="61">
        <v>0.38797279718584821</v>
      </c>
      <c r="M128" s="60">
        <f t="shared" si="12"/>
        <v>21770.705541286687</v>
      </c>
      <c r="N128" s="60">
        <f t="shared" si="13"/>
        <v>21770.705541286687</v>
      </c>
      <c r="O128" s="61">
        <f t="shared" si="14"/>
        <v>0.38797279718584821</v>
      </c>
      <c r="P128" s="56">
        <f t="shared" si="15"/>
        <v>0.11917279718584822</v>
      </c>
    </row>
    <row r="129" spans="1:16">
      <c r="A129" s="56" t="s">
        <v>524</v>
      </c>
      <c r="B129" s="57" t="s">
        <v>617</v>
      </c>
      <c r="C129" s="58">
        <v>57475</v>
      </c>
      <c r="D129" s="59">
        <v>114355</v>
      </c>
      <c r="E129" s="56">
        <f t="shared" si="8"/>
        <v>0.50260154781163924</v>
      </c>
      <c r="F129" s="60">
        <v>129394</v>
      </c>
      <c r="G129" s="60">
        <f t="shared" si="9"/>
        <v>65033.62467753925</v>
      </c>
      <c r="H129" s="61">
        <v>0.35090000000000005</v>
      </c>
      <c r="I129" s="62">
        <f t="shared" si="10"/>
        <v>22820.298899348527</v>
      </c>
      <c r="J129" s="62">
        <v>37764.778049223911</v>
      </c>
      <c r="K129" s="63">
        <f t="shared" si="11"/>
        <v>0.60427467280765601</v>
      </c>
      <c r="L129" s="61">
        <v>0.38427549630390917</v>
      </c>
      <c r="M129" s="60">
        <f t="shared" si="12"/>
        <v>49722.943568748022</v>
      </c>
      <c r="N129" s="60">
        <f t="shared" si="13"/>
        <v>30046.315456038756</v>
      </c>
      <c r="O129" s="61">
        <f t="shared" si="14"/>
        <v>0.46201200694286215</v>
      </c>
      <c r="P129" s="56">
        <f t="shared" si="15"/>
        <v>0.11111200694286211</v>
      </c>
    </row>
    <row r="130" spans="1:16">
      <c r="A130" s="56" t="s">
        <v>524</v>
      </c>
      <c r="B130" s="57" t="s">
        <v>526</v>
      </c>
      <c r="C130" s="58">
        <v>56880</v>
      </c>
      <c r="D130" s="59">
        <v>114355</v>
      </c>
      <c r="E130" s="56">
        <f t="shared" ref="E130:E193" si="16">C130/D130</f>
        <v>0.49739845218836082</v>
      </c>
      <c r="F130" s="60">
        <v>129394</v>
      </c>
      <c r="G130" s="60">
        <f t="shared" ref="G130:G193" si="17">E130*F130</f>
        <v>64360.375322460757</v>
      </c>
      <c r="H130" s="61">
        <v>0.23219999999999999</v>
      </c>
      <c r="I130" s="62">
        <f t="shared" ref="I130:I193" si="18">G130*H130</f>
        <v>14944.479149875388</v>
      </c>
      <c r="J130" s="62">
        <v>37764.778049223911</v>
      </c>
      <c r="K130" s="63">
        <f t="shared" ref="K130:K193" si="19">I130/J130</f>
        <v>0.39572532719234416</v>
      </c>
      <c r="L130" s="61">
        <v>0.38427549630390917</v>
      </c>
      <c r="M130" s="60">
        <f t="shared" ref="M130:M193" si="20">L130*F130</f>
        <v>49722.943568748022</v>
      </c>
      <c r="N130" s="60">
        <f t="shared" ref="N130:N193" si="21">M130*K130</f>
        <v>19676.628112709277</v>
      </c>
      <c r="O130" s="61">
        <f t="shared" ref="O130:O193" si="22">N130/G130</f>
        <v>0.30572581365669016</v>
      </c>
      <c r="P130" s="56">
        <f t="shared" ref="P130:P193" si="23">O130-H130</f>
        <v>7.352581365669017E-2</v>
      </c>
    </row>
    <row r="131" spans="1:16">
      <c r="A131" s="56" t="s">
        <v>766</v>
      </c>
      <c r="B131" s="57" t="s">
        <v>1034</v>
      </c>
      <c r="C131" s="58">
        <v>35873</v>
      </c>
      <c r="D131" s="59">
        <v>99852</v>
      </c>
      <c r="E131" s="56">
        <f t="shared" si="16"/>
        <v>0.3592617073268437</v>
      </c>
      <c r="F131" s="60">
        <v>114919</v>
      </c>
      <c r="G131" s="60">
        <f t="shared" si="17"/>
        <v>41285.996144293553</v>
      </c>
      <c r="H131" s="61">
        <v>0.1021</v>
      </c>
      <c r="I131" s="62">
        <f t="shared" si="18"/>
        <v>4215.300206332372</v>
      </c>
      <c r="J131" s="62">
        <v>9936.5846059207615</v>
      </c>
      <c r="K131" s="63">
        <f t="shared" si="19"/>
        <v>0.42422022993903408</v>
      </c>
      <c r="L131" s="61">
        <v>0.31784549919282817</v>
      </c>
      <c r="M131" s="60">
        <f t="shared" si="20"/>
        <v>36526.486921740623</v>
      </c>
      <c r="N131" s="60">
        <f t="shared" si="21"/>
        <v>15495.274680805927</v>
      </c>
      <c r="O131" s="61">
        <f t="shared" si="22"/>
        <v>0.37531550956528503</v>
      </c>
      <c r="P131" s="56">
        <f t="shared" si="23"/>
        <v>0.27321550956528506</v>
      </c>
    </row>
    <row r="132" spans="1:16">
      <c r="A132" s="56" t="s">
        <v>766</v>
      </c>
      <c r="B132" s="57" t="s">
        <v>768</v>
      </c>
      <c r="C132" s="58">
        <v>63979</v>
      </c>
      <c r="D132" s="59">
        <v>99852</v>
      </c>
      <c r="E132" s="56">
        <f t="shared" si="16"/>
        <v>0.6407382926731563</v>
      </c>
      <c r="F132" s="60">
        <v>114919</v>
      </c>
      <c r="G132" s="60">
        <f t="shared" si="17"/>
        <v>73633.003855706454</v>
      </c>
      <c r="H132" s="61">
        <v>7.7699999999999991E-2</v>
      </c>
      <c r="I132" s="62">
        <f t="shared" si="18"/>
        <v>5721.2843995883904</v>
      </c>
      <c r="J132" s="62">
        <v>9936.5846059207615</v>
      </c>
      <c r="K132" s="63">
        <f t="shared" si="19"/>
        <v>0.57577977006096603</v>
      </c>
      <c r="L132" s="61">
        <v>0.31784549919282817</v>
      </c>
      <c r="M132" s="60">
        <f t="shared" si="20"/>
        <v>36526.486921740623</v>
      </c>
      <c r="N132" s="60">
        <f t="shared" si="21"/>
        <v>21031.212240934699</v>
      </c>
      <c r="O132" s="61">
        <f t="shared" si="22"/>
        <v>0.28562208710306214</v>
      </c>
      <c r="P132" s="56">
        <f t="shared" si="23"/>
        <v>0.20792208710306215</v>
      </c>
    </row>
    <row r="133" spans="1:16">
      <c r="A133" s="56" t="s">
        <v>1104</v>
      </c>
      <c r="B133" s="57" t="s">
        <v>1106</v>
      </c>
      <c r="C133" s="58">
        <v>20803</v>
      </c>
      <c r="D133" s="59">
        <v>25540</v>
      </c>
      <c r="E133" s="56">
        <f t="shared" si="16"/>
        <v>0.81452623335943619</v>
      </c>
      <c r="F133" s="60">
        <v>28288</v>
      </c>
      <c r="G133" s="60">
        <f t="shared" si="17"/>
        <v>23041.318089271732</v>
      </c>
      <c r="H133" s="61">
        <v>0.27239999999999998</v>
      </c>
      <c r="I133" s="62">
        <f t="shared" si="18"/>
        <v>6276.4550475176193</v>
      </c>
      <c r="J133" s="62">
        <v>7716.9207670477681</v>
      </c>
      <c r="K133" s="63">
        <f t="shared" si="19"/>
        <v>0.81333672289585757</v>
      </c>
      <c r="L133" s="61">
        <v>0.42288367749181238</v>
      </c>
      <c r="M133" s="60">
        <f t="shared" si="20"/>
        <v>11962.533468888389</v>
      </c>
      <c r="N133" s="60">
        <f t="shared" si="21"/>
        <v>9729.567769117697</v>
      </c>
      <c r="O133" s="61">
        <f t="shared" si="22"/>
        <v>0.4222661104465148</v>
      </c>
      <c r="P133" s="56">
        <f t="shared" si="23"/>
        <v>0.14986611044651482</v>
      </c>
    </row>
    <row r="134" spans="1:16">
      <c r="A134" s="56" t="s">
        <v>1104</v>
      </c>
      <c r="B134" s="57" t="s">
        <v>2471</v>
      </c>
      <c r="C134" s="58">
        <v>2122</v>
      </c>
      <c r="D134" s="59">
        <v>25540</v>
      </c>
      <c r="E134" s="56">
        <f t="shared" si="16"/>
        <v>8.3085356303837121E-2</v>
      </c>
      <c r="F134" s="60">
        <v>28288</v>
      </c>
      <c r="G134" s="60">
        <f t="shared" si="17"/>
        <v>2350.3185591229444</v>
      </c>
      <c r="H134" s="61">
        <v>0.30829999999999996</v>
      </c>
      <c r="I134" s="62">
        <f t="shared" si="18"/>
        <v>724.60321177760363</v>
      </c>
      <c r="J134" s="62">
        <v>7716.9207670477681</v>
      </c>
      <c r="K134" s="63">
        <f t="shared" si="19"/>
        <v>9.3897972216036144E-2</v>
      </c>
      <c r="L134" s="61">
        <v>0.42288367749181238</v>
      </c>
      <c r="M134" s="60">
        <f t="shared" si="20"/>
        <v>11962.533468888389</v>
      </c>
      <c r="N134" s="60">
        <f t="shared" si="21"/>
        <v>1123.2576352950844</v>
      </c>
      <c r="O134" s="61">
        <f t="shared" si="22"/>
        <v>0.47791718741064798</v>
      </c>
      <c r="P134" s="56">
        <f t="shared" si="23"/>
        <v>0.16961718741064802</v>
      </c>
    </row>
    <row r="135" spans="1:16">
      <c r="A135" s="56" t="s">
        <v>1104</v>
      </c>
      <c r="B135" s="57" t="s">
        <v>2684</v>
      </c>
      <c r="C135" s="58">
        <v>1200</v>
      </c>
      <c r="D135" s="59">
        <v>25540</v>
      </c>
      <c r="E135" s="56">
        <f t="shared" si="16"/>
        <v>4.698512137823023E-2</v>
      </c>
      <c r="F135" s="60">
        <v>28288</v>
      </c>
      <c r="G135" s="60">
        <f t="shared" si="17"/>
        <v>1329.1151135473767</v>
      </c>
      <c r="H135" s="61">
        <v>0.38130000000000003</v>
      </c>
      <c r="I135" s="62">
        <f t="shared" si="18"/>
        <v>506.7915927956148</v>
      </c>
      <c r="J135" s="62">
        <v>7716.9207670477681</v>
      </c>
      <c r="K135" s="63">
        <f t="shared" si="19"/>
        <v>6.5672773907395718E-2</v>
      </c>
      <c r="L135" s="61">
        <v>0.42288367749181238</v>
      </c>
      <c r="M135" s="60">
        <f t="shared" si="20"/>
        <v>11962.533468888389</v>
      </c>
      <c r="N135" s="60">
        <f t="shared" si="21"/>
        <v>785.61275586196132</v>
      </c>
      <c r="O135" s="61">
        <f t="shared" si="22"/>
        <v>0.59107954446863487</v>
      </c>
      <c r="P135" s="56">
        <f t="shared" si="23"/>
        <v>0.20977954446863484</v>
      </c>
    </row>
    <row r="136" spans="1:16">
      <c r="A136" s="56" t="s">
        <v>1104</v>
      </c>
      <c r="B136" s="57" t="s">
        <v>2721</v>
      </c>
      <c r="C136" s="58">
        <v>1415</v>
      </c>
      <c r="D136" s="59">
        <v>25540</v>
      </c>
      <c r="E136" s="56">
        <f t="shared" si="16"/>
        <v>5.5403288958496479E-2</v>
      </c>
      <c r="F136" s="60">
        <v>28288</v>
      </c>
      <c r="G136" s="60">
        <f t="shared" si="17"/>
        <v>1567.2482380579484</v>
      </c>
      <c r="H136" s="61">
        <v>0.13339999999999999</v>
      </c>
      <c r="I136" s="62">
        <f t="shared" si="18"/>
        <v>209.0709149569303</v>
      </c>
      <c r="J136" s="62">
        <v>7716.9207670477681</v>
      </c>
      <c r="K136" s="63">
        <f t="shared" si="19"/>
        <v>2.7092530980710551E-2</v>
      </c>
      <c r="L136" s="61">
        <v>0.42288367749181238</v>
      </c>
      <c r="M136" s="60">
        <f t="shared" si="20"/>
        <v>11962.533468888389</v>
      </c>
      <c r="N136" s="60">
        <f t="shared" si="21"/>
        <v>324.0953086136455</v>
      </c>
      <c r="O136" s="61">
        <f t="shared" si="22"/>
        <v>0.20679258125390995</v>
      </c>
      <c r="P136" s="56">
        <f t="shared" si="23"/>
        <v>7.3392581253909961E-2</v>
      </c>
    </row>
    <row r="137" spans="1:16">
      <c r="A137" s="56" t="s">
        <v>1050</v>
      </c>
      <c r="B137" s="57" t="s">
        <v>1052</v>
      </c>
      <c r="C137" s="58">
        <v>23279</v>
      </c>
      <c r="D137" s="59">
        <v>23279</v>
      </c>
      <c r="E137" s="56">
        <f t="shared" si="16"/>
        <v>1</v>
      </c>
      <c r="F137" s="60">
        <v>26363</v>
      </c>
      <c r="G137" s="60">
        <f t="shared" si="17"/>
        <v>26363</v>
      </c>
      <c r="H137" s="61">
        <v>0.2286</v>
      </c>
      <c r="I137" s="62">
        <f t="shared" si="18"/>
        <v>6026.5817999999999</v>
      </c>
      <c r="J137" s="62">
        <v>6026.5817999999999</v>
      </c>
      <c r="K137" s="63">
        <f t="shared" si="19"/>
        <v>1</v>
      </c>
      <c r="L137" s="61">
        <v>0.40703653834157955</v>
      </c>
      <c r="M137" s="60">
        <f t="shared" si="20"/>
        <v>10730.704260299062</v>
      </c>
      <c r="N137" s="60">
        <f t="shared" si="21"/>
        <v>10730.704260299062</v>
      </c>
      <c r="O137" s="61">
        <f t="shared" si="22"/>
        <v>0.4070365383415796</v>
      </c>
      <c r="P137" s="56">
        <f t="shared" si="23"/>
        <v>0.1784365383415796</v>
      </c>
    </row>
    <row r="138" spans="1:16">
      <c r="A138" s="56" t="s">
        <v>361</v>
      </c>
      <c r="B138" s="57" t="s">
        <v>1085</v>
      </c>
      <c r="C138" s="58">
        <v>53324</v>
      </c>
      <c r="D138" s="59">
        <v>211010</v>
      </c>
      <c r="E138" s="56">
        <f t="shared" si="16"/>
        <v>0.25270840244538173</v>
      </c>
      <c r="F138" s="60">
        <v>243890</v>
      </c>
      <c r="G138" s="60">
        <f t="shared" si="17"/>
        <v>61633.052272404151</v>
      </c>
      <c r="H138" s="61">
        <v>8.8499999999999995E-2</v>
      </c>
      <c r="I138" s="62">
        <f t="shared" si="18"/>
        <v>5454.5251261077674</v>
      </c>
      <c r="J138" s="62">
        <v>44027.437277768826</v>
      </c>
      <c r="K138" s="63">
        <f t="shared" si="19"/>
        <v>0.12388922597731961</v>
      </c>
      <c r="L138" s="61">
        <v>0.36064760391141543</v>
      </c>
      <c r="M138" s="60">
        <f t="shared" si="20"/>
        <v>87958.344117955116</v>
      </c>
      <c r="N138" s="60">
        <f t="shared" si="21"/>
        <v>10897.091171020182</v>
      </c>
      <c r="O138" s="61">
        <f t="shared" si="22"/>
        <v>0.17680596318445344</v>
      </c>
      <c r="P138" s="56">
        <f t="shared" si="23"/>
        <v>8.830596318445344E-2</v>
      </c>
    </row>
    <row r="139" spans="1:16">
      <c r="A139" s="56" t="s">
        <v>361</v>
      </c>
      <c r="B139" s="57" t="s">
        <v>677</v>
      </c>
      <c r="C139" s="58">
        <v>47765</v>
      </c>
      <c r="D139" s="59">
        <v>211010</v>
      </c>
      <c r="E139" s="56">
        <f t="shared" si="16"/>
        <v>0.22636367944647173</v>
      </c>
      <c r="F139" s="60">
        <v>243890</v>
      </c>
      <c r="G139" s="60">
        <f t="shared" si="17"/>
        <v>55207.837780199989</v>
      </c>
      <c r="H139" s="61">
        <v>0.26280000000000003</v>
      </c>
      <c r="I139" s="62">
        <f t="shared" si="18"/>
        <v>14508.619768636559</v>
      </c>
      <c r="J139" s="62">
        <v>44027.437277768826</v>
      </c>
      <c r="K139" s="63">
        <f t="shared" si="19"/>
        <v>0.3295358682155804</v>
      </c>
      <c r="L139" s="61">
        <v>0.36064760391141543</v>
      </c>
      <c r="M139" s="60">
        <f t="shared" si="20"/>
        <v>87958.344117955116</v>
      </c>
      <c r="N139" s="60">
        <f t="shared" si="21"/>
        <v>28985.429295715126</v>
      </c>
      <c r="O139" s="61">
        <f t="shared" si="22"/>
        <v>0.52502380932061432</v>
      </c>
      <c r="P139" s="56">
        <f t="shared" si="23"/>
        <v>0.26222380932061429</v>
      </c>
    </row>
    <row r="140" spans="1:16">
      <c r="A140" s="56" t="s">
        <v>361</v>
      </c>
      <c r="B140" s="57" t="s">
        <v>2297</v>
      </c>
      <c r="C140" s="58">
        <v>1853</v>
      </c>
      <c r="D140" s="59">
        <v>211010</v>
      </c>
      <c r="E140" s="56">
        <f t="shared" si="16"/>
        <v>8.7815743329700009E-3</v>
      </c>
      <c r="F140" s="60">
        <v>243890</v>
      </c>
      <c r="G140" s="60">
        <f t="shared" si="17"/>
        <v>2141.7381640680537</v>
      </c>
      <c r="H140" s="61">
        <v>0.3014</v>
      </c>
      <c r="I140" s="62">
        <f t="shared" si="18"/>
        <v>645.51988265011141</v>
      </c>
      <c r="J140" s="62">
        <v>44027.437277768826</v>
      </c>
      <c r="K140" s="63">
        <f t="shared" si="19"/>
        <v>1.4661763721961161E-2</v>
      </c>
      <c r="L140" s="61">
        <v>0.36064760391141543</v>
      </c>
      <c r="M140" s="60">
        <f t="shared" si="20"/>
        <v>87958.344117955116</v>
      </c>
      <c r="N140" s="60">
        <f t="shared" si="21"/>
        <v>1289.6244588324103</v>
      </c>
      <c r="O140" s="61">
        <f t="shared" si="22"/>
        <v>0.60213917857394661</v>
      </c>
      <c r="P140" s="56">
        <f t="shared" si="23"/>
        <v>0.30073917857394661</v>
      </c>
    </row>
    <row r="141" spans="1:16">
      <c r="A141" s="56" t="s">
        <v>361</v>
      </c>
      <c r="B141" s="57" t="s">
        <v>363</v>
      </c>
      <c r="C141" s="58">
        <v>81812</v>
      </c>
      <c r="D141" s="59">
        <v>211010</v>
      </c>
      <c r="E141" s="56">
        <f t="shared" si="16"/>
        <v>0.38771622198000094</v>
      </c>
      <c r="F141" s="60">
        <v>243890</v>
      </c>
      <c r="G141" s="60">
        <f t="shared" si="17"/>
        <v>94560.109378702429</v>
      </c>
      <c r="H141" s="61">
        <v>0.16899999999999998</v>
      </c>
      <c r="I141" s="62">
        <f t="shared" si="18"/>
        <v>15980.658485000709</v>
      </c>
      <c r="J141" s="62">
        <v>44027.437277768826</v>
      </c>
      <c r="K141" s="63">
        <f t="shared" si="19"/>
        <v>0.36297044463839301</v>
      </c>
      <c r="L141" s="61">
        <v>0.36064760391141543</v>
      </c>
      <c r="M141" s="60">
        <f t="shared" si="20"/>
        <v>87958.344117955116</v>
      </c>
      <c r="N141" s="60">
        <f t="shared" si="21"/>
        <v>31926.279274150947</v>
      </c>
      <c r="O141" s="61">
        <f t="shared" si="22"/>
        <v>0.33762946642002972</v>
      </c>
      <c r="P141" s="56">
        <f t="shared" si="23"/>
        <v>0.16862946642002974</v>
      </c>
    </row>
    <row r="142" spans="1:16">
      <c r="A142" s="56" t="s">
        <v>361</v>
      </c>
      <c r="B142" s="57" t="s">
        <v>1245</v>
      </c>
      <c r="C142" s="58">
        <v>26256</v>
      </c>
      <c r="D142" s="59">
        <v>211010</v>
      </c>
      <c r="E142" s="56">
        <f t="shared" si="16"/>
        <v>0.12443012179517558</v>
      </c>
      <c r="F142" s="60">
        <v>243890</v>
      </c>
      <c r="G142" s="60">
        <f t="shared" si="17"/>
        <v>30347.262404625373</v>
      </c>
      <c r="H142" s="61">
        <v>0.24509999999999998</v>
      </c>
      <c r="I142" s="62">
        <f t="shared" si="18"/>
        <v>7438.1140153736787</v>
      </c>
      <c r="J142" s="62">
        <v>44027.437277768826</v>
      </c>
      <c r="K142" s="63">
        <f t="shared" si="19"/>
        <v>0.16894269744674587</v>
      </c>
      <c r="L142" s="61">
        <v>0.36064760391141543</v>
      </c>
      <c r="M142" s="60">
        <f t="shared" si="20"/>
        <v>87958.344117955116</v>
      </c>
      <c r="N142" s="60">
        <f t="shared" si="21"/>
        <v>14859.91991823645</v>
      </c>
      <c r="O142" s="61">
        <f t="shared" si="22"/>
        <v>0.48966261668372357</v>
      </c>
      <c r="P142" s="56">
        <f t="shared" si="23"/>
        <v>0.24456261668372359</v>
      </c>
    </row>
    <row r="143" spans="1:16">
      <c r="A143" s="56" t="s">
        <v>709</v>
      </c>
      <c r="B143" s="57" t="s">
        <v>711</v>
      </c>
      <c r="C143" s="58">
        <v>35792</v>
      </c>
      <c r="D143" s="59">
        <v>38574</v>
      </c>
      <c r="E143" s="56">
        <f t="shared" si="16"/>
        <v>0.92787888214859748</v>
      </c>
      <c r="F143" s="60">
        <v>43199</v>
      </c>
      <c r="G143" s="60">
        <f t="shared" si="17"/>
        <v>40083.439829937262</v>
      </c>
      <c r="H143" s="61">
        <v>0.39129999999999998</v>
      </c>
      <c r="I143" s="62">
        <f t="shared" si="18"/>
        <v>15684.65000545445</v>
      </c>
      <c r="J143" s="62">
        <v>16764.503160398195</v>
      </c>
      <c r="K143" s="63">
        <f t="shared" si="19"/>
        <v>0.93558692765231366</v>
      </c>
      <c r="L143" s="61">
        <v>0.45235957526311465</v>
      </c>
      <c r="M143" s="60">
        <f t="shared" si="20"/>
        <v>19541.48129179129</v>
      </c>
      <c r="N143" s="60">
        <f t="shared" si="21"/>
        <v>18282.754443562178</v>
      </c>
      <c r="O143" s="61">
        <f t="shared" si="22"/>
        <v>0.45611740212743102</v>
      </c>
      <c r="P143" s="56">
        <f t="shared" si="23"/>
        <v>6.4817402127431034E-2</v>
      </c>
    </row>
    <row r="144" spans="1:16">
      <c r="A144" s="56" t="s">
        <v>709</v>
      </c>
      <c r="B144" s="57" t="s">
        <v>2560</v>
      </c>
      <c r="C144" s="58">
        <v>2782</v>
      </c>
      <c r="D144" s="59">
        <v>38574</v>
      </c>
      <c r="E144" s="56">
        <f t="shared" si="16"/>
        <v>7.2121117851402503E-2</v>
      </c>
      <c r="F144" s="60">
        <v>43199</v>
      </c>
      <c r="G144" s="60">
        <f t="shared" si="17"/>
        <v>3115.5601700627367</v>
      </c>
      <c r="H144" s="61">
        <v>0.34660000000000002</v>
      </c>
      <c r="I144" s="62">
        <f t="shared" si="18"/>
        <v>1079.8531549437446</v>
      </c>
      <c r="J144" s="62">
        <v>16764.503160398195</v>
      </c>
      <c r="K144" s="63">
        <f t="shared" si="19"/>
        <v>6.4413072347686298E-2</v>
      </c>
      <c r="L144" s="61">
        <v>0.45235957526311465</v>
      </c>
      <c r="M144" s="60">
        <f t="shared" si="20"/>
        <v>19541.48129179129</v>
      </c>
      <c r="N144" s="60">
        <f t="shared" si="21"/>
        <v>1258.7268482291106</v>
      </c>
      <c r="O144" s="61">
        <f t="shared" si="22"/>
        <v>0.40401301195340555</v>
      </c>
      <c r="P144" s="56">
        <f t="shared" si="23"/>
        <v>5.7413011953405535E-2</v>
      </c>
    </row>
    <row r="145" spans="1:16">
      <c r="A145" s="56" t="s">
        <v>424</v>
      </c>
      <c r="B145" s="57" t="s">
        <v>426</v>
      </c>
      <c r="C145" s="58">
        <v>106442</v>
      </c>
      <c r="D145" s="59">
        <v>114509</v>
      </c>
      <c r="E145" s="56">
        <f t="shared" si="16"/>
        <v>0.92955138897379241</v>
      </c>
      <c r="F145" s="60">
        <v>136439</v>
      </c>
      <c r="G145" s="60">
        <f t="shared" si="17"/>
        <v>126827.06196019526</v>
      </c>
      <c r="H145" s="61">
        <v>0.1244</v>
      </c>
      <c r="I145" s="62">
        <f t="shared" si="18"/>
        <v>15777.28650784829</v>
      </c>
      <c r="J145" s="62">
        <v>18380.199329027411</v>
      </c>
      <c r="K145" s="63">
        <f t="shared" si="19"/>
        <v>0.85838495140428628</v>
      </c>
      <c r="L145" s="61">
        <v>0.30555433744533239</v>
      </c>
      <c r="M145" s="60">
        <f t="shared" si="20"/>
        <v>41689.528246703703</v>
      </c>
      <c r="N145" s="60">
        <f t="shared" si="21"/>
        <v>35785.663678114375</v>
      </c>
      <c r="O145" s="61">
        <f t="shared" si="22"/>
        <v>0.28216110288311907</v>
      </c>
      <c r="P145" s="56">
        <f t="shared" si="23"/>
        <v>0.15776110288311906</v>
      </c>
    </row>
    <row r="146" spans="1:16">
      <c r="A146" s="56" t="s">
        <v>424</v>
      </c>
      <c r="B146" s="57" t="s">
        <v>909</v>
      </c>
      <c r="C146" s="58">
        <v>8067</v>
      </c>
      <c r="D146" s="59">
        <v>114509</v>
      </c>
      <c r="E146" s="56">
        <f t="shared" si="16"/>
        <v>7.0448611026207544E-2</v>
      </c>
      <c r="F146" s="60">
        <v>136439</v>
      </c>
      <c r="G146" s="60">
        <f t="shared" si="17"/>
        <v>9611.9380398047306</v>
      </c>
      <c r="H146" s="61">
        <v>0.27079999999999999</v>
      </c>
      <c r="I146" s="62">
        <f t="shared" si="18"/>
        <v>2602.9128211791208</v>
      </c>
      <c r="J146" s="62">
        <v>18380.199329027411</v>
      </c>
      <c r="K146" s="63">
        <f t="shared" si="19"/>
        <v>0.14161504859571367</v>
      </c>
      <c r="L146" s="61">
        <v>0.30555433744533239</v>
      </c>
      <c r="M146" s="60">
        <f t="shared" si="20"/>
        <v>41689.528246703703</v>
      </c>
      <c r="N146" s="60">
        <f t="shared" si="21"/>
        <v>5903.8645685893225</v>
      </c>
      <c r="O146" s="61">
        <f t="shared" si="22"/>
        <v>0.61422207926646821</v>
      </c>
      <c r="P146" s="56">
        <f t="shared" si="23"/>
        <v>0.34342207926646823</v>
      </c>
    </row>
    <row r="147" spans="1:16">
      <c r="A147" s="56" t="s">
        <v>2079</v>
      </c>
      <c r="B147" s="57" t="s">
        <v>2081</v>
      </c>
      <c r="C147" s="58">
        <v>14161</v>
      </c>
      <c r="D147" s="59">
        <v>14161</v>
      </c>
      <c r="E147" s="56">
        <f t="shared" si="16"/>
        <v>1</v>
      </c>
      <c r="F147" s="60">
        <v>16232</v>
      </c>
      <c r="G147" s="60">
        <f t="shared" si="17"/>
        <v>16232</v>
      </c>
      <c r="H147" s="61">
        <v>0.379</v>
      </c>
      <c r="I147" s="62">
        <f t="shared" si="18"/>
        <v>6151.9279999999999</v>
      </c>
      <c r="J147" s="62">
        <v>6151.9279999999999</v>
      </c>
      <c r="K147" s="63">
        <f t="shared" si="19"/>
        <v>1</v>
      </c>
      <c r="L147" s="61">
        <v>0.48119056025608681</v>
      </c>
      <c r="M147" s="60">
        <f t="shared" si="20"/>
        <v>7810.6851740768006</v>
      </c>
      <c r="N147" s="60">
        <f t="shared" si="21"/>
        <v>7810.6851740768006</v>
      </c>
      <c r="O147" s="61">
        <f t="shared" si="22"/>
        <v>0.48119056025608681</v>
      </c>
      <c r="P147" s="56">
        <f t="shared" si="23"/>
        <v>0.1021905602560868</v>
      </c>
    </row>
    <row r="148" spans="1:16">
      <c r="A148" s="56" t="s">
        <v>1291</v>
      </c>
      <c r="B148" s="57" t="s">
        <v>1293</v>
      </c>
      <c r="C148" s="58">
        <v>10627</v>
      </c>
      <c r="D148" s="59">
        <v>21271</v>
      </c>
      <c r="E148" s="56">
        <f t="shared" si="16"/>
        <v>0.49960039490385971</v>
      </c>
      <c r="F148" s="60">
        <v>23735</v>
      </c>
      <c r="G148" s="60">
        <f t="shared" si="17"/>
        <v>11858.01537304311</v>
      </c>
      <c r="H148" s="61">
        <v>0.35269999999999996</v>
      </c>
      <c r="I148" s="62">
        <f t="shared" si="18"/>
        <v>4182.3220220723042</v>
      </c>
      <c r="J148" s="62">
        <v>7639.1523192374589</v>
      </c>
      <c r="K148" s="63">
        <f t="shared" si="19"/>
        <v>0.54748509354108343</v>
      </c>
      <c r="L148" s="61">
        <v>0.48441313367619948</v>
      </c>
      <c r="M148" s="60">
        <f t="shared" si="20"/>
        <v>11497.545727804594</v>
      </c>
      <c r="N148" s="60">
        <f t="shared" si="21"/>
        <v>6294.7348982799822</v>
      </c>
      <c r="O148" s="61">
        <f t="shared" si="22"/>
        <v>0.53084219409850286</v>
      </c>
      <c r="P148" s="56">
        <f t="shared" si="23"/>
        <v>0.1781421940985029</v>
      </c>
    </row>
    <row r="149" spans="1:16">
      <c r="A149" s="56" t="s">
        <v>1291</v>
      </c>
      <c r="B149" s="57" t="s">
        <v>2522</v>
      </c>
      <c r="C149" s="58">
        <v>3608</v>
      </c>
      <c r="D149" s="59">
        <v>21271</v>
      </c>
      <c r="E149" s="56">
        <f t="shared" si="16"/>
        <v>0.16962061022048799</v>
      </c>
      <c r="F149" s="60">
        <v>23735</v>
      </c>
      <c r="G149" s="60">
        <f t="shared" si="17"/>
        <v>4025.9451835832824</v>
      </c>
      <c r="H149" s="61">
        <v>0.38490000000000002</v>
      </c>
      <c r="I149" s="62">
        <f t="shared" si="18"/>
        <v>1549.5863011612055</v>
      </c>
      <c r="J149" s="62">
        <v>7639.1523192374589</v>
      </c>
      <c r="K149" s="63">
        <f t="shared" si="19"/>
        <v>0.20284793867232187</v>
      </c>
      <c r="L149" s="61">
        <v>0.48441313367619948</v>
      </c>
      <c r="M149" s="60">
        <f t="shared" si="20"/>
        <v>11497.545727804594</v>
      </c>
      <c r="N149" s="60">
        <f t="shared" si="21"/>
        <v>2332.2534506759225</v>
      </c>
      <c r="O149" s="61">
        <f t="shared" si="22"/>
        <v>0.57930581374684942</v>
      </c>
      <c r="P149" s="56">
        <f t="shared" si="23"/>
        <v>0.1944058137468494</v>
      </c>
    </row>
    <row r="150" spans="1:16">
      <c r="A150" s="56" t="s">
        <v>1291</v>
      </c>
      <c r="B150" s="57" t="s">
        <v>2613</v>
      </c>
      <c r="C150" s="58">
        <v>2539</v>
      </c>
      <c r="D150" s="59">
        <v>21271</v>
      </c>
      <c r="E150" s="56">
        <f t="shared" si="16"/>
        <v>0.11936439283531569</v>
      </c>
      <c r="F150" s="60">
        <v>23735</v>
      </c>
      <c r="G150" s="60">
        <f t="shared" si="17"/>
        <v>2833.1138639462179</v>
      </c>
      <c r="H150" s="61">
        <v>0.184</v>
      </c>
      <c r="I150" s="62">
        <f t="shared" si="18"/>
        <v>521.29295096610406</v>
      </c>
      <c r="J150" s="62">
        <v>7639.1523192374589</v>
      </c>
      <c r="K150" s="63">
        <f t="shared" si="19"/>
        <v>6.8239633035375794E-2</v>
      </c>
      <c r="L150" s="61">
        <v>0.48441313367619948</v>
      </c>
      <c r="M150" s="60">
        <f t="shared" si="20"/>
        <v>11497.545727804594</v>
      </c>
      <c r="N150" s="60">
        <f t="shared" si="21"/>
        <v>784.58830127283818</v>
      </c>
      <c r="O150" s="61">
        <f t="shared" si="22"/>
        <v>0.2769349694191226</v>
      </c>
      <c r="P150" s="56">
        <f t="shared" si="23"/>
        <v>9.2934969419122604E-2</v>
      </c>
    </row>
    <row r="151" spans="1:16">
      <c r="A151" s="56" t="s">
        <v>1291</v>
      </c>
      <c r="B151" s="57" t="s">
        <v>2348</v>
      </c>
      <c r="C151" s="58">
        <v>4497</v>
      </c>
      <c r="D151" s="59">
        <v>21271</v>
      </c>
      <c r="E151" s="56">
        <f t="shared" si="16"/>
        <v>0.2114146020403366</v>
      </c>
      <c r="F151" s="60">
        <v>23735</v>
      </c>
      <c r="G151" s="60">
        <f t="shared" si="17"/>
        <v>5017.9255794273895</v>
      </c>
      <c r="H151" s="61">
        <v>0.2762</v>
      </c>
      <c r="I151" s="62">
        <f t="shared" si="18"/>
        <v>1385.951045037845</v>
      </c>
      <c r="J151" s="62">
        <v>7639.1523192374589</v>
      </c>
      <c r="K151" s="63">
        <f t="shared" si="19"/>
        <v>0.18142733475121894</v>
      </c>
      <c r="L151" s="61">
        <v>0.48441313367619948</v>
      </c>
      <c r="M151" s="60">
        <f t="shared" si="20"/>
        <v>11497.545727804594</v>
      </c>
      <c r="N151" s="60">
        <f t="shared" si="21"/>
        <v>2085.9690775758513</v>
      </c>
      <c r="O151" s="61">
        <f t="shared" si="22"/>
        <v>0.41570347039979166</v>
      </c>
      <c r="P151" s="56">
        <f t="shared" si="23"/>
        <v>0.13950347039979166</v>
      </c>
    </row>
    <row r="152" spans="1:16">
      <c r="A152" s="56" t="s">
        <v>283</v>
      </c>
      <c r="B152" s="57" t="s">
        <v>285</v>
      </c>
      <c r="C152" s="58">
        <v>89364</v>
      </c>
      <c r="D152" s="59">
        <v>144754</v>
      </c>
      <c r="E152" s="56">
        <f t="shared" si="16"/>
        <v>0.61735081586691909</v>
      </c>
      <c r="F152" s="60">
        <v>161867</v>
      </c>
      <c r="G152" s="60">
        <f t="shared" si="17"/>
        <v>99928.724511930588</v>
      </c>
      <c r="H152" s="61">
        <v>0.37390000000000001</v>
      </c>
      <c r="I152" s="62">
        <f t="shared" si="18"/>
        <v>37363.35009501085</v>
      </c>
      <c r="J152" s="62">
        <v>59422.382210954442</v>
      </c>
      <c r="K152" s="63">
        <f t="shared" si="19"/>
        <v>0.62877570209770151</v>
      </c>
      <c r="L152" s="61">
        <v>0.44533619644108408</v>
      </c>
      <c r="M152" s="60">
        <f t="shared" si="20"/>
        <v>72085.234109328958</v>
      </c>
      <c r="N152" s="60">
        <f t="shared" si="21"/>
        <v>45325.443687970495</v>
      </c>
      <c r="O152" s="61">
        <f t="shared" si="22"/>
        <v>0.45357772661812618</v>
      </c>
      <c r="P152" s="56">
        <f t="shared" si="23"/>
        <v>7.9677726618126166E-2</v>
      </c>
    </row>
    <row r="153" spans="1:16">
      <c r="A153" s="56" t="s">
        <v>283</v>
      </c>
      <c r="B153" s="57" t="s">
        <v>916</v>
      </c>
      <c r="C153" s="58">
        <v>18068</v>
      </c>
      <c r="D153" s="59">
        <v>144754</v>
      </c>
      <c r="E153" s="56">
        <f t="shared" si="16"/>
        <v>0.12481865786092267</v>
      </c>
      <c r="F153" s="60">
        <v>161867</v>
      </c>
      <c r="G153" s="60">
        <f t="shared" si="17"/>
        <v>20204.021691973969</v>
      </c>
      <c r="H153" s="61">
        <v>0.46769999999999995</v>
      </c>
      <c r="I153" s="62">
        <f t="shared" si="18"/>
        <v>9449.4209453362237</v>
      </c>
      <c r="J153" s="62">
        <v>59422.382210954442</v>
      </c>
      <c r="K153" s="63">
        <f t="shared" si="19"/>
        <v>0.1590212407134737</v>
      </c>
      <c r="L153" s="61">
        <v>0.44533619644108408</v>
      </c>
      <c r="M153" s="60">
        <f t="shared" si="20"/>
        <v>72085.234109328958</v>
      </c>
      <c r="N153" s="60">
        <f t="shared" si="21"/>
        <v>11463.083365186705</v>
      </c>
      <c r="O153" s="61">
        <f t="shared" si="22"/>
        <v>0.56736641545680011</v>
      </c>
      <c r="P153" s="56">
        <f t="shared" si="23"/>
        <v>9.9666415456800161E-2</v>
      </c>
    </row>
    <row r="154" spans="1:16">
      <c r="A154" s="56" t="s">
        <v>283</v>
      </c>
      <c r="B154" s="57" t="s">
        <v>1199</v>
      </c>
      <c r="C154" s="58">
        <v>19089</v>
      </c>
      <c r="D154" s="59">
        <v>144754</v>
      </c>
      <c r="E154" s="56">
        <f t="shared" si="16"/>
        <v>0.13187200353703524</v>
      </c>
      <c r="F154" s="60">
        <v>161867</v>
      </c>
      <c r="G154" s="60">
        <f t="shared" si="17"/>
        <v>21345.725596529282</v>
      </c>
      <c r="H154" s="61">
        <v>0.25229999999999997</v>
      </c>
      <c r="I154" s="62">
        <f t="shared" si="18"/>
        <v>5385.5265680043376</v>
      </c>
      <c r="J154" s="62">
        <v>59422.382210954442</v>
      </c>
      <c r="K154" s="63">
        <f t="shared" si="19"/>
        <v>9.06312801274992E-2</v>
      </c>
      <c r="L154" s="61">
        <v>0.44533619644108408</v>
      </c>
      <c r="M154" s="60">
        <f t="shared" si="20"/>
        <v>72085.234109328958</v>
      </c>
      <c r="N154" s="60">
        <f t="shared" si="21"/>
        <v>6533.1770456189533</v>
      </c>
      <c r="O154" s="61">
        <f t="shared" si="22"/>
        <v>0.30606488479741434</v>
      </c>
      <c r="P154" s="56">
        <f t="shared" si="23"/>
        <v>5.376488479741437E-2</v>
      </c>
    </row>
    <row r="155" spans="1:16">
      <c r="A155" s="56" t="s">
        <v>283</v>
      </c>
      <c r="B155" s="57" t="s">
        <v>2157</v>
      </c>
      <c r="C155" s="58">
        <v>10827</v>
      </c>
      <c r="D155" s="59">
        <v>144754</v>
      </c>
      <c r="E155" s="56">
        <f t="shared" si="16"/>
        <v>7.4795860563438663E-2</v>
      </c>
      <c r="F155" s="60">
        <v>161867</v>
      </c>
      <c r="G155" s="60">
        <f t="shared" si="17"/>
        <v>12106.981561822126</v>
      </c>
      <c r="H155" s="61">
        <v>0.34899999999999998</v>
      </c>
      <c r="I155" s="62">
        <f t="shared" si="18"/>
        <v>4225.3365650759215</v>
      </c>
      <c r="J155" s="62">
        <v>59422.382210954442</v>
      </c>
      <c r="K155" s="63">
        <f t="shared" si="19"/>
        <v>7.1106818809041045E-2</v>
      </c>
      <c r="L155" s="61">
        <v>0.44533619644108408</v>
      </c>
      <c r="M155" s="60">
        <f t="shared" si="20"/>
        <v>72085.234109328958</v>
      </c>
      <c r="N155" s="60">
        <f t="shared" si="21"/>
        <v>5125.7516806193598</v>
      </c>
      <c r="O155" s="61">
        <f t="shared" si="22"/>
        <v>0.42337156081766791</v>
      </c>
      <c r="P155" s="56">
        <f t="shared" si="23"/>
        <v>7.4371560817667937E-2</v>
      </c>
    </row>
    <row r="156" spans="1:16">
      <c r="A156" s="56" t="s">
        <v>283</v>
      </c>
      <c r="B156" s="57" t="s">
        <v>1629</v>
      </c>
      <c r="C156" s="58">
        <v>7406</v>
      </c>
      <c r="D156" s="59">
        <v>144754</v>
      </c>
      <c r="E156" s="56">
        <f t="shared" si="16"/>
        <v>5.1162662171684373E-2</v>
      </c>
      <c r="F156" s="60">
        <v>161867</v>
      </c>
      <c r="G156" s="60">
        <f t="shared" si="17"/>
        <v>8281.5466377440353</v>
      </c>
      <c r="H156" s="61">
        <v>0.36210000000000003</v>
      </c>
      <c r="I156" s="62">
        <f t="shared" si="18"/>
        <v>2998.7480375271152</v>
      </c>
      <c r="J156" s="62">
        <v>59422.382210954442</v>
      </c>
      <c r="K156" s="63">
        <f t="shared" si="19"/>
        <v>5.0464958252284607E-2</v>
      </c>
      <c r="L156" s="61">
        <v>0.44533619644108408</v>
      </c>
      <c r="M156" s="60">
        <f t="shared" si="20"/>
        <v>72085.234109328958</v>
      </c>
      <c r="N156" s="60">
        <f t="shared" si="21"/>
        <v>3637.7783299334483</v>
      </c>
      <c r="O156" s="61">
        <f t="shared" si="22"/>
        <v>0.43926315808618216</v>
      </c>
      <c r="P156" s="56">
        <f t="shared" si="23"/>
        <v>7.7163158086182126E-2</v>
      </c>
    </row>
    <row r="157" spans="1:16">
      <c r="A157" s="56" t="s">
        <v>498</v>
      </c>
      <c r="B157" s="57" t="s">
        <v>500</v>
      </c>
      <c r="C157" s="58">
        <v>89025</v>
      </c>
      <c r="D157" s="59">
        <v>123122</v>
      </c>
      <c r="E157" s="56">
        <f t="shared" si="16"/>
        <v>0.72306330306525235</v>
      </c>
      <c r="F157" s="60">
        <v>140137</v>
      </c>
      <c r="G157" s="60">
        <f t="shared" si="17"/>
        <v>101327.92210165526</v>
      </c>
      <c r="H157" s="61">
        <v>0.18359999999999999</v>
      </c>
      <c r="I157" s="62">
        <f t="shared" si="18"/>
        <v>18603.806497863905</v>
      </c>
      <c r="J157" s="62">
        <v>23796.485136603529</v>
      </c>
      <c r="K157" s="63">
        <f t="shared" si="19"/>
        <v>0.7817879989867792</v>
      </c>
      <c r="L157" s="61">
        <v>0.21617917967931086</v>
      </c>
      <c r="M157" s="60">
        <f t="shared" si="20"/>
        <v>30294.701702719587</v>
      </c>
      <c r="N157" s="60">
        <f t="shared" si="21"/>
        <v>23684.034224070518</v>
      </c>
      <c r="O157" s="61">
        <f t="shared" si="22"/>
        <v>0.23373650355042289</v>
      </c>
      <c r="P157" s="56">
        <f t="shared" si="23"/>
        <v>5.0136503550422901E-2</v>
      </c>
    </row>
    <row r="158" spans="1:16">
      <c r="A158" s="56" t="s">
        <v>498</v>
      </c>
      <c r="B158" s="57" t="s">
        <v>1732</v>
      </c>
      <c r="C158" s="58">
        <v>19522</v>
      </c>
      <c r="D158" s="59">
        <v>123122</v>
      </c>
      <c r="E158" s="56">
        <f t="shared" si="16"/>
        <v>0.15855817806728287</v>
      </c>
      <c r="F158" s="60">
        <v>140137</v>
      </c>
      <c r="G158" s="60">
        <f t="shared" si="17"/>
        <v>22219.867399814819</v>
      </c>
      <c r="H158" s="61">
        <v>0.1176</v>
      </c>
      <c r="I158" s="62">
        <f t="shared" si="18"/>
        <v>2613.0564062182225</v>
      </c>
      <c r="J158" s="62">
        <v>23796.485136603529</v>
      </c>
      <c r="K158" s="63">
        <f t="shared" si="19"/>
        <v>0.10980850286157781</v>
      </c>
      <c r="L158" s="61">
        <v>0.21617917967931086</v>
      </c>
      <c r="M158" s="60">
        <f t="shared" si="20"/>
        <v>30294.701702719587</v>
      </c>
      <c r="N158" s="60">
        <f t="shared" si="21"/>
        <v>3326.6158386137299</v>
      </c>
      <c r="O158" s="61">
        <f t="shared" si="22"/>
        <v>0.14971357743752575</v>
      </c>
      <c r="P158" s="56">
        <f t="shared" si="23"/>
        <v>3.2113577437525756E-2</v>
      </c>
    </row>
    <row r="159" spans="1:16">
      <c r="A159" s="56" t="s">
        <v>498</v>
      </c>
      <c r="B159" s="57" t="s">
        <v>1780</v>
      </c>
      <c r="C159" s="58">
        <v>14575</v>
      </c>
      <c r="D159" s="59">
        <v>123122</v>
      </c>
      <c r="E159" s="56">
        <f t="shared" si="16"/>
        <v>0.1183785188674648</v>
      </c>
      <c r="F159" s="60">
        <v>140137</v>
      </c>
      <c r="G159" s="60">
        <f t="shared" si="17"/>
        <v>16589.210498529916</v>
      </c>
      <c r="H159" s="61">
        <v>0.1555</v>
      </c>
      <c r="I159" s="62">
        <f t="shared" si="18"/>
        <v>2579.6222325214017</v>
      </c>
      <c r="J159" s="62">
        <v>23796.485136603529</v>
      </c>
      <c r="K159" s="63">
        <f t="shared" si="19"/>
        <v>0.10840349815164303</v>
      </c>
      <c r="L159" s="61">
        <v>0.21617917967931086</v>
      </c>
      <c r="M159" s="60">
        <f t="shared" si="20"/>
        <v>30294.701702719587</v>
      </c>
      <c r="N159" s="60">
        <f t="shared" si="21"/>
        <v>3284.0516400353399</v>
      </c>
      <c r="O159" s="61">
        <f t="shared" si="22"/>
        <v>0.19796310622053789</v>
      </c>
      <c r="P159" s="56">
        <f t="shared" si="23"/>
        <v>4.2463106220537894E-2</v>
      </c>
    </row>
    <row r="160" spans="1:16">
      <c r="A160" s="56" t="s">
        <v>1480</v>
      </c>
      <c r="B160" s="57" t="s">
        <v>1482</v>
      </c>
      <c r="C160" s="58">
        <v>12816</v>
      </c>
      <c r="D160" s="59">
        <v>12816</v>
      </c>
      <c r="E160" s="56">
        <f t="shared" si="16"/>
        <v>1</v>
      </c>
      <c r="F160" s="60">
        <v>15005</v>
      </c>
      <c r="G160" s="60">
        <f t="shared" si="17"/>
        <v>15005</v>
      </c>
      <c r="H160" s="61">
        <v>0.2487</v>
      </c>
      <c r="I160" s="62">
        <f t="shared" si="18"/>
        <v>3731.7435</v>
      </c>
      <c r="J160" s="62">
        <v>3731.7435</v>
      </c>
      <c r="K160" s="63">
        <f t="shared" si="19"/>
        <v>1</v>
      </c>
      <c r="L160" s="61">
        <v>0.37844241946163604</v>
      </c>
      <c r="M160" s="60">
        <f t="shared" si="20"/>
        <v>5678.5285040218487</v>
      </c>
      <c r="N160" s="60">
        <f t="shared" si="21"/>
        <v>5678.5285040218487</v>
      </c>
      <c r="O160" s="61">
        <f t="shared" si="22"/>
        <v>0.37844241946163604</v>
      </c>
      <c r="P160" s="56">
        <f t="shared" si="23"/>
        <v>0.12974241946163603</v>
      </c>
    </row>
    <row r="161" spans="1:16">
      <c r="A161" s="56" t="s">
        <v>673</v>
      </c>
      <c r="B161" s="57" t="s">
        <v>675</v>
      </c>
      <c r="C161" s="58">
        <v>34148</v>
      </c>
      <c r="D161" s="59">
        <v>41232</v>
      </c>
      <c r="E161" s="56">
        <f t="shared" si="16"/>
        <v>0.82819169577027552</v>
      </c>
      <c r="F161" s="60">
        <v>47121</v>
      </c>
      <c r="G161" s="60">
        <f t="shared" si="17"/>
        <v>39025.220896391154</v>
      </c>
      <c r="H161" s="61">
        <v>0.22750000000000001</v>
      </c>
      <c r="I161" s="62">
        <f t="shared" si="18"/>
        <v>8878.2377539289882</v>
      </c>
      <c r="J161" s="62">
        <v>11611.372779307336</v>
      </c>
      <c r="K161" s="63">
        <f t="shared" si="19"/>
        <v>0.76461568521432055</v>
      </c>
      <c r="L161" s="61">
        <v>0.44794172368439938</v>
      </c>
      <c r="M161" s="60">
        <f t="shared" si="20"/>
        <v>21107.461961732584</v>
      </c>
      <c r="N161" s="60">
        <f t="shared" si="21"/>
        <v>16139.096491005366</v>
      </c>
      <c r="O161" s="61">
        <f t="shared" si="22"/>
        <v>0.41355554485785945</v>
      </c>
      <c r="P161" s="56">
        <f t="shared" si="23"/>
        <v>0.18605554485785944</v>
      </c>
    </row>
    <row r="162" spans="1:16">
      <c r="A162" s="56" t="s">
        <v>673</v>
      </c>
      <c r="B162" s="57" t="s">
        <v>2138</v>
      </c>
      <c r="C162" s="58">
        <v>7084</v>
      </c>
      <c r="D162" s="59">
        <v>41232</v>
      </c>
      <c r="E162" s="56">
        <f t="shared" si="16"/>
        <v>0.17180830422972448</v>
      </c>
      <c r="F162" s="60">
        <v>47121</v>
      </c>
      <c r="G162" s="60">
        <f t="shared" si="17"/>
        <v>8095.7791036088474</v>
      </c>
      <c r="H162" s="61">
        <v>0.33760000000000007</v>
      </c>
      <c r="I162" s="62">
        <f t="shared" si="18"/>
        <v>2733.1350253783476</v>
      </c>
      <c r="J162" s="62">
        <v>11611.372779307336</v>
      </c>
      <c r="K162" s="63">
        <f t="shared" si="19"/>
        <v>0.23538431478567945</v>
      </c>
      <c r="L162" s="61">
        <v>0.44794172368439938</v>
      </c>
      <c r="M162" s="60">
        <f t="shared" si="20"/>
        <v>21107.461961732584</v>
      </c>
      <c r="N162" s="60">
        <f t="shared" si="21"/>
        <v>4968.3654707272181</v>
      </c>
      <c r="O162" s="61">
        <f t="shared" si="22"/>
        <v>0.61369825030335556</v>
      </c>
      <c r="P162" s="56">
        <f t="shared" si="23"/>
        <v>0.2760982503033555</v>
      </c>
    </row>
    <row r="163" spans="1:16">
      <c r="A163" s="56" t="s">
        <v>407</v>
      </c>
      <c r="B163" s="57" t="s">
        <v>409</v>
      </c>
      <c r="C163" s="58">
        <v>65801</v>
      </c>
      <c r="D163" s="59">
        <v>81665</v>
      </c>
      <c r="E163" s="56">
        <f t="shared" si="16"/>
        <v>0.80574297434641529</v>
      </c>
      <c r="F163" s="60">
        <v>89401</v>
      </c>
      <c r="G163" s="60">
        <f t="shared" si="17"/>
        <v>72034.227649543871</v>
      </c>
      <c r="H163" s="61">
        <v>0.32380000000000003</v>
      </c>
      <c r="I163" s="62">
        <f t="shared" si="18"/>
        <v>23324.682912922308</v>
      </c>
      <c r="J163" s="62">
        <v>29656.143837557094</v>
      </c>
      <c r="K163" s="63">
        <f t="shared" si="19"/>
        <v>0.78650424143760367</v>
      </c>
      <c r="L163" s="61">
        <v>0.47384771075219823</v>
      </c>
      <c r="M163" s="60">
        <f t="shared" si="20"/>
        <v>42362.459188957277</v>
      </c>
      <c r="N163" s="60">
        <f t="shared" si="21"/>
        <v>33318.253829842288</v>
      </c>
      <c r="O163" s="61">
        <f t="shared" si="22"/>
        <v>0.46253364431059135</v>
      </c>
      <c r="P163" s="56">
        <f t="shared" si="23"/>
        <v>0.13873364431059132</v>
      </c>
    </row>
    <row r="164" spans="1:16">
      <c r="A164" s="56" t="s">
        <v>407</v>
      </c>
      <c r="B164" s="57" t="s">
        <v>1968</v>
      </c>
      <c r="C164" s="58">
        <v>7147</v>
      </c>
      <c r="D164" s="59">
        <v>81665</v>
      </c>
      <c r="E164" s="56">
        <f t="shared" si="16"/>
        <v>8.7516071756566463E-2</v>
      </c>
      <c r="F164" s="60">
        <v>89401</v>
      </c>
      <c r="G164" s="60">
        <f t="shared" si="17"/>
        <v>7824.0243311087979</v>
      </c>
      <c r="H164" s="61">
        <v>0.35210000000000002</v>
      </c>
      <c r="I164" s="62">
        <f t="shared" si="18"/>
        <v>2754.8389669834078</v>
      </c>
      <c r="J164" s="62">
        <v>29656.143837557094</v>
      </c>
      <c r="K164" s="63">
        <f t="shared" si="19"/>
        <v>9.2892689692670977E-2</v>
      </c>
      <c r="L164" s="61">
        <v>0.47384771075219823</v>
      </c>
      <c r="M164" s="60">
        <f t="shared" si="20"/>
        <v>42362.459188957277</v>
      </c>
      <c r="N164" s="60">
        <f t="shared" si="21"/>
        <v>3935.1627760582464</v>
      </c>
      <c r="O164" s="61">
        <f t="shared" si="22"/>
        <v>0.5029589134087683</v>
      </c>
      <c r="P164" s="56">
        <f t="shared" si="23"/>
        <v>0.15085891340876828</v>
      </c>
    </row>
    <row r="165" spans="1:16">
      <c r="A165" s="56" t="s">
        <v>407</v>
      </c>
      <c r="B165" s="57" t="s">
        <v>2225</v>
      </c>
      <c r="C165" s="58">
        <v>8717</v>
      </c>
      <c r="D165" s="59">
        <v>81665</v>
      </c>
      <c r="E165" s="56">
        <f t="shared" si="16"/>
        <v>0.10674095389701831</v>
      </c>
      <c r="F165" s="60">
        <v>89401</v>
      </c>
      <c r="G165" s="60">
        <f t="shared" si="17"/>
        <v>9542.748019347333</v>
      </c>
      <c r="H165" s="61">
        <v>0.37480000000000002</v>
      </c>
      <c r="I165" s="62">
        <f t="shared" si="18"/>
        <v>3576.6219576513804</v>
      </c>
      <c r="J165" s="62">
        <v>29656.143837557094</v>
      </c>
      <c r="K165" s="63">
        <f t="shared" si="19"/>
        <v>0.12060306886972538</v>
      </c>
      <c r="L165" s="61">
        <v>0.47384771075219823</v>
      </c>
      <c r="M165" s="60">
        <f t="shared" si="20"/>
        <v>42362.459188957277</v>
      </c>
      <c r="N165" s="60">
        <f t="shared" si="21"/>
        <v>5109.0425830567456</v>
      </c>
      <c r="O165" s="61">
        <f t="shared" si="22"/>
        <v>0.53538483597161712</v>
      </c>
      <c r="P165" s="56">
        <f t="shared" si="23"/>
        <v>0.1605848359716171</v>
      </c>
    </row>
    <row r="166" spans="1:16">
      <c r="A166" s="56" t="s">
        <v>1276</v>
      </c>
      <c r="B166" s="57" t="s">
        <v>1277</v>
      </c>
      <c r="C166" s="58">
        <v>9327</v>
      </c>
      <c r="D166" s="59">
        <v>23727</v>
      </c>
      <c r="E166" s="56">
        <f t="shared" si="16"/>
        <v>0.39309647237324569</v>
      </c>
      <c r="F166" s="60">
        <v>30752</v>
      </c>
      <c r="G166" s="60">
        <f t="shared" si="17"/>
        <v>12088.502718422051</v>
      </c>
      <c r="H166" s="61">
        <v>0.51990000000000003</v>
      </c>
      <c r="I166" s="62">
        <f t="shared" si="18"/>
        <v>6284.8125633076243</v>
      </c>
      <c r="J166" s="62">
        <v>16565.135397547099</v>
      </c>
      <c r="K166" s="63">
        <f t="shared" si="19"/>
        <v>0.37940001167984749</v>
      </c>
      <c r="L166" s="61">
        <v>0.5777164870225745</v>
      </c>
      <c r="M166" s="60">
        <f t="shared" si="20"/>
        <v>17765.937408918209</v>
      </c>
      <c r="N166" s="60">
        <f t="shared" si="21"/>
        <v>6740.3968604470083</v>
      </c>
      <c r="O166" s="61">
        <f t="shared" si="22"/>
        <v>0.55758740494594961</v>
      </c>
      <c r="P166" s="56">
        <f t="shared" si="23"/>
        <v>3.7687404945949576E-2</v>
      </c>
    </row>
    <row r="167" spans="1:16">
      <c r="A167" s="56" t="s">
        <v>1276</v>
      </c>
      <c r="B167" s="57" t="s">
        <v>2495</v>
      </c>
      <c r="C167" s="58">
        <v>2165</v>
      </c>
      <c r="D167" s="59">
        <v>23727</v>
      </c>
      <c r="E167" s="56">
        <f t="shared" si="16"/>
        <v>9.1246259535550212E-2</v>
      </c>
      <c r="F167" s="60">
        <v>30752</v>
      </c>
      <c r="G167" s="60">
        <f t="shared" si="17"/>
        <v>2806.0049732372399</v>
      </c>
      <c r="H167" s="61">
        <v>0.73510000000000009</v>
      </c>
      <c r="I167" s="62">
        <f t="shared" si="18"/>
        <v>2062.6942558266951</v>
      </c>
      <c r="J167" s="62">
        <v>16565.135397547099</v>
      </c>
      <c r="K167" s="63">
        <f t="shared" si="19"/>
        <v>0.1245202170899328</v>
      </c>
      <c r="L167" s="61">
        <v>0.5777164870225745</v>
      </c>
      <c r="M167" s="60">
        <f t="shared" si="20"/>
        <v>17765.937408918209</v>
      </c>
      <c r="N167" s="60">
        <f t="shared" si="21"/>
        <v>2212.2183829646538</v>
      </c>
      <c r="O167" s="61">
        <f t="shared" si="22"/>
        <v>0.78838719249041644</v>
      </c>
      <c r="P167" s="56">
        <f t="shared" si="23"/>
        <v>5.3287192490416357E-2</v>
      </c>
    </row>
    <row r="168" spans="1:16">
      <c r="A168" s="56" t="s">
        <v>1276</v>
      </c>
      <c r="B168" s="57" t="s">
        <v>2380</v>
      </c>
      <c r="C168" s="58">
        <v>7280</v>
      </c>
      <c r="D168" s="59">
        <v>23727</v>
      </c>
      <c r="E168" s="56">
        <f t="shared" si="16"/>
        <v>0.30682345007797024</v>
      </c>
      <c r="F168" s="60">
        <v>30752</v>
      </c>
      <c r="G168" s="60">
        <f t="shared" si="17"/>
        <v>9435.4347367977407</v>
      </c>
      <c r="H168" s="61">
        <v>0.52979999999999994</v>
      </c>
      <c r="I168" s="62">
        <f t="shared" si="18"/>
        <v>4998.8933235554423</v>
      </c>
      <c r="J168" s="62">
        <v>16565.135397547099</v>
      </c>
      <c r="K168" s="63">
        <f t="shared" si="19"/>
        <v>0.30177195679883539</v>
      </c>
      <c r="L168" s="61">
        <v>0.5777164870225745</v>
      </c>
      <c r="M168" s="60">
        <f t="shared" si="20"/>
        <v>17765.937408918209</v>
      </c>
      <c r="N168" s="60">
        <f t="shared" si="21"/>
        <v>5361.2616962548791</v>
      </c>
      <c r="O168" s="61">
        <f t="shared" si="22"/>
        <v>0.5682050531647701</v>
      </c>
      <c r="P168" s="56">
        <f t="shared" si="23"/>
        <v>3.8405053164770164E-2</v>
      </c>
    </row>
    <row r="169" spans="1:16">
      <c r="A169" s="56" t="s">
        <v>1276</v>
      </c>
      <c r="B169" s="57" t="s">
        <v>2247</v>
      </c>
      <c r="C169" s="58">
        <v>4955</v>
      </c>
      <c r="D169" s="59">
        <v>23727</v>
      </c>
      <c r="E169" s="56">
        <f t="shared" si="16"/>
        <v>0.20883381801323386</v>
      </c>
      <c r="F169" s="60">
        <v>30752</v>
      </c>
      <c r="G169" s="60">
        <f t="shared" si="17"/>
        <v>6422.0575715429677</v>
      </c>
      <c r="H169" s="61">
        <v>0.50119999999999998</v>
      </c>
      <c r="I169" s="62">
        <f t="shared" si="18"/>
        <v>3218.7352548573353</v>
      </c>
      <c r="J169" s="62">
        <v>16565.135397547099</v>
      </c>
      <c r="K169" s="63">
        <f t="shared" si="19"/>
        <v>0.1943078144313842</v>
      </c>
      <c r="L169" s="61">
        <v>0.5777164870225745</v>
      </c>
      <c r="M169" s="60">
        <f t="shared" si="20"/>
        <v>17765.937408918209</v>
      </c>
      <c r="N169" s="60">
        <f t="shared" si="21"/>
        <v>3452.0604692516663</v>
      </c>
      <c r="O169" s="61">
        <f t="shared" si="22"/>
        <v>0.53753184719928815</v>
      </c>
      <c r="P169" s="56">
        <f t="shared" si="23"/>
        <v>3.633184719928817E-2</v>
      </c>
    </row>
    <row r="170" spans="1:16">
      <c r="A170" s="56" t="s">
        <v>447</v>
      </c>
      <c r="B170" s="57" t="s">
        <v>1471</v>
      </c>
      <c r="C170" s="58">
        <v>7651</v>
      </c>
      <c r="D170" s="59">
        <v>353851</v>
      </c>
      <c r="E170" s="56">
        <f t="shared" si="16"/>
        <v>2.1622095175653028E-2</v>
      </c>
      <c r="F170" s="60">
        <v>420241</v>
      </c>
      <c r="G170" s="60">
        <f t="shared" si="17"/>
        <v>9086.4908987116032</v>
      </c>
      <c r="H170" s="61">
        <v>9.7899999999999987E-2</v>
      </c>
      <c r="I170" s="62">
        <f t="shared" si="18"/>
        <v>889.56745898386589</v>
      </c>
      <c r="J170" s="62">
        <v>76581.056930747684</v>
      </c>
      <c r="K170" s="63">
        <f t="shared" si="19"/>
        <v>1.1616024832202336E-2</v>
      </c>
      <c r="L170" s="61">
        <v>0.38262240969155364</v>
      </c>
      <c r="M170" s="60">
        <f t="shared" si="20"/>
        <v>160793.62407118818</v>
      </c>
      <c r="N170" s="60">
        <f t="shared" si="21"/>
        <v>1867.7827300707293</v>
      </c>
      <c r="O170" s="61">
        <f t="shared" si="22"/>
        <v>0.20555600075883715</v>
      </c>
      <c r="P170" s="56">
        <f t="shared" si="23"/>
        <v>0.10765600075883716</v>
      </c>
    </row>
    <row r="171" spans="1:16">
      <c r="A171" s="56" t="s">
        <v>447</v>
      </c>
      <c r="B171" s="57" t="s">
        <v>1892</v>
      </c>
      <c r="C171" s="58">
        <v>9259</v>
      </c>
      <c r="D171" s="59">
        <v>353851</v>
      </c>
      <c r="E171" s="56">
        <f t="shared" si="16"/>
        <v>2.6166380764785179E-2</v>
      </c>
      <c r="F171" s="60">
        <v>420241</v>
      </c>
      <c r="G171" s="60">
        <f t="shared" si="17"/>
        <v>10996.186018974089</v>
      </c>
      <c r="H171" s="61">
        <v>0.40939999999999999</v>
      </c>
      <c r="I171" s="62">
        <f t="shared" si="18"/>
        <v>4501.8385561679916</v>
      </c>
      <c r="J171" s="62">
        <v>76581.056930747684</v>
      </c>
      <c r="K171" s="63">
        <f t="shared" si="19"/>
        <v>5.8785275844899974E-2</v>
      </c>
      <c r="L171" s="61">
        <v>0.38262240969155364</v>
      </c>
      <c r="M171" s="60">
        <f t="shared" si="20"/>
        <v>160793.62407118818</v>
      </c>
      <c r="N171" s="60">
        <f t="shared" si="21"/>
        <v>9452.2975451259463</v>
      </c>
      <c r="O171" s="61">
        <f t="shared" si="22"/>
        <v>0.85959782135513718</v>
      </c>
      <c r="P171" s="56">
        <f t="shared" si="23"/>
        <v>0.4501978213551372</v>
      </c>
    </row>
    <row r="172" spans="1:16">
      <c r="A172" s="56" t="s">
        <v>447</v>
      </c>
      <c r="B172" s="57" t="s">
        <v>1365</v>
      </c>
      <c r="C172" s="58">
        <v>6905</v>
      </c>
      <c r="D172" s="59">
        <v>353851</v>
      </c>
      <c r="E172" s="56">
        <f t="shared" si="16"/>
        <v>1.9513863179699931E-2</v>
      </c>
      <c r="F172" s="60">
        <v>420241</v>
      </c>
      <c r="G172" s="60">
        <f t="shared" si="17"/>
        <v>8200.5253765002781</v>
      </c>
      <c r="H172" s="61">
        <v>0.35450000000000004</v>
      </c>
      <c r="I172" s="62">
        <f t="shared" si="18"/>
        <v>2907.086245969349</v>
      </c>
      <c r="J172" s="62">
        <v>76581.056930747684</v>
      </c>
      <c r="K172" s="63">
        <f t="shared" si="19"/>
        <v>3.7960905248385766E-2</v>
      </c>
      <c r="L172" s="61">
        <v>0.38262240969155364</v>
      </c>
      <c r="M172" s="60">
        <f t="shared" si="20"/>
        <v>160793.62407118818</v>
      </c>
      <c r="N172" s="60">
        <f t="shared" si="21"/>
        <v>6103.8715279109356</v>
      </c>
      <c r="O172" s="61">
        <f t="shared" si="22"/>
        <v>0.7443268873238793</v>
      </c>
      <c r="P172" s="56">
        <f t="shared" si="23"/>
        <v>0.38982688732387927</v>
      </c>
    </row>
    <row r="173" spans="1:16">
      <c r="A173" s="56" t="s">
        <v>447</v>
      </c>
      <c r="B173" s="57" t="s">
        <v>2354</v>
      </c>
      <c r="C173" s="58">
        <v>3508</v>
      </c>
      <c r="D173" s="59">
        <v>353851</v>
      </c>
      <c r="E173" s="56">
        <f t="shared" si="16"/>
        <v>9.9137772678330703E-3</v>
      </c>
      <c r="F173" s="60">
        <v>420241</v>
      </c>
      <c r="G173" s="60">
        <f t="shared" si="17"/>
        <v>4166.1756728114369</v>
      </c>
      <c r="H173" s="61">
        <v>0.28130000000000005</v>
      </c>
      <c r="I173" s="62">
        <f t="shared" si="18"/>
        <v>1171.9452167618574</v>
      </c>
      <c r="J173" s="62">
        <v>76581.056930747684</v>
      </c>
      <c r="K173" s="63">
        <f t="shared" si="19"/>
        <v>1.530333040221224E-2</v>
      </c>
      <c r="L173" s="61">
        <v>0.38262240969155364</v>
      </c>
      <c r="M173" s="60">
        <f t="shared" si="20"/>
        <v>160793.62407118818</v>
      </c>
      <c r="N173" s="60">
        <f t="shared" si="21"/>
        <v>2460.6779557304999</v>
      </c>
      <c r="O173" s="61">
        <f t="shared" si="22"/>
        <v>0.59063230861553528</v>
      </c>
      <c r="P173" s="56">
        <f t="shared" si="23"/>
        <v>0.30933230861553523</v>
      </c>
    </row>
    <row r="174" spans="1:16">
      <c r="A174" s="56" t="s">
        <v>447</v>
      </c>
      <c r="B174" s="57" t="s">
        <v>2116</v>
      </c>
      <c r="C174" s="58">
        <v>5780</v>
      </c>
      <c r="D174" s="59">
        <v>353851</v>
      </c>
      <c r="E174" s="56">
        <f t="shared" si="16"/>
        <v>1.6334558896258594E-2</v>
      </c>
      <c r="F174" s="60">
        <v>420241</v>
      </c>
      <c r="G174" s="60">
        <f t="shared" si="17"/>
        <v>6864.451365122608</v>
      </c>
      <c r="H174" s="61">
        <v>0.49220000000000003</v>
      </c>
      <c r="I174" s="62">
        <f t="shared" si="18"/>
        <v>3378.6829619133478</v>
      </c>
      <c r="J174" s="62">
        <v>76581.056930747684</v>
      </c>
      <c r="K174" s="63">
        <f t="shared" si="19"/>
        <v>4.4119043237659854E-2</v>
      </c>
      <c r="L174" s="61">
        <v>0.38262240969155364</v>
      </c>
      <c r="M174" s="60">
        <f t="shared" si="20"/>
        <v>160793.62407118818</v>
      </c>
      <c r="N174" s="60">
        <f t="shared" si="21"/>
        <v>7094.0608527367758</v>
      </c>
      <c r="O174" s="61">
        <f t="shared" si="22"/>
        <v>1.033449066123592</v>
      </c>
      <c r="P174" s="56">
        <f t="shared" si="23"/>
        <v>0.54124906612359203</v>
      </c>
    </row>
    <row r="175" spans="1:16">
      <c r="A175" s="56" t="s">
        <v>447</v>
      </c>
      <c r="B175" s="57" t="s">
        <v>1332</v>
      </c>
      <c r="C175" s="58">
        <v>4882</v>
      </c>
      <c r="D175" s="59">
        <v>353851</v>
      </c>
      <c r="E175" s="56">
        <f t="shared" si="16"/>
        <v>1.3796767566009421E-2</v>
      </c>
      <c r="F175" s="60">
        <v>420241</v>
      </c>
      <c r="G175" s="60">
        <f t="shared" si="17"/>
        <v>5797.9673987073656</v>
      </c>
      <c r="H175" s="61">
        <v>0.2923</v>
      </c>
      <c r="I175" s="62">
        <f t="shared" si="18"/>
        <v>1694.745870642163</v>
      </c>
      <c r="J175" s="62">
        <v>76581.056930747684</v>
      </c>
      <c r="K175" s="63">
        <f t="shared" si="19"/>
        <v>2.2130092461047166E-2</v>
      </c>
      <c r="L175" s="61">
        <v>0.38262240969155364</v>
      </c>
      <c r="M175" s="60">
        <f t="shared" si="20"/>
        <v>160793.62407118818</v>
      </c>
      <c r="N175" s="60">
        <f t="shared" si="21"/>
        <v>3558.3777678422539</v>
      </c>
      <c r="O175" s="61">
        <f t="shared" si="22"/>
        <v>0.61372848847607875</v>
      </c>
      <c r="P175" s="56">
        <f t="shared" si="23"/>
        <v>0.32142848847607874</v>
      </c>
    </row>
    <row r="176" spans="1:16">
      <c r="A176" s="56" t="s">
        <v>447</v>
      </c>
      <c r="B176" s="57" t="s">
        <v>945</v>
      </c>
      <c r="C176" s="58">
        <v>41527</v>
      </c>
      <c r="D176" s="59">
        <v>353851</v>
      </c>
      <c r="E176" s="56">
        <f t="shared" si="16"/>
        <v>0.11735730575863852</v>
      </c>
      <c r="F176" s="60">
        <v>420241</v>
      </c>
      <c r="G176" s="60">
        <f t="shared" si="17"/>
        <v>49318.351529316009</v>
      </c>
      <c r="H176" s="61">
        <v>0.11320000000000001</v>
      </c>
      <c r="I176" s="62">
        <f t="shared" si="18"/>
        <v>5582.8373931185724</v>
      </c>
      <c r="J176" s="62">
        <v>76581.056930747684</v>
      </c>
      <c r="K176" s="63">
        <f t="shared" si="19"/>
        <v>7.290102300582163E-2</v>
      </c>
      <c r="L176" s="61">
        <v>0.38262240969155364</v>
      </c>
      <c r="M176" s="60">
        <f t="shared" si="20"/>
        <v>160793.62407118818</v>
      </c>
      <c r="N176" s="60">
        <f t="shared" si="21"/>
        <v>11722.019687603124</v>
      </c>
      <c r="O176" s="61">
        <f t="shared" si="22"/>
        <v>0.23768068729213859</v>
      </c>
      <c r="P176" s="56">
        <f t="shared" si="23"/>
        <v>0.12448068729213858</v>
      </c>
    </row>
    <row r="177" spans="1:16">
      <c r="A177" s="56" t="s">
        <v>447</v>
      </c>
      <c r="B177" s="57" t="s">
        <v>907</v>
      </c>
      <c r="C177" s="58">
        <v>40647</v>
      </c>
      <c r="D177" s="59">
        <v>353851</v>
      </c>
      <c r="E177" s="56">
        <f t="shared" si="16"/>
        <v>0.11487038329692441</v>
      </c>
      <c r="F177" s="60">
        <v>420241</v>
      </c>
      <c r="G177" s="60">
        <f t="shared" si="17"/>
        <v>48273.244747082812</v>
      </c>
      <c r="H177" s="61">
        <v>0.16580000000000003</v>
      </c>
      <c r="I177" s="62">
        <f t="shared" si="18"/>
        <v>8003.7039790663321</v>
      </c>
      <c r="J177" s="62">
        <v>76581.056930747684</v>
      </c>
      <c r="K177" s="63">
        <f t="shared" si="19"/>
        <v>0.10451284299071621</v>
      </c>
      <c r="L177" s="61">
        <v>0.38262240969155364</v>
      </c>
      <c r="M177" s="60">
        <f t="shared" si="20"/>
        <v>160793.62407118818</v>
      </c>
      <c r="N177" s="60">
        <f t="shared" si="21"/>
        <v>16804.998786460339</v>
      </c>
      <c r="O177" s="61">
        <f t="shared" si="22"/>
        <v>0.34812242007982852</v>
      </c>
      <c r="P177" s="56">
        <f t="shared" si="23"/>
        <v>0.18232242007982849</v>
      </c>
    </row>
    <row r="178" spans="1:16">
      <c r="A178" s="56" t="s">
        <v>447</v>
      </c>
      <c r="B178" s="57" t="s">
        <v>571</v>
      </c>
      <c r="C178" s="58">
        <v>58413</v>
      </c>
      <c r="D178" s="59">
        <v>353851</v>
      </c>
      <c r="E178" s="56">
        <f t="shared" si="16"/>
        <v>0.16507795654102997</v>
      </c>
      <c r="F178" s="60">
        <v>420241</v>
      </c>
      <c r="G178" s="60">
        <f t="shared" si="17"/>
        <v>69372.52553475897</v>
      </c>
      <c r="H178" s="61">
        <v>0.17799999999999996</v>
      </c>
      <c r="I178" s="62">
        <f t="shared" si="18"/>
        <v>12348.309545187094</v>
      </c>
      <c r="J178" s="62">
        <v>76581.056930747684</v>
      </c>
      <c r="K178" s="63">
        <f t="shared" si="19"/>
        <v>0.16124496109205808</v>
      </c>
      <c r="L178" s="61">
        <v>0.38262240969155364</v>
      </c>
      <c r="M178" s="60">
        <f t="shared" si="20"/>
        <v>160793.62407118818</v>
      </c>
      <c r="N178" s="60">
        <f t="shared" si="21"/>
        <v>25927.161657209752</v>
      </c>
      <c r="O178" s="61">
        <f t="shared" si="22"/>
        <v>0.37373818319788571</v>
      </c>
      <c r="P178" s="56">
        <f t="shared" si="23"/>
        <v>0.19573818319788575</v>
      </c>
    </row>
    <row r="179" spans="1:16">
      <c r="A179" s="56" t="s">
        <v>447</v>
      </c>
      <c r="B179" s="57" t="s">
        <v>449</v>
      </c>
      <c r="C179" s="58">
        <v>90464</v>
      </c>
      <c r="D179" s="59">
        <v>353851</v>
      </c>
      <c r="E179" s="56">
        <f t="shared" si="16"/>
        <v>0.25565562906421063</v>
      </c>
      <c r="F179" s="60">
        <v>420241</v>
      </c>
      <c r="G179" s="60">
        <f t="shared" si="17"/>
        <v>107436.97721357294</v>
      </c>
      <c r="H179" s="61">
        <v>0.20449999999999999</v>
      </c>
      <c r="I179" s="62">
        <f t="shared" si="18"/>
        <v>21970.861840175665</v>
      </c>
      <c r="J179" s="62">
        <v>76581.056930747684</v>
      </c>
      <c r="K179" s="63">
        <f t="shared" si="19"/>
        <v>0.28689682175637682</v>
      </c>
      <c r="L179" s="61">
        <v>0.38262240969155364</v>
      </c>
      <c r="M179" s="60">
        <f t="shared" si="20"/>
        <v>160793.62407118818</v>
      </c>
      <c r="N179" s="60">
        <f t="shared" si="21"/>
        <v>46131.179704713541</v>
      </c>
      <c r="O179" s="61">
        <f t="shared" si="22"/>
        <v>0.42937898013464959</v>
      </c>
      <c r="P179" s="56">
        <f t="shared" si="23"/>
        <v>0.2248789801346496</v>
      </c>
    </row>
    <row r="180" spans="1:16">
      <c r="A180" s="56" t="s">
        <v>447</v>
      </c>
      <c r="B180" s="57" t="s">
        <v>787</v>
      </c>
      <c r="C180" s="58">
        <v>64194</v>
      </c>
      <c r="D180" s="59">
        <v>353851</v>
      </c>
      <c r="E180" s="56">
        <f t="shared" si="16"/>
        <v>0.18141534148554053</v>
      </c>
      <c r="F180" s="60">
        <v>420241</v>
      </c>
      <c r="G180" s="60">
        <f t="shared" si="17"/>
        <v>76238.164521225044</v>
      </c>
      <c r="H180" s="61">
        <v>8.0299999999999996E-2</v>
      </c>
      <c r="I180" s="62">
        <f t="shared" si="18"/>
        <v>6121.9246110543709</v>
      </c>
      <c r="J180" s="62">
        <v>76581.056930747684</v>
      </c>
      <c r="K180" s="63">
        <f t="shared" si="19"/>
        <v>7.9940455987574488E-2</v>
      </c>
      <c r="L180" s="61">
        <v>0.38262240969155364</v>
      </c>
      <c r="M180" s="60">
        <f t="shared" si="20"/>
        <v>160793.62407118818</v>
      </c>
      <c r="N180" s="60">
        <f t="shared" si="21"/>
        <v>12853.915628145416</v>
      </c>
      <c r="O180" s="61">
        <f t="shared" si="22"/>
        <v>0.16860211298196756</v>
      </c>
      <c r="P180" s="56">
        <f t="shared" si="23"/>
        <v>8.8302112981967565E-2</v>
      </c>
    </row>
    <row r="181" spans="1:16">
      <c r="A181" s="56" t="s">
        <v>447</v>
      </c>
      <c r="B181" s="57" t="s">
        <v>1152</v>
      </c>
      <c r="C181" s="58">
        <v>9763</v>
      </c>
      <c r="D181" s="59">
        <v>353851</v>
      </c>
      <c r="E181" s="56">
        <f t="shared" si="16"/>
        <v>2.7590709083766898E-2</v>
      </c>
      <c r="F181" s="60">
        <v>420241</v>
      </c>
      <c r="G181" s="60">
        <f t="shared" si="17"/>
        <v>11594.747176071285</v>
      </c>
      <c r="H181" s="61">
        <v>0.40399999999999997</v>
      </c>
      <c r="I181" s="62">
        <f t="shared" si="18"/>
        <v>4684.2778591327988</v>
      </c>
      <c r="J181" s="62">
        <v>76581.056930747684</v>
      </c>
      <c r="K181" s="63">
        <f t="shared" si="19"/>
        <v>6.1167579122978093E-2</v>
      </c>
      <c r="L181" s="61">
        <v>0.38262240969155364</v>
      </c>
      <c r="M181" s="60">
        <f t="shared" si="20"/>
        <v>160793.62407118818</v>
      </c>
      <c r="N181" s="60">
        <f t="shared" si="21"/>
        <v>9835.3567228447973</v>
      </c>
      <c r="O181" s="61">
        <f t="shared" si="22"/>
        <v>0.84825969669632484</v>
      </c>
      <c r="P181" s="56">
        <f t="shared" si="23"/>
        <v>0.44425969669632487</v>
      </c>
    </row>
    <row r="182" spans="1:16">
      <c r="A182" s="56" t="s">
        <v>447</v>
      </c>
      <c r="B182" s="57" t="s">
        <v>1713</v>
      </c>
      <c r="C182" s="58">
        <v>4110</v>
      </c>
      <c r="D182" s="59">
        <v>353851</v>
      </c>
      <c r="E182" s="56">
        <f t="shared" si="16"/>
        <v>1.1615058315505678E-2</v>
      </c>
      <c r="F182" s="60">
        <v>420241</v>
      </c>
      <c r="G182" s="60">
        <f t="shared" si="17"/>
        <v>4881.1237215664214</v>
      </c>
      <c r="H182" s="61">
        <v>0.26569999999999999</v>
      </c>
      <c r="I182" s="62">
        <f t="shared" si="18"/>
        <v>1296.9145728201981</v>
      </c>
      <c r="J182" s="62">
        <v>76581.056930747684</v>
      </c>
      <c r="K182" s="63">
        <f t="shared" si="19"/>
        <v>1.693518769260392E-2</v>
      </c>
      <c r="L182" s="61">
        <v>0.38262240969155364</v>
      </c>
      <c r="M182" s="60">
        <f t="shared" si="20"/>
        <v>160793.62407118818</v>
      </c>
      <c r="N182" s="60">
        <f t="shared" si="21"/>
        <v>2723.0702034195674</v>
      </c>
      <c r="O182" s="61">
        <f t="shared" si="22"/>
        <v>0.55787772626785537</v>
      </c>
      <c r="P182" s="56">
        <f t="shared" si="23"/>
        <v>0.29217772626785538</v>
      </c>
    </row>
    <row r="183" spans="1:16">
      <c r="A183" s="56" t="s">
        <v>447</v>
      </c>
      <c r="B183" s="57" t="s">
        <v>2151</v>
      </c>
      <c r="C183" s="58">
        <v>6748</v>
      </c>
      <c r="D183" s="59">
        <v>353851</v>
      </c>
      <c r="E183" s="56">
        <f t="shared" si="16"/>
        <v>1.9070173604144116E-2</v>
      </c>
      <c r="F183" s="60">
        <v>420241</v>
      </c>
      <c r="G183" s="60">
        <f t="shared" si="17"/>
        <v>8014.0688255791274</v>
      </c>
      <c r="H183" s="61">
        <v>0.25310000000000005</v>
      </c>
      <c r="I183" s="62">
        <f t="shared" si="18"/>
        <v>2028.3608197540775</v>
      </c>
      <c r="J183" s="62">
        <v>76581.056930747684</v>
      </c>
      <c r="K183" s="63">
        <f t="shared" si="19"/>
        <v>2.6486456325463436E-2</v>
      </c>
      <c r="L183" s="61">
        <v>0.38262240969155364</v>
      </c>
      <c r="M183" s="60">
        <f t="shared" si="20"/>
        <v>160793.62407118818</v>
      </c>
      <c r="N183" s="60">
        <f t="shared" si="21"/>
        <v>4258.8533013745118</v>
      </c>
      <c r="O183" s="61">
        <f t="shared" si="22"/>
        <v>0.53142210206396012</v>
      </c>
      <c r="P183" s="56">
        <f t="shared" si="23"/>
        <v>0.27832210206396008</v>
      </c>
    </row>
    <row r="184" spans="1:16">
      <c r="A184" s="56" t="s">
        <v>626</v>
      </c>
      <c r="B184" s="57" t="s">
        <v>628</v>
      </c>
      <c r="C184" s="58">
        <v>43863</v>
      </c>
      <c r="D184" s="59">
        <v>52872</v>
      </c>
      <c r="E184" s="56">
        <f t="shared" si="16"/>
        <v>0.8296073536087154</v>
      </c>
      <c r="F184" s="60">
        <v>60627</v>
      </c>
      <c r="G184" s="60">
        <f t="shared" si="17"/>
        <v>50296.605027235586</v>
      </c>
      <c r="H184" s="61">
        <v>0.17519999999999999</v>
      </c>
      <c r="I184" s="62">
        <f t="shared" si="18"/>
        <v>8811.9652007716741</v>
      </c>
      <c r="J184" s="62">
        <v>11927.894062602132</v>
      </c>
      <c r="K184" s="63">
        <f t="shared" si="19"/>
        <v>0.73876957277815547</v>
      </c>
      <c r="L184" s="61">
        <v>0.41563836109328856</v>
      </c>
      <c r="M184" s="60">
        <f t="shared" si="20"/>
        <v>25198.906918002805</v>
      </c>
      <c r="N184" s="60">
        <f t="shared" si="21"/>
        <v>18616.185698289439</v>
      </c>
      <c r="O184" s="61">
        <f t="shared" si="22"/>
        <v>0.37012807699861222</v>
      </c>
      <c r="P184" s="56">
        <f t="shared" si="23"/>
        <v>0.19492807699861223</v>
      </c>
    </row>
    <row r="185" spans="1:16">
      <c r="A185" s="56" t="s">
        <v>626</v>
      </c>
      <c r="B185" s="57" t="s">
        <v>2415</v>
      </c>
      <c r="C185" s="58">
        <v>3045</v>
      </c>
      <c r="D185" s="59">
        <v>52872</v>
      </c>
      <c r="E185" s="56">
        <f t="shared" si="16"/>
        <v>5.7591920108942353E-2</v>
      </c>
      <c r="F185" s="60">
        <v>60627</v>
      </c>
      <c r="G185" s="60">
        <f t="shared" si="17"/>
        <v>3491.625340444848</v>
      </c>
      <c r="H185" s="61">
        <v>0.29130000000000006</v>
      </c>
      <c r="I185" s="62">
        <f t="shared" si="18"/>
        <v>1017.1104616715844</v>
      </c>
      <c r="J185" s="62">
        <v>11927.894062602132</v>
      </c>
      <c r="K185" s="63">
        <f t="shared" si="19"/>
        <v>8.5271587451515016E-2</v>
      </c>
      <c r="L185" s="61">
        <v>0.41563836109328856</v>
      </c>
      <c r="M185" s="60">
        <f t="shared" si="20"/>
        <v>25198.906918002805</v>
      </c>
      <c r="N185" s="60">
        <f t="shared" si="21"/>
        <v>2148.7507949410628</v>
      </c>
      <c r="O185" s="61">
        <f t="shared" si="22"/>
        <v>0.61540130610556942</v>
      </c>
      <c r="P185" s="56">
        <f t="shared" si="23"/>
        <v>0.32410130610556936</v>
      </c>
    </row>
    <row r="186" spans="1:16">
      <c r="A186" s="56" t="s">
        <v>626</v>
      </c>
      <c r="B186" s="57" t="s">
        <v>2200</v>
      </c>
      <c r="C186" s="58">
        <v>5964</v>
      </c>
      <c r="D186" s="59">
        <v>52872</v>
      </c>
      <c r="E186" s="56">
        <f t="shared" si="16"/>
        <v>0.11280072628234226</v>
      </c>
      <c r="F186" s="60">
        <v>60627</v>
      </c>
      <c r="G186" s="60">
        <f t="shared" si="17"/>
        <v>6838.7696323195642</v>
      </c>
      <c r="H186" s="61">
        <v>0.30690000000000001</v>
      </c>
      <c r="I186" s="62">
        <f t="shared" si="18"/>
        <v>2098.8184001588743</v>
      </c>
      <c r="J186" s="62">
        <v>11927.894062602132</v>
      </c>
      <c r="K186" s="63">
        <f t="shared" si="19"/>
        <v>0.17595883977032958</v>
      </c>
      <c r="L186" s="61">
        <v>0.41563836109328856</v>
      </c>
      <c r="M186" s="60">
        <f t="shared" si="20"/>
        <v>25198.906918002805</v>
      </c>
      <c r="N186" s="60">
        <f t="shared" si="21"/>
        <v>4433.9704247723057</v>
      </c>
      <c r="O186" s="61">
        <f t="shared" si="22"/>
        <v>0.64835791570133616</v>
      </c>
      <c r="P186" s="56">
        <f t="shared" si="23"/>
        <v>0.34145791570133616</v>
      </c>
    </row>
    <row r="187" spans="1:16">
      <c r="A187" s="56" t="s">
        <v>989</v>
      </c>
      <c r="B187" s="57" t="s">
        <v>991</v>
      </c>
      <c r="C187" s="58">
        <v>21121</v>
      </c>
      <c r="D187" s="59">
        <v>26042</v>
      </c>
      <c r="E187" s="56">
        <f t="shared" si="16"/>
        <v>0.81103601873896014</v>
      </c>
      <c r="F187" s="60">
        <v>29186</v>
      </c>
      <c r="G187" s="60">
        <f t="shared" si="17"/>
        <v>23670.897242915289</v>
      </c>
      <c r="H187" s="61">
        <v>0.29400000000000004</v>
      </c>
      <c r="I187" s="62">
        <f t="shared" si="18"/>
        <v>6959.2437894170962</v>
      </c>
      <c r="J187" s="62">
        <v>9478.6745264726214</v>
      </c>
      <c r="K187" s="63">
        <f t="shared" si="19"/>
        <v>0.73420010044451833</v>
      </c>
      <c r="L187" s="61">
        <v>0.48597764430511148</v>
      </c>
      <c r="M187" s="60">
        <f t="shared" si="20"/>
        <v>14183.743526688984</v>
      </c>
      <c r="N187" s="60">
        <f t="shared" si="21"/>
        <v>10413.705921974339</v>
      </c>
      <c r="O187" s="61">
        <f t="shared" si="22"/>
        <v>0.43993710145867687</v>
      </c>
      <c r="P187" s="56">
        <f t="shared" si="23"/>
        <v>0.14593710145867683</v>
      </c>
    </row>
    <row r="188" spans="1:16">
      <c r="A188" s="56" t="s">
        <v>989</v>
      </c>
      <c r="B188" s="57" t="s">
        <v>2342</v>
      </c>
      <c r="C188" s="58">
        <v>4345</v>
      </c>
      <c r="D188" s="59">
        <v>26042</v>
      </c>
      <c r="E188" s="56">
        <f t="shared" si="16"/>
        <v>0.16684586437293603</v>
      </c>
      <c r="F188" s="60">
        <v>29186</v>
      </c>
      <c r="G188" s="60">
        <f t="shared" si="17"/>
        <v>4869.5633975885112</v>
      </c>
      <c r="H188" s="61">
        <v>0.40159999999999996</v>
      </c>
      <c r="I188" s="62">
        <f t="shared" si="18"/>
        <v>1955.6166604715459</v>
      </c>
      <c r="J188" s="62">
        <v>9478.6745264726214</v>
      </c>
      <c r="K188" s="63">
        <f t="shared" si="19"/>
        <v>0.20631752414430732</v>
      </c>
      <c r="L188" s="61">
        <v>0.48597764430511148</v>
      </c>
      <c r="M188" s="60">
        <f t="shared" si="20"/>
        <v>14183.743526688984</v>
      </c>
      <c r="N188" s="60">
        <f t="shared" si="21"/>
        <v>2926.3548475243169</v>
      </c>
      <c r="O188" s="61">
        <f t="shared" si="22"/>
        <v>0.60094809505375713</v>
      </c>
      <c r="P188" s="56">
        <f t="shared" si="23"/>
        <v>0.19934809505375717</v>
      </c>
    </row>
    <row r="189" spans="1:16">
      <c r="A189" s="56" t="s">
        <v>989</v>
      </c>
      <c r="B189" s="57" t="s">
        <v>2688</v>
      </c>
      <c r="C189" s="58">
        <v>576</v>
      </c>
      <c r="D189" s="59">
        <v>26042</v>
      </c>
      <c r="E189" s="56">
        <f t="shared" si="16"/>
        <v>2.2118116888103834E-2</v>
      </c>
      <c r="F189" s="60">
        <v>29186</v>
      </c>
      <c r="G189" s="60">
        <f t="shared" si="17"/>
        <v>645.53935949619847</v>
      </c>
      <c r="H189" s="61">
        <v>0.87340000000000007</v>
      </c>
      <c r="I189" s="62">
        <f t="shared" si="18"/>
        <v>563.81407658397984</v>
      </c>
      <c r="J189" s="62">
        <v>9478.6745264726214</v>
      </c>
      <c r="K189" s="63">
        <f t="shared" si="19"/>
        <v>5.9482375411174362E-2</v>
      </c>
      <c r="L189" s="61">
        <v>0.48597764430511148</v>
      </c>
      <c r="M189" s="60">
        <f t="shared" si="20"/>
        <v>14183.743526688984</v>
      </c>
      <c r="N189" s="60">
        <f t="shared" si="21"/>
        <v>843.6827571903284</v>
      </c>
      <c r="O189" s="61">
        <f t="shared" si="22"/>
        <v>1.3069423959660151</v>
      </c>
      <c r="P189" s="56">
        <f t="shared" si="23"/>
        <v>0.43354239596601507</v>
      </c>
    </row>
    <row r="190" spans="1:16">
      <c r="A190" s="56" t="s">
        <v>577</v>
      </c>
      <c r="B190" s="57" t="s">
        <v>578</v>
      </c>
      <c r="C190" s="58">
        <v>40370</v>
      </c>
      <c r="D190" s="59">
        <v>53580</v>
      </c>
      <c r="E190" s="56">
        <f t="shared" si="16"/>
        <v>0.75345278088839118</v>
      </c>
      <c r="F190" s="60">
        <v>60836</v>
      </c>
      <c r="G190" s="60">
        <f t="shared" si="17"/>
        <v>45837.053378126169</v>
      </c>
      <c r="H190" s="61">
        <v>0.2797</v>
      </c>
      <c r="I190" s="62">
        <f t="shared" si="18"/>
        <v>12820.62382986189</v>
      </c>
      <c r="J190" s="62">
        <v>16525.592319790965</v>
      </c>
      <c r="K190" s="63">
        <f t="shared" si="19"/>
        <v>0.77580419398994716</v>
      </c>
      <c r="L190" s="61">
        <v>0.45161414367211272</v>
      </c>
      <c r="M190" s="60">
        <f t="shared" si="20"/>
        <v>27474.39804443665</v>
      </c>
      <c r="N190" s="60">
        <f t="shared" si="21"/>
        <v>21314.753230223156</v>
      </c>
      <c r="O190" s="61">
        <f t="shared" si="22"/>
        <v>0.46501141891452247</v>
      </c>
      <c r="P190" s="56">
        <f t="shared" si="23"/>
        <v>0.18531141891452246</v>
      </c>
    </row>
    <row r="191" spans="1:16">
      <c r="A191" s="56" t="s">
        <v>577</v>
      </c>
      <c r="B191" s="57" t="s">
        <v>2503</v>
      </c>
      <c r="C191" s="58">
        <v>3343</v>
      </c>
      <c r="D191" s="59">
        <v>53580</v>
      </c>
      <c r="E191" s="56">
        <f t="shared" si="16"/>
        <v>6.2392683837252709E-2</v>
      </c>
      <c r="F191" s="60">
        <v>60836</v>
      </c>
      <c r="G191" s="60">
        <f t="shared" si="17"/>
        <v>3795.7213139231058</v>
      </c>
      <c r="H191" s="61">
        <v>0.22789999999999999</v>
      </c>
      <c r="I191" s="62">
        <f t="shared" si="18"/>
        <v>865.04488744307582</v>
      </c>
      <c r="J191" s="62">
        <v>16525.592319790965</v>
      </c>
      <c r="K191" s="63">
        <f t="shared" si="19"/>
        <v>5.23457719822304E-2</v>
      </c>
      <c r="L191" s="61">
        <v>0.45161414367211272</v>
      </c>
      <c r="M191" s="60">
        <f t="shared" si="20"/>
        <v>27474.39804443665</v>
      </c>
      <c r="N191" s="60">
        <f t="shared" si="21"/>
        <v>1438.1685753831177</v>
      </c>
      <c r="O191" s="61">
        <f t="shared" si="22"/>
        <v>0.37889203564754975</v>
      </c>
      <c r="P191" s="56">
        <f t="shared" si="23"/>
        <v>0.15099203564754976</v>
      </c>
    </row>
    <row r="192" spans="1:16">
      <c r="A192" s="56" t="s">
        <v>577</v>
      </c>
      <c r="B192" s="57" t="s">
        <v>1726</v>
      </c>
      <c r="C192" s="58">
        <v>5658</v>
      </c>
      <c r="D192" s="59">
        <v>53580</v>
      </c>
      <c r="E192" s="56">
        <f t="shared" si="16"/>
        <v>0.10559910414333706</v>
      </c>
      <c r="F192" s="60">
        <v>60836</v>
      </c>
      <c r="G192" s="60">
        <f t="shared" si="17"/>
        <v>6424.2270996640536</v>
      </c>
      <c r="H192" s="61">
        <v>0.23949999999999999</v>
      </c>
      <c r="I192" s="62">
        <f t="shared" si="18"/>
        <v>1538.6023903695409</v>
      </c>
      <c r="J192" s="62">
        <v>16525.592319790965</v>
      </c>
      <c r="K192" s="63">
        <f t="shared" si="19"/>
        <v>9.3104220447633723E-2</v>
      </c>
      <c r="L192" s="61">
        <v>0.45161414367211272</v>
      </c>
      <c r="M192" s="60">
        <f t="shared" si="20"/>
        <v>27474.39804443665</v>
      </c>
      <c r="N192" s="60">
        <f t="shared" si="21"/>
        <v>2557.9824121952665</v>
      </c>
      <c r="O192" s="61">
        <f t="shared" si="22"/>
        <v>0.39817745738301075</v>
      </c>
      <c r="P192" s="56">
        <f t="shared" si="23"/>
        <v>0.15867745738301076</v>
      </c>
    </row>
    <row r="193" spans="1:16">
      <c r="A193" s="56" t="s">
        <v>577</v>
      </c>
      <c r="B193" s="57" t="s">
        <v>1815</v>
      </c>
      <c r="C193" s="58">
        <v>4209</v>
      </c>
      <c r="D193" s="59">
        <v>53580</v>
      </c>
      <c r="E193" s="56">
        <f t="shared" si="16"/>
        <v>7.8555431131019038E-2</v>
      </c>
      <c r="F193" s="60">
        <v>60836</v>
      </c>
      <c r="G193" s="60">
        <f t="shared" si="17"/>
        <v>4778.9982082866745</v>
      </c>
      <c r="H193" s="61">
        <v>0.27229999999999999</v>
      </c>
      <c r="I193" s="62">
        <f t="shared" si="18"/>
        <v>1301.3212121164613</v>
      </c>
      <c r="J193" s="62">
        <v>16525.592319790965</v>
      </c>
      <c r="K193" s="63">
        <f t="shared" si="19"/>
        <v>7.8745813580188936E-2</v>
      </c>
      <c r="L193" s="61">
        <v>0.45161414367211272</v>
      </c>
      <c r="M193" s="60">
        <f t="shared" si="20"/>
        <v>27474.39804443665</v>
      </c>
      <c r="N193" s="60">
        <f t="shared" si="21"/>
        <v>2163.493826635116</v>
      </c>
      <c r="O193" s="61">
        <f t="shared" si="22"/>
        <v>0.45270864987638343</v>
      </c>
      <c r="P193" s="56">
        <f t="shared" si="23"/>
        <v>0.18040864987638344</v>
      </c>
    </row>
    <row r="194" spans="1:16">
      <c r="A194" s="56" t="s">
        <v>1441</v>
      </c>
      <c r="B194" s="57" t="s">
        <v>2076</v>
      </c>
      <c r="C194" s="58">
        <v>15696</v>
      </c>
      <c r="D194" s="59">
        <v>37493</v>
      </c>
      <c r="E194" s="56">
        <f t="shared" ref="E194:E257" si="24">C194/D194</f>
        <v>0.41863814578721359</v>
      </c>
      <c r="F194" s="60">
        <v>41545</v>
      </c>
      <c r="G194" s="60">
        <f t="shared" ref="G194:G257" si="25">E194*F194</f>
        <v>17392.321766729787</v>
      </c>
      <c r="H194" s="61">
        <v>0.29389999999999999</v>
      </c>
      <c r="I194" s="62">
        <f t="shared" ref="I194:I257" si="26">G194*H194</f>
        <v>5111.6033672418844</v>
      </c>
      <c r="J194" s="62">
        <v>12564.352196703385</v>
      </c>
      <c r="K194" s="63">
        <f t="shared" ref="K194:K257" si="27">I194/J194</f>
        <v>0.40683381739195906</v>
      </c>
      <c r="L194" s="61">
        <v>0.47878208969503899</v>
      </c>
      <c r="M194" s="60">
        <f t="shared" ref="M194:M257" si="28">L194*F194</f>
        <v>19891.001916380395</v>
      </c>
      <c r="N194" s="60">
        <f t="shared" ref="N194:N257" si="29">M194*K194</f>
        <v>8092.3322413918095</v>
      </c>
      <c r="O194" s="61">
        <f t="shared" ref="O194:O257" si="30">N194/G194</f>
        <v>0.46528188415142119</v>
      </c>
      <c r="P194" s="56">
        <f t="shared" ref="P194:P257" si="31">O194-H194</f>
        <v>0.17138188415142119</v>
      </c>
    </row>
    <row r="195" spans="1:16">
      <c r="A195" s="56" t="s">
        <v>1441</v>
      </c>
      <c r="B195" s="57" t="s">
        <v>2439</v>
      </c>
      <c r="C195" s="58">
        <v>2919</v>
      </c>
      <c r="D195" s="59">
        <v>37493</v>
      </c>
      <c r="E195" s="56">
        <f t="shared" si="24"/>
        <v>7.785453284613128E-2</v>
      </c>
      <c r="F195" s="60">
        <v>41545</v>
      </c>
      <c r="G195" s="60">
        <f t="shared" si="25"/>
        <v>3234.4665670925242</v>
      </c>
      <c r="H195" s="61">
        <v>0.3337</v>
      </c>
      <c r="I195" s="62">
        <f t="shared" si="26"/>
        <v>1079.3414934387754</v>
      </c>
      <c r="J195" s="62">
        <v>12564.352196703385</v>
      </c>
      <c r="K195" s="63">
        <f t="shared" si="27"/>
        <v>8.5905065103314387E-2</v>
      </c>
      <c r="L195" s="61">
        <v>0.47878208969503899</v>
      </c>
      <c r="M195" s="60">
        <f t="shared" si="28"/>
        <v>19891.001916380395</v>
      </c>
      <c r="N195" s="60">
        <f t="shared" si="29"/>
        <v>1708.7378145968091</v>
      </c>
      <c r="O195" s="61">
        <f t="shared" si="30"/>
        <v>0.5282904550572618</v>
      </c>
      <c r="P195" s="56">
        <f t="shared" si="31"/>
        <v>0.1945904550572618</v>
      </c>
    </row>
    <row r="196" spans="1:16">
      <c r="A196" s="56" t="s">
        <v>1441</v>
      </c>
      <c r="B196" s="57" t="s">
        <v>2246</v>
      </c>
      <c r="C196" s="58">
        <v>7581</v>
      </c>
      <c r="D196" s="59">
        <v>37493</v>
      </c>
      <c r="E196" s="56">
        <f t="shared" si="24"/>
        <v>0.20219774357880138</v>
      </c>
      <c r="F196" s="60">
        <v>41545</v>
      </c>
      <c r="G196" s="60">
        <f t="shared" si="25"/>
        <v>8400.3052569813026</v>
      </c>
      <c r="H196" s="61">
        <v>0.35859999999999997</v>
      </c>
      <c r="I196" s="62">
        <f t="shared" si="26"/>
        <v>3012.3494651534947</v>
      </c>
      <c r="J196" s="62">
        <v>12564.352196703385</v>
      </c>
      <c r="K196" s="63">
        <f t="shared" si="27"/>
        <v>0.23975366322060523</v>
      </c>
      <c r="L196" s="61">
        <v>0.47878208969503899</v>
      </c>
      <c r="M196" s="60">
        <f t="shared" si="28"/>
        <v>19891.001916380395</v>
      </c>
      <c r="N196" s="60">
        <f t="shared" si="29"/>
        <v>4768.9405745802787</v>
      </c>
      <c r="O196" s="61">
        <f t="shared" si="30"/>
        <v>0.56771039012146862</v>
      </c>
      <c r="P196" s="56">
        <f t="shared" si="31"/>
        <v>0.20911039012146865</v>
      </c>
    </row>
    <row r="197" spans="1:16">
      <c r="A197" s="56" t="s">
        <v>1441</v>
      </c>
      <c r="B197" s="57" t="s">
        <v>1443</v>
      </c>
      <c r="C197" s="58">
        <v>11297</v>
      </c>
      <c r="D197" s="59">
        <v>37493</v>
      </c>
      <c r="E197" s="56">
        <f t="shared" si="24"/>
        <v>0.30130957778785372</v>
      </c>
      <c r="F197" s="60">
        <v>41545</v>
      </c>
      <c r="G197" s="60">
        <f t="shared" si="25"/>
        <v>12517.906409196383</v>
      </c>
      <c r="H197" s="61">
        <v>0.26850000000000002</v>
      </c>
      <c r="I197" s="62">
        <f t="shared" si="26"/>
        <v>3361.0578708692292</v>
      </c>
      <c r="J197" s="62">
        <v>12564.352196703385</v>
      </c>
      <c r="K197" s="63">
        <f t="shared" si="27"/>
        <v>0.26750745428412126</v>
      </c>
      <c r="L197" s="61">
        <v>0.47878208969503899</v>
      </c>
      <c r="M197" s="60">
        <f t="shared" si="28"/>
        <v>19891.001916380395</v>
      </c>
      <c r="N197" s="60">
        <f t="shared" si="29"/>
        <v>5320.9912858114967</v>
      </c>
      <c r="O197" s="61">
        <f t="shared" si="30"/>
        <v>0.42507038412608572</v>
      </c>
      <c r="P197" s="56">
        <f t="shared" si="31"/>
        <v>0.1565703841260857</v>
      </c>
    </row>
    <row r="198" spans="1:16">
      <c r="A198" s="56" t="s">
        <v>557</v>
      </c>
      <c r="B198" s="57" t="s">
        <v>559</v>
      </c>
      <c r="C198" s="58">
        <v>44975</v>
      </c>
      <c r="D198" s="59">
        <v>65390</v>
      </c>
      <c r="E198" s="56">
        <f t="shared" si="24"/>
        <v>0.68779629912830709</v>
      </c>
      <c r="F198" s="60">
        <v>75664</v>
      </c>
      <c r="G198" s="60">
        <f t="shared" si="25"/>
        <v>52041.419177244228</v>
      </c>
      <c r="H198" s="61">
        <v>0.27539999999999998</v>
      </c>
      <c r="I198" s="62">
        <f t="shared" si="26"/>
        <v>14332.206841413059</v>
      </c>
      <c r="J198" s="62">
        <v>25320.164510756997</v>
      </c>
      <c r="K198" s="63">
        <f t="shared" si="27"/>
        <v>0.56603924651927817</v>
      </c>
      <c r="L198" s="61">
        <v>0.48283070880344492</v>
      </c>
      <c r="M198" s="60">
        <f t="shared" si="28"/>
        <v>36532.902750903857</v>
      </c>
      <c r="N198" s="60">
        <f t="shared" si="29"/>
        <v>20679.056746283684</v>
      </c>
      <c r="O198" s="61">
        <f t="shared" si="30"/>
        <v>0.39735766382262427</v>
      </c>
      <c r="P198" s="56">
        <f t="shared" si="31"/>
        <v>0.1219576638226243</v>
      </c>
    </row>
    <row r="199" spans="1:16">
      <c r="A199" s="56" t="s">
        <v>557</v>
      </c>
      <c r="B199" s="57" t="s">
        <v>2185</v>
      </c>
      <c r="C199" s="58">
        <v>6274</v>
      </c>
      <c r="D199" s="59">
        <v>65390</v>
      </c>
      <c r="E199" s="56">
        <f t="shared" si="24"/>
        <v>9.5947392567670903E-2</v>
      </c>
      <c r="F199" s="60">
        <v>75664</v>
      </c>
      <c r="G199" s="60">
        <f t="shared" si="25"/>
        <v>7259.7635112402513</v>
      </c>
      <c r="H199" s="61">
        <v>0.65060000000000007</v>
      </c>
      <c r="I199" s="62">
        <f t="shared" si="26"/>
        <v>4723.2021404129082</v>
      </c>
      <c r="J199" s="62">
        <v>25320.164510756997</v>
      </c>
      <c r="K199" s="63">
        <f t="shared" si="27"/>
        <v>0.18653915690027634</v>
      </c>
      <c r="L199" s="61">
        <v>0.48283070880344492</v>
      </c>
      <c r="M199" s="60">
        <f t="shared" si="28"/>
        <v>36532.902750903857</v>
      </c>
      <c r="N199" s="60">
        <f t="shared" si="29"/>
        <v>6814.8168782733919</v>
      </c>
      <c r="O199" s="61">
        <f t="shared" si="30"/>
        <v>0.93871058853667189</v>
      </c>
      <c r="P199" s="56">
        <f t="shared" si="31"/>
        <v>0.28811058853667182</v>
      </c>
    </row>
    <row r="200" spans="1:16">
      <c r="A200" s="56" t="s">
        <v>557</v>
      </c>
      <c r="B200" s="57" t="s">
        <v>2144</v>
      </c>
      <c r="C200" s="58">
        <v>7573</v>
      </c>
      <c r="D200" s="59">
        <v>65390</v>
      </c>
      <c r="E200" s="56">
        <f t="shared" si="24"/>
        <v>0.1158128154152011</v>
      </c>
      <c r="F200" s="60">
        <v>75664</v>
      </c>
      <c r="G200" s="60">
        <f t="shared" si="25"/>
        <v>8762.8608655757762</v>
      </c>
      <c r="H200" s="61">
        <v>0.40789999999999998</v>
      </c>
      <c r="I200" s="62">
        <f t="shared" si="26"/>
        <v>3574.3709470683589</v>
      </c>
      <c r="J200" s="62">
        <v>25320.164510756997</v>
      </c>
      <c r="K200" s="63">
        <f t="shared" si="27"/>
        <v>0.14116697170548897</v>
      </c>
      <c r="L200" s="61">
        <v>0.48283070880344492</v>
      </c>
      <c r="M200" s="60">
        <f t="shared" si="28"/>
        <v>36532.902750903857</v>
      </c>
      <c r="N200" s="60">
        <f t="shared" si="29"/>
        <v>5157.2392489562253</v>
      </c>
      <c r="O200" s="61">
        <f t="shared" si="30"/>
        <v>0.58853373664941344</v>
      </c>
      <c r="P200" s="56">
        <f t="shared" si="31"/>
        <v>0.18063373664941346</v>
      </c>
    </row>
    <row r="201" spans="1:16">
      <c r="A201" s="56" t="s">
        <v>557</v>
      </c>
      <c r="B201" s="57" t="s">
        <v>2196</v>
      </c>
      <c r="C201" s="58">
        <v>6568</v>
      </c>
      <c r="D201" s="59">
        <v>65390</v>
      </c>
      <c r="E201" s="56">
        <f t="shared" si="24"/>
        <v>0.10044349288882091</v>
      </c>
      <c r="F201" s="60">
        <v>75664</v>
      </c>
      <c r="G201" s="60">
        <f t="shared" si="25"/>
        <v>7599.9564459397461</v>
      </c>
      <c r="H201" s="61">
        <v>0.35399999999999998</v>
      </c>
      <c r="I201" s="62">
        <f t="shared" si="26"/>
        <v>2690.3845818626701</v>
      </c>
      <c r="J201" s="62">
        <v>25320.164510756997</v>
      </c>
      <c r="K201" s="63">
        <f t="shared" si="27"/>
        <v>0.10625462487495646</v>
      </c>
      <c r="L201" s="61">
        <v>0.48283070880344492</v>
      </c>
      <c r="M201" s="60">
        <f t="shared" si="28"/>
        <v>36532.902750903857</v>
      </c>
      <c r="N201" s="60">
        <f t="shared" si="29"/>
        <v>3881.7898773905545</v>
      </c>
      <c r="O201" s="61">
        <f t="shared" si="30"/>
        <v>0.51076475306176117</v>
      </c>
      <c r="P201" s="56">
        <f t="shared" si="31"/>
        <v>0.15676475306176119</v>
      </c>
    </row>
    <row r="202" spans="1:16">
      <c r="A202" s="56" t="s">
        <v>1339</v>
      </c>
      <c r="B202" s="57" t="s">
        <v>1340</v>
      </c>
      <c r="C202" s="58">
        <v>11415</v>
      </c>
      <c r="D202" s="59">
        <v>40126</v>
      </c>
      <c r="E202" s="56">
        <f t="shared" si="24"/>
        <v>0.28447889149180083</v>
      </c>
      <c r="F202" s="60">
        <v>45832</v>
      </c>
      <c r="G202" s="60">
        <f t="shared" si="25"/>
        <v>13038.236554852216</v>
      </c>
      <c r="H202" s="61">
        <v>0.35769999999999996</v>
      </c>
      <c r="I202" s="62">
        <f t="shared" si="26"/>
        <v>4663.7772156706369</v>
      </c>
      <c r="J202" s="62">
        <v>16503.429757663362</v>
      </c>
      <c r="K202" s="63">
        <f t="shared" si="27"/>
        <v>0.28259442335039564</v>
      </c>
      <c r="L202" s="61">
        <v>0.48551087872943732</v>
      </c>
      <c r="M202" s="60">
        <f t="shared" si="28"/>
        <v>22251.93459392757</v>
      </c>
      <c r="N202" s="60">
        <f t="shared" si="29"/>
        <v>6288.2726250016822</v>
      </c>
      <c r="O202" s="61">
        <f t="shared" si="30"/>
        <v>0.48229471819649444</v>
      </c>
      <c r="P202" s="56">
        <f t="shared" si="31"/>
        <v>0.12459471819649448</v>
      </c>
    </row>
    <row r="203" spans="1:16">
      <c r="A203" s="56" t="s">
        <v>1339</v>
      </c>
      <c r="B203" s="57" t="s">
        <v>2198</v>
      </c>
      <c r="C203" s="58">
        <v>8264</v>
      </c>
      <c r="D203" s="59">
        <v>40126</v>
      </c>
      <c r="E203" s="56">
        <f t="shared" si="24"/>
        <v>0.20595125355131336</v>
      </c>
      <c r="F203" s="60">
        <v>45832</v>
      </c>
      <c r="G203" s="60">
        <f t="shared" si="25"/>
        <v>9439.1578527637939</v>
      </c>
      <c r="H203" s="61">
        <v>0.35149999999999998</v>
      </c>
      <c r="I203" s="62">
        <f t="shared" si="26"/>
        <v>3317.8639852464735</v>
      </c>
      <c r="J203" s="62">
        <v>16503.429757663362</v>
      </c>
      <c r="K203" s="63">
        <f t="shared" si="27"/>
        <v>0.20104087659147485</v>
      </c>
      <c r="L203" s="61">
        <v>0.48551087872943732</v>
      </c>
      <c r="M203" s="60">
        <f t="shared" si="28"/>
        <v>22251.93459392757</v>
      </c>
      <c r="N203" s="60">
        <f t="shared" si="29"/>
        <v>4473.5484366193623</v>
      </c>
      <c r="O203" s="61">
        <f t="shared" si="30"/>
        <v>0.47393512285733236</v>
      </c>
      <c r="P203" s="56">
        <f t="shared" si="31"/>
        <v>0.12243512285733238</v>
      </c>
    </row>
    <row r="204" spans="1:16">
      <c r="A204" s="56" t="s">
        <v>1339</v>
      </c>
      <c r="B204" s="57" t="s">
        <v>2128</v>
      </c>
      <c r="C204" s="58">
        <v>11855</v>
      </c>
      <c r="D204" s="59">
        <v>40126</v>
      </c>
      <c r="E204" s="56">
        <f t="shared" si="24"/>
        <v>0.29544435029656579</v>
      </c>
      <c r="F204" s="60">
        <v>45832</v>
      </c>
      <c r="G204" s="60">
        <f t="shared" si="25"/>
        <v>13540.805462792203</v>
      </c>
      <c r="H204" s="61">
        <v>0.37930000000000003</v>
      </c>
      <c r="I204" s="62">
        <f t="shared" si="26"/>
        <v>5136.0275120370825</v>
      </c>
      <c r="J204" s="62">
        <v>16503.429757663362</v>
      </c>
      <c r="K204" s="63">
        <f t="shared" si="27"/>
        <v>0.31120970534334963</v>
      </c>
      <c r="L204" s="61">
        <v>0.48551087872943732</v>
      </c>
      <c r="M204" s="60">
        <f t="shared" si="28"/>
        <v>22251.93459392757</v>
      </c>
      <c r="N204" s="60">
        <f t="shared" si="29"/>
        <v>6925.0180082956877</v>
      </c>
      <c r="O204" s="61">
        <f t="shared" si="30"/>
        <v>0.51141846970067195</v>
      </c>
      <c r="P204" s="56">
        <f t="shared" si="31"/>
        <v>0.13211846970067193</v>
      </c>
    </row>
    <row r="205" spans="1:16">
      <c r="A205" s="56" t="s">
        <v>1339</v>
      </c>
      <c r="B205" s="57" t="s">
        <v>1483</v>
      </c>
      <c r="C205" s="58">
        <v>8592</v>
      </c>
      <c r="D205" s="59">
        <v>40126</v>
      </c>
      <c r="E205" s="56">
        <f t="shared" si="24"/>
        <v>0.21412550466031999</v>
      </c>
      <c r="F205" s="60">
        <v>45832</v>
      </c>
      <c r="G205" s="60">
        <f t="shared" si="25"/>
        <v>9813.8001295917857</v>
      </c>
      <c r="H205" s="61">
        <v>0.34500000000000003</v>
      </c>
      <c r="I205" s="62">
        <f t="shared" si="26"/>
        <v>3385.7610447091665</v>
      </c>
      <c r="J205" s="62">
        <v>16503.429757663362</v>
      </c>
      <c r="K205" s="63">
        <f t="shared" si="27"/>
        <v>0.2051549947147798</v>
      </c>
      <c r="L205" s="61">
        <v>0.48551087872943732</v>
      </c>
      <c r="M205" s="60">
        <f t="shared" si="28"/>
        <v>22251.93459392757</v>
      </c>
      <c r="N205" s="60">
        <f t="shared" si="29"/>
        <v>4565.095524010836</v>
      </c>
      <c r="O205" s="61">
        <f t="shared" si="30"/>
        <v>0.46517103096950124</v>
      </c>
      <c r="P205" s="56">
        <f t="shared" si="31"/>
        <v>0.12017103096950121</v>
      </c>
    </row>
    <row r="206" spans="1:16">
      <c r="A206" s="56" t="s">
        <v>2100</v>
      </c>
      <c r="B206" s="57" t="s">
        <v>2102</v>
      </c>
      <c r="C206" s="58">
        <v>15168</v>
      </c>
      <c r="D206" s="59">
        <v>24142</v>
      </c>
      <c r="E206" s="56">
        <f t="shared" si="24"/>
        <v>0.62828266092287299</v>
      </c>
      <c r="F206" s="60">
        <v>27363</v>
      </c>
      <c r="G206" s="60">
        <f t="shared" si="25"/>
        <v>17191.698450832573</v>
      </c>
      <c r="H206" s="61">
        <v>0.40439999999999998</v>
      </c>
      <c r="I206" s="62">
        <f t="shared" si="26"/>
        <v>6952.3228535166927</v>
      </c>
      <c r="J206" s="62">
        <v>12523.713234934969</v>
      </c>
      <c r="K206" s="63">
        <f t="shared" si="27"/>
        <v>0.55513270889364896</v>
      </c>
      <c r="L206" s="61">
        <v>0.52089449602568982</v>
      </c>
      <c r="M206" s="60">
        <f t="shared" si="28"/>
        <v>14253.236094750951</v>
      </c>
      <c r="N206" s="60">
        <f t="shared" si="29"/>
        <v>7912.4375637798303</v>
      </c>
      <c r="O206" s="61">
        <f t="shared" si="30"/>
        <v>0.46024757742284855</v>
      </c>
      <c r="P206" s="56">
        <f t="shared" si="31"/>
        <v>5.5847577422848571E-2</v>
      </c>
    </row>
    <row r="207" spans="1:16">
      <c r="A207" s="56" t="s">
        <v>2100</v>
      </c>
      <c r="B207" s="57" t="s">
        <v>2214</v>
      </c>
      <c r="C207" s="58">
        <v>5454</v>
      </c>
      <c r="D207" s="59">
        <v>24142</v>
      </c>
      <c r="E207" s="56">
        <f t="shared" si="24"/>
        <v>0.22591334603595395</v>
      </c>
      <c r="F207" s="60">
        <v>27363</v>
      </c>
      <c r="G207" s="60">
        <f t="shared" si="25"/>
        <v>6181.6668875818077</v>
      </c>
      <c r="H207" s="61">
        <v>0.64219999999999999</v>
      </c>
      <c r="I207" s="62">
        <f t="shared" si="26"/>
        <v>3969.8664752050367</v>
      </c>
      <c r="J207" s="62">
        <v>12523.713234934969</v>
      </c>
      <c r="K207" s="63">
        <f t="shared" si="27"/>
        <v>0.31698797319401023</v>
      </c>
      <c r="L207" s="61">
        <v>0.52089449602568982</v>
      </c>
      <c r="M207" s="60">
        <f t="shared" si="28"/>
        <v>14253.236094750951</v>
      </c>
      <c r="N207" s="60">
        <f t="shared" si="29"/>
        <v>4518.1044211308135</v>
      </c>
      <c r="O207" s="61">
        <f t="shared" si="30"/>
        <v>0.73088772062550278</v>
      </c>
      <c r="P207" s="56">
        <f t="shared" si="31"/>
        <v>8.8687720625502786E-2</v>
      </c>
    </row>
    <row r="208" spans="1:16">
      <c r="A208" s="56" t="s">
        <v>2100</v>
      </c>
      <c r="B208" s="57" t="s">
        <v>2499</v>
      </c>
      <c r="C208" s="58">
        <v>2337</v>
      </c>
      <c r="D208" s="59">
        <v>24142</v>
      </c>
      <c r="E208" s="56">
        <f t="shared" si="24"/>
        <v>9.6802253334437913E-2</v>
      </c>
      <c r="F208" s="60">
        <v>27363</v>
      </c>
      <c r="G208" s="60">
        <f t="shared" si="25"/>
        <v>2648.8000579902246</v>
      </c>
      <c r="H208" s="61">
        <v>0.32540000000000002</v>
      </c>
      <c r="I208" s="62">
        <f t="shared" si="26"/>
        <v>861.9195388700191</v>
      </c>
      <c r="J208" s="62">
        <v>12523.713234934969</v>
      </c>
      <c r="K208" s="63">
        <f t="shared" si="27"/>
        <v>6.8823001828698036E-2</v>
      </c>
      <c r="L208" s="61">
        <v>0.52089449602568982</v>
      </c>
      <c r="M208" s="60">
        <f t="shared" si="28"/>
        <v>14253.236094750951</v>
      </c>
      <c r="N208" s="60">
        <f t="shared" si="29"/>
        <v>980.95049381390959</v>
      </c>
      <c r="O208" s="61">
        <f t="shared" si="30"/>
        <v>0.3703376896473663</v>
      </c>
      <c r="P208" s="56">
        <f t="shared" si="31"/>
        <v>4.4937689647366275E-2</v>
      </c>
    </row>
    <row r="209" spans="1:16">
      <c r="A209" s="56" t="s">
        <v>2100</v>
      </c>
      <c r="B209" s="57" t="s">
        <v>2518</v>
      </c>
      <c r="C209" s="58">
        <v>1183</v>
      </c>
      <c r="D209" s="59">
        <v>24142</v>
      </c>
      <c r="E209" s="56">
        <f t="shared" si="24"/>
        <v>4.9001739706735152E-2</v>
      </c>
      <c r="F209" s="60">
        <v>27363</v>
      </c>
      <c r="G209" s="60">
        <f t="shared" si="25"/>
        <v>1340.8346035953939</v>
      </c>
      <c r="H209" s="61">
        <v>0.55159999999999998</v>
      </c>
      <c r="I209" s="62">
        <f t="shared" si="26"/>
        <v>739.60436734321922</v>
      </c>
      <c r="J209" s="62">
        <v>12523.713234934969</v>
      </c>
      <c r="K209" s="63">
        <f t="shared" si="27"/>
        <v>5.9056316083642722E-2</v>
      </c>
      <c r="L209" s="61">
        <v>0.52089449602568982</v>
      </c>
      <c r="M209" s="60">
        <f t="shared" si="28"/>
        <v>14253.236094750951</v>
      </c>
      <c r="N209" s="60">
        <f t="shared" si="29"/>
        <v>841.7436160263976</v>
      </c>
      <c r="O209" s="61">
        <f t="shared" si="30"/>
        <v>0.62777587464501294</v>
      </c>
      <c r="P209" s="56">
        <f t="shared" si="31"/>
        <v>7.6175874645012964E-2</v>
      </c>
    </row>
    <row r="210" spans="1:16">
      <c r="A210" s="56" t="s">
        <v>1595</v>
      </c>
      <c r="B210" s="57" t="s">
        <v>1936</v>
      </c>
      <c r="C210" s="58">
        <v>6466</v>
      </c>
      <c r="D210" s="59">
        <v>16144</v>
      </c>
      <c r="E210" s="56">
        <f t="shared" si="24"/>
        <v>0.40052031714568881</v>
      </c>
      <c r="F210" s="60">
        <v>17761</v>
      </c>
      <c r="G210" s="60">
        <f t="shared" si="25"/>
        <v>7113.6413528245794</v>
      </c>
      <c r="H210" s="61">
        <v>0.38310000000000005</v>
      </c>
      <c r="I210" s="62">
        <f t="shared" si="26"/>
        <v>2725.2360022670969</v>
      </c>
      <c r="J210" s="62">
        <v>6241.498361422201</v>
      </c>
      <c r="K210" s="63">
        <f t="shared" si="27"/>
        <v>0.43663169393929296</v>
      </c>
      <c r="L210" s="61">
        <v>0.46967966335150896</v>
      </c>
      <c r="M210" s="60">
        <f t="shared" si="28"/>
        <v>8341.9805007861505</v>
      </c>
      <c r="N210" s="60">
        <f t="shared" si="29"/>
        <v>3642.3730768668083</v>
      </c>
      <c r="O210" s="61">
        <f t="shared" si="30"/>
        <v>0.51202652709228147</v>
      </c>
      <c r="P210" s="56">
        <f t="shared" si="31"/>
        <v>0.12892652709228142</v>
      </c>
    </row>
    <row r="211" spans="1:16">
      <c r="A211" s="56" t="s">
        <v>1595</v>
      </c>
      <c r="B211" s="57" t="s">
        <v>1597</v>
      </c>
      <c r="C211" s="58">
        <v>5486</v>
      </c>
      <c r="D211" s="59">
        <v>16144</v>
      </c>
      <c r="E211" s="56">
        <f t="shared" si="24"/>
        <v>0.33981665014866203</v>
      </c>
      <c r="F211" s="60">
        <v>17761</v>
      </c>
      <c r="G211" s="60">
        <f t="shared" si="25"/>
        <v>6035.4835232903861</v>
      </c>
      <c r="H211" s="61">
        <v>0.3785</v>
      </c>
      <c r="I211" s="62">
        <f t="shared" si="26"/>
        <v>2284.4305135654113</v>
      </c>
      <c r="J211" s="62">
        <v>6241.498361422201</v>
      </c>
      <c r="K211" s="63">
        <f t="shared" si="27"/>
        <v>0.36600674730368365</v>
      </c>
      <c r="L211" s="61">
        <v>0.46967966335150896</v>
      </c>
      <c r="M211" s="60">
        <f t="shared" si="28"/>
        <v>8341.9805007861505</v>
      </c>
      <c r="N211" s="60">
        <f t="shared" si="29"/>
        <v>3053.221149163493</v>
      </c>
      <c r="O211" s="61">
        <f t="shared" si="30"/>
        <v>0.50587846646940349</v>
      </c>
      <c r="P211" s="56">
        <f t="shared" si="31"/>
        <v>0.12737846646940348</v>
      </c>
    </row>
    <row r="212" spans="1:16">
      <c r="A212" s="56" t="s">
        <v>1595</v>
      </c>
      <c r="B212" s="57" t="s">
        <v>2478</v>
      </c>
      <c r="C212" s="58">
        <v>4192</v>
      </c>
      <c r="D212" s="59">
        <v>16144</v>
      </c>
      <c r="E212" s="56">
        <f t="shared" si="24"/>
        <v>0.25966303270564917</v>
      </c>
      <c r="F212" s="60">
        <v>17761</v>
      </c>
      <c r="G212" s="60">
        <f t="shared" si="25"/>
        <v>4611.8751238850346</v>
      </c>
      <c r="H212" s="61">
        <v>0.2671</v>
      </c>
      <c r="I212" s="62">
        <f t="shared" si="26"/>
        <v>1231.8318455896926</v>
      </c>
      <c r="J212" s="62">
        <v>6241.498361422201</v>
      </c>
      <c r="K212" s="63">
        <f t="shared" si="27"/>
        <v>0.19736155875702335</v>
      </c>
      <c r="L212" s="61">
        <v>0.46967966335150896</v>
      </c>
      <c r="M212" s="60">
        <f t="shared" si="28"/>
        <v>8341.9805007861505</v>
      </c>
      <c r="N212" s="60">
        <f t="shared" si="29"/>
        <v>1646.3862747558489</v>
      </c>
      <c r="O212" s="61">
        <f t="shared" si="30"/>
        <v>0.35698847660231886</v>
      </c>
      <c r="P212" s="56">
        <f t="shared" si="31"/>
        <v>8.9888476602318856E-2</v>
      </c>
    </row>
    <row r="213" spans="1:16">
      <c r="A213" s="56" t="s">
        <v>326</v>
      </c>
      <c r="B213" s="57" t="s">
        <v>1797</v>
      </c>
      <c r="C213" s="58">
        <v>42354</v>
      </c>
      <c r="D213" s="59">
        <v>704585</v>
      </c>
      <c r="E213" s="56">
        <f t="shared" si="24"/>
        <v>6.0111980811399617E-2</v>
      </c>
      <c r="F213" s="60">
        <v>921389</v>
      </c>
      <c r="G213" s="60">
        <f t="shared" si="25"/>
        <v>55386.517887834678</v>
      </c>
      <c r="H213" s="61">
        <v>7.9300000000000009E-2</v>
      </c>
      <c r="I213" s="62">
        <f t="shared" si="26"/>
        <v>4392.1508685052904</v>
      </c>
      <c r="J213" s="62">
        <v>211623.9053671124</v>
      </c>
      <c r="K213" s="63">
        <f t="shared" si="27"/>
        <v>2.0754511929481936E-2</v>
      </c>
      <c r="L213" s="61">
        <v>0.37536216475649437</v>
      </c>
      <c r="M213" s="60">
        <f t="shared" si="28"/>
        <v>345854.56962282158</v>
      </c>
      <c r="N213" s="60">
        <f t="shared" si="29"/>
        <v>7178.0427911026909</v>
      </c>
      <c r="O213" s="61">
        <f t="shared" si="30"/>
        <v>0.1295990985683414</v>
      </c>
      <c r="P213" s="56">
        <f t="shared" si="31"/>
        <v>5.0299098568341388E-2</v>
      </c>
    </row>
    <row r="214" spans="1:16">
      <c r="A214" s="56" t="s">
        <v>326</v>
      </c>
      <c r="B214" s="57" t="s">
        <v>328</v>
      </c>
      <c r="C214" s="58">
        <v>96368</v>
      </c>
      <c r="D214" s="59">
        <v>704585</v>
      </c>
      <c r="E214" s="56">
        <f t="shared" si="24"/>
        <v>0.13677271017691264</v>
      </c>
      <c r="F214" s="60">
        <v>921389</v>
      </c>
      <c r="G214" s="60">
        <f t="shared" si="25"/>
        <v>126020.87065719537</v>
      </c>
      <c r="H214" s="61">
        <v>0.30840000000000001</v>
      </c>
      <c r="I214" s="62">
        <f t="shared" si="26"/>
        <v>38864.836510679052</v>
      </c>
      <c r="J214" s="62">
        <v>211623.9053671124</v>
      </c>
      <c r="K214" s="63">
        <f t="shared" si="27"/>
        <v>0.18365050225898949</v>
      </c>
      <c r="L214" s="61">
        <v>0.37536216475649437</v>
      </c>
      <c r="M214" s="60">
        <f t="shared" si="28"/>
        <v>345854.56962282158</v>
      </c>
      <c r="N214" s="60">
        <f t="shared" si="29"/>
        <v>63516.365419797832</v>
      </c>
      <c r="O214" s="61">
        <f t="shared" si="30"/>
        <v>0.5040146531964248</v>
      </c>
      <c r="P214" s="56">
        <f t="shared" si="31"/>
        <v>0.19561465319642479</v>
      </c>
    </row>
    <row r="215" spans="1:16">
      <c r="A215" s="56" t="s">
        <v>326</v>
      </c>
      <c r="B215" s="57" t="s">
        <v>955</v>
      </c>
      <c r="C215" s="58">
        <v>72821</v>
      </c>
      <c r="D215" s="59">
        <v>704585</v>
      </c>
      <c r="E215" s="56">
        <f t="shared" si="24"/>
        <v>0.1033530376036958</v>
      </c>
      <c r="F215" s="60">
        <v>921389</v>
      </c>
      <c r="G215" s="60">
        <f t="shared" si="25"/>
        <v>95228.351964631671</v>
      </c>
      <c r="H215" s="61">
        <v>0.16599999999999998</v>
      </c>
      <c r="I215" s="62">
        <f t="shared" si="26"/>
        <v>15807.906426128855</v>
      </c>
      <c r="J215" s="62">
        <v>211623.9053671124</v>
      </c>
      <c r="K215" s="63">
        <f t="shared" si="27"/>
        <v>7.4698113139469058E-2</v>
      </c>
      <c r="L215" s="61">
        <v>0.37536216475649437</v>
      </c>
      <c r="M215" s="60">
        <f t="shared" si="28"/>
        <v>345854.56962282158</v>
      </c>
      <c r="N215" s="60">
        <f t="shared" si="29"/>
        <v>25834.683771487904</v>
      </c>
      <c r="O215" s="61">
        <f t="shared" si="30"/>
        <v>0.27129193395138296</v>
      </c>
      <c r="P215" s="56">
        <f t="shared" si="31"/>
        <v>0.10529193395138298</v>
      </c>
    </row>
    <row r="216" spans="1:16">
      <c r="A216" s="56" t="s">
        <v>326</v>
      </c>
      <c r="B216" s="57" t="s">
        <v>451</v>
      </c>
      <c r="C216" s="58">
        <v>85317</v>
      </c>
      <c r="D216" s="59">
        <v>704585</v>
      </c>
      <c r="E216" s="56">
        <f t="shared" si="24"/>
        <v>0.12108830020508526</v>
      </c>
      <c r="F216" s="60">
        <v>921389</v>
      </c>
      <c r="G216" s="60">
        <f t="shared" si="25"/>
        <v>111569.4278376633</v>
      </c>
      <c r="H216" s="61">
        <v>0.29680000000000001</v>
      </c>
      <c r="I216" s="62">
        <f t="shared" si="26"/>
        <v>33113.806182218468</v>
      </c>
      <c r="J216" s="62">
        <v>211623.9053671124</v>
      </c>
      <c r="K216" s="63">
        <f t="shared" si="27"/>
        <v>0.15647479014610677</v>
      </c>
      <c r="L216" s="61">
        <v>0.37536216475649437</v>
      </c>
      <c r="M216" s="60">
        <f t="shared" si="28"/>
        <v>345854.56962282158</v>
      </c>
      <c r="N216" s="60">
        <f t="shared" si="29"/>
        <v>54117.52120280308</v>
      </c>
      <c r="O216" s="61">
        <f t="shared" si="30"/>
        <v>0.48505690359500292</v>
      </c>
      <c r="P216" s="56">
        <f t="shared" si="31"/>
        <v>0.18825690359500291</v>
      </c>
    </row>
    <row r="217" spans="1:16">
      <c r="A217" s="56" t="s">
        <v>326</v>
      </c>
      <c r="B217" s="57" t="s">
        <v>496</v>
      </c>
      <c r="C217" s="58">
        <v>69676</v>
      </c>
      <c r="D217" s="59">
        <v>704585</v>
      </c>
      <c r="E217" s="56">
        <f t="shared" si="24"/>
        <v>9.8889417174648914E-2</v>
      </c>
      <c r="F217" s="60">
        <v>921389</v>
      </c>
      <c r="G217" s="60">
        <f t="shared" si="25"/>
        <v>91115.621201132584</v>
      </c>
      <c r="H217" s="61">
        <v>0.1366</v>
      </c>
      <c r="I217" s="62">
        <f t="shared" si="26"/>
        <v>12446.39385607471</v>
      </c>
      <c r="J217" s="62">
        <v>211623.9053671124</v>
      </c>
      <c r="K217" s="63">
        <f t="shared" si="27"/>
        <v>5.8813742400620837E-2</v>
      </c>
      <c r="L217" s="61">
        <v>0.37536216475649437</v>
      </c>
      <c r="M217" s="60">
        <f t="shared" si="28"/>
        <v>345854.56962282158</v>
      </c>
      <c r="N217" s="60">
        <f t="shared" si="29"/>
        <v>20341.001565874212</v>
      </c>
      <c r="O217" s="61">
        <f t="shared" si="30"/>
        <v>0.22324384444433079</v>
      </c>
      <c r="P217" s="56">
        <f t="shared" si="31"/>
        <v>8.6643844444330792E-2</v>
      </c>
    </row>
    <row r="218" spans="1:16">
      <c r="A218" s="56" t="s">
        <v>326</v>
      </c>
      <c r="B218" s="57" t="s">
        <v>438</v>
      </c>
      <c r="C218" s="58">
        <v>174851</v>
      </c>
      <c r="D218" s="59">
        <v>704585</v>
      </c>
      <c r="E218" s="56">
        <f t="shared" si="24"/>
        <v>0.248161683828069</v>
      </c>
      <c r="F218" s="60">
        <v>921389</v>
      </c>
      <c r="G218" s="60">
        <f t="shared" si="25"/>
        <v>228653.44570066067</v>
      </c>
      <c r="H218" s="61">
        <v>0.19359999999999999</v>
      </c>
      <c r="I218" s="62">
        <f t="shared" si="26"/>
        <v>44267.307087647903</v>
      </c>
      <c r="J218" s="62">
        <v>211623.9053671124</v>
      </c>
      <c r="K218" s="63">
        <f t="shared" si="27"/>
        <v>0.20917914264390711</v>
      </c>
      <c r="L218" s="61">
        <v>0.37536216475649437</v>
      </c>
      <c r="M218" s="60">
        <f t="shared" si="28"/>
        <v>345854.56962282158</v>
      </c>
      <c r="N218" s="60">
        <f t="shared" si="29"/>
        <v>72345.562353179295</v>
      </c>
      <c r="O218" s="61">
        <f t="shared" si="30"/>
        <v>0.31639830369269728</v>
      </c>
      <c r="P218" s="56">
        <f t="shared" si="31"/>
        <v>0.12279830369269729</v>
      </c>
    </row>
    <row r="219" spans="1:16">
      <c r="A219" s="56" t="s">
        <v>326</v>
      </c>
      <c r="B219" s="57" t="s">
        <v>1563</v>
      </c>
      <c r="C219" s="58">
        <v>44117</v>
      </c>
      <c r="D219" s="59">
        <v>704585</v>
      </c>
      <c r="E219" s="56">
        <f t="shared" si="24"/>
        <v>6.2614162946982979E-2</v>
      </c>
      <c r="F219" s="60">
        <v>921389</v>
      </c>
      <c r="G219" s="60">
        <f t="shared" si="25"/>
        <v>57692.0009835577</v>
      </c>
      <c r="H219" s="61">
        <v>4.7100000000000003E-2</v>
      </c>
      <c r="I219" s="62">
        <f t="shared" si="26"/>
        <v>2717.2932463255679</v>
      </c>
      <c r="J219" s="62">
        <v>211623.9053671124</v>
      </c>
      <c r="K219" s="63">
        <f t="shared" si="27"/>
        <v>1.2840199889571887E-2</v>
      </c>
      <c r="L219" s="61">
        <v>0.37536216475649437</v>
      </c>
      <c r="M219" s="60">
        <f t="shared" si="28"/>
        <v>345854.56962282158</v>
      </c>
      <c r="N219" s="60">
        <f t="shared" si="29"/>
        <v>4440.8418066788863</v>
      </c>
      <c r="O219" s="61">
        <f t="shared" si="30"/>
        <v>7.6975000536808086E-2</v>
      </c>
      <c r="P219" s="56">
        <f t="shared" si="31"/>
        <v>2.9875000536808083E-2</v>
      </c>
    </row>
    <row r="220" spans="1:16">
      <c r="A220" s="56" t="s">
        <v>326</v>
      </c>
      <c r="B220" s="57" t="s">
        <v>543</v>
      </c>
      <c r="C220" s="58">
        <v>88364</v>
      </c>
      <c r="D220" s="59">
        <v>704585</v>
      </c>
      <c r="E220" s="56">
        <f t="shared" si="24"/>
        <v>0.12541283166686773</v>
      </c>
      <c r="F220" s="60">
        <v>921389</v>
      </c>
      <c r="G220" s="60">
        <f t="shared" si="25"/>
        <v>115554.0035567036</v>
      </c>
      <c r="H220" s="61">
        <v>0.25750000000000001</v>
      </c>
      <c r="I220" s="62">
        <f t="shared" si="26"/>
        <v>29755.155915851177</v>
      </c>
      <c r="J220" s="62">
        <v>211623.9053671124</v>
      </c>
      <c r="K220" s="63">
        <f t="shared" si="27"/>
        <v>0.14060394483427441</v>
      </c>
      <c r="L220" s="61">
        <v>0.37536216475649437</v>
      </c>
      <c r="M220" s="60">
        <f t="shared" si="28"/>
        <v>345854.56962282158</v>
      </c>
      <c r="N220" s="60">
        <f t="shared" si="29"/>
        <v>48628.516827928921</v>
      </c>
      <c r="O220" s="61">
        <f t="shared" si="30"/>
        <v>0.42082935537639232</v>
      </c>
      <c r="P220" s="56">
        <f t="shared" si="31"/>
        <v>0.16332935537639232</v>
      </c>
    </row>
    <row r="221" spans="1:16">
      <c r="A221" s="56" t="s">
        <v>326</v>
      </c>
      <c r="B221" s="57" t="s">
        <v>1022</v>
      </c>
      <c r="C221" s="58">
        <v>23471</v>
      </c>
      <c r="D221" s="59">
        <v>704585</v>
      </c>
      <c r="E221" s="56">
        <f t="shared" si="24"/>
        <v>3.3311807659828128E-2</v>
      </c>
      <c r="F221" s="60">
        <v>921389</v>
      </c>
      <c r="G221" s="60">
        <f t="shared" si="25"/>
        <v>30693.133147881381</v>
      </c>
      <c r="H221" s="61">
        <v>0.72400000000000009</v>
      </c>
      <c r="I221" s="62">
        <f t="shared" si="26"/>
        <v>22221.828399066122</v>
      </c>
      <c r="J221" s="62">
        <v>211623.9053671124</v>
      </c>
      <c r="K221" s="63">
        <f t="shared" si="27"/>
        <v>0.10500622961530283</v>
      </c>
      <c r="L221" s="61">
        <v>0.37536216475649437</v>
      </c>
      <c r="M221" s="60">
        <f t="shared" si="28"/>
        <v>345854.56962282158</v>
      </c>
      <c r="N221" s="60">
        <f t="shared" si="29"/>
        <v>36316.884351315741</v>
      </c>
      <c r="O221" s="61">
        <f t="shared" si="30"/>
        <v>1.1832250613301283</v>
      </c>
      <c r="P221" s="56">
        <f t="shared" si="31"/>
        <v>0.45922506133012819</v>
      </c>
    </row>
    <row r="222" spans="1:16">
      <c r="A222" s="56" t="s">
        <v>326</v>
      </c>
      <c r="B222" s="57" t="s">
        <v>1185</v>
      </c>
      <c r="C222" s="58">
        <v>7246</v>
      </c>
      <c r="D222" s="59">
        <v>704585</v>
      </c>
      <c r="E222" s="56">
        <f t="shared" si="24"/>
        <v>1.0284067926509932E-2</v>
      </c>
      <c r="F222" s="60">
        <v>921389</v>
      </c>
      <c r="G222" s="60">
        <f t="shared" si="25"/>
        <v>9475.6270627390604</v>
      </c>
      <c r="H222" s="61">
        <v>0.84819999999999995</v>
      </c>
      <c r="I222" s="62">
        <f t="shared" si="26"/>
        <v>8037.2268746152704</v>
      </c>
      <c r="J222" s="62">
        <v>211623.9053671124</v>
      </c>
      <c r="K222" s="63">
        <f t="shared" si="27"/>
        <v>3.797882314227579E-2</v>
      </c>
      <c r="L222" s="61">
        <v>0.37536216475649437</v>
      </c>
      <c r="M222" s="60">
        <f t="shared" si="28"/>
        <v>345854.56962282158</v>
      </c>
      <c r="N222" s="60">
        <f t="shared" si="29"/>
        <v>13135.149532653049</v>
      </c>
      <c r="O222" s="61">
        <f t="shared" si="30"/>
        <v>1.3862037251660424</v>
      </c>
      <c r="P222" s="56">
        <f t="shared" si="31"/>
        <v>0.53800372516604245</v>
      </c>
    </row>
    <row r="223" spans="1:16">
      <c r="A223" s="56" t="s">
        <v>411</v>
      </c>
      <c r="B223" s="57" t="s">
        <v>413</v>
      </c>
      <c r="C223" s="58">
        <v>39054</v>
      </c>
      <c r="D223" s="59">
        <v>67000</v>
      </c>
      <c r="E223" s="56">
        <f t="shared" si="24"/>
        <v>0.58289552238805975</v>
      </c>
      <c r="F223" s="60">
        <v>106310</v>
      </c>
      <c r="G223" s="60">
        <f t="shared" si="25"/>
        <v>61967.622985074631</v>
      </c>
      <c r="H223" s="61">
        <v>0.43859999999999999</v>
      </c>
      <c r="I223" s="62">
        <f t="shared" si="26"/>
        <v>27178.999441253734</v>
      </c>
      <c r="J223" s="62">
        <v>52633.480269164189</v>
      </c>
      <c r="K223" s="63">
        <f t="shared" si="27"/>
        <v>0.51638233501303932</v>
      </c>
      <c r="L223" s="61">
        <v>0.55552471984478802</v>
      </c>
      <c r="M223" s="60">
        <f t="shared" si="28"/>
        <v>59057.832966699418</v>
      </c>
      <c r="N223" s="60">
        <f t="shared" si="29"/>
        <v>30496.421688154296</v>
      </c>
      <c r="O223" s="61">
        <f t="shared" si="30"/>
        <v>0.49213476682007939</v>
      </c>
      <c r="P223" s="56">
        <f t="shared" si="31"/>
        <v>5.3534766820079405E-2</v>
      </c>
    </row>
    <row r="224" spans="1:16">
      <c r="A224" s="56" t="s">
        <v>411</v>
      </c>
      <c r="B224" s="57" t="s">
        <v>2481</v>
      </c>
      <c r="C224" s="58">
        <v>1477</v>
      </c>
      <c r="D224" s="59">
        <v>67000</v>
      </c>
      <c r="E224" s="56">
        <f t="shared" si="24"/>
        <v>2.2044776119402986E-2</v>
      </c>
      <c r="F224" s="60">
        <v>106310</v>
      </c>
      <c r="G224" s="60">
        <f t="shared" si="25"/>
        <v>2343.5801492537316</v>
      </c>
      <c r="H224" s="61">
        <v>0.53200000000000003</v>
      </c>
      <c r="I224" s="62">
        <f t="shared" si="26"/>
        <v>1246.7846394029852</v>
      </c>
      <c r="J224" s="62">
        <v>52633.480269164189</v>
      </c>
      <c r="K224" s="63">
        <f t="shared" si="27"/>
        <v>2.3688052415059956E-2</v>
      </c>
      <c r="L224" s="61">
        <v>0.55552471984478802</v>
      </c>
      <c r="M224" s="60">
        <f t="shared" si="28"/>
        <v>59057.832966699418</v>
      </c>
      <c r="N224" s="60">
        <f t="shared" si="29"/>
        <v>1398.9650428350317</v>
      </c>
      <c r="O224" s="61">
        <f t="shared" si="30"/>
        <v>0.59693501128199322</v>
      </c>
      <c r="P224" s="56">
        <f t="shared" si="31"/>
        <v>6.4935011281993193E-2</v>
      </c>
    </row>
    <row r="225" spans="1:16">
      <c r="A225" s="56" t="s">
        <v>411</v>
      </c>
      <c r="B225" s="57" t="s">
        <v>2071</v>
      </c>
      <c r="C225" s="58">
        <v>7040</v>
      </c>
      <c r="D225" s="59">
        <v>67000</v>
      </c>
      <c r="E225" s="56">
        <f t="shared" si="24"/>
        <v>0.10507462686567164</v>
      </c>
      <c r="F225" s="60">
        <v>106310</v>
      </c>
      <c r="G225" s="60">
        <f t="shared" si="25"/>
        <v>11170.483582089551</v>
      </c>
      <c r="H225" s="61">
        <v>0.64780000000000004</v>
      </c>
      <c r="I225" s="62">
        <f t="shared" si="26"/>
        <v>7236.2392644776119</v>
      </c>
      <c r="J225" s="62">
        <v>52633.480269164189</v>
      </c>
      <c r="K225" s="63">
        <f t="shared" si="27"/>
        <v>0.13748357941507869</v>
      </c>
      <c r="L225" s="61">
        <v>0.55552471984478802</v>
      </c>
      <c r="M225" s="60">
        <f t="shared" si="28"/>
        <v>59057.832966699418</v>
      </c>
      <c r="N225" s="60">
        <f t="shared" si="29"/>
        <v>8119.4822687596716</v>
      </c>
      <c r="O225" s="61">
        <f t="shared" si="30"/>
        <v>0.72686936148209624</v>
      </c>
      <c r="P225" s="56">
        <f t="shared" si="31"/>
        <v>7.9069361482096201E-2</v>
      </c>
    </row>
    <row r="226" spans="1:16">
      <c r="A226" s="56" t="s">
        <v>411</v>
      </c>
      <c r="B226" s="57" t="s">
        <v>2582</v>
      </c>
      <c r="C226" s="58">
        <v>946</v>
      </c>
      <c r="D226" s="59">
        <v>67000</v>
      </c>
      <c r="E226" s="56">
        <f t="shared" si="24"/>
        <v>1.4119402985074627E-2</v>
      </c>
      <c r="F226" s="60">
        <v>106310</v>
      </c>
      <c r="G226" s="60">
        <f t="shared" si="25"/>
        <v>1501.0337313432835</v>
      </c>
      <c r="H226" s="61">
        <v>0.94150000000000011</v>
      </c>
      <c r="I226" s="62">
        <f t="shared" si="26"/>
        <v>1413.2232580597017</v>
      </c>
      <c r="J226" s="62">
        <v>52633.480269164189</v>
      </c>
      <c r="K226" s="63">
        <f t="shared" si="27"/>
        <v>2.6850271933996576E-2</v>
      </c>
      <c r="L226" s="61">
        <v>0.55552471984478802</v>
      </c>
      <c r="M226" s="60">
        <f t="shared" si="28"/>
        <v>59057.832966699418</v>
      </c>
      <c r="N226" s="60">
        <f t="shared" si="29"/>
        <v>1585.7188749884272</v>
      </c>
      <c r="O226" s="61">
        <f t="shared" si="30"/>
        <v>1.0564178818082646</v>
      </c>
      <c r="P226" s="56">
        <f t="shared" si="31"/>
        <v>0.11491788180826445</v>
      </c>
    </row>
    <row r="227" spans="1:16">
      <c r="A227" s="56" t="s">
        <v>411</v>
      </c>
      <c r="B227" s="57" t="s">
        <v>2253</v>
      </c>
      <c r="C227" s="58">
        <v>4710</v>
      </c>
      <c r="D227" s="59">
        <v>67000</v>
      </c>
      <c r="E227" s="56">
        <f t="shared" si="24"/>
        <v>7.0298507462686566E-2</v>
      </c>
      <c r="F227" s="60">
        <v>106310</v>
      </c>
      <c r="G227" s="60">
        <f t="shared" si="25"/>
        <v>7473.4343283582084</v>
      </c>
      <c r="H227" s="61">
        <v>0.63140000000000007</v>
      </c>
      <c r="I227" s="62">
        <f t="shared" si="26"/>
        <v>4718.7264349253737</v>
      </c>
      <c r="J227" s="62">
        <v>52633.480269164189</v>
      </c>
      <c r="K227" s="63">
        <f t="shared" si="27"/>
        <v>8.9652563554492581E-2</v>
      </c>
      <c r="L227" s="61">
        <v>0.55552471984478802</v>
      </c>
      <c r="M227" s="60">
        <f t="shared" si="28"/>
        <v>59057.832966699418</v>
      </c>
      <c r="N227" s="60">
        <f t="shared" si="29"/>
        <v>5294.6861234376265</v>
      </c>
      <c r="O227" s="61">
        <f t="shared" si="30"/>
        <v>0.70846760549520782</v>
      </c>
      <c r="P227" s="56">
        <f t="shared" si="31"/>
        <v>7.7067605495207747E-2</v>
      </c>
    </row>
    <row r="228" spans="1:16">
      <c r="A228" s="56" t="s">
        <v>411</v>
      </c>
      <c r="B228" s="57" t="s">
        <v>2011</v>
      </c>
      <c r="C228" s="58">
        <v>13773</v>
      </c>
      <c r="D228" s="59">
        <v>67000</v>
      </c>
      <c r="E228" s="56">
        <f t="shared" si="24"/>
        <v>0.20556716417910448</v>
      </c>
      <c r="F228" s="60">
        <v>106310</v>
      </c>
      <c r="G228" s="60">
        <f t="shared" si="25"/>
        <v>21853.845223880598</v>
      </c>
      <c r="H228" s="61">
        <v>0.49600000000000005</v>
      </c>
      <c r="I228" s="62">
        <f t="shared" si="26"/>
        <v>10839.507231044778</v>
      </c>
      <c r="J228" s="62">
        <v>52633.480269164189</v>
      </c>
      <c r="K228" s="63">
        <f t="shared" si="27"/>
        <v>0.20594319766833286</v>
      </c>
      <c r="L228" s="61">
        <v>0.55552471984478802</v>
      </c>
      <c r="M228" s="60">
        <f t="shared" si="28"/>
        <v>59057.832966699418</v>
      </c>
      <c r="N228" s="60">
        <f t="shared" si="29"/>
        <v>12162.558968524363</v>
      </c>
      <c r="O228" s="61">
        <f t="shared" si="30"/>
        <v>0.55654091277418916</v>
      </c>
      <c r="P228" s="56">
        <f t="shared" si="31"/>
        <v>6.0540912774189104E-2</v>
      </c>
    </row>
    <row r="229" spans="1:16">
      <c r="A229" s="56" t="s">
        <v>681</v>
      </c>
      <c r="B229" s="57" t="s">
        <v>683</v>
      </c>
      <c r="C229" s="58">
        <v>21769</v>
      </c>
      <c r="D229" s="59">
        <v>21769</v>
      </c>
      <c r="E229" s="56">
        <f t="shared" si="24"/>
        <v>1</v>
      </c>
      <c r="F229" s="60">
        <v>26490</v>
      </c>
      <c r="G229" s="60">
        <f t="shared" si="25"/>
        <v>26490</v>
      </c>
      <c r="H229" s="61">
        <v>0.49340000000000006</v>
      </c>
      <c r="I229" s="62">
        <f t="shared" si="26"/>
        <v>13070.166000000001</v>
      </c>
      <c r="J229" s="62">
        <v>13070.166000000001</v>
      </c>
      <c r="K229" s="63">
        <f t="shared" si="27"/>
        <v>1</v>
      </c>
      <c r="L229" s="61">
        <v>0.50521953266349884</v>
      </c>
      <c r="M229" s="60">
        <f t="shared" si="28"/>
        <v>13383.265420256084</v>
      </c>
      <c r="N229" s="60">
        <f t="shared" si="29"/>
        <v>13383.265420256084</v>
      </c>
      <c r="O229" s="61">
        <f t="shared" si="30"/>
        <v>0.50521953266349884</v>
      </c>
      <c r="P229" s="56">
        <f t="shared" si="31"/>
        <v>1.1819532663498777E-2</v>
      </c>
    </row>
    <row r="230" spans="1:16">
      <c r="A230" s="56" t="s">
        <v>1885</v>
      </c>
      <c r="B230" s="57" t="s">
        <v>1887</v>
      </c>
      <c r="C230" s="58">
        <v>26622</v>
      </c>
      <c r="D230" s="59">
        <v>28450</v>
      </c>
      <c r="E230" s="56">
        <f t="shared" si="24"/>
        <v>0.93574692442882246</v>
      </c>
      <c r="F230" s="60">
        <v>39690</v>
      </c>
      <c r="G230" s="60">
        <f t="shared" si="25"/>
        <v>37139.795430579965</v>
      </c>
      <c r="H230" s="61">
        <v>0.41889999999999999</v>
      </c>
      <c r="I230" s="62">
        <f t="shared" si="26"/>
        <v>15557.860305869946</v>
      </c>
      <c r="J230" s="62">
        <v>17292.764474446398</v>
      </c>
      <c r="K230" s="63">
        <f t="shared" si="27"/>
        <v>0.89967456208981922</v>
      </c>
      <c r="L230" s="61">
        <v>0.52120998576447164</v>
      </c>
      <c r="M230" s="60">
        <f t="shared" si="28"/>
        <v>20686.824334991878</v>
      </c>
      <c r="N230" s="60">
        <f t="shared" si="29"/>
        <v>18611.409624612832</v>
      </c>
      <c r="O230" s="61">
        <f t="shared" si="30"/>
        <v>0.50111772046241998</v>
      </c>
      <c r="P230" s="56">
        <f t="shared" si="31"/>
        <v>8.2217720462419985E-2</v>
      </c>
    </row>
    <row r="231" spans="1:16">
      <c r="A231" s="56" t="s">
        <v>1885</v>
      </c>
      <c r="B231" s="57" t="s">
        <v>2270</v>
      </c>
      <c r="C231" s="58">
        <v>1828</v>
      </c>
      <c r="D231" s="59">
        <v>28450</v>
      </c>
      <c r="E231" s="56">
        <f t="shared" si="24"/>
        <v>6.4253075571177501E-2</v>
      </c>
      <c r="F231" s="60">
        <v>39690</v>
      </c>
      <c r="G231" s="60">
        <f t="shared" si="25"/>
        <v>2550.2045694200351</v>
      </c>
      <c r="H231" s="61">
        <v>0.68030000000000002</v>
      </c>
      <c r="I231" s="62">
        <f t="shared" si="26"/>
        <v>1734.9041685764498</v>
      </c>
      <c r="J231" s="62">
        <v>17292.764474446398</v>
      </c>
      <c r="K231" s="63">
        <f t="shared" si="27"/>
        <v>0.10032543791018066</v>
      </c>
      <c r="L231" s="61">
        <v>0.52120998576447164</v>
      </c>
      <c r="M231" s="60">
        <f t="shared" si="28"/>
        <v>20686.824334991878</v>
      </c>
      <c r="N231" s="60">
        <f t="shared" si="29"/>
        <v>2075.4147103790419</v>
      </c>
      <c r="O231" s="61">
        <f t="shared" si="30"/>
        <v>0.81382283416229251</v>
      </c>
      <c r="P231" s="56">
        <f t="shared" si="31"/>
        <v>0.13352283416229249</v>
      </c>
    </row>
    <row r="232" spans="1:16">
      <c r="A232" s="56" t="s">
        <v>573</v>
      </c>
      <c r="B232" s="57" t="s">
        <v>595</v>
      </c>
      <c r="C232" s="58">
        <v>79847</v>
      </c>
      <c r="D232" s="59">
        <v>342280</v>
      </c>
      <c r="E232" s="56">
        <f t="shared" si="24"/>
        <v>0.23327977094776206</v>
      </c>
      <c r="F232" s="60">
        <v>433939</v>
      </c>
      <c r="G232" s="60">
        <f t="shared" si="25"/>
        <v>101229.19052530092</v>
      </c>
      <c r="H232" s="61">
        <v>0.23860000000000001</v>
      </c>
      <c r="I232" s="62">
        <f t="shared" si="26"/>
        <v>24153.2848593368</v>
      </c>
      <c r="J232" s="62">
        <v>100719.12596201911</v>
      </c>
      <c r="K232" s="63">
        <f t="shared" si="27"/>
        <v>0.23980832467157165</v>
      </c>
      <c r="L232" s="61">
        <v>0.39866361981674697</v>
      </c>
      <c r="M232" s="60">
        <f t="shared" si="28"/>
        <v>172995.69251965935</v>
      </c>
      <c r="N232" s="60">
        <f t="shared" si="29"/>
        <v>41485.807198537848</v>
      </c>
      <c r="O232" s="61">
        <f t="shared" si="30"/>
        <v>0.4098205960480244</v>
      </c>
      <c r="P232" s="56">
        <f t="shared" si="31"/>
        <v>0.17122059604802439</v>
      </c>
    </row>
    <row r="233" spans="1:16">
      <c r="A233" s="56" t="s">
        <v>573</v>
      </c>
      <c r="B233" s="57" t="s">
        <v>694</v>
      </c>
      <c r="C233" s="58">
        <v>55841</v>
      </c>
      <c r="D233" s="59">
        <v>342280</v>
      </c>
      <c r="E233" s="56">
        <f t="shared" si="24"/>
        <v>0.16314420941918897</v>
      </c>
      <c r="F233" s="60">
        <v>433939</v>
      </c>
      <c r="G233" s="60">
        <f t="shared" si="25"/>
        <v>70794.635091153439</v>
      </c>
      <c r="H233" s="61">
        <v>0.11789999999999999</v>
      </c>
      <c r="I233" s="62">
        <f t="shared" si="26"/>
        <v>8346.6874772469891</v>
      </c>
      <c r="J233" s="62">
        <v>100719.12596201911</v>
      </c>
      <c r="K233" s="63">
        <f t="shared" si="27"/>
        <v>8.2870928411297978E-2</v>
      </c>
      <c r="L233" s="61">
        <v>0.39866361981674697</v>
      </c>
      <c r="M233" s="60">
        <f t="shared" si="28"/>
        <v>172995.69251965935</v>
      </c>
      <c r="N233" s="60">
        <f t="shared" si="29"/>
        <v>14336.313650259608</v>
      </c>
      <c r="O233" s="61">
        <f t="shared" si="30"/>
        <v>0.20250565077142529</v>
      </c>
      <c r="P233" s="56">
        <f t="shared" si="31"/>
        <v>8.4605650771425303E-2</v>
      </c>
    </row>
    <row r="234" spans="1:16">
      <c r="A234" s="56" t="s">
        <v>573</v>
      </c>
      <c r="B234" s="57" t="s">
        <v>575</v>
      </c>
      <c r="C234" s="58">
        <v>32166</v>
      </c>
      <c r="D234" s="59">
        <v>342280</v>
      </c>
      <c r="E234" s="56">
        <f t="shared" si="24"/>
        <v>9.3975692415566206E-2</v>
      </c>
      <c r="F234" s="60">
        <v>433939</v>
      </c>
      <c r="G234" s="60">
        <f t="shared" si="25"/>
        <v>40779.717991118385</v>
      </c>
      <c r="H234" s="61">
        <v>0.61920000000000008</v>
      </c>
      <c r="I234" s="62">
        <f t="shared" si="26"/>
        <v>25250.801380100507</v>
      </c>
      <c r="J234" s="62">
        <v>100719.12596201911</v>
      </c>
      <c r="K234" s="63">
        <f t="shared" si="27"/>
        <v>0.25070512813646251</v>
      </c>
      <c r="L234" s="61">
        <v>0.39866361981674697</v>
      </c>
      <c r="M234" s="60">
        <f t="shared" si="28"/>
        <v>172995.69251965935</v>
      </c>
      <c r="N234" s="60">
        <f t="shared" si="29"/>
        <v>43370.907260197266</v>
      </c>
      <c r="O234" s="61">
        <f t="shared" si="30"/>
        <v>1.0635411277155773</v>
      </c>
      <c r="P234" s="56">
        <f t="shared" si="31"/>
        <v>0.44434112771557721</v>
      </c>
    </row>
    <row r="235" spans="1:16">
      <c r="A235" s="56" t="s">
        <v>573</v>
      </c>
      <c r="B235" s="57" t="s">
        <v>666</v>
      </c>
      <c r="C235" s="58">
        <v>74800</v>
      </c>
      <c r="D235" s="59">
        <v>342280</v>
      </c>
      <c r="E235" s="56">
        <f t="shared" si="24"/>
        <v>0.21853453313077012</v>
      </c>
      <c r="F235" s="60">
        <v>433939</v>
      </c>
      <c r="G235" s="60">
        <f t="shared" si="25"/>
        <v>94830.656772233255</v>
      </c>
      <c r="H235" s="61">
        <v>0.1915</v>
      </c>
      <c r="I235" s="62">
        <f t="shared" si="26"/>
        <v>18160.070771882667</v>
      </c>
      <c r="J235" s="62">
        <v>100719.12596201911</v>
      </c>
      <c r="K235" s="63">
        <f t="shared" si="27"/>
        <v>0.18030409416708776</v>
      </c>
      <c r="L235" s="61">
        <v>0.39866361981674697</v>
      </c>
      <c r="M235" s="60">
        <f t="shared" si="28"/>
        <v>172995.69251965935</v>
      </c>
      <c r="N235" s="60">
        <f t="shared" si="29"/>
        <v>31191.83163456522</v>
      </c>
      <c r="O235" s="61">
        <f t="shared" si="30"/>
        <v>0.32892139205027943</v>
      </c>
      <c r="P235" s="56">
        <f t="shared" si="31"/>
        <v>0.13742139205027942</v>
      </c>
    </row>
    <row r="236" spans="1:16">
      <c r="A236" s="56" t="s">
        <v>573</v>
      </c>
      <c r="B236" s="57" t="s">
        <v>808</v>
      </c>
      <c r="C236" s="58">
        <v>36646</v>
      </c>
      <c r="D236" s="59">
        <v>342280</v>
      </c>
      <c r="E236" s="56">
        <f t="shared" si="24"/>
        <v>0.10706439172607222</v>
      </c>
      <c r="F236" s="60">
        <v>433939</v>
      </c>
      <c r="G236" s="60">
        <f t="shared" si="25"/>
        <v>46459.415081220053</v>
      </c>
      <c r="H236" s="61">
        <v>0.27429999999999999</v>
      </c>
      <c r="I236" s="62">
        <f t="shared" si="26"/>
        <v>12743.81755677866</v>
      </c>
      <c r="J236" s="62">
        <v>100719.12596201911</v>
      </c>
      <c r="K236" s="63">
        <f t="shared" si="27"/>
        <v>0.12652827787231113</v>
      </c>
      <c r="L236" s="61">
        <v>0.39866361981674697</v>
      </c>
      <c r="M236" s="60">
        <f t="shared" si="28"/>
        <v>172995.69251965935</v>
      </c>
      <c r="N236" s="60">
        <f t="shared" si="29"/>
        <v>21888.847053840356</v>
      </c>
      <c r="O236" s="61">
        <f t="shared" si="30"/>
        <v>0.47113910098899037</v>
      </c>
      <c r="P236" s="56">
        <f t="shared" si="31"/>
        <v>0.19683910098899038</v>
      </c>
    </row>
    <row r="237" spans="1:16">
      <c r="A237" s="56" t="s">
        <v>573</v>
      </c>
      <c r="B237" s="57" t="s">
        <v>1646</v>
      </c>
      <c r="C237" s="58">
        <v>56668</v>
      </c>
      <c r="D237" s="59">
        <v>342280</v>
      </c>
      <c r="E237" s="56">
        <f t="shared" si="24"/>
        <v>0.16556035993923104</v>
      </c>
      <c r="F237" s="60">
        <v>433939</v>
      </c>
      <c r="G237" s="60">
        <f t="shared" si="25"/>
        <v>71843.097031669982</v>
      </c>
      <c r="H237" s="61">
        <v>0.11280000000000001</v>
      </c>
      <c r="I237" s="62">
        <f t="shared" si="26"/>
        <v>8103.9013451723749</v>
      </c>
      <c r="J237" s="62">
        <v>100719.12596201911</v>
      </c>
      <c r="K237" s="63">
        <f t="shared" si="27"/>
        <v>8.0460401813140556E-2</v>
      </c>
      <c r="L237" s="61">
        <v>0.39866361981674697</v>
      </c>
      <c r="M237" s="60">
        <f t="shared" si="28"/>
        <v>172995.69251965935</v>
      </c>
      <c r="N237" s="60">
        <f t="shared" si="29"/>
        <v>13919.302932074306</v>
      </c>
      <c r="O237" s="61">
        <f t="shared" si="30"/>
        <v>0.19374586435128732</v>
      </c>
      <c r="P237" s="56">
        <f t="shared" si="31"/>
        <v>8.0945864351287311E-2</v>
      </c>
    </row>
    <row r="238" spans="1:16">
      <c r="A238" s="56" t="s">
        <v>573</v>
      </c>
      <c r="B238" s="57" t="s">
        <v>2554</v>
      </c>
      <c r="C238" s="58">
        <v>1657</v>
      </c>
      <c r="D238" s="59">
        <v>342280</v>
      </c>
      <c r="E238" s="56">
        <f t="shared" si="24"/>
        <v>4.8410657940867125E-3</v>
      </c>
      <c r="F238" s="60">
        <v>433939</v>
      </c>
      <c r="G238" s="60">
        <f t="shared" si="25"/>
        <v>2100.727249620194</v>
      </c>
      <c r="H238" s="61">
        <v>0.48360000000000003</v>
      </c>
      <c r="I238" s="62">
        <f t="shared" si="26"/>
        <v>1015.9116979163259</v>
      </c>
      <c r="J238" s="62">
        <v>100719.12596201911</v>
      </c>
      <c r="K238" s="63">
        <f t="shared" si="27"/>
        <v>1.008658175111074E-2</v>
      </c>
      <c r="L238" s="61">
        <v>0.39866361981674697</v>
      </c>
      <c r="M238" s="60">
        <f t="shared" si="28"/>
        <v>172995.69251965935</v>
      </c>
      <c r="N238" s="60">
        <f t="shared" si="29"/>
        <v>1744.9351951895608</v>
      </c>
      <c r="O238" s="61">
        <f t="shared" si="30"/>
        <v>0.83063386525073191</v>
      </c>
      <c r="P238" s="56">
        <f t="shared" si="31"/>
        <v>0.34703386525073188</v>
      </c>
    </row>
    <row r="239" spans="1:16">
      <c r="A239" s="56" t="s">
        <v>573</v>
      </c>
      <c r="B239" s="57" t="s">
        <v>2537</v>
      </c>
      <c r="C239" s="58">
        <v>2341</v>
      </c>
      <c r="D239" s="59">
        <v>342280</v>
      </c>
      <c r="E239" s="56">
        <f t="shared" si="24"/>
        <v>6.8394297066728992E-3</v>
      </c>
      <c r="F239" s="60">
        <v>433939</v>
      </c>
      <c r="G239" s="60">
        <f t="shared" si="25"/>
        <v>2967.895287483931</v>
      </c>
      <c r="H239" s="61">
        <v>0.53520000000000001</v>
      </c>
      <c r="I239" s="62">
        <f t="shared" si="26"/>
        <v>1588.4175578613999</v>
      </c>
      <c r="J239" s="62">
        <v>100719.12596201911</v>
      </c>
      <c r="K239" s="63">
        <f t="shared" si="27"/>
        <v>1.577076392085042E-2</v>
      </c>
      <c r="L239" s="61">
        <v>0.39866361981674697</v>
      </c>
      <c r="M239" s="60">
        <f t="shared" si="28"/>
        <v>172995.69251965935</v>
      </c>
      <c r="N239" s="60">
        <f t="shared" si="29"/>
        <v>2728.2742260515765</v>
      </c>
      <c r="O239" s="61">
        <f t="shared" si="30"/>
        <v>0.91926229256036318</v>
      </c>
      <c r="P239" s="56">
        <f t="shared" si="31"/>
        <v>0.38406229256036317</v>
      </c>
    </row>
    <row r="240" spans="1:16">
      <c r="A240" s="56" t="s">
        <v>573</v>
      </c>
      <c r="B240" s="57" t="s">
        <v>1981</v>
      </c>
      <c r="C240" s="58">
        <v>2314</v>
      </c>
      <c r="D240" s="59">
        <v>342280</v>
      </c>
      <c r="E240" s="56">
        <f t="shared" si="24"/>
        <v>6.7605469206497605E-3</v>
      </c>
      <c r="F240" s="60">
        <v>433939</v>
      </c>
      <c r="G240" s="60">
        <f t="shared" si="25"/>
        <v>2933.6649701998363</v>
      </c>
      <c r="H240" s="61">
        <v>0.46230000000000004</v>
      </c>
      <c r="I240" s="62">
        <f t="shared" si="26"/>
        <v>1356.2333157233845</v>
      </c>
      <c r="J240" s="62">
        <v>100719.12596201911</v>
      </c>
      <c r="K240" s="63">
        <f t="shared" si="27"/>
        <v>1.3465499256167256E-2</v>
      </c>
      <c r="L240" s="61">
        <v>0.39866361981674697</v>
      </c>
      <c r="M240" s="60">
        <f t="shared" si="28"/>
        <v>172995.69251965935</v>
      </c>
      <c r="N240" s="60">
        <f t="shared" si="29"/>
        <v>2329.4733689436125</v>
      </c>
      <c r="O240" s="61">
        <f t="shared" si="30"/>
        <v>0.79404887490780274</v>
      </c>
      <c r="P240" s="56">
        <f t="shared" si="31"/>
        <v>0.33174887490780269</v>
      </c>
    </row>
    <row r="241" spans="1:16">
      <c r="A241" s="56" t="s">
        <v>334</v>
      </c>
      <c r="B241" s="57" t="s">
        <v>336</v>
      </c>
      <c r="C241" s="58">
        <v>83748</v>
      </c>
      <c r="D241" s="59">
        <v>98274</v>
      </c>
      <c r="E241" s="56">
        <f t="shared" si="24"/>
        <v>0.85218877831369433</v>
      </c>
      <c r="F241" s="60">
        <v>130215</v>
      </c>
      <c r="G241" s="60">
        <f t="shared" si="25"/>
        <v>110967.76176811771</v>
      </c>
      <c r="H241" s="61">
        <v>0.2147</v>
      </c>
      <c r="I241" s="62">
        <f t="shared" si="26"/>
        <v>23824.778451614871</v>
      </c>
      <c r="J241" s="62">
        <v>33428.267866109047</v>
      </c>
      <c r="K241" s="63">
        <f t="shared" si="27"/>
        <v>0.71271351979829656</v>
      </c>
      <c r="L241" s="61">
        <v>0.41896443903338004</v>
      </c>
      <c r="M241" s="60">
        <f t="shared" si="28"/>
        <v>54555.45442873158</v>
      </c>
      <c r="N241" s="60">
        <f t="shared" si="29"/>
        <v>38882.409950096851</v>
      </c>
      <c r="O241" s="61">
        <f t="shared" si="30"/>
        <v>0.35039374797291989</v>
      </c>
      <c r="P241" s="56">
        <f t="shared" si="31"/>
        <v>0.13569374797291989</v>
      </c>
    </row>
    <row r="242" spans="1:16">
      <c r="A242" s="56" t="s">
        <v>334</v>
      </c>
      <c r="B242" s="57" t="s">
        <v>1902</v>
      </c>
      <c r="C242" s="58">
        <v>5634</v>
      </c>
      <c r="D242" s="59">
        <v>98274</v>
      </c>
      <c r="E242" s="56">
        <f t="shared" si="24"/>
        <v>5.7329507295927715E-2</v>
      </c>
      <c r="F242" s="60">
        <v>130215</v>
      </c>
      <c r="G242" s="60">
        <f t="shared" si="25"/>
        <v>7465.1617925392275</v>
      </c>
      <c r="H242" s="61">
        <v>0.44380000000000003</v>
      </c>
      <c r="I242" s="62">
        <f t="shared" si="26"/>
        <v>3313.0388035289093</v>
      </c>
      <c r="J242" s="62">
        <v>33428.267866109047</v>
      </c>
      <c r="K242" s="63">
        <f t="shared" si="27"/>
        <v>9.9108898396970319E-2</v>
      </c>
      <c r="L242" s="61">
        <v>0.41896443903338004</v>
      </c>
      <c r="M242" s="60">
        <f t="shared" si="28"/>
        <v>54555.45442873158</v>
      </c>
      <c r="N242" s="60">
        <f t="shared" si="29"/>
        <v>5406.9309899777027</v>
      </c>
      <c r="O242" s="61">
        <f t="shared" si="30"/>
        <v>0.72428852049549075</v>
      </c>
      <c r="P242" s="56">
        <f t="shared" si="31"/>
        <v>0.28048852049549072</v>
      </c>
    </row>
    <row r="243" spans="1:16">
      <c r="A243" s="56" t="s">
        <v>334</v>
      </c>
      <c r="B243" s="57" t="s">
        <v>971</v>
      </c>
      <c r="C243" s="58">
        <v>8892</v>
      </c>
      <c r="D243" s="59">
        <v>98274</v>
      </c>
      <c r="E243" s="56">
        <f t="shared" si="24"/>
        <v>9.0481714390377929E-2</v>
      </c>
      <c r="F243" s="60">
        <v>130215</v>
      </c>
      <c r="G243" s="60">
        <f t="shared" si="25"/>
        <v>11782.076439343062</v>
      </c>
      <c r="H243" s="61">
        <v>0.53390000000000004</v>
      </c>
      <c r="I243" s="62">
        <f t="shared" si="26"/>
        <v>6290.4506109652611</v>
      </c>
      <c r="J243" s="62">
        <v>33428.267866109047</v>
      </c>
      <c r="K243" s="63">
        <f t="shared" si="27"/>
        <v>0.18817758180473296</v>
      </c>
      <c r="L243" s="61">
        <v>0.41896443903338004</v>
      </c>
      <c r="M243" s="60">
        <f t="shared" si="28"/>
        <v>54555.45442873158</v>
      </c>
      <c r="N243" s="60">
        <f t="shared" si="29"/>
        <v>10266.113488657018</v>
      </c>
      <c r="O243" s="61">
        <f t="shared" si="30"/>
        <v>0.87133312549018138</v>
      </c>
      <c r="P243" s="56">
        <f t="shared" si="31"/>
        <v>0.33743312549018134</v>
      </c>
    </row>
    <row r="244" spans="1:16">
      <c r="A244" s="56" t="s">
        <v>1528</v>
      </c>
      <c r="B244" s="57" t="s">
        <v>1530</v>
      </c>
      <c r="C244" s="58">
        <v>14925</v>
      </c>
      <c r="D244" s="59">
        <v>40927</v>
      </c>
      <c r="E244" s="56">
        <f t="shared" si="24"/>
        <v>0.36467368729689448</v>
      </c>
      <c r="F244" s="60">
        <v>54412</v>
      </c>
      <c r="G244" s="60">
        <f t="shared" si="25"/>
        <v>19842.624673198621</v>
      </c>
      <c r="H244" s="61">
        <v>0.33349999999999996</v>
      </c>
      <c r="I244" s="62">
        <f t="shared" si="26"/>
        <v>6617.5153285117394</v>
      </c>
      <c r="J244" s="62">
        <v>26182.413985105184</v>
      </c>
      <c r="K244" s="63">
        <f t="shared" si="27"/>
        <v>0.25274656997923695</v>
      </c>
      <c r="L244" s="61">
        <v>0.5174499850290839</v>
      </c>
      <c r="M244" s="60">
        <f t="shared" si="28"/>
        <v>28155.488585402512</v>
      </c>
      <c r="N244" s="60">
        <f t="shared" si="29"/>
        <v>7116.2031660500434</v>
      </c>
      <c r="O244" s="61">
        <f t="shared" si="30"/>
        <v>0.35863215089997036</v>
      </c>
      <c r="P244" s="56">
        <f t="shared" si="31"/>
        <v>2.5132150899970396E-2</v>
      </c>
    </row>
    <row r="245" spans="1:16">
      <c r="A245" s="56" t="s">
        <v>1528</v>
      </c>
      <c r="B245" s="57" t="s">
        <v>1992</v>
      </c>
      <c r="C245" s="58">
        <v>16191</v>
      </c>
      <c r="D245" s="59">
        <v>40927</v>
      </c>
      <c r="E245" s="56">
        <f t="shared" si="24"/>
        <v>0.39560681212891247</v>
      </c>
      <c r="F245" s="60">
        <v>54412</v>
      </c>
      <c r="G245" s="60">
        <f t="shared" si="25"/>
        <v>21525.757861558384</v>
      </c>
      <c r="H245" s="61">
        <v>0.69229999999999992</v>
      </c>
      <c r="I245" s="62">
        <f t="shared" si="26"/>
        <v>14902.282167556868</v>
      </c>
      <c r="J245" s="62">
        <v>26182.413985105184</v>
      </c>
      <c r="K245" s="63">
        <f t="shared" si="27"/>
        <v>0.56917143606523724</v>
      </c>
      <c r="L245" s="61">
        <v>0.5174499850290839</v>
      </c>
      <c r="M245" s="60">
        <f t="shared" si="28"/>
        <v>28155.488585402512</v>
      </c>
      <c r="N245" s="60">
        <f t="shared" si="29"/>
        <v>16025.299871271944</v>
      </c>
      <c r="O245" s="61">
        <f t="shared" si="30"/>
        <v>0.74447087876476614</v>
      </c>
      <c r="P245" s="56">
        <f t="shared" si="31"/>
        <v>5.2170878764766226E-2</v>
      </c>
    </row>
    <row r="246" spans="1:16">
      <c r="A246" s="56" t="s">
        <v>1528</v>
      </c>
      <c r="B246" s="57" t="s">
        <v>1557</v>
      </c>
      <c r="C246" s="58">
        <v>6494</v>
      </c>
      <c r="D246" s="59">
        <v>40927</v>
      </c>
      <c r="E246" s="56">
        <f t="shared" si="24"/>
        <v>0.15867275881447454</v>
      </c>
      <c r="F246" s="60">
        <v>54412</v>
      </c>
      <c r="G246" s="60">
        <f t="shared" si="25"/>
        <v>8633.7021526131884</v>
      </c>
      <c r="H246" s="61">
        <v>0.36480000000000007</v>
      </c>
      <c r="I246" s="62">
        <f t="shared" si="26"/>
        <v>3149.5745452732917</v>
      </c>
      <c r="J246" s="62">
        <v>26182.413985105184</v>
      </c>
      <c r="K246" s="63">
        <f t="shared" si="27"/>
        <v>0.1202935125487299</v>
      </c>
      <c r="L246" s="61">
        <v>0.5174499850290839</v>
      </c>
      <c r="M246" s="60">
        <f t="shared" si="28"/>
        <v>28155.488585402512</v>
      </c>
      <c r="N246" s="60">
        <f t="shared" si="29"/>
        <v>3386.9226194637386</v>
      </c>
      <c r="O246" s="61">
        <f t="shared" si="30"/>
        <v>0.39229088050467537</v>
      </c>
      <c r="P246" s="56">
        <f t="shared" si="31"/>
        <v>2.7490880504675297E-2</v>
      </c>
    </row>
    <row r="247" spans="1:16">
      <c r="A247" s="56" t="s">
        <v>1528</v>
      </c>
      <c r="B247" s="57" t="s">
        <v>2147</v>
      </c>
      <c r="C247" s="58">
        <v>3317</v>
      </c>
      <c r="D247" s="59">
        <v>40927</v>
      </c>
      <c r="E247" s="56">
        <f t="shared" si="24"/>
        <v>8.104674175971853E-2</v>
      </c>
      <c r="F247" s="60">
        <v>54412</v>
      </c>
      <c r="G247" s="60">
        <f t="shared" si="25"/>
        <v>4409.9153126298042</v>
      </c>
      <c r="H247" s="61">
        <v>0.34310000000000002</v>
      </c>
      <c r="I247" s="62">
        <f t="shared" si="26"/>
        <v>1513.0419437632859</v>
      </c>
      <c r="J247" s="62">
        <v>26182.413985105184</v>
      </c>
      <c r="K247" s="63">
        <f t="shared" si="27"/>
        <v>5.7788481406795975E-2</v>
      </c>
      <c r="L247" s="61">
        <v>0.5174499850290839</v>
      </c>
      <c r="M247" s="60">
        <f t="shared" si="28"/>
        <v>28155.488585402512</v>
      </c>
      <c r="N247" s="60">
        <f t="shared" si="29"/>
        <v>1627.0629286167893</v>
      </c>
      <c r="O247" s="61">
        <f t="shared" si="30"/>
        <v>0.36895559512377762</v>
      </c>
      <c r="P247" s="56">
        <f t="shared" si="31"/>
        <v>2.5855595123777608E-2</v>
      </c>
    </row>
    <row r="248" spans="1:16">
      <c r="A248" s="56" t="s">
        <v>876</v>
      </c>
      <c r="B248" s="57" t="s">
        <v>878</v>
      </c>
      <c r="C248" s="58">
        <v>21039</v>
      </c>
      <c r="D248" s="59">
        <v>21039</v>
      </c>
      <c r="E248" s="56">
        <f t="shared" si="24"/>
        <v>1</v>
      </c>
      <c r="F248" s="60">
        <v>28511</v>
      </c>
      <c r="G248" s="60">
        <f t="shared" si="25"/>
        <v>28511</v>
      </c>
      <c r="H248" s="61">
        <v>0.30280000000000001</v>
      </c>
      <c r="I248" s="62">
        <f t="shared" si="26"/>
        <v>8633.1308000000008</v>
      </c>
      <c r="J248" s="62">
        <v>8633.1308000000008</v>
      </c>
      <c r="K248" s="63">
        <f t="shared" si="27"/>
        <v>1</v>
      </c>
      <c r="L248" s="61">
        <v>0.44617916113745076</v>
      </c>
      <c r="M248" s="60">
        <f t="shared" si="28"/>
        <v>12721.014063189859</v>
      </c>
      <c r="N248" s="60">
        <f t="shared" si="29"/>
        <v>12721.014063189859</v>
      </c>
      <c r="O248" s="61">
        <f t="shared" si="30"/>
        <v>0.44617916113745076</v>
      </c>
      <c r="P248" s="56">
        <f t="shared" si="31"/>
        <v>0.14337916113745075</v>
      </c>
    </row>
    <row r="249" spans="1:16">
      <c r="A249" s="56" t="s">
        <v>940</v>
      </c>
      <c r="B249" s="57" t="s">
        <v>942</v>
      </c>
      <c r="C249" s="58">
        <v>29906</v>
      </c>
      <c r="D249" s="59">
        <v>50082</v>
      </c>
      <c r="E249" s="56">
        <f t="shared" si="24"/>
        <v>0.59714068926959785</v>
      </c>
      <c r="F249" s="60">
        <v>65524</v>
      </c>
      <c r="G249" s="60">
        <f t="shared" si="25"/>
        <v>39127.04652370113</v>
      </c>
      <c r="H249" s="61">
        <v>0.3972</v>
      </c>
      <c r="I249" s="62">
        <f t="shared" si="26"/>
        <v>15541.262879214089</v>
      </c>
      <c r="J249" s="62">
        <v>33672.823896697417</v>
      </c>
      <c r="K249" s="63">
        <f t="shared" si="27"/>
        <v>0.46153726004365064</v>
      </c>
      <c r="L249" s="61">
        <v>0.57672224648931547</v>
      </c>
      <c r="M249" s="60">
        <f t="shared" si="28"/>
        <v>37789.148478965908</v>
      </c>
      <c r="N249" s="60">
        <f t="shared" si="29"/>
        <v>17441.100048364613</v>
      </c>
      <c r="O249" s="61">
        <f t="shared" si="30"/>
        <v>0.44575559869564141</v>
      </c>
      <c r="P249" s="56">
        <f t="shared" si="31"/>
        <v>4.8555598695641411E-2</v>
      </c>
    </row>
    <row r="250" spans="1:16">
      <c r="A250" s="56" t="s">
        <v>940</v>
      </c>
      <c r="B250" s="57" t="s">
        <v>2014</v>
      </c>
      <c r="C250" s="58">
        <v>11189</v>
      </c>
      <c r="D250" s="59">
        <v>50082</v>
      </c>
      <c r="E250" s="56">
        <f t="shared" si="24"/>
        <v>0.22341360169322311</v>
      </c>
      <c r="F250" s="60">
        <v>65524</v>
      </c>
      <c r="G250" s="60">
        <f t="shared" si="25"/>
        <v>14638.952837346751</v>
      </c>
      <c r="H250" s="61">
        <v>0.63529999999999998</v>
      </c>
      <c r="I250" s="62">
        <f t="shared" si="26"/>
        <v>9300.1267375663901</v>
      </c>
      <c r="J250" s="62">
        <v>33672.823896697417</v>
      </c>
      <c r="K250" s="63">
        <f t="shared" si="27"/>
        <v>0.27619087624185074</v>
      </c>
      <c r="L250" s="61">
        <v>0.57672224648931547</v>
      </c>
      <c r="M250" s="60">
        <f t="shared" si="28"/>
        <v>37789.148478965908</v>
      </c>
      <c r="N250" s="60">
        <f t="shared" si="29"/>
        <v>10437.018030838995</v>
      </c>
      <c r="O250" s="61">
        <f t="shared" si="30"/>
        <v>0.71296206407689067</v>
      </c>
      <c r="P250" s="56">
        <f t="shared" si="31"/>
        <v>7.7662064076890691E-2</v>
      </c>
    </row>
    <row r="251" spans="1:16">
      <c r="A251" s="56" t="s">
        <v>940</v>
      </c>
      <c r="B251" s="57" t="s">
        <v>1296</v>
      </c>
      <c r="C251" s="58">
        <v>8987</v>
      </c>
      <c r="D251" s="59">
        <v>50082</v>
      </c>
      <c r="E251" s="56">
        <f t="shared" si="24"/>
        <v>0.17944570903717902</v>
      </c>
      <c r="F251" s="60">
        <v>65524</v>
      </c>
      <c r="G251" s="60">
        <f t="shared" si="25"/>
        <v>11758.000638952119</v>
      </c>
      <c r="H251" s="61">
        <v>0.75109999999999999</v>
      </c>
      <c r="I251" s="62">
        <f t="shared" si="26"/>
        <v>8831.4342799169353</v>
      </c>
      <c r="J251" s="62">
        <v>33672.823896697417</v>
      </c>
      <c r="K251" s="63">
        <f t="shared" si="27"/>
        <v>0.26227186371449857</v>
      </c>
      <c r="L251" s="61">
        <v>0.57672224648931547</v>
      </c>
      <c r="M251" s="60">
        <f t="shared" si="28"/>
        <v>37789.148478965908</v>
      </c>
      <c r="N251" s="60">
        <f t="shared" si="29"/>
        <v>9911.0303997622977</v>
      </c>
      <c r="O251" s="61">
        <f t="shared" si="30"/>
        <v>0.8429180014609674</v>
      </c>
      <c r="P251" s="56">
        <f t="shared" si="31"/>
        <v>9.1818001460967413E-2</v>
      </c>
    </row>
    <row r="252" spans="1:16">
      <c r="A252" s="56" t="s">
        <v>1179</v>
      </c>
      <c r="B252" s="57" t="s">
        <v>1593</v>
      </c>
      <c r="C252" s="58">
        <v>3605</v>
      </c>
      <c r="D252" s="59">
        <v>20359</v>
      </c>
      <c r="E252" s="56">
        <f t="shared" si="24"/>
        <v>0.17707156540105112</v>
      </c>
      <c r="F252" s="60">
        <v>25382</v>
      </c>
      <c r="G252" s="60">
        <f t="shared" si="25"/>
        <v>4494.43047300948</v>
      </c>
      <c r="H252" s="61">
        <v>0.4078</v>
      </c>
      <c r="I252" s="62">
        <f t="shared" si="26"/>
        <v>1832.828746893266</v>
      </c>
      <c r="J252" s="62">
        <v>12189.712169959232</v>
      </c>
      <c r="K252" s="63">
        <f t="shared" si="27"/>
        <v>0.15035865665558171</v>
      </c>
      <c r="L252" s="61">
        <v>0.61466859589081502</v>
      </c>
      <c r="M252" s="60">
        <f t="shared" si="28"/>
        <v>15601.518300900667</v>
      </c>
      <c r="N252" s="60">
        <f t="shared" si="29"/>
        <v>2345.823333510898</v>
      </c>
      <c r="O252" s="61">
        <f t="shared" si="30"/>
        <v>0.521940065064602</v>
      </c>
      <c r="P252" s="56">
        <f t="shared" si="31"/>
        <v>0.114140065064602</v>
      </c>
    </row>
    <row r="253" spans="1:16">
      <c r="A253" s="56" t="s">
        <v>1179</v>
      </c>
      <c r="B253" s="57" t="s">
        <v>2222</v>
      </c>
      <c r="C253" s="58">
        <v>4507</v>
      </c>
      <c r="D253" s="59">
        <v>20359</v>
      </c>
      <c r="E253" s="56">
        <f t="shared" si="24"/>
        <v>0.2213762954958495</v>
      </c>
      <c r="F253" s="60">
        <v>25382</v>
      </c>
      <c r="G253" s="60">
        <f t="shared" si="25"/>
        <v>5618.9731322756525</v>
      </c>
      <c r="H253" s="61">
        <v>0.4975</v>
      </c>
      <c r="I253" s="62">
        <f t="shared" si="26"/>
        <v>2795.4391333071371</v>
      </c>
      <c r="J253" s="62">
        <v>12189.712169959232</v>
      </c>
      <c r="K253" s="63">
        <f t="shared" si="27"/>
        <v>0.22932773918947147</v>
      </c>
      <c r="L253" s="61">
        <v>0.61466859589081502</v>
      </c>
      <c r="M253" s="60">
        <f t="shared" si="28"/>
        <v>15601.518300900667</v>
      </c>
      <c r="N253" s="60">
        <f t="shared" si="29"/>
        <v>3577.8609198687141</v>
      </c>
      <c r="O253" s="61">
        <f t="shared" si="30"/>
        <v>0.63674640110259795</v>
      </c>
      <c r="P253" s="56">
        <f t="shared" si="31"/>
        <v>0.13924640110259795</v>
      </c>
    </row>
    <row r="254" spans="1:16">
      <c r="A254" s="56" t="s">
        <v>1179</v>
      </c>
      <c r="B254" s="57" t="s">
        <v>1181</v>
      </c>
      <c r="C254" s="58">
        <v>7240</v>
      </c>
      <c r="D254" s="59">
        <v>20359</v>
      </c>
      <c r="E254" s="56">
        <f t="shared" si="24"/>
        <v>0.35561668058352569</v>
      </c>
      <c r="F254" s="60">
        <v>25382</v>
      </c>
      <c r="G254" s="60">
        <f t="shared" si="25"/>
        <v>9026.2625865710488</v>
      </c>
      <c r="H254" s="61">
        <v>0.53049999999999997</v>
      </c>
      <c r="I254" s="62">
        <f t="shared" si="26"/>
        <v>4788.432302175941</v>
      </c>
      <c r="J254" s="62">
        <v>12189.712169959232</v>
      </c>
      <c r="K254" s="63">
        <f t="shared" si="27"/>
        <v>0.39282570707261877</v>
      </c>
      <c r="L254" s="61">
        <v>0.61466859589081502</v>
      </c>
      <c r="M254" s="60">
        <f t="shared" si="28"/>
        <v>15601.518300900667</v>
      </c>
      <c r="N254" s="60">
        <f t="shared" si="29"/>
        <v>6128.6774579577059</v>
      </c>
      <c r="O254" s="61">
        <f t="shared" si="30"/>
        <v>0.67898284579885071</v>
      </c>
      <c r="P254" s="56">
        <f t="shared" si="31"/>
        <v>0.14848284579885074</v>
      </c>
    </row>
    <row r="255" spans="1:16">
      <c r="A255" s="56" t="s">
        <v>1179</v>
      </c>
      <c r="B255" s="57" t="s">
        <v>2669</v>
      </c>
      <c r="C255" s="58">
        <v>733</v>
      </c>
      <c r="D255" s="59">
        <v>20359</v>
      </c>
      <c r="E255" s="56">
        <f t="shared" si="24"/>
        <v>3.6003732992779605E-2</v>
      </c>
      <c r="F255" s="60">
        <v>25382</v>
      </c>
      <c r="G255" s="60">
        <f t="shared" si="25"/>
        <v>913.84675082273191</v>
      </c>
      <c r="H255" s="61">
        <v>0.44380000000000003</v>
      </c>
      <c r="I255" s="62">
        <f t="shared" si="26"/>
        <v>405.56518801512846</v>
      </c>
      <c r="J255" s="62">
        <v>12189.712169959232</v>
      </c>
      <c r="K255" s="63">
        <f t="shared" si="27"/>
        <v>3.3271104547867671E-2</v>
      </c>
      <c r="L255" s="61">
        <v>0.61466859589081502</v>
      </c>
      <c r="M255" s="60">
        <f t="shared" si="28"/>
        <v>15601.518300900667</v>
      </c>
      <c r="N255" s="60">
        <f t="shared" si="29"/>
        <v>519.07974649473692</v>
      </c>
      <c r="O255" s="61">
        <f t="shared" si="30"/>
        <v>0.56801618655142327</v>
      </c>
      <c r="P255" s="56">
        <f t="shared" si="31"/>
        <v>0.12421618655142325</v>
      </c>
    </row>
    <row r="256" spans="1:16">
      <c r="A256" s="56" t="s">
        <v>1179</v>
      </c>
      <c r="B256" s="57" t="s">
        <v>2178</v>
      </c>
      <c r="C256" s="58">
        <v>4274</v>
      </c>
      <c r="D256" s="59">
        <v>20359</v>
      </c>
      <c r="E256" s="56">
        <f t="shared" si="24"/>
        <v>0.20993172552679404</v>
      </c>
      <c r="F256" s="60">
        <v>25382</v>
      </c>
      <c r="G256" s="60">
        <f t="shared" si="25"/>
        <v>5328.4870573210865</v>
      </c>
      <c r="H256" s="61">
        <v>0.44430000000000003</v>
      </c>
      <c r="I256" s="62">
        <f t="shared" si="26"/>
        <v>2367.4467995677587</v>
      </c>
      <c r="J256" s="62">
        <v>12189.712169959232</v>
      </c>
      <c r="K256" s="63">
        <f t="shared" si="27"/>
        <v>0.19421679253446036</v>
      </c>
      <c r="L256" s="61">
        <v>0.61466859589081502</v>
      </c>
      <c r="M256" s="60">
        <f t="shared" si="28"/>
        <v>15601.518300900667</v>
      </c>
      <c r="N256" s="60">
        <f t="shared" si="29"/>
        <v>3030.0768430686112</v>
      </c>
      <c r="O256" s="61">
        <f t="shared" si="30"/>
        <v>0.56865613268318449</v>
      </c>
      <c r="P256" s="56">
        <f t="shared" si="31"/>
        <v>0.12435613268318446</v>
      </c>
    </row>
    <row r="257" spans="1:16">
      <c r="A257" s="56" t="s">
        <v>1899</v>
      </c>
      <c r="B257" s="57" t="s">
        <v>1901</v>
      </c>
      <c r="C257" s="58">
        <v>15488</v>
      </c>
      <c r="D257" s="59">
        <v>15488</v>
      </c>
      <c r="E257" s="56">
        <f t="shared" si="24"/>
        <v>1</v>
      </c>
      <c r="F257" s="60">
        <v>19161</v>
      </c>
      <c r="G257" s="60">
        <f t="shared" si="25"/>
        <v>19161</v>
      </c>
      <c r="H257" s="61">
        <v>0.38900000000000001</v>
      </c>
      <c r="I257" s="62">
        <f t="shared" si="26"/>
        <v>7453.6289999999999</v>
      </c>
      <c r="J257" s="62">
        <v>7453.6289999999999</v>
      </c>
      <c r="K257" s="63">
        <f t="shared" si="27"/>
        <v>1</v>
      </c>
      <c r="L257" s="61">
        <v>0.49349366483281093</v>
      </c>
      <c r="M257" s="60">
        <f t="shared" si="28"/>
        <v>9455.8321118614895</v>
      </c>
      <c r="N257" s="60">
        <f t="shared" si="29"/>
        <v>9455.8321118614895</v>
      </c>
      <c r="O257" s="61">
        <f t="shared" si="30"/>
        <v>0.49349366483281087</v>
      </c>
      <c r="P257" s="56">
        <f t="shared" si="31"/>
        <v>0.10449366483281086</v>
      </c>
    </row>
    <row r="258" spans="1:16">
      <c r="A258" s="56" t="s">
        <v>733</v>
      </c>
      <c r="B258" s="57" t="s">
        <v>735</v>
      </c>
      <c r="C258" s="58">
        <v>31581</v>
      </c>
      <c r="D258" s="59">
        <v>48538</v>
      </c>
      <c r="E258" s="56">
        <f t="shared" ref="E258:E321" si="32">C258/D258</f>
        <v>0.65064485557707363</v>
      </c>
      <c r="F258" s="60">
        <v>52488</v>
      </c>
      <c r="G258" s="60">
        <f t="shared" ref="G258:G321" si="33">E258*F258</f>
        <v>34151.047179529443</v>
      </c>
      <c r="H258" s="61">
        <v>0.26090000000000002</v>
      </c>
      <c r="I258" s="62">
        <f t="shared" ref="I258:I321" si="34">G258*H258</f>
        <v>8910.0082091392323</v>
      </c>
      <c r="J258" s="62">
        <v>12918.529464535006</v>
      </c>
      <c r="K258" s="63">
        <f t="shared" ref="K258:K321" si="35">I258/J258</f>
        <v>0.68970761986491647</v>
      </c>
      <c r="L258" s="61">
        <v>0.41249640177046709</v>
      </c>
      <c r="M258" s="60">
        <f t="shared" ref="M258:M321" si="36">L258*F258</f>
        <v>21651.111136128278</v>
      </c>
      <c r="N258" s="60">
        <f t="shared" ref="N258:N321" si="37">M258*K258</f>
        <v>14932.936329129821</v>
      </c>
      <c r="O258" s="61">
        <f t="shared" ref="O258:O321" si="38">N258/G258</f>
        <v>0.4372614476688963</v>
      </c>
      <c r="P258" s="56">
        <f t="shared" ref="P258:P321" si="39">O258-H258</f>
        <v>0.17636144766889628</v>
      </c>
    </row>
    <row r="259" spans="1:16">
      <c r="A259" s="56" t="s">
        <v>733</v>
      </c>
      <c r="B259" s="57" t="s">
        <v>1736</v>
      </c>
      <c r="C259" s="58">
        <v>8058</v>
      </c>
      <c r="D259" s="59">
        <v>48538</v>
      </c>
      <c r="E259" s="56">
        <f t="shared" si="32"/>
        <v>0.16601425687090526</v>
      </c>
      <c r="F259" s="60">
        <v>52488</v>
      </c>
      <c r="G259" s="60">
        <f t="shared" si="33"/>
        <v>8713.7563146400753</v>
      </c>
      <c r="H259" s="61">
        <v>0.2016</v>
      </c>
      <c r="I259" s="62">
        <f t="shared" si="34"/>
        <v>1756.6932730314393</v>
      </c>
      <c r="J259" s="62">
        <v>12918.529464535006</v>
      </c>
      <c r="K259" s="63">
        <f t="shared" si="35"/>
        <v>0.13598244891990655</v>
      </c>
      <c r="L259" s="61">
        <v>0.41249640177046709</v>
      </c>
      <c r="M259" s="60">
        <f t="shared" si="36"/>
        <v>21651.111136128278</v>
      </c>
      <c r="N259" s="60">
        <f t="shared" si="37"/>
        <v>2944.1711141277833</v>
      </c>
      <c r="O259" s="61">
        <f t="shared" si="38"/>
        <v>0.33787622786527205</v>
      </c>
      <c r="P259" s="56">
        <f t="shared" si="39"/>
        <v>0.13627622786527205</v>
      </c>
    </row>
    <row r="260" spans="1:16">
      <c r="A260" s="56" t="s">
        <v>733</v>
      </c>
      <c r="B260" s="57" t="s">
        <v>1665</v>
      </c>
      <c r="C260" s="58">
        <v>8899</v>
      </c>
      <c r="D260" s="59">
        <v>48538</v>
      </c>
      <c r="E260" s="56">
        <f t="shared" si="32"/>
        <v>0.1833408875520211</v>
      </c>
      <c r="F260" s="60">
        <v>52488</v>
      </c>
      <c r="G260" s="60">
        <f t="shared" si="33"/>
        <v>9623.1965058304831</v>
      </c>
      <c r="H260" s="61">
        <v>0.23399999999999999</v>
      </c>
      <c r="I260" s="62">
        <f t="shared" si="34"/>
        <v>2251.8279823643329</v>
      </c>
      <c r="J260" s="62">
        <v>12918.529464535006</v>
      </c>
      <c r="K260" s="63">
        <f t="shared" si="35"/>
        <v>0.17430993121517691</v>
      </c>
      <c r="L260" s="61">
        <v>0.41249640177046709</v>
      </c>
      <c r="M260" s="60">
        <f t="shared" si="36"/>
        <v>21651.111136128278</v>
      </c>
      <c r="N260" s="60">
        <f t="shared" si="37"/>
        <v>3774.0036928706709</v>
      </c>
      <c r="O260" s="61">
        <f t="shared" si="38"/>
        <v>0.39217776448647651</v>
      </c>
      <c r="P260" s="56">
        <f t="shared" si="39"/>
        <v>0.15817776448647652</v>
      </c>
    </row>
    <row r="261" spans="1:16">
      <c r="A261" s="56" t="s">
        <v>395</v>
      </c>
      <c r="B261" s="57" t="s">
        <v>415</v>
      </c>
      <c r="C261" s="58">
        <v>73276</v>
      </c>
      <c r="D261" s="59">
        <v>150277</v>
      </c>
      <c r="E261" s="56">
        <f t="shared" si="32"/>
        <v>0.4876062205127864</v>
      </c>
      <c r="F261" s="60">
        <v>162493</v>
      </c>
      <c r="G261" s="60">
        <f t="shared" si="33"/>
        <v>79232.5975897842</v>
      </c>
      <c r="H261" s="61">
        <v>0.27879999999999999</v>
      </c>
      <c r="I261" s="62">
        <f t="shared" si="34"/>
        <v>22090.048208031836</v>
      </c>
      <c r="J261" s="62">
        <v>53975.122597400798</v>
      </c>
      <c r="K261" s="63">
        <f t="shared" si="35"/>
        <v>0.40926351150327162</v>
      </c>
      <c r="L261" s="61">
        <v>0.43173928536462353</v>
      </c>
      <c r="M261" s="60">
        <f t="shared" si="36"/>
        <v>70154.611696753767</v>
      </c>
      <c r="N261" s="60">
        <f t="shared" si="37"/>
        <v>28711.722731161939</v>
      </c>
      <c r="O261" s="61">
        <f t="shared" si="38"/>
        <v>0.36237260426337287</v>
      </c>
      <c r="P261" s="56">
        <f t="shared" si="39"/>
        <v>8.3572604263372874E-2</v>
      </c>
    </row>
    <row r="262" spans="1:16">
      <c r="A262" s="56" t="s">
        <v>395</v>
      </c>
      <c r="B262" s="57" t="s">
        <v>1906</v>
      </c>
      <c r="C262" s="58">
        <v>13786</v>
      </c>
      <c r="D262" s="59">
        <v>150277</v>
      </c>
      <c r="E262" s="56">
        <f t="shared" si="32"/>
        <v>9.1737258529249313E-2</v>
      </c>
      <c r="F262" s="60">
        <v>162493</v>
      </c>
      <c r="G262" s="60">
        <f t="shared" si="33"/>
        <v>14906.662350193308</v>
      </c>
      <c r="H262" s="61">
        <v>0.33689999999999998</v>
      </c>
      <c r="I262" s="62">
        <f t="shared" si="34"/>
        <v>5022.0545457801254</v>
      </c>
      <c r="J262" s="62">
        <v>53975.122597400798</v>
      </c>
      <c r="K262" s="63">
        <f t="shared" si="35"/>
        <v>9.3043874735394591E-2</v>
      </c>
      <c r="L262" s="61">
        <v>0.43173928536462353</v>
      </c>
      <c r="M262" s="60">
        <f t="shared" si="36"/>
        <v>70154.611696753767</v>
      </c>
      <c r="N262" s="60">
        <f t="shared" si="37"/>
        <v>6527.4569028230053</v>
      </c>
      <c r="O262" s="61">
        <f t="shared" si="38"/>
        <v>0.43788855945599103</v>
      </c>
      <c r="P262" s="56">
        <f t="shared" si="39"/>
        <v>0.10098855945599106</v>
      </c>
    </row>
    <row r="263" spans="1:16">
      <c r="A263" s="56" t="s">
        <v>395</v>
      </c>
      <c r="B263" s="57" t="s">
        <v>397</v>
      </c>
      <c r="C263" s="58">
        <v>63215</v>
      </c>
      <c r="D263" s="59">
        <v>150277</v>
      </c>
      <c r="E263" s="56">
        <f t="shared" si="32"/>
        <v>0.4206565209579643</v>
      </c>
      <c r="F263" s="60">
        <v>162493</v>
      </c>
      <c r="G263" s="60">
        <f t="shared" si="33"/>
        <v>68353.740060022494</v>
      </c>
      <c r="H263" s="61">
        <v>0.39299999999999996</v>
      </c>
      <c r="I263" s="62">
        <f t="shared" si="34"/>
        <v>26863.019843588838</v>
      </c>
      <c r="J263" s="62">
        <v>53975.122597400798</v>
      </c>
      <c r="K263" s="63">
        <f t="shared" si="35"/>
        <v>0.49769261376133384</v>
      </c>
      <c r="L263" s="61">
        <v>0.43173928536462353</v>
      </c>
      <c r="M263" s="60">
        <f t="shared" si="36"/>
        <v>70154.611696753767</v>
      </c>
      <c r="N263" s="60">
        <f t="shared" si="37"/>
        <v>34915.432062768828</v>
      </c>
      <c r="O263" s="61">
        <f t="shared" si="38"/>
        <v>0.51080499811874291</v>
      </c>
      <c r="P263" s="56">
        <f t="shared" si="39"/>
        <v>0.11780499811874295</v>
      </c>
    </row>
    <row r="264" spans="1:16">
      <c r="A264" s="56" t="s">
        <v>417</v>
      </c>
      <c r="B264" s="57" t="s">
        <v>419</v>
      </c>
      <c r="C264" s="58">
        <v>38452</v>
      </c>
      <c r="D264" s="59">
        <v>104536</v>
      </c>
      <c r="E264" s="56">
        <f t="shared" si="32"/>
        <v>0.36783500420907628</v>
      </c>
      <c r="F264" s="60">
        <v>113529</v>
      </c>
      <c r="G264" s="60">
        <f t="shared" si="33"/>
        <v>41759.94019285222</v>
      </c>
      <c r="H264" s="61">
        <v>0.43980000000000002</v>
      </c>
      <c r="I264" s="62">
        <f t="shared" si="34"/>
        <v>18366.021696816406</v>
      </c>
      <c r="J264" s="62">
        <v>34456.644905578942</v>
      </c>
      <c r="K264" s="63">
        <f t="shared" si="35"/>
        <v>0.53301828274762553</v>
      </c>
      <c r="L264" s="61">
        <v>0.3945702150987348</v>
      </c>
      <c r="M264" s="60">
        <f t="shared" si="36"/>
        <v>44795.16194994426</v>
      </c>
      <c r="N264" s="60">
        <f t="shared" si="37"/>
        <v>23876.640297961065</v>
      </c>
      <c r="O264" s="61">
        <f t="shared" si="38"/>
        <v>0.5717594466777487</v>
      </c>
      <c r="P264" s="56">
        <f t="shared" si="39"/>
        <v>0.13195944667774867</v>
      </c>
    </row>
    <row r="265" spans="1:16">
      <c r="A265" s="56" t="s">
        <v>417</v>
      </c>
      <c r="B265" s="57" t="s">
        <v>822</v>
      </c>
      <c r="C265" s="58">
        <v>66084</v>
      </c>
      <c r="D265" s="59">
        <v>104536</v>
      </c>
      <c r="E265" s="56">
        <f t="shared" si="32"/>
        <v>0.63216499579092367</v>
      </c>
      <c r="F265" s="60">
        <v>113529</v>
      </c>
      <c r="G265" s="60">
        <f t="shared" si="33"/>
        <v>71769.059807147773</v>
      </c>
      <c r="H265" s="61">
        <v>0.22420000000000001</v>
      </c>
      <c r="I265" s="62">
        <f t="shared" si="34"/>
        <v>16090.623208762532</v>
      </c>
      <c r="J265" s="62">
        <v>34456.644905578942</v>
      </c>
      <c r="K265" s="63">
        <f t="shared" si="35"/>
        <v>0.46698171725237442</v>
      </c>
      <c r="L265" s="61">
        <v>0.3945702150987348</v>
      </c>
      <c r="M265" s="60">
        <f t="shared" si="36"/>
        <v>44795.16194994426</v>
      </c>
      <c r="N265" s="60">
        <f t="shared" si="37"/>
        <v>20918.521651983192</v>
      </c>
      <c r="O265" s="61">
        <f t="shared" si="38"/>
        <v>0.29146991347237672</v>
      </c>
      <c r="P265" s="56">
        <f t="shared" si="39"/>
        <v>6.7269913472376708E-2</v>
      </c>
    </row>
    <row r="266" spans="1:16">
      <c r="A266" s="56" t="s">
        <v>383</v>
      </c>
      <c r="B266" s="57" t="s">
        <v>1784</v>
      </c>
      <c r="C266" s="58">
        <v>20414</v>
      </c>
      <c r="D266" s="59">
        <v>176218</v>
      </c>
      <c r="E266" s="56">
        <f t="shared" si="32"/>
        <v>0.115845146352813</v>
      </c>
      <c r="F266" s="60">
        <v>194896</v>
      </c>
      <c r="G266" s="60">
        <f t="shared" si="33"/>
        <v>22577.755643577842</v>
      </c>
      <c r="H266" s="61">
        <v>2.5100000000000004E-2</v>
      </c>
      <c r="I266" s="62">
        <f t="shared" si="34"/>
        <v>566.70166665380395</v>
      </c>
      <c r="J266" s="62">
        <v>29416.980981211906</v>
      </c>
      <c r="K266" s="63">
        <f t="shared" si="35"/>
        <v>1.9264440053034199E-2</v>
      </c>
      <c r="L266" s="61">
        <v>0.32608903706768716</v>
      </c>
      <c r="M266" s="60">
        <f t="shared" si="36"/>
        <v>63553.448968343953</v>
      </c>
      <c r="N266" s="60">
        <f t="shared" si="37"/>
        <v>1224.3216078142302</v>
      </c>
      <c r="O266" s="61">
        <f t="shared" si="38"/>
        <v>5.4226896027306591E-2</v>
      </c>
      <c r="P266" s="56">
        <f t="shared" si="39"/>
        <v>2.9126896027306587E-2</v>
      </c>
    </row>
    <row r="267" spans="1:16">
      <c r="A267" s="56" t="s">
        <v>383</v>
      </c>
      <c r="B267" s="57" t="s">
        <v>385</v>
      </c>
      <c r="C267" s="58">
        <v>131695</v>
      </c>
      <c r="D267" s="59">
        <v>176218</v>
      </c>
      <c r="E267" s="56">
        <f t="shared" si="32"/>
        <v>0.74734136126842887</v>
      </c>
      <c r="F267" s="60">
        <v>194896</v>
      </c>
      <c r="G267" s="60">
        <f t="shared" si="33"/>
        <v>145653.84194577171</v>
      </c>
      <c r="H267" s="61">
        <v>0.1552</v>
      </c>
      <c r="I267" s="62">
        <f t="shared" si="34"/>
        <v>22605.47626998377</v>
      </c>
      <c r="J267" s="62">
        <v>29416.980981211906</v>
      </c>
      <c r="K267" s="63">
        <f t="shared" si="35"/>
        <v>0.76844990600570062</v>
      </c>
      <c r="L267" s="61">
        <v>0.32608903706768716</v>
      </c>
      <c r="M267" s="60">
        <f t="shared" si="36"/>
        <v>63553.448968343953</v>
      </c>
      <c r="N267" s="60">
        <f t="shared" si="37"/>
        <v>48837.641886062003</v>
      </c>
      <c r="O267" s="61">
        <f t="shared" si="38"/>
        <v>0.33529937304533797</v>
      </c>
      <c r="P267" s="56">
        <f t="shared" si="39"/>
        <v>0.18009937304533796</v>
      </c>
    </row>
    <row r="268" spans="1:16">
      <c r="A268" s="56" t="s">
        <v>383</v>
      </c>
      <c r="B268" s="57" t="s">
        <v>512</v>
      </c>
      <c r="C268" s="58">
        <v>24109</v>
      </c>
      <c r="D268" s="59">
        <v>176218</v>
      </c>
      <c r="E268" s="56">
        <f t="shared" si="32"/>
        <v>0.13681349237875812</v>
      </c>
      <c r="F268" s="60">
        <v>194896</v>
      </c>
      <c r="G268" s="60">
        <f t="shared" si="33"/>
        <v>26664.40241065044</v>
      </c>
      <c r="H268" s="61">
        <v>0.23420000000000002</v>
      </c>
      <c r="I268" s="62">
        <f t="shared" si="34"/>
        <v>6244.8030445743334</v>
      </c>
      <c r="J268" s="62">
        <v>29416.980981211906</v>
      </c>
      <c r="K268" s="63">
        <f t="shared" si="35"/>
        <v>0.21228565394126531</v>
      </c>
      <c r="L268" s="61">
        <v>0.32608903706768716</v>
      </c>
      <c r="M268" s="60">
        <f t="shared" si="36"/>
        <v>63553.448968343953</v>
      </c>
      <c r="N268" s="60">
        <f t="shared" si="37"/>
        <v>13491.485474467729</v>
      </c>
      <c r="O268" s="61">
        <f t="shared" si="38"/>
        <v>0.50597366731454996</v>
      </c>
      <c r="P268" s="56">
        <f t="shared" si="39"/>
        <v>0.27177366731454994</v>
      </c>
    </row>
    <row r="269" spans="1:16">
      <c r="A269" s="56" t="s">
        <v>465</v>
      </c>
      <c r="B269" s="57" t="s">
        <v>467</v>
      </c>
      <c r="C269" s="58">
        <v>60588</v>
      </c>
      <c r="D269" s="59">
        <v>69236</v>
      </c>
      <c r="E269" s="56">
        <f t="shared" si="32"/>
        <v>0.87509388179559766</v>
      </c>
      <c r="F269" s="60">
        <v>76400</v>
      </c>
      <c r="G269" s="60">
        <f t="shared" si="33"/>
        <v>66857.172569183662</v>
      </c>
      <c r="H269" s="61">
        <v>0.27200000000000002</v>
      </c>
      <c r="I269" s="62">
        <f t="shared" si="34"/>
        <v>18185.150938817958</v>
      </c>
      <c r="J269" s="62">
        <v>21107.164698133922</v>
      </c>
      <c r="K269" s="63">
        <f t="shared" si="35"/>
        <v>0.86156294314724813</v>
      </c>
      <c r="L269" s="61">
        <v>0.38827037268078757</v>
      </c>
      <c r="M269" s="60">
        <f t="shared" si="36"/>
        <v>29663.856472812171</v>
      </c>
      <c r="N269" s="60">
        <f t="shared" si="37"/>
        <v>25557.279487813601</v>
      </c>
      <c r="O269" s="61">
        <f t="shared" si="38"/>
        <v>0.3822668310025672</v>
      </c>
      <c r="P269" s="56">
        <f t="shared" si="39"/>
        <v>0.11026683100256718</v>
      </c>
    </row>
    <row r="270" spans="1:16">
      <c r="A270" s="56" t="s">
        <v>465</v>
      </c>
      <c r="B270" s="57" t="s">
        <v>1466</v>
      </c>
      <c r="C270" s="58">
        <v>8648</v>
      </c>
      <c r="D270" s="59">
        <v>69236</v>
      </c>
      <c r="E270" s="56">
        <f t="shared" si="32"/>
        <v>0.12490611820440234</v>
      </c>
      <c r="F270" s="60">
        <v>76400</v>
      </c>
      <c r="G270" s="60">
        <f t="shared" si="33"/>
        <v>9542.8274308163382</v>
      </c>
      <c r="H270" s="61">
        <v>0.30619999999999997</v>
      </c>
      <c r="I270" s="62">
        <f t="shared" si="34"/>
        <v>2922.0137593159625</v>
      </c>
      <c r="J270" s="62">
        <v>21107.164698133922</v>
      </c>
      <c r="K270" s="63">
        <f t="shared" si="35"/>
        <v>0.13843705685275184</v>
      </c>
      <c r="L270" s="61">
        <v>0.38827037268078757</v>
      </c>
      <c r="M270" s="60">
        <f t="shared" si="36"/>
        <v>29663.856472812171</v>
      </c>
      <c r="N270" s="60">
        <f t="shared" si="37"/>
        <v>4106.5769849985691</v>
      </c>
      <c r="O270" s="61">
        <f t="shared" si="38"/>
        <v>0.4303312634300957</v>
      </c>
      <c r="P270" s="56">
        <f t="shared" si="39"/>
        <v>0.12413126343009573</v>
      </c>
    </row>
    <row r="271" spans="1:16">
      <c r="A271" s="56" t="s">
        <v>202</v>
      </c>
      <c r="B271" s="57" t="s">
        <v>204</v>
      </c>
      <c r="C271" s="58">
        <v>129937</v>
      </c>
      <c r="D271" s="59">
        <v>166166</v>
      </c>
      <c r="E271" s="56">
        <f t="shared" si="32"/>
        <v>0.78197104100718562</v>
      </c>
      <c r="F271" s="60">
        <v>188354</v>
      </c>
      <c r="G271" s="60">
        <f t="shared" si="33"/>
        <v>147287.37345786745</v>
      </c>
      <c r="H271" s="61">
        <v>0.34129999999999994</v>
      </c>
      <c r="I271" s="62">
        <f t="shared" si="34"/>
        <v>50269.180561170149</v>
      </c>
      <c r="J271" s="62">
        <v>66244.098286059714</v>
      </c>
      <c r="K271" s="63">
        <f t="shared" si="35"/>
        <v>0.7588476839717011</v>
      </c>
      <c r="L271" s="61">
        <v>0.40911658109884808</v>
      </c>
      <c r="M271" s="60">
        <f t="shared" si="36"/>
        <v>77058.744516292427</v>
      </c>
      <c r="N271" s="60">
        <f t="shared" si="37"/>
        <v>58475.849805955528</v>
      </c>
      <c r="O271" s="61">
        <f t="shared" si="38"/>
        <v>0.39701875614397414</v>
      </c>
      <c r="P271" s="56">
        <f t="shared" si="39"/>
        <v>5.5718756143974202E-2</v>
      </c>
    </row>
    <row r="272" spans="1:16">
      <c r="A272" s="56" t="s">
        <v>202</v>
      </c>
      <c r="B272" s="57" t="s">
        <v>747</v>
      </c>
      <c r="C272" s="58">
        <v>36229</v>
      </c>
      <c r="D272" s="59">
        <v>166166</v>
      </c>
      <c r="E272" s="56">
        <f t="shared" si="32"/>
        <v>0.21802895899281441</v>
      </c>
      <c r="F272" s="60">
        <v>188354</v>
      </c>
      <c r="G272" s="60">
        <f t="shared" si="33"/>
        <v>41066.626542132566</v>
      </c>
      <c r="H272" s="61">
        <v>0.38900000000000001</v>
      </c>
      <c r="I272" s="62">
        <f t="shared" si="34"/>
        <v>15974.917724889568</v>
      </c>
      <c r="J272" s="62">
        <v>66244.098286059714</v>
      </c>
      <c r="K272" s="63">
        <f t="shared" si="35"/>
        <v>0.24115231602829895</v>
      </c>
      <c r="L272" s="61">
        <v>0.40911658109884808</v>
      </c>
      <c r="M272" s="60">
        <f t="shared" si="36"/>
        <v>77058.744516292427</v>
      </c>
      <c r="N272" s="60">
        <f t="shared" si="37"/>
        <v>18582.894710336899</v>
      </c>
      <c r="O272" s="61">
        <f t="shared" si="38"/>
        <v>0.45250599513626133</v>
      </c>
      <c r="P272" s="56">
        <f t="shared" si="39"/>
        <v>6.3505995136261317E-2</v>
      </c>
    </row>
    <row r="273" spans="1:16">
      <c r="A273" s="56" t="s">
        <v>269</v>
      </c>
      <c r="B273" s="57" t="s">
        <v>271</v>
      </c>
      <c r="C273" s="58">
        <v>149606</v>
      </c>
      <c r="D273" s="59">
        <v>149606</v>
      </c>
      <c r="E273" s="56">
        <f t="shared" si="32"/>
        <v>1</v>
      </c>
      <c r="F273" s="60">
        <v>165506</v>
      </c>
      <c r="G273" s="60">
        <f t="shared" si="33"/>
        <v>165506</v>
      </c>
      <c r="H273" s="61">
        <v>0.21710000000000002</v>
      </c>
      <c r="I273" s="62">
        <f t="shared" si="34"/>
        <v>35931.352600000006</v>
      </c>
      <c r="J273" s="62">
        <v>35931.352600000006</v>
      </c>
      <c r="K273" s="63">
        <f t="shared" si="35"/>
        <v>1</v>
      </c>
      <c r="L273" s="61">
        <v>0.32021117461580773</v>
      </c>
      <c r="M273" s="60">
        <f t="shared" si="36"/>
        <v>52996.87066596387</v>
      </c>
      <c r="N273" s="60">
        <f t="shared" si="37"/>
        <v>52996.87066596387</v>
      </c>
      <c r="O273" s="61">
        <f t="shared" si="38"/>
        <v>0.32021117461580773</v>
      </c>
      <c r="P273" s="56">
        <f t="shared" si="39"/>
        <v>0.10311117461580771</v>
      </c>
    </row>
    <row r="274" spans="1:16">
      <c r="A274" s="56" t="s">
        <v>695</v>
      </c>
      <c r="B274" s="57" t="s">
        <v>697</v>
      </c>
      <c r="C274" s="58">
        <v>29092</v>
      </c>
      <c r="D274" s="59">
        <v>29092</v>
      </c>
      <c r="E274" s="56">
        <f t="shared" si="32"/>
        <v>1</v>
      </c>
      <c r="F274" s="60">
        <v>32060</v>
      </c>
      <c r="G274" s="60">
        <f t="shared" si="33"/>
        <v>32060</v>
      </c>
      <c r="H274" s="61">
        <v>0.31859999999999999</v>
      </c>
      <c r="I274" s="62">
        <f t="shared" si="34"/>
        <v>10214.316000000001</v>
      </c>
      <c r="J274" s="62">
        <v>10214.316000000001</v>
      </c>
      <c r="K274" s="63">
        <f t="shared" si="35"/>
        <v>1</v>
      </c>
      <c r="L274" s="61">
        <v>0.45062189361039179</v>
      </c>
      <c r="M274" s="60">
        <f t="shared" si="36"/>
        <v>14446.937909149161</v>
      </c>
      <c r="N274" s="60">
        <f t="shared" si="37"/>
        <v>14446.937909149161</v>
      </c>
      <c r="O274" s="61">
        <f t="shared" si="38"/>
        <v>0.45062189361039179</v>
      </c>
      <c r="P274" s="56">
        <f t="shared" si="39"/>
        <v>0.13202189361039179</v>
      </c>
    </row>
    <row r="275" spans="1:16">
      <c r="A275" s="56" t="s">
        <v>1078</v>
      </c>
      <c r="B275" s="57" t="s">
        <v>1080</v>
      </c>
      <c r="C275" s="58">
        <v>24908</v>
      </c>
      <c r="D275" s="59">
        <v>24908</v>
      </c>
      <c r="E275" s="56">
        <f t="shared" si="32"/>
        <v>1</v>
      </c>
      <c r="F275" s="60">
        <v>28596</v>
      </c>
      <c r="G275" s="60">
        <f t="shared" si="33"/>
        <v>28596</v>
      </c>
      <c r="H275" s="61">
        <v>0.1696</v>
      </c>
      <c r="I275" s="62">
        <f t="shared" si="34"/>
        <v>4849.8815999999997</v>
      </c>
      <c r="J275" s="62">
        <v>4849.8815999999997</v>
      </c>
      <c r="K275" s="63">
        <f t="shared" si="35"/>
        <v>1</v>
      </c>
      <c r="L275" s="61">
        <v>0.37405840589906769</v>
      </c>
      <c r="M275" s="60">
        <f t="shared" si="36"/>
        <v>10696.57417508974</v>
      </c>
      <c r="N275" s="60">
        <f t="shared" si="37"/>
        <v>10696.57417508974</v>
      </c>
      <c r="O275" s="61">
        <f t="shared" si="38"/>
        <v>0.37405840589906769</v>
      </c>
      <c r="P275" s="56">
        <f t="shared" si="39"/>
        <v>0.20445840589906769</v>
      </c>
    </row>
    <row r="276" spans="1:16">
      <c r="A276" s="56" t="s">
        <v>247</v>
      </c>
      <c r="B276" s="57" t="s">
        <v>249</v>
      </c>
      <c r="C276" s="58">
        <v>157437</v>
      </c>
      <c r="D276" s="59">
        <v>157437</v>
      </c>
      <c r="E276" s="56">
        <f t="shared" si="32"/>
        <v>1</v>
      </c>
      <c r="F276" s="60">
        <v>187563</v>
      </c>
      <c r="G276" s="60">
        <f t="shared" si="33"/>
        <v>187563</v>
      </c>
      <c r="H276" s="61">
        <v>0.11609999999999999</v>
      </c>
      <c r="I276" s="62">
        <f t="shared" si="34"/>
        <v>21776.064299999998</v>
      </c>
      <c r="J276" s="62">
        <v>21776.064299999998</v>
      </c>
      <c r="K276" s="63">
        <f t="shared" si="35"/>
        <v>1</v>
      </c>
      <c r="L276" s="61">
        <v>0.31697168218762162</v>
      </c>
      <c r="M276" s="60">
        <f t="shared" si="36"/>
        <v>59452.15962615687</v>
      </c>
      <c r="N276" s="60">
        <f t="shared" si="37"/>
        <v>59452.15962615687</v>
      </c>
      <c r="O276" s="61">
        <f t="shared" si="38"/>
        <v>0.31697168218762162</v>
      </c>
      <c r="P276" s="56">
        <f t="shared" si="39"/>
        <v>0.20087168218762164</v>
      </c>
    </row>
    <row r="277" spans="1:16">
      <c r="A277" s="56" t="s">
        <v>660</v>
      </c>
      <c r="B277" s="57" t="s">
        <v>864</v>
      </c>
      <c r="C277" s="58">
        <v>41813</v>
      </c>
      <c r="D277" s="59">
        <v>182493</v>
      </c>
      <c r="E277" s="56">
        <f t="shared" si="32"/>
        <v>0.2291211169743497</v>
      </c>
      <c r="F277" s="60">
        <v>199414</v>
      </c>
      <c r="G277" s="60">
        <f t="shared" si="33"/>
        <v>45689.958420322968</v>
      </c>
      <c r="H277" s="61">
        <v>0.2278</v>
      </c>
      <c r="I277" s="62">
        <f t="shared" si="34"/>
        <v>10408.172528149573</v>
      </c>
      <c r="J277" s="62">
        <v>41285.748566061164</v>
      </c>
      <c r="K277" s="63">
        <f t="shared" si="35"/>
        <v>0.25210085537132737</v>
      </c>
      <c r="L277" s="61">
        <v>0.32237879812075076</v>
      </c>
      <c r="M277" s="60">
        <f t="shared" si="36"/>
        <v>64286.845648451395</v>
      </c>
      <c r="N277" s="60">
        <f t="shared" si="37"/>
        <v>16206.768777099092</v>
      </c>
      <c r="O277" s="61">
        <f t="shared" si="38"/>
        <v>0.35471183028895675</v>
      </c>
      <c r="P277" s="56">
        <f t="shared" si="39"/>
        <v>0.12691183028895675</v>
      </c>
    </row>
    <row r="278" spans="1:16">
      <c r="A278" s="56" t="s">
        <v>660</v>
      </c>
      <c r="B278" s="57" t="s">
        <v>914</v>
      </c>
      <c r="C278" s="58">
        <v>8878</v>
      </c>
      <c r="D278" s="59">
        <v>182493</v>
      </c>
      <c r="E278" s="56">
        <f t="shared" si="32"/>
        <v>4.8648441310077645E-2</v>
      </c>
      <c r="F278" s="60">
        <v>199414</v>
      </c>
      <c r="G278" s="60">
        <f t="shared" si="33"/>
        <v>9701.1802754078235</v>
      </c>
      <c r="H278" s="61">
        <v>0.38790000000000002</v>
      </c>
      <c r="I278" s="62">
        <f t="shared" si="34"/>
        <v>3763.0878288306949</v>
      </c>
      <c r="J278" s="62">
        <v>41285.748566061164</v>
      </c>
      <c r="K278" s="63">
        <f t="shared" si="35"/>
        <v>9.1147380380166607E-2</v>
      </c>
      <c r="L278" s="61">
        <v>0.32237879812075076</v>
      </c>
      <c r="M278" s="60">
        <f t="shared" si="36"/>
        <v>64286.845648451395</v>
      </c>
      <c r="N278" s="60">
        <f t="shared" si="37"/>
        <v>5859.5775737604581</v>
      </c>
      <c r="O278" s="61">
        <f t="shared" si="38"/>
        <v>0.6040066679942333</v>
      </c>
      <c r="P278" s="56">
        <f t="shared" si="39"/>
        <v>0.21610666799423328</v>
      </c>
    </row>
    <row r="279" spans="1:16">
      <c r="A279" s="56" t="s">
        <v>660</v>
      </c>
      <c r="B279" s="57" t="s">
        <v>1536</v>
      </c>
      <c r="C279" s="58">
        <v>9180</v>
      </c>
      <c r="D279" s="59">
        <v>182493</v>
      </c>
      <c r="E279" s="56">
        <f t="shared" si="32"/>
        <v>5.0303299304630865E-2</v>
      </c>
      <c r="F279" s="60">
        <v>199414</v>
      </c>
      <c r="G279" s="60">
        <f t="shared" si="33"/>
        <v>10031.182127533659</v>
      </c>
      <c r="H279" s="61">
        <v>0.11780000000000002</v>
      </c>
      <c r="I279" s="62">
        <f t="shared" si="34"/>
        <v>1181.6732546234653</v>
      </c>
      <c r="J279" s="62">
        <v>41285.748566061164</v>
      </c>
      <c r="K279" s="63">
        <f t="shared" si="35"/>
        <v>2.8621819772328326E-2</v>
      </c>
      <c r="L279" s="61">
        <v>0.32237879812075076</v>
      </c>
      <c r="M279" s="60">
        <f t="shared" si="36"/>
        <v>64286.845648451395</v>
      </c>
      <c r="N279" s="60">
        <f t="shared" si="37"/>
        <v>1840.0065098814653</v>
      </c>
      <c r="O279" s="61">
        <f t="shared" si="38"/>
        <v>0.18342868133467566</v>
      </c>
      <c r="P279" s="56">
        <f t="shared" si="39"/>
        <v>6.5628681334675643E-2</v>
      </c>
    </row>
    <row r="280" spans="1:16">
      <c r="A280" s="56" t="s">
        <v>660</v>
      </c>
      <c r="B280" s="57" t="s">
        <v>912</v>
      </c>
      <c r="C280" s="58">
        <v>46289</v>
      </c>
      <c r="D280" s="59">
        <v>182493</v>
      </c>
      <c r="E280" s="56">
        <f t="shared" si="32"/>
        <v>0.25364808513203246</v>
      </c>
      <c r="F280" s="60">
        <v>199414</v>
      </c>
      <c r="G280" s="60">
        <f t="shared" si="33"/>
        <v>50580.979248519121</v>
      </c>
      <c r="H280" s="61">
        <v>0.19289999999999999</v>
      </c>
      <c r="I280" s="62">
        <f t="shared" si="34"/>
        <v>9757.0708970393371</v>
      </c>
      <c r="J280" s="62">
        <v>41285.748566061164</v>
      </c>
      <c r="K280" s="63">
        <f t="shared" si="35"/>
        <v>0.23633024072282682</v>
      </c>
      <c r="L280" s="61">
        <v>0.32237879812075076</v>
      </c>
      <c r="M280" s="60">
        <f t="shared" si="36"/>
        <v>64286.845648451395</v>
      </c>
      <c r="N280" s="60">
        <f t="shared" si="37"/>
        <v>15192.92570740973</v>
      </c>
      <c r="O280" s="61">
        <f t="shared" si="38"/>
        <v>0.30036835848437116</v>
      </c>
      <c r="P280" s="56">
        <f t="shared" si="39"/>
        <v>0.10746835848437117</v>
      </c>
    </row>
    <row r="281" spans="1:16">
      <c r="A281" s="56" t="s">
        <v>660</v>
      </c>
      <c r="B281" s="57" t="s">
        <v>662</v>
      </c>
      <c r="C281" s="58">
        <v>64979</v>
      </c>
      <c r="D281" s="59">
        <v>182493</v>
      </c>
      <c r="E281" s="56">
        <f t="shared" si="32"/>
        <v>0.35606297227838873</v>
      </c>
      <c r="F281" s="60">
        <v>199414</v>
      </c>
      <c r="G281" s="60">
        <f t="shared" si="33"/>
        <v>71003.941553922617</v>
      </c>
      <c r="H281" s="61">
        <v>0.19440000000000002</v>
      </c>
      <c r="I281" s="62">
        <f t="shared" si="34"/>
        <v>13803.166238082558</v>
      </c>
      <c r="J281" s="62">
        <v>41285.748566061164</v>
      </c>
      <c r="K281" s="63">
        <f t="shared" si="35"/>
        <v>0.33433246864825927</v>
      </c>
      <c r="L281" s="61">
        <v>0.32237879812075076</v>
      </c>
      <c r="M281" s="60">
        <f t="shared" si="36"/>
        <v>64286.845648451395</v>
      </c>
      <c r="N281" s="60">
        <f t="shared" si="37"/>
        <v>21493.179807256358</v>
      </c>
      <c r="O281" s="61">
        <f t="shared" si="38"/>
        <v>0.30270403778829325</v>
      </c>
      <c r="P281" s="56">
        <f t="shared" si="39"/>
        <v>0.10830403778829323</v>
      </c>
    </row>
    <row r="282" spans="1:16">
      <c r="A282" s="56" t="s">
        <v>660</v>
      </c>
      <c r="B282" s="57" t="s">
        <v>1519</v>
      </c>
      <c r="C282" s="58">
        <v>2560</v>
      </c>
      <c r="D282" s="59">
        <v>182493</v>
      </c>
      <c r="E282" s="56">
        <f t="shared" si="32"/>
        <v>1.4027935318066995E-2</v>
      </c>
      <c r="F282" s="60">
        <v>199414</v>
      </c>
      <c r="G282" s="60">
        <f t="shared" si="33"/>
        <v>2797.3666935170118</v>
      </c>
      <c r="H282" s="61">
        <v>0.15939999999999999</v>
      </c>
      <c r="I282" s="62">
        <f t="shared" si="34"/>
        <v>445.90025094661161</v>
      </c>
      <c r="J282" s="62">
        <v>41285.748566061164</v>
      </c>
      <c r="K282" s="63">
        <f t="shared" si="35"/>
        <v>1.0800343131313905E-2</v>
      </c>
      <c r="L282" s="61">
        <v>0.32237879812075076</v>
      </c>
      <c r="M282" s="60">
        <f t="shared" si="36"/>
        <v>64286.845648451395</v>
      </c>
      <c r="N282" s="60">
        <f t="shared" si="37"/>
        <v>694.31999183308926</v>
      </c>
      <c r="O282" s="61">
        <f t="shared" si="38"/>
        <v>0.24820485403011283</v>
      </c>
      <c r="P282" s="56">
        <f t="shared" si="39"/>
        <v>8.8804854030112845E-2</v>
      </c>
    </row>
    <row r="283" spans="1:16">
      <c r="A283" s="56" t="s">
        <v>660</v>
      </c>
      <c r="B283" s="57" t="s">
        <v>1842</v>
      </c>
      <c r="C283" s="58">
        <v>5202</v>
      </c>
      <c r="D283" s="59">
        <v>182493</v>
      </c>
      <c r="E283" s="56">
        <f t="shared" si="32"/>
        <v>2.8505202939290823E-2</v>
      </c>
      <c r="F283" s="60">
        <v>199414</v>
      </c>
      <c r="G283" s="60">
        <f t="shared" si="33"/>
        <v>5684.3365389357405</v>
      </c>
      <c r="H283" s="61">
        <v>0.1648</v>
      </c>
      <c r="I283" s="62">
        <f t="shared" si="34"/>
        <v>936.77866161661007</v>
      </c>
      <c r="J283" s="62">
        <v>41285.748566061164</v>
      </c>
      <c r="K283" s="63">
        <f t="shared" si="35"/>
        <v>2.269012175273204E-2</v>
      </c>
      <c r="L283" s="61">
        <v>0.32237879812075076</v>
      </c>
      <c r="M283" s="60">
        <f t="shared" si="36"/>
        <v>64286.845648451395</v>
      </c>
      <c r="N283" s="60">
        <f t="shared" si="37"/>
        <v>1458.6763548624542</v>
      </c>
      <c r="O283" s="61">
        <f t="shared" si="38"/>
        <v>0.25661329952423212</v>
      </c>
      <c r="P283" s="56">
        <f t="shared" si="39"/>
        <v>9.1813299524232117E-2</v>
      </c>
    </row>
    <row r="284" spans="1:16">
      <c r="A284" s="56" t="s">
        <v>660</v>
      </c>
      <c r="B284" s="57" t="s">
        <v>1834</v>
      </c>
      <c r="C284" s="58">
        <v>3592</v>
      </c>
      <c r="D284" s="59">
        <v>182493</v>
      </c>
      <c r="E284" s="56">
        <f t="shared" si="32"/>
        <v>1.968294674316275E-2</v>
      </c>
      <c r="F284" s="60">
        <v>199414</v>
      </c>
      <c r="G284" s="60">
        <f t="shared" si="33"/>
        <v>3925.0551418410564</v>
      </c>
      <c r="H284" s="61">
        <v>0.25219999999999998</v>
      </c>
      <c r="I284" s="62">
        <f t="shared" si="34"/>
        <v>989.89890677231438</v>
      </c>
      <c r="J284" s="62">
        <v>41285.748566061164</v>
      </c>
      <c r="K284" s="63">
        <f t="shared" si="35"/>
        <v>2.3976770221045673E-2</v>
      </c>
      <c r="L284" s="61">
        <v>0.32237879812075076</v>
      </c>
      <c r="M284" s="60">
        <f t="shared" si="36"/>
        <v>64286.845648451395</v>
      </c>
      <c r="N284" s="60">
        <f t="shared" si="37"/>
        <v>1541.390926348749</v>
      </c>
      <c r="O284" s="61">
        <f t="shared" si="38"/>
        <v>0.39270554696608823</v>
      </c>
      <c r="P284" s="56">
        <f t="shared" si="39"/>
        <v>0.14050554696608825</v>
      </c>
    </row>
    <row r="285" spans="1:16">
      <c r="A285" s="56" t="s">
        <v>444</v>
      </c>
      <c r="B285" s="57" t="s">
        <v>446</v>
      </c>
      <c r="C285" s="58">
        <v>93257</v>
      </c>
      <c r="D285" s="59">
        <v>93257</v>
      </c>
      <c r="E285" s="56">
        <f t="shared" si="32"/>
        <v>1</v>
      </c>
      <c r="F285" s="60">
        <v>121625</v>
      </c>
      <c r="G285" s="60">
        <f t="shared" si="33"/>
        <v>121625</v>
      </c>
      <c r="H285" s="61">
        <v>9.0800000000000006E-2</v>
      </c>
      <c r="I285" s="62">
        <f t="shared" si="34"/>
        <v>11043.550000000001</v>
      </c>
      <c r="J285" s="62">
        <v>11043.550000000001</v>
      </c>
      <c r="K285" s="63">
        <f t="shared" si="35"/>
        <v>1</v>
      </c>
      <c r="L285" s="61">
        <v>0.31758673789288089</v>
      </c>
      <c r="M285" s="60">
        <f t="shared" si="36"/>
        <v>38626.48699622164</v>
      </c>
      <c r="N285" s="60">
        <f t="shared" si="37"/>
        <v>38626.48699622164</v>
      </c>
      <c r="O285" s="61">
        <f t="shared" si="38"/>
        <v>0.31758673789288089</v>
      </c>
      <c r="P285" s="56">
        <f t="shared" si="39"/>
        <v>0.2267867378928809</v>
      </c>
    </row>
    <row r="286" spans="1:16">
      <c r="A286" s="56" t="s">
        <v>461</v>
      </c>
      <c r="B286" s="57" t="s">
        <v>463</v>
      </c>
      <c r="C286" s="58">
        <v>64124</v>
      </c>
      <c r="D286" s="59">
        <v>64124</v>
      </c>
      <c r="E286" s="56">
        <f t="shared" si="32"/>
        <v>1</v>
      </c>
      <c r="F286" s="60">
        <v>68669</v>
      </c>
      <c r="G286" s="60">
        <f t="shared" si="33"/>
        <v>68669</v>
      </c>
      <c r="H286" s="61">
        <v>0.22550000000000001</v>
      </c>
      <c r="I286" s="62">
        <f t="shared" si="34"/>
        <v>15484.8595</v>
      </c>
      <c r="J286" s="62">
        <v>15484.8595</v>
      </c>
      <c r="K286" s="63">
        <f t="shared" si="35"/>
        <v>1</v>
      </c>
      <c r="L286" s="61">
        <v>0.40795414572062333</v>
      </c>
      <c r="M286" s="60">
        <f t="shared" si="36"/>
        <v>28013.803232489485</v>
      </c>
      <c r="N286" s="60">
        <f t="shared" si="37"/>
        <v>28013.803232489485</v>
      </c>
      <c r="O286" s="61">
        <f t="shared" si="38"/>
        <v>0.40795414572062333</v>
      </c>
      <c r="P286" s="56">
        <f t="shared" si="39"/>
        <v>0.18245414572062332</v>
      </c>
    </row>
    <row r="287" spans="1:16">
      <c r="A287" s="56" t="s">
        <v>102</v>
      </c>
      <c r="B287" s="57" t="s">
        <v>1488</v>
      </c>
      <c r="C287" s="58">
        <v>25496</v>
      </c>
      <c r="D287" s="59">
        <v>829856</v>
      </c>
      <c r="E287" s="56">
        <f t="shared" si="32"/>
        <v>3.072340261442949E-2</v>
      </c>
      <c r="F287" s="60">
        <v>936071</v>
      </c>
      <c r="G287" s="60">
        <f t="shared" si="33"/>
        <v>28759.286208691628</v>
      </c>
      <c r="H287" s="61">
        <v>9.5199999999999993E-2</v>
      </c>
      <c r="I287" s="62">
        <f t="shared" si="34"/>
        <v>2737.8840470674427</v>
      </c>
      <c r="J287" s="62">
        <v>191234.13232829652</v>
      </c>
      <c r="K287" s="63">
        <f t="shared" si="35"/>
        <v>1.4316921428896633E-2</v>
      </c>
      <c r="L287" s="61">
        <v>0.34243080839512691</v>
      </c>
      <c r="M287" s="60">
        <f t="shared" si="36"/>
        <v>320539.54924523481</v>
      </c>
      <c r="N287" s="60">
        <f t="shared" si="37"/>
        <v>4589.1395413979699</v>
      </c>
      <c r="O287" s="61">
        <f t="shared" si="38"/>
        <v>0.15957070381013283</v>
      </c>
      <c r="P287" s="56">
        <f t="shared" si="39"/>
        <v>6.4370703810132837E-2</v>
      </c>
    </row>
    <row r="288" spans="1:16">
      <c r="A288" s="56" t="s">
        <v>102</v>
      </c>
      <c r="B288" s="57" t="s">
        <v>2746</v>
      </c>
      <c r="C288" s="58">
        <v>2230</v>
      </c>
      <c r="D288" s="59">
        <v>829856</v>
      </c>
      <c r="E288" s="56">
        <f t="shared" si="32"/>
        <v>2.6872132032545407E-3</v>
      </c>
      <c r="F288" s="60">
        <v>936071</v>
      </c>
      <c r="G288" s="60">
        <f t="shared" si="33"/>
        <v>2515.4223503836811</v>
      </c>
      <c r="H288" s="61">
        <v>4.8399999999999999E-2</v>
      </c>
      <c r="I288" s="62">
        <f t="shared" si="34"/>
        <v>121.74644175857016</v>
      </c>
      <c r="J288" s="62">
        <v>191234.13232829652</v>
      </c>
      <c r="K288" s="63">
        <f t="shared" si="35"/>
        <v>6.3663552252045115E-4</v>
      </c>
      <c r="L288" s="61">
        <v>0.34243080839512691</v>
      </c>
      <c r="M288" s="60">
        <f t="shared" si="36"/>
        <v>320539.54924523481</v>
      </c>
      <c r="N288" s="60">
        <f t="shared" si="37"/>
        <v>204.06686342220993</v>
      </c>
      <c r="O288" s="61">
        <f t="shared" si="38"/>
        <v>8.1126282189185175E-2</v>
      </c>
      <c r="P288" s="56">
        <f t="shared" si="39"/>
        <v>3.2726282189185177E-2</v>
      </c>
    </row>
    <row r="289" spans="1:16">
      <c r="A289" s="56" t="s">
        <v>102</v>
      </c>
      <c r="B289" s="57" t="s">
        <v>1866</v>
      </c>
      <c r="C289" s="58">
        <v>5406</v>
      </c>
      <c r="D289" s="59">
        <v>829856</v>
      </c>
      <c r="E289" s="56">
        <f t="shared" si="32"/>
        <v>6.5143832182932944E-3</v>
      </c>
      <c r="F289" s="60">
        <v>936071</v>
      </c>
      <c r="G289" s="60">
        <f t="shared" si="33"/>
        <v>6097.9252135310226</v>
      </c>
      <c r="H289" s="61">
        <v>5.3800000000000001E-2</v>
      </c>
      <c r="I289" s="62">
        <f t="shared" si="34"/>
        <v>328.06837648796903</v>
      </c>
      <c r="J289" s="62">
        <v>191234.13232829652</v>
      </c>
      <c r="K289" s="63">
        <f t="shared" si="35"/>
        <v>1.7155325385364035E-3</v>
      </c>
      <c r="L289" s="61">
        <v>0.34243080839512691</v>
      </c>
      <c r="M289" s="60">
        <f t="shared" si="36"/>
        <v>320539.54924523481</v>
      </c>
      <c r="N289" s="60">
        <f t="shared" si="37"/>
        <v>549.89602661799222</v>
      </c>
      <c r="O289" s="61">
        <f t="shared" si="38"/>
        <v>9.0177561606986853E-2</v>
      </c>
      <c r="P289" s="56">
        <f t="shared" si="39"/>
        <v>3.6377561606986852E-2</v>
      </c>
    </row>
    <row r="290" spans="1:16">
      <c r="A290" s="56" t="s">
        <v>102</v>
      </c>
      <c r="B290" s="57" t="s">
        <v>104</v>
      </c>
      <c r="C290" s="58">
        <v>371087</v>
      </c>
      <c r="D290" s="59">
        <v>829856</v>
      </c>
      <c r="E290" s="56">
        <f t="shared" si="32"/>
        <v>0.44717035244668957</v>
      </c>
      <c r="F290" s="60">
        <v>936071</v>
      </c>
      <c r="G290" s="60">
        <f t="shared" si="33"/>
        <v>418583.19898512517</v>
      </c>
      <c r="H290" s="61">
        <v>0.26630000000000004</v>
      </c>
      <c r="I290" s="62">
        <f t="shared" si="34"/>
        <v>111468.70588973885</v>
      </c>
      <c r="J290" s="62">
        <v>191234.13232829652</v>
      </c>
      <c r="K290" s="63">
        <f t="shared" si="35"/>
        <v>0.58289126806284597</v>
      </c>
      <c r="L290" s="61">
        <v>0.34243080839512691</v>
      </c>
      <c r="M290" s="60">
        <f t="shared" si="36"/>
        <v>320539.54924523481</v>
      </c>
      <c r="N290" s="60">
        <f t="shared" si="37"/>
        <v>186839.70432384798</v>
      </c>
      <c r="O290" s="61">
        <f t="shared" si="38"/>
        <v>0.44636216832603343</v>
      </c>
      <c r="P290" s="56">
        <f t="shared" si="39"/>
        <v>0.18006216832603339</v>
      </c>
    </row>
    <row r="291" spans="1:16">
      <c r="A291" s="56" t="s">
        <v>102</v>
      </c>
      <c r="B291" s="57" t="s">
        <v>157</v>
      </c>
      <c r="C291" s="58">
        <v>191004</v>
      </c>
      <c r="D291" s="59">
        <v>829856</v>
      </c>
      <c r="E291" s="56">
        <f t="shared" si="32"/>
        <v>0.23016523348629159</v>
      </c>
      <c r="F291" s="60">
        <v>936071</v>
      </c>
      <c r="G291" s="60">
        <f t="shared" si="33"/>
        <v>215451.00027474645</v>
      </c>
      <c r="H291" s="61">
        <v>0.22740000000000002</v>
      </c>
      <c r="I291" s="62">
        <f t="shared" si="34"/>
        <v>48993.557462477344</v>
      </c>
      <c r="J291" s="62">
        <v>191234.13232829652</v>
      </c>
      <c r="K291" s="63">
        <f t="shared" si="35"/>
        <v>0.25619672004142469</v>
      </c>
      <c r="L291" s="61">
        <v>0.34243080839512691</v>
      </c>
      <c r="M291" s="60">
        <f t="shared" si="36"/>
        <v>320539.54924523481</v>
      </c>
      <c r="N291" s="60">
        <f t="shared" si="37"/>
        <v>82121.181160185879</v>
      </c>
      <c r="O291" s="61">
        <f t="shared" si="38"/>
        <v>0.38115943326075852</v>
      </c>
      <c r="P291" s="56">
        <f t="shared" si="39"/>
        <v>0.1537594332607585</v>
      </c>
    </row>
    <row r="292" spans="1:16">
      <c r="A292" s="56" t="s">
        <v>102</v>
      </c>
      <c r="B292" s="57" t="s">
        <v>1675</v>
      </c>
      <c r="C292" s="58">
        <v>22778</v>
      </c>
      <c r="D292" s="59">
        <v>829856</v>
      </c>
      <c r="E292" s="56">
        <f t="shared" si="32"/>
        <v>2.7448135580148844E-2</v>
      </c>
      <c r="F292" s="60">
        <v>936071</v>
      </c>
      <c r="G292" s="60">
        <f t="shared" si="33"/>
        <v>25693.40372064551</v>
      </c>
      <c r="H292" s="61">
        <v>8.9099999999999999E-2</v>
      </c>
      <c r="I292" s="62">
        <f t="shared" si="34"/>
        <v>2289.2822715095149</v>
      </c>
      <c r="J292" s="62">
        <v>191234.13232829652</v>
      </c>
      <c r="K292" s="63">
        <f t="shared" si="35"/>
        <v>1.1971096600995086E-2</v>
      </c>
      <c r="L292" s="61">
        <v>0.34243080839512691</v>
      </c>
      <c r="M292" s="60">
        <f t="shared" si="36"/>
        <v>320539.54924523481</v>
      </c>
      <c r="N292" s="60">
        <f t="shared" si="37"/>
        <v>3837.2099084541273</v>
      </c>
      <c r="O292" s="61">
        <f t="shared" si="38"/>
        <v>0.14934611039372728</v>
      </c>
      <c r="P292" s="56">
        <f t="shared" si="39"/>
        <v>6.0246110393727278E-2</v>
      </c>
    </row>
    <row r="293" spans="1:16">
      <c r="A293" s="56" t="s">
        <v>102</v>
      </c>
      <c r="B293" s="57" t="s">
        <v>1156</v>
      </c>
      <c r="C293" s="58">
        <v>132534</v>
      </c>
      <c r="D293" s="59">
        <v>829856</v>
      </c>
      <c r="E293" s="56">
        <f t="shared" si="32"/>
        <v>0.15970722631396289</v>
      </c>
      <c r="F293" s="60">
        <v>936071</v>
      </c>
      <c r="G293" s="60">
        <f t="shared" si="33"/>
        <v>149497.30304293756</v>
      </c>
      <c r="H293" s="61">
        <v>3.7400000000000003E-2</v>
      </c>
      <c r="I293" s="62">
        <f t="shared" si="34"/>
        <v>5591.1991338058651</v>
      </c>
      <c r="J293" s="62">
        <v>191234.13232829652</v>
      </c>
      <c r="K293" s="63">
        <f t="shared" si="35"/>
        <v>2.9237453930072016E-2</v>
      </c>
      <c r="L293" s="61">
        <v>0.34243080839512691</v>
      </c>
      <c r="M293" s="60">
        <f t="shared" si="36"/>
        <v>320539.54924523481</v>
      </c>
      <c r="N293" s="60">
        <f t="shared" si="37"/>
        <v>9371.760303823603</v>
      </c>
      <c r="O293" s="61">
        <f t="shared" si="38"/>
        <v>6.2688490782552189E-2</v>
      </c>
      <c r="P293" s="56">
        <f t="shared" si="39"/>
        <v>2.5288490782552187E-2</v>
      </c>
    </row>
    <row r="294" spans="1:16">
      <c r="A294" s="56" t="s">
        <v>102</v>
      </c>
      <c r="B294" s="57" t="s">
        <v>1400</v>
      </c>
      <c r="C294" s="58">
        <v>70449</v>
      </c>
      <c r="D294" s="59">
        <v>829856</v>
      </c>
      <c r="E294" s="56">
        <f t="shared" si="32"/>
        <v>8.489304168434042E-2</v>
      </c>
      <c r="F294" s="60">
        <v>936071</v>
      </c>
      <c r="G294" s="60">
        <f t="shared" si="33"/>
        <v>79465.914422502217</v>
      </c>
      <c r="H294" s="61">
        <v>0.18210000000000001</v>
      </c>
      <c r="I294" s="62">
        <f t="shared" si="34"/>
        <v>14470.743016337654</v>
      </c>
      <c r="J294" s="62">
        <v>191234.13232829652</v>
      </c>
      <c r="K294" s="63">
        <f t="shared" si="35"/>
        <v>7.5670294001153313E-2</v>
      </c>
      <c r="L294" s="61">
        <v>0.34243080839512691</v>
      </c>
      <c r="M294" s="60">
        <f t="shared" si="36"/>
        <v>320539.54924523481</v>
      </c>
      <c r="N294" s="60">
        <f t="shared" si="37"/>
        <v>24255.321930384078</v>
      </c>
      <c r="O294" s="61">
        <f t="shared" si="38"/>
        <v>0.30522925592253353</v>
      </c>
      <c r="P294" s="56">
        <f t="shared" si="39"/>
        <v>0.12312925592253351</v>
      </c>
    </row>
    <row r="295" spans="1:16">
      <c r="A295" s="56" t="s">
        <v>102</v>
      </c>
      <c r="B295" s="57" t="s">
        <v>2024</v>
      </c>
      <c r="C295" s="58">
        <v>8872</v>
      </c>
      <c r="D295" s="59">
        <v>829856</v>
      </c>
      <c r="E295" s="56">
        <f t="shared" si="32"/>
        <v>1.0691011452589366E-2</v>
      </c>
      <c r="F295" s="60">
        <v>936071</v>
      </c>
      <c r="G295" s="60">
        <f t="shared" si="33"/>
        <v>10007.54578143678</v>
      </c>
      <c r="H295" s="61">
        <v>0.52290000000000003</v>
      </c>
      <c r="I295" s="62">
        <f t="shared" si="34"/>
        <v>5232.9456891132922</v>
      </c>
      <c r="J295" s="62">
        <v>191234.13232829652</v>
      </c>
      <c r="K295" s="63">
        <f t="shared" si="35"/>
        <v>2.7364077873555336E-2</v>
      </c>
      <c r="L295" s="61">
        <v>0.34243080839512691</v>
      </c>
      <c r="M295" s="60">
        <f t="shared" si="36"/>
        <v>320539.54924523481</v>
      </c>
      <c r="N295" s="60">
        <f t="shared" si="37"/>
        <v>8771.2691871009301</v>
      </c>
      <c r="O295" s="61">
        <f t="shared" si="38"/>
        <v>0.87646555695712658</v>
      </c>
      <c r="P295" s="56">
        <f t="shared" si="39"/>
        <v>0.35356555695712655</v>
      </c>
    </row>
    <row r="296" spans="1:16">
      <c r="A296" s="56" t="s">
        <v>1305</v>
      </c>
      <c r="B296" s="57" t="s">
        <v>1950</v>
      </c>
      <c r="C296" s="58">
        <v>6305</v>
      </c>
      <c r="D296" s="59">
        <v>17030</v>
      </c>
      <c r="E296" s="56">
        <f t="shared" si="32"/>
        <v>0.37022900763358779</v>
      </c>
      <c r="F296" s="60">
        <v>18587</v>
      </c>
      <c r="G296" s="60">
        <f t="shared" si="33"/>
        <v>6881.4465648854966</v>
      </c>
      <c r="H296" s="61">
        <v>0.32390000000000002</v>
      </c>
      <c r="I296" s="62">
        <f t="shared" si="34"/>
        <v>2228.9005423664125</v>
      </c>
      <c r="J296" s="62">
        <v>5978.1893076335882</v>
      </c>
      <c r="K296" s="63">
        <f t="shared" si="35"/>
        <v>0.3728387355549807</v>
      </c>
      <c r="L296" s="61">
        <v>0.48353035954907164</v>
      </c>
      <c r="M296" s="60">
        <f t="shared" si="36"/>
        <v>8987.3787929385944</v>
      </c>
      <c r="N296" s="60">
        <f t="shared" si="37"/>
        <v>3350.8429451128741</v>
      </c>
      <c r="O296" s="61">
        <f t="shared" si="38"/>
        <v>0.4869387436954733</v>
      </c>
      <c r="P296" s="56">
        <f t="shared" si="39"/>
        <v>0.16303874369547328</v>
      </c>
    </row>
    <row r="297" spans="1:16">
      <c r="A297" s="56" t="s">
        <v>1305</v>
      </c>
      <c r="B297" s="57" t="s">
        <v>1307</v>
      </c>
      <c r="C297" s="58">
        <v>10725</v>
      </c>
      <c r="D297" s="59">
        <v>17030</v>
      </c>
      <c r="E297" s="56">
        <f t="shared" si="32"/>
        <v>0.62977099236641221</v>
      </c>
      <c r="F297" s="60">
        <v>18587</v>
      </c>
      <c r="G297" s="60">
        <f t="shared" si="33"/>
        <v>11705.553435114503</v>
      </c>
      <c r="H297" s="61">
        <v>0.32030000000000003</v>
      </c>
      <c r="I297" s="62">
        <f t="shared" si="34"/>
        <v>3749.2887652671757</v>
      </c>
      <c r="J297" s="62">
        <v>5978.1893076335882</v>
      </c>
      <c r="K297" s="63">
        <f t="shared" si="35"/>
        <v>0.6271612644450193</v>
      </c>
      <c r="L297" s="61">
        <v>0.48353035954907164</v>
      </c>
      <c r="M297" s="60">
        <f t="shared" si="36"/>
        <v>8987.3787929385944</v>
      </c>
      <c r="N297" s="60">
        <f t="shared" si="37"/>
        <v>5636.5358478257203</v>
      </c>
      <c r="O297" s="61">
        <f t="shared" si="38"/>
        <v>0.48152664280845975</v>
      </c>
      <c r="P297" s="56">
        <f t="shared" si="39"/>
        <v>0.16122664280845972</v>
      </c>
    </row>
    <row r="298" spans="1:16">
      <c r="A298" s="56" t="s">
        <v>227</v>
      </c>
      <c r="B298" s="57" t="s">
        <v>228</v>
      </c>
      <c r="C298" s="58">
        <v>97687</v>
      </c>
      <c r="D298" s="59">
        <v>97687</v>
      </c>
      <c r="E298" s="56">
        <f t="shared" si="32"/>
        <v>1</v>
      </c>
      <c r="F298" s="60">
        <v>113818</v>
      </c>
      <c r="G298" s="60">
        <f t="shared" si="33"/>
        <v>113818</v>
      </c>
      <c r="H298" s="61">
        <v>0.2596</v>
      </c>
      <c r="I298" s="62">
        <f t="shared" si="34"/>
        <v>29547.1528</v>
      </c>
      <c r="J298" s="62">
        <v>29547.1528</v>
      </c>
      <c r="K298" s="63">
        <f t="shared" si="35"/>
        <v>1</v>
      </c>
      <c r="L298" s="61">
        <v>0.43130038639048218</v>
      </c>
      <c r="M298" s="60">
        <f t="shared" si="36"/>
        <v>49089.747378191903</v>
      </c>
      <c r="N298" s="60">
        <f t="shared" si="37"/>
        <v>49089.747378191903</v>
      </c>
      <c r="O298" s="61">
        <f t="shared" si="38"/>
        <v>0.43130038639048218</v>
      </c>
      <c r="P298" s="56">
        <f t="shared" si="39"/>
        <v>0.17170038639048218</v>
      </c>
    </row>
    <row r="299" spans="1:16">
      <c r="A299" s="56" t="s">
        <v>1271</v>
      </c>
      <c r="B299" s="57" t="s">
        <v>1273</v>
      </c>
      <c r="C299" s="58">
        <v>9831</v>
      </c>
      <c r="D299" s="59">
        <v>11906</v>
      </c>
      <c r="E299" s="56">
        <f t="shared" si="32"/>
        <v>0.82571812531496724</v>
      </c>
      <c r="F299" s="60">
        <v>13030</v>
      </c>
      <c r="G299" s="60">
        <f t="shared" si="33"/>
        <v>10759.107172854023</v>
      </c>
      <c r="H299" s="61">
        <v>0.42060000000000003</v>
      </c>
      <c r="I299" s="62">
        <f t="shared" si="34"/>
        <v>4525.2804769024024</v>
      </c>
      <c r="J299" s="62">
        <v>5415.0162865781958</v>
      </c>
      <c r="K299" s="63">
        <f t="shared" si="35"/>
        <v>0.83569101871750295</v>
      </c>
      <c r="L299" s="61">
        <v>0.54752401949757201</v>
      </c>
      <c r="M299" s="60">
        <f t="shared" si="36"/>
        <v>7134.2379740533634</v>
      </c>
      <c r="N299" s="60">
        <f t="shared" si="37"/>
        <v>5962.0186003097497</v>
      </c>
      <c r="O299" s="61">
        <f t="shared" si="38"/>
        <v>0.55413692832731865</v>
      </c>
      <c r="P299" s="56">
        <f t="shared" si="39"/>
        <v>0.13353692832731862</v>
      </c>
    </row>
    <row r="300" spans="1:16">
      <c r="A300" s="56" t="s">
        <v>1271</v>
      </c>
      <c r="B300" s="57" t="s">
        <v>2461</v>
      </c>
      <c r="C300" s="58">
        <v>2075</v>
      </c>
      <c r="D300" s="59">
        <v>11906</v>
      </c>
      <c r="E300" s="56">
        <f t="shared" si="32"/>
        <v>0.17428187468503276</v>
      </c>
      <c r="F300" s="60">
        <v>13030</v>
      </c>
      <c r="G300" s="60">
        <f t="shared" si="33"/>
        <v>2270.8928271459768</v>
      </c>
      <c r="H300" s="61">
        <v>0.39179999999999998</v>
      </c>
      <c r="I300" s="62">
        <f t="shared" si="34"/>
        <v>889.73580967579369</v>
      </c>
      <c r="J300" s="62">
        <v>5415.0162865781958</v>
      </c>
      <c r="K300" s="63">
        <f t="shared" si="35"/>
        <v>0.1643089812824971</v>
      </c>
      <c r="L300" s="61">
        <v>0.54752401949757201</v>
      </c>
      <c r="M300" s="60">
        <f t="shared" si="36"/>
        <v>7134.2379740533634</v>
      </c>
      <c r="N300" s="60">
        <f t="shared" si="37"/>
        <v>1172.2193737436141</v>
      </c>
      <c r="O300" s="61">
        <f t="shared" si="38"/>
        <v>0.51619317289263777</v>
      </c>
      <c r="P300" s="56">
        <f t="shared" si="39"/>
        <v>0.12439317289263779</v>
      </c>
    </row>
    <row r="301" spans="1:16">
      <c r="A301" s="56" t="s">
        <v>1605</v>
      </c>
      <c r="B301" s="57" t="s">
        <v>1973</v>
      </c>
      <c r="C301" s="58">
        <v>5508</v>
      </c>
      <c r="D301" s="59">
        <v>9454</v>
      </c>
      <c r="E301" s="56">
        <f t="shared" si="32"/>
        <v>0.58261053522318595</v>
      </c>
      <c r="F301" s="60">
        <v>10432</v>
      </c>
      <c r="G301" s="60">
        <f t="shared" si="33"/>
        <v>6077.7931034482763</v>
      </c>
      <c r="H301" s="61">
        <v>0.1978</v>
      </c>
      <c r="I301" s="62">
        <f t="shared" si="34"/>
        <v>1202.187475862069</v>
      </c>
      <c r="J301" s="62">
        <v>2942.1285517241377</v>
      </c>
      <c r="K301" s="63">
        <f t="shared" si="35"/>
        <v>0.40861147116007784</v>
      </c>
      <c r="L301" s="61">
        <v>0.46125300209514886</v>
      </c>
      <c r="M301" s="60">
        <f t="shared" si="36"/>
        <v>4811.7913178565932</v>
      </c>
      <c r="N301" s="60">
        <f t="shared" si="37"/>
        <v>1966.1531293046723</v>
      </c>
      <c r="O301" s="61">
        <f t="shared" si="38"/>
        <v>0.32349787099352928</v>
      </c>
      <c r="P301" s="56">
        <f t="shared" si="39"/>
        <v>0.12569787099352928</v>
      </c>
    </row>
    <row r="302" spans="1:16">
      <c r="A302" s="56" t="s">
        <v>1605</v>
      </c>
      <c r="B302" s="57" t="s">
        <v>1607</v>
      </c>
      <c r="C302" s="58">
        <v>3946</v>
      </c>
      <c r="D302" s="59">
        <v>9454</v>
      </c>
      <c r="E302" s="56">
        <f t="shared" si="32"/>
        <v>0.41738946477681405</v>
      </c>
      <c r="F302" s="60">
        <v>10432</v>
      </c>
      <c r="G302" s="60">
        <f t="shared" si="33"/>
        <v>4354.2068965517237</v>
      </c>
      <c r="H302" s="61">
        <v>0.39960000000000001</v>
      </c>
      <c r="I302" s="62">
        <f t="shared" si="34"/>
        <v>1739.9410758620688</v>
      </c>
      <c r="J302" s="62">
        <v>2942.1285517241377</v>
      </c>
      <c r="K302" s="63">
        <f t="shared" si="35"/>
        <v>0.59138852883992221</v>
      </c>
      <c r="L302" s="61">
        <v>0.46125300209514886</v>
      </c>
      <c r="M302" s="60">
        <f t="shared" si="36"/>
        <v>4811.7913178565932</v>
      </c>
      <c r="N302" s="60">
        <f t="shared" si="37"/>
        <v>2845.6381885519213</v>
      </c>
      <c r="O302" s="61">
        <f t="shared" si="38"/>
        <v>0.65353766051068907</v>
      </c>
      <c r="P302" s="56">
        <f t="shared" si="39"/>
        <v>0.25393766051068906</v>
      </c>
    </row>
    <row r="303" spans="1:16">
      <c r="A303" s="56" t="s">
        <v>2003</v>
      </c>
      <c r="B303" s="57" t="s">
        <v>2005</v>
      </c>
      <c r="C303" s="58">
        <v>16810</v>
      </c>
      <c r="D303" s="59">
        <v>16810</v>
      </c>
      <c r="E303" s="56">
        <f t="shared" si="32"/>
        <v>1</v>
      </c>
      <c r="F303" s="60">
        <v>18337</v>
      </c>
      <c r="G303" s="60">
        <f t="shared" si="33"/>
        <v>18337</v>
      </c>
      <c r="H303" s="61">
        <v>0.49359999999999998</v>
      </c>
      <c r="I303" s="62">
        <f t="shared" si="34"/>
        <v>9051.1432000000004</v>
      </c>
      <c r="J303" s="62">
        <v>9051.1432000000004</v>
      </c>
      <c r="K303" s="63">
        <f t="shared" si="35"/>
        <v>1</v>
      </c>
      <c r="L303" s="61">
        <v>0.57920237402573327</v>
      </c>
      <c r="M303" s="60">
        <f t="shared" si="36"/>
        <v>10620.833932509871</v>
      </c>
      <c r="N303" s="60">
        <f t="shared" si="37"/>
        <v>10620.833932509871</v>
      </c>
      <c r="O303" s="61">
        <f t="shared" si="38"/>
        <v>0.57920237402573327</v>
      </c>
      <c r="P303" s="56">
        <f t="shared" si="39"/>
        <v>8.5602374025733285E-2</v>
      </c>
    </row>
    <row r="304" spans="1:16">
      <c r="A304" s="56" t="s">
        <v>2082</v>
      </c>
      <c r="B304" s="57" t="s">
        <v>2084</v>
      </c>
      <c r="C304" s="58">
        <v>11471</v>
      </c>
      <c r="D304" s="59">
        <v>12657</v>
      </c>
      <c r="E304" s="56">
        <f t="shared" si="32"/>
        <v>0.90629691080034769</v>
      </c>
      <c r="F304" s="60">
        <v>13873</v>
      </c>
      <c r="G304" s="60">
        <f t="shared" si="33"/>
        <v>12573.057043533223</v>
      </c>
      <c r="H304" s="61">
        <v>0.2354</v>
      </c>
      <c r="I304" s="62">
        <f t="shared" si="34"/>
        <v>2959.6976280477206</v>
      </c>
      <c r="J304" s="62">
        <v>3259.0744909220193</v>
      </c>
      <c r="K304" s="63">
        <f t="shared" si="35"/>
        <v>0.90814052771478615</v>
      </c>
      <c r="L304" s="61">
        <v>0.45706604521484812</v>
      </c>
      <c r="M304" s="60">
        <f t="shared" si="36"/>
        <v>6340.8772452655876</v>
      </c>
      <c r="N304" s="60">
        <f t="shared" si="37"/>
        <v>5758.4076076901702</v>
      </c>
      <c r="O304" s="61">
        <f t="shared" si="38"/>
        <v>0.45799582295317171</v>
      </c>
      <c r="P304" s="56">
        <f t="shared" si="39"/>
        <v>0.22259582295317171</v>
      </c>
    </row>
    <row r="305" spans="1:16">
      <c r="A305" s="56" t="s">
        <v>2082</v>
      </c>
      <c r="B305" s="57" t="s">
        <v>2634</v>
      </c>
      <c r="C305" s="58">
        <v>1186</v>
      </c>
      <c r="D305" s="59">
        <v>12657</v>
      </c>
      <c r="E305" s="56">
        <f t="shared" si="32"/>
        <v>9.3703089199652367E-2</v>
      </c>
      <c r="F305" s="60">
        <v>13873</v>
      </c>
      <c r="G305" s="60">
        <f t="shared" si="33"/>
        <v>1299.9429564667773</v>
      </c>
      <c r="H305" s="61">
        <v>0.23029999999999998</v>
      </c>
      <c r="I305" s="62">
        <f t="shared" si="34"/>
        <v>299.37686287429881</v>
      </c>
      <c r="J305" s="62">
        <v>3259.0744909220193</v>
      </c>
      <c r="K305" s="63">
        <f t="shared" si="35"/>
        <v>9.1859472285213892E-2</v>
      </c>
      <c r="L305" s="61">
        <v>0.45706604521484812</v>
      </c>
      <c r="M305" s="60">
        <f t="shared" si="36"/>
        <v>6340.8772452655876</v>
      </c>
      <c r="N305" s="60">
        <f t="shared" si="37"/>
        <v>582.46963757541766</v>
      </c>
      <c r="O305" s="61">
        <f t="shared" si="38"/>
        <v>0.44807322865809446</v>
      </c>
      <c r="P305" s="56">
        <f t="shared" si="39"/>
        <v>0.21777322865809448</v>
      </c>
    </row>
    <row r="306" spans="1:16">
      <c r="A306" s="56" t="s">
        <v>981</v>
      </c>
      <c r="B306" s="57" t="s">
        <v>982</v>
      </c>
      <c r="C306" s="58">
        <v>18297</v>
      </c>
      <c r="D306" s="59">
        <v>18297</v>
      </c>
      <c r="E306" s="56">
        <f t="shared" si="32"/>
        <v>1</v>
      </c>
      <c r="F306" s="60">
        <v>19971</v>
      </c>
      <c r="G306" s="60">
        <f t="shared" si="33"/>
        <v>19971</v>
      </c>
      <c r="H306" s="61">
        <v>0.32230000000000003</v>
      </c>
      <c r="I306" s="62">
        <f t="shared" si="34"/>
        <v>6436.6533000000009</v>
      </c>
      <c r="J306" s="62">
        <v>6436.6533000000009</v>
      </c>
      <c r="K306" s="63">
        <f t="shared" si="35"/>
        <v>1</v>
      </c>
      <c r="L306" s="61">
        <v>0.43810282287178853</v>
      </c>
      <c r="M306" s="60">
        <f t="shared" si="36"/>
        <v>8749.3514755724882</v>
      </c>
      <c r="N306" s="60">
        <f t="shared" si="37"/>
        <v>8749.3514755724882</v>
      </c>
      <c r="O306" s="61">
        <f t="shared" si="38"/>
        <v>0.43810282287178848</v>
      </c>
      <c r="P306" s="56">
        <f t="shared" si="39"/>
        <v>0.11580282287178845</v>
      </c>
    </row>
    <row r="307" spans="1:16">
      <c r="A307" s="56" t="s">
        <v>223</v>
      </c>
      <c r="B307" s="57" t="s">
        <v>225</v>
      </c>
      <c r="C307" s="58">
        <v>101346</v>
      </c>
      <c r="D307" s="59">
        <v>106760</v>
      </c>
      <c r="E307" s="56">
        <f t="shared" si="32"/>
        <v>0.94928812289246911</v>
      </c>
      <c r="F307" s="60">
        <v>124460</v>
      </c>
      <c r="G307" s="60">
        <f t="shared" si="33"/>
        <v>118148.39977519671</v>
      </c>
      <c r="H307" s="61">
        <v>0.20860000000000001</v>
      </c>
      <c r="I307" s="62">
        <f t="shared" si="34"/>
        <v>24645.756193106034</v>
      </c>
      <c r="J307" s="62">
        <v>27349.647827838144</v>
      </c>
      <c r="K307" s="63">
        <f t="shared" si="35"/>
        <v>0.90113614435722555</v>
      </c>
      <c r="L307" s="61">
        <v>0.40423295918022761</v>
      </c>
      <c r="M307" s="60">
        <f t="shared" si="36"/>
        <v>50310.834099571126</v>
      </c>
      <c r="N307" s="60">
        <f t="shared" si="37"/>
        <v>45336.911059883554</v>
      </c>
      <c r="O307" s="61">
        <f t="shared" si="38"/>
        <v>0.38372852401003305</v>
      </c>
      <c r="P307" s="56">
        <f t="shared" si="39"/>
        <v>0.17512852401003304</v>
      </c>
    </row>
    <row r="308" spans="1:16">
      <c r="A308" s="56" t="s">
        <v>223</v>
      </c>
      <c r="B308" s="57" t="s">
        <v>2603</v>
      </c>
      <c r="C308" s="58">
        <v>1132</v>
      </c>
      <c r="D308" s="59">
        <v>106760</v>
      </c>
      <c r="E308" s="56">
        <f t="shared" si="32"/>
        <v>1.0603222180591981E-2</v>
      </c>
      <c r="F308" s="60">
        <v>124460</v>
      </c>
      <c r="G308" s="60">
        <f t="shared" si="33"/>
        <v>1319.6770325964781</v>
      </c>
      <c r="H308" s="61">
        <v>0.56420000000000003</v>
      </c>
      <c r="I308" s="62">
        <f t="shared" si="34"/>
        <v>744.56178179093297</v>
      </c>
      <c r="J308" s="62">
        <v>27349.647827838144</v>
      </c>
      <c r="K308" s="63">
        <f t="shared" si="35"/>
        <v>2.7223816060734516E-2</v>
      </c>
      <c r="L308" s="61">
        <v>0.40423295918022761</v>
      </c>
      <c r="M308" s="60">
        <f t="shared" si="36"/>
        <v>50310.834099571126</v>
      </c>
      <c r="N308" s="60">
        <f t="shared" si="37"/>
        <v>1369.6528933888542</v>
      </c>
      <c r="O308" s="61">
        <f t="shared" si="38"/>
        <v>1.0378697662821699</v>
      </c>
      <c r="P308" s="56">
        <f t="shared" si="39"/>
        <v>0.47366976628216984</v>
      </c>
    </row>
    <row r="309" spans="1:16">
      <c r="A309" s="56" t="s">
        <v>223</v>
      </c>
      <c r="B309" s="57" t="s">
        <v>1652</v>
      </c>
      <c r="C309" s="58">
        <v>4282</v>
      </c>
      <c r="D309" s="59">
        <v>106760</v>
      </c>
      <c r="E309" s="56">
        <f t="shared" si="32"/>
        <v>4.0108654926938929E-2</v>
      </c>
      <c r="F309" s="60">
        <v>124460</v>
      </c>
      <c r="G309" s="60">
        <f t="shared" si="33"/>
        <v>4991.9231922068193</v>
      </c>
      <c r="H309" s="61">
        <v>0.39250000000000002</v>
      </c>
      <c r="I309" s="62">
        <f t="shared" si="34"/>
        <v>1959.3298529411766</v>
      </c>
      <c r="J309" s="62">
        <v>27349.647827838144</v>
      </c>
      <c r="K309" s="63">
        <f t="shared" si="35"/>
        <v>7.1640039582039919E-2</v>
      </c>
      <c r="L309" s="61">
        <v>0.40423295918022761</v>
      </c>
      <c r="M309" s="60">
        <f t="shared" si="36"/>
        <v>50310.834099571126</v>
      </c>
      <c r="N309" s="60">
        <f t="shared" si="37"/>
        <v>3604.2701462987193</v>
      </c>
      <c r="O309" s="61">
        <f t="shared" si="38"/>
        <v>0.72202035318282831</v>
      </c>
      <c r="P309" s="56">
        <f t="shared" si="39"/>
        <v>0.3295203531828283</v>
      </c>
    </row>
    <row r="310" spans="1:16">
      <c r="A310" s="56" t="s">
        <v>561</v>
      </c>
      <c r="B310" s="57" t="s">
        <v>563</v>
      </c>
      <c r="C310" s="58">
        <v>32564</v>
      </c>
      <c r="D310" s="59">
        <v>32564</v>
      </c>
      <c r="E310" s="56">
        <f t="shared" si="32"/>
        <v>1</v>
      </c>
      <c r="F310" s="60">
        <v>37528</v>
      </c>
      <c r="G310" s="60">
        <f t="shared" si="33"/>
        <v>37528</v>
      </c>
      <c r="H310" s="61">
        <v>0.32219999999999999</v>
      </c>
      <c r="I310" s="62">
        <f t="shared" si="34"/>
        <v>12091.5216</v>
      </c>
      <c r="J310" s="62">
        <v>12091.5216</v>
      </c>
      <c r="K310" s="63">
        <f t="shared" si="35"/>
        <v>1</v>
      </c>
      <c r="L310" s="61">
        <v>0.477571882999901</v>
      </c>
      <c r="M310" s="60">
        <f t="shared" si="36"/>
        <v>17922.317625220283</v>
      </c>
      <c r="N310" s="60">
        <f t="shared" si="37"/>
        <v>17922.317625220283</v>
      </c>
      <c r="O310" s="61">
        <f t="shared" si="38"/>
        <v>0.47757188299990094</v>
      </c>
      <c r="P310" s="56">
        <f t="shared" si="39"/>
        <v>0.15537188299990096</v>
      </c>
    </row>
    <row r="311" spans="1:16">
      <c r="A311" s="56" t="s">
        <v>2043</v>
      </c>
      <c r="B311" s="57" t="s">
        <v>2086</v>
      </c>
      <c r="C311" s="58">
        <v>6232</v>
      </c>
      <c r="D311" s="59">
        <v>26655</v>
      </c>
      <c r="E311" s="56">
        <f t="shared" si="32"/>
        <v>0.23380228850121929</v>
      </c>
      <c r="F311" s="60">
        <v>32682</v>
      </c>
      <c r="G311" s="60">
        <f t="shared" si="33"/>
        <v>7641.1263927968484</v>
      </c>
      <c r="H311" s="61">
        <v>0.70870000000000011</v>
      </c>
      <c r="I311" s="62">
        <f t="shared" si="34"/>
        <v>5415.2662745751277</v>
      </c>
      <c r="J311" s="62">
        <v>27886.313453573439</v>
      </c>
      <c r="K311" s="63">
        <f t="shared" si="35"/>
        <v>0.19419082710917454</v>
      </c>
      <c r="L311" s="61">
        <v>1</v>
      </c>
      <c r="M311" s="60">
        <f t="shared" si="36"/>
        <v>32682</v>
      </c>
      <c r="N311" s="60">
        <f t="shared" si="37"/>
        <v>6346.5446115820423</v>
      </c>
      <c r="O311" s="61">
        <f t="shared" si="38"/>
        <v>0.83057710150754938</v>
      </c>
      <c r="P311" s="56">
        <f t="shared" si="39"/>
        <v>0.12187710150754927</v>
      </c>
    </row>
    <row r="312" spans="1:16">
      <c r="A312" s="56" t="s">
        <v>2043</v>
      </c>
      <c r="B312" s="57" t="s">
        <v>2314</v>
      </c>
      <c r="C312" s="58">
        <v>1410</v>
      </c>
      <c r="D312" s="59">
        <v>26655</v>
      </c>
      <c r="E312" s="56">
        <f t="shared" si="32"/>
        <v>5.289814293753517E-2</v>
      </c>
      <c r="F312" s="60">
        <v>32682</v>
      </c>
      <c r="G312" s="60">
        <f t="shared" si="33"/>
        <v>1728.8171074845245</v>
      </c>
      <c r="H312" s="61">
        <v>0.67870000000000008</v>
      </c>
      <c r="I312" s="62">
        <f t="shared" si="34"/>
        <v>1173.348170849747</v>
      </c>
      <c r="J312" s="62">
        <v>27886.313453573439</v>
      </c>
      <c r="K312" s="63">
        <f t="shared" si="35"/>
        <v>4.2076130744323627E-2</v>
      </c>
      <c r="L312" s="61">
        <v>1</v>
      </c>
      <c r="M312" s="60">
        <f t="shared" si="36"/>
        <v>32682</v>
      </c>
      <c r="N312" s="60">
        <f t="shared" si="37"/>
        <v>1375.1321049859848</v>
      </c>
      <c r="O312" s="61">
        <f t="shared" si="38"/>
        <v>0.79541791843258602</v>
      </c>
      <c r="P312" s="56">
        <f t="shared" si="39"/>
        <v>0.11671791843258594</v>
      </c>
    </row>
    <row r="313" spans="1:16">
      <c r="A313" s="56" t="s">
        <v>2043</v>
      </c>
      <c r="B313" s="57" t="s">
        <v>2505</v>
      </c>
      <c r="C313" s="58">
        <v>2449</v>
      </c>
      <c r="D313" s="59">
        <v>26655</v>
      </c>
      <c r="E313" s="56">
        <f t="shared" si="32"/>
        <v>9.1877696492215347E-2</v>
      </c>
      <c r="F313" s="60">
        <v>32682</v>
      </c>
      <c r="G313" s="60">
        <f t="shared" si="33"/>
        <v>3002.7468767585819</v>
      </c>
      <c r="H313" s="61">
        <v>0.92310000000000003</v>
      </c>
      <c r="I313" s="62">
        <f t="shared" si="34"/>
        <v>2771.835641935847</v>
      </c>
      <c r="J313" s="62">
        <v>27886.313453573439</v>
      </c>
      <c r="K313" s="63">
        <f t="shared" si="35"/>
        <v>9.939770800290762E-2</v>
      </c>
      <c r="L313" s="61">
        <v>1</v>
      </c>
      <c r="M313" s="60">
        <f t="shared" si="36"/>
        <v>32682</v>
      </c>
      <c r="N313" s="60">
        <f t="shared" si="37"/>
        <v>3248.5158929510267</v>
      </c>
      <c r="O313" s="61">
        <f t="shared" si="38"/>
        <v>1.0818480632166201</v>
      </c>
      <c r="P313" s="56">
        <f t="shared" si="39"/>
        <v>0.15874806321662005</v>
      </c>
    </row>
    <row r="314" spans="1:16">
      <c r="A314" s="56" t="s">
        <v>2043</v>
      </c>
      <c r="B314" s="57" t="s">
        <v>2045</v>
      </c>
      <c r="C314" s="58">
        <v>6109</v>
      </c>
      <c r="D314" s="59">
        <v>26655</v>
      </c>
      <c r="E314" s="56">
        <f t="shared" si="32"/>
        <v>0.22918776964922152</v>
      </c>
      <c r="F314" s="60">
        <v>32682</v>
      </c>
      <c r="G314" s="60">
        <f t="shared" si="33"/>
        <v>7490.3146876758574</v>
      </c>
      <c r="H314" s="61">
        <v>0.89049999999999996</v>
      </c>
      <c r="I314" s="62">
        <f t="shared" si="34"/>
        <v>6670.1252293753505</v>
      </c>
      <c r="J314" s="62">
        <v>27886.313453573439</v>
      </c>
      <c r="K314" s="63">
        <f t="shared" si="35"/>
        <v>0.23918992521116555</v>
      </c>
      <c r="L314" s="61">
        <v>1</v>
      </c>
      <c r="M314" s="60">
        <f t="shared" si="36"/>
        <v>32682</v>
      </c>
      <c r="N314" s="60">
        <f t="shared" si="37"/>
        <v>7817.2051357513128</v>
      </c>
      <c r="O314" s="61">
        <f t="shared" si="38"/>
        <v>1.0436417509418265</v>
      </c>
      <c r="P314" s="56">
        <f t="shared" si="39"/>
        <v>0.15314175094182658</v>
      </c>
    </row>
    <row r="315" spans="1:16">
      <c r="A315" s="56" t="s">
        <v>2043</v>
      </c>
      <c r="B315" s="57" t="s">
        <v>2073</v>
      </c>
      <c r="C315" s="58">
        <v>8619</v>
      </c>
      <c r="D315" s="59">
        <v>26655</v>
      </c>
      <c r="E315" s="56">
        <f t="shared" si="32"/>
        <v>0.32335396736072031</v>
      </c>
      <c r="F315" s="60">
        <v>32682</v>
      </c>
      <c r="G315" s="60">
        <f t="shared" si="33"/>
        <v>10567.854361283062</v>
      </c>
      <c r="H315" s="61">
        <v>0.95450000000000002</v>
      </c>
      <c r="I315" s="62">
        <f t="shared" si="34"/>
        <v>10087.016987844683</v>
      </c>
      <c r="J315" s="62">
        <v>27886.313453573439</v>
      </c>
      <c r="K315" s="63">
        <f t="shared" si="35"/>
        <v>0.36171927152142447</v>
      </c>
      <c r="L315" s="61">
        <v>1</v>
      </c>
      <c r="M315" s="60">
        <f t="shared" si="36"/>
        <v>32682</v>
      </c>
      <c r="N315" s="60">
        <f t="shared" si="37"/>
        <v>11821.709231863195</v>
      </c>
      <c r="O315" s="61">
        <f t="shared" si="38"/>
        <v>1.1186480081684151</v>
      </c>
      <c r="P315" s="56">
        <f t="shared" si="39"/>
        <v>0.16414800816841513</v>
      </c>
    </row>
    <row r="316" spans="1:16">
      <c r="A316" s="56" t="s">
        <v>2043</v>
      </c>
      <c r="B316" s="57" t="s">
        <v>2268</v>
      </c>
      <c r="C316" s="58">
        <v>1836</v>
      </c>
      <c r="D316" s="59">
        <v>26655</v>
      </c>
      <c r="E316" s="56">
        <f t="shared" si="32"/>
        <v>6.8880135059088354E-2</v>
      </c>
      <c r="F316" s="60">
        <v>32682</v>
      </c>
      <c r="G316" s="60">
        <f t="shared" si="33"/>
        <v>2251.1405740011255</v>
      </c>
      <c r="H316" s="61">
        <v>0.78569999999999995</v>
      </c>
      <c r="I316" s="62">
        <f t="shared" si="34"/>
        <v>1768.7211489926842</v>
      </c>
      <c r="J316" s="62">
        <v>27886.313453573439</v>
      </c>
      <c r="K316" s="63">
        <f t="shared" si="35"/>
        <v>6.342613741100421E-2</v>
      </c>
      <c r="L316" s="61">
        <v>1</v>
      </c>
      <c r="M316" s="60">
        <f t="shared" si="36"/>
        <v>32682</v>
      </c>
      <c r="N316" s="60">
        <f t="shared" si="37"/>
        <v>2072.8930228664394</v>
      </c>
      <c r="O316" s="61">
        <f t="shared" si="38"/>
        <v>0.92081900473328815</v>
      </c>
      <c r="P316" s="56">
        <f t="shared" si="39"/>
        <v>0.13511900473328819</v>
      </c>
    </row>
    <row r="317" spans="1:16">
      <c r="A317" s="56" t="s">
        <v>801</v>
      </c>
      <c r="B317" s="57" t="s">
        <v>1215</v>
      </c>
      <c r="C317" s="58">
        <v>10955</v>
      </c>
      <c r="D317" s="59">
        <v>29555</v>
      </c>
      <c r="E317" s="56">
        <f t="shared" si="32"/>
        <v>0.37066486212146843</v>
      </c>
      <c r="F317" s="60">
        <v>39876</v>
      </c>
      <c r="G317" s="60">
        <f t="shared" si="33"/>
        <v>14780.632041955676</v>
      </c>
      <c r="H317" s="61">
        <v>0.80210000000000015</v>
      </c>
      <c r="I317" s="62">
        <f t="shared" si="34"/>
        <v>11855.544960852651</v>
      </c>
      <c r="J317" s="62">
        <v>28504.639266912542</v>
      </c>
      <c r="K317" s="63">
        <f t="shared" si="35"/>
        <v>0.41591633031519415</v>
      </c>
      <c r="L317" s="61">
        <v>0.74510618625116276</v>
      </c>
      <c r="M317" s="60">
        <f t="shared" si="36"/>
        <v>29711.854282951364</v>
      </c>
      <c r="N317" s="60">
        <f t="shared" si="37"/>
        <v>12357.645400224916</v>
      </c>
      <c r="O317" s="61">
        <f t="shared" si="38"/>
        <v>0.8360701602710241</v>
      </c>
      <c r="P317" s="56">
        <f t="shared" si="39"/>
        <v>3.3970160271023953E-2</v>
      </c>
    </row>
    <row r="318" spans="1:16">
      <c r="A318" s="56" t="s">
        <v>801</v>
      </c>
      <c r="B318" s="57" t="s">
        <v>2388</v>
      </c>
      <c r="C318" s="58">
        <v>53</v>
      </c>
      <c r="D318" s="59">
        <v>29555</v>
      </c>
      <c r="E318" s="56">
        <f t="shared" si="32"/>
        <v>1.793266790729149E-3</v>
      </c>
      <c r="F318" s="60">
        <v>39876</v>
      </c>
      <c r="G318" s="60">
        <f t="shared" si="33"/>
        <v>71.508306547115552</v>
      </c>
      <c r="H318" s="61">
        <v>1</v>
      </c>
      <c r="I318" s="62">
        <f t="shared" si="34"/>
        <v>71.508306547115552</v>
      </c>
      <c r="J318" s="62">
        <v>28504.639266912542</v>
      </c>
      <c r="K318" s="63">
        <f t="shared" si="35"/>
        <v>2.5086550255038862E-3</v>
      </c>
      <c r="L318" s="61">
        <v>0.74510618625116276</v>
      </c>
      <c r="M318" s="60">
        <f t="shared" si="36"/>
        <v>29711.854282951364</v>
      </c>
      <c r="N318" s="60">
        <f t="shared" si="37"/>
        <v>74.536792563965108</v>
      </c>
      <c r="O318" s="61">
        <f t="shared" si="38"/>
        <v>1.0423515275788855</v>
      </c>
      <c r="P318" s="56">
        <f t="shared" si="39"/>
        <v>4.2351527578885495E-2</v>
      </c>
    </row>
    <row r="319" spans="1:16">
      <c r="A319" s="56" t="s">
        <v>801</v>
      </c>
      <c r="B319" s="57" t="s">
        <v>2237</v>
      </c>
      <c r="C319" s="58">
        <v>3490</v>
      </c>
      <c r="D319" s="59">
        <v>29555</v>
      </c>
      <c r="E319" s="56">
        <f t="shared" si="32"/>
        <v>0.11808492640839113</v>
      </c>
      <c r="F319" s="60">
        <v>39876</v>
      </c>
      <c r="G319" s="60">
        <f t="shared" si="33"/>
        <v>4708.754525461005</v>
      </c>
      <c r="H319" s="61">
        <v>0.54630000000000001</v>
      </c>
      <c r="I319" s="62">
        <f t="shared" si="34"/>
        <v>2572.392597259347</v>
      </c>
      <c r="J319" s="62">
        <v>28504.639266912542</v>
      </c>
      <c r="K319" s="63">
        <f t="shared" si="35"/>
        <v>9.0244699228497677E-2</v>
      </c>
      <c r="L319" s="61">
        <v>0.74510618625116276</v>
      </c>
      <c r="M319" s="60">
        <f t="shared" si="36"/>
        <v>29711.854282951364</v>
      </c>
      <c r="N319" s="60">
        <f t="shared" si="37"/>
        <v>2681.3373532858964</v>
      </c>
      <c r="O319" s="61">
        <f t="shared" si="38"/>
        <v>0.56943663951634493</v>
      </c>
      <c r="P319" s="56">
        <f t="shared" si="39"/>
        <v>2.3136639516344926E-2</v>
      </c>
    </row>
    <row r="320" spans="1:16">
      <c r="A320" s="56" t="s">
        <v>801</v>
      </c>
      <c r="B320" s="57" t="s">
        <v>803</v>
      </c>
      <c r="C320" s="58">
        <v>12413</v>
      </c>
      <c r="D320" s="59">
        <v>29555</v>
      </c>
      <c r="E320" s="56">
        <f t="shared" si="32"/>
        <v>0.41999661647775333</v>
      </c>
      <c r="F320" s="60">
        <v>39876</v>
      </c>
      <c r="G320" s="60">
        <f t="shared" si="33"/>
        <v>16747.785078666893</v>
      </c>
      <c r="H320" s="61">
        <v>0.69730000000000003</v>
      </c>
      <c r="I320" s="62">
        <f t="shared" si="34"/>
        <v>11678.230535354425</v>
      </c>
      <c r="J320" s="62">
        <v>28504.639266912542</v>
      </c>
      <c r="K320" s="63">
        <f t="shared" si="35"/>
        <v>0.40969578411435004</v>
      </c>
      <c r="L320" s="61">
        <v>0.74510618625116276</v>
      </c>
      <c r="M320" s="60">
        <f t="shared" si="36"/>
        <v>29711.854282951364</v>
      </c>
      <c r="N320" s="60">
        <f t="shared" si="37"/>
        <v>12172.821437945069</v>
      </c>
      <c r="O320" s="61">
        <f t="shared" si="38"/>
        <v>0.72683172018075681</v>
      </c>
      <c r="P320" s="56">
        <f t="shared" si="39"/>
        <v>2.9531720180756782E-2</v>
      </c>
    </row>
    <row r="321" spans="1:16">
      <c r="A321" s="56" t="s">
        <v>801</v>
      </c>
      <c r="B321" s="57" t="s">
        <v>2233</v>
      </c>
      <c r="C321" s="58">
        <v>2644</v>
      </c>
      <c r="D321" s="59">
        <v>29555</v>
      </c>
      <c r="E321" s="56">
        <f t="shared" si="32"/>
        <v>8.9460328201657932E-2</v>
      </c>
      <c r="F321" s="60">
        <v>39876</v>
      </c>
      <c r="G321" s="60">
        <f t="shared" si="33"/>
        <v>3567.3200473693119</v>
      </c>
      <c r="H321" s="61">
        <v>0.6523000000000001</v>
      </c>
      <c r="I321" s="62">
        <f t="shared" si="34"/>
        <v>2326.9628668990026</v>
      </c>
      <c r="J321" s="62">
        <v>28504.639266912542</v>
      </c>
      <c r="K321" s="63">
        <f t="shared" si="35"/>
        <v>8.163453131645422E-2</v>
      </c>
      <c r="L321" s="61">
        <v>0.74510618625116276</v>
      </c>
      <c r="M321" s="60">
        <f t="shared" si="36"/>
        <v>29711.854282951364</v>
      </c>
      <c r="N321" s="60">
        <f t="shared" si="37"/>
        <v>2425.5132989315175</v>
      </c>
      <c r="O321" s="61">
        <f t="shared" si="38"/>
        <v>0.67992590143970699</v>
      </c>
      <c r="P321" s="56">
        <f t="shared" si="39"/>
        <v>2.762590143970689E-2</v>
      </c>
    </row>
    <row r="322" spans="1:16">
      <c r="A322" s="56" t="s">
        <v>2175</v>
      </c>
      <c r="B322" s="57" t="s">
        <v>2176</v>
      </c>
      <c r="C322" s="58">
        <v>4682</v>
      </c>
      <c r="D322" s="59">
        <v>6438</v>
      </c>
      <c r="E322" s="56">
        <f t="shared" ref="E322:E385" si="40">C322/D322</f>
        <v>0.72724448586517554</v>
      </c>
      <c r="F322" s="60">
        <v>7817</v>
      </c>
      <c r="G322" s="60">
        <f t="shared" ref="G322:G385" si="41">E322*F322</f>
        <v>5684.8701460080774</v>
      </c>
      <c r="H322" s="61">
        <v>0.67680000000000007</v>
      </c>
      <c r="I322" s="62">
        <f t="shared" ref="I322:I385" si="42">G322*H322</f>
        <v>3847.5201148182673</v>
      </c>
      <c r="J322" s="62">
        <v>4944.0744987263133</v>
      </c>
      <c r="K322" s="63">
        <f t="shared" ref="K322:K385" si="43">I322/J322</f>
        <v>0.77820836150617489</v>
      </c>
      <c r="L322" s="61">
        <v>0.82612633973619432</v>
      </c>
      <c r="M322" s="60">
        <f t="shared" ref="M322:M385" si="44">L322*F322</f>
        <v>6457.8295977178313</v>
      </c>
      <c r="N322" s="60">
        <f t="shared" ref="N322:N385" si="45">M322*K322</f>
        <v>5025.5369901260738</v>
      </c>
      <c r="O322" s="61">
        <f t="shared" ref="O322:O385" si="46">N322/G322</f>
        <v>0.88401966290382406</v>
      </c>
      <c r="P322" s="56">
        <f t="shared" ref="P322:P385" si="47">O322-H322</f>
        <v>0.20721966290382399</v>
      </c>
    </row>
    <row r="323" spans="1:16">
      <c r="A323" s="56" t="s">
        <v>2175</v>
      </c>
      <c r="B323" s="57" t="s">
        <v>2187</v>
      </c>
      <c r="C323" s="58">
        <v>1756</v>
      </c>
      <c r="D323" s="59">
        <v>6438</v>
      </c>
      <c r="E323" s="56">
        <f t="shared" si="40"/>
        <v>0.27275551413482446</v>
      </c>
      <c r="F323" s="60">
        <v>7817</v>
      </c>
      <c r="G323" s="60">
        <f t="shared" si="41"/>
        <v>2132.129853991923</v>
      </c>
      <c r="H323" s="61">
        <v>0.51429999999999998</v>
      </c>
      <c r="I323" s="62">
        <f t="shared" si="42"/>
        <v>1096.554383908046</v>
      </c>
      <c r="J323" s="62">
        <v>4944.0744987263133</v>
      </c>
      <c r="K323" s="63">
        <f t="shared" si="43"/>
        <v>0.22179163849382511</v>
      </c>
      <c r="L323" s="61">
        <v>0.82612633973619432</v>
      </c>
      <c r="M323" s="60">
        <f t="shared" si="44"/>
        <v>6457.8295977178313</v>
      </c>
      <c r="N323" s="60">
        <f t="shared" si="45"/>
        <v>1432.2926075917574</v>
      </c>
      <c r="O323" s="61">
        <f t="shared" si="46"/>
        <v>0.67176612386441603</v>
      </c>
      <c r="P323" s="56">
        <f t="shared" si="47"/>
        <v>0.15746612386441605</v>
      </c>
    </row>
    <row r="324" spans="1:16">
      <c r="A324" s="56" t="s">
        <v>810</v>
      </c>
      <c r="B324" s="57" t="s">
        <v>1870</v>
      </c>
      <c r="C324" s="58">
        <v>5025</v>
      </c>
      <c r="D324" s="59">
        <v>102877</v>
      </c>
      <c r="E324" s="56">
        <f t="shared" si="40"/>
        <v>4.8844736918844833E-2</v>
      </c>
      <c r="F324" s="60">
        <v>125632</v>
      </c>
      <c r="G324" s="60">
        <f t="shared" si="41"/>
        <v>6136.4619885883139</v>
      </c>
      <c r="H324" s="61">
        <v>0.14430000000000001</v>
      </c>
      <c r="I324" s="62">
        <f t="shared" si="42"/>
        <v>885.49146495329376</v>
      </c>
      <c r="J324" s="62">
        <v>42142.884319441655</v>
      </c>
      <c r="K324" s="63">
        <f t="shared" si="43"/>
        <v>2.1011648330505762E-2</v>
      </c>
      <c r="L324" s="61">
        <v>0.47565704938029113</v>
      </c>
      <c r="M324" s="60">
        <f t="shared" si="44"/>
        <v>59757.746427744736</v>
      </c>
      <c r="N324" s="60">
        <f t="shared" si="45"/>
        <v>1255.6087529633094</v>
      </c>
      <c r="O324" s="61">
        <f t="shared" si="46"/>
        <v>0.2046144431919085</v>
      </c>
      <c r="P324" s="56">
        <f t="shared" si="47"/>
        <v>6.0314443191908484E-2</v>
      </c>
    </row>
    <row r="325" spans="1:16">
      <c r="A325" s="56" t="s">
        <v>810</v>
      </c>
      <c r="B325" s="57" t="s">
        <v>1295</v>
      </c>
      <c r="C325" s="58">
        <v>18166</v>
      </c>
      <c r="D325" s="59">
        <v>102877</v>
      </c>
      <c r="E325" s="56">
        <f t="shared" si="40"/>
        <v>0.17657979917765876</v>
      </c>
      <c r="F325" s="60">
        <v>125632</v>
      </c>
      <c r="G325" s="60">
        <f t="shared" si="41"/>
        <v>22184.073330287625</v>
      </c>
      <c r="H325" s="61">
        <v>0.33409999999999995</v>
      </c>
      <c r="I325" s="62">
        <f t="shared" si="42"/>
        <v>7411.6988996490945</v>
      </c>
      <c r="J325" s="62">
        <v>42142.884319441655</v>
      </c>
      <c r="K325" s="63">
        <f t="shared" si="43"/>
        <v>0.17587070793419513</v>
      </c>
      <c r="L325" s="61">
        <v>0.47565704938029113</v>
      </c>
      <c r="M325" s="60">
        <f t="shared" si="44"/>
        <v>59757.746427744736</v>
      </c>
      <c r="N325" s="60">
        <f t="shared" si="45"/>
        <v>10509.637168799587</v>
      </c>
      <c r="O325" s="61">
        <f t="shared" si="46"/>
        <v>0.47374695405694123</v>
      </c>
      <c r="P325" s="56">
        <f t="shared" si="47"/>
        <v>0.13964695405694127</v>
      </c>
    </row>
    <row r="326" spans="1:16">
      <c r="A326" s="56" t="s">
        <v>810</v>
      </c>
      <c r="B326" s="57" t="s">
        <v>812</v>
      </c>
      <c r="C326" s="58">
        <v>10880</v>
      </c>
      <c r="D326" s="59">
        <v>102877</v>
      </c>
      <c r="E326" s="56">
        <f t="shared" si="40"/>
        <v>0.10575736073174762</v>
      </c>
      <c r="F326" s="60">
        <v>125632</v>
      </c>
      <c r="G326" s="60">
        <f t="shared" si="41"/>
        <v>13286.508743450917</v>
      </c>
      <c r="H326" s="61">
        <v>0.50659999999999994</v>
      </c>
      <c r="I326" s="62">
        <f t="shared" si="42"/>
        <v>6730.9453294322338</v>
      </c>
      <c r="J326" s="62">
        <v>42142.884319441655</v>
      </c>
      <c r="K326" s="63">
        <f t="shared" si="43"/>
        <v>0.15971724380353022</v>
      </c>
      <c r="L326" s="61">
        <v>0.47565704938029113</v>
      </c>
      <c r="M326" s="60">
        <f t="shared" si="44"/>
        <v>59757.746427744736</v>
      </c>
      <c r="N326" s="60">
        <f t="shared" si="45"/>
        <v>9544.3425553496436</v>
      </c>
      <c r="O326" s="61">
        <f t="shared" si="46"/>
        <v>0.71834841941109373</v>
      </c>
      <c r="P326" s="56">
        <f t="shared" si="47"/>
        <v>0.21174841941109379</v>
      </c>
    </row>
    <row r="327" spans="1:16">
      <c r="A327" s="56" t="s">
        <v>810</v>
      </c>
      <c r="B327" s="57" t="s">
        <v>894</v>
      </c>
      <c r="C327" s="58">
        <v>19153</v>
      </c>
      <c r="D327" s="59">
        <v>102877</v>
      </c>
      <c r="E327" s="56">
        <f t="shared" si="40"/>
        <v>0.18617378033962886</v>
      </c>
      <c r="F327" s="60">
        <v>125632</v>
      </c>
      <c r="G327" s="60">
        <f t="shared" si="41"/>
        <v>23389.384371628254</v>
      </c>
      <c r="H327" s="61">
        <v>0.38810000000000006</v>
      </c>
      <c r="I327" s="62">
        <f t="shared" si="42"/>
        <v>9077.4200746289262</v>
      </c>
      <c r="J327" s="62">
        <v>42142.884319441655</v>
      </c>
      <c r="K327" s="63">
        <f t="shared" si="43"/>
        <v>0.21539626964833222</v>
      </c>
      <c r="L327" s="61">
        <v>0.47565704938029113</v>
      </c>
      <c r="M327" s="60">
        <f t="shared" si="44"/>
        <v>59757.746427744736</v>
      </c>
      <c r="N327" s="60">
        <f t="shared" si="45"/>
        <v>12871.595663127167</v>
      </c>
      <c r="O327" s="61">
        <f t="shared" si="46"/>
        <v>0.55031784755911084</v>
      </c>
      <c r="P327" s="56">
        <f t="shared" si="47"/>
        <v>0.16221784755911078</v>
      </c>
    </row>
    <row r="328" spans="1:16">
      <c r="A328" s="56" t="s">
        <v>810</v>
      </c>
      <c r="B328" s="57" t="s">
        <v>1319</v>
      </c>
      <c r="C328" s="58">
        <v>11588</v>
      </c>
      <c r="D328" s="59">
        <v>102877</v>
      </c>
      <c r="E328" s="56">
        <f t="shared" si="40"/>
        <v>0.11263936545583561</v>
      </c>
      <c r="F328" s="60">
        <v>125632</v>
      </c>
      <c r="G328" s="60">
        <f t="shared" si="41"/>
        <v>14151.10876094754</v>
      </c>
      <c r="H328" s="61">
        <v>0.34789999999999999</v>
      </c>
      <c r="I328" s="62">
        <f t="shared" si="42"/>
        <v>4923.1707379336485</v>
      </c>
      <c r="J328" s="62">
        <v>42142.884319441655</v>
      </c>
      <c r="K328" s="63">
        <f t="shared" si="43"/>
        <v>0.11682092522704851</v>
      </c>
      <c r="L328" s="61">
        <v>0.47565704938029113</v>
      </c>
      <c r="M328" s="60">
        <f t="shared" si="44"/>
        <v>59757.746427744736</v>
      </c>
      <c r="N328" s="60">
        <f t="shared" si="45"/>
        <v>6980.9552271724933</v>
      </c>
      <c r="O328" s="61">
        <f t="shared" si="46"/>
        <v>0.49331507128527347</v>
      </c>
      <c r="P328" s="56">
        <f t="shared" si="47"/>
        <v>0.14541507128527348</v>
      </c>
    </row>
    <row r="329" spans="1:16">
      <c r="A329" s="56" t="s">
        <v>810</v>
      </c>
      <c r="B329" s="57" t="s">
        <v>1090</v>
      </c>
      <c r="C329" s="58">
        <v>14144</v>
      </c>
      <c r="D329" s="59">
        <v>102877</v>
      </c>
      <c r="E329" s="56">
        <f t="shared" si="40"/>
        <v>0.1374845689512719</v>
      </c>
      <c r="F329" s="60">
        <v>125632</v>
      </c>
      <c r="G329" s="60">
        <f t="shared" si="41"/>
        <v>17272.46136648619</v>
      </c>
      <c r="H329" s="61">
        <v>0.2</v>
      </c>
      <c r="I329" s="62">
        <f t="shared" si="42"/>
        <v>3454.4922732972382</v>
      </c>
      <c r="J329" s="62">
        <v>42142.884319441655</v>
      </c>
      <c r="K329" s="63">
        <f t="shared" si="43"/>
        <v>8.1970950234737189E-2</v>
      </c>
      <c r="L329" s="61">
        <v>0.47565704938029113</v>
      </c>
      <c r="M329" s="60">
        <f t="shared" si="44"/>
        <v>59757.746427744736</v>
      </c>
      <c r="N329" s="60">
        <f t="shared" si="45"/>
        <v>4898.3992585687074</v>
      </c>
      <c r="O329" s="61">
        <f t="shared" si="46"/>
        <v>0.28359590185988703</v>
      </c>
      <c r="P329" s="56">
        <f t="shared" si="47"/>
        <v>8.3595901859887023E-2</v>
      </c>
    </row>
    <row r="330" spans="1:16">
      <c r="A330" s="56" t="s">
        <v>810</v>
      </c>
      <c r="B330" s="57" t="s">
        <v>922</v>
      </c>
      <c r="C330" s="58">
        <v>16049</v>
      </c>
      <c r="D330" s="59">
        <v>102877</v>
      </c>
      <c r="E330" s="56">
        <f t="shared" si="40"/>
        <v>0.15600182742498322</v>
      </c>
      <c r="F330" s="60">
        <v>125632</v>
      </c>
      <c r="G330" s="60">
        <f t="shared" si="41"/>
        <v>19598.821583055491</v>
      </c>
      <c r="H330" s="61">
        <v>0.37</v>
      </c>
      <c r="I330" s="62">
        <f t="shared" si="42"/>
        <v>7251.5639857305314</v>
      </c>
      <c r="J330" s="62">
        <v>42142.884319441655</v>
      </c>
      <c r="K330" s="63">
        <f t="shared" si="43"/>
        <v>0.17207089886785912</v>
      </c>
      <c r="L330" s="61">
        <v>0.47565704938029113</v>
      </c>
      <c r="M330" s="60">
        <f t="shared" si="44"/>
        <v>59757.746427744736</v>
      </c>
      <c r="N330" s="60">
        <f t="shared" si="45"/>
        <v>10282.569142139633</v>
      </c>
      <c r="O330" s="61">
        <f t="shared" si="46"/>
        <v>0.52465241844079091</v>
      </c>
      <c r="P330" s="56">
        <f t="shared" si="47"/>
        <v>0.15465241844079092</v>
      </c>
    </row>
    <row r="331" spans="1:16">
      <c r="A331" s="56" t="s">
        <v>810</v>
      </c>
      <c r="B331" s="57" t="s">
        <v>2351</v>
      </c>
      <c r="C331" s="58">
        <v>7872</v>
      </c>
      <c r="D331" s="59">
        <v>102877</v>
      </c>
      <c r="E331" s="56">
        <f t="shared" si="40"/>
        <v>7.6518561000029156E-2</v>
      </c>
      <c r="F331" s="60">
        <v>125632</v>
      </c>
      <c r="G331" s="60">
        <f t="shared" si="41"/>
        <v>9613.1798555556634</v>
      </c>
      <c r="H331" s="61">
        <v>0.2505</v>
      </c>
      <c r="I331" s="62">
        <f t="shared" si="42"/>
        <v>2408.1015538166935</v>
      </c>
      <c r="J331" s="62">
        <v>42142.884319441655</v>
      </c>
      <c r="K331" s="63">
        <f t="shared" si="43"/>
        <v>5.7141355953791967E-2</v>
      </c>
      <c r="L331" s="61">
        <v>0.47565704938029113</v>
      </c>
      <c r="M331" s="60">
        <f t="shared" si="44"/>
        <v>59757.746427744736</v>
      </c>
      <c r="N331" s="60">
        <f t="shared" si="45"/>
        <v>3414.6386596242023</v>
      </c>
      <c r="O331" s="61">
        <f t="shared" si="46"/>
        <v>0.35520386707950846</v>
      </c>
      <c r="P331" s="56">
        <f t="shared" si="47"/>
        <v>0.10470386707950846</v>
      </c>
    </row>
    <row r="332" spans="1:16">
      <c r="A332" s="56" t="s">
        <v>1564</v>
      </c>
      <c r="B332" s="57" t="s">
        <v>2295</v>
      </c>
      <c r="C332" s="58">
        <v>7815</v>
      </c>
      <c r="D332" s="59">
        <v>19045</v>
      </c>
      <c r="E332" s="56">
        <f t="shared" si="40"/>
        <v>0.41034392228931477</v>
      </c>
      <c r="F332" s="60">
        <v>22408</v>
      </c>
      <c r="G332" s="60">
        <f t="shared" si="41"/>
        <v>9194.9866106589652</v>
      </c>
      <c r="H332" s="61">
        <v>0.2117</v>
      </c>
      <c r="I332" s="62">
        <f t="shared" si="42"/>
        <v>1946.5786654765029</v>
      </c>
      <c r="J332" s="62">
        <v>6508.469312092413</v>
      </c>
      <c r="K332" s="63">
        <f t="shared" si="43"/>
        <v>0.29908394311084119</v>
      </c>
      <c r="L332" s="61">
        <v>0.46731597840006739</v>
      </c>
      <c r="M332" s="60">
        <f t="shared" si="44"/>
        <v>10471.616443988711</v>
      </c>
      <c r="N332" s="60">
        <f t="shared" si="45"/>
        <v>3131.8923368124688</v>
      </c>
      <c r="O332" s="61">
        <f t="shared" si="46"/>
        <v>0.3406086892157007</v>
      </c>
      <c r="P332" s="56">
        <f t="shared" si="47"/>
        <v>0.1289086892157007</v>
      </c>
    </row>
    <row r="333" spans="1:16">
      <c r="A333" s="56" t="s">
        <v>1564</v>
      </c>
      <c r="B333" s="57" t="s">
        <v>1566</v>
      </c>
      <c r="C333" s="58">
        <v>6556</v>
      </c>
      <c r="D333" s="59">
        <v>19045</v>
      </c>
      <c r="E333" s="56">
        <f t="shared" si="40"/>
        <v>0.34423733263323708</v>
      </c>
      <c r="F333" s="60">
        <v>22408</v>
      </c>
      <c r="G333" s="60">
        <f t="shared" si="41"/>
        <v>7713.6701496455762</v>
      </c>
      <c r="H333" s="61">
        <v>0.32920000000000005</v>
      </c>
      <c r="I333" s="62">
        <f t="shared" si="42"/>
        <v>2539.3402132633241</v>
      </c>
      <c r="J333" s="62">
        <v>6508.469312092413</v>
      </c>
      <c r="K333" s="63">
        <f t="shared" si="43"/>
        <v>0.39015935875204266</v>
      </c>
      <c r="L333" s="61">
        <v>0.46731597840006739</v>
      </c>
      <c r="M333" s="60">
        <f t="shared" si="44"/>
        <v>10471.616443988711</v>
      </c>
      <c r="N333" s="60">
        <f t="shared" si="45"/>
        <v>4085.5991568839804</v>
      </c>
      <c r="O333" s="61">
        <f t="shared" si="46"/>
        <v>0.52965696972039999</v>
      </c>
      <c r="P333" s="56">
        <f t="shared" si="47"/>
        <v>0.20045696972039995</v>
      </c>
    </row>
    <row r="334" spans="1:16">
      <c r="A334" s="56" t="s">
        <v>1564</v>
      </c>
      <c r="B334" s="57" t="s">
        <v>2349</v>
      </c>
      <c r="C334" s="58">
        <v>3341</v>
      </c>
      <c r="D334" s="59">
        <v>19045</v>
      </c>
      <c r="E334" s="56">
        <f t="shared" si="40"/>
        <v>0.17542662116040955</v>
      </c>
      <c r="F334" s="60">
        <v>22408</v>
      </c>
      <c r="G334" s="60">
        <f t="shared" si="41"/>
        <v>3930.9597269624574</v>
      </c>
      <c r="H334" s="61">
        <v>0.35700000000000004</v>
      </c>
      <c r="I334" s="62">
        <f t="shared" si="42"/>
        <v>1403.3526225255973</v>
      </c>
      <c r="J334" s="62">
        <v>6508.469312092413</v>
      </c>
      <c r="K334" s="63">
        <f t="shared" si="43"/>
        <v>0.21561945754560718</v>
      </c>
      <c r="L334" s="61">
        <v>0.46731597840006739</v>
      </c>
      <c r="M334" s="60">
        <f t="shared" si="44"/>
        <v>10471.616443988711</v>
      </c>
      <c r="N334" s="60">
        <f t="shared" si="45"/>
        <v>2257.8842572785061</v>
      </c>
      <c r="O334" s="61">
        <f t="shared" si="46"/>
        <v>0.57438498842704377</v>
      </c>
      <c r="P334" s="56">
        <f t="shared" si="47"/>
        <v>0.21738498842704373</v>
      </c>
    </row>
    <row r="335" spans="1:16">
      <c r="A335" s="56" t="s">
        <v>1564</v>
      </c>
      <c r="B335" s="57" t="s">
        <v>2417</v>
      </c>
      <c r="C335" s="58">
        <v>1333</v>
      </c>
      <c r="D335" s="59">
        <v>19045</v>
      </c>
      <c r="E335" s="56">
        <f t="shared" si="40"/>
        <v>6.9992123917038587E-2</v>
      </c>
      <c r="F335" s="60">
        <v>22408</v>
      </c>
      <c r="G335" s="60">
        <f t="shared" si="41"/>
        <v>1568.3835127330008</v>
      </c>
      <c r="H335" s="61">
        <v>0.39480000000000004</v>
      </c>
      <c r="I335" s="62">
        <f t="shared" si="42"/>
        <v>619.19781082698876</v>
      </c>
      <c r="J335" s="62">
        <v>6508.469312092413</v>
      </c>
      <c r="K335" s="63">
        <f t="shared" si="43"/>
        <v>9.5137240591508965E-2</v>
      </c>
      <c r="L335" s="61">
        <v>0.46731597840006739</v>
      </c>
      <c r="M335" s="60">
        <f t="shared" si="44"/>
        <v>10471.616443988711</v>
      </c>
      <c r="N335" s="60">
        <f t="shared" si="45"/>
        <v>996.2406930137555</v>
      </c>
      <c r="O335" s="61">
        <f t="shared" si="46"/>
        <v>0.6352022224957895</v>
      </c>
      <c r="P335" s="56">
        <f t="shared" si="47"/>
        <v>0.24040222249578946</v>
      </c>
    </row>
    <row r="336" spans="1:16">
      <c r="A336" s="56" t="s">
        <v>2538</v>
      </c>
      <c r="B336" s="57" t="s">
        <v>2540</v>
      </c>
      <c r="C336" s="58">
        <v>2581</v>
      </c>
      <c r="D336" s="59">
        <v>4243</v>
      </c>
      <c r="E336" s="56">
        <f t="shared" si="40"/>
        <v>0.60829601696912561</v>
      </c>
      <c r="F336" s="60">
        <v>9838</v>
      </c>
      <c r="G336" s="60">
        <f t="shared" si="41"/>
        <v>5984.4162149422573</v>
      </c>
      <c r="H336" s="61">
        <v>0.30580000000000002</v>
      </c>
      <c r="I336" s="62">
        <f t="shared" si="42"/>
        <v>1830.0344785293423</v>
      </c>
      <c r="J336" s="62">
        <v>2905.955071317464</v>
      </c>
      <c r="K336" s="63">
        <f t="shared" si="43"/>
        <v>0.62975319081573589</v>
      </c>
      <c r="L336" s="61">
        <v>0.39318086596517171</v>
      </c>
      <c r="M336" s="60">
        <f t="shared" si="44"/>
        <v>3868.1133593653594</v>
      </c>
      <c r="N336" s="60">
        <f t="shared" si="45"/>
        <v>2435.9567304973102</v>
      </c>
      <c r="O336" s="61">
        <f t="shared" si="46"/>
        <v>0.40705001841534083</v>
      </c>
      <c r="P336" s="56">
        <f t="shared" si="47"/>
        <v>0.10125001841534081</v>
      </c>
    </row>
    <row r="337" spans="1:16">
      <c r="A337" s="56" t="s">
        <v>2538</v>
      </c>
      <c r="B337" s="57" t="s">
        <v>2605</v>
      </c>
      <c r="C337" s="58">
        <v>1662</v>
      </c>
      <c r="D337" s="59">
        <v>4243</v>
      </c>
      <c r="E337" s="56">
        <f t="shared" si="40"/>
        <v>0.39170398303087439</v>
      </c>
      <c r="F337" s="60">
        <v>9838</v>
      </c>
      <c r="G337" s="60">
        <f t="shared" si="41"/>
        <v>3853.5837850577423</v>
      </c>
      <c r="H337" s="61">
        <v>0.2792</v>
      </c>
      <c r="I337" s="62">
        <f t="shared" si="42"/>
        <v>1075.9205927881217</v>
      </c>
      <c r="J337" s="62">
        <v>2905.955071317464</v>
      </c>
      <c r="K337" s="63">
        <f t="shared" si="43"/>
        <v>0.37024680918426411</v>
      </c>
      <c r="L337" s="61">
        <v>0.39318086596517171</v>
      </c>
      <c r="M337" s="60">
        <f t="shared" si="44"/>
        <v>3868.1133593653594</v>
      </c>
      <c r="N337" s="60">
        <f t="shared" si="45"/>
        <v>1432.156628868049</v>
      </c>
      <c r="O337" s="61">
        <f t="shared" si="46"/>
        <v>0.37164278986776705</v>
      </c>
      <c r="P337" s="56">
        <f t="shared" si="47"/>
        <v>9.244278986776705E-2</v>
      </c>
    </row>
    <row r="338" spans="1:16">
      <c r="A338" s="56" t="s">
        <v>2153</v>
      </c>
      <c r="B338" s="57" t="s">
        <v>2312</v>
      </c>
      <c r="C338" s="58">
        <v>8052</v>
      </c>
      <c r="D338" s="59">
        <v>22897</v>
      </c>
      <c r="E338" s="56">
        <f t="shared" si="40"/>
        <v>0.35166178975411627</v>
      </c>
      <c r="F338" s="60">
        <v>26742</v>
      </c>
      <c r="G338" s="60">
        <f t="shared" si="41"/>
        <v>9404.139581604577</v>
      </c>
      <c r="H338" s="61">
        <v>0.3175</v>
      </c>
      <c r="I338" s="62">
        <f t="shared" si="42"/>
        <v>2985.8143171594534</v>
      </c>
      <c r="J338" s="62">
        <v>10117.506403284273</v>
      </c>
      <c r="K338" s="63">
        <f t="shared" si="43"/>
        <v>0.29511365727331978</v>
      </c>
      <c r="L338" s="61">
        <v>0.53378578494190954</v>
      </c>
      <c r="M338" s="60">
        <f t="shared" si="44"/>
        <v>14274.499460916544</v>
      </c>
      <c r="N338" s="60">
        <f t="shared" si="45"/>
        <v>4212.5997416571126</v>
      </c>
      <c r="O338" s="61">
        <f t="shared" si="46"/>
        <v>0.44795163928631732</v>
      </c>
      <c r="P338" s="56">
        <f t="shared" si="47"/>
        <v>0.13045163928631731</v>
      </c>
    </row>
    <row r="339" spans="1:16">
      <c r="A339" s="56" t="s">
        <v>2153</v>
      </c>
      <c r="B339" s="57" t="s">
        <v>2402</v>
      </c>
      <c r="C339" s="58">
        <v>2547</v>
      </c>
      <c r="D339" s="59">
        <v>22897</v>
      </c>
      <c r="E339" s="56">
        <f t="shared" si="40"/>
        <v>0.11123727999301218</v>
      </c>
      <c r="F339" s="60">
        <v>26742</v>
      </c>
      <c r="G339" s="60">
        <f t="shared" si="41"/>
        <v>2974.7073415731315</v>
      </c>
      <c r="H339" s="61">
        <v>0.25619999999999998</v>
      </c>
      <c r="I339" s="62">
        <f t="shared" si="42"/>
        <v>762.12002091103625</v>
      </c>
      <c r="J339" s="62">
        <v>10117.506403284273</v>
      </c>
      <c r="K339" s="63">
        <f t="shared" si="43"/>
        <v>7.5326863214402545E-2</v>
      </c>
      <c r="L339" s="61">
        <v>0.53378578494190954</v>
      </c>
      <c r="M339" s="60">
        <f t="shared" si="44"/>
        <v>14274.499460916544</v>
      </c>
      <c r="N339" s="60">
        <f t="shared" si="45"/>
        <v>1075.2532683465233</v>
      </c>
      <c r="O339" s="61">
        <f t="shared" si="46"/>
        <v>0.36146522829969924</v>
      </c>
      <c r="P339" s="56">
        <f t="shared" si="47"/>
        <v>0.10526522829969925</v>
      </c>
    </row>
    <row r="340" spans="1:16">
      <c r="A340" s="56" t="s">
        <v>2153</v>
      </c>
      <c r="B340" s="57" t="s">
        <v>2562</v>
      </c>
      <c r="C340" s="58">
        <v>2112</v>
      </c>
      <c r="D340" s="59">
        <v>22897</v>
      </c>
      <c r="E340" s="56">
        <f t="shared" si="40"/>
        <v>9.2239157968292795E-2</v>
      </c>
      <c r="F340" s="60">
        <v>26742</v>
      </c>
      <c r="G340" s="60">
        <f t="shared" si="41"/>
        <v>2466.6595623880858</v>
      </c>
      <c r="H340" s="61">
        <v>0.26280000000000003</v>
      </c>
      <c r="I340" s="62">
        <f t="shared" si="42"/>
        <v>648.23813299558901</v>
      </c>
      <c r="J340" s="62">
        <v>10117.506403284273</v>
      </c>
      <c r="K340" s="63">
        <f t="shared" si="43"/>
        <v>6.4070938742886538E-2</v>
      </c>
      <c r="L340" s="61">
        <v>0.53378578494190954</v>
      </c>
      <c r="M340" s="60">
        <f t="shared" si="44"/>
        <v>14274.499460916544</v>
      </c>
      <c r="N340" s="60">
        <f t="shared" si="45"/>
        <v>914.58058054575076</v>
      </c>
      <c r="O340" s="61">
        <f t="shared" si="46"/>
        <v>0.37077697891163525</v>
      </c>
      <c r="P340" s="56">
        <f t="shared" si="47"/>
        <v>0.10797697891163521</v>
      </c>
    </row>
    <row r="341" spans="1:16">
      <c r="A341" s="56" t="s">
        <v>2153</v>
      </c>
      <c r="B341" s="57" t="s">
        <v>2428</v>
      </c>
      <c r="C341" s="58">
        <v>2217</v>
      </c>
      <c r="D341" s="59">
        <v>22897</v>
      </c>
      <c r="E341" s="56">
        <f t="shared" si="40"/>
        <v>9.6824911560466437E-2</v>
      </c>
      <c r="F341" s="60">
        <v>26742</v>
      </c>
      <c r="G341" s="60">
        <f t="shared" si="41"/>
        <v>2589.2917849499936</v>
      </c>
      <c r="H341" s="61">
        <v>0.6673</v>
      </c>
      <c r="I341" s="62">
        <f t="shared" si="42"/>
        <v>1727.8344080971308</v>
      </c>
      <c r="J341" s="62">
        <v>10117.506403284273</v>
      </c>
      <c r="K341" s="63">
        <f t="shared" si="43"/>
        <v>0.17077670517077739</v>
      </c>
      <c r="L341" s="61">
        <v>0.53378578494190954</v>
      </c>
      <c r="M341" s="60">
        <f t="shared" si="44"/>
        <v>14274.499460916544</v>
      </c>
      <c r="N341" s="60">
        <f t="shared" si="45"/>
        <v>2437.7519858973656</v>
      </c>
      <c r="O341" s="61">
        <f t="shared" si="46"/>
        <v>0.94147442171892781</v>
      </c>
      <c r="P341" s="56">
        <f t="shared" si="47"/>
        <v>0.27417442171892781</v>
      </c>
    </row>
    <row r="342" spans="1:16">
      <c r="A342" s="56" t="s">
        <v>2153</v>
      </c>
      <c r="B342" s="57" t="s">
        <v>2588</v>
      </c>
      <c r="C342" s="58">
        <v>2512</v>
      </c>
      <c r="D342" s="59">
        <v>22897</v>
      </c>
      <c r="E342" s="56">
        <f t="shared" si="40"/>
        <v>0.10970869546228763</v>
      </c>
      <c r="F342" s="60">
        <v>26742</v>
      </c>
      <c r="G342" s="60">
        <f t="shared" si="41"/>
        <v>2933.8299340524959</v>
      </c>
      <c r="H342" s="61">
        <v>0.28000000000000003</v>
      </c>
      <c r="I342" s="62">
        <f t="shared" si="42"/>
        <v>821.47238153469891</v>
      </c>
      <c r="J342" s="62">
        <v>10117.506403284273</v>
      </c>
      <c r="K342" s="63">
        <f t="shared" si="43"/>
        <v>8.1193166457303984E-2</v>
      </c>
      <c r="L342" s="61">
        <v>0.53378578494190954</v>
      </c>
      <c r="M342" s="60">
        <f t="shared" si="44"/>
        <v>14274.499460916544</v>
      </c>
      <c r="N342" s="60">
        <f t="shared" si="45"/>
        <v>1158.991810824893</v>
      </c>
      <c r="O342" s="61">
        <f t="shared" si="46"/>
        <v>0.39504396535486258</v>
      </c>
      <c r="P342" s="56">
        <f t="shared" si="47"/>
        <v>0.11504396535486255</v>
      </c>
    </row>
    <row r="343" spans="1:16">
      <c r="A343" s="56" t="s">
        <v>2153</v>
      </c>
      <c r="B343" s="57" t="s">
        <v>2155</v>
      </c>
      <c r="C343" s="58">
        <v>5457</v>
      </c>
      <c r="D343" s="59">
        <v>22897</v>
      </c>
      <c r="E343" s="56">
        <f t="shared" si="40"/>
        <v>0.23832816526182468</v>
      </c>
      <c r="F343" s="60">
        <v>26742</v>
      </c>
      <c r="G343" s="60">
        <f t="shared" si="41"/>
        <v>6373.3717954317153</v>
      </c>
      <c r="H343" s="61">
        <v>0.49769999999999998</v>
      </c>
      <c r="I343" s="62">
        <f t="shared" si="42"/>
        <v>3172.0271425863648</v>
      </c>
      <c r="J343" s="62">
        <v>10117.506403284273</v>
      </c>
      <c r="K343" s="63">
        <f t="shared" si="43"/>
        <v>0.31351866914130977</v>
      </c>
      <c r="L343" s="61">
        <v>0.53378578494190954</v>
      </c>
      <c r="M343" s="60">
        <f t="shared" si="44"/>
        <v>14274.499460916544</v>
      </c>
      <c r="N343" s="60">
        <f t="shared" si="45"/>
        <v>4475.3220736448984</v>
      </c>
      <c r="O343" s="61">
        <f t="shared" si="46"/>
        <v>0.70219064841826817</v>
      </c>
      <c r="P343" s="56">
        <f t="shared" si="47"/>
        <v>0.20449064841826819</v>
      </c>
    </row>
    <row r="344" spans="1:16">
      <c r="A344" s="56" t="s">
        <v>1260</v>
      </c>
      <c r="B344" s="57" t="s">
        <v>1262</v>
      </c>
      <c r="C344" s="58">
        <v>10874</v>
      </c>
      <c r="D344" s="59">
        <v>10874</v>
      </c>
      <c r="E344" s="56">
        <f t="shared" si="40"/>
        <v>1</v>
      </c>
      <c r="F344" s="60">
        <v>12726</v>
      </c>
      <c r="G344" s="60">
        <f t="shared" si="41"/>
        <v>12726</v>
      </c>
      <c r="H344" s="61">
        <v>0.32579999999999998</v>
      </c>
      <c r="I344" s="62">
        <f t="shared" si="42"/>
        <v>4146.1307999999999</v>
      </c>
      <c r="J344" s="62">
        <v>4146.1307999999999</v>
      </c>
      <c r="K344" s="63">
        <f t="shared" si="43"/>
        <v>1</v>
      </c>
      <c r="L344" s="61">
        <v>0.46116741181901244</v>
      </c>
      <c r="M344" s="60">
        <f t="shared" si="44"/>
        <v>5868.816482808752</v>
      </c>
      <c r="N344" s="60">
        <f t="shared" si="45"/>
        <v>5868.816482808752</v>
      </c>
      <c r="O344" s="61">
        <f t="shared" si="46"/>
        <v>0.46116741181901244</v>
      </c>
      <c r="P344" s="56">
        <f t="shared" si="47"/>
        <v>0.13536741181901246</v>
      </c>
    </row>
    <row r="345" spans="1:16">
      <c r="A345" s="56" t="s">
        <v>428</v>
      </c>
      <c r="B345" s="57" t="s">
        <v>541</v>
      </c>
      <c r="C345" s="58">
        <v>60158</v>
      </c>
      <c r="D345" s="59">
        <v>239444</v>
      </c>
      <c r="E345" s="56">
        <f t="shared" si="40"/>
        <v>0.25124037353201584</v>
      </c>
      <c r="F345" s="60">
        <v>288381</v>
      </c>
      <c r="G345" s="60">
        <f t="shared" si="41"/>
        <v>72452.950159536253</v>
      </c>
      <c r="H345" s="61">
        <v>0.15040000000000001</v>
      </c>
      <c r="I345" s="62">
        <f t="shared" si="42"/>
        <v>10896.923703994253</v>
      </c>
      <c r="J345" s="62">
        <v>52420.696668777251</v>
      </c>
      <c r="K345" s="63">
        <f t="shared" si="43"/>
        <v>0.20787445410821229</v>
      </c>
      <c r="L345" s="61">
        <v>0.34010494240290845</v>
      </c>
      <c r="M345" s="60">
        <f t="shared" si="44"/>
        <v>98079.803395093142</v>
      </c>
      <c r="N345" s="60">
        <f t="shared" si="45"/>
        <v>20388.285589795774</v>
      </c>
      <c r="O345" s="61">
        <f t="shared" si="46"/>
        <v>0.28140035077801823</v>
      </c>
      <c r="P345" s="56">
        <f t="shared" si="47"/>
        <v>0.13100035077801822</v>
      </c>
    </row>
    <row r="346" spans="1:16">
      <c r="A346" s="56" t="s">
        <v>428</v>
      </c>
      <c r="B346" s="57" t="s">
        <v>440</v>
      </c>
      <c r="C346" s="58">
        <v>68142</v>
      </c>
      <c r="D346" s="59">
        <v>239444</v>
      </c>
      <c r="E346" s="56">
        <f t="shared" si="40"/>
        <v>0.28458428693139104</v>
      </c>
      <c r="F346" s="60">
        <v>288381</v>
      </c>
      <c r="G346" s="60">
        <f t="shared" si="41"/>
        <v>82068.701249561476</v>
      </c>
      <c r="H346" s="61">
        <v>0.22500000000000001</v>
      </c>
      <c r="I346" s="62">
        <f t="shared" si="42"/>
        <v>18465.457781151334</v>
      </c>
      <c r="J346" s="62">
        <v>52420.696668777251</v>
      </c>
      <c r="K346" s="63">
        <f t="shared" si="43"/>
        <v>0.35225510064900961</v>
      </c>
      <c r="L346" s="61">
        <v>0.34010494240290845</v>
      </c>
      <c r="M346" s="60">
        <f t="shared" si="44"/>
        <v>98079.803395093142</v>
      </c>
      <c r="N346" s="60">
        <f t="shared" si="45"/>
        <v>34549.11101657361</v>
      </c>
      <c r="O346" s="61">
        <f t="shared" si="46"/>
        <v>0.42097791838466819</v>
      </c>
      <c r="P346" s="56">
        <f t="shared" si="47"/>
        <v>0.19597791838466819</v>
      </c>
    </row>
    <row r="347" spans="1:16">
      <c r="A347" s="56" t="s">
        <v>428</v>
      </c>
      <c r="B347" s="57" t="s">
        <v>430</v>
      </c>
      <c r="C347" s="58">
        <v>95829</v>
      </c>
      <c r="D347" s="59">
        <v>239444</v>
      </c>
      <c r="E347" s="56">
        <f t="shared" si="40"/>
        <v>0.40021466397153405</v>
      </c>
      <c r="F347" s="60">
        <v>288381</v>
      </c>
      <c r="G347" s="60">
        <f t="shared" si="41"/>
        <v>115414.30501077496</v>
      </c>
      <c r="H347" s="61">
        <v>0.16099999999999998</v>
      </c>
      <c r="I347" s="62">
        <f t="shared" si="42"/>
        <v>18581.703106734767</v>
      </c>
      <c r="J347" s="62">
        <v>52420.696668777251</v>
      </c>
      <c r="K347" s="63">
        <f t="shared" si="43"/>
        <v>0.35447264701848913</v>
      </c>
      <c r="L347" s="61">
        <v>0.34010494240290845</v>
      </c>
      <c r="M347" s="60">
        <f t="shared" si="44"/>
        <v>98079.803395093142</v>
      </c>
      <c r="N347" s="60">
        <f t="shared" si="45"/>
        <v>34766.60752851166</v>
      </c>
      <c r="O347" s="61">
        <f t="shared" si="46"/>
        <v>0.30123308826636253</v>
      </c>
      <c r="P347" s="56">
        <f t="shared" si="47"/>
        <v>0.14023308826636255</v>
      </c>
    </row>
    <row r="348" spans="1:16">
      <c r="A348" s="56" t="s">
        <v>428</v>
      </c>
      <c r="B348" s="57" t="s">
        <v>1895</v>
      </c>
      <c r="C348" s="58">
        <v>15315</v>
      </c>
      <c r="D348" s="59">
        <v>239444</v>
      </c>
      <c r="E348" s="56">
        <f t="shared" si="40"/>
        <v>6.396067556505905E-2</v>
      </c>
      <c r="F348" s="60">
        <v>288381</v>
      </c>
      <c r="G348" s="60">
        <f t="shared" si="41"/>
        <v>18445.043580127294</v>
      </c>
      <c r="H348" s="61">
        <v>0.2427</v>
      </c>
      <c r="I348" s="62">
        <f t="shared" si="42"/>
        <v>4476.612076896894</v>
      </c>
      <c r="J348" s="62">
        <v>52420.696668777251</v>
      </c>
      <c r="K348" s="63">
        <f t="shared" si="43"/>
        <v>8.5397798224288918E-2</v>
      </c>
      <c r="L348" s="61">
        <v>0.34010494240290845</v>
      </c>
      <c r="M348" s="60">
        <f t="shared" si="44"/>
        <v>98079.803395093142</v>
      </c>
      <c r="N348" s="60">
        <f t="shared" si="45"/>
        <v>8375.7992602120921</v>
      </c>
      <c r="O348" s="61">
        <f t="shared" si="46"/>
        <v>0.45409484796426208</v>
      </c>
      <c r="P348" s="56">
        <f t="shared" si="47"/>
        <v>0.21139484796426208</v>
      </c>
    </row>
    <row r="349" spans="1:16">
      <c r="A349" s="56" t="s">
        <v>814</v>
      </c>
      <c r="B349" s="57" t="s">
        <v>816</v>
      </c>
      <c r="C349" s="58">
        <v>29461</v>
      </c>
      <c r="D349" s="59">
        <v>41510</v>
      </c>
      <c r="E349" s="56">
        <f t="shared" si="40"/>
        <v>0.70973259455552884</v>
      </c>
      <c r="F349" s="60">
        <v>48629</v>
      </c>
      <c r="G349" s="60">
        <f t="shared" si="41"/>
        <v>34513.58634064081</v>
      </c>
      <c r="H349" s="61">
        <v>0.2258</v>
      </c>
      <c r="I349" s="62">
        <f t="shared" si="42"/>
        <v>7793.1677957166949</v>
      </c>
      <c r="J349" s="62">
        <v>10343.718194637437</v>
      </c>
      <c r="K349" s="63">
        <f t="shared" si="43"/>
        <v>0.75342035127725726</v>
      </c>
      <c r="L349" s="61">
        <v>0.39685229071711597</v>
      </c>
      <c r="M349" s="60">
        <f t="shared" si="44"/>
        <v>19298.530045282634</v>
      </c>
      <c r="N349" s="60">
        <f t="shared" si="45"/>
        <v>14539.905285851546</v>
      </c>
      <c r="O349" s="61">
        <f t="shared" si="46"/>
        <v>0.42128062677538558</v>
      </c>
      <c r="P349" s="56">
        <f t="shared" si="47"/>
        <v>0.19548062677538558</v>
      </c>
    </row>
    <row r="350" spans="1:16">
      <c r="A350" s="56" t="s">
        <v>814</v>
      </c>
      <c r="B350" s="57" t="s">
        <v>2617</v>
      </c>
      <c r="C350" s="58">
        <v>1563</v>
      </c>
      <c r="D350" s="59">
        <v>41510</v>
      </c>
      <c r="E350" s="56">
        <f t="shared" si="40"/>
        <v>3.7653577451216572E-2</v>
      </c>
      <c r="F350" s="60">
        <v>48629</v>
      </c>
      <c r="G350" s="60">
        <f t="shared" si="41"/>
        <v>1831.0558178752106</v>
      </c>
      <c r="H350" s="61">
        <v>0.16789999999999999</v>
      </c>
      <c r="I350" s="62">
        <f t="shared" si="42"/>
        <v>307.43427182124782</v>
      </c>
      <c r="J350" s="62">
        <v>10343.718194637437</v>
      </c>
      <c r="K350" s="63">
        <f t="shared" si="43"/>
        <v>2.9721833680719668E-2</v>
      </c>
      <c r="L350" s="61">
        <v>0.39685229071711597</v>
      </c>
      <c r="M350" s="60">
        <f t="shared" si="44"/>
        <v>19298.530045282634</v>
      </c>
      <c r="N350" s="60">
        <f t="shared" si="45"/>
        <v>573.58770028826189</v>
      </c>
      <c r="O350" s="61">
        <f t="shared" si="46"/>
        <v>0.31325516933386727</v>
      </c>
      <c r="P350" s="56">
        <f t="shared" si="47"/>
        <v>0.14535516933386727</v>
      </c>
    </row>
    <row r="351" spans="1:16">
      <c r="A351" s="56" t="s">
        <v>814</v>
      </c>
      <c r="B351" s="57" t="s">
        <v>2736</v>
      </c>
      <c r="C351" s="58">
        <v>833</v>
      </c>
      <c r="D351" s="59">
        <v>41510</v>
      </c>
      <c r="E351" s="56">
        <f t="shared" si="40"/>
        <v>2.0067453625632378E-2</v>
      </c>
      <c r="F351" s="60">
        <v>48629</v>
      </c>
      <c r="G351" s="60">
        <f t="shared" si="41"/>
        <v>975.86020236087688</v>
      </c>
      <c r="H351" s="61">
        <v>0.25490000000000002</v>
      </c>
      <c r="I351" s="62">
        <f t="shared" si="42"/>
        <v>248.74676558178754</v>
      </c>
      <c r="J351" s="62">
        <v>10343.718194637437</v>
      </c>
      <c r="K351" s="63">
        <f t="shared" si="43"/>
        <v>2.4048099619607483E-2</v>
      </c>
      <c r="L351" s="61">
        <v>0.39685229071711597</v>
      </c>
      <c r="M351" s="60">
        <f t="shared" si="44"/>
        <v>19298.530045282634</v>
      </c>
      <c r="N351" s="60">
        <f t="shared" si="45"/>
        <v>464.09297304094491</v>
      </c>
      <c r="O351" s="61">
        <f t="shared" si="46"/>
        <v>0.47557321419417975</v>
      </c>
      <c r="P351" s="56">
        <f t="shared" si="47"/>
        <v>0.22067321419417973</v>
      </c>
    </row>
    <row r="352" spans="1:16">
      <c r="A352" s="56" t="s">
        <v>814</v>
      </c>
      <c r="B352" s="57" t="s">
        <v>1856</v>
      </c>
      <c r="C352" s="58">
        <v>7923</v>
      </c>
      <c r="D352" s="59">
        <v>41510</v>
      </c>
      <c r="E352" s="56">
        <f t="shared" si="40"/>
        <v>0.190869669959046</v>
      </c>
      <c r="F352" s="60">
        <v>48629</v>
      </c>
      <c r="G352" s="60">
        <f t="shared" si="41"/>
        <v>9281.8011804384478</v>
      </c>
      <c r="H352" s="61">
        <v>0.14980000000000002</v>
      </c>
      <c r="I352" s="62">
        <f t="shared" si="42"/>
        <v>1390.4138168296797</v>
      </c>
      <c r="J352" s="62">
        <v>10343.718194637437</v>
      </c>
      <c r="K352" s="63">
        <f t="shared" si="43"/>
        <v>0.13442108443659276</v>
      </c>
      <c r="L352" s="61">
        <v>0.39685229071711597</v>
      </c>
      <c r="M352" s="60">
        <f t="shared" si="44"/>
        <v>19298.530045282634</v>
      </c>
      <c r="N352" s="60">
        <f t="shared" si="45"/>
        <v>2594.1293367190592</v>
      </c>
      <c r="O352" s="61">
        <f t="shared" si="46"/>
        <v>0.27948555310430806</v>
      </c>
      <c r="P352" s="56">
        <f t="shared" si="47"/>
        <v>0.12968555310430804</v>
      </c>
    </row>
    <row r="353" spans="1:16">
      <c r="A353" s="56" t="s">
        <v>814</v>
      </c>
      <c r="B353" s="57" t="s">
        <v>2489</v>
      </c>
      <c r="C353" s="58">
        <v>1730</v>
      </c>
      <c r="D353" s="59">
        <v>41510</v>
      </c>
      <c r="E353" s="56">
        <f t="shared" si="40"/>
        <v>4.1676704408576244E-2</v>
      </c>
      <c r="F353" s="60">
        <v>48629</v>
      </c>
      <c r="G353" s="60">
        <f t="shared" si="41"/>
        <v>2026.6964586846541</v>
      </c>
      <c r="H353" s="61">
        <v>0.29799999999999999</v>
      </c>
      <c r="I353" s="62">
        <f t="shared" si="42"/>
        <v>603.95554468802686</v>
      </c>
      <c r="J353" s="62">
        <v>10343.718194637437</v>
      </c>
      <c r="K353" s="63">
        <f t="shared" si="43"/>
        <v>5.8388630985822837E-2</v>
      </c>
      <c r="L353" s="61">
        <v>0.39685229071711597</v>
      </c>
      <c r="M353" s="60">
        <f t="shared" si="44"/>
        <v>19298.530045282634</v>
      </c>
      <c r="N353" s="60">
        <f t="shared" si="45"/>
        <v>1126.8147493828226</v>
      </c>
      <c r="O353" s="61">
        <f t="shared" si="46"/>
        <v>0.55598594676290913</v>
      </c>
      <c r="P353" s="56">
        <f t="shared" si="47"/>
        <v>0.25798594676290915</v>
      </c>
    </row>
    <row r="354" spans="1:16">
      <c r="A354" s="56" t="s">
        <v>818</v>
      </c>
      <c r="B354" s="57" t="s">
        <v>820</v>
      </c>
      <c r="C354" s="58">
        <v>23388</v>
      </c>
      <c r="D354" s="59">
        <v>23388</v>
      </c>
      <c r="E354" s="56">
        <f t="shared" si="40"/>
        <v>1</v>
      </c>
      <c r="F354" s="60">
        <v>27676</v>
      </c>
      <c r="G354" s="60">
        <f t="shared" si="41"/>
        <v>27676</v>
      </c>
      <c r="H354" s="61">
        <v>0.2402</v>
      </c>
      <c r="I354" s="62">
        <f t="shared" si="42"/>
        <v>6647.7752</v>
      </c>
      <c r="J354" s="62">
        <v>6647.7752</v>
      </c>
      <c r="K354" s="63">
        <f t="shared" si="43"/>
        <v>1</v>
      </c>
      <c r="L354" s="61">
        <v>0.45033128476583556</v>
      </c>
      <c r="M354" s="60">
        <f t="shared" si="44"/>
        <v>12463.368637179265</v>
      </c>
      <c r="N354" s="60">
        <f t="shared" si="45"/>
        <v>12463.368637179265</v>
      </c>
      <c r="O354" s="61">
        <f t="shared" si="46"/>
        <v>0.45033128476583556</v>
      </c>
      <c r="P354" s="56">
        <f t="shared" si="47"/>
        <v>0.21013128476583556</v>
      </c>
    </row>
    <row r="355" spans="1:16">
      <c r="A355" s="56" t="s">
        <v>1916</v>
      </c>
      <c r="B355" s="57" t="s">
        <v>1918</v>
      </c>
      <c r="C355" s="58">
        <v>6978</v>
      </c>
      <c r="D355" s="59">
        <v>9944</v>
      </c>
      <c r="E355" s="56">
        <f t="shared" si="40"/>
        <v>0.70172968624296062</v>
      </c>
      <c r="F355" s="60">
        <v>11744</v>
      </c>
      <c r="G355" s="60">
        <f t="shared" si="41"/>
        <v>8241.1134352373301</v>
      </c>
      <c r="H355" s="61">
        <v>0.75849999999999995</v>
      </c>
      <c r="I355" s="62">
        <f t="shared" si="42"/>
        <v>6250.8845406275141</v>
      </c>
      <c r="J355" s="62">
        <v>8634.2630857602562</v>
      </c>
      <c r="K355" s="63">
        <f t="shared" si="43"/>
        <v>0.72396271442510918</v>
      </c>
      <c r="L355" s="61">
        <v>0.72807173082847965</v>
      </c>
      <c r="M355" s="60">
        <f t="shared" si="44"/>
        <v>8550.4744068496657</v>
      </c>
      <c r="N355" s="60">
        <f t="shared" si="45"/>
        <v>6190.2246612053095</v>
      </c>
      <c r="O355" s="61">
        <f t="shared" si="46"/>
        <v>0.75113935875911675</v>
      </c>
      <c r="P355" s="56">
        <f t="shared" si="47"/>
        <v>-7.3606412408832034E-3</v>
      </c>
    </row>
    <row r="356" spans="1:16">
      <c r="A356" s="56" t="s">
        <v>1916</v>
      </c>
      <c r="B356" s="57" t="s">
        <v>2741</v>
      </c>
      <c r="C356" s="58">
        <v>172</v>
      </c>
      <c r="D356" s="59">
        <v>9944</v>
      </c>
      <c r="E356" s="56">
        <f t="shared" si="40"/>
        <v>1.7296862429605792E-2</v>
      </c>
      <c r="F356" s="60">
        <v>11744</v>
      </c>
      <c r="G356" s="60">
        <f t="shared" si="41"/>
        <v>203.13435237329043</v>
      </c>
      <c r="H356" s="61">
        <v>0.77280000000000004</v>
      </c>
      <c r="I356" s="62">
        <f t="shared" si="42"/>
        <v>156.98222751407886</v>
      </c>
      <c r="J356" s="62">
        <v>8634.2630857602562</v>
      </c>
      <c r="K356" s="63">
        <f t="shared" si="43"/>
        <v>1.8181311590212728E-2</v>
      </c>
      <c r="L356" s="61">
        <v>0.72807173082847965</v>
      </c>
      <c r="M356" s="60">
        <f t="shared" si="44"/>
        <v>8550.4744068496657</v>
      </c>
      <c r="N356" s="60">
        <f t="shared" si="45"/>
        <v>155.45883943507312</v>
      </c>
      <c r="O356" s="61">
        <f t="shared" si="46"/>
        <v>0.76530058859465455</v>
      </c>
      <c r="P356" s="56">
        <f t="shared" si="47"/>
        <v>-7.4994114053454908E-3</v>
      </c>
    </row>
    <row r="357" spans="1:16">
      <c r="A357" s="56" t="s">
        <v>1916</v>
      </c>
      <c r="B357" s="57" t="s">
        <v>2657</v>
      </c>
      <c r="C357" s="58">
        <v>1047</v>
      </c>
      <c r="D357" s="59">
        <v>9944</v>
      </c>
      <c r="E357" s="56">
        <f t="shared" si="40"/>
        <v>0.10528962188254223</v>
      </c>
      <c r="F357" s="60">
        <v>11744</v>
      </c>
      <c r="G357" s="60">
        <f t="shared" si="41"/>
        <v>1236.5213193885761</v>
      </c>
      <c r="H357" s="61">
        <v>0.95870000000000011</v>
      </c>
      <c r="I357" s="62">
        <f t="shared" si="42"/>
        <v>1185.4529888978279</v>
      </c>
      <c r="J357" s="62">
        <v>8634.2630857602562</v>
      </c>
      <c r="K357" s="63">
        <f t="shared" si="43"/>
        <v>0.1372963711116115</v>
      </c>
      <c r="L357" s="61">
        <v>0.72807173082847965</v>
      </c>
      <c r="M357" s="60">
        <f t="shared" si="44"/>
        <v>8550.4744068496657</v>
      </c>
      <c r="N357" s="60">
        <f t="shared" si="45"/>
        <v>1173.949107343168</v>
      </c>
      <c r="O357" s="61">
        <f t="shared" si="46"/>
        <v>0.9493965764566451</v>
      </c>
      <c r="P357" s="56">
        <f t="shared" si="47"/>
        <v>-9.303423543355005E-3</v>
      </c>
    </row>
    <row r="358" spans="1:16">
      <c r="A358" s="56" t="s">
        <v>1916</v>
      </c>
      <c r="B358" s="57" t="s">
        <v>2714</v>
      </c>
      <c r="C358" s="58">
        <v>661</v>
      </c>
      <c r="D358" s="59">
        <v>9944</v>
      </c>
      <c r="E358" s="56">
        <f t="shared" si="40"/>
        <v>6.6472244569589709E-2</v>
      </c>
      <c r="F358" s="60">
        <v>11744</v>
      </c>
      <c r="G358" s="60">
        <f t="shared" si="41"/>
        <v>780.65004022526159</v>
      </c>
      <c r="H358" s="61">
        <v>0.42060000000000003</v>
      </c>
      <c r="I358" s="62">
        <f t="shared" si="42"/>
        <v>328.34140691874507</v>
      </c>
      <c r="J358" s="62">
        <v>8634.2630857602562</v>
      </c>
      <c r="K358" s="63">
        <f t="shared" si="43"/>
        <v>3.8027727862526006E-2</v>
      </c>
      <c r="L358" s="61">
        <v>0.72807173082847965</v>
      </c>
      <c r="M358" s="60">
        <f t="shared" si="44"/>
        <v>8550.4744068496657</v>
      </c>
      <c r="N358" s="60">
        <f t="shared" si="45"/>
        <v>325.15511383917254</v>
      </c>
      <c r="O358" s="61">
        <f t="shared" si="46"/>
        <v>0.41651841040749443</v>
      </c>
      <c r="P358" s="56">
        <f t="shared" si="47"/>
        <v>-4.0815895925055967E-3</v>
      </c>
    </row>
    <row r="359" spans="1:16">
      <c r="A359" s="56" t="s">
        <v>1916</v>
      </c>
      <c r="B359" s="57" t="s">
        <v>2655</v>
      </c>
      <c r="C359" s="58">
        <v>1086</v>
      </c>
      <c r="D359" s="59">
        <v>9944</v>
      </c>
      <c r="E359" s="56">
        <f t="shared" si="40"/>
        <v>0.10921158487530169</v>
      </c>
      <c r="F359" s="60">
        <v>11744</v>
      </c>
      <c r="G359" s="60">
        <f t="shared" si="41"/>
        <v>1282.580852775543</v>
      </c>
      <c r="H359" s="61">
        <v>0.55559999999999998</v>
      </c>
      <c r="I359" s="62">
        <f t="shared" si="42"/>
        <v>712.60192180209162</v>
      </c>
      <c r="J359" s="62">
        <v>8634.2630857602562</v>
      </c>
      <c r="K359" s="63">
        <f t="shared" si="43"/>
        <v>8.2531875010540781E-2</v>
      </c>
      <c r="L359" s="61">
        <v>0.72807173082847965</v>
      </c>
      <c r="M359" s="60">
        <f t="shared" si="44"/>
        <v>8550.4744068496657</v>
      </c>
      <c r="N359" s="60">
        <f t="shared" si="45"/>
        <v>705.68668502694447</v>
      </c>
      <c r="O359" s="61">
        <f t="shared" si="46"/>
        <v>0.55020834242131211</v>
      </c>
      <c r="P359" s="56">
        <f t="shared" si="47"/>
        <v>-5.3916575786878695E-3</v>
      </c>
    </row>
    <row r="360" spans="1:16">
      <c r="A360" s="56" t="s">
        <v>1764</v>
      </c>
      <c r="B360" s="57" t="s">
        <v>1933</v>
      </c>
      <c r="C360" s="58">
        <v>14319</v>
      </c>
      <c r="D360" s="59">
        <v>46215</v>
      </c>
      <c r="E360" s="56">
        <f t="shared" si="40"/>
        <v>0.30983446932814024</v>
      </c>
      <c r="F360" s="60">
        <v>57327</v>
      </c>
      <c r="G360" s="60">
        <f t="shared" si="41"/>
        <v>17761.880623174296</v>
      </c>
      <c r="H360" s="61">
        <v>0.2213</v>
      </c>
      <c r="I360" s="62">
        <f t="shared" si="42"/>
        <v>3930.7041819084716</v>
      </c>
      <c r="J360" s="62">
        <v>13900.296689931842</v>
      </c>
      <c r="K360" s="63">
        <f t="shared" si="43"/>
        <v>0.28277843772611916</v>
      </c>
      <c r="L360" s="61">
        <v>0.41628825005046377</v>
      </c>
      <c r="M360" s="60">
        <f t="shared" si="44"/>
        <v>23864.556510642935</v>
      </c>
      <c r="N360" s="60">
        <f t="shared" si="45"/>
        <v>6748.3820071062946</v>
      </c>
      <c r="O360" s="61">
        <f t="shared" si="46"/>
        <v>0.37993623255757836</v>
      </c>
      <c r="P360" s="56">
        <f t="shared" si="47"/>
        <v>0.15863623255757836</v>
      </c>
    </row>
    <row r="361" spans="1:16">
      <c r="A361" s="56" t="s">
        <v>1764</v>
      </c>
      <c r="B361" s="57" t="s">
        <v>2473</v>
      </c>
      <c r="C361" s="58">
        <v>4410</v>
      </c>
      <c r="D361" s="59">
        <v>46215</v>
      </c>
      <c r="E361" s="56">
        <f t="shared" si="40"/>
        <v>9.5423563777994158E-2</v>
      </c>
      <c r="F361" s="60">
        <v>57327</v>
      </c>
      <c r="G361" s="60">
        <f t="shared" si="41"/>
        <v>5470.346640701071</v>
      </c>
      <c r="H361" s="61">
        <v>0.17989999999999998</v>
      </c>
      <c r="I361" s="62">
        <f t="shared" si="42"/>
        <v>984.1153606621225</v>
      </c>
      <c r="J361" s="62">
        <v>13900.296689931842</v>
      </c>
      <c r="K361" s="63">
        <f t="shared" si="43"/>
        <v>7.0798155076425784E-2</v>
      </c>
      <c r="L361" s="61">
        <v>0.41628825005046377</v>
      </c>
      <c r="M361" s="60">
        <f t="shared" si="44"/>
        <v>23864.556510642935</v>
      </c>
      <c r="N361" s="60">
        <f t="shared" si="45"/>
        <v>1689.5665726706252</v>
      </c>
      <c r="O361" s="61">
        <f t="shared" si="46"/>
        <v>0.30885914250839741</v>
      </c>
      <c r="P361" s="56">
        <f t="shared" si="47"/>
        <v>0.12895914250839743</v>
      </c>
    </row>
    <row r="362" spans="1:16">
      <c r="A362" s="56" t="s">
        <v>1764</v>
      </c>
      <c r="B362" s="57" t="s">
        <v>2507</v>
      </c>
      <c r="C362" s="58">
        <v>3327</v>
      </c>
      <c r="D362" s="59">
        <v>46215</v>
      </c>
      <c r="E362" s="56">
        <f t="shared" si="40"/>
        <v>7.1989613761765658E-2</v>
      </c>
      <c r="F362" s="60">
        <v>57327</v>
      </c>
      <c r="G362" s="60">
        <f t="shared" si="41"/>
        <v>4126.9485881207402</v>
      </c>
      <c r="H362" s="61">
        <v>0.18770000000000001</v>
      </c>
      <c r="I362" s="62">
        <f t="shared" si="42"/>
        <v>774.62824999026293</v>
      </c>
      <c r="J362" s="62">
        <v>13900.296689931842</v>
      </c>
      <c r="K362" s="63">
        <f t="shared" si="43"/>
        <v>5.5727461598092061E-2</v>
      </c>
      <c r="L362" s="61">
        <v>0.41628825005046377</v>
      </c>
      <c r="M362" s="60">
        <f t="shared" si="44"/>
        <v>23864.556510642935</v>
      </c>
      <c r="N362" s="60">
        <f t="shared" si="45"/>
        <v>1329.911156502352</v>
      </c>
      <c r="O362" s="61">
        <f t="shared" si="46"/>
        <v>0.32225047831476483</v>
      </c>
      <c r="P362" s="56">
        <f t="shared" si="47"/>
        <v>0.13455047831476483</v>
      </c>
    </row>
    <row r="363" spans="1:16">
      <c r="A363" s="56" t="s">
        <v>1764</v>
      </c>
      <c r="B363" s="57" t="s">
        <v>1765</v>
      </c>
      <c r="C363" s="58">
        <v>4554</v>
      </c>
      <c r="D363" s="59">
        <v>46215</v>
      </c>
      <c r="E363" s="56">
        <f t="shared" si="40"/>
        <v>9.8539435248296003E-2</v>
      </c>
      <c r="F363" s="60">
        <v>57327</v>
      </c>
      <c r="G363" s="60">
        <f t="shared" si="41"/>
        <v>5648.9702044790647</v>
      </c>
      <c r="H363" s="61">
        <v>0.21170000000000003</v>
      </c>
      <c r="I363" s="62">
        <f t="shared" si="42"/>
        <v>1195.8869922882182</v>
      </c>
      <c r="J363" s="62">
        <v>13900.296689931842</v>
      </c>
      <c r="K363" s="63">
        <f t="shared" si="43"/>
        <v>8.6033199072248157E-2</v>
      </c>
      <c r="L363" s="61">
        <v>0.41628825005046377</v>
      </c>
      <c r="M363" s="60">
        <f t="shared" si="44"/>
        <v>23864.556510642935</v>
      </c>
      <c r="N363" s="60">
        <f t="shared" si="45"/>
        <v>2053.1441410510593</v>
      </c>
      <c r="O363" s="61">
        <f t="shared" si="46"/>
        <v>0.36345458848820317</v>
      </c>
      <c r="P363" s="56">
        <f t="shared" si="47"/>
        <v>0.15175458848820314</v>
      </c>
    </row>
    <row r="364" spans="1:16">
      <c r="A364" s="56" t="s">
        <v>1764</v>
      </c>
      <c r="B364" s="57" t="s">
        <v>2398</v>
      </c>
      <c r="C364" s="58">
        <v>3692</v>
      </c>
      <c r="D364" s="59">
        <v>46215</v>
      </c>
      <c r="E364" s="56">
        <f t="shared" si="40"/>
        <v>7.9887482419127992E-2</v>
      </c>
      <c r="F364" s="60">
        <v>57327</v>
      </c>
      <c r="G364" s="60">
        <f t="shared" si="41"/>
        <v>4579.7097046413501</v>
      </c>
      <c r="H364" s="61">
        <v>0.30570000000000003</v>
      </c>
      <c r="I364" s="62">
        <f t="shared" si="42"/>
        <v>1400.0172567088609</v>
      </c>
      <c r="J364" s="62">
        <v>13900.296689931842</v>
      </c>
      <c r="K364" s="63">
        <f t="shared" si="43"/>
        <v>0.10071851615389699</v>
      </c>
      <c r="L364" s="61">
        <v>0.41628825005046377</v>
      </c>
      <c r="M364" s="60">
        <f t="shared" si="44"/>
        <v>23864.556510642935</v>
      </c>
      <c r="N364" s="60">
        <f t="shared" si="45"/>
        <v>2403.602720422778</v>
      </c>
      <c r="O364" s="61">
        <f t="shared" si="46"/>
        <v>0.5248373533341697</v>
      </c>
      <c r="P364" s="56">
        <f t="shared" si="47"/>
        <v>0.21913735333416967</v>
      </c>
    </row>
    <row r="365" spans="1:16">
      <c r="A365" s="56" t="s">
        <v>1764</v>
      </c>
      <c r="B365" s="57" t="s">
        <v>2180</v>
      </c>
      <c r="C365" s="58">
        <v>7283</v>
      </c>
      <c r="D365" s="59">
        <v>46215</v>
      </c>
      <c r="E365" s="56">
        <f t="shared" si="40"/>
        <v>0.15758952720978037</v>
      </c>
      <c r="F365" s="60">
        <v>57327</v>
      </c>
      <c r="G365" s="60">
        <f t="shared" si="41"/>
        <v>9034.134826355079</v>
      </c>
      <c r="H365" s="61">
        <v>0.27030000000000004</v>
      </c>
      <c r="I365" s="62">
        <f t="shared" si="42"/>
        <v>2441.9266435637783</v>
      </c>
      <c r="J365" s="62">
        <v>13900.296689931842</v>
      </c>
      <c r="K365" s="63">
        <f t="shared" si="43"/>
        <v>0.17567442609570313</v>
      </c>
      <c r="L365" s="61">
        <v>0.41628825005046377</v>
      </c>
      <c r="M365" s="60">
        <f t="shared" si="44"/>
        <v>23864.556510642935</v>
      </c>
      <c r="N365" s="60">
        <f t="shared" si="45"/>
        <v>4192.3922690356731</v>
      </c>
      <c r="O365" s="61">
        <f t="shared" si="46"/>
        <v>0.46406129082834818</v>
      </c>
      <c r="P365" s="56">
        <f t="shared" si="47"/>
        <v>0.19376129082834814</v>
      </c>
    </row>
    <row r="366" spans="1:16">
      <c r="A366" s="56" t="s">
        <v>1764</v>
      </c>
      <c r="B366" s="57" t="s">
        <v>2501</v>
      </c>
      <c r="C366" s="58">
        <v>2133</v>
      </c>
      <c r="D366" s="59">
        <v>46215</v>
      </c>
      <c r="E366" s="56">
        <f t="shared" si="40"/>
        <v>4.6153846153846156E-2</v>
      </c>
      <c r="F366" s="60">
        <v>57327</v>
      </c>
      <c r="G366" s="60">
        <f t="shared" si="41"/>
        <v>2645.8615384615387</v>
      </c>
      <c r="H366" s="61">
        <v>0.2878</v>
      </c>
      <c r="I366" s="62">
        <f t="shared" si="42"/>
        <v>761.47895076923078</v>
      </c>
      <c r="J366" s="62">
        <v>13900.296689931842</v>
      </c>
      <c r="K366" s="63">
        <f t="shared" si="43"/>
        <v>5.4781489039782832E-2</v>
      </c>
      <c r="L366" s="61">
        <v>0.41628825005046377</v>
      </c>
      <c r="M366" s="60">
        <f t="shared" si="44"/>
        <v>23864.556510642935</v>
      </c>
      <c r="N366" s="60">
        <f t="shared" si="45"/>
        <v>1307.335940927064</v>
      </c>
      <c r="O366" s="61">
        <f t="shared" si="46"/>
        <v>0.49410595449648015</v>
      </c>
      <c r="P366" s="56">
        <f t="shared" si="47"/>
        <v>0.20630595449648015</v>
      </c>
    </row>
    <row r="367" spans="1:16">
      <c r="A367" s="56" t="s">
        <v>1764</v>
      </c>
      <c r="B367" s="57" t="s">
        <v>2486</v>
      </c>
      <c r="C367" s="58">
        <v>2944</v>
      </c>
      <c r="D367" s="59">
        <v>46215</v>
      </c>
      <c r="E367" s="56">
        <f t="shared" si="40"/>
        <v>6.3702261170615601E-2</v>
      </c>
      <c r="F367" s="60">
        <v>57327</v>
      </c>
      <c r="G367" s="60">
        <f t="shared" si="41"/>
        <v>3651.8595261278806</v>
      </c>
      <c r="H367" s="61">
        <v>0.20670000000000002</v>
      </c>
      <c r="I367" s="62">
        <f t="shared" si="42"/>
        <v>754.83936405063298</v>
      </c>
      <c r="J367" s="62">
        <v>13900.296689931842</v>
      </c>
      <c r="K367" s="63">
        <f t="shared" si="43"/>
        <v>5.430383112594802E-2</v>
      </c>
      <c r="L367" s="61">
        <v>0.41628825005046377</v>
      </c>
      <c r="M367" s="60">
        <f t="shared" si="44"/>
        <v>23864.556510642935</v>
      </c>
      <c r="N367" s="60">
        <f t="shared" si="45"/>
        <v>1295.9368466495973</v>
      </c>
      <c r="O367" s="61">
        <f t="shared" si="46"/>
        <v>0.35487039886873684</v>
      </c>
      <c r="P367" s="56">
        <f t="shared" si="47"/>
        <v>0.14817039886873681</v>
      </c>
    </row>
    <row r="368" spans="1:16">
      <c r="A368" s="56" t="s">
        <v>1764</v>
      </c>
      <c r="B368" s="57" t="s">
        <v>2335</v>
      </c>
      <c r="C368" s="58">
        <v>3553</v>
      </c>
      <c r="D368" s="59">
        <v>46215</v>
      </c>
      <c r="E368" s="56">
        <f t="shared" si="40"/>
        <v>7.6879800930433839E-2</v>
      </c>
      <c r="F368" s="60">
        <v>57327</v>
      </c>
      <c r="G368" s="60">
        <f t="shared" si="41"/>
        <v>4407.2883479389811</v>
      </c>
      <c r="H368" s="61">
        <v>0.37590000000000007</v>
      </c>
      <c r="I368" s="62">
        <f t="shared" si="42"/>
        <v>1656.6996899902633</v>
      </c>
      <c r="J368" s="62">
        <v>13900.296689931842</v>
      </c>
      <c r="K368" s="63">
        <f t="shared" si="43"/>
        <v>0.11918448411178385</v>
      </c>
      <c r="L368" s="61">
        <v>0.41628825005046377</v>
      </c>
      <c r="M368" s="60">
        <f t="shared" si="44"/>
        <v>23864.556510642935</v>
      </c>
      <c r="N368" s="60">
        <f t="shared" si="45"/>
        <v>2844.2848562774907</v>
      </c>
      <c r="O368" s="61">
        <f t="shared" si="46"/>
        <v>0.64535937559147649</v>
      </c>
      <c r="P368" s="56">
        <f t="shared" si="47"/>
        <v>0.26945937559147642</v>
      </c>
    </row>
    <row r="369" spans="1:16">
      <c r="A369" s="56" t="s">
        <v>1209</v>
      </c>
      <c r="B369" s="57" t="s">
        <v>1211</v>
      </c>
      <c r="C369" s="58">
        <v>15255</v>
      </c>
      <c r="D369" s="59">
        <v>29251</v>
      </c>
      <c r="E369" s="56">
        <f t="shared" si="40"/>
        <v>0.52152063177327268</v>
      </c>
      <c r="F369" s="60">
        <v>34822</v>
      </c>
      <c r="G369" s="60">
        <f t="shared" si="41"/>
        <v>18160.391439608902</v>
      </c>
      <c r="H369" s="61">
        <v>0.26</v>
      </c>
      <c r="I369" s="62">
        <f t="shared" si="42"/>
        <v>4721.7017742983144</v>
      </c>
      <c r="J369" s="62">
        <v>11536.830618440397</v>
      </c>
      <c r="K369" s="63">
        <f t="shared" si="43"/>
        <v>0.40927200289750082</v>
      </c>
      <c r="L369" s="61">
        <v>0.48804076805430646</v>
      </c>
      <c r="M369" s="60">
        <f t="shared" si="44"/>
        <v>16994.555625187058</v>
      </c>
      <c r="N369" s="60">
        <f t="shared" si="45"/>
        <v>6955.3958190732965</v>
      </c>
      <c r="O369" s="61">
        <f t="shared" si="46"/>
        <v>0.38299812216069096</v>
      </c>
      <c r="P369" s="56">
        <f t="shared" si="47"/>
        <v>0.12299812216069095</v>
      </c>
    </row>
    <row r="370" spans="1:16">
      <c r="A370" s="56" t="s">
        <v>1209</v>
      </c>
      <c r="B370" s="57" t="s">
        <v>2458</v>
      </c>
      <c r="C370" s="58">
        <v>3150</v>
      </c>
      <c r="D370" s="59">
        <v>29251</v>
      </c>
      <c r="E370" s="56">
        <f t="shared" si="40"/>
        <v>0.10768862602987932</v>
      </c>
      <c r="F370" s="60">
        <v>34822</v>
      </c>
      <c r="G370" s="60">
        <f t="shared" si="41"/>
        <v>3749.9333356124575</v>
      </c>
      <c r="H370" s="61">
        <v>0.35950000000000004</v>
      </c>
      <c r="I370" s="62">
        <f t="shared" si="42"/>
        <v>1348.1010341526787</v>
      </c>
      <c r="J370" s="62">
        <v>11536.830618440397</v>
      </c>
      <c r="K370" s="63">
        <f t="shared" si="43"/>
        <v>0.1168519395611029</v>
      </c>
      <c r="L370" s="61">
        <v>0.48804076805430646</v>
      </c>
      <c r="M370" s="60">
        <f t="shared" si="44"/>
        <v>16994.555625187058</v>
      </c>
      <c r="N370" s="60">
        <f t="shared" si="45"/>
        <v>1985.8467867821596</v>
      </c>
      <c r="O370" s="61">
        <f t="shared" si="46"/>
        <v>0.52956855737218633</v>
      </c>
      <c r="P370" s="56">
        <f t="shared" si="47"/>
        <v>0.17006855737218629</v>
      </c>
    </row>
    <row r="371" spans="1:16">
      <c r="A371" s="56" t="s">
        <v>1209</v>
      </c>
      <c r="B371" s="57" t="s">
        <v>2346</v>
      </c>
      <c r="C371" s="58">
        <v>3188</v>
      </c>
      <c r="D371" s="59">
        <v>29251</v>
      </c>
      <c r="E371" s="56">
        <f t="shared" si="40"/>
        <v>0.10898772691531913</v>
      </c>
      <c r="F371" s="60">
        <v>34822</v>
      </c>
      <c r="G371" s="60">
        <f t="shared" si="41"/>
        <v>3795.1706266452429</v>
      </c>
      <c r="H371" s="61">
        <v>0.33600000000000002</v>
      </c>
      <c r="I371" s="62">
        <f t="shared" si="42"/>
        <v>1275.1773305528018</v>
      </c>
      <c r="J371" s="62">
        <v>11536.830618440397</v>
      </c>
      <c r="K371" s="63">
        <f t="shared" si="43"/>
        <v>0.1105309918058922</v>
      </c>
      <c r="L371" s="61">
        <v>0.48804076805430646</v>
      </c>
      <c r="M371" s="60">
        <f t="shared" si="44"/>
        <v>16994.555625187058</v>
      </c>
      <c r="N371" s="60">
        <f t="shared" si="45"/>
        <v>1878.42508855233</v>
      </c>
      <c r="O371" s="61">
        <f t="shared" si="46"/>
        <v>0.49495141940766224</v>
      </c>
      <c r="P371" s="56">
        <f t="shared" si="47"/>
        <v>0.15895141940766222</v>
      </c>
    </row>
    <row r="372" spans="1:16">
      <c r="A372" s="56" t="s">
        <v>1209</v>
      </c>
      <c r="B372" s="57" t="s">
        <v>2661</v>
      </c>
      <c r="C372" s="58">
        <v>882</v>
      </c>
      <c r="D372" s="59">
        <v>29251</v>
      </c>
      <c r="E372" s="56">
        <f t="shared" si="40"/>
        <v>3.0152815288366209E-2</v>
      </c>
      <c r="F372" s="60">
        <v>34822</v>
      </c>
      <c r="G372" s="60">
        <f t="shared" si="41"/>
        <v>1049.9813339714881</v>
      </c>
      <c r="H372" s="61">
        <v>0.30930000000000002</v>
      </c>
      <c r="I372" s="62">
        <f t="shared" si="42"/>
        <v>324.75922659738126</v>
      </c>
      <c r="J372" s="62">
        <v>11536.830618440397</v>
      </c>
      <c r="K372" s="63">
        <f t="shared" si="43"/>
        <v>2.8149778508344239E-2</v>
      </c>
      <c r="L372" s="61">
        <v>0.48804076805430646</v>
      </c>
      <c r="M372" s="60">
        <f t="shared" si="44"/>
        <v>16994.555625187058</v>
      </c>
      <c r="N372" s="60">
        <f t="shared" si="45"/>
        <v>478.39297669675136</v>
      </c>
      <c r="O372" s="61">
        <f t="shared" si="46"/>
        <v>0.45562045840116044</v>
      </c>
      <c r="P372" s="56">
        <f t="shared" si="47"/>
        <v>0.14632045840116042</v>
      </c>
    </row>
    <row r="373" spans="1:16">
      <c r="A373" s="56" t="s">
        <v>1209</v>
      </c>
      <c r="B373" s="57" t="s">
        <v>2149</v>
      </c>
      <c r="C373" s="58">
        <v>6776</v>
      </c>
      <c r="D373" s="59">
        <v>29251</v>
      </c>
      <c r="E373" s="56">
        <f t="shared" si="40"/>
        <v>0.23165019999316264</v>
      </c>
      <c r="F373" s="60">
        <v>34822</v>
      </c>
      <c r="G373" s="60">
        <f t="shared" si="41"/>
        <v>8066.5232641619095</v>
      </c>
      <c r="H373" s="61">
        <v>0.47939999999999999</v>
      </c>
      <c r="I373" s="62">
        <f t="shared" si="42"/>
        <v>3867.0912528392196</v>
      </c>
      <c r="J373" s="62">
        <v>11536.830618440397</v>
      </c>
      <c r="K373" s="63">
        <f t="shared" si="43"/>
        <v>0.33519528722715969</v>
      </c>
      <c r="L373" s="61">
        <v>0.48804076805430646</v>
      </c>
      <c r="M373" s="60">
        <f t="shared" si="44"/>
        <v>16994.555625187058</v>
      </c>
      <c r="N373" s="60">
        <f t="shared" si="45"/>
        <v>5696.4949540825182</v>
      </c>
      <c r="O373" s="61">
        <f t="shared" si="46"/>
        <v>0.70618961447628936</v>
      </c>
      <c r="P373" s="56">
        <f t="shared" si="47"/>
        <v>0.22678961447628937</v>
      </c>
    </row>
    <row r="374" spans="1:16">
      <c r="A374" s="56" t="s">
        <v>2211</v>
      </c>
      <c r="B374" s="57" t="s">
        <v>2212</v>
      </c>
      <c r="C374" s="58">
        <v>5932</v>
      </c>
      <c r="D374" s="59">
        <v>11232</v>
      </c>
      <c r="E374" s="56">
        <f t="shared" si="40"/>
        <v>0.52813390313390318</v>
      </c>
      <c r="F374" s="60">
        <v>13136</v>
      </c>
      <c r="G374" s="60">
        <f t="shared" si="41"/>
        <v>6937.5669515669524</v>
      </c>
      <c r="H374" s="61">
        <v>0.36499999999999999</v>
      </c>
      <c r="I374" s="62">
        <f t="shared" si="42"/>
        <v>2532.2119373219375</v>
      </c>
      <c r="J374" s="62">
        <v>5429.617305413105</v>
      </c>
      <c r="K374" s="63">
        <f t="shared" si="43"/>
        <v>0.46637024211585343</v>
      </c>
      <c r="L374" s="61">
        <v>0.52680122031487098</v>
      </c>
      <c r="M374" s="60">
        <f t="shared" si="44"/>
        <v>6920.0608300561453</v>
      </c>
      <c r="N374" s="60">
        <f t="shared" si="45"/>
        <v>3227.3104447697183</v>
      </c>
      <c r="O374" s="61">
        <f t="shared" si="46"/>
        <v>0.46519341251773899</v>
      </c>
      <c r="P374" s="56">
        <f t="shared" si="47"/>
        <v>0.100193412517739</v>
      </c>
    </row>
    <row r="375" spans="1:16">
      <c r="A375" s="56" t="s">
        <v>2211</v>
      </c>
      <c r="B375" s="57" t="s">
        <v>2443</v>
      </c>
      <c r="C375" s="58">
        <v>2048</v>
      </c>
      <c r="D375" s="59">
        <v>11232</v>
      </c>
      <c r="E375" s="56">
        <f t="shared" si="40"/>
        <v>0.18233618233618235</v>
      </c>
      <c r="F375" s="60">
        <v>13136</v>
      </c>
      <c r="G375" s="60">
        <f t="shared" si="41"/>
        <v>2395.1680911680915</v>
      </c>
      <c r="H375" s="61">
        <v>0.58389999999999997</v>
      </c>
      <c r="I375" s="62">
        <f t="shared" si="42"/>
        <v>1398.5386484330486</v>
      </c>
      <c r="J375" s="62">
        <v>5429.617305413105</v>
      </c>
      <c r="K375" s="63">
        <f t="shared" si="43"/>
        <v>0.2575759155325299</v>
      </c>
      <c r="L375" s="61">
        <v>0.52680122031487098</v>
      </c>
      <c r="M375" s="60">
        <f t="shared" si="44"/>
        <v>6920.0608300561453</v>
      </c>
      <c r="N375" s="60">
        <f t="shared" si="45"/>
        <v>1782.4410038425103</v>
      </c>
      <c r="O375" s="61">
        <f t="shared" si="46"/>
        <v>0.74418200977837745</v>
      </c>
      <c r="P375" s="56">
        <f t="shared" si="47"/>
        <v>0.16028200977837748</v>
      </c>
    </row>
    <row r="376" spans="1:16">
      <c r="A376" s="56" t="s">
        <v>2211</v>
      </c>
      <c r="B376" s="57" t="s">
        <v>2361</v>
      </c>
      <c r="C376" s="58">
        <v>3252</v>
      </c>
      <c r="D376" s="59">
        <v>11232</v>
      </c>
      <c r="E376" s="56">
        <f t="shared" si="40"/>
        <v>0.28952991452991456</v>
      </c>
      <c r="F376" s="60">
        <v>13136</v>
      </c>
      <c r="G376" s="60">
        <f t="shared" si="41"/>
        <v>3803.2649572649575</v>
      </c>
      <c r="H376" s="61">
        <v>0.39409999999999995</v>
      </c>
      <c r="I376" s="62">
        <f t="shared" si="42"/>
        <v>1498.8667196581196</v>
      </c>
      <c r="J376" s="62">
        <v>5429.617305413105</v>
      </c>
      <c r="K376" s="63">
        <f t="shared" si="43"/>
        <v>0.27605384235161678</v>
      </c>
      <c r="L376" s="61">
        <v>0.52680122031487098</v>
      </c>
      <c r="M376" s="60">
        <f t="shared" si="44"/>
        <v>6920.0608300561453</v>
      </c>
      <c r="N376" s="60">
        <f t="shared" si="45"/>
        <v>1910.3093814439176</v>
      </c>
      <c r="O376" s="61">
        <f t="shared" si="46"/>
        <v>0.50228143526915325</v>
      </c>
      <c r="P376" s="56">
        <f t="shared" si="47"/>
        <v>0.1081814352691533</v>
      </c>
    </row>
    <row r="377" spans="1:16">
      <c r="A377" s="56" t="s">
        <v>978</v>
      </c>
      <c r="B377" s="57" t="s">
        <v>1341</v>
      </c>
      <c r="C377" s="58">
        <v>21824</v>
      </c>
      <c r="D377" s="59">
        <v>41579</v>
      </c>
      <c r="E377" s="56">
        <f t="shared" si="40"/>
        <v>0.52488034825272378</v>
      </c>
      <c r="F377" s="60">
        <v>47593</v>
      </c>
      <c r="G377" s="60">
        <f t="shared" si="41"/>
        <v>24980.630414391882</v>
      </c>
      <c r="H377" s="61">
        <v>0.19669999999999999</v>
      </c>
      <c r="I377" s="62">
        <f t="shared" si="42"/>
        <v>4913.6900025108826</v>
      </c>
      <c r="J377" s="62">
        <v>8362.0763643161208</v>
      </c>
      <c r="K377" s="63">
        <f t="shared" si="43"/>
        <v>0.58761601645726436</v>
      </c>
      <c r="L377" s="61">
        <v>0.30567376573761573</v>
      </c>
      <c r="M377" s="60">
        <f t="shared" si="44"/>
        <v>14547.931532750346</v>
      </c>
      <c r="N377" s="60">
        <f t="shared" si="45"/>
        <v>8548.5975749677818</v>
      </c>
      <c r="O377" s="61">
        <f t="shared" si="46"/>
        <v>0.34220904089124787</v>
      </c>
      <c r="P377" s="56">
        <f t="shared" si="47"/>
        <v>0.14550904089124789</v>
      </c>
    </row>
    <row r="378" spans="1:16">
      <c r="A378" s="56" t="s">
        <v>978</v>
      </c>
      <c r="B378" s="57" t="s">
        <v>980</v>
      </c>
      <c r="C378" s="58">
        <v>19755</v>
      </c>
      <c r="D378" s="59">
        <v>41579</v>
      </c>
      <c r="E378" s="56">
        <f t="shared" si="40"/>
        <v>0.47511965174727627</v>
      </c>
      <c r="F378" s="60">
        <v>47593</v>
      </c>
      <c r="G378" s="60">
        <f t="shared" si="41"/>
        <v>22612.369585608121</v>
      </c>
      <c r="H378" s="61">
        <v>0.1525</v>
      </c>
      <c r="I378" s="62">
        <f t="shared" si="42"/>
        <v>3448.3863618052383</v>
      </c>
      <c r="J378" s="62">
        <v>8362.0763643161208</v>
      </c>
      <c r="K378" s="63">
        <f t="shared" si="43"/>
        <v>0.4123839835427357</v>
      </c>
      <c r="L378" s="61">
        <v>0.30567376573761573</v>
      </c>
      <c r="M378" s="60">
        <f t="shared" si="44"/>
        <v>14547.931532750346</v>
      </c>
      <c r="N378" s="60">
        <f t="shared" si="45"/>
        <v>5999.3339577825645</v>
      </c>
      <c r="O378" s="61">
        <f t="shared" si="46"/>
        <v>0.26531204237882716</v>
      </c>
      <c r="P378" s="56">
        <f t="shared" si="47"/>
        <v>0.11281204237882717</v>
      </c>
    </row>
    <row r="379" spans="1:16">
      <c r="A379" s="56" t="s">
        <v>1058</v>
      </c>
      <c r="B379" s="57" t="s">
        <v>1060</v>
      </c>
      <c r="C379" s="58">
        <v>16107</v>
      </c>
      <c r="D379" s="59">
        <v>24920</v>
      </c>
      <c r="E379" s="56">
        <f t="shared" si="40"/>
        <v>0.64634831460674158</v>
      </c>
      <c r="F379" s="60">
        <v>28933</v>
      </c>
      <c r="G379" s="60">
        <f t="shared" si="41"/>
        <v>18700.795786516854</v>
      </c>
      <c r="H379" s="61">
        <v>0.374</v>
      </c>
      <c r="I379" s="62">
        <f t="shared" si="42"/>
        <v>6994.0976241573035</v>
      </c>
      <c r="J379" s="62">
        <v>10470.173610445427</v>
      </c>
      <c r="K379" s="63">
        <f t="shared" si="43"/>
        <v>0.66800206800580053</v>
      </c>
      <c r="L379" s="61">
        <v>0.49552494103739708</v>
      </c>
      <c r="M379" s="60">
        <f t="shared" si="44"/>
        <v>14337.02311903501</v>
      </c>
      <c r="N379" s="60">
        <f t="shared" si="45"/>
        <v>9577.161092562359</v>
      </c>
      <c r="O379" s="61">
        <f t="shared" si="46"/>
        <v>0.51212585827323065</v>
      </c>
      <c r="P379" s="56">
        <f t="shared" si="47"/>
        <v>0.13812585827323065</v>
      </c>
    </row>
    <row r="380" spans="1:16">
      <c r="A380" s="56" t="s">
        <v>1058</v>
      </c>
      <c r="B380" s="57" t="s">
        <v>2328</v>
      </c>
      <c r="C380" s="58">
        <v>6511</v>
      </c>
      <c r="D380" s="59">
        <v>24920</v>
      </c>
      <c r="E380" s="56">
        <f t="shared" si="40"/>
        <v>0.26127608346709469</v>
      </c>
      <c r="F380" s="60">
        <v>28933</v>
      </c>
      <c r="G380" s="60">
        <f t="shared" si="41"/>
        <v>7559.5009229534508</v>
      </c>
      <c r="H380" s="61">
        <v>0.34510000000000007</v>
      </c>
      <c r="I380" s="62">
        <f t="shared" si="42"/>
        <v>2608.7837685112363</v>
      </c>
      <c r="J380" s="62">
        <v>10470.173610445427</v>
      </c>
      <c r="K380" s="63">
        <f t="shared" si="43"/>
        <v>0.24916337260240065</v>
      </c>
      <c r="L380" s="61">
        <v>0.49552494103739708</v>
      </c>
      <c r="M380" s="60">
        <f t="shared" si="44"/>
        <v>14337.02311903501</v>
      </c>
      <c r="N380" s="60">
        <f t="shared" si="45"/>
        <v>3572.2610334173523</v>
      </c>
      <c r="O380" s="61">
        <f t="shared" si="46"/>
        <v>0.47255249649757192</v>
      </c>
      <c r="P380" s="56">
        <f t="shared" si="47"/>
        <v>0.12745249649757184</v>
      </c>
    </row>
    <row r="381" spans="1:16">
      <c r="A381" s="56" t="s">
        <v>1058</v>
      </c>
      <c r="B381" s="57" t="s">
        <v>2640</v>
      </c>
      <c r="C381" s="58">
        <v>2302</v>
      </c>
      <c r="D381" s="59">
        <v>24920</v>
      </c>
      <c r="E381" s="56">
        <f t="shared" si="40"/>
        <v>9.2375601926163731E-2</v>
      </c>
      <c r="F381" s="60">
        <v>28933</v>
      </c>
      <c r="G381" s="60">
        <f t="shared" si="41"/>
        <v>2672.7032905296951</v>
      </c>
      <c r="H381" s="61">
        <v>0.32450000000000001</v>
      </c>
      <c r="I381" s="62">
        <f t="shared" si="42"/>
        <v>867.2922177768861</v>
      </c>
      <c r="J381" s="62">
        <v>10470.173610445427</v>
      </c>
      <c r="K381" s="63">
        <f t="shared" si="43"/>
        <v>8.283455939179879E-2</v>
      </c>
      <c r="L381" s="61">
        <v>0.49552494103739708</v>
      </c>
      <c r="M381" s="60">
        <f t="shared" si="44"/>
        <v>14337.02311903501</v>
      </c>
      <c r="N381" s="60">
        <f t="shared" si="45"/>
        <v>1187.6009930552977</v>
      </c>
      <c r="O381" s="61">
        <f t="shared" si="46"/>
        <v>0.44434449467824416</v>
      </c>
      <c r="P381" s="56">
        <f t="shared" si="47"/>
        <v>0.11984449467824415</v>
      </c>
    </row>
    <row r="382" spans="1:16">
      <c r="A382" s="56" t="s">
        <v>274</v>
      </c>
      <c r="B382" s="57" t="s">
        <v>276</v>
      </c>
      <c r="C382" s="58">
        <v>126952</v>
      </c>
      <c r="D382" s="59">
        <v>211537</v>
      </c>
      <c r="E382" s="56">
        <f t="shared" si="40"/>
        <v>0.60014087370058189</v>
      </c>
      <c r="F382" s="60">
        <v>250567</v>
      </c>
      <c r="G382" s="60">
        <f t="shared" si="41"/>
        <v>150375.49830053371</v>
      </c>
      <c r="H382" s="61">
        <v>0.20760000000000001</v>
      </c>
      <c r="I382" s="62">
        <f t="shared" si="42"/>
        <v>31217.953447190801</v>
      </c>
      <c r="J382" s="62">
        <v>52398.916750134013</v>
      </c>
      <c r="K382" s="63">
        <f t="shared" si="43"/>
        <v>0.59577478664405714</v>
      </c>
      <c r="L382" s="61">
        <v>0.38346238868061328</v>
      </c>
      <c r="M382" s="60">
        <f t="shared" si="44"/>
        <v>96083.020344535224</v>
      </c>
      <c r="N382" s="60">
        <f t="shared" si="45"/>
        <v>57243.840945882075</v>
      </c>
      <c r="O382" s="61">
        <f t="shared" si="46"/>
        <v>0.38067266005979983</v>
      </c>
      <c r="P382" s="56">
        <f t="shared" si="47"/>
        <v>0.17307266005979982</v>
      </c>
    </row>
    <row r="383" spans="1:16">
      <c r="A383" s="56" t="s">
        <v>274</v>
      </c>
      <c r="B383" s="57" t="s">
        <v>611</v>
      </c>
      <c r="C383" s="58">
        <v>47400</v>
      </c>
      <c r="D383" s="59">
        <v>211537</v>
      </c>
      <c r="E383" s="56">
        <f t="shared" si="40"/>
        <v>0.22407427542226654</v>
      </c>
      <c r="F383" s="60">
        <v>250567</v>
      </c>
      <c r="G383" s="60">
        <f t="shared" si="41"/>
        <v>56145.618969731062</v>
      </c>
      <c r="H383" s="61">
        <v>0.15090000000000001</v>
      </c>
      <c r="I383" s="62">
        <f t="shared" si="42"/>
        <v>8472.3739025324176</v>
      </c>
      <c r="J383" s="62">
        <v>52398.916750134013</v>
      </c>
      <c r="K383" s="63">
        <f t="shared" si="43"/>
        <v>0.16168986742480224</v>
      </c>
      <c r="L383" s="61">
        <v>0.38346238868061328</v>
      </c>
      <c r="M383" s="60">
        <f t="shared" si="44"/>
        <v>96083.020344535224</v>
      </c>
      <c r="N383" s="60">
        <f t="shared" si="45"/>
        <v>15535.650821282476</v>
      </c>
      <c r="O383" s="61">
        <f t="shared" si="46"/>
        <v>0.27670281504346717</v>
      </c>
      <c r="P383" s="56">
        <f t="shared" si="47"/>
        <v>0.12580281504346716</v>
      </c>
    </row>
    <row r="384" spans="1:16">
      <c r="A384" s="56" t="s">
        <v>274</v>
      </c>
      <c r="B384" s="57" t="s">
        <v>699</v>
      </c>
      <c r="C384" s="58">
        <v>22697</v>
      </c>
      <c r="D384" s="59">
        <v>211537</v>
      </c>
      <c r="E384" s="56">
        <f t="shared" si="40"/>
        <v>0.10729565040631189</v>
      </c>
      <c r="F384" s="60">
        <v>250567</v>
      </c>
      <c r="G384" s="60">
        <f t="shared" si="41"/>
        <v>26884.749235358351</v>
      </c>
      <c r="H384" s="61">
        <v>0.20510000000000003</v>
      </c>
      <c r="I384" s="62">
        <f t="shared" si="42"/>
        <v>5514.0620681719984</v>
      </c>
      <c r="J384" s="62">
        <v>52398.916750134013</v>
      </c>
      <c r="K384" s="63">
        <f t="shared" si="43"/>
        <v>0.10523236757862739</v>
      </c>
      <c r="L384" s="61">
        <v>0.38346238868061328</v>
      </c>
      <c r="M384" s="60">
        <f t="shared" si="44"/>
        <v>96083.020344535224</v>
      </c>
      <c r="N384" s="60">
        <f t="shared" si="45"/>
        <v>10111.043714960864</v>
      </c>
      <c r="O384" s="61">
        <f t="shared" si="46"/>
        <v>0.37608845172574629</v>
      </c>
      <c r="P384" s="56">
        <f t="shared" si="47"/>
        <v>0.17098845172574625</v>
      </c>
    </row>
    <row r="385" spans="1:16">
      <c r="A385" s="56" t="s">
        <v>274</v>
      </c>
      <c r="B385" s="57" t="s">
        <v>2229</v>
      </c>
      <c r="C385" s="58">
        <v>6460</v>
      </c>
      <c r="D385" s="59">
        <v>211537</v>
      </c>
      <c r="E385" s="56">
        <f t="shared" si="40"/>
        <v>3.0538392810713966E-2</v>
      </c>
      <c r="F385" s="60">
        <v>250567</v>
      </c>
      <c r="G385" s="60">
        <f t="shared" si="41"/>
        <v>7651.9134714021666</v>
      </c>
      <c r="H385" s="61">
        <v>0.32119999999999999</v>
      </c>
      <c r="I385" s="62">
        <f t="shared" si="42"/>
        <v>2457.7946070143757</v>
      </c>
      <c r="J385" s="62">
        <v>52398.916750134013</v>
      </c>
      <c r="K385" s="63">
        <f t="shared" si="43"/>
        <v>4.6905446895676328E-2</v>
      </c>
      <c r="L385" s="61">
        <v>0.38346238868061328</v>
      </c>
      <c r="M385" s="60">
        <f t="shared" si="44"/>
        <v>96083.020344535224</v>
      </c>
      <c r="N385" s="60">
        <f t="shared" si="45"/>
        <v>4506.8170083467849</v>
      </c>
      <c r="O385" s="61">
        <f t="shared" si="46"/>
        <v>0.5889790867591892</v>
      </c>
      <c r="P385" s="56">
        <f t="shared" si="47"/>
        <v>0.26777908675918921</v>
      </c>
    </row>
    <row r="386" spans="1:16">
      <c r="A386" s="56" t="s">
        <v>274</v>
      </c>
      <c r="B386" s="57" t="s">
        <v>2386</v>
      </c>
      <c r="C386" s="58">
        <v>1641</v>
      </c>
      <c r="D386" s="59">
        <v>211537</v>
      </c>
      <c r="E386" s="56">
        <f t="shared" ref="E386:E449" si="48">C386/D386</f>
        <v>7.7575081427835322E-3</v>
      </c>
      <c r="F386" s="60">
        <v>250567</v>
      </c>
      <c r="G386" s="60">
        <f t="shared" ref="G386:G449" si="49">E386*F386</f>
        <v>1943.7755428128412</v>
      </c>
      <c r="H386" s="61">
        <v>0.58499999999999996</v>
      </c>
      <c r="I386" s="62">
        <f t="shared" ref="I386:I449" si="50">G386*H386</f>
        <v>1137.108692545512</v>
      </c>
      <c r="J386" s="62">
        <v>52398.916750134013</v>
      </c>
      <c r="K386" s="63">
        <f t="shared" ref="K386:K449" si="51">I386/J386</f>
        <v>2.1700996186006152E-2</v>
      </c>
      <c r="L386" s="61">
        <v>0.38346238868061328</v>
      </c>
      <c r="M386" s="60">
        <f t="shared" ref="M386:M449" si="52">L386*F386</f>
        <v>96083.020344535224</v>
      </c>
      <c r="N386" s="60">
        <f t="shared" ref="N386:N449" si="53">M386*K386</f>
        <v>2085.0972580367102</v>
      </c>
      <c r="O386" s="61">
        <f t="shared" ref="O386:O449" si="54">N386/G386</f>
        <v>1.0727047501685107</v>
      </c>
      <c r="P386" s="56">
        <f t="shared" ref="P386:P449" si="55">O386-H386</f>
        <v>0.48770475016851078</v>
      </c>
    </row>
    <row r="387" spans="1:16">
      <c r="A387" s="56" t="s">
        <v>274</v>
      </c>
      <c r="B387" s="57" t="s">
        <v>2306</v>
      </c>
      <c r="C387" s="58">
        <v>2272</v>
      </c>
      <c r="D387" s="59">
        <v>211537</v>
      </c>
      <c r="E387" s="56">
        <f t="shared" si="48"/>
        <v>1.0740437843025098E-2</v>
      </c>
      <c r="F387" s="60">
        <v>250567</v>
      </c>
      <c r="G387" s="60">
        <f t="shared" si="49"/>
        <v>2691.1992890132697</v>
      </c>
      <c r="H387" s="61">
        <v>0.38269999999999998</v>
      </c>
      <c r="I387" s="62">
        <f t="shared" si="50"/>
        <v>1029.9219679053783</v>
      </c>
      <c r="J387" s="62">
        <v>52398.916750134013</v>
      </c>
      <c r="K387" s="63">
        <f t="shared" si="51"/>
        <v>1.9655405717957791E-2</v>
      </c>
      <c r="L387" s="61">
        <v>0.38346238868061328</v>
      </c>
      <c r="M387" s="60">
        <f t="shared" si="52"/>
        <v>96083.020344535224</v>
      </c>
      <c r="N387" s="60">
        <f t="shared" si="53"/>
        <v>1888.5507474786325</v>
      </c>
      <c r="O387" s="61">
        <f t="shared" si="54"/>
        <v>0.70175061177690456</v>
      </c>
      <c r="P387" s="56">
        <f t="shared" si="55"/>
        <v>0.31905061177690458</v>
      </c>
    </row>
    <row r="388" spans="1:16">
      <c r="A388" s="56" t="s">
        <v>274</v>
      </c>
      <c r="B388" s="57" t="s">
        <v>2230</v>
      </c>
      <c r="C388" s="58">
        <v>4115</v>
      </c>
      <c r="D388" s="59">
        <v>211537</v>
      </c>
      <c r="E388" s="56">
        <f t="shared" si="48"/>
        <v>1.9452861674317024E-2</v>
      </c>
      <c r="F388" s="60">
        <v>250567</v>
      </c>
      <c r="G388" s="60">
        <f t="shared" si="49"/>
        <v>4874.2451911485941</v>
      </c>
      <c r="H388" s="61">
        <v>0.5272</v>
      </c>
      <c r="I388" s="62">
        <f t="shared" si="50"/>
        <v>2569.702064773539</v>
      </c>
      <c r="J388" s="62">
        <v>52398.916750134013</v>
      </c>
      <c r="K388" s="63">
        <f t="shared" si="51"/>
        <v>4.9041129552873187E-2</v>
      </c>
      <c r="L388" s="61">
        <v>0.38346238868061328</v>
      </c>
      <c r="M388" s="60">
        <f t="shared" si="52"/>
        <v>96083.020344535224</v>
      </c>
      <c r="N388" s="60">
        <f t="shared" si="53"/>
        <v>4712.0198485477022</v>
      </c>
      <c r="O388" s="61">
        <f t="shared" si="54"/>
        <v>0.9667178534851949</v>
      </c>
      <c r="P388" s="56">
        <f t="shared" si="55"/>
        <v>0.4395178534851949</v>
      </c>
    </row>
    <row r="389" spans="1:16">
      <c r="A389" s="56" t="s">
        <v>1496</v>
      </c>
      <c r="B389" s="57" t="s">
        <v>1561</v>
      </c>
      <c r="C389" s="58">
        <v>9193</v>
      </c>
      <c r="D389" s="59">
        <v>19300</v>
      </c>
      <c r="E389" s="56">
        <f t="shared" si="48"/>
        <v>0.47632124352331606</v>
      </c>
      <c r="F389" s="60">
        <v>23099</v>
      </c>
      <c r="G389" s="60">
        <f t="shared" si="49"/>
        <v>11002.544404145077</v>
      </c>
      <c r="H389" s="61">
        <v>0.17310000000000003</v>
      </c>
      <c r="I389" s="62">
        <f t="shared" si="50"/>
        <v>1904.5404363575133</v>
      </c>
      <c r="J389" s="62">
        <v>4461.1608553575134</v>
      </c>
      <c r="K389" s="63">
        <f t="shared" si="51"/>
        <v>0.42691588537326686</v>
      </c>
      <c r="L389" s="61">
        <v>0.39954639394387476</v>
      </c>
      <c r="M389" s="60">
        <f t="shared" si="52"/>
        <v>9229.1221537095626</v>
      </c>
      <c r="N389" s="60">
        <f t="shared" si="53"/>
        <v>3940.0588554689493</v>
      </c>
      <c r="O389" s="61">
        <f t="shared" si="54"/>
        <v>0.35810433575569839</v>
      </c>
      <c r="P389" s="56">
        <f t="shared" si="55"/>
        <v>0.18500433575569836</v>
      </c>
    </row>
    <row r="390" spans="1:16">
      <c r="A390" s="56" t="s">
        <v>1496</v>
      </c>
      <c r="B390" s="57" t="s">
        <v>2705</v>
      </c>
      <c r="C390" s="58">
        <v>1826</v>
      </c>
      <c r="D390" s="59">
        <v>19300</v>
      </c>
      <c r="E390" s="56">
        <f t="shared" si="48"/>
        <v>9.4611398963730567E-2</v>
      </c>
      <c r="F390" s="60">
        <v>23099</v>
      </c>
      <c r="G390" s="60">
        <f t="shared" si="49"/>
        <v>2185.4287046632126</v>
      </c>
      <c r="H390" s="61">
        <v>0.1608</v>
      </c>
      <c r="I390" s="62">
        <f t="shared" si="50"/>
        <v>351.41693570984455</v>
      </c>
      <c r="J390" s="62">
        <v>4461.1608553575134</v>
      </c>
      <c r="K390" s="63">
        <f t="shared" si="51"/>
        <v>7.8772531882104105E-2</v>
      </c>
      <c r="L390" s="61">
        <v>0.39954639394387476</v>
      </c>
      <c r="M390" s="60">
        <f t="shared" si="52"/>
        <v>9229.1221537095626</v>
      </c>
      <c r="N390" s="60">
        <f t="shared" si="53"/>
        <v>727.00131909691981</v>
      </c>
      <c r="O390" s="61">
        <f t="shared" si="54"/>
        <v>0.33265844707981679</v>
      </c>
      <c r="P390" s="56">
        <f t="shared" si="55"/>
        <v>0.17185844707981679</v>
      </c>
    </row>
    <row r="391" spans="1:16">
      <c r="A391" s="56" t="s">
        <v>1496</v>
      </c>
      <c r="B391" s="57" t="s">
        <v>1498</v>
      </c>
      <c r="C391" s="58">
        <v>8281</v>
      </c>
      <c r="D391" s="59">
        <v>19300</v>
      </c>
      <c r="E391" s="56">
        <f t="shared" si="48"/>
        <v>0.42906735751295338</v>
      </c>
      <c r="F391" s="60">
        <v>23099</v>
      </c>
      <c r="G391" s="60">
        <f t="shared" si="49"/>
        <v>9911.0268911917101</v>
      </c>
      <c r="H391" s="61">
        <v>0.2225</v>
      </c>
      <c r="I391" s="62">
        <f t="shared" si="50"/>
        <v>2205.2034832901554</v>
      </c>
      <c r="J391" s="62">
        <v>4461.1608553575134</v>
      </c>
      <c r="K391" s="63">
        <f t="shared" si="51"/>
        <v>0.494311582744629</v>
      </c>
      <c r="L391" s="61">
        <v>0.39954639394387476</v>
      </c>
      <c r="M391" s="60">
        <f t="shared" si="52"/>
        <v>9229.1221537095626</v>
      </c>
      <c r="N391" s="60">
        <f t="shared" si="53"/>
        <v>4562.061979143693</v>
      </c>
      <c r="O391" s="61">
        <f t="shared" si="54"/>
        <v>0.46030164474663704</v>
      </c>
      <c r="P391" s="56">
        <f t="shared" si="55"/>
        <v>0.23780164474663704</v>
      </c>
    </row>
    <row r="392" spans="1:16">
      <c r="A392" s="56" t="s">
        <v>2431</v>
      </c>
      <c r="B392" s="57" t="s">
        <v>2433</v>
      </c>
      <c r="C392" s="58">
        <v>7077</v>
      </c>
      <c r="D392" s="59">
        <v>7077</v>
      </c>
      <c r="E392" s="56">
        <f t="shared" si="48"/>
        <v>1</v>
      </c>
      <c r="F392" s="60">
        <v>8682</v>
      </c>
      <c r="G392" s="60">
        <f t="shared" si="49"/>
        <v>8682</v>
      </c>
      <c r="H392" s="61">
        <v>0.27530000000000004</v>
      </c>
      <c r="I392" s="62">
        <f t="shared" si="50"/>
        <v>2390.1546000000003</v>
      </c>
      <c r="J392" s="62">
        <v>2390.1546000000003</v>
      </c>
      <c r="K392" s="63">
        <f t="shared" si="51"/>
        <v>1</v>
      </c>
      <c r="L392" s="61">
        <v>0.44108853017887256</v>
      </c>
      <c r="M392" s="60">
        <f t="shared" si="52"/>
        <v>3829.5306190129718</v>
      </c>
      <c r="N392" s="60">
        <f t="shared" si="53"/>
        <v>3829.5306190129718</v>
      </c>
      <c r="O392" s="61">
        <f t="shared" si="54"/>
        <v>0.44108853017887256</v>
      </c>
      <c r="P392" s="56">
        <f t="shared" si="55"/>
        <v>0.16578853017887252</v>
      </c>
    </row>
    <row r="393" spans="1:16">
      <c r="A393" s="56" t="s">
        <v>1667</v>
      </c>
      <c r="B393" s="57" t="s">
        <v>1669</v>
      </c>
      <c r="C393" s="58">
        <v>7052</v>
      </c>
      <c r="D393" s="59">
        <v>13725</v>
      </c>
      <c r="E393" s="56">
        <f t="shared" si="48"/>
        <v>0.51380692167577413</v>
      </c>
      <c r="F393" s="60">
        <v>16178</v>
      </c>
      <c r="G393" s="60">
        <f t="shared" si="49"/>
        <v>8312.368378870673</v>
      </c>
      <c r="H393" s="61">
        <v>0.32730000000000004</v>
      </c>
      <c r="I393" s="62">
        <f t="shared" si="50"/>
        <v>2720.6381704043715</v>
      </c>
      <c r="J393" s="62">
        <v>5502.4290629362476</v>
      </c>
      <c r="K393" s="63">
        <f t="shared" si="51"/>
        <v>0.49444311581048611</v>
      </c>
      <c r="L393" s="61">
        <v>0.46445865650718804</v>
      </c>
      <c r="M393" s="60">
        <f t="shared" si="52"/>
        <v>7514.0121449732878</v>
      </c>
      <c r="N393" s="60">
        <f t="shared" si="53"/>
        <v>3715.2515771984267</v>
      </c>
      <c r="O393" s="61">
        <f t="shared" si="54"/>
        <v>0.44695463529290608</v>
      </c>
      <c r="P393" s="56">
        <f t="shared" si="55"/>
        <v>0.11965463529290604</v>
      </c>
    </row>
    <row r="394" spans="1:16">
      <c r="A394" s="56" t="s">
        <v>1667</v>
      </c>
      <c r="B394" s="57" t="s">
        <v>2240</v>
      </c>
      <c r="C394" s="58">
        <v>3469</v>
      </c>
      <c r="D394" s="59">
        <v>13725</v>
      </c>
      <c r="E394" s="56">
        <f t="shared" si="48"/>
        <v>0.25275045537340618</v>
      </c>
      <c r="F394" s="60">
        <v>16178</v>
      </c>
      <c r="G394" s="60">
        <f t="shared" si="49"/>
        <v>4088.9968670309654</v>
      </c>
      <c r="H394" s="61">
        <v>0.46039999999999998</v>
      </c>
      <c r="I394" s="62">
        <f t="shared" si="50"/>
        <v>1882.5741575810564</v>
      </c>
      <c r="J394" s="62">
        <v>5502.4290629362476</v>
      </c>
      <c r="K394" s="63">
        <f t="shared" si="51"/>
        <v>0.34213510724960861</v>
      </c>
      <c r="L394" s="61">
        <v>0.46445865650718804</v>
      </c>
      <c r="M394" s="60">
        <f t="shared" si="52"/>
        <v>7514.0121449732878</v>
      </c>
      <c r="N394" s="60">
        <f t="shared" si="53"/>
        <v>2570.8073510952972</v>
      </c>
      <c r="O394" s="61">
        <f t="shared" si="54"/>
        <v>0.62871345581684668</v>
      </c>
      <c r="P394" s="56">
        <f t="shared" si="55"/>
        <v>0.1683134558168467</v>
      </c>
    </row>
    <row r="395" spans="1:16">
      <c r="A395" s="56" t="s">
        <v>1667</v>
      </c>
      <c r="B395" s="57" t="s">
        <v>2572</v>
      </c>
      <c r="C395" s="58">
        <v>3204</v>
      </c>
      <c r="D395" s="59">
        <v>13725</v>
      </c>
      <c r="E395" s="56">
        <f t="shared" si="48"/>
        <v>0.23344262295081966</v>
      </c>
      <c r="F395" s="60">
        <v>16178</v>
      </c>
      <c r="G395" s="60">
        <f t="shared" si="49"/>
        <v>3776.6347540983606</v>
      </c>
      <c r="H395" s="61">
        <v>0.23809999999999998</v>
      </c>
      <c r="I395" s="62">
        <f t="shared" si="50"/>
        <v>899.21673495081961</v>
      </c>
      <c r="J395" s="62">
        <v>5502.4290629362476</v>
      </c>
      <c r="K395" s="63">
        <f t="shared" si="51"/>
        <v>0.16342177693990531</v>
      </c>
      <c r="L395" s="61">
        <v>0.46445865650718804</v>
      </c>
      <c r="M395" s="60">
        <f t="shared" si="52"/>
        <v>7514.0121449732878</v>
      </c>
      <c r="N395" s="60">
        <f t="shared" si="53"/>
        <v>1227.9532166795641</v>
      </c>
      <c r="O395" s="61">
        <f t="shared" si="54"/>
        <v>0.32514481718069332</v>
      </c>
      <c r="P395" s="56">
        <f t="shared" si="55"/>
        <v>8.7044817180693346E-2</v>
      </c>
    </row>
    <row r="396" spans="1:16">
      <c r="A396" s="56" t="s">
        <v>2161</v>
      </c>
      <c r="B396" s="57" t="s">
        <v>2162</v>
      </c>
      <c r="C396" s="58">
        <v>7900</v>
      </c>
      <c r="D396" s="59">
        <v>10628</v>
      </c>
      <c r="E396" s="56">
        <f t="shared" si="48"/>
        <v>0.74331953330824241</v>
      </c>
      <c r="F396" s="60">
        <v>12217</v>
      </c>
      <c r="G396" s="60">
        <f t="shared" si="49"/>
        <v>9081.1347384267974</v>
      </c>
      <c r="H396" s="61">
        <v>0.38640000000000002</v>
      </c>
      <c r="I396" s="62">
        <f t="shared" si="50"/>
        <v>3508.9504629281146</v>
      </c>
      <c r="J396" s="62">
        <v>4819.7421422657135</v>
      </c>
      <c r="K396" s="63">
        <f t="shared" si="51"/>
        <v>0.72803696947957286</v>
      </c>
      <c r="L396" s="61">
        <v>0.55820787547808759</v>
      </c>
      <c r="M396" s="60">
        <f t="shared" si="52"/>
        <v>6819.6256147157965</v>
      </c>
      <c r="N396" s="60">
        <f t="shared" si="53"/>
        <v>4964.9395655229573</v>
      </c>
      <c r="O396" s="61">
        <f t="shared" si="54"/>
        <v>0.54673118597324943</v>
      </c>
      <c r="P396" s="56">
        <f t="shared" si="55"/>
        <v>0.16033118597324941</v>
      </c>
    </row>
    <row r="397" spans="1:16">
      <c r="A397" s="56" t="s">
        <v>2161</v>
      </c>
      <c r="B397" s="57" t="s">
        <v>2384</v>
      </c>
      <c r="C397" s="58">
        <v>2728</v>
      </c>
      <c r="D397" s="59">
        <v>10628</v>
      </c>
      <c r="E397" s="56">
        <f t="shared" si="48"/>
        <v>0.25668046669175765</v>
      </c>
      <c r="F397" s="60">
        <v>12217</v>
      </c>
      <c r="G397" s="60">
        <f t="shared" si="49"/>
        <v>3135.865261573203</v>
      </c>
      <c r="H397" s="61">
        <v>0.41799999999999998</v>
      </c>
      <c r="I397" s="62">
        <f t="shared" si="50"/>
        <v>1310.7916793375989</v>
      </c>
      <c r="J397" s="62">
        <v>4819.7421422657135</v>
      </c>
      <c r="K397" s="63">
        <f t="shared" si="51"/>
        <v>0.27196303052042708</v>
      </c>
      <c r="L397" s="61">
        <v>0.55820787547808759</v>
      </c>
      <c r="M397" s="60">
        <f t="shared" si="52"/>
        <v>6819.6256147157965</v>
      </c>
      <c r="N397" s="60">
        <f t="shared" si="53"/>
        <v>1854.6860491928385</v>
      </c>
      <c r="O397" s="61">
        <f t="shared" si="54"/>
        <v>0.59144315666878444</v>
      </c>
      <c r="P397" s="56">
        <f t="shared" si="55"/>
        <v>0.17344315666878446</v>
      </c>
    </row>
    <row r="398" spans="1:16">
      <c r="A398" s="56" t="s">
        <v>2111</v>
      </c>
      <c r="B398" s="57" t="s">
        <v>2113</v>
      </c>
      <c r="C398" s="58">
        <v>11030</v>
      </c>
      <c r="D398" s="59">
        <v>11030</v>
      </c>
      <c r="E398" s="56">
        <f t="shared" si="48"/>
        <v>1</v>
      </c>
      <c r="F398" s="60">
        <v>12812</v>
      </c>
      <c r="G398" s="60">
        <f t="shared" si="49"/>
        <v>12812</v>
      </c>
      <c r="H398" s="61">
        <v>0.32600000000000001</v>
      </c>
      <c r="I398" s="62">
        <f t="shared" si="50"/>
        <v>4176.7120000000004</v>
      </c>
      <c r="J398" s="62">
        <v>4176.7120000000004</v>
      </c>
      <c r="K398" s="63">
        <f t="shared" si="51"/>
        <v>1</v>
      </c>
      <c r="L398" s="61">
        <v>0.47361482558224566</v>
      </c>
      <c r="M398" s="60">
        <f t="shared" si="52"/>
        <v>6067.953145359731</v>
      </c>
      <c r="N398" s="60">
        <f t="shared" si="53"/>
        <v>6067.953145359731</v>
      </c>
      <c r="O398" s="61">
        <f t="shared" si="54"/>
        <v>0.47361482558224566</v>
      </c>
      <c r="P398" s="56">
        <f t="shared" si="55"/>
        <v>0.14761482558224565</v>
      </c>
    </row>
    <row r="399" spans="1:16">
      <c r="A399" s="56" t="s">
        <v>758</v>
      </c>
      <c r="B399" s="57" t="s">
        <v>760</v>
      </c>
      <c r="C399" s="58">
        <v>23738</v>
      </c>
      <c r="D399" s="59">
        <v>32193</v>
      </c>
      <c r="E399" s="56">
        <f t="shared" si="48"/>
        <v>0.73736526574099959</v>
      </c>
      <c r="F399" s="60">
        <v>43784</v>
      </c>
      <c r="G399" s="60">
        <f t="shared" si="49"/>
        <v>32284.800795203926</v>
      </c>
      <c r="H399" s="61">
        <v>0.30409999999999998</v>
      </c>
      <c r="I399" s="62">
        <f t="shared" si="50"/>
        <v>9817.8079218215134</v>
      </c>
      <c r="J399" s="62">
        <v>13827.578684533904</v>
      </c>
      <c r="K399" s="63">
        <f t="shared" si="51"/>
        <v>0.71001642050337388</v>
      </c>
      <c r="L399" s="61">
        <v>0.4428769688558159</v>
      </c>
      <c r="M399" s="60">
        <f t="shared" si="52"/>
        <v>19390.925204383042</v>
      </c>
      <c r="N399" s="60">
        <f t="shared" si="53"/>
        <v>13767.875303864701</v>
      </c>
      <c r="O399" s="61">
        <f t="shared" si="54"/>
        <v>0.42645068158233734</v>
      </c>
      <c r="P399" s="56">
        <f t="shared" si="55"/>
        <v>0.12235068158233736</v>
      </c>
    </row>
    <row r="400" spans="1:16">
      <c r="A400" s="56" t="s">
        <v>758</v>
      </c>
      <c r="B400" s="57" t="s">
        <v>1568</v>
      </c>
      <c r="C400" s="58">
        <v>8455</v>
      </c>
      <c r="D400" s="59">
        <v>32193</v>
      </c>
      <c r="E400" s="56">
        <f t="shared" si="48"/>
        <v>0.26263473425900041</v>
      </c>
      <c r="F400" s="60">
        <v>43784</v>
      </c>
      <c r="G400" s="60">
        <f t="shared" si="49"/>
        <v>11499.199204796074</v>
      </c>
      <c r="H400" s="61">
        <v>0.34869999999999995</v>
      </c>
      <c r="I400" s="62">
        <f t="shared" si="50"/>
        <v>4009.7707627123905</v>
      </c>
      <c r="J400" s="62">
        <v>13827.578684533904</v>
      </c>
      <c r="K400" s="63">
        <f t="shared" si="51"/>
        <v>0.28998357949662612</v>
      </c>
      <c r="L400" s="61">
        <v>0.4428769688558159</v>
      </c>
      <c r="M400" s="60">
        <f t="shared" si="52"/>
        <v>19390.925204383042</v>
      </c>
      <c r="N400" s="60">
        <f t="shared" si="53"/>
        <v>5623.049900518341</v>
      </c>
      <c r="O400" s="61">
        <f t="shared" si="54"/>
        <v>0.48899491176508059</v>
      </c>
      <c r="P400" s="56">
        <f t="shared" si="55"/>
        <v>0.14029491176508063</v>
      </c>
    </row>
    <row r="401" spans="1:16">
      <c r="A401" s="56" t="s">
        <v>1678</v>
      </c>
      <c r="B401" s="57" t="s">
        <v>1679</v>
      </c>
      <c r="C401" s="58">
        <v>4297</v>
      </c>
      <c r="D401" s="59">
        <v>5781</v>
      </c>
      <c r="E401" s="56">
        <f t="shared" si="48"/>
        <v>0.74329700743815952</v>
      </c>
      <c r="F401" s="60">
        <v>6641</v>
      </c>
      <c r="G401" s="60">
        <f t="shared" si="49"/>
        <v>4936.2354263968173</v>
      </c>
      <c r="H401" s="61">
        <v>0.29389999999999999</v>
      </c>
      <c r="I401" s="62">
        <f t="shared" si="50"/>
        <v>1450.7595918180245</v>
      </c>
      <c r="J401" s="62">
        <v>2495.4393225220551</v>
      </c>
      <c r="K401" s="63">
        <f t="shared" si="51"/>
        <v>0.58136440294280189</v>
      </c>
      <c r="L401" s="61">
        <v>0.51880350567496203</v>
      </c>
      <c r="M401" s="60">
        <f t="shared" si="52"/>
        <v>3445.3740811874227</v>
      </c>
      <c r="N401" s="60">
        <f t="shared" si="53"/>
        <v>2003.0178456241306</v>
      </c>
      <c r="O401" s="61">
        <f t="shared" si="54"/>
        <v>0.40577842679724546</v>
      </c>
      <c r="P401" s="56">
        <f t="shared" si="55"/>
        <v>0.11187842679724547</v>
      </c>
    </row>
    <row r="402" spans="1:16">
      <c r="A402" s="56" t="s">
        <v>1678</v>
      </c>
      <c r="B402" s="57" t="s">
        <v>2629</v>
      </c>
      <c r="C402" s="58">
        <v>1484</v>
      </c>
      <c r="D402" s="59">
        <v>5781</v>
      </c>
      <c r="E402" s="56">
        <f t="shared" si="48"/>
        <v>0.25670299256184054</v>
      </c>
      <c r="F402" s="60">
        <v>6641</v>
      </c>
      <c r="G402" s="60">
        <f t="shared" si="49"/>
        <v>1704.764573603183</v>
      </c>
      <c r="H402" s="61">
        <v>0.61280000000000001</v>
      </c>
      <c r="I402" s="62">
        <f t="shared" si="50"/>
        <v>1044.6797307040306</v>
      </c>
      <c r="J402" s="62">
        <v>2495.4393225220551</v>
      </c>
      <c r="K402" s="63">
        <f t="shared" si="51"/>
        <v>0.41863559705719816</v>
      </c>
      <c r="L402" s="61">
        <v>0.51880350567496203</v>
      </c>
      <c r="M402" s="60">
        <f t="shared" si="52"/>
        <v>3445.3740811874227</v>
      </c>
      <c r="N402" s="60">
        <f t="shared" si="53"/>
        <v>1442.3562355632923</v>
      </c>
      <c r="O402" s="61">
        <f t="shared" si="54"/>
        <v>0.84607356223665209</v>
      </c>
      <c r="P402" s="56">
        <f t="shared" si="55"/>
        <v>0.23327356223665208</v>
      </c>
    </row>
    <row r="403" spans="1:16">
      <c r="A403" s="56" t="s">
        <v>1586</v>
      </c>
      <c r="B403" s="57" t="s">
        <v>1587</v>
      </c>
      <c r="C403" s="58">
        <v>5519</v>
      </c>
      <c r="D403" s="59">
        <v>5519</v>
      </c>
      <c r="E403" s="56">
        <f t="shared" si="48"/>
        <v>1</v>
      </c>
      <c r="F403" s="60">
        <v>6268</v>
      </c>
      <c r="G403" s="60">
        <f t="shared" si="49"/>
        <v>6268</v>
      </c>
      <c r="H403" s="61">
        <v>0.47460000000000002</v>
      </c>
      <c r="I403" s="62">
        <f t="shared" si="50"/>
        <v>2974.7928000000002</v>
      </c>
      <c r="J403" s="62">
        <v>2974.7928000000002</v>
      </c>
      <c r="K403" s="63">
        <f t="shared" si="51"/>
        <v>1</v>
      </c>
      <c r="L403" s="61">
        <v>0.57379824379991129</v>
      </c>
      <c r="M403" s="60">
        <f t="shared" si="52"/>
        <v>3596.5673921378439</v>
      </c>
      <c r="N403" s="60">
        <f t="shared" si="53"/>
        <v>3596.5673921378439</v>
      </c>
      <c r="O403" s="61">
        <f t="shared" si="54"/>
        <v>0.57379824379991129</v>
      </c>
      <c r="P403" s="56">
        <f t="shared" si="55"/>
        <v>9.9198243799911268E-2</v>
      </c>
    </row>
    <row r="404" spans="1:16">
      <c r="A404" s="56" t="s">
        <v>1355</v>
      </c>
      <c r="B404" s="57" t="s">
        <v>1357</v>
      </c>
      <c r="C404" s="58">
        <v>9401</v>
      </c>
      <c r="D404" s="59">
        <v>15660</v>
      </c>
      <c r="E404" s="56">
        <f t="shared" si="48"/>
        <v>0.60031928480204344</v>
      </c>
      <c r="F404" s="60">
        <v>18338</v>
      </c>
      <c r="G404" s="60">
        <f t="shared" si="49"/>
        <v>11008.655044699872</v>
      </c>
      <c r="H404" s="61">
        <v>0.4819</v>
      </c>
      <c r="I404" s="62">
        <f t="shared" si="50"/>
        <v>5305.0708660408682</v>
      </c>
      <c r="J404" s="62">
        <v>8019.818900868454</v>
      </c>
      <c r="K404" s="63">
        <f t="shared" si="51"/>
        <v>0.66149509504091053</v>
      </c>
      <c r="L404" s="61">
        <v>0.54288024939928736</v>
      </c>
      <c r="M404" s="60">
        <f t="shared" si="52"/>
        <v>9955.3380134841318</v>
      </c>
      <c r="N404" s="60">
        <f t="shared" si="53"/>
        <v>6585.4072653940748</v>
      </c>
      <c r="O404" s="61">
        <f t="shared" si="54"/>
        <v>0.5982027085647148</v>
      </c>
      <c r="P404" s="56">
        <f t="shared" si="55"/>
        <v>0.11630270856471481</v>
      </c>
    </row>
    <row r="405" spans="1:16">
      <c r="A405" s="56" t="s">
        <v>1355</v>
      </c>
      <c r="B405" s="57" t="s">
        <v>2310</v>
      </c>
      <c r="C405" s="58">
        <v>3390</v>
      </c>
      <c r="D405" s="59">
        <v>15660</v>
      </c>
      <c r="E405" s="56">
        <f t="shared" si="48"/>
        <v>0.21647509578544061</v>
      </c>
      <c r="F405" s="60">
        <v>18338</v>
      </c>
      <c r="G405" s="60">
        <f t="shared" si="49"/>
        <v>3969.7203065134099</v>
      </c>
      <c r="H405" s="61">
        <v>0.34390000000000004</v>
      </c>
      <c r="I405" s="62">
        <f t="shared" si="50"/>
        <v>1365.1868134099618</v>
      </c>
      <c r="J405" s="62">
        <v>8019.818900868454</v>
      </c>
      <c r="K405" s="63">
        <f t="shared" si="51"/>
        <v>0.17022663856687933</v>
      </c>
      <c r="L405" s="61">
        <v>0.54288024939928736</v>
      </c>
      <c r="M405" s="60">
        <f t="shared" si="52"/>
        <v>9955.3380134841318</v>
      </c>
      <c r="N405" s="60">
        <f t="shared" si="53"/>
        <v>1694.6637258324779</v>
      </c>
      <c r="O405" s="61">
        <f t="shared" si="54"/>
        <v>0.42689751291845912</v>
      </c>
      <c r="P405" s="56">
        <f t="shared" si="55"/>
        <v>8.2997512918459082E-2</v>
      </c>
    </row>
    <row r="406" spans="1:16">
      <c r="A406" s="56" t="s">
        <v>1355</v>
      </c>
      <c r="B406" s="57" t="s">
        <v>2366</v>
      </c>
      <c r="C406" s="58">
        <v>2869</v>
      </c>
      <c r="D406" s="59">
        <v>15660</v>
      </c>
      <c r="E406" s="56">
        <f t="shared" si="48"/>
        <v>0.18320561941251595</v>
      </c>
      <c r="F406" s="60">
        <v>18338</v>
      </c>
      <c r="G406" s="60">
        <f t="shared" si="49"/>
        <v>3359.6246487867174</v>
      </c>
      <c r="H406" s="61">
        <v>0.4017</v>
      </c>
      <c r="I406" s="62">
        <f t="shared" si="50"/>
        <v>1349.5612214176244</v>
      </c>
      <c r="J406" s="62">
        <v>8019.818900868454</v>
      </c>
      <c r="K406" s="63">
        <f t="shared" si="51"/>
        <v>0.16827826639221025</v>
      </c>
      <c r="L406" s="61">
        <v>0.54288024939928736</v>
      </c>
      <c r="M406" s="60">
        <f t="shared" si="52"/>
        <v>9955.3380134841318</v>
      </c>
      <c r="N406" s="60">
        <f t="shared" si="53"/>
        <v>1675.2670222575798</v>
      </c>
      <c r="O406" s="61">
        <f t="shared" si="54"/>
        <v>0.49864708037029659</v>
      </c>
      <c r="P406" s="56">
        <f t="shared" si="55"/>
        <v>9.694708037029659E-2</v>
      </c>
    </row>
    <row r="407" spans="1:16">
      <c r="A407" s="56" t="s">
        <v>2323</v>
      </c>
      <c r="B407" s="57" t="s">
        <v>2324</v>
      </c>
      <c r="C407" s="58">
        <v>6033</v>
      </c>
      <c r="D407" s="59">
        <v>8349</v>
      </c>
      <c r="E407" s="56">
        <f t="shared" si="48"/>
        <v>0.72260150916277399</v>
      </c>
      <c r="F407" s="60">
        <v>9399</v>
      </c>
      <c r="G407" s="60">
        <f t="shared" si="49"/>
        <v>6791.7315846209131</v>
      </c>
      <c r="H407" s="61">
        <v>0.30209999999999998</v>
      </c>
      <c r="I407" s="62">
        <f t="shared" si="50"/>
        <v>2051.7821117139779</v>
      </c>
      <c r="J407" s="62">
        <v>3127.2803330578517</v>
      </c>
      <c r="K407" s="63">
        <f t="shared" si="51"/>
        <v>0.65609152144916516</v>
      </c>
      <c r="L407" s="61">
        <v>0.51764903218288949</v>
      </c>
      <c r="M407" s="60">
        <f t="shared" si="52"/>
        <v>4865.383253486978</v>
      </c>
      <c r="N407" s="60">
        <f t="shared" si="53"/>
        <v>3192.1367012135606</v>
      </c>
      <c r="O407" s="61">
        <f t="shared" si="54"/>
        <v>0.47000336533348624</v>
      </c>
      <c r="P407" s="56">
        <f t="shared" si="55"/>
        <v>0.16790336533348627</v>
      </c>
    </row>
    <row r="408" spans="1:16">
      <c r="A408" s="56" t="s">
        <v>2323</v>
      </c>
      <c r="B408" s="57" t="s">
        <v>2523</v>
      </c>
      <c r="C408" s="58">
        <v>2316</v>
      </c>
      <c r="D408" s="59">
        <v>8349</v>
      </c>
      <c r="E408" s="56">
        <f t="shared" si="48"/>
        <v>0.27739849083722601</v>
      </c>
      <c r="F408" s="60">
        <v>9399</v>
      </c>
      <c r="G408" s="60">
        <f t="shared" si="49"/>
        <v>2607.2684153790874</v>
      </c>
      <c r="H408" s="61">
        <v>0.41250000000000003</v>
      </c>
      <c r="I408" s="62">
        <f t="shared" si="50"/>
        <v>1075.4982213438736</v>
      </c>
      <c r="J408" s="62">
        <v>3127.2803330578517</v>
      </c>
      <c r="K408" s="63">
        <f t="shared" si="51"/>
        <v>0.34390847855083478</v>
      </c>
      <c r="L408" s="61">
        <v>0.51764903218288949</v>
      </c>
      <c r="M408" s="60">
        <f t="shared" si="52"/>
        <v>4865.383253486978</v>
      </c>
      <c r="N408" s="60">
        <f t="shared" si="53"/>
        <v>1673.2465522734171</v>
      </c>
      <c r="O408" s="61">
        <f t="shared" si="54"/>
        <v>0.64176229129448226</v>
      </c>
      <c r="P408" s="56">
        <f t="shared" si="55"/>
        <v>0.22926229129448222</v>
      </c>
    </row>
    <row r="409" spans="1:16">
      <c r="A409" s="56" t="s">
        <v>936</v>
      </c>
      <c r="B409" s="57" t="s">
        <v>938</v>
      </c>
      <c r="C409" s="58">
        <v>25889</v>
      </c>
      <c r="D409" s="59">
        <v>33210</v>
      </c>
      <c r="E409" s="56">
        <f t="shared" si="48"/>
        <v>0.77955435109906657</v>
      </c>
      <c r="F409" s="60">
        <v>39736</v>
      </c>
      <c r="G409" s="60">
        <f t="shared" si="49"/>
        <v>30976.371695272508</v>
      </c>
      <c r="H409" s="61">
        <v>0.20579999999999998</v>
      </c>
      <c r="I409" s="62">
        <f t="shared" si="50"/>
        <v>6374.9372948870814</v>
      </c>
      <c r="J409" s="62">
        <v>9294.3768707979507</v>
      </c>
      <c r="K409" s="63">
        <f t="shared" si="51"/>
        <v>0.68589184444591744</v>
      </c>
      <c r="L409" s="61">
        <v>0.44231466064631503</v>
      </c>
      <c r="M409" s="60">
        <f t="shared" si="52"/>
        <v>17575.815355441973</v>
      </c>
      <c r="N409" s="60">
        <f t="shared" si="53"/>
        <v>12055.108411784973</v>
      </c>
      <c r="O409" s="61">
        <f t="shared" si="54"/>
        <v>0.38917109241766934</v>
      </c>
      <c r="P409" s="56">
        <f t="shared" si="55"/>
        <v>0.18337109241766936</v>
      </c>
    </row>
    <row r="410" spans="1:16">
      <c r="A410" s="56" t="s">
        <v>936</v>
      </c>
      <c r="B410" s="57" t="s">
        <v>2718</v>
      </c>
      <c r="C410" s="58">
        <v>953</v>
      </c>
      <c r="D410" s="59">
        <v>33210</v>
      </c>
      <c r="E410" s="56">
        <f t="shared" si="48"/>
        <v>2.8696175850647394E-2</v>
      </c>
      <c r="F410" s="60">
        <v>39736</v>
      </c>
      <c r="G410" s="60">
        <f t="shared" si="49"/>
        <v>1140.2712436013248</v>
      </c>
      <c r="H410" s="61">
        <v>0.15160000000000001</v>
      </c>
      <c r="I410" s="62">
        <f t="shared" si="50"/>
        <v>172.86512052996085</v>
      </c>
      <c r="J410" s="62">
        <v>9294.3768707979507</v>
      </c>
      <c r="K410" s="63">
        <f t="shared" si="51"/>
        <v>1.8598892957857847E-2</v>
      </c>
      <c r="L410" s="61">
        <v>0.44231466064631503</v>
      </c>
      <c r="M410" s="60">
        <f t="shared" si="52"/>
        <v>17575.815355441973</v>
      </c>
      <c r="N410" s="60">
        <f t="shared" si="53"/>
        <v>326.89070844293951</v>
      </c>
      <c r="O410" s="61">
        <f t="shared" si="54"/>
        <v>0.28667802531836095</v>
      </c>
      <c r="P410" s="56">
        <f t="shared" si="55"/>
        <v>0.13507802531836094</v>
      </c>
    </row>
    <row r="411" spans="1:16">
      <c r="A411" s="56" t="s">
        <v>936</v>
      </c>
      <c r="B411" s="57" t="s">
        <v>2558</v>
      </c>
      <c r="C411" s="58">
        <v>2725</v>
      </c>
      <c r="D411" s="59">
        <v>33210</v>
      </c>
      <c r="E411" s="56">
        <f t="shared" si="48"/>
        <v>8.2053598313760912E-2</v>
      </c>
      <c r="F411" s="60">
        <v>39736</v>
      </c>
      <c r="G411" s="60">
        <f t="shared" si="49"/>
        <v>3260.4817825956034</v>
      </c>
      <c r="H411" s="61">
        <v>0.31060000000000004</v>
      </c>
      <c r="I411" s="62">
        <f t="shared" si="50"/>
        <v>1012.7056416741946</v>
      </c>
      <c r="J411" s="62">
        <v>9294.3768707979507</v>
      </c>
      <c r="K411" s="63">
        <f t="shared" si="51"/>
        <v>0.10895896042864579</v>
      </c>
      <c r="L411" s="61">
        <v>0.44231466064631503</v>
      </c>
      <c r="M411" s="60">
        <f t="shared" si="52"/>
        <v>17575.815355441973</v>
      </c>
      <c r="N411" s="60">
        <f t="shared" si="53"/>
        <v>1915.0425698147872</v>
      </c>
      <c r="O411" s="61">
        <f t="shared" si="54"/>
        <v>0.58734956902297442</v>
      </c>
      <c r="P411" s="56">
        <f t="shared" si="55"/>
        <v>0.27674956902297437</v>
      </c>
    </row>
    <row r="412" spans="1:16">
      <c r="A412" s="56" t="s">
        <v>936</v>
      </c>
      <c r="B412" s="57" t="s">
        <v>2262</v>
      </c>
      <c r="C412" s="58">
        <v>2455</v>
      </c>
      <c r="D412" s="59">
        <v>33210</v>
      </c>
      <c r="E412" s="56">
        <f t="shared" si="48"/>
        <v>7.3923517012947901E-2</v>
      </c>
      <c r="F412" s="60">
        <v>39736</v>
      </c>
      <c r="G412" s="60">
        <f t="shared" si="49"/>
        <v>2937.4248720264977</v>
      </c>
      <c r="H412" s="61">
        <v>0.34570000000000001</v>
      </c>
      <c r="I412" s="62">
        <f t="shared" si="50"/>
        <v>1015.4677782595603</v>
      </c>
      <c r="J412" s="62">
        <v>9294.3768707979507</v>
      </c>
      <c r="K412" s="63">
        <f t="shared" si="51"/>
        <v>0.10925614405093295</v>
      </c>
      <c r="L412" s="61">
        <v>0.44231466064631503</v>
      </c>
      <c r="M412" s="60">
        <f t="shared" si="52"/>
        <v>17575.815355441973</v>
      </c>
      <c r="N412" s="60">
        <f t="shared" si="53"/>
        <v>1920.2658142867676</v>
      </c>
      <c r="O412" s="61">
        <f t="shared" si="54"/>
        <v>0.65372423055776641</v>
      </c>
      <c r="P412" s="56">
        <f t="shared" si="55"/>
        <v>0.3080242305577664</v>
      </c>
    </row>
    <row r="413" spans="1:16">
      <c r="A413" s="56" t="s">
        <v>936</v>
      </c>
      <c r="B413" s="57" t="s">
        <v>2550</v>
      </c>
      <c r="C413" s="58">
        <v>1188</v>
      </c>
      <c r="D413" s="59">
        <v>33210</v>
      </c>
      <c r="E413" s="56">
        <f t="shared" si="48"/>
        <v>3.5772357723577237E-2</v>
      </c>
      <c r="F413" s="60">
        <v>39736</v>
      </c>
      <c r="G413" s="60">
        <f t="shared" si="49"/>
        <v>1421.4504065040651</v>
      </c>
      <c r="H413" s="61">
        <v>0.50539999999999996</v>
      </c>
      <c r="I413" s="62">
        <f t="shared" si="50"/>
        <v>718.40103544715441</v>
      </c>
      <c r="J413" s="62">
        <v>9294.3768707979507</v>
      </c>
      <c r="K413" s="63">
        <f t="shared" si="51"/>
        <v>7.7294158116646014E-2</v>
      </c>
      <c r="L413" s="61">
        <v>0.44231466064631503</v>
      </c>
      <c r="M413" s="60">
        <f t="shared" si="52"/>
        <v>17575.815355441973</v>
      </c>
      <c r="N413" s="60">
        <f t="shared" si="53"/>
        <v>1358.5078511125068</v>
      </c>
      <c r="O413" s="61">
        <f t="shared" si="54"/>
        <v>0.9557194854610791</v>
      </c>
      <c r="P413" s="56">
        <f t="shared" si="55"/>
        <v>0.45031948546107914</v>
      </c>
    </row>
    <row r="414" spans="1:16">
      <c r="A414" s="56" t="s">
        <v>872</v>
      </c>
      <c r="B414" s="57" t="s">
        <v>874</v>
      </c>
      <c r="C414" s="58">
        <v>16451</v>
      </c>
      <c r="D414" s="59">
        <v>24391</v>
      </c>
      <c r="E414" s="56">
        <f t="shared" si="48"/>
        <v>0.67447009142716574</v>
      </c>
      <c r="F414" s="60">
        <v>30772</v>
      </c>
      <c r="G414" s="60">
        <f t="shared" si="49"/>
        <v>20754.793653396744</v>
      </c>
      <c r="H414" s="61">
        <v>0.36749999999999999</v>
      </c>
      <c r="I414" s="62">
        <f t="shared" si="50"/>
        <v>7627.3866676233029</v>
      </c>
      <c r="J414" s="62">
        <v>11931.546584051493</v>
      </c>
      <c r="K414" s="63">
        <f t="shared" si="51"/>
        <v>0.63926219571724086</v>
      </c>
      <c r="L414" s="61">
        <v>0.51808992162856893</v>
      </c>
      <c r="M414" s="60">
        <f t="shared" si="52"/>
        <v>15942.663068354323</v>
      </c>
      <c r="N414" s="60">
        <f t="shared" si="53"/>
        <v>10191.541798656348</v>
      </c>
      <c r="O414" s="61">
        <f t="shared" si="54"/>
        <v>0.49104519991160661</v>
      </c>
      <c r="P414" s="56">
        <f t="shared" si="55"/>
        <v>0.12354519991160662</v>
      </c>
    </row>
    <row r="415" spans="1:16">
      <c r="A415" s="56" t="s">
        <v>872</v>
      </c>
      <c r="B415" s="57" t="s">
        <v>1774</v>
      </c>
      <c r="C415" s="58">
        <v>5507</v>
      </c>
      <c r="D415" s="59">
        <v>24391</v>
      </c>
      <c r="E415" s="56">
        <f t="shared" si="48"/>
        <v>0.22578000081997457</v>
      </c>
      <c r="F415" s="60">
        <v>30772</v>
      </c>
      <c r="G415" s="60">
        <f t="shared" si="49"/>
        <v>6947.7021852322578</v>
      </c>
      <c r="H415" s="61">
        <v>0.38689999999999997</v>
      </c>
      <c r="I415" s="62">
        <f t="shared" si="50"/>
        <v>2688.0659754663602</v>
      </c>
      <c r="J415" s="62">
        <v>11931.546584051493</v>
      </c>
      <c r="K415" s="63">
        <f t="shared" si="51"/>
        <v>0.22529065754639133</v>
      </c>
      <c r="L415" s="61">
        <v>0.51808992162856893</v>
      </c>
      <c r="M415" s="60">
        <f t="shared" si="52"/>
        <v>15942.663068354323</v>
      </c>
      <c r="N415" s="60">
        <f t="shared" si="53"/>
        <v>3591.7330457101139</v>
      </c>
      <c r="O415" s="61">
        <f t="shared" si="54"/>
        <v>0.51696704175728059</v>
      </c>
      <c r="P415" s="56">
        <f t="shared" si="55"/>
        <v>0.13006704175728062</v>
      </c>
    </row>
    <row r="416" spans="1:16">
      <c r="A416" s="56" t="s">
        <v>872</v>
      </c>
      <c r="B416" s="57" t="s">
        <v>2356</v>
      </c>
      <c r="C416" s="58">
        <v>2433</v>
      </c>
      <c r="D416" s="59">
        <v>24391</v>
      </c>
      <c r="E416" s="56">
        <f t="shared" si="48"/>
        <v>9.9749907752859662E-2</v>
      </c>
      <c r="F416" s="60">
        <v>30772</v>
      </c>
      <c r="G416" s="60">
        <f t="shared" si="49"/>
        <v>3069.5041613709977</v>
      </c>
      <c r="H416" s="61">
        <v>0.52650000000000008</v>
      </c>
      <c r="I416" s="62">
        <f t="shared" si="50"/>
        <v>1616.0939409618306</v>
      </c>
      <c r="J416" s="62">
        <v>11931.546584051493</v>
      </c>
      <c r="K416" s="63">
        <f t="shared" si="51"/>
        <v>0.13544714673636779</v>
      </c>
      <c r="L416" s="61">
        <v>0.51808992162856893</v>
      </c>
      <c r="M416" s="60">
        <f t="shared" si="52"/>
        <v>15942.663068354323</v>
      </c>
      <c r="N416" s="60">
        <f t="shared" si="53"/>
        <v>2159.3882239878594</v>
      </c>
      <c r="O416" s="61">
        <f t="shared" si="54"/>
        <v>0.70349740885295498</v>
      </c>
      <c r="P416" s="56">
        <f t="shared" si="55"/>
        <v>0.1769974088529549</v>
      </c>
    </row>
    <row r="417" spans="1:16">
      <c r="A417" s="56" t="s">
        <v>1149</v>
      </c>
      <c r="B417" s="57" t="s">
        <v>1150</v>
      </c>
      <c r="C417" s="58">
        <v>12966</v>
      </c>
      <c r="D417" s="59">
        <v>12966</v>
      </c>
      <c r="E417" s="56">
        <f t="shared" si="48"/>
        <v>1</v>
      </c>
      <c r="F417" s="60">
        <v>17374</v>
      </c>
      <c r="G417" s="60">
        <f t="shared" si="49"/>
        <v>17374</v>
      </c>
      <c r="H417" s="61">
        <v>0.41749999999999998</v>
      </c>
      <c r="I417" s="62">
        <f t="shared" si="50"/>
        <v>7253.6449999999995</v>
      </c>
      <c r="J417" s="62">
        <v>7253.6449999999995</v>
      </c>
      <c r="K417" s="63">
        <f t="shared" si="51"/>
        <v>1</v>
      </c>
      <c r="L417" s="61">
        <v>0.53378180399883335</v>
      </c>
      <c r="M417" s="60">
        <f t="shared" si="52"/>
        <v>9273.9250626757312</v>
      </c>
      <c r="N417" s="60">
        <f t="shared" si="53"/>
        <v>9273.9250626757312</v>
      </c>
      <c r="O417" s="61">
        <f t="shared" si="54"/>
        <v>0.53378180399883335</v>
      </c>
      <c r="P417" s="56">
        <f t="shared" si="55"/>
        <v>0.11628180399883337</v>
      </c>
    </row>
    <row r="418" spans="1:16">
      <c r="A418" s="56" t="s">
        <v>963</v>
      </c>
      <c r="B418" s="57" t="s">
        <v>964</v>
      </c>
      <c r="C418" s="58">
        <v>17097</v>
      </c>
      <c r="D418" s="59">
        <v>17097</v>
      </c>
      <c r="E418" s="56">
        <f t="shared" si="48"/>
        <v>1</v>
      </c>
      <c r="F418" s="60">
        <v>20534</v>
      </c>
      <c r="G418" s="60">
        <f t="shared" si="49"/>
        <v>20534</v>
      </c>
      <c r="H418" s="61">
        <v>0.40630000000000005</v>
      </c>
      <c r="I418" s="62">
        <f t="shared" si="50"/>
        <v>8342.9642000000003</v>
      </c>
      <c r="J418" s="62">
        <v>8342.9642000000003</v>
      </c>
      <c r="K418" s="63">
        <f t="shared" si="51"/>
        <v>1</v>
      </c>
      <c r="L418" s="61">
        <v>0.53422368868028181</v>
      </c>
      <c r="M418" s="60">
        <f t="shared" si="52"/>
        <v>10969.749223360906</v>
      </c>
      <c r="N418" s="60">
        <f t="shared" si="53"/>
        <v>10969.749223360906</v>
      </c>
      <c r="O418" s="61">
        <f t="shared" si="54"/>
        <v>0.53422368868028181</v>
      </c>
      <c r="P418" s="56">
        <f t="shared" si="55"/>
        <v>0.12792368868028176</v>
      </c>
    </row>
    <row r="419" spans="1:16">
      <c r="A419" s="56" t="s">
        <v>2047</v>
      </c>
      <c r="B419" s="57" t="s">
        <v>2049</v>
      </c>
      <c r="C419" s="58">
        <v>12748</v>
      </c>
      <c r="D419" s="59">
        <v>20206</v>
      </c>
      <c r="E419" s="56">
        <f t="shared" si="48"/>
        <v>0.63090171236266457</v>
      </c>
      <c r="F419" s="60">
        <v>24039</v>
      </c>
      <c r="G419" s="60">
        <f t="shared" si="49"/>
        <v>15166.246263486093</v>
      </c>
      <c r="H419" s="61">
        <v>0.60389999999999999</v>
      </c>
      <c r="I419" s="62">
        <f t="shared" si="50"/>
        <v>9158.8961185192511</v>
      </c>
      <c r="J419" s="62">
        <v>15990.029220261309</v>
      </c>
      <c r="K419" s="63">
        <f t="shared" si="51"/>
        <v>0.5727879538152324</v>
      </c>
      <c r="L419" s="61">
        <v>0.63493756756283937</v>
      </c>
      <c r="M419" s="60">
        <f t="shared" si="52"/>
        <v>15263.264186643095</v>
      </c>
      <c r="N419" s="60">
        <f t="shared" si="53"/>
        <v>8742.6138620086149</v>
      </c>
      <c r="O419" s="61">
        <f t="shared" si="54"/>
        <v>0.57645205742551675</v>
      </c>
      <c r="P419" s="56">
        <f t="shared" si="55"/>
        <v>-2.7447942574483242E-2</v>
      </c>
    </row>
    <row r="420" spans="1:16">
      <c r="A420" s="56" t="s">
        <v>2047</v>
      </c>
      <c r="B420" s="57" t="s">
        <v>2140</v>
      </c>
      <c r="C420" s="58">
        <v>7458</v>
      </c>
      <c r="D420" s="59">
        <v>20206</v>
      </c>
      <c r="E420" s="56">
        <f t="shared" si="48"/>
        <v>0.36909828763733543</v>
      </c>
      <c r="F420" s="60">
        <v>24039</v>
      </c>
      <c r="G420" s="60">
        <f t="shared" si="49"/>
        <v>8872.7537365139069</v>
      </c>
      <c r="H420" s="61">
        <v>0.76990000000000014</v>
      </c>
      <c r="I420" s="62">
        <f t="shared" si="50"/>
        <v>6831.133101742058</v>
      </c>
      <c r="J420" s="62">
        <v>15990.029220261309</v>
      </c>
      <c r="K420" s="63">
        <f t="shared" si="51"/>
        <v>0.4272120461847676</v>
      </c>
      <c r="L420" s="61">
        <v>0.63493756756283937</v>
      </c>
      <c r="M420" s="60">
        <f t="shared" si="52"/>
        <v>15263.264186643095</v>
      </c>
      <c r="N420" s="60">
        <f t="shared" si="53"/>
        <v>6520.6503246344791</v>
      </c>
      <c r="O420" s="61">
        <f t="shared" si="54"/>
        <v>0.73490716842507953</v>
      </c>
      <c r="P420" s="56">
        <f t="shared" si="55"/>
        <v>-3.4992831574920613E-2</v>
      </c>
    </row>
    <row r="421" spans="1:16">
      <c r="A421" s="56" t="s">
        <v>212</v>
      </c>
      <c r="B421" s="57" t="s">
        <v>214</v>
      </c>
      <c r="C421" s="58">
        <v>115902</v>
      </c>
      <c r="D421" s="59">
        <v>120889</v>
      </c>
      <c r="E421" s="56">
        <f t="shared" si="48"/>
        <v>0.95874728056316127</v>
      </c>
      <c r="F421" s="60">
        <v>156402</v>
      </c>
      <c r="G421" s="60">
        <f t="shared" si="49"/>
        <v>149949.99217463954</v>
      </c>
      <c r="H421" s="61">
        <v>0.30510000000000004</v>
      </c>
      <c r="I421" s="62">
        <f t="shared" si="50"/>
        <v>45749.742612482529</v>
      </c>
      <c r="J421" s="62">
        <v>49951.935309139793</v>
      </c>
      <c r="K421" s="63">
        <f t="shared" si="51"/>
        <v>0.91587527749123299</v>
      </c>
      <c r="L421" s="61">
        <v>0.45083785977227081</v>
      </c>
      <c r="M421" s="60">
        <f t="shared" si="52"/>
        <v>70511.942944102702</v>
      </c>
      <c r="N421" s="60">
        <f t="shared" si="53"/>
        <v>64580.14531037605</v>
      </c>
      <c r="O421" s="61">
        <f t="shared" si="54"/>
        <v>0.43067788383184885</v>
      </c>
      <c r="P421" s="56">
        <f t="shared" si="55"/>
        <v>0.12557788383184881</v>
      </c>
    </row>
    <row r="422" spans="1:16">
      <c r="A422" s="56" t="s">
        <v>212</v>
      </c>
      <c r="B422" s="57" t="s">
        <v>2173</v>
      </c>
      <c r="C422" s="58">
        <v>4987</v>
      </c>
      <c r="D422" s="59">
        <v>120889</v>
      </c>
      <c r="E422" s="56">
        <f t="shared" si="48"/>
        <v>4.1252719436838753E-2</v>
      </c>
      <c r="F422" s="60">
        <v>156402</v>
      </c>
      <c r="G422" s="60">
        <f t="shared" si="49"/>
        <v>6452.0078253604543</v>
      </c>
      <c r="H422" s="61">
        <v>0.65129999999999999</v>
      </c>
      <c r="I422" s="62">
        <f t="shared" si="50"/>
        <v>4202.1926966572637</v>
      </c>
      <c r="J422" s="62">
        <v>49951.935309139793</v>
      </c>
      <c r="K422" s="63">
        <f t="shared" si="51"/>
        <v>8.4124722508766958E-2</v>
      </c>
      <c r="L422" s="61">
        <v>0.45083785977227081</v>
      </c>
      <c r="M422" s="60">
        <f t="shared" si="52"/>
        <v>70511.942944102702</v>
      </c>
      <c r="N422" s="60">
        <f t="shared" si="53"/>
        <v>5931.7976337266482</v>
      </c>
      <c r="O422" s="61">
        <f t="shared" si="54"/>
        <v>0.91937235575117371</v>
      </c>
      <c r="P422" s="56">
        <f t="shared" si="55"/>
        <v>0.26807235575117372</v>
      </c>
    </row>
    <row r="423" spans="1:16">
      <c r="A423" s="56" t="s">
        <v>1024</v>
      </c>
      <c r="B423" s="57" t="s">
        <v>1026</v>
      </c>
      <c r="C423" s="58">
        <v>19745</v>
      </c>
      <c r="D423" s="59">
        <v>33025</v>
      </c>
      <c r="E423" s="56">
        <f t="shared" si="48"/>
        <v>0.59788039364118095</v>
      </c>
      <c r="F423" s="60">
        <v>41305</v>
      </c>
      <c r="G423" s="60">
        <f t="shared" si="49"/>
        <v>24695.449659348978</v>
      </c>
      <c r="H423" s="61">
        <v>0.38430000000000003</v>
      </c>
      <c r="I423" s="62">
        <f t="shared" si="50"/>
        <v>9490.4613040878139</v>
      </c>
      <c r="J423" s="62">
        <v>17637.105675639668</v>
      </c>
      <c r="K423" s="63">
        <f t="shared" si="51"/>
        <v>0.53809629984788365</v>
      </c>
      <c r="L423" s="61">
        <v>0.54331317695881454</v>
      </c>
      <c r="M423" s="60">
        <f t="shared" si="52"/>
        <v>22441.550774283834</v>
      </c>
      <c r="N423" s="60">
        <f t="shared" si="53"/>
        <v>12075.715434490539</v>
      </c>
      <c r="O423" s="61">
        <f t="shared" si="54"/>
        <v>0.48898544473026129</v>
      </c>
      <c r="P423" s="56">
        <f t="shared" si="55"/>
        <v>0.10468544473026126</v>
      </c>
    </row>
    <row r="424" spans="1:16">
      <c r="A424" s="56" t="s">
        <v>1024</v>
      </c>
      <c r="B424" s="57" t="s">
        <v>1163</v>
      </c>
      <c r="C424" s="58">
        <v>11401</v>
      </c>
      <c r="D424" s="59">
        <v>33025</v>
      </c>
      <c r="E424" s="56">
        <f t="shared" si="48"/>
        <v>0.34522331566994702</v>
      </c>
      <c r="F424" s="60">
        <v>41305</v>
      </c>
      <c r="G424" s="60">
        <f t="shared" si="49"/>
        <v>14259.449053747161</v>
      </c>
      <c r="H424" s="61">
        <v>0.4854</v>
      </c>
      <c r="I424" s="62">
        <f t="shared" si="50"/>
        <v>6921.5365706888724</v>
      </c>
      <c r="J424" s="62">
        <v>17637.105675639668</v>
      </c>
      <c r="K424" s="63">
        <f t="shared" si="51"/>
        <v>0.39244174741487681</v>
      </c>
      <c r="L424" s="61">
        <v>0.54331317695881454</v>
      </c>
      <c r="M424" s="60">
        <f t="shared" si="52"/>
        <v>22441.550774283834</v>
      </c>
      <c r="N424" s="60">
        <f t="shared" si="53"/>
        <v>8807.0014005596295</v>
      </c>
      <c r="O424" s="61">
        <f t="shared" si="54"/>
        <v>0.617625643695209</v>
      </c>
      <c r="P424" s="56">
        <f t="shared" si="55"/>
        <v>0.13222564369520901</v>
      </c>
    </row>
    <row r="425" spans="1:16">
      <c r="A425" s="56" t="s">
        <v>1024</v>
      </c>
      <c r="B425" s="57" t="s">
        <v>2339</v>
      </c>
      <c r="C425" s="58">
        <v>1879</v>
      </c>
      <c r="D425" s="59">
        <v>33025</v>
      </c>
      <c r="E425" s="56">
        <f t="shared" si="48"/>
        <v>5.6896290688872066E-2</v>
      </c>
      <c r="F425" s="60">
        <v>41305</v>
      </c>
      <c r="G425" s="60">
        <f t="shared" si="49"/>
        <v>2350.1012869038605</v>
      </c>
      <c r="H425" s="61">
        <v>0.52129999999999999</v>
      </c>
      <c r="I425" s="62">
        <f t="shared" si="50"/>
        <v>1225.1078008629825</v>
      </c>
      <c r="J425" s="62">
        <v>17637.105675639668</v>
      </c>
      <c r="K425" s="63">
        <f t="shared" si="51"/>
        <v>6.9461952737239568E-2</v>
      </c>
      <c r="L425" s="61">
        <v>0.54331317695881454</v>
      </c>
      <c r="M425" s="60">
        <f t="shared" si="52"/>
        <v>22441.550774283834</v>
      </c>
      <c r="N425" s="60">
        <f t="shared" si="53"/>
        <v>1558.8339392336657</v>
      </c>
      <c r="O425" s="61">
        <f t="shared" si="54"/>
        <v>0.6633050021802892</v>
      </c>
      <c r="P425" s="56">
        <f t="shared" si="55"/>
        <v>0.14200500218028922</v>
      </c>
    </row>
    <row r="426" spans="1:16">
      <c r="A426" s="56" t="s">
        <v>762</v>
      </c>
      <c r="B426" s="57" t="s">
        <v>764</v>
      </c>
      <c r="C426" s="58">
        <v>25883</v>
      </c>
      <c r="D426" s="59">
        <v>27664</v>
      </c>
      <c r="E426" s="56">
        <f t="shared" si="48"/>
        <v>0.93562030075187974</v>
      </c>
      <c r="F426" s="60">
        <v>33493</v>
      </c>
      <c r="G426" s="60">
        <f t="shared" si="49"/>
        <v>31336.73073308271</v>
      </c>
      <c r="H426" s="61">
        <v>0.35749999999999998</v>
      </c>
      <c r="I426" s="62">
        <f t="shared" si="50"/>
        <v>11202.881237077068</v>
      </c>
      <c r="J426" s="62">
        <v>11965.122422932332</v>
      </c>
      <c r="K426" s="63">
        <f t="shared" si="51"/>
        <v>0.93629474409769897</v>
      </c>
      <c r="L426" s="61">
        <v>0.47465385172511088</v>
      </c>
      <c r="M426" s="60">
        <f t="shared" si="52"/>
        <v>15897.581455829139</v>
      </c>
      <c r="N426" s="60">
        <f t="shared" si="53"/>
        <v>14884.821960957868</v>
      </c>
      <c r="O426" s="61">
        <f t="shared" si="54"/>
        <v>0.47499600669075903</v>
      </c>
      <c r="P426" s="56">
        <f t="shared" si="55"/>
        <v>0.11749600669075905</v>
      </c>
    </row>
    <row r="427" spans="1:16">
      <c r="A427" s="56" t="s">
        <v>762</v>
      </c>
      <c r="B427" s="57" t="s">
        <v>2710</v>
      </c>
      <c r="C427" s="58">
        <v>1781</v>
      </c>
      <c r="D427" s="59">
        <v>27664</v>
      </c>
      <c r="E427" s="56">
        <f t="shared" si="48"/>
        <v>6.4379699248120301E-2</v>
      </c>
      <c r="F427" s="60">
        <v>33493</v>
      </c>
      <c r="G427" s="60">
        <f t="shared" si="49"/>
        <v>2156.2692669172934</v>
      </c>
      <c r="H427" s="61">
        <v>0.35350000000000004</v>
      </c>
      <c r="I427" s="62">
        <f t="shared" si="50"/>
        <v>762.24118585526332</v>
      </c>
      <c r="J427" s="62">
        <v>11965.122422932332</v>
      </c>
      <c r="K427" s="63">
        <f t="shared" si="51"/>
        <v>6.3705255902300945E-2</v>
      </c>
      <c r="L427" s="61">
        <v>0.47465385172511088</v>
      </c>
      <c r="M427" s="60">
        <f t="shared" si="52"/>
        <v>15897.581455829139</v>
      </c>
      <c r="N427" s="60">
        <f t="shared" si="53"/>
        <v>1012.7594948712692</v>
      </c>
      <c r="O427" s="61">
        <f t="shared" si="54"/>
        <v>0.46968136605645688</v>
      </c>
      <c r="P427" s="56">
        <f t="shared" si="55"/>
        <v>0.11618136605645685</v>
      </c>
    </row>
    <row r="428" spans="1:16">
      <c r="A428" s="56" t="s">
        <v>133</v>
      </c>
      <c r="B428" s="57" t="s">
        <v>135</v>
      </c>
      <c r="C428" s="58">
        <v>131989</v>
      </c>
      <c r="D428" s="59">
        <v>141987</v>
      </c>
      <c r="E428" s="56">
        <f t="shared" si="48"/>
        <v>0.92958510286152962</v>
      </c>
      <c r="F428" s="60">
        <v>178106</v>
      </c>
      <c r="G428" s="60">
        <f t="shared" si="49"/>
        <v>165564.68433025561</v>
      </c>
      <c r="H428" s="61">
        <v>0.30969999999999998</v>
      </c>
      <c r="I428" s="62">
        <f t="shared" si="50"/>
        <v>51275.382737080159</v>
      </c>
      <c r="J428" s="62">
        <v>55883.085320219456</v>
      </c>
      <c r="K428" s="63">
        <f t="shared" si="51"/>
        <v>0.91754745542884064</v>
      </c>
      <c r="L428" s="61">
        <v>0.45470236026340655</v>
      </c>
      <c r="M428" s="60">
        <f t="shared" si="52"/>
        <v>80985.21857707428</v>
      </c>
      <c r="N428" s="60">
        <f t="shared" si="53"/>
        <v>74307.781232742986</v>
      </c>
      <c r="O428" s="61">
        <f t="shared" si="54"/>
        <v>0.44881419931632027</v>
      </c>
      <c r="P428" s="56">
        <f t="shared" si="55"/>
        <v>0.1391141993163203</v>
      </c>
    </row>
    <row r="429" spans="1:16">
      <c r="A429" s="56" t="s">
        <v>133</v>
      </c>
      <c r="B429" s="57" t="s">
        <v>2611</v>
      </c>
      <c r="C429" s="58">
        <v>1807</v>
      </c>
      <c r="D429" s="59">
        <v>141987</v>
      </c>
      <c r="E429" s="56">
        <f t="shared" si="48"/>
        <v>1.2726517216364879E-2</v>
      </c>
      <c r="F429" s="60">
        <v>178106</v>
      </c>
      <c r="G429" s="60">
        <f t="shared" si="49"/>
        <v>2266.669075337883</v>
      </c>
      <c r="H429" s="61">
        <v>0.42259999999999998</v>
      </c>
      <c r="I429" s="62">
        <f t="shared" si="50"/>
        <v>957.89435123778935</v>
      </c>
      <c r="J429" s="62">
        <v>55883.085320219456</v>
      </c>
      <c r="K429" s="63">
        <f t="shared" si="51"/>
        <v>1.7141042692057785E-2</v>
      </c>
      <c r="L429" s="61">
        <v>0.45470236026340655</v>
      </c>
      <c r="M429" s="60">
        <f t="shared" si="52"/>
        <v>80985.21857707428</v>
      </c>
      <c r="N429" s="60">
        <f t="shared" si="53"/>
        <v>1388.1710890552615</v>
      </c>
      <c r="O429" s="61">
        <f t="shared" si="54"/>
        <v>0.61242777084622846</v>
      </c>
      <c r="P429" s="56">
        <f t="shared" si="55"/>
        <v>0.18982777084622848</v>
      </c>
    </row>
    <row r="430" spans="1:16">
      <c r="A430" s="56" t="s">
        <v>133</v>
      </c>
      <c r="B430" s="57" t="s">
        <v>2595</v>
      </c>
      <c r="C430" s="58">
        <v>2925</v>
      </c>
      <c r="D430" s="59">
        <v>141987</v>
      </c>
      <c r="E430" s="56">
        <f t="shared" si="48"/>
        <v>2.06004775085043E-2</v>
      </c>
      <c r="F430" s="60">
        <v>178106</v>
      </c>
      <c r="G430" s="60">
        <f t="shared" si="49"/>
        <v>3669.0686471296667</v>
      </c>
      <c r="H430" s="61">
        <v>0.20169999999999999</v>
      </c>
      <c r="I430" s="62">
        <f t="shared" si="50"/>
        <v>740.05114612605371</v>
      </c>
      <c r="J430" s="62">
        <v>55883.085320219456</v>
      </c>
      <c r="K430" s="63">
        <f t="shared" si="51"/>
        <v>1.3242846952444312E-2</v>
      </c>
      <c r="L430" s="61">
        <v>0.45470236026340655</v>
      </c>
      <c r="M430" s="60">
        <f t="shared" si="52"/>
        <v>80985.21857707428</v>
      </c>
      <c r="N430" s="60">
        <f t="shared" si="53"/>
        <v>1072.4748550264446</v>
      </c>
      <c r="O430" s="61">
        <f t="shared" si="54"/>
        <v>0.29230165967743554</v>
      </c>
      <c r="P430" s="56">
        <f t="shared" si="55"/>
        <v>9.0601659677435553E-2</v>
      </c>
    </row>
    <row r="431" spans="1:16">
      <c r="A431" s="56" t="s">
        <v>133</v>
      </c>
      <c r="B431" s="57" t="s">
        <v>1429</v>
      </c>
      <c r="C431" s="58">
        <v>5266</v>
      </c>
      <c r="D431" s="59">
        <v>141987</v>
      </c>
      <c r="E431" s="56">
        <f t="shared" si="48"/>
        <v>3.7087902413601243E-2</v>
      </c>
      <c r="F431" s="60">
        <v>178106</v>
      </c>
      <c r="G431" s="60">
        <f t="shared" si="49"/>
        <v>6605.5779472768627</v>
      </c>
      <c r="H431" s="61">
        <v>0.4405</v>
      </c>
      <c r="I431" s="62">
        <f t="shared" si="50"/>
        <v>2909.7570857754581</v>
      </c>
      <c r="J431" s="62">
        <v>55883.085320219456</v>
      </c>
      <c r="K431" s="63">
        <f t="shared" si="51"/>
        <v>5.2068654926657354E-2</v>
      </c>
      <c r="L431" s="61">
        <v>0.45470236026340655</v>
      </c>
      <c r="M431" s="60">
        <f t="shared" si="52"/>
        <v>80985.21857707428</v>
      </c>
      <c r="N431" s="60">
        <f t="shared" si="53"/>
        <v>4216.7914002496018</v>
      </c>
      <c r="O431" s="61">
        <f t="shared" si="54"/>
        <v>0.63836827510119176</v>
      </c>
      <c r="P431" s="56">
        <f t="shared" si="55"/>
        <v>0.19786827510119176</v>
      </c>
    </row>
    <row r="432" spans="1:16">
      <c r="A432" s="56" t="s">
        <v>421</v>
      </c>
      <c r="B432" s="57" t="s">
        <v>423</v>
      </c>
      <c r="C432" s="58">
        <v>52952</v>
      </c>
      <c r="D432" s="59">
        <v>74559</v>
      </c>
      <c r="E432" s="56">
        <f t="shared" si="48"/>
        <v>0.71020265829745566</v>
      </c>
      <c r="F432" s="60">
        <v>93725</v>
      </c>
      <c r="G432" s="60">
        <f t="shared" si="49"/>
        <v>66563.744148929036</v>
      </c>
      <c r="H432" s="61">
        <v>0.34909999999999997</v>
      </c>
      <c r="I432" s="62">
        <f t="shared" si="50"/>
        <v>23237.403082391123</v>
      </c>
      <c r="J432" s="62">
        <v>34656.042307568496</v>
      </c>
      <c r="K432" s="63">
        <f t="shared" si="51"/>
        <v>0.67051519836459605</v>
      </c>
      <c r="L432" s="61">
        <v>0.47331426437999913</v>
      </c>
      <c r="M432" s="60">
        <f t="shared" si="52"/>
        <v>44361.379429015418</v>
      </c>
      <c r="N432" s="60">
        <f t="shared" si="53"/>
        <v>29744.979127573384</v>
      </c>
      <c r="O432" s="61">
        <f t="shared" si="54"/>
        <v>0.44686457331820567</v>
      </c>
      <c r="P432" s="56">
        <f t="shared" si="55"/>
        <v>9.7764573318205705E-2</v>
      </c>
    </row>
    <row r="433" spans="1:16">
      <c r="A433" s="56" t="s">
        <v>421</v>
      </c>
      <c r="B433" s="57" t="s">
        <v>2195</v>
      </c>
      <c r="C433" s="58">
        <v>5471</v>
      </c>
      <c r="D433" s="59">
        <v>74559</v>
      </c>
      <c r="E433" s="56">
        <f t="shared" si="48"/>
        <v>7.337813007148701E-2</v>
      </c>
      <c r="F433" s="60">
        <v>93725</v>
      </c>
      <c r="G433" s="60">
        <f t="shared" si="49"/>
        <v>6877.3652409501201</v>
      </c>
      <c r="H433" s="61">
        <v>0.53099999999999992</v>
      </c>
      <c r="I433" s="62">
        <f t="shared" si="50"/>
        <v>3651.8809429445132</v>
      </c>
      <c r="J433" s="62">
        <v>34656.042307568496</v>
      </c>
      <c r="K433" s="63">
        <f t="shared" si="51"/>
        <v>0.10537501398845485</v>
      </c>
      <c r="L433" s="61">
        <v>0.47331426437999913</v>
      </c>
      <c r="M433" s="60">
        <f t="shared" si="52"/>
        <v>44361.379429015418</v>
      </c>
      <c r="N433" s="60">
        <f t="shared" si="53"/>
        <v>4674.5809778796529</v>
      </c>
      <c r="O433" s="61">
        <f t="shared" si="54"/>
        <v>0.67970520891425734</v>
      </c>
      <c r="P433" s="56">
        <f t="shared" si="55"/>
        <v>0.14870520891425743</v>
      </c>
    </row>
    <row r="434" spans="1:16">
      <c r="A434" s="56" t="s">
        <v>421</v>
      </c>
      <c r="B434" s="57" t="s">
        <v>2716</v>
      </c>
      <c r="C434" s="58">
        <v>1055</v>
      </c>
      <c r="D434" s="59">
        <v>74559</v>
      </c>
      <c r="E434" s="56">
        <f t="shared" si="48"/>
        <v>1.4149867889859037E-2</v>
      </c>
      <c r="F434" s="60">
        <v>93725</v>
      </c>
      <c r="G434" s="60">
        <f t="shared" si="49"/>
        <v>1326.1963679770383</v>
      </c>
      <c r="H434" s="61">
        <v>0.4204</v>
      </c>
      <c r="I434" s="62">
        <f t="shared" si="50"/>
        <v>557.53295309754697</v>
      </c>
      <c r="J434" s="62">
        <v>34656.042307568496</v>
      </c>
      <c r="K434" s="63">
        <f t="shared" si="51"/>
        <v>1.6087611740241554E-2</v>
      </c>
      <c r="L434" s="61">
        <v>0.47331426437999913</v>
      </c>
      <c r="M434" s="60">
        <f t="shared" si="52"/>
        <v>44361.379429015418</v>
      </c>
      <c r="N434" s="60">
        <f t="shared" si="53"/>
        <v>713.66864851553862</v>
      </c>
      <c r="O434" s="61">
        <f t="shared" si="54"/>
        <v>0.53813195824398086</v>
      </c>
      <c r="P434" s="56">
        <f t="shared" si="55"/>
        <v>0.11773195824398086</v>
      </c>
    </row>
    <row r="435" spans="1:16">
      <c r="A435" s="56" t="s">
        <v>421</v>
      </c>
      <c r="B435" s="57" t="s">
        <v>2280</v>
      </c>
      <c r="C435" s="58">
        <v>4711</v>
      </c>
      <c r="D435" s="59">
        <v>74559</v>
      </c>
      <c r="E435" s="56">
        <f t="shared" si="48"/>
        <v>6.3184860311967697E-2</v>
      </c>
      <c r="F435" s="60">
        <v>93725</v>
      </c>
      <c r="G435" s="60">
        <f t="shared" si="49"/>
        <v>5922.0010327391728</v>
      </c>
      <c r="H435" s="61">
        <v>0.39400000000000002</v>
      </c>
      <c r="I435" s="62">
        <f t="shared" si="50"/>
        <v>2333.2684068992344</v>
      </c>
      <c r="J435" s="62">
        <v>34656.042307568496</v>
      </c>
      <c r="K435" s="63">
        <f t="shared" si="51"/>
        <v>6.7326453095588309E-2</v>
      </c>
      <c r="L435" s="61">
        <v>0.47331426437999913</v>
      </c>
      <c r="M435" s="60">
        <f t="shared" si="52"/>
        <v>44361.379429015418</v>
      </c>
      <c r="N435" s="60">
        <f t="shared" si="53"/>
        <v>2986.6943313832026</v>
      </c>
      <c r="O435" s="61">
        <f t="shared" si="54"/>
        <v>0.50433870491943023</v>
      </c>
      <c r="P435" s="56">
        <f t="shared" si="55"/>
        <v>0.11033870491943021</v>
      </c>
    </row>
    <row r="436" spans="1:16">
      <c r="A436" s="56" t="s">
        <v>421</v>
      </c>
      <c r="B436" s="57" t="s">
        <v>2413</v>
      </c>
      <c r="C436" s="58">
        <v>3006</v>
      </c>
      <c r="D436" s="59">
        <v>74559</v>
      </c>
      <c r="E436" s="56">
        <f t="shared" si="48"/>
        <v>4.0317064338309255E-2</v>
      </c>
      <c r="F436" s="60">
        <v>93725</v>
      </c>
      <c r="G436" s="60">
        <f t="shared" si="49"/>
        <v>3778.7168551080349</v>
      </c>
      <c r="H436" s="61">
        <v>0.4622</v>
      </c>
      <c r="I436" s="62">
        <f t="shared" si="50"/>
        <v>1746.5229304309337</v>
      </c>
      <c r="J436" s="62">
        <v>34656.042307568496</v>
      </c>
      <c r="K436" s="63">
        <f t="shared" si="51"/>
        <v>5.0395914078437985E-2</v>
      </c>
      <c r="L436" s="61">
        <v>0.47331426437999913</v>
      </c>
      <c r="M436" s="60">
        <f t="shared" si="52"/>
        <v>44361.379429015418</v>
      </c>
      <c r="N436" s="60">
        <f t="shared" si="53"/>
        <v>2235.6322661056474</v>
      </c>
      <c r="O436" s="61">
        <f t="shared" si="54"/>
        <v>0.5916379426745193</v>
      </c>
      <c r="P436" s="56">
        <f t="shared" si="55"/>
        <v>0.1294379426745193</v>
      </c>
    </row>
    <row r="437" spans="1:16">
      <c r="A437" s="56" t="s">
        <v>421</v>
      </c>
      <c r="B437" s="57" t="s">
        <v>1832</v>
      </c>
      <c r="C437" s="58">
        <v>4458</v>
      </c>
      <c r="D437" s="59">
        <v>74559</v>
      </c>
      <c r="E437" s="56">
        <f t="shared" si="48"/>
        <v>5.9791574457811934E-2</v>
      </c>
      <c r="F437" s="60">
        <v>93725</v>
      </c>
      <c r="G437" s="60">
        <f t="shared" si="49"/>
        <v>5603.9653160584239</v>
      </c>
      <c r="H437" s="61">
        <v>0.25310000000000005</v>
      </c>
      <c r="I437" s="62">
        <f t="shared" si="50"/>
        <v>1418.3636214943874</v>
      </c>
      <c r="J437" s="62">
        <v>34656.042307568496</v>
      </c>
      <c r="K437" s="63">
        <f t="shared" si="51"/>
        <v>4.0926878173409675E-2</v>
      </c>
      <c r="L437" s="61">
        <v>0.47331426437999913</v>
      </c>
      <c r="M437" s="60">
        <f t="shared" si="52"/>
        <v>44361.379429015418</v>
      </c>
      <c r="N437" s="60">
        <f t="shared" si="53"/>
        <v>1815.5727714957161</v>
      </c>
      <c r="O437" s="61">
        <f t="shared" si="54"/>
        <v>0.32398001577438529</v>
      </c>
      <c r="P437" s="56">
        <f t="shared" si="55"/>
        <v>7.0880015774385241E-2</v>
      </c>
    </row>
    <row r="438" spans="1:16">
      <c r="A438" s="56" t="s">
        <v>421</v>
      </c>
      <c r="B438" s="57" t="s">
        <v>2341</v>
      </c>
      <c r="C438" s="58">
        <v>2906</v>
      </c>
      <c r="D438" s="59">
        <v>74559</v>
      </c>
      <c r="E438" s="56">
        <f t="shared" si="48"/>
        <v>3.8975844633109352E-2</v>
      </c>
      <c r="F438" s="60">
        <v>93725</v>
      </c>
      <c r="G438" s="60">
        <f t="shared" si="49"/>
        <v>3653.011038238174</v>
      </c>
      <c r="H438" s="61">
        <v>0.46840000000000004</v>
      </c>
      <c r="I438" s="62">
        <f t="shared" si="50"/>
        <v>1711.0703703107608</v>
      </c>
      <c r="J438" s="62">
        <v>34656.042307568496</v>
      </c>
      <c r="K438" s="63">
        <f t="shared" si="51"/>
        <v>4.937293055927168E-2</v>
      </c>
      <c r="L438" s="61">
        <v>0.47331426437999913</v>
      </c>
      <c r="M438" s="60">
        <f t="shared" si="52"/>
        <v>44361.379429015418</v>
      </c>
      <c r="N438" s="60">
        <f t="shared" si="53"/>
        <v>2190.2513060622814</v>
      </c>
      <c r="O438" s="61">
        <f t="shared" si="54"/>
        <v>0.59957423701589108</v>
      </c>
      <c r="P438" s="56">
        <f t="shared" si="55"/>
        <v>0.13117423701589104</v>
      </c>
    </row>
    <row r="439" spans="1:16">
      <c r="A439" s="56" t="s">
        <v>1312</v>
      </c>
      <c r="B439" s="57" t="s">
        <v>1313</v>
      </c>
      <c r="C439" s="58">
        <v>10517</v>
      </c>
      <c r="D439" s="59">
        <v>23755</v>
      </c>
      <c r="E439" s="56">
        <f t="shared" si="48"/>
        <v>0.44272784676910126</v>
      </c>
      <c r="F439" s="60">
        <v>29002</v>
      </c>
      <c r="G439" s="60">
        <f t="shared" si="49"/>
        <v>12839.993011997474</v>
      </c>
      <c r="H439" s="61">
        <v>0.37680000000000002</v>
      </c>
      <c r="I439" s="62">
        <f t="shared" si="50"/>
        <v>4838.1093669206484</v>
      </c>
      <c r="J439" s="62">
        <v>12122.881538817091</v>
      </c>
      <c r="K439" s="63">
        <f t="shared" si="51"/>
        <v>0.3990890574513305</v>
      </c>
      <c r="L439" s="61">
        <v>0.51847905881425882</v>
      </c>
      <c r="M439" s="60">
        <f t="shared" si="52"/>
        <v>15036.929663731134</v>
      </c>
      <c r="N439" s="60">
        <f t="shared" si="53"/>
        <v>6001.0740864604104</v>
      </c>
      <c r="O439" s="61">
        <f t="shared" si="54"/>
        <v>0.46737362558165785</v>
      </c>
      <c r="P439" s="56">
        <f t="shared" si="55"/>
        <v>9.0573625581657824E-2</v>
      </c>
    </row>
    <row r="440" spans="1:16">
      <c r="A440" s="56" t="s">
        <v>1312</v>
      </c>
      <c r="B440" s="57" t="s">
        <v>2411</v>
      </c>
      <c r="C440" s="58">
        <v>3811</v>
      </c>
      <c r="D440" s="59">
        <v>23755</v>
      </c>
      <c r="E440" s="56">
        <f t="shared" si="48"/>
        <v>0.1604293832877289</v>
      </c>
      <c r="F440" s="60">
        <v>29002</v>
      </c>
      <c r="G440" s="60">
        <f t="shared" si="49"/>
        <v>4652.7729741107141</v>
      </c>
      <c r="H440" s="61">
        <v>0.39960000000000001</v>
      </c>
      <c r="I440" s="62">
        <f t="shared" si="50"/>
        <v>1859.2480804546415</v>
      </c>
      <c r="J440" s="62">
        <v>12122.881538817091</v>
      </c>
      <c r="K440" s="63">
        <f t="shared" si="51"/>
        <v>0.15336684388949828</v>
      </c>
      <c r="L440" s="61">
        <v>0.51847905881425882</v>
      </c>
      <c r="M440" s="60">
        <f t="shared" si="52"/>
        <v>15036.929663731134</v>
      </c>
      <c r="N440" s="60">
        <f t="shared" si="53"/>
        <v>2306.1664443148188</v>
      </c>
      <c r="O440" s="61">
        <f t="shared" si="54"/>
        <v>0.49565419528245885</v>
      </c>
      <c r="P440" s="56">
        <f t="shared" si="55"/>
        <v>9.6054195282458843E-2</v>
      </c>
    </row>
    <row r="441" spans="1:16">
      <c r="A441" s="56" t="s">
        <v>1312</v>
      </c>
      <c r="B441" s="57" t="s">
        <v>2183</v>
      </c>
      <c r="C441" s="58">
        <v>6282</v>
      </c>
      <c r="D441" s="59">
        <v>23755</v>
      </c>
      <c r="E441" s="56">
        <f t="shared" si="48"/>
        <v>0.26444958956009262</v>
      </c>
      <c r="F441" s="60">
        <v>29002</v>
      </c>
      <c r="G441" s="60">
        <f t="shared" si="49"/>
        <v>7669.5669964218059</v>
      </c>
      <c r="H441" s="61">
        <v>0.42479999999999996</v>
      </c>
      <c r="I441" s="62">
        <f t="shared" si="50"/>
        <v>3258.0320600799828</v>
      </c>
      <c r="J441" s="62">
        <v>12122.881538817091</v>
      </c>
      <c r="K441" s="63">
        <f t="shared" si="51"/>
        <v>0.26875063075126693</v>
      </c>
      <c r="L441" s="61">
        <v>0.51847905881425882</v>
      </c>
      <c r="M441" s="60">
        <f t="shared" si="52"/>
        <v>15036.929663731134</v>
      </c>
      <c r="N441" s="60">
        <f t="shared" si="53"/>
        <v>4041.1843316901786</v>
      </c>
      <c r="O441" s="61">
        <f t="shared" si="54"/>
        <v>0.52691166705702819</v>
      </c>
      <c r="P441" s="56">
        <f t="shared" si="55"/>
        <v>0.10211166705702823</v>
      </c>
    </row>
    <row r="442" spans="1:16">
      <c r="A442" s="56" t="s">
        <v>1312</v>
      </c>
      <c r="B442" s="57" t="s">
        <v>2400</v>
      </c>
      <c r="C442" s="58">
        <v>3145</v>
      </c>
      <c r="D442" s="59">
        <v>23755</v>
      </c>
      <c r="E442" s="56">
        <f t="shared" si="48"/>
        <v>0.13239318038307724</v>
      </c>
      <c r="F442" s="60">
        <v>29002</v>
      </c>
      <c r="G442" s="60">
        <f t="shared" si="49"/>
        <v>3839.6670174700062</v>
      </c>
      <c r="H442" s="61">
        <v>0.5645</v>
      </c>
      <c r="I442" s="62">
        <f t="shared" si="50"/>
        <v>2167.4920313618186</v>
      </c>
      <c r="J442" s="62">
        <v>12122.881538817091</v>
      </c>
      <c r="K442" s="63">
        <f t="shared" si="51"/>
        <v>0.17879346790790426</v>
      </c>
      <c r="L442" s="61">
        <v>0.51847905881425882</v>
      </c>
      <c r="M442" s="60">
        <f t="shared" si="52"/>
        <v>15036.929663731134</v>
      </c>
      <c r="N442" s="60">
        <f t="shared" si="53"/>
        <v>2688.5048012657262</v>
      </c>
      <c r="O442" s="61">
        <f t="shared" si="54"/>
        <v>0.70019217526763766</v>
      </c>
      <c r="P442" s="56">
        <f t="shared" si="55"/>
        <v>0.13569217526763766</v>
      </c>
    </row>
    <row r="443" spans="1:16">
      <c r="A443" s="56" t="s">
        <v>483</v>
      </c>
      <c r="B443" s="57" t="s">
        <v>485</v>
      </c>
      <c r="C443" s="58">
        <v>35150</v>
      </c>
      <c r="D443" s="59">
        <v>38408</v>
      </c>
      <c r="E443" s="56">
        <f t="shared" si="48"/>
        <v>0.91517392209956261</v>
      </c>
      <c r="F443" s="60">
        <v>45813</v>
      </c>
      <c r="G443" s="60">
        <f t="shared" si="49"/>
        <v>41926.862893147263</v>
      </c>
      <c r="H443" s="61">
        <v>0.54980000000000007</v>
      </c>
      <c r="I443" s="62">
        <f t="shared" si="50"/>
        <v>23051.389218652366</v>
      </c>
      <c r="J443" s="62">
        <v>24612.45049447511</v>
      </c>
      <c r="K443" s="63">
        <f t="shared" si="51"/>
        <v>0.93657432541415719</v>
      </c>
      <c r="L443" s="61">
        <v>0.57940440688684591</v>
      </c>
      <c r="M443" s="60">
        <f t="shared" si="52"/>
        <v>26544.254092707073</v>
      </c>
      <c r="N443" s="60">
        <f t="shared" si="53"/>
        <v>24860.66687049911</v>
      </c>
      <c r="O443" s="61">
        <f t="shared" si="54"/>
        <v>0.59295318454561652</v>
      </c>
      <c r="P443" s="56">
        <f t="shared" si="55"/>
        <v>4.3153184545616452E-2</v>
      </c>
    </row>
    <row r="444" spans="1:16">
      <c r="A444" s="56" t="s">
        <v>483</v>
      </c>
      <c r="B444" s="57" t="s">
        <v>2529</v>
      </c>
      <c r="C444" s="58">
        <v>3258</v>
      </c>
      <c r="D444" s="59">
        <v>38408</v>
      </c>
      <c r="E444" s="56">
        <f t="shared" si="48"/>
        <v>8.4826077900437405E-2</v>
      </c>
      <c r="F444" s="60">
        <v>45813</v>
      </c>
      <c r="G444" s="60">
        <f t="shared" si="49"/>
        <v>3886.1371068527387</v>
      </c>
      <c r="H444" s="61">
        <v>0.4017</v>
      </c>
      <c r="I444" s="62">
        <f t="shared" si="50"/>
        <v>1561.0612758227451</v>
      </c>
      <c r="J444" s="62">
        <v>24612.45049447511</v>
      </c>
      <c r="K444" s="63">
        <f t="shared" si="51"/>
        <v>6.3425674585842848E-2</v>
      </c>
      <c r="L444" s="61">
        <v>0.57940440688684591</v>
      </c>
      <c r="M444" s="60">
        <f t="shared" si="52"/>
        <v>26544.254092707073</v>
      </c>
      <c r="N444" s="60">
        <f t="shared" si="53"/>
        <v>1683.5872222079661</v>
      </c>
      <c r="O444" s="61">
        <f t="shared" si="54"/>
        <v>0.43322898186972381</v>
      </c>
      <c r="P444" s="56">
        <f t="shared" si="55"/>
        <v>3.1528981869723804E-2</v>
      </c>
    </row>
    <row r="445" spans="1:16">
      <c r="A445" s="56" t="s">
        <v>217</v>
      </c>
      <c r="B445" s="57" t="s">
        <v>219</v>
      </c>
      <c r="C445" s="58">
        <v>120111</v>
      </c>
      <c r="D445" s="59">
        <v>126178</v>
      </c>
      <c r="E445" s="56">
        <f t="shared" si="48"/>
        <v>0.95191713293918112</v>
      </c>
      <c r="F445" s="60">
        <v>165150</v>
      </c>
      <c r="G445" s="60">
        <f t="shared" si="49"/>
        <v>157209.11450490577</v>
      </c>
      <c r="H445" s="61">
        <v>0.25920000000000004</v>
      </c>
      <c r="I445" s="62">
        <f t="shared" si="50"/>
        <v>40748.602479671579</v>
      </c>
      <c r="J445" s="62">
        <v>44169.520244575127</v>
      </c>
      <c r="K445" s="63">
        <f t="shared" si="51"/>
        <v>0.9225502621273387</v>
      </c>
      <c r="L445" s="61">
        <v>0.41012774064018048</v>
      </c>
      <c r="M445" s="60">
        <f t="shared" si="52"/>
        <v>67732.596366725804</v>
      </c>
      <c r="N445" s="60">
        <f t="shared" si="53"/>
        <v>62486.724532688117</v>
      </c>
      <c r="O445" s="61">
        <f t="shared" si="54"/>
        <v>0.39747520192754598</v>
      </c>
      <c r="P445" s="56">
        <f t="shared" si="55"/>
        <v>0.13827520192754594</v>
      </c>
    </row>
    <row r="446" spans="1:16">
      <c r="A446" s="56" t="s">
        <v>217</v>
      </c>
      <c r="B446" s="57" t="s">
        <v>2409</v>
      </c>
      <c r="C446" s="58">
        <v>2313</v>
      </c>
      <c r="D446" s="59">
        <v>126178</v>
      </c>
      <c r="E446" s="56">
        <f t="shared" si="48"/>
        <v>1.8331246334543264E-2</v>
      </c>
      <c r="F446" s="60">
        <v>165150</v>
      </c>
      <c r="G446" s="60">
        <f t="shared" si="49"/>
        <v>3027.40533214982</v>
      </c>
      <c r="H446" s="61">
        <v>0.38600000000000001</v>
      </c>
      <c r="I446" s="62">
        <f t="shared" si="50"/>
        <v>1168.5784582098306</v>
      </c>
      <c r="J446" s="62">
        <v>44169.520244575127</v>
      </c>
      <c r="K446" s="63">
        <f t="shared" si="51"/>
        <v>2.6456670838605152E-2</v>
      </c>
      <c r="L446" s="61">
        <v>0.41012774064018048</v>
      </c>
      <c r="M446" s="60">
        <f t="shared" si="52"/>
        <v>67732.596366725804</v>
      </c>
      <c r="N446" s="60">
        <f t="shared" si="53"/>
        <v>1791.9790071185678</v>
      </c>
      <c r="O446" s="61">
        <f t="shared" si="54"/>
        <v>0.59191908929024983</v>
      </c>
      <c r="P446" s="56">
        <f t="shared" si="55"/>
        <v>0.20591908929024982</v>
      </c>
    </row>
    <row r="447" spans="1:16">
      <c r="A447" s="56" t="s">
        <v>217</v>
      </c>
      <c r="B447" s="57" t="s">
        <v>1677</v>
      </c>
      <c r="C447" s="58">
        <v>3754</v>
      </c>
      <c r="D447" s="59">
        <v>126178</v>
      </c>
      <c r="E447" s="56">
        <f t="shared" si="48"/>
        <v>2.9751620726275577E-2</v>
      </c>
      <c r="F447" s="60">
        <v>165150</v>
      </c>
      <c r="G447" s="60">
        <f t="shared" si="49"/>
        <v>4913.4801629444119</v>
      </c>
      <c r="H447" s="61">
        <v>0.45840000000000003</v>
      </c>
      <c r="I447" s="62">
        <f t="shared" si="50"/>
        <v>2252.3393066937188</v>
      </c>
      <c r="J447" s="62">
        <v>44169.520244575127</v>
      </c>
      <c r="K447" s="63">
        <f t="shared" si="51"/>
        <v>5.0993067034056129E-2</v>
      </c>
      <c r="L447" s="61">
        <v>0.41012774064018048</v>
      </c>
      <c r="M447" s="60">
        <f t="shared" si="52"/>
        <v>67732.596366725804</v>
      </c>
      <c r="N447" s="60">
        <f t="shared" si="53"/>
        <v>3453.8928269191156</v>
      </c>
      <c r="O447" s="61">
        <f t="shared" si="54"/>
        <v>0.70294225526075271</v>
      </c>
      <c r="P447" s="56">
        <f t="shared" si="55"/>
        <v>0.24454225526075268</v>
      </c>
    </row>
    <row r="448" spans="1:16">
      <c r="A448" s="56" t="s">
        <v>1404</v>
      </c>
      <c r="B448" s="57" t="s">
        <v>1405</v>
      </c>
      <c r="C448" s="58">
        <v>11426</v>
      </c>
      <c r="D448" s="59">
        <v>11426</v>
      </c>
      <c r="E448" s="56">
        <f t="shared" si="48"/>
        <v>1</v>
      </c>
      <c r="F448" s="60">
        <v>14074</v>
      </c>
      <c r="G448" s="60">
        <f t="shared" si="49"/>
        <v>14074</v>
      </c>
      <c r="H448" s="61">
        <v>0.3871</v>
      </c>
      <c r="I448" s="62">
        <f t="shared" si="50"/>
        <v>5448.0454</v>
      </c>
      <c r="J448" s="62">
        <v>5448.0454</v>
      </c>
      <c r="K448" s="63">
        <f t="shared" si="51"/>
        <v>1</v>
      </c>
      <c r="L448" s="61">
        <v>0.51208068805517781</v>
      </c>
      <c r="M448" s="60">
        <f t="shared" si="52"/>
        <v>7207.0236036885726</v>
      </c>
      <c r="N448" s="60">
        <f t="shared" si="53"/>
        <v>7207.0236036885726</v>
      </c>
      <c r="O448" s="61">
        <f t="shared" si="54"/>
        <v>0.51208068805517781</v>
      </c>
      <c r="P448" s="56">
        <f t="shared" si="55"/>
        <v>0.12498068805517781</v>
      </c>
    </row>
    <row r="449" spans="1:16">
      <c r="A449" s="56" t="s">
        <v>1281</v>
      </c>
      <c r="B449" s="57" t="s">
        <v>1283</v>
      </c>
      <c r="C449" s="58">
        <v>12327</v>
      </c>
      <c r="D449" s="59">
        <v>13161</v>
      </c>
      <c r="E449" s="56">
        <f t="shared" si="48"/>
        <v>0.93663095509459771</v>
      </c>
      <c r="F449" s="60">
        <v>15869</v>
      </c>
      <c r="G449" s="60">
        <f t="shared" si="49"/>
        <v>14863.39662639617</v>
      </c>
      <c r="H449" s="61">
        <v>0.50990000000000002</v>
      </c>
      <c r="I449" s="62">
        <f t="shared" si="50"/>
        <v>7578.8459397994075</v>
      </c>
      <c r="J449" s="62">
        <v>8225.4489090266707</v>
      </c>
      <c r="K449" s="63">
        <f t="shared" si="51"/>
        <v>0.92138994766380766</v>
      </c>
      <c r="L449" s="61">
        <v>0.60581995466838712</v>
      </c>
      <c r="M449" s="60">
        <f t="shared" si="52"/>
        <v>9613.7568606326349</v>
      </c>
      <c r="N449" s="60">
        <f t="shared" si="53"/>
        <v>8858.0189306708762</v>
      </c>
      <c r="O449" s="61">
        <f t="shared" si="54"/>
        <v>0.5959619562960301</v>
      </c>
      <c r="P449" s="56">
        <f t="shared" si="55"/>
        <v>8.6061956296030084E-2</v>
      </c>
    </row>
    <row r="450" spans="1:16">
      <c r="A450" s="56" t="s">
        <v>1281</v>
      </c>
      <c r="B450" s="57" t="s">
        <v>2690</v>
      </c>
      <c r="C450" s="58">
        <v>834</v>
      </c>
      <c r="D450" s="59">
        <v>13161</v>
      </c>
      <c r="E450" s="56">
        <f t="shared" ref="E450:E513" si="56">C450/D450</f>
        <v>6.3369044905402322E-2</v>
      </c>
      <c r="F450" s="60">
        <v>15869</v>
      </c>
      <c r="G450" s="60">
        <f t="shared" ref="G450:G513" si="57">E450*F450</f>
        <v>1005.6033736038295</v>
      </c>
      <c r="H450" s="61">
        <v>0.64300000000000002</v>
      </c>
      <c r="I450" s="62">
        <f t="shared" ref="I450:I513" si="58">G450*H450</f>
        <v>646.60296922726241</v>
      </c>
      <c r="J450" s="62">
        <v>8225.4489090266707</v>
      </c>
      <c r="K450" s="63">
        <f t="shared" ref="K450:K513" si="59">I450/J450</f>
        <v>7.8610052336192296E-2</v>
      </c>
      <c r="L450" s="61">
        <v>0.60581995466838712</v>
      </c>
      <c r="M450" s="60">
        <f t="shared" ref="M450:M513" si="60">L450*F450</f>
        <v>9613.7568606326349</v>
      </c>
      <c r="N450" s="60">
        <f t="shared" ref="N450:N513" si="61">M450*K450</f>
        <v>755.73792996175916</v>
      </c>
      <c r="O450" s="61">
        <f t="shared" ref="O450:O513" si="62">N450/G450</f>
        <v>0.75152684427995164</v>
      </c>
      <c r="P450" s="56">
        <f t="shared" ref="P450:P513" si="63">O450-H450</f>
        <v>0.10852684427995163</v>
      </c>
    </row>
    <row r="451" spans="1:16">
      <c r="A451" s="56" t="s">
        <v>315</v>
      </c>
      <c r="B451" s="57" t="s">
        <v>317</v>
      </c>
      <c r="C451" s="58">
        <v>59519</v>
      </c>
      <c r="D451" s="59">
        <v>62027</v>
      </c>
      <c r="E451" s="56">
        <f t="shared" si="56"/>
        <v>0.95956599545359278</v>
      </c>
      <c r="F451" s="60">
        <v>75818</v>
      </c>
      <c r="G451" s="60">
        <f t="shared" si="57"/>
        <v>72752.3746433005</v>
      </c>
      <c r="H451" s="61">
        <v>0.36870000000000003</v>
      </c>
      <c r="I451" s="62">
        <f t="shared" si="58"/>
        <v>26823.800530984896</v>
      </c>
      <c r="J451" s="62">
        <v>28039.320984916249</v>
      </c>
      <c r="K451" s="63">
        <f t="shared" si="59"/>
        <v>0.95664943332310926</v>
      </c>
      <c r="L451" s="61">
        <v>0.51209362612017517</v>
      </c>
      <c r="M451" s="60">
        <f t="shared" si="60"/>
        <v>38825.914545179439</v>
      </c>
      <c r="N451" s="60">
        <f t="shared" si="61"/>
        <v>37142.789147897376</v>
      </c>
      <c r="O451" s="61">
        <f t="shared" si="62"/>
        <v>0.51053713820347058</v>
      </c>
      <c r="P451" s="56">
        <f t="shared" si="63"/>
        <v>0.14183713820347055</v>
      </c>
    </row>
    <row r="452" spans="1:16">
      <c r="A452" s="56" t="s">
        <v>315</v>
      </c>
      <c r="B452" s="57" t="s">
        <v>2697</v>
      </c>
      <c r="C452" s="58">
        <v>2508</v>
      </c>
      <c r="D452" s="59">
        <v>62027</v>
      </c>
      <c r="E452" s="56">
        <f t="shared" si="56"/>
        <v>4.0434004546407207E-2</v>
      </c>
      <c r="F452" s="60">
        <v>75818</v>
      </c>
      <c r="G452" s="60">
        <f t="shared" si="57"/>
        <v>3065.6253566995015</v>
      </c>
      <c r="H452" s="61">
        <v>0.39650000000000002</v>
      </c>
      <c r="I452" s="62">
        <f t="shared" si="58"/>
        <v>1215.5204539313524</v>
      </c>
      <c r="J452" s="62">
        <v>28039.320984916249</v>
      </c>
      <c r="K452" s="63">
        <f t="shared" si="59"/>
        <v>4.3350566676890703E-2</v>
      </c>
      <c r="L452" s="61">
        <v>0.51209362612017517</v>
      </c>
      <c r="M452" s="60">
        <f t="shared" si="60"/>
        <v>38825.914545179439</v>
      </c>
      <c r="N452" s="60">
        <f t="shared" si="61"/>
        <v>1683.1253972820618</v>
      </c>
      <c r="O452" s="61">
        <f t="shared" si="62"/>
        <v>0.54903166611791732</v>
      </c>
      <c r="P452" s="56">
        <f t="shared" si="63"/>
        <v>0.1525316661179173</v>
      </c>
    </row>
    <row r="453" spans="1:16">
      <c r="A453" s="56" t="s">
        <v>644</v>
      </c>
      <c r="B453" s="57" t="s">
        <v>646</v>
      </c>
      <c r="C453" s="58">
        <v>30342</v>
      </c>
      <c r="D453" s="59">
        <v>47245</v>
      </c>
      <c r="E453" s="56">
        <f t="shared" si="56"/>
        <v>0.64222669065509574</v>
      </c>
      <c r="F453" s="60">
        <v>54427</v>
      </c>
      <c r="G453" s="60">
        <f t="shared" si="57"/>
        <v>34954.472092284894</v>
      </c>
      <c r="H453" s="61">
        <v>0.36249999999999999</v>
      </c>
      <c r="I453" s="62">
        <f t="shared" si="58"/>
        <v>12670.996133453273</v>
      </c>
      <c r="J453" s="62">
        <v>28548.332168739547</v>
      </c>
      <c r="K453" s="63">
        <f t="shared" si="59"/>
        <v>0.44384365638452344</v>
      </c>
      <c r="L453" s="61">
        <v>0.58174122047252363</v>
      </c>
      <c r="M453" s="60">
        <f t="shared" si="60"/>
        <v>31662.429406658044</v>
      </c>
      <c r="N453" s="60">
        <f t="shared" si="61"/>
        <v>14053.168437867964</v>
      </c>
      <c r="O453" s="61">
        <f t="shared" si="62"/>
        <v>0.40204207349393101</v>
      </c>
      <c r="P453" s="56">
        <f t="shared" si="63"/>
        <v>3.9542073493931018E-2</v>
      </c>
    </row>
    <row r="454" spans="1:16">
      <c r="A454" s="56" t="s">
        <v>644</v>
      </c>
      <c r="B454" s="57" t="s">
        <v>2066</v>
      </c>
      <c r="C454" s="58">
        <v>7460</v>
      </c>
      <c r="D454" s="59">
        <v>47245</v>
      </c>
      <c r="E454" s="56">
        <f t="shared" si="56"/>
        <v>0.15790030691078422</v>
      </c>
      <c r="F454" s="60">
        <v>54427</v>
      </c>
      <c r="G454" s="60">
        <f t="shared" si="57"/>
        <v>8594.0400042332531</v>
      </c>
      <c r="H454" s="61">
        <v>0.88659999999999994</v>
      </c>
      <c r="I454" s="62">
        <f t="shared" si="58"/>
        <v>7619.4758677532018</v>
      </c>
      <c r="J454" s="62">
        <v>28548.332168739547</v>
      </c>
      <c r="K454" s="63">
        <f t="shared" si="59"/>
        <v>0.26689740832203623</v>
      </c>
      <c r="L454" s="61">
        <v>0.58174122047252363</v>
      </c>
      <c r="M454" s="60">
        <f t="shared" si="60"/>
        <v>31662.429406658044</v>
      </c>
      <c r="N454" s="60">
        <f t="shared" si="61"/>
        <v>8450.6203498164596</v>
      </c>
      <c r="O454" s="61">
        <f t="shared" si="62"/>
        <v>0.98331173064750133</v>
      </c>
      <c r="P454" s="56">
        <f t="shared" si="63"/>
        <v>9.6711730647501382E-2</v>
      </c>
    </row>
    <row r="455" spans="1:16">
      <c r="A455" s="56" t="s">
        <v>644</v>
      </c>
      <c r="B455" s="57" t="s">
        <v>2039</v>
      </c>
      <c r="C455" s="58">
        <v>9443</v>
      </c>
      <c r="D455" s="59">
        <v>47245</v>
      </c>
      <c r="E455" s="56">
        <f t="shared" si="56"/>
        <v>0.19987300243412001</v>
      </c>
      <c r="F455" s="60">
        <v>54427</v>
      </c>
      <c r="G455" s="60">
        <f t="shared" si="57"/>
        <v>10878.48790348185</v>
      </c>
      <c r="H455" s="61">
        <v>0.7591</v>
      </c>
      <c r="I455" s="62">
        <f t="shared" si="58"/>
        <v>8257.8601675330719</v>
      </c>
      <c r="J455" s="62">
        <v>28548.332168739547</v>
      </c>
      <c r="K455" s="63">
        <f t="shared" si="59"/>
        <v>0.28925893529344027</v>
      </c>
      <c r="L455" s="61">
        <v>0.58174122047252363</v>
      </c>
      <c r="M455" s="60">
        <f t="shared" si="60"/>
        <v>31662.429406658044</v>
      </c>
      <c r="N455" s="60">
        <f t="shared" si="61"/>
        <v>9158.640618973619</v>
      </c>
      <c r="O455" s="61">
        <f t="shared" si="62"/>
        <v>0.84190382893584281</v>
      </c>
      <c r="P455" s="56">
        <f t="shared" si="63"/>
        <v>8.2803828935842816E-2</v>
      </c>
    </row>
    <row r="456" spans="1:16">
      <c r="A456" s="56" t="s">
        <v>603</v>
      </c>
      <c r="B456" s="57" t="s">
        <v>605</v>
      </c>
      <c r="C456" s="58">
        <v>32341</v>
      </c>
      <c r="D456" s="59">
        <v>49958</v>
      </c>
      <c r="E456" s="56">
        <f t="shared" si="56"/>
        <v>0.64736378557988705</v>
      </c>
      <c r="F456" s="60">
        <v>58910</v>
      </c>
      <c r="G456" s="60">
        <f t="shared" si="57"/>
        <v>38136.20060851115</v>
      </c>
      <c r="H456" s="61">
        <v>0.31459999999999999</v>
      </c>
      <c r="I456" s="62">
        <f t="shared" si="58"/>
        <v>11997.648711437607</v>
      </c>
      <c r="J456" s="62">
        <v>23068.006407162015</v>
      </c>
      <c r="K456" s="63">
        <f t="shared" si="59"/>
        <v>0.52009907140101408</v>
      </c>
      <c r="L456" s="61">
        <v>0.51822626892892576</v>
      </c>
      <c r="M456" s="60">
        <f t="shared" si="60"/>
        <v>30528.709502603015</v>
      </c>
      <c r="N456" s="60">
        <f t="shared" si="61"/>
        <v>15877.953463375143</v>
      </c>
      <c r="O456" s="61">
        <f t="shared" si="62"/>
        <v>0.41634859293853038</v>
      </c>
      <c r="P456" s="56">
        <f t="shared" si="63"/>
        <v>0.10174859293853039</v>
      </c>
    </row>
    <row r="457" spans="1:16">
      <c r="A457" s="56" t="s">
        <v>603</v>
      </c>
      <c r="B457" s="57" t="s">
        <v>892</v>
      </c>
      <c r="C457" s="58">
        <v>17617</v>
      </c>
      <c r="D457" s="59">
        <v>49958</v>
      </c>
      <c r="E457" s="56">
        <f t="shared" si="56"/>
        <v>0.35263621442011289</v>
      </c>
      <c r="F457" s="60">
        <v>58910</v>
      </c>
      <c r="G457" s="60">
        <f t="shared" si="57"/>
        <v>20773.79939148885</v>
      </c>
      <c r="H457" s="61">
        <v>0.53290000000000004</v>
      </c>
      <c r="I457" s="62">
        <f t="shared" si="58"/>
        <v>11070.357695724409</v>
      </c>
      <c r="J457" s="62">
        <v>23068.006407162015</v>
      </c>
      <c r="K457" s="63">
        <f t="shared" si="59"/>
        <v>0.47990092859898598</v>
      </c>
      <c r="L457" s="61">
        <v>0.51822626892892576</v>
      </c>
      <c r="M457" s="60">
        <f t="shared" si="60"/>
        <v>30528.709502603015</v>
      </c>
      <c r="N457" s="60">
        <f t="shared" si="61"/>
        <v>14650.756039227874</v>
      </c>
      <c r="O457" s="61">
        <f t="shared" si="62"/>
        <v>0.70525163756180187</v>
      </c>
      <c r="P457" s="56">
        <f t="shared" si="63"/>
        <v>0.17235163756180183</v>
      </c>
    </row>
    <row r="458" spans="1:16">
      <c r="A458" s="56" t="s">
        <v>93</v>
      </c>
      <c r="B458" s="57" t="s">
        <v>368</v>
      </c>
      <c r="C458" s="58">
        <v>132302</v>
      </c>
      <c r="D458" s="59">
        <v>996230</v>
      </c>
      <c r="E458" s="56">
        <f t="shared" si="56"/>
        <v>0.13280266605101232</v>
      </c>
      <c r="F458" s="60">
        <v>1159062</v>
      </c>
      <c r="G458" s="60">
        <f t="shared" si="57"/>
        <v>153926.52371841844</v>
      </c>
      <c r="H458" s="61">
        <v>0.1623</v>
      </c>
      <c r="I458" s="62">
        <f t="shared" si="58"/>
        <v>24982.274799499311</v>
      </c>
      <c r="J458" s="62">
        <v>381208.85467705509</v>
      </c>
      <c r="K458" s="63">
        <f t="shared" si="59"/>
        <v>6.5534350771215152E-2</v>
      </c>
      <c r="L458" s="61">
        <v>0.44002263267024355</v>
      </c>
      <c r="M458" s="60">
        <f t="shared" si="60"/>
        <v>510013.51266803785</v>
      </c>
      <c r="N458" s="60">
        <f t="shared" si="61"/>
        <v>33423.404437246776</v>
      </c>
      <c r="O458" s="61">
        <f t="shared" si="62"/>
        <v>0.21713869468259434</v>
      </c>
      <c r="P458" s="56">
        <f t="shared" si="63"/>
        <v>5.4838694682594336E-2</v>
      </c>
    </row>
    <row r="459" spans="1:16">
      <c r="A459" s="56" t="s">
        <v>93</v>
      </c>
      <c r="B459" s="57" t="s">
        <v>345</v>
      </c>
      <c r="C459" s="58">
        <v>115679</v>
      </c>
      <c r="D459" s="59">
        <v>996230</v>
      </c>
      <c r="E459" s="56">
        <f t="shared" si="56"/>
        <v>0.11611676018590085</v>
      </c>
      <c r="F459" s="60">
        <v>1159062</v>
      </c>
      <c r="G459" s="60">
        <f t="shared" si="57"/>
        <v>134586.52429459061</v>
      </c>
      <c r="H459" s="61">
        <v>0.1183</v>
      </c>
      <c r="I459" s="62">
        <f t="shared" si="58"/>
        <v>15921.585824050069</v>
      </c>
      <c r="J459" s="62">
        <v>381208.85467705509</v>
      </c>
      <c r="K459" s="63">
        <f t="shared" si="59"/>
        <v>4.1766044069302115E-2</v>
      </c>
      <c r="L459" s="61">
        <v>0.44002263267024355</v>
      </c>
      <c r="M459" s="60">
        <f t="shared" si="60"/>
        <v>510013.51266803785</v>
      </c>
      <c r="N459" s="60">
        <f t="shared" si="61"/>
        <v>21301.246846032842</v>
      </c>
      <c r="O459" s="61">
        <f t="shared" si="62"/>
        <v>0.15827176574831123</v>
      </c>
      <c r="P459" s="56">
        <f t="shared" si="63"/>
        <v>3.9971765748311225E-2</v>
      </c>
    </row>
    <row r="460" spans="1:16">
      <c r="A460" s="56" t="s">
        <v>93</v>
      </c>
      <c r="B460" s="57" t="s">
        <v>347</v>
      </c>
      <c r="C460" s="58">
        <v>55931</v>
      </c>
      <c r="D460" s="59">
        <v>996230</v>
      </c>
      <c r="E460" s="56">
        <f t="shared" si="56"/>
        <v>5.6142657819981331E-2</v>
      </c>
      <c r="F460" s="60">
        <v>1159062</v>
      </c>
      <c r="G460" s="60">
        <f t="shared" si="57"/>
        <v>65072.821258143202</v>
      </c>
      <c r="H460" s="61">
        <v>0.54280000000000006</v>
      </c>
      <c r="I460" s="62">
        <f t="shared" si="58"/>
        <v>35321.527378920131</v>
      </c>
      <c r="J460" s="62">
        <v>381208.85467705509</v>
      </c>
      <c r="K460" s="63">
        <f t="shared" si="59"/>
        <v>9.2656628894003834E-2</v>
      </c>
      <c r="L460" s="61">
        <v>0.44002263267024355</v>
      </c>
      <c r="M460" s="60">
        <f t="shared" si="60"/>
        <v>510013.51266803785</v>
      </c>
      <c r="N460" s="60">
        <f t="shared" si="61"/>
        <v>47256.132774209706</v>
      </c>
      <c r="O460" s="61">
        <f t="shared" si="62"/>
        <v>0.72620384148929273</v>
      </c>
      <c r="P460" s="56">
        <f t="shared" si="63"/>
        <v>0.18340384148929267</v>
      </c>
    </row>
    <row r="461" spans="1:16">
      <c r="A461" s="56" t="s">
        <v>93</v>
      </c>
      <c r="B461" s="57" t="s">
        <v>95</v>
      </c>
      <c r="C461" s="58">
        <v>344196</v>
      </c>
      <c r="D461" s="59">
        <v>996230</v>
      </c>
      <c r="E461" s="56">
        <f t="shared" si="56"/>
        <v>0.34549852945604931</v>
      </c>
      <c r="F461" s="60">
        <v>1159062</v>
      </c>
      <c r="G461" s="60">
        <f t="shared" si="57"/>
        <v>400454.21654838743</v>
      </c>
      <c r="H461" s="61">
        <v>0.33030000000000004</v>
      </c>
      <c r="I461" s="62">
        <f t="shared" si="58"/>
        <v>132270.02772593239</v>
      </c>
      <c r="J461" s="62">
        <v>381208.85467705509</v>
      </c>
      <c r="K461" s="63">
        <f t="shared" si="59"/>
        <v>0.3469752239569206</v>
      </c>
      <c r="L461" s="61">
        <v>0.44002263267024355</v>
      </c>
      <c r="M461" s="60">
        <f t="shared" si="60"/>
        <v>510013.51266803785</v>
      </c>
      <c r="N461" s="60">
        <f t="shared" si="61"/>
        <v>176962.05277904819</v>
      </c>
      <c r="O461" s="61">
        <f t="shared" si="62"/>
        <v>0.4419033324316754</v>
      </c>
      <c r="P461" s="56">
        <f t="shared" si="63"/>
        <v>0.11160333243167536</v>
      </c>
    </row>
    <row r="462" spans="1:16">
      <c r="A462" s="56" t="s">
        <v>93</v>
      </c>
      <c r="B462" s="57" t="s">
        <v>716</v>
      </c>
      <c r="C462" s="58">
        <v>75755</v>
      </c>
      <c r="D462" s="59">
        <v>996230</v>
      </c>
      <c r="E462" s="56">
        <f t="shared" si="56"/>
        <v>7.6041677122752782E-2</v>
      </c>
      <c r="F462" s="60">
        <v>1159062</v>
      </c>
      <c r="G462" s="60">
        <f t="shared" si="57"/>
        <v>88137.01836925208</v>
      </c>
      <c r="H462" s="61">
        <v>0.16460000000000002</v>
      </c>
      <c r="I462" s="62">
        <f t="shared" si="58"/>
        <v>14507.353223578895</v>
      </c>
      <c r="J462" s="62">
        <v>381208.85467705509</v>
      </c>
      <c r="K462" s="63">
        <f t="shared" si="59"/>
        <v>3.8056181134273351E-2</v>
      </c>
      <c r="L462" s="61">
        <v>0.44002263267024355</v>
      </c>
      <c r="M462" s="60">
        <f t="shared" si="60"/>
        <v>510013.51266803785</v>
      </c>
      <c r="N462" s="60">
        <f t="shared" si="61"/>
        <v>19409.166619021864</v>
      </c>
      <c r="O462" s="61">
        <f t="shared" si="62"/>
        <v>0.22021582960415917</v>
      </c>
      <c r="P462" s="56">
        <f t="shared" si="63"/>
        <v>5.5615829604159145E-2</v>
      </c>
    </row>
    <row r="463" spans="1:16">
      <c r="A463" s="56" t="s">
        <v>93</v>
      </c>
      <c r="B463" s="57" t="s">
        <v>121</v>
      </c>
      <c r="C463" s="58">
        <v>78351</v>
      </c>
      <c r="D463" s="59">
        <v>996230</v>
      </c>
      <c r="E463" s="56">
        <f t="shared" si="56"/>
        <v>7.864750107906808E-2</v>
      </c>
      <c r="F463" s="60">
        <v>1159062</v>
      </c>
      <c r="G463" s="60">
        <f t="shared" si="57"/>
        <v>91157.329895706804</v>
      </c>
      <c r="H463" s="61">
        <v>0.75290000000000012</v>
      </c>
      <c r="I463" s="62">
        <f t="shared" si="58"/>
        <v>68632.353678477666</v>
      </c>
      <c r="J463" s="62">
        <v>381208.85467705509</v>
      </c>
      <c r="K463" s="63">
        <f t="shared" si="59"/>
        <v>0.18003871850411307</v>
      </c>
      <c r="L463" s="61">
        <v>0.44002263267024355</v>
      </c>
      <c r="M463" s="60">
        <f t="shared" si="60"/>
        <v>510013.51266803785</v>
      </c>
      <c r="N463" s="60">
        <f t="shared" si="61"/>
        <v>91822.179240534766</v>
      </c>
      <c r="O463" s="61">
        <f t="shared" si="62"/>
        <v>1.0072934271504947</v>
      </c>
      <c r="P463" s="56">
        <f t="shared" si="63"/>
        <v>0.25439342715049462</v>
      </c>
    </row>
    <row r="464" spans="1:16">
      <c r="A464" s="56" t="s">
        <v>93</v>
      </c>
      <c r="B464" s="57" t="s">
        <v>185</v>
      </c>
      <c r="C464" s="58">
        <v>148345</v>
      </c>
      <c r="D464" s="59">
        <v>996230</v>
      </c>
      <c r="E464" s="56">
        <f t="shared" si="56"/>
        <v>0.14890637704144624</v>
      </c>
      <c r="F464" s="60">
        <v>1159062</v>
      </c>
      <c r="G464" s="60">
        <f t="shared" si="57"/>
        <v>172591.72318641277</v>
      </c>
      <c r="H464" s="61">
        <v>0.34230000000000005</v>
      </c>
      <c r="I464" s="62">
        <f t="shared" si="58"/>
        <v>59078.146846709096</v>
      </c>
      <c r="J464" s="62">
        <v>381208.85467705509</v>
      </c>
      <c r="K464" s="63">
        <f t="shared" si="59"/>
        <v>0.15497579901903838</v>
      </c>
      <c r="L464" s="61">
        <v>0.44002263267024355</v>
      </c>
      <c r="M464" s="60">
        <f t="shared" si="60"/>
        <v>510013.51266803785</v>
      </c>
      <c r="N464" s="60">
        <f t="shared" si="61"/>
        <v>79039.751636235611</v>
      </c>
      <c r="O464" s="61">
        <f t="shared" si="62"/>
        <v>0.45795794941375262</v>
      </c>
      <c r="P464" s="56">
        <f t="shared" si="63"/>
        <v>0.11565794941375257</v>
      </c>
    </row>
    <row r="465" spans="1:16">
      <c r="A465" s="56" t="s">
        <v>93</v>
      </c>
      <c r="B465" s="57" t="s">
        <v>1979</v>
      </c>
      <c r="C465" s="58">
        <v>23928</v>
      </c>
      <c r="D465" s="59">
        <v>996230</v>
      </c>
      <c r="E465" s="56">
        <f t="shared" si="56"/>
        <v>2.4018549933248347E-2</v>
      </c>
      <c r="F465" s="60">
        <v>1159062</v>
      </c>
      <c r="G465" s="60">
        <f t="shared" si="57"/>
        <v>27838.988522730695</v>
      </c>
      <c r="H465" s="61">
        <v>0.70030000000000003</v>
      </c>
      <c r="I465" s="62">
        <f t="shared" si="58"/>
        <v>19495.643662468308</v>
      </c>
      <c r="J465" s="62">
        <v>381208.85467705509</v>
      </c>
      <c r="K465" s="63">
        <f t="shared" si="59"/>
        <v>5.1141633840022523E-2</v>
      </c>
      <c r="L465" s="61">
        <v>0.44002263267024355</v>
      </c>
      <c r="M465" s="60">
        <f t="shared" si="60"/>
        <v>510013.51266803785</v>
      </c>
      <c r="N465" s="60">
        <f t="shared" si="61"/>
        <v>26082.92431833248</v>
      </c>
      <c r="O465" s="61">
        <f t="shared" si="62"/>
        <v>0.93692068937905637</v>
      </c>
      <c r="P465" s="56">
        <f t="shared" si="63"/>
        <v>0.23662068937905634</v>
      </c>
    </row>
    <row r="466" spans="1:16">
      <c r="A466" s="56" t="s">
        <v>93</v>
      </c>
      <c r="B466" s="57" t="s">
        <v>2136</v>
      </c>
      <c r="C466" s="58">
        <v>6979</v>
      </c>
      <c r="D466" s="59">
        <v>996230</v>
      </c>
      <c r="E466" s="56">
        <f t="shared" si="56"/>
        <v>7.0054103971974339E-3</v>
      </c>
      <c r="F466" s="60">
        <v>1159062</v>
      </c>
      <c r="G466" s="60">
        <f t="shared" si="57"/>
        <v>8119.7049857964521</v>
      </c>
      <c r="H466" s="61">
        <v>0.4476</v>
      </c>
      <c r="I466" s="62">
        <f t="shared" si="58"/>
        <v>3634.379951642492</v>
      </c>
      <c r="J466" s="62">
        <v>381208.85467705509</v>
      </c>
      <c r="K466" s="63">
        <f t="shared" si="59"/>
        <v>9.5338287845422517E-3</v>
      </c>
      <c r="L466" s="61">
        <v>0.44002263267024355</v>
      </c>
      <c r="M466" s="60">
        <f t="shared" si="60"/>
        <v>510013.51266803785</v>
      </c>
      <c r="N466" s="60">
        <f t="shared" si="61"/>
        <v>4862.3815075800439</v>
      </c>
      <c r="O466" s="61">
        <f t="shared" si="62"/>
        <v>0.59883721343148022</v>
      </c>
      <c r="P466" s="56">
        <f t="shared" si="63"/>
        <v>0.15123721343148022</v>
      </c>
    </row>
    <row r="467" spans="1:16">
      <c r="A467" s="56" t="s">
        <v>93</v>
      </c>
      <c r="B467" s="57" t="s">
        <v>1197</v>
      </c>
      <c r="C467" s="58">
        <v>14764</v>
      </c>
      <c r="D467" s="59">
        <v>996230</v>
      </c>
      <c r="E467" s="56">
        <f t="shared" si="56"/>
        <v>1.4819870913343304E-2</v>
      </c>
      <c r="F467" s="60">
        <v>1159062</v>
      </c>
      <c r="G467" s="60">
        <f t="shared" si="57"/>
        <v>17177.149220561518</v>
      </c>
      <c r="H467" s="61">
        <v>0.42879999999999996</v>
      </c>
      <c r="I467" s="62">
        <f t="shared" si="58"/>
        <v>7365.561585776778</v>
      </c>
      <c r="J467" s="62">
        <v>381208.85467705509</v>
      </c>
      <c r="K467" s="63">
        <f t="shared" si="59"/>
        <v>1.9321591026568854E-2</v>
      </c>
      <c r="L467" s="61">
        <v>0.44002263267024355</v>
      </c>
      <c r="M467" s="60">
        <f t="shared" si="60"/>
        <v>510013.51266803785</v>
      </c>
      <c r="N467" s="60">
        <f t="shared" si="61"/>
        <v>9854.2725097956209</v>
      </c>
      <c r="O467" s="61">
        <f t="shared" si="62"/>
        <v>0.57368498015955915</v>
      </c>
      <c r="P467" s="56">
        <f t="shared" si="63"/>
        <v>0.1448849801595592</v>
      </c>
    </row>
    <row r="468" spans="1:16">
      <c r="A468" s="56" t="s">
        <v>473</v>
      </c>
      <c r="B468" s="57" t="s">
        <v>475</v>
      </c>
      <c r="C468" s="58">
        <v>44818</v>
      </c>
      <c r="D468" s="59">
        <v>100997</v>
      </c>
      <c r="E468" s="56">
        <f t="shared" si="56"/>
        <v>0.44375575512143928</v>
      </c>
      <c r="F468" s="60">
        <v>116211</v>
      </c>
      <c r="G468" s="60">
        <f t="shared" si="57"/>
        <v>51569.300058417582</v>
      </c>
      <c r="H468" s="61">
        <v>0.24390000000000001</v>
      </c>
      <c r="I468" s="62">
        <f t="shared" si="58"/>
        <v>12577.752284248048</v>
      </c>
      <c r="J468" s="62">
        <v>30328.730026708719</v>
      </c>
      <c r="K468" s="63">
        <f t="shared" si="59"/>
        <v>0.41471411012500575</v>
      </c>
      <c r="L468" s="61">
        <v>0.44430811789167818</v>
      </c>
      <c r="M468" s="60">
        <f t="shared" si="60"/>
        <v>51633.490688309816</v>
      </c>
      <c r="N468" s="60">
        <f t="shared" si="61"/>
        <v>21413.137143450174</v>
      </c>
      <c r="O468" s="61">
        <f t="shared" si="62"/>
        <v>0.41523032345200384</v>
      </c>
      <c r="P468" s="56">
        <f t="shared" si="63"/>
        <v>0.17133032345200383</v>
      </c>
    </row>
    <row r="469" spans="1:16">
      <c r="A469" s="56" t="s">
        <v>473</v>
      </c>
      <c r="B469" s="57" t="s">
        <v>1691</v>
      </c>
      <c r="C469" s="58">
        <v>5019</v>
      </c>
      <c r="D469" s="59">
        <v>100997</v>
      </c>
      <c r="E469" s="56">
        <f t="shared" si="56"/>
        <v>4.9694545382536114E-2</v>
      </c>
      <c r="F469" s="60">
        <v>116211</v>
      </c>
      <c r="G469" s="60">
        <f t="shared" si="57"/>
        <v>5775.0528134499045</v>
      </c>
      <c r="H469" s="61">
        <v>0.29270000000000002</v>
      </c>
      <c r="I469" s="62">
        <f t="shared" si="58"/>
        <v>1690.3579584967872</v>
      </c>
      <c r="J469" s="62">
        <v>30328.730026708719</v>
      </c>
      <c r="K469" s="63">
        <f t="shared" si="59"/>
        <v>5.5734544671279966E-2</v>
      </c>
      <c r="L469" s="61">
        <v>0.44430811789167818</v>
      </c>
      <c r="M469" s="60">
        <f t="shared" si="60"/>
        <v>51633.490688309816</v>
      </c>
      <c r="N469" s="60">
        <f t="shared" si="61"/>
        <v>2877.7690933017216</v>
      </c>
      <c r="O469" s="61">
        <f t="shared" si="62"/>
        <v>0.49831043736942005</v>
      </c>
      <c r="P469" s="56">
        <f t="shared" si="63"/>
        <v>0.20561043736942003</v>
      </c>
    </row>
    <row r="470" spans="1:16">
      <c r="A470" s="56" t="s">
        <v>473</v>
      </c>
      <c r="B470" s="57" t="s">
        <v>1663</v>
      </c>
      <c r="C470" s="58">
        <v>7675</v>
      </c>
      <c r="D470" s="59">
        <v>100997</v>
      </c>
      <c r="E470" s="56">
        <f t="shared" si="56"/>
        <v>7.5992356208600259E-2</v>
      </c>
      <c r="F470" s="60">
        <v>116211</v>
      </c>
      <c r="G470" s="60">
        <f t="shared" si="57"/>
        <v>8831.1477073576443</v>
      </c>
      <c r="H470" s="61">
        <v>0.21780000000000002</v>
      </c>
      <c r="I470" s="62">
        <f t="shared" si="58"/>
        <v>1923.4239706624951</v>
      </c>
      <c r="J470" s="62">
        <v>30328.730026708719</v>
      </c>
      <c r="K470" s="63">
        <f t="shared" si="59"/>
        <v>6.3419205781734003E-2</v>
      </c>
      <c r="L470" s="61">
        <v>0.44430811789167818</v>
      </c>
      <c r="M470" s="60">
        <f t="shared" si="60"/>
        <v>51633.490688309816</v>
      </c>
      <c r="N470" s="60">
        <f t="shared" si="61"/>
        <v>3274.5549711911667</v>
      </c>
      <c r="O470" s="61">
        <f t="shared" si="62"/>
        <v>0.37079608219699245</v>
      </c>
      <c r="P470" s="56">
        <f t="shared" si="63"/>
        <v>0.15299608219699243</v>
      </c>
    </row>
    <row r="471" spans="1:16">
      <c r="A471" s="56" t="s">
        <v>473</v>
      </c>
      <c r="B471" s="57" t="s">
        <v>2671</v>
      </c>
      <c r="C471" s="58">
        <v>1103</v>
      </c>
      <c r="D471" s="59">
        <v>100997</v>
      </c>
      <c r="E471" s="56">
        <f t="shared" si="56"/>
        <v>1.0921116468806004E-2</v>
      </c>
      <c r="F471" s="60">
        <v>116211</v>
      </c>
      <c r="G471" s="60">
        <f t="shared" si="57"/>
        <v>1269.1538659564146</v>
      </c>
      <c r="H471" s="61">
        <v>0.3014</v>
      </c>
      <c r="I471" s="62">
        <f t="shared" si="58"/>
        <v>382.52297519926339</v>
      </c>
      <c r="J471" s="62">
        <v>30328.730026708719</v>
      </c>
      <c r="K471" s="63">
        <f t="shared" si="59"/>
        <v>1.2612561583106119E-2</v>
      </c>
      <c r="L471" s="61">
        <v>0.44430811789167818</v>
      </c>
      <c r="M471" s="60">
        <f t="shared" si="60"/>
        <v>51633.490688309816</v>
      </c>
      <c r="N471" s="60">
        <f t="shared" si="61"/>
        <v>651.23058105704388</v>
      </c>
      <c r="O471" s="61">
        <f t="shared" si="62"/>
        <v>0.51312185112109054</v>
      </c>
      <c r="P471" s="56">
        <f t="shared" si="63"/>
        <v>0.21172185112109054</v>
      </c>
    </row>
    <row r="472" spans="1:16">
      <c r="A472" s="56" t="s">
        <v>473</v>
      </c>
      <c r="B472" s="57" t="s">
        <v>2317</v>
      </c>
      <c r="C472" s="58">
        <v>3443</v>
      </c>
      <c r="D472" s="59">
        <v>100997</v>
      </c>
      <c r="E472" s="56">
        <f t="shared" si="56"/>
        <v>3.4090121488757091E-2</v>
      </c>
      <c r="F472" s="60">
        <v>116211</v>
      </c>
      <c r="G472" s="60">
        <f t="shared" si="57"/>
        <v>3961.6471083299502</v>
      </c>
      <c r="H472" s="61">
        <v>0.36820000000000003</v>
      </c>
      <c r="I472" s="62">
        <f t="shared" si="58"/>
        <v>1458.6784652870879</v>
      </c>
      <c r="J472" s="62">
        <v>30328.730026708719</v>
      </c>
      <c r="K472" s="63">
        <f t="shared" si="59"/>
        <v>4.8095599914751326E-2</v>
      </c>
      <c r="L472" s="61">
        <v>0.44430811789167818</v>
      </c>
      <c r="M472" s="60">
        <f t="shared" si="60"/>
        <v>51633.490688309816</v>
      </c>
      <c r="N472" s="60">
        <f t="shared" si="61"/>
        <v>2483.3437103469869</v>
      </c>
      <c r="O472" s="61">
        <f t="shared" si="62"/>
        <v>0.62684626935230769</v>
      </c>
      <c r="P472" s="56">
        <f t="shared" si="63"/>
        <v>0.25864626935230767</v>
      </c>
    </row>
    <row r="473" spans="1:16">
      <c r="A473" s="56" t="s">
        <v>473</v>
      </c>
      <c r="B473" s="57" t="s">
        <v>2170</v>
      </c>
      <c r="C473" s="58">
        <v>11107</v>
      </c>
      <c r="D473" s="59">
        <v>100997</v>
      </c>
      <c r="E473" s="56">
        <f t="shared" si="56"/>
        <v>0.10997356357119518</v>
      </c>
      <c r="F473" s="60">
        <v>116211</v>
      </c>
      <c r="G473" s="60">
        <f t="shared" si="57"/>
        <v>12780.137796172163</v>
      </c>
      <c r="H473" s="61">
        <v>0.28300000000000003</v>
      </c>
      <c r="I473" s="62">
        <f t="shared" si="58"/>
        <v>3616.7789963167224</v>
      </c>
      <c r="J473" s="62">
        <v>30328.730026708719</v>
      </c>
      <c r="K473" s="63">
        <f t="shared" si="59"/>
        <v>0.11925256986137035</v>
      </c>
      <c r="L473" s="61">
        <v>0.44430811789167818</v>
      </c>
      <c r="M473" s="60">
        <f t="shared" si="60"/>
        <v>51633.490688309816</v>
      </c>
      <c r="N473" s="60">
        <f t="shared" si="61"/>
        <v>6157.4264554940819</v>
      </c>
      <c r="O473" s="61">
        <f t="shared" si="62"/>
        <v>0.48179656226698281</v>
      </c>
      <c r="P473" s="56">
        <f t="shared" si="63"/>
        <v>0.19879656226698278</v>
      </c>
    </row>
    <row r="474" spans="1:16">
      <c r="A474" s="56" t="s">
        <v>473</v>
      </c>
      <c r="B474" s="57" t="s">
        <v>1394</v>
      </c>
      <c r="C474" s="58">
        <v>12001</v>
      </c>
      <c r="D474" s="59">
        <v>100997</v>
      </c>
      <c r="E474" s="56">
        <f t="shared" si="56"/>
        <v>0.11882531164292008</v>
      </c>
      <c r="F474" s="60">
        <v>116211</v>
      </c>
      <c r="G474" s="60">
        <f t="shared" si="57"/>
        <v>13808.808291335386</v>
      </c>
      <c r="H474" s="61">
        <v>0.28410000000000002</v>
      </c>
      <c r="I474" s="62">
        <f t="shared" si="58"/>
        <v>3923.0824355683835</v>
      </c>
      <c r="J474" s="62">
        <v>30328.730026708719</v>
      </c>
      <c r="K474" s="63">
        <f t="shared" si="59"/>
        <v>0.12935201810671126</v>
      </c>
      <c r="L474" s="61">
        <v>0.44430811789167818</v>
      </c>
      <c r="M474" s="60">
        <f t="shared" si="60"/>
        <v>51633.490688309816</v>
      </c>
      <c r="N474" s="60">
        <f t="shared" si="61"/>
        <v>6678.896222426959</v>
      </c>
      <c r="O474" s="61">
        <f t="shared" si="62"/>
        <v>0.48366926975282626</v>
      </c>
      <c r="P474" s="56">
        <f t="shared" si="63"/>
        <v>0.19956926975282624</v>
      </c>
    </row>
    <row r="475" spans="1:16">
      <c r="A475" s="56" t="s">
        <v>473</v>
      </c>
      <c r="B475" s="57" t="s">
        <v>1223</v>
      </c>
      <c r="C475" s="58">
        <v>15831</v>
      </c>
      <c r="D475" s="59">
        <v>100997</v>
      </c>
      <c r="E475" s="56">
        <f t="shared" si="56"/>
        <v>0.15674723011574601</v>
      </c>
      <c r="F475" s="60">
        <v>116211</v>
      </c>
      <c r="G475" s="60">
        <f t="shared" si="57"/>
        <v>18215.752358980961</v>
      </c>
      <c r="H475" s="61">
        <v>0.2611</v>
      </c>
      <c r="I475" s="62">
        <f t="shared" si="58"/>
        <v>4756.1329409299287</v>
      </c>
      <c r="J475" s="62">
        <v>30328.730026708719</v>
      </c>
      <c r="K475" s="63">
        <f t="shared" si="59"/>
        <v>0.15681938995604114</v>
      </c>
      <c r="L475" s="61">
        <v>0.44430811789167818</v>
      </c>
      <c r="M475" s="60">
        <f t="shared" si="60"/>
        <v>51633.490688309816</v>
      </c>
      <c r="N475" s="60">
        <f t="shared" si="61"/>
        <v>8097.1325110416756</v>
      </c>
      <c r="O475" s="61">
        <f t="shared" si="62"/>
        <v>0.44451265868519152</v>
      </c>
      <c r="P475" s="56">
        <f t="shared" si="63"/>
        <v>0.18341265868519152</v>
      </c>
    </row>
    <row r="476" spans="1:16">
      <c r="A476" s="56" t="s">
        <v>365</v>
      </c>
      <c r="B476" s="57" t="s">
        <v>366</v>
      </c>
      <c r="C476" s="58">
        <v>64872</v>
      </c>
      <c r="D476" s="59">
        <v>123880</v>
      </c>
      <c r="E476" s="56">
        <f t="shared" si="56"/>
        <v>0.52366806587019699</v>
      </c>
      <c r="F476" s="60">
        <v>139385</v>
      </c>
      <c r="G476" s="60">
        <f t="shared" si="57"/>
        <v>72991.473361317403</v>
      </c>
      <c r="H476" s="61">
        <v>0.28869999999999996</v>
      </c>
      <c r="I476" s="62">
        <f t="shared" si="58"/>
        <v>21072.638359412333</v>
      </c>
      <c r="J476" s="62">
        <v>44963.921921573303</v>
      </c>
      <c r="K476" s="63">
        <f t="shared" si="59"/>
        <v>0.46865659085894512</v>
      </c>
      <c r="L476" s="61">
        <v>0.48240773360160805</v>
      </c>
      <c r="M476" s="60">
        <f t="shared" si="60"/>
        <v>67240.401948060142</v>
      </c>
      <c r="N476" s="60">
        <f t="shared" si="61"/>
        <v>31512.65754496304</v>
      </c>
      <c r="O476" s="61">
        <f t="shared" si="62"/>
        <v>0.43173066789556686</v>
      </c>
      <c r="P476" s="56">
        <f t="shared" si="63"/>
        <v>0.1430306678955669</v>
      </c>
    </row>
    <row r="477" spans="1:16">
      <c r="A477" s="56" t="s">
        <v>365</v>
      </c>
      <c r="B477" s="57" t="s">
        <v>2278</v>
      </c>
      <c r="C477" s="58">
        <v>5862</v>
      </c>
      <c r="D477" s="59">
        <v>123880</v>
      </c>
      <c r="E477" s="56">
        <f t="shared" si="56"/>
        <v>4.7319987084275102E-2</v>
      </c>
      <c r="F477" s="60">
        <v>139385</v>
      </c>
      <c r="G477" s="60">
        <f t="shared" si="57"/>
        <v>6595.6963997416851</v>
      </c>
      <c r="H477" s="61">
        <v>0.24760000000000001</v>
      </c>
      <c r="I477" s="62">
        <f t="shared" si="58"/>
        <v>1633.0944285760413</v>
      </c>
      <c r="J477" s="62">
        <v>44963.921921573303</v>
      </c>
      <c r="K477" s="63">
        <f t="shared" si="59"/>
        <v>3.6320106404964123E-2</v>
      </c>
      <c r="L477" s="61">
        <v>0.48240773360160805</v>
      </c>
      <c r="M477" s="60">
        <f t="shared" si="60"/>
        <v>67240.401948060142</v>
      </c>
      <c r="N477" s="60">
        <f t="shared" si="61"/>
        <v>2442.1785534661012</v>
      </c>
      <c r="O477" s="61">
        <f t="shared" si="62"/>
        <v>0.37026849106665177</v>
      </c>
      <c r="P477" s="56">
        <f t="shared" si="63"/>
        <v>0.12266849106665176</v>
      </c>
    </row>
    <row r="478" spans="1:16">
      <c r="A478" s="56" t="s">
        <v>365</v>
      </c>
      <c r="B478" s="57" t="s">
        <v>2069</v>
      </c>
      <c r="C478" s="58">
        <v>16584</v>
      </c>
      <c r="D478" s="59">
        <v>123880</v>
      </c>
      <c r="E478" s="56">
        <f t="shared" si="56"/>
        <v>0.13387148853729416</v>
      </c>
      <c r="F478" s="60">
        <v>139385</v>
      </c>
      <c r="G478" s="60">
        <f t="shared" si="57"/>
        <v>18659.677429770749</v>
      </c>
      <c r="H478" s="61">
        <v>0.31700000000000006</v>
      </c>
      <c r="I478" s="62">
        <f t="shared" si="58"/>
        <v>5915.1177452373286</v>
      </c>
      <c r="J478" s="62">
        <v>44963.921921573303</v>
      </c>
      <c r="K478" s="63">
        <f t="shared" si="59"/>
        <v>0.13155253128396049</v>
      </c>
      <c r="L478" s="61">
        <v>0.48240773360160805</v>
      </c>
      <c r="M478" s="60">
        <f t="shared" si="60"/>
        <v>67240.401948060142</v>
      </c>
      <c r="N478" s="60">
        <f t="shared" si="61"/>
        <v>8845.6450808182599</v>
      </c>
      <c r="O478" s="61">
        <f t="shared" si="62"/>
        <v>0.47405133953202194</v>
      </c>
      <c r="P478" s="56">
        <f t="shared" si="63"/>
        <v>0.15705133953202188</v>
      </c>
    </row>
    <row r="479" spans="1:16">
      <c r="A479" s="56" t="s">
        <v>365</v>
      </c>
      <c r="B479" s="57" t="s">
        <v>2026</v>
      </c>
      <c r="C479" s="58">
        <v>10514</v>
      </c>
      <c r="D479" s="59">
        <v>123880</v>
      </c>
      <c r="E479" s="56">
        <f t="shared" si="56"/>
        <v>8.4872457216661285E-2</v>
      </c>
      <c r="F479" s="60">
        <v>139385</v>
      </c>
      <c r="G479" s="60">
        <f t="shared" si="57"/>
        <v>11829.947449144332</v>
      </c>
      <c r="H479" s="61">
        <v>0.40769999999999995</v>
      </c>
      <c r="I479" s="62">
        <f t="shared" si="58"/>
        <v>4823.069575016144</v>
      </c>
      <c r="J479" s="62">
        <v>44963.921921573303</v>
      </c>
      <c r="K479" s="63">
        <f t="shared" si="59"/>
        <v>0.10726532226055834</v>
      </c>
      <c r="L479" s="61">
        <v>0.48240773360160805</v>
      </c>
      <c r="M479" s="60">
        <f t="shared" si="60"/>
        <v>67240.401948060142</v>
      </c>
      <c r="N479" s="60">
        <f t="shared" si="61"/>
        <v>7212.5633838881458</v>
      </c>
      <c r="O479" s="61">
        <f t="shared" si="62"/>
        <v>0.6096868489817201</v>
      </c>
      <c r="P479" s="56">
        <f t="shared" si="63"/>
        <v>0.20198684898172015</v>
      </c>
    </row>
    <row r="480" spans="1:16">
      <c r="A480" s="56" t="s">
        <v>365</v>
      </c>
      <c r="B480" s="57" t="s">
        <v>2124</v>
      </c>
      <c r="C480" s="58">
        <v>9296</v>
      </c>
      <c r="D480" s="59">
        <v>123880</v>
      </c>
      <c r="E480" s="56">
        <f t="shared" si="56"/>
        <v>7.5040361640297065E-2</v>
      </c>
      <c r="F480" s="60">
        <v>139385</v>
      </c>
      <c r="G480" s="60">
        <f t="shared" si="57"/>
        <v>10459.500807232807</v>
      </c>
      <c r="H480" s="61">
        <v>0.41289999999999999</v>
      </c>
      <c r="I480" s="62">
        <f t="shared" si="58"/>
        <v>4318.7278833064256</v>
      </c>
      <c r="J480" s="62">
        <v>44963.921921573303</v>
      </c>
      <c r="K480" s="63">
        <f t="shared" si="59"/>
        <v>9.6048736381119312E-2</v>
      </c>
      <c r="L480" s="61">
        <v>0.48240773360160805</v>
      </c>
      <c r="M480" s="60">
        <f t="shared" si="60"/>
        <v>67240.401948060142</v>
      </c>
      <c r="N480" s="60">
        <f t="shared" si="61"/>
        <v>6458.3556408697305</v>
      </c>
      <c r="O480" s="61">
        <f t="shared" si="62"/>
        <v>0.61746308546615714</v>
      </c>
      <c r="P480" s="56">
        <f t="shared" si="63"/>
        <v>0.20456308546615715</v>
      </c>
    </row>
    <row r="481" spans="1:16">
      <c r="A481" s="56" t="s">
        <v>365</v>
      </c>
      <c r="B481" s="57" t="s">
        <v>1908</v>
      </c>
      <c r="C481" s="58">
        <v>11615</v>
      </c>
      <c r="D481" s="59">
        <v>123880</v>
      </c>
      <c r="E481" s="56">
        <f t="shared" si="56"/>
        <v>9.376009041007427E-2</v>
      </c>
      <c r="F481" s="60">
        <v>139385</v>
      </c>
      <c r="G481" s="60">
        <f t="shared" si="57"/>
        <v>13068.750201808201</v>
      </c>
      <c r="H481" s="61">
        <v>0.40579999999999999</v>
      </c>
      <c r="I481" s="62">
        <f t="shared" si="58"/>
        <v>5303.2988318937678</v>
      </c>
      <c r="J481" s="62">
        <v>44963.921921573303</v>
      </c>
      <c r="K481" s="63">
        <f t="shared" si="59"/>
        <v>0.11794564631492456</v>
      </c>
      <c r="L481" s="61">
        <v>0.48240773360160805</v>
      </c>
      <c r="M481" s="60">
        <f t="shared" si="60"/>
        <v>67240.401948060142</v>
      </c>
      <c r="N481" s="60">
        <f t="shared" si="61"/>
        <v>7930.7126662392657</v>
      </c>
      <c r="O481" s="61">
        <f t="shared" si="62"/>
        <v>0.60684553180471434</v>
      </c>
      <c r="P481" s="56">
        <f t="shared" si="63"/>
        <v>0.20104553180471435</v>
      </c>
    </row>
    <row r="482" spans="1:16">
      <c r="A482" s="56" t="s">
        <v>365</v>
      </c>
      <c r="B482" s="57" t="s">
        <v>2579</v>
      </c>
      <c r="C482" s="58">
        <v>1643</v>
      </c>
      <c r="D482" s="59">
        <v>123880</v>
      </c>
      <c r="E482" s="56">
        <f t="shared" si="56"/>
        <v>1.3262835001614466E-2</v>
      </c>
      <c r="F482" s="60">
        <v>139385</v>
      </c>
      <c r="G482" s="60">
        <f t="shared" si="57"/>
        <v>1848.6402567000323</v>
      </c>
      <c r="H482" s="61">
        <v>0.36170000000000002</v>
      </c>
      <c r="I482" s="62">
        <f t="shared" si="58"/>
        <v>668.65318084840169</v>
      </c>
      <c r="J482" s="62">
        <v>44963.921921573303</v>
      </c>
      <c r="K482" s="63">
        <f t="shared" si="59"/>
        <v>1.487088208218749E-2</v>
      </c>
      <c r="L482" s="61">
        <v>0.48240773360160805</v>
      </c>
      <c r="M482" s="60">
        <f t="shared" si="60"/>
        <v>67240.401948060142</v>
      </c>
      <c r="N482" s="60">
        <f t="shared" si="61"/>
        <v>999.92408852849235</v>
      </c>
      <c r="O482" s="61">
        <f t="shared" si="62"/>
        <v>0.54089706469631638</v>
      </c>
      <c r="P482" s="56">
        <f t="shared" si="63"/>
        <v>0.17919706469631635</v>
      </c>
    </row>
    <row r="483" spans="1:16">
      <c r="A483" s="56" t="s">
        <v>365</v>
      </c>
      <c r="B483" s="57" t="s">
        <v>2357</v>
      </c>
      <c r="C483" s="58">
        <v>3494</v>
      </c>
      <c r="D483" s="59">
        <v>123880</v>
      </c>
      <c r="E483" s="56">
        <f t="shared" si="56"/>
        <v>2.8204714239586696E-2</v>
      </c>
      <c r="F483" s="60">
        <v>139385</v>
      </c>
      <c r="G483" s="60">
        <f t="shared" si="57"/>
        <v>3931.3140942847917</v>
      </c>
      <c r="H483" s="61">
        <v>0.31269999999999998</v>
      </c>
      <c r="I483" s="62">
        <f t="shared" si="58"/>
        <v>1229.3219172828542</v>
      </c>
      <c r="J483" s="62">
        <v>44963.921921573303</v>
      </c>
      <c r="K483" s="63">
        <f t="shared" si="59"/>
        <v>2.7340184413340424E-2</v>
      </c>
      <c r="L483" s="61">
        <v>0.48240773360160805</v>
      </c>
      <c r="M483" s="60">
        <f t="shared" si="60"/>
        <v>67240.401948060142</v>
      </c>
      <c r="N483" s="60">
        <f t="shared" si="61"/>
        <v>1838.364989287099</v>
      </c>
      <c r="O483" s="61">
        <f t="shared" si="62"/>
        <v>0.46762099013142966</v>
      </c>
      <c r="P483" s="56">
        <f t="shared" si="63"/>
        <v>0.15492099013142968</v>
      </c>
    </row>
    <row r="484" spans="1:16">
      <c r="A484" s="56" t="s">
        <v>491</v>
      </c>
      <c r="B484" s="57" t="s">
        <v>615</v>
      </c>
      <c r="C484" s="58">
        <v>70578</v>
      </c>
      <c r="D484" s="59">
        <v>174099</v>
      </c>
      <c r="E484" s="56">
        <f t="shared" si="56"/>
        <v>0.40539003670325502</v>
      </c>
      <c r="F484" s="60">
        <v>201094</v>
      </c>
      <c r="G484" s="60">
        <f t="shared" si="57"/>
        <v>81521.504040804371</v>
      </c>
      <c r="H484" s="61">
        <v>0.11170000000000001</v>
      </c>
      <c r="I484" s="62">
        <f t="shared" si="58"/>
        <v>9105.9520013578494</v>
      </c>
      <c r="J484" s="62">
        <v>26908.801083876417</v>
      </c>
      <c r="K484" s="63">
        <f t="shared" si="59"/>
        <v>0.33840050966871499</v>
      </c>
      <c r="L484" s="61">
        <v>0.35100277407376507</v>
      </c>
      <c r="M484" s="60">
        <f t="shared" si="60"/>
        <v>70584.551849589712</v>
      </c>
      <c r="N484" s="60">
        <f t="shared" si="61"/>
        <v>23885.848320638997</v>
      </c>
      <c r="O484" s="61">
        <f t="shared" si="62"/>
        <v>0.29300058434500048</v>
      </c>
      <c r="P484" s="56">
        <f t="shared" si="63"/>
        <v>0.18130058434500046</v>
      </c>
    </row>
    <row r="485" spans="1:16">
      <c r="A485" s="56" t="s">
        <v>491</v>
      </c>
      <c r="B485" s="57" t="s">
        <v>493</v>
      </c>
      <c r="C485" s="58">
        <v>87078</v>
      </c>
      <c r="D485" s="59">
        <v>174099</v>
      </c>
      <c r="E485" s="56">
        <f t="shared" si="56"/>
        <v>0.50016369996381371</v>
      </c>
      <c r="F485" s="60">
        <v>201094</v>
      </c>
      <c r="G485" s="60">
        <f t="shared" si="57"/>
        <v>100579.91908052315</v>
      </c>
      <c r="H485" s="61">
        <v>0.1439</v>
      </c>
      <c r="I485" s="62">
        <f t="shared" si="58"/>
        <v>14473.450355687281</v>
      </c>
      <c r="J485" s="62">
        <v>26908.801083876417</v>
      </c>
      <c r="K485" s="63">
        <f t="shared" si="59"/>
        <v>0.53787050231530675</v>
      </c>
      <c r="L485" s="61">
        <v>0.35100277407376507</v>
      </c>
      <c r="M485" s="60">
        <f t="shared" si="60"/>
        <v>70584.551849589712</v>
      </c>
      <c r="N485" s="60">
        <f t="shared" si="61"/>
        <v>37965.348359039635</v>
      </c>
      <c r="O485" s="61">
        <f t="shared" si="62"/>
        <v>0.37746449496191187</v>
      </c>
      <c r="P485" s="56">
        <f t="shared" si="63"/>
        <v>0.23356449496191187</v>
      </c>
    </row>
    <row r="486" spans="1:16">
      <c r="A486" s="56" t="s">
        <v>491</v>
      </c>
      <c r="B486" s="57" t="s">
        <v>1402</v>
      </c>
      <c r="C486" s="58">
        <v>16443</v>
      </c>
      <c r="D486" s="59">
        <v>174099</v>
      </c>
      <c r="E486" s="56">
        <f t="shared" si="56"/>
        <v>9.4446263332931268E-2</v>
      </c>
      <c r="F486" s="60">
        <v>201094</v>
      </c>
      <c r="G486" s="60">
        <f t="shared" si="57"/>
        <v>18992.57687867248</v>
      </c>
      <c r="H486" s="61">
        <v>0.17530000000000001</v>
      </c>
      <c r="I486" s="62">
        <f t="shared" si="58"/>
        <v>3329.3987268312858</v>
      </c>
      <c r="J486" s="62">
        <v>26908.801083876417</v>
      </c>
      <c r="K486" s="63">
        <f t="shared" si="59"/>
        <v>0.12372898801597818</v>
      </c>
      <c r="L486" s="61">
        <v>0.35100277407376507</v>
      </c>
      <c r="M486" s="60">
        <f t="shared" si="60"/>
        <v>70584.551849589712</v>
      </c>
      <c r="N486" s="60">
        <f t="shared" si="61"/>
        <v>8733.3551699110758</v>
      </c>
      <c r="O486" s="61">
        <f t="shared" si="62"/>
        <v>0.45982992332747158</v>
      </c>
      <c r="P486" s="56">
        <f t="shared" si="63"/>
        <v>0.28452992332747157</v>
      </c>
    </row>
    <row r="487" spans="1:16">
      <c r="A487" s="56" t="s">
        <v>1205</v>
      </c>
      <c r="B487" s="57" t="s">
        <v>1207</v>
      </c>
      <c r="C487" s="58">
        <v>16395</v>
      </c>
      <c r="D487" s="59">
        <v>35802</v>
      </c>
      <c r="E487" s="56">
        <f t="shared" si="56"/>
        <v>0.45793531087648737</v>
      </c>
      <c r="F487" s="60">
        <v>40583</v>
      </c>
      <c r="G487" s="60">
        <f t="shared" si="57"/>
        <v>18584.388721300485</v>
      </c>
      <c r="H487" s="61">
        <v>0.28240000000000004</v>
      </c>
      <c r="I487" s="62">
        <f t="shared" si="58"/>
        <v>5248.2313748952574</v>
      </c>
      <c r="J487" s="62">
        <v>13602.991194852242</v>
      </c>
      <c r="K487" s="63">
        <f t="shared" si="59"/>
        <v>0.38581450945004925</v>
      </c>
      <c r="L487" s="61">
        <v>0.47343369267228252</v>
      </c>
      <c r="M487" s="60">
        <f t="shared" si="60"/>
        <v>19213.35954971924</v>
      </c>
      <c r="N487" s="60">
        <f t="shared" si="61"/>
        <v>7412.7928895623481</v>
      </c>
      <c r="O487" s="61">
        <f t="shared" si="62"/>
        <v>0.39887203182885322</v>
      </c>
      <c r="P487" s="56">
        <f t="shared" si="63"/>
        <v>0.11647203182885318</v>
      </c>
    </row>
    <row r="488" spans="1:16">
      <c r="A488" s="56" t="s">
        <v>1205</v>
      </c>
      <c r="B488" s="57" t="s">
        <v>2037</v>
      </c>
      <c r="C488" s="58">
        <v>7708</v>
      </c>
      <c r="D488" s="59">
        <v>35802</v>
      </c>
      <c r="E488" s="56">
        <f t="shared" si="56"/>
        <v>0.21529523490307803</v>
      </c>
      <c r="F488" s="60">
        <v>40583</v>
      </c>
      <c r="G488" s="60">
        <f t="shared" si="57"/>
        <v>8737.3265180716153</v>
      </c>
      <c r="H488" s="61">
        <v>0.54079999999999995</v>
      </c>
      <c r="I488" s="62">
        <f t="shared" si="58"/>
        <v>4725.146180973129</v>
      </c>
      <c r="J488" s="62">
        <v>13602.991194852242</v>
      </c>
      <c r="K488" s="63">
        <f t="shared" si="59"/>
        <v>0.34736082037318811</v>
      </c>
      <c r="L488" s="61">
        <v>0.47343369267228252</v>
      </c>
      <c r="M488" s="60">
        <f t="shared" si="60"/>
        <v>19213.35954971924</v>
      </c>
      <c r="N488" s="60">
        <f t="shared" si="61"/>
        <v>6673.9683353155033</v>
      </c>
      <c r="O488" s="61">
        <f t="shared" si="62"/>
        <v>0.76384559069774716</v>
      </c>
      <c r="P488" s="56">
        <f t="shared" si="63"/>
        <v>0.22304559069774721</v>
      </c>
    </row>
    <row r="489" spans="1:16">
      <c r="A489" s="56" t="s">
        <v>1205</v>
      </c>
      <c r="B489" s="57" t="s">
        <v>1219</v>
      </c>
      <c r="C489" s="58">
        <v>11699</v>
      </c>
      <c r="D489" s="59">
        <v>35802</v>
      </c>
      <c r="E489" s="56">
        <f t="shared" si="56"/>
        <v>0.32676945422043463</v>
      </c>
      <c r="F489" s="60">
        <v>40583</v>
      </c>
      <c r="G489" s="60">
        <f t="shared" si="57"/>
        <v>13261.284760627899</v>
      </c>
      <c r="H489" s="61">
        <v>0.2737</v>
      </c>
      <c r="I489" s="62">
        <f t="shared" si="58"/>
        <v>3629.6136389838562</v>
      </c>
      <c r="J489" s="62">
        <v>13602.991194852242</v>
      </c>
      <c r="K489" s="63">
        <f t="shared" si="59"/>
        <v>0.26682467017676265</v>
      </c>
      <c r="L489" s="61">
        <v>0.47343369267228252</v>
      </c>
      <c r="M489" s="60">
        <f t="shared" si="60"/>
        <v>19213.35954971924</v>
      </c>
      <c r="N489" s="60">
        <f t="shared" si="61"/>
        <v>5126.5983248413895</v>
      </c>
      <c r="O489" s="61">
        <f t="shared" si="62"/>
        <v>0.38658383538086799</v>
      </c>
      <c r="P489" s="56">
        <f t="shared" si="63"/>
        <v>0.11288383538086799</v>
      </c>
    </row>
    <row r="490" spans="1:16">
      <c r="A490" s="56" t="s">
        <v>299</v>
      </c>
      <c r="B490" s="57" t="s">
        <v>301</v>
      </c>
      <c r="C490" s="58">
        <v>107733</v>
      </c>
      <c r="D490" s="59">
        <v>185275</v>
      </c>
      <c r="E490" s="56">
        <f t="shared" si="56"/>
        <v>0.58147618405073542</v>
      </c>
      <c r="F490" s="60">
        <v>208981</v>
      </c>
      <c r="G490" s="60">
        <f t="shared" si="57"/>
        <v>121517.47441910674</v>
      </c>
      <c r="H490" s="61">
        <v>0.22419999999999998</v>
      </c>
      <c r="I490" s="62">
        <f t="shared" si="58"/>
        <v>27244.217764763729</v>
      </c>
      <c r="J490" s="62">
        <v>66764.992932911628</v>
      </c>
      <c r="K490" s="63">
        <f t="shared" si="59"/>
        <v>0.40806141913532301</v>
      </c>
      <c r="L490" s="61">
        <v>0.47540923567380317</v>
      </c>
      <c r="M490" s="60">
        <f t="shared" si="60"/>
        <v>99351.497480347054</v>
      </c>
      <c r="N490" s="60">
        <f t="shared" si="61"/>
        <v>40541.513055049887</v>
      </c>
      <c r="O490" s="61">
        <f t="shared" si="62"/>
        <v>0.33362702153621587</v>
      </c>
      <c r="P490" s="56">
        <f t="shared" si="63"/>
        <v>0.10942702153621589</v>
      </c>
    </row>
    <row r="491" spans="1:16">
      <c r="A491" s="56" t="s">
        <v>299</v>
      </c>
      <c r="B491" s="57" t="s">
        <v>2223</v>
      </c>
      <c r="C491" s="58">
        <v>4479</v>
      </c>
      <c r="D491" s="59">
        <v>185275</v>
      </c>
      <c r="E491" s="56">
        <f t="shared" si="56"/>
        <v>2.4174875185535016E-2</v>
      </c>
      <c r="F491" s="60">
        <v>208981</v>
      </c>
      <c r="G491" s="60">
        <f t="shared" si="57"/>
        <v>5052.089591148293</v>
      </c>
      <c r="H491" s="61">
        <v>0.46150000000000008</v>
      </c>
      <c r="I491" s="62">
        <f t="shared" si="58"/>
        <v>2331.5393463149376</v>
      </c>
      <c r="J491" s="62">
        <v>66764.992932911628</v>
      </c>
      <c r="K491" s="63">
        <f t="shared" si="59"/>
        <v>3.4921584559407803E-2</v>
      </c>
      <c r="L491" s="61">
        <v>0.47540923567380317</v>
      </c>
      <c r="M491" s="60">
        <f t="shared" si="60"/>
        <v>99351.497480347054</v>
      </c>
      <c r="N491" s="60">
        <f t="shared" si="61"/>
        <v>3469.511720363731</v>
      </c>
      <c r="O491" s="61">
        <f t="shared" si="62"/>
        <v>0.68674786101232688</v>
      </c>
      <c r="P491" s="56">
        <f t="shared" si="63"/>
        <v>0.2252478610123268</v>
      </c>
    </row>
    <row r="492" spans="1:16">
      <c r="A492" s="56" t="s">
        <v>299</v>
      </c>
      <c r="B492" s="57" t="s">
        <v>1195</v>
      </c>
      <c r="C492" s="58">
        <v>7233</v>
      </c>
      <c r="D492" s="59">
        <v>185275</v>
      </c>
      <c r="E492" s="56">
        <f t="shared" si="56"/>
        <v>3.9039265956011336E-2</v>
      </c>
      <c r="F492" s="60">
        <v>208981</v>
      </c>
      <c r="G492" s="60">
        <f t="shared" si="57"/>
        <v>8158.4648387532052</v>
      </c>
      <c r="H492" s="61">
        <v>0.44269999999999998</v>
      </c>
      <c r="I492" s="62">
        <f t="shared" si="58"/>
        <v>3611.7523841160437</v>
      </c>
      <c r="J492" s="62">
        <v>66764.992932911628</v>
      </c>
      <c r="K492" s="63">
        <f t="shared" si="59"/>
        <v>5.409649916005068E-2</v>
      </c>
      <c r="L492" s="61">
        <v>0.47540923567380317</v>
      </c>
      <c r="M492" s="60">
        <f t="shared" si="60"/>
        <v>99351.497480347054</v>
      </c>
      <c r="N492" s="60">
        <f t="shared" si="61"/>
        <v>5374.5681999953713</v>
      </c>
      <c r="O492" s="61">
        <f t="shared" si="62"/>
        <v>0.65877200015201942</v>
      </c>
      <c r="P492" s="56">
        <f t="shared" si="63"/>
        <v>0.21607200015201944</v>
      </c>
    </row>
    <row r="493" spans="1:16">
      <c r="A493" s="56" t="s">
        <v>299</v>
      </c>
      <c r="B493" s="57" t="s">
        <v>2202</v>
      </c>
      <c r="C493" s="58">
        <v>3965</v>
      </c>
      <c r="D493" s="59">
        <v>185275</v>
      </c>
      <c r="E493" s="56">
        <f t="shared" si="56"/>
        <v>2.1400620698961002E-2</v>
      </c>
      <c r="F493" s="60">
        <v>208981</v>
      </c>
      <c r="G493" s="60">
        <f t="shared" si="57"/>
        <v>4472.3231142895693</v>
      </c>
      <c r="H493" s="61">
        <v>0.50039999999999996</v>
      </c>
      <c r="I493" s="62">
        <f t="shared" si="58"/>
        <v>2237.9504863905004</v>
      </c>
      <c r="J493" s="62">
        <v>66764.992932911628</v>
      </c>
      <c r="K493" s="63">
        <f t="shared" si="59"/>
        <v>3.3519819115974299E-2</v>
      </c>
      <c r="L493" s="61">
        <v>0.47540923567380317</v>
      </c>
      <c r="M493" s="60">
        <f t="shared" si="60"/>
        <v>99351.497480347054</v>
      </c>
      <c r="N493" s="60">
        <f t="shared" si="61"/>
        <v>3330.2442244424096</v>
      </c>
      <c r="O493" s="61">
        <f t="shared" si="62"/>
        <v>0.74463408374987694</v>
      </c>
      <c r="P493" s="56">
        <f t="shared" si="63"/>
        <v>0.24423408374987698</v>
      </c>
    </row>
    <row r="494" spans="1:16">
      <c r="A494" s="56" t="s">
        <v>299</v>
      </c>
      <c r="B494" s="57" t="s">
        <v>1591</v>
      </c>
      <c r="C494" s="58">
        <v>6946</v>
      </c>
      <c r="D494" s="59">
        <v>185275</v>
      </c>
      <c r="E494" s="56">
        <f t="shared" si="56"/>
        <v>3.7490217244636352E-2</v>
      </c>
      <c r="F494" s="60">
        <v>208981</v>
      </c>
      <c r="G494" s="60">
        <f t="shared" si="57"/>
        <v>7834.7430900013496</v>
      </c>
      <c r="H494" s="61">
        <v>0.27310000000000001</v>
      </c>
      <c r="I494" s="62">
        <f t="shared" si="58"/>
        <v>2139.6683378793687</v>
      </c>
      <c r="J494" s="62">
        <v>66764.992932911628</v>
      </c>
      <c r="K494" s="63">
        <f t="shared" si="59"/>
        <v>3.2047758022372599E-2</v>
      </c>
      <c r="L494" s="61">
        <v>0.47540923567380317</v>
      </c>
      <c r="M494" s="60">
        <f t="shared" si="60"/>
        <v>99351.497480347054</v>
      </c>
      <c r="N494" s="60">
        <f t="shared" si="61"/>
        <v>3183.9927504105235</v>
      </c>
      <c r="O494" s="61">
        <f t="shared" si="62"/>
        <v>0.40639402132712116</v>
      </c>
      <c r="P494" s="56">
        <f t="shared" si="63"/>
        <v>0.13329402132712115</v>
      </c>
    </row>
    <row r="495" spans="1:16">
      <c r="A495" s="56" t="s">
        <v>299</v>
      </c>
      <c r="B495" s="57" t="s">
        <v>1971</v>
      </c>
      <c r="C495" s="58">
        <v>4771</v>
      </c>
      <c r="D495" s="59">
        <v>185275</v>
      </c>
      <c r="E495" s="56">
        <f t="shared" si="56"/>
        <v>2.5750910808257994E-2</v>
      </c>
      <c r="F495" s="60">
        <v>208981</v>
      </c>
      <c r="G495" s="60">
        <f t="shared" si="57"/>
        <v>5381.4510916205636</v>
      </c>
      <c r="H495" s="61">
        <v>0.61019999999999996</v>
      </c>
      <c r="I495" s="62">
        <f t="shared" si="58"/>
        <v>3283.7614561068676</v>
      </c>
      <c r="J495" s="62">
        <v>66764.992932911628</v>
      </c>
      <c r="K495" s="63">
        <f t="shared" si="59"/>
        <v>4.9183880831179506E-2</v>
      </c>
      <c r="L495" s="61">
        <v>0.47540923567380317</v>
      </c>
      <c r="M495" s="60">
        <f t="shared" si="60"/>
        <v>99351.497480347054</v>
      </c>
      <c r="N495" s="60">
        <f t="shared" si="61"/>
        <v>4886.4922124726208</v>
      </c>
      <c r="O495" s="61">
        <f t="shared" si="62"/>
        <v>0.90802501579571326</v>
      </c>
      <c r="P495" s="56">
        <f t="shared" si="63"/>
        <v>0.2978250157957133</v>
      </c>
    </row>
    <row r="496" spans="1:16">
      <c r="A496" s="56" t="s">
        <v>299</v>
      </c>
      <c r="B496" s="57" t="s">
        <v>1371</v>
      </c>
      <c r="C496" s="58">
        <v>7291</v>
      </c>
      <c r="D496" s="59">
        <v>185275</v>
      </c>
      <c r="E496" s="56">
        <f t="shared" si="56"/>
        <v>3.9352314127648093E-2</v>
      </c>
      <c r="F496" s="60">
        <v>208981</v>
      </c>
      <c r="G496" s="60">
        <f t="shared" si="57"/>
        <v>8223.8859587100269</v>
      </c>
      <c r="H496" s="61">
        <v>0.4304</v>
      </c>
      <c r="I496" s="62">
        <f t="shared" si="58"/>
        <v>3539.5605166287955</v>
      </c>
      <c r="J496" s="62">
        <v>66764.992932911628</v>
      </c>
      <c r="K496" s="63">
        <f t="shared" si="59"/>
        <v>5.3015215925889488E-2</v>
      </c>
      <c r="L496" s="61">
        <v>0.47540923567380317</v>
      </c>
      <c r="M496" s="60">
        <f t="shared" si="60"/>
        <v>99351.497480347054</v>
      </c>
      <c r="N496" s="60">
        <f t="shared" si="61"/>
        <v>5267.141091481064</v>
      </c>
      <c r="O496" s="61">
        <f t="shared" si="62"/>
        <v>0.64046864437639295</v>
      </c>
      <c r="P496" s="56">
        <f t="shared" si="63"/>
        <v>0.21006864437639294</v>
      </c>
    </row>
    <row r="497" spans="1:16">
      <c r="A497" s="56" t="s">
        <v>299</v>
      </c>
      <c r="B497" s="57" t="s">
        <v>2208</v>
      </c>
      <c r="C497" s="58">
        <v>6043</v>
      </c>
      <c r="D497" s="59">
        <v>185275</v>
      </c>
      <c r="E497" s="56">
        <f t="shared" si="56"/>
        <v>3.2616381055188236E-2</v>
      </c>
      <c r="F497" s="60">
        <v>208981</v>
      </c>
      <c r="G497" s="60">
        <f t="shared" si="57"/>
        <v>6816.2039292942927</v>
      </c>
      <c r="H497" s="61">
        <v>0.38070000000000004</v>
      </c>
      <c r="I497" s="62">
        <f t="shared" si="58"/>
        <v>2594.9288358823374</v>
      </c>
      <c r="J497" s="62">
        <v>66764.992932911628</v>
      </c>
      <c r="K497" s="63">
        <f t="shared" si="59"/>
        <v>3.8866608410935276E-2</v>
      </c>
      <c r="L497" s="61">
        <v>0.47540923567380317</v>
      </c>
      <c r="M497" s="60">
        <f t="shared" si="60"/>
        <v>99351.497480347054</v>
      </c>
      <c r="N497" s="60">
        <f t="shared" si="61"/>
        <v>3861.4557476086716</v>
      </c>
      <c r="O497" s="61">
        <f t="shared" si="62"/>
        <v>0.56651118242121945</v>
      </c>
      <c r="P497" s="56">
        <f t="shared" si="63"/>
        <v>0.18581118242121941</v>
      </c>
    </row>
    <row r="498" spans="1:16">
      <c r="A498" s="56" t="s">
        <v>299</v>
      </c>
      <c r="B498" s="57" t="s">
        <v>2689</v>
      </c>
      <c r="C498" s="58">
        <v>1370</v>
      </c>
      <c r="D498" s="59">
        <v>185275</v>
      </c>
      <c r="E498" s="56">
        <f t="shared" si="56"/>
        <v>7.394413709350965E-3</v>
      </c>
      <c r="F498" s="60">
        <v>208981</v>
      </c>
      <c r="G498" s="60">
        <f t="shared" si="57"/>
        <v>1545.2919713938741</v>
      </c>
      <c r="H498" s="61">
        <v>0.27760000000000001</v>
      </c>
      <c r="I498" s="62">
        <f t="shared" si="58"/>
        <v>428.97305125893945</v>
      </c>
      <c r="J498" s="62">
        <v>66764.992932911628</v>
      </c>
      <c r="K498" s="63">
        <f t="shared" si="59"/>
        <v>6.4251193988740518E-3</v>
      </c>
      <c r="L498" s="61">
        <v>0.47540923567380317</v>
      </c>
      <c r="M498" s="60">
        <f t="shared" si="60"/>
        <v>99351.497480347054</v>
      </c>
      <c r="N498" s="60">
        <f t="shared" si="61"/>
        <v>638.34523376816435</v>
      </c>
      <c r="O498" s="61">
        <f t="shared" si="62"/>
        <v>0.41309037100113088</v>
      </c>
      <c r="P498" s="56">
        <f t="shared" si="63"/>
        <v>0.13549037100113087</v>
      </c>
    </row>
    <row r="499" spans="1:16">
      <c r="A499" s="56" t="s">
        <v>299</v>
      </c>
      <c r="B499" s="57" t="s">
        <v>2052</v>
      </c>
      <c r="C499" s="58">
        <v>9825</v>
      </c>
      <c r="D499" s="59">
        <v>185275</v>
      </c>
      <c r="E499" s="56">
        <f t="shared" si="56"/>
        <v>5.3029280798812577E-2</v>
      </c>
      <c r="F499" s="60">
        <v>208981</v>
      </c>
      <c r="G499" s="60">
        <f t="shared" si="57"/>
        <v>11082.112130616651</v>
      </c>
      <c r="H499" s="61">
        <v>0.46480000000000005</v>
      </c>
      <c r="I499" s="62">
        <f t="shared" si="58"/>
        <v>5150.9657183106201</v>
      </c>
      <c r="J499" s="62">
        <v>66764.992932911628</v>
      </c>
      <c r="K499" s="63">
        <f t="shared" si="59"/>
        <v>7.715069667552478E-2</v>
      </c>
      <c r="L499" s="61">
        <v>0.47540923567380317</v>
      </c>
      <c r="M499" s="60">
        <f t="shared" si="60"/>
        <v>99351.497480347054</v>
      </c>
      <c r="N499" s="60">
        <f t="shared" si="61"/>
        <v>7665.0372463654203</v>
      </c>
      <c r="O499" s="61">
        <f t="shared" si="62"/>
        <v>0.6916585174399339</v>
      </c>
      <c r="P499" s="56">
        <f t="shared" si="63"/>
        <v>0.22685851743993385</v>
      </c>
    </row>
    <row r="500" spans="1:16">
      <c r="A500" s="56" t="s">
        <v>299</v>
      </c>
      <c r="B500" s="57" t="s">
        <v>2626</v>
      </c>
      <c r="C500" s="58">
        <v>4265</v>
      </c>
      <c r="D500" s="59">
        <v>185275</v>
      </c>
      <c r="E500" s="56">
        <f t="shared" si="56"/>
        <v>2.3019835379840776E-2</v>
      </c>
      <c r="F500" s="60">
        <v>208981</v>
      </c>
      <c r="G500" s="60">
        <f t="shared" si="57"/>
        <v>4810.7082175145051</v>
      </c>
      <c r="H500" s="61">
        <v>0.28920000000000001</v>
      </c>
      <c r="I500" s="62">
        <f t="shared" si="58"/>
        <v>1391.256816505195</v>
      </c>
      <c r="J500" s="62">
        <v>66764.992932911628</v>
      </c>
      <c r="K500" s="63">
        <f t="shared" si="59"/>
        <v>2.0838118232157837E-2</v>
      </c>
      <c r="L500" s="61">
        <v>0.47540923567380317</v>
      </c>
      <c r="M500" s="60">
        <f t="shared" si="60"/>
        <v>99351.497480347054</v>
      </c>
      <c r="N500" s="60">
        <f t="shared" si="61"/>
        <v>2070.2982510374036</v>
      </c>
      <c r="O500" s="61">
        <f t="shared" si="62"/>
        <v>0.43035207238302253</v>
      </c>
      <c r="P500" s="56">
        <f t="shared" si="63"/>
        <v>0.14115207238302252</v>
      </c>
    </row>
    <row r="501" spans="1:16">
      <c r="A501" s="56" t="s">
        <v>299</v>
      </c>
      <c r="B501" s="57" t="s">
        <v>2029</v>
      </c>
      <c r="C501" s="58">
        <v>10017</v>
      </c>
      <c r="D501" s="59">
        <v>185275</v>
      </c>
      <c r="E501" s="56">
        <f t="shared" si="56"/>
        <v>5.4065578194575629E-2</v>
      </c>
      <c r="F501" s="60">
        <v>208981</v>
      </c>
      <c r="G501" s="60">
        <f t="shared" si="57"/>
        <v>11298.678596680609</v>
      </c>
      <c r="H501" s="61">
        <v>0.53969999999999996</v>
      </c>
      <c r="I501" s="62">
        <f t="shared" si="58"/>
        <v>6097.8968386285242</v>
      </c>
      <c r="J501" s="62">
        <v>66764.992932911628</v>
      </c>
      <c r="K501" s="63">
        <f t="shared" si="59"/>
        <v>9.1333744987525972E-2</v>
      </c>
      <c r="L501" s="61">
        <v>0.47540923567380317</v>
      </c>
      <c r="M501" s="60">
        <f t="shared" si="60"/>
        <v>99351.497480347054</v>
      </c>
      <c r="N501" s="60">
        <f t="shared" si="61"/>
        <v>9074.1443349988476</v>
      </c>
      <c r="O501" s="61">
        <f t="shared" si="62"/>
        <v>0.80311553756956167</v>
      </c>
      <c r="P501" s="56">
        <f t="shared" si="63"/>
        <v>0.26341553756956171</v>
      </c>
    </row>
    <row r="502" spans="1:16">
      <c r="A502" s="56" t="s">
        <v>299</v>
      </c>
      <c r="B502" s="57" t="s">
        <v>2744</v>
      </c>
      <c r="C502" s="58">
        <v>2629</v>
      </c>
      <c r="D502" s="59">
        <v>185275</v>
      </c>
      <c r="E502" s="56">
        <f t="shared" si="56"/>
        <v>1.4189717986776413E-2</v>
      </c>
      <c r="F502" s="60">
        <v>208981</v>
      </c>
      <c r="G502" s="60">
        <f t="shared" si="57"/>
        <v>2965.3814545945215</v>
      </c>
      <c r="H502" s="61">
        <v>0.37820000000000004</v>
      </c>
      <c r="I502" s="62">
        <f t="shared" si="58"/>
        <v>1121.5072661276481</v>
      </c>
      <c r="J502" s="62">
        <v>66764.992932911628</v>
      </c>
      <c r="K502" s="63">
        <f t="shared" si="59"/>
        <v>1.679783396748933E-2</v>
      </c>
      <c r="L502" s="61">
        <v>0.47540923567380317</v>
      </c>
      <c r="M502" s="60">
        <f t="shared" si="60"/>
        <v>99351.497480347054</v>
      </c>
      <c r="N502" s="60">
        <f t="shared" si="61"/>
        <v>1668.8899590963042</v>
      </c>
      <c r="O502" s="61">
        <f t="shared" si="62"/>
        <v>0.56279098815788065</v>
      </c>
      <c r="P502" s="56">
        <f t="shared" si="63"/>
        <v>0.18459098815788061</v>
      </c>
    </row>
    <row r="503" spans="1:16">
      <c r="A503" s="56" t="s">
        <v>299</v>
      </c>
      <c r="B503" s="57" t="s">
        <v>2678</v>
      </c>
      <c r="C503" s="58">
        <v>1406</v>
      </c>
      <c r="D503" s="59">
        <v>185275</v>
      </c>
      <c r="E503" s="56">
        <f t="shared" si="56"/>
        <v>7.5887194710565374E-3</v>
      </c>
      <c r="F503" s="60">
        <v>208981</v>
      </c>
      <c r="G503" s="60">
        <f t="shared" si="57"/>
        <v>1585.8981837808662</v>
      </c>
      <c r="H503" s="61">
        <v>0.25560000000000005</v>
      </c>
      <c r="I503" s="62">
        <f t="shared" si="58"/>
        <v>405.35557577438948</v>
      </c>
      <c r="J503" s="62">
        <v>66764.992932911628</v>
      </c>
      <c r="K503" s="63">
        <f t="shared" si="59"/>
        <v>6.0713789962010241E-3</v>
      </c>
      <c r="L503" s="61">
        <v>0.47540923567380317</v>
      </c>
      <c r="M503" s="60">
        <f t="shared" si="60"/>
        <v>99351.497480347054</v>
      </c>
      <c r="N503" s="60">
        <f t="shared" si="61"/>
        <v>603.20059504329811</v>
      </c>
      <c r="O503" s="61">
        <f t="shared" si="62"/>
        <v>0.38035266148375024</v>
      </c>
      <c r="P503" s="56">
        <f t="shared" si="63"/>
        <v>0.12475266148375019</v>
      </c>
    </row>
    <row r="504" spans="1:16">
      <c r="A504" s="56" t="s">
        <v>299</v>
      </c>
      <c r="B504" s="57" t="s">
        <v>2359</v>
      </c>
      <c r="C504" s="58">
        <v>6056</v>
      </c>
      <c r="D504" s="59">
        <v>185275</v>
      </c>
      <c r="E504" s="56">
        <f t="shared" si="56"/>
        <v>3.2686547024693022E-2</v>
      </c>
      <c r="F504" s="60">
        <v>208981</v>
      </c>
      <c r="G504" s="60">
        <f t="shared" si="57"/>
        <v>6830.8672837673721</v>
      </c>
      <c r="H504" s="61">
        <v>0.6714</v>
      </c>
      <c r="I504" s="62">
        <f t="shared" si="58"/>
        <v>4586.2442943214137</v>
      </c>
      <c r="J504" s="62">
        <v>66764.992932911628</v>
      </c>
      <c r="K504" s="63">
        <f t="shared" si="59"/>
        <v>6.8692350479687331E-2</v>
      </c>
      <c r="L504" s="61">
        <v>0.47540923567380317</v>
      </c>
      <c r="M504" s="60">
        <f t="shared" si="60"/>
        <v>99351.497480347054</v>
      </c>
      <c r="N504" s="60">
        <f t="shared" si="61"/>
        <v>6824.6878856017729</v>
      </c>
      <c r="O504" s="61">
        <f t="shared" si="62"/>
        <v>0.99909537136224502</v>
      </c>
      <c r="P504" s="56">
        <f t="shared" si="63"/>
        <v>0.32769537136224502</v>
      </c>
    </row>
    <row r="505" spans="1:16">
      <c r="A505" s="56" t="s">
        <v>299</v>
      </c>
      <c r="B505" s="57" t="s">
        <v>2516</v>
      </c>
      <c r="C505" s="58">
        <v>1246</v>
      </c>
      <c r="D505" s="59">
        <v>185275</v>
      </c>
      <c r="E505" s="56">
        <f t="shared" si="56"/>
        <v>6.7251383079206589E-3</v>
      </c>
      <c r="F505" s="60">
        <v>208981</v>
      </c>
      <c r="G505" s="60">
        <f t="shared" si="57"/>
        <v>1405.4261287275672</v>
      </c>
      <c r="H505" s="61">
        <v>0.42649999999999999</v>
      </c>
      <c r="I505" s="62">
        <f t="shared" si="58"/>
        <v>599.41424390230736</v>
      </c>
      <c r="J505" s="62">
        <v>66764.992932911628</v>
      </c>
      <c r="K505" s="63">
        <f t="shared" si="59"/>
        <v>8.9779721014068697E-3</v>
      </c>
      <c r="L505" s="61">
        <v>0.47540923567380317</v>
      </c>
      <c r="M505" s="60">
        <f t="shared" si="60"/>
        <v>99351.497480347054</v>
      </c>
      <c r="N505" s="60">
        <f t="shared" si="61"/>
        <v>891.97497261155081</v>
      </c>
      <c r="O505" s="61">
        <f t="shared" si="62"/>
        <v>0.63466514132558471</v>
      </c>
      <c r="P505" s="56">
        <f t="shared" si="63"/>
        <v>0.20816514132558472</v>
      </c>
    </row>
    <row r="506" spans="1:16">
      <c r="A506" s="56" t="s">
        <v>1888</v>
      </c>
      <c r="B506" s="57" t="s">
        <v>1994</v>
      </c>
      <c r="C506" s="58">
        <v>23005</v>
      </c>
      <c r="D506" s="59">
        <v>61381</v>
      </c>
      <c r="E506" s="56">
        <f t="shared" si="56"/>
        <v>0.37479024453821214</v>
      </c>
      <c r="F506" s="60">
        <v>69172</v>
      </c>
      <c r="G506" s="60">
        <f t="shared" si="57"/>
        <v>25924.990795197209</v>
      </c>
      <c r="H506" s="61">
        <v>0.46400000000000008</v>
      </c>
      <c r="I506" s="62">
        <f t="shared" si="58"/>
        <v>12029.195728971506</v>
      </c>
      <c r="J506" s="62">
        <v>31461.854356364347</v>
      </c>
      <c r="K506" s="63">
        <f t="shared" si="59"/>
        <v>0.38234223554398178</v>
      </c>
      <c r="L506" s="61">
        <v>0.55433541310079959</v>
      </c>
      <c r="M506" s="60">
        <f t="shared" si="60"/>
        <v>38344.489195008508</v>
      </c>
      <c r="N506" s="60">
        <f t="shared" si="61"/>
        <v>14660.717719611606</v>
      </c>
      <c r="O506" s="61">
        <f t="shared" si="62"/>
        <v>0.56550522372133727</v>
      </c>
      <c r="P506" s="56">
        <f t="shared" si="63"/>
        <v>0.10150522372133719</v>
      </c>
    </row>
    <row r="507" spans="1:16">
      <c r="A507" s="56" t="s">
        <v>1888</v>
      </c>
      <c r="B507" s="57" t="s">
        <v>1890</v>
      </c>
      <c r="C507" s="58">
        <v>21640</v>
      </c>
      <c r="D507" s="59">
        <v>61381</v>
      </c>
      <c r="E507" s="56">
        <f t="shared" si="56"/>
        <v>0.35255209266711196</v>
      </c>
      <c r="F507" s="60">
        <v>69172</v>
      </c>
      <c r="G507" s="60">
        <f t="shared" si="57"/>
        <v>24386.73335396947</v>
      </c>
      <c r="H507" s="61">
        <v>0.4143</v>
      </c>
      <c r="I507" s="62">
        <f t="shared" si="58"/>
        <v>10103.423628549552</v>
      </c>
      <c r="J507" s="62">
        <v>31461.854356364347</v>
      </c>
      <c r="K507" s="63">
        <f t="shared" si="59"/>
        <v>0.32113248997053323</v>
      </c>
      <c r="L507" s="61">
        <v>0.55433541310079959</v>
      </c>
      <c r="M507" s="60">
        <f t="shared" si="60"/>
        <v>38344.489195008508</v>
      </c>
      <c r="N507" s="60">
        <f t="shared" si="61"/>
        <v>12313.66129184129</v>
      </c>
      <c r="O507" s="61">
        <f t="shared" si="62"/>
        <v>0.5049327891977371</v>
      </c>
      <c r="P507" s="56">
        <f t="shared" si="63"/>
        <v>9.0632789197737096E-2</v>
      </c>
    </row>
    <row r="508" spans="1:16">
      <c r="A508" s="56" t="s">
        <v>1888</v>
      </c>
      <c r="B508" s="57" t="s">
        <v>2009</v>
      </c>
      <c r="C508" s="58">
        <v>13276</v>
      </c>
      <c r="D508" s="59">
        <v>61381</v>
      </c>
      <c r="E508" s="56">
        <f t="shared" si="56"/>
        <v>0.21628842801518386</v>
      </c>
      <c r="F508" s="60">
        <v>69172</v>
      </c>
      <c r="G508" s="60">
        <f t="shared" si="57"/>
        <v>14961.103142666298</v>
      </c>
      <c r="H508" s="61">
        <v>0.50600000000000001</v>
      </c>
      <c r="I508" s="62">
        <f t="shared" si="58"/>
        <v>7570.3181901891467</v>
      </c>
      <c r="J508" s="62">
        <v>31461.854356364347</v>
      </c>
      <c r="K508" s="63">
        <f t="shared" si="59"/>
        <v>0.24061894459370176</v>
      </c>
      <c r="L508" s="61">
        <v>0.55433541310079959</v>
      </c>
      <c r="M508" s="60">
        <f t="shared" si="60"/>
        <v>38344.489195008508</v>
      </c>
      <c r="N508" s="60">
        <f t="shared" si="61"/>
        <v>9226.4105210875477</v>
      </c>
      <c r="O508" s="61">
        <f t="shared" si="62"/>
        <v>0.61669319655818244</v>
      </c>
      <c r="P508" s="56">
        <f t="shared" si="63"/>
        <v>0.11069319655818244</v>
      </c>
    </row>
    <row r="509" spans="1:16">
      <c r="A509" s="56" t="s">
        <v>1888</v>
      </c>
      <c r="B509" s="57" t="s">
        <v>2251</v>
      </c>
      <c r="C509" s="58">
        <v>3460</v>
      </c>
      <c r="D509" s="59">
        <v>61381</v>
      </c>
      <c r="E509" s="56">
        <f t="shared" si="56"/>
        <v>5.6369234779492024E-2</v>
      </c>
      <c r="F509" s="60">
        <v>69172</v>
      </c>
      <c r="G509" s="60">
        <f t="shared" si="57"/>
        <v>3899.1727081670224</v>
      </c>
      <c r="H509" s="61">
        <v>0.4511</v>
      </c>
      <c r="I509" s="62">
        <f t="shared" si="58"/>
        <v>1758.9168086541438</v>
      </c>
      <c r="J509" s="62">
        <v>31461.854356364347</v>
      </c>
      <c r="K509" s="63">
        <f t="shared" si="59"/>
        <v>5.590632989178327E-2</v>
      </c>
      <c r="L509" s="61">
        <v>0.55433541310079959</v>
      </c>
      <c r="M509" s="60">
        <f t="shared" si="60"/>
        <v>38344.489195008508</v>
      </c>
      <c r="N509" s="60">
        <f t="shared" si="61"/>
        <v>2143.6996624680646</v>
      </c>
      <c r="O509" s="61">
        <f t="shared" si="62"/>
        <v>0.54978320349287757</v>
      </c>
      <c r="P509" s="56">
        <f t="shared" si="63"/>
        <v>9.8683203492877569E-2</v>
      </c>
    </row>
    <row r="510" spans="1:16">
      <c r="A510" s="56" t="s">
        <v>691</v>
      </c>
      <c r="B510" s="57" t="s">
        <v>1012</v>
      </c>
      <c r="C510" s="58">
        <v>21413</v>
      </c>
      <c r="D510" s="59">
        <v>132681</v>
      </c>
      <c r="E510" s="56">
        <f t="shared" si="56"/>
        <v>0.16138708631981971</v>
      </c>
      <c r="F510" s="60">
        <v>162646</v>
      </c>
      <c r="G510" s="60">
        <f t="shared" si="57"/>
        <v>26248.964041573396</v>
      </c>
      <c r="H510" s="61">
        <v>0.1527</v>
      </c>
      <c r="I510" s="62">
        <f t="shared" si="58"/>
        <v>4008.2168091482577</v>
      </c>
      <c r="J510" s="62">
        <v>29565.979297172918</v>
      </c>
      <c r="K510" s="63">
        <f t="shared" si="59"/>
        <v>0.1355685454846923</v>
      </c>
      <c r="L510" s="61">
        <v>0.38318869884413059</v>
      </c>
      <c r="M510" s="60">
        <f t="shared" si="60"/>
        <v>62324.109112202466</v>
      </c>
      <c r="N510" s="60">
        <f t="shared" si="61"/>
        <v>8449.1888209705467</v>
      </c>
      <c r="O510" s="61">
        <f t="shared" si="62"/>
        <v>0.32188656312640107</v>
      </c>
      <c r="P510" s="56">
        <f t="shared" si="63"/>
        <v>0.16918656312640107</v>
      </c>
    </row>
    <row r="511" spans="1:16">
      <c r="A511" s="56" t="s">
        <v>691</v>
      </c>
      <c r="B511" s="57" t="s">
        <v>693</v>
      </c>
      <c r="C511" s="58">
        <v>37167</v>
      </c>
      <c r="D511" s="59">
        <v>132681</v>
      </c>
      <c r="E511" s="56">
        <f t="shared" si="56"/>
        <v>0.28012300178623917</v>
      </c>
      <c r="F511" s="60">
        <v>162646</v>
      </c>
      <c r="G511" s="60">
        <f t="shared" si="57"/>
        <v>45560.885748524655</v>
      </c>
      <c r="H511" s="61">
        <v>0.1691</v>
      </c>
      <c r="I511" s="62">
        <f t="shared" si="58"/>
        <v>7704.3457800755195</v>
      </c>
      <c r="J511" s="62">
        <v>29565.979297172918</v>
      </c>
      <c r="K511" s="63">
        <f t="shared" si="59"/>
        <v>0.26058145081675699</v>
      </c>
      <c r="L511" s="61">
        <v>0.38318869884413059</v>
      </c>
      <c r="M511" s="60">
        <f t="shared" si="60"/>
        <v>62324.109112202466</v>
      </c>
      <c r="N511" s="60">
        <f t="shared" si="61"/>
        <v>16240.506773319583</v>
      </c>
      <c r="O511" s="61">
        <f t="shared" si="62"/>
        <v>0.35645722216551684</v>
      </c>
      <c r="P511" s="56">
        <f t="shared" si="63"/>
        <v>0.18735722216551684</v>
      </c>
    </row>
    <row r="512" spans="1:16">
      <c r="A512" s="56" t="s">
        <v>691</v>
      </c>
      <c r="B512" s="57" t="s">
        <v>973</v>
      </c>
      <c r="C512" s="58">
        <v>29269</v>
      </c>
      <c r="D512" s="59">
        <v>132681</v>
      </c>
      <c r="E512" s="56">
        <f t="shared" si="56"/>
        <v>0.22059676969573638</v>
      </c>
      <c r="F512" s="60">
        <v>162646</v>
      </c>
      <c r="G512" s="60">
        <f t="shared" si="57"/>
        <v>35879.182203932738</v>
      </c>
      <c r="H512" s="61">
        <v>0.20330000000000004</v>
      </c>
      <c r="I512" s="62">
        <f t="shared" si="58"/>
        <v>7294.2377420595267</v>
      </c>
      <c r="J512" s="62">
        <v>29565.979297172918</v>
      </c>
      <c r="K512" s="63">
        <f t="shared" si="59"/>
        <v>0.24671050698993749</v>
      </c>
      <c r="L512" s="61">
        <v>0.38318869884413059</v>
      </c>
      <c r="M512" s="60">
        <f t="shared" si="60"/>
        <v>62324.109112202466</v>
      </c>
      <c r="N512" s="60">
        <f t="shared" si="61"/>
        <v>15376.012556767653</v>
      </c>
      <c r="O512" s="61">
        <f t="shared" si="62"/>
        <v>0.42854969406416066</v>
      </c>
      <c r="P512" s="56">
        <f t="shared" si="63"/>
        <v>0.22524969406416062</v>
      </c>
    </row>
    <row r="513" spans="1:16">
      <c r="A513" s="56" t="s">
        <v>691</v>
      </c>
      <c r="B513" s="57" t="s">
        <v>1749</v>
      </c>
      <c r="C513" s="58">
        <v>4201</v>
      </c>
      <c r="D513" s="59">
        <v>132681</v>
      </c>
      <c r="E513" s="56">
        <f t="shared" si="56"/>
        <v>3.1662408332768066E-2</v>
      </c>
      <c r="F513" s="60">
        <v>162646</v>
      </c>
      <c r="G513" s="60">
        <f t="shared" si="57"/>
        <v>5149.7640656913945</v>
      </c>
      <c r="H513" s="61">
        <v>0.22460000000000002</v>
      </c>
      <c r="I513" s="62">
        <f t="shared" si="58"/>
        <v>1156.6370091542874</v>
      </c>
      <c r="J513" s="62">
        <v>29565.979297172918</v>
      </c>
      <c r="K513" s="63">
        <f t="shared" si="59"/>
        <v>3.9120537748089552E-2</v>
      </c>
      <c r="L513" s="61">
        <v>0.38318869884413059</v>
      </c>
      <c r="M513" s="60">
        <f t="shared" si="60"/>
        <v>62324.109112202466</v>
      </c>
      <c r="N513" s="60">
        <f t="shared" si="61"/>
        <v>2438.1526631399688</v>
      </c>
      <c r="O513" s="61">
        <f t="shared" si="62"/>
        <v>0.47344939147471965</v>
      </c>
      <c r="P513" s="56">
        <f t="shared" si="63"/>
        <v>0.24884939147471963</v>
      </c>
    </row>
    <row r="514" spans="1:16">
      <c r="A514" s="56" t="s">
        <v>691</v>
      </c>
      <c r="B514" s="57" t="s">
        <v>1326</v>
      </c>
      <c r="C514" s="58">
        <v>10306</v>
      </c>
      <c r="D514" s="59">
        <v>132681</v>
      </c>
      <c r="E514" s="56">
        <f t="shared" ref="E514:E577" si="64">C514/D514</f>
        <v>7.7675025060106567E-2</v>
      </c>
      <c r="F514" s="60">
        <v>162646</v>
      </c>
      <c r="G514" s="60">
        <f t="shared" ref="G514:G577" si="65">E514*F514</f>
        <v>12633.532125926093</v>
      </c>
      <c r="H514" s="61">
        <v>0.26200000000000001</v>
      </c>
      <c r="I514" s="62">
        <f t="shared" ref="I514:I577" si="66">G514*H514</f>
        <v>3309.9854169926366</v>
      </c>
      <c r="J514" s="62">
        <v>29565.979297172918</v>
      </c>
      <c r="K514" s="63">
        <f t="shared" ref="K514:K577" si="67">I514/J514</f>
        <v>0.11195250404944765</v>
      </c>
      <c r="L514" s="61">
        <v>0.38318869884413059</v>
      </c>
      <c r="M514" s="60">
        <f t="shared" ref="M514:M577" si="68">L514*F514</f>
        <v>62324.109112202466</v>
      </c>
      <c r="N514" s="60">
        <f t="shared" ref="N514:N577" si="69">M514*K514</f>
        <v>6977.3400777620636</v>
      </c>
      <c r="O514" s="61">
        <f t="shared" ref="O514:O577" si="70">N514/G514</f>
        <v>0.55228735782002014</v>
      </c>
      <c r="P514" s="56">
        <f t="shared" ref="P514:P577" si="71">O514-H514</f>
        <v>0.29028735782002013</v>
      </c>
    </row>
    <row r="515" spans="1:16">
      <c r="A515" s="56" t="s">
        <v>691</v>
      </c>
      <c r="B515" s="57" t="s">
        <v>2646</v>
      </c>
      <c r="C515" s="58">
        <v>589</v>
      </c>
      <c r="D515" s="59">
        <v>132681</v>
      </c>
      <c r="E515" s="56">
        <f t="shared" si="64"/>
        <v>4.439218878362388E-3</v>
      </c>
      <c r="F515" s="60">
        <v>162646</v>
      </c>
      <c r="G515" s="60">
        <f t="shared" si="65"/>
        <v>722.02119369012894</v>
      </c>
      <c r="H515" s="61">
        <v>0.20399999999999999</v>
      </c>
      <c r="I515" s="62">
        <f t="shared" si="66"/>
        <v>147.29232351278628</v>
      </c>
      <c r="J515" s="62">
        <v>29565.979297172918</v>
      </c>
      <c r="K515" s="63">
        <f t="shared" si="67"/>
        <v>4.9818178532943192E-3</v>
      </c>
      <c r="L515" s="61">
        <v>0.38318869884413059</v>
      </c>
      <c r="M515" s="60">
        <f t="shared" si="68"/>
        <v>62324.109112202466</v>
      </c>
      <c r="N515" s="60">
        <f t="shared" si="69"/>
        <v>310.48735946583344</v>
      </c>
      <c r="O515" s="61">
        <f t="shared" si="70"/>
        <v>0.43002527097436677</v>
      </c>
      <c r="P515" s="56">
        <f t="shared" si="71"/>
        <v>0.22602527097436678</v>
      </c>
    </row>
    <row r="516" spans="1:16">
      <c r="A516" s="56" t="s">
        <v>691</v>
      </c>
      <c r="B516" s="57" t="s">
        <v>1108</v>
      </c>
      <c r="C516" s="58">
        <v>29736</v>
      </c>
      <c r="D516" s="59">
        <v>132681</v>
      </c>
      <c r="E516" s="56">
        <f t="shared" si="64"/>
        <v>0.2241164899269677</v>
      </c>
      <c r="F516" s="60">
        <v>162646</v>
      </c>
      <c r="G516" s="60">
        <f t="shared" si="65"/>
        <v>36451.650620661589</v>
      </c>
      <c r="H516" s="61">
        <v>0.16310000000000002</v>
      </c>
      <c r="I516" s="62">
        <f t="shared" si="66"/>
        <v>5945.2642162299062</v>
      </c>
      <c r="J516" s="62">
        <v>29565.979297172918</v>
      </c>
      <c r="K516" s="63">
        <f t="shared" si="67"/>
        <v>0.20108463705778176</v>
      </c>
      <c r="L516" s="61">
        <v>0.38318869884413059</v>
      </c>
      <c r="M516" s="60">
        <f t="shared" si="68"/>
        <v>62324.109112202466</v>
      </c>
      <c r="N516" s="60">
        <f t="shared" si="69"/>
        <v>12532.420860776821</v>
      </c>
      <c r="O516" s="61">
        <f t="shared" si="70"/>
        <v>0.34380942007803544</v>
      </c>
      <c r="P516" s="56">
        <f t="shared" si="71"/>
        <v>0.18070942007803542</v>
      </c>
    </row>
    <row r="517" spans="1:16">
      <c r="A517" s="56" t="s">
        <v>2108</v>
      </c>
      <c r="B517" s="57" t="s">
        <v>2110</v>
      </c>
      <c r="C517" s="58">
        <v>14238</v>
      </c>
      <c r="D517" s="59">
        <v>14238</v>
      </c>
      <c r="E517" s="56">
        <f t="shared" si="64"/>
        <v>1</v>
      </c>
      <c r="F517" s="60">
        <v>16855</v>
      </c>
      <c r="G517" s="60">
        <f t="shared" si="65"/>
        <v>16855</v>
      </c>
      <c r="H517" s="61">
        <v>0.1583</v>
      </c>
      <c r="I517" s="62">
        <f t="shared" si="66"/>
        <v>2668.1464999999998</v>
      </c>
      <c r="J517" s="62">
        <v>2668.1464999999998</v>
      </c>
      <c r="K517" s="63">
        <f t="shared" si="67"/>
        <v>1</v>
      </c>
      <c r="L517" s="61">
        <v>0.41475558696616072</v>
      </c>
      <c r="M517" s="60">
        <f t="shared" si="68"/>
        <v>6990.7054183146392</v>
      </c>
      <c r="N517" s="60">
        <f t="shared" si="69"/>
        <v>6990.7054183146392</v>
      </c>
      <c r="O517" s="61">
        <f t="shared" si="70"/>
        <v>0.41475558696616072</v>
      </c>
      <c r="P517" s="56">
        <f t="shared" si="71"/>
        <v>0.25645558696616072</v>
      </c>
    </row>
    <row r="518" spans="1:16">
      <c r="A518" s="56" t="s">
        <v>1225</v>
      </c>
      <c r="B518" s="57" t="s">
        <v>1227</v>
      </c>
      <c r="C518" s="58">
        <v>17714</v>
      </c>
      <c r="D518" s="59">
        <v>24006</v>
      </c>
      <c r="E518" s="56">
        <f t="shared" si="64"/>
        <v>0.73789885861867865</v>
      </c>
      <c r="F518" s="60">
        <v>28640</v>
      </c>
      <c r="G518" s="60">
        <f t="shared" si="65"/>
        <v>21133.423310838956</v>
      </c>
      <c r="H518" s="61">
        <v>0.1908</v>
      </c>
      <c r="I518" s="62">
        <f t="shared" si="66"/>
        <v>4032.2571677080728</v>
      </c>
      <c r="J518" s="62">
        <v>5457.0379931683738</v>
      </c>
      <c r="K518" s="63">
        <f t="shared" si="67"/>
        <v>0.73890949133138273</v>
      </c>
      <c r="L518" s="61">
        <v>0.42003033654200911</v>
      </c>
      <c r="M518" s="60">
        <f t="shared" si="68"/>
        <v>12029.668838563141</v>
      </c>
      <c r="N518" s="60">
        <f t="shared" si="69"/>
        <v>8888.8364823876764</v>
      </c>
      <c r="O518" s="61">
        <f t="shared" si="70"/>
        <v>0.42060561375443373</v>
      </c>
      <c r="P518" s="56">
        <f t="shared" si="71"/>
        <v>0.22980561375443373</v>
      </c>
    </row>
    <row r="519" spans="1:16">
      <c r="A519" s="56" t="s">
        <v>1225</v>
      </c>
      <c r="B519" s="57" t="s">
        <v>2353</v>
      </c>
      <c r="C519" s="58">
        <v>4067</v>
      </c>
      <c r="D519" s="59">
        <v>24006</v>
      </c>
      <c r="E519" s="56">
        <f t="shared" si="64"/>
        <v>0.1694159793384987</v>
      </c>
      <c r="F519" s="60">
        <v>28640</v>
      </c>
      <c r="G519" s="60">
        <f t="shared" si="65"/>
        <v>4852.0736482546026</v>
      </c>
      <c r="H519" s="61">
        <v>0.19670000000000001</v>
      </c>
      <c r="I519" s="62">
        <f t="shared" si="66"/>
        <v>954.4028866116804</v>
      </c>
      <c r="J519" s="62">
        <v>5457.0379931683738</v>
      </c>
      <c r="K519" s="63">
        <f t="shared" si="67"/>
        <v>0.17489394206279862</v>
      </c>
      <c r="L519" s="61">
        <v>0.42003033654200911</v>
      </c>
      <c r="M519" s="60">
        <f t="shared" si="68"/>
        <v>12029.668838563141</v>
      </c>
      <c r="N519" s="60">
        <f t="shared" si="69"/>
        <v>2103.9162048863159</v>
      </c>
      <c r="O519" s="61">
        <f t="shared" si="70"/>
        <v>0.43361176218814007</v>
      </c>
      <c r="P519" s="56">
        <f t="shared" si="71"/>
        <v>0.23691176218814006</v>
      </c>
    </row>
    <row r="520" spans="1:16">
      <c r="A520" s="56" t="s">
        <v>1225</v>
      </c>
      <c r="B520" s="57" t="s">
        <v>2567</v>
      </c>
      <c r="C520" s="58">
        <v>2225</v>
      </c>
      <c r="D520" s="59">
        <v>24006</v>
      </c>
      <c r="E520" s="56">
        <f t="shared" si="64"/>
        <v>9.2685162042822622E-2</v>
      </c>
      <c r="F520" s="60">
        <v>28640</v>
      </c>
      <c r="G520" s="60">
        <f t="shared" si="65"/>
        <v>2654.5030409064398</v>
      </c>
      <c r="H520" s="61">
        <v>0.1772</v>
      </c>
      <c r="I520" s="62">
        <f t="shared" si="66"/>
        <v>470.37793884862111</v>
      </c>
      <c r="J520" s="62">
        <v>5457.0379931683738</v>
      </c>
      <c r="K520" s="63">
        <f t="shared" si="67"/>
        <v>8.6196566605818731E-2</v>
      </c>
      <c r="L520" s="61">
        <v>0.42003033654200911</v>
      </c>
      <c r="M520" s="60">
        <f t="shared" si="68"/>
        <v>12029.668838563141</v>
      </c>
      <c r="N520" s="60">
        <f t="shared" si="69"/>
        <v>1036.9161512891499</v>
      </c>
      <c r="O520" s="61">
        <f t="shared" si="70"/>
        <v>0.39062533939877181</v>
      </c>
      <c r="P520" s="56">
        <f t="shared" si="71"/>
        <v>0.21342533939877181</v>
      </c>
    </row>
    <row r="521" spans="1:16">
      <c r="A521" s="56" t="s">
        <v>2482</v>
      </c>
      <c r="B521" s="57" t="s">
        <v>2484</v>
      </c>
      <c r="C521" s="58">
        <v>3096</v>
      </c>
      <c r="D521" s="59">
        <v>4242</v>
      </c>
      <c r="E521" s="56">
        <f t="shared" si="64"/>
        <v>0.72984441301272984</v>
      </c>
      <c r="F521" s="60">
        <v>4989</v>
      </c>
      <c r="G521" s="60">
        <f t="shared" si="65"/>
        <v>3641.1937765205093</v>
      </c>
      <c r="H521" s="61">
        <v>0.31130000000000002</v>
      </c>
      <c r="I521" s="62">
        <f t="shared" si="66"/>
        <v>1133.5036226308346</v>
      </c>
      <c r="J521" s="62">
        <v>1835.8454456859972</v>
      </c>
      <c r="K521" s="63">
        <f t="shared" si="67"/>
        <v>0.61742867586943317</v>
      </c>
      <c r="L521" s="61">
        <v>0.50820424473481374</v>
      </c>
      <c r="M521" s="60">
        <f t="shared" si="68"/>
        <v>2535.4309769819856</v>
      </c>
      <c r="N521" s="60">
        <f t="shared" si="69"/>
        <v>1565.4477908763306</v>
      </c>
      <c r="O521" s="61">
        <f t="shared" si="70"/>
        <v>0.42992707528250745</v>
      </c>
      <c r="P521" s="56">
        <f t="shared" si="71"/>
        <v>0.11862707528250743</v>
      </c>
    </row>
    <row r="522" spans="1:16">
      <c r="A522" s="56" t="s">
        <v>2482</v>
      </c>
      <c r="B522" s="57" t="s">
        <v>2622</v>
      </c>
      <c r="C522" s="58">
        <v>1146</v>
      </c>
      <c r="D522" s="59">
        <v>4242</v>
      </c>
      <c r="E522" s="56">
        <f t="shared" si="64"/>
        <v>0.27015558698727016</v>
      </c>
      <c r="F522" s="60">
        <v>4989</v>
      </c>
      <c r="G522" s="60">
        <f t="shared" si="65"/>
        <v>1347.8062234794909</v>
      </c>
      <c r="H522" s="61">
        <v>0.52110000000000001</v>
      </c>
      <c r="I522" s="62">
        <f t="shared" si="66"/>
        <v>702.34182305516276</v>
      </c>
      <c r="J522" s="62">
        <v>1835.8454456859972</v>
      </c>
      <c r="K522" s="63">
        <f t="shared" si="67"/>
        <v>0.38257132413056694</v>
      </c>
      <c r="L522" s="61">
        <v>0.50820424473481374</v>
      </c>
      <c r="M522" s="60">
        <f t="shared" si="68"/>
        <v>2535.4309769819856</v>
      </c>
      <c r="N522" s="60">
        <f t="shared" si="69"/>
        <v>969.98318610565525</v>
      </c>
      <c r="O522" s="61">
        <f t="shared" si="70"/>
        <v>0.71967555068973543</v>
      </c>
      <c r="P522" s="56">
        <f t="shared" si="71"/>
        <v>0.19857555068973543</v>
      </c>
    </row>
    <row r="523" spans="1:16">
      <c r="A523" s="56" t="s">
        <v>1827</v>
      </c>
      <c r="B523" s="57" t="s">
        <v>1829</v>
      </c>
      <c r="C523" s="58">
        <v>3606</v>
      </c>
      <c r="D523" s="59">
        <v>13083</v>
      </c>
      <c r="E523" s="56">
        <f t="shared" si="64"/>
        <v>0.27562485668424674</v>
      </c>
      <c r="F523" s="60">
        <v>15412</v>
      </c>
      <c r="G523" s="60">
        <f t="shared" si="65"/>
        <v>4247.9302912176108</v>
      </c>
      <c r="H523" s="61">
        <v>0.21559999999999999</v>
      </c>
      <c r="I523" s="62">
        <f t="shared" si="66"/>
        <v>915.85377078651686</v>
      </c>
      <c r="J523" s="62">
        <v>4496.7858514102272</v>
      </c>
      <c r="K523" s="63">
        <f t="shared" si="67"/>
        <v>0.20366853149106443</v>
      </c>
      <c r="L523" s="61">
        <v>0.5092452613492171</v>
      </c>
      <c r="M523" s="60">
        <f t="shared" si="68"/>
        <v>7848.4879679141341</v>
      </c>
      <c r="N523" s="60">
        <f t="shared" si="69"/>
        <v>1598.49001885036</v>
      </c>
      <c r="O523" s="61">
        <f t="shared" si="70"/>
        <v>0.37629855229855358</v>
      </c>
      <c r="P523" s="56">
        <f t="shared" si="71"/>
        <v>0.16069855229855359</v>
      </c>
    </row>
    <row r="524" spans="1:16">
      <c r="A524" s="56" t="s">
        <v>1827</v>
      </c>
      <c r="B524" s="57" t="s">
        <v>2707</v>
      </c>
      <c r="C524" s="58">
        <v>852</v>
      </c>
      <c r="D524" s="59">
        <v>13083</v>
      </c>
      <c r="E524" s="56">
        <f t="shared" si="64"/>
        <v>6.5122678284797064E-2</v>
      </c>
      <c r="F524" s="60">
        <v>15412</v>
      </c>
      <c r="G524" s="60">
        <f t="shared" si="65"/>
        <v>1003.6707177252923</v>
      </c>
      <c r="H524" s="61">
        <v>0.27950000000000003</v>
      </c>
      <c r="I524" s="62">
        <f t="shared" si="66"/>
        <v>280.52596560421921</v>
      </c>
      <c r="J524" s="62">
        <v>4496.7858514102272</v>
      </c>
      <c r="K524" s="63">
        <f t="shared" si="67"/>
        <v>6.2383661324731325E-2</v>
      </c>
      <c r="L524" s="61">
        <v>0.5092452613492171</v>
      </c>
      <c r="M524" s="60">
        <f t="shared" si="68"/>
        <v>7848.4879679141341</v>
      </c>
      <c r="N524" s="60">
        <f t="shared" si="69"/>
        <v>489.61741530158412</v>
      </c>
      <c r="O524" s="61">
        <f t="shared" si="70"/>
        <v>0.48782674103639023</v>
      </c>
      <c r="P524" s="56">
        <f t="shared" si="71"/>
        <v>0.20832674103639021</v>
      </c>
    </row>
    <row r="525" spans="1:16">
      <c r="A525" s="56" t="s">
        <v>1827</v>
      </c>
      <c r="B525" s="57" t="s">
        <v>2590</v>
      </c>
      <c r="C525" s="58">
        <v>1912</v>
      </c>
      <c r="D525" s="59">
        <v>13083</v>
      </c>
      <c r="E525" s="56">
        <f t="shared" si="64"/>
        <v>0.14614385079874648</v>
      </c>
      <c r="F525" s="60">
        <v>15412</v>
      </c>
      <c r="G525" s="60">
        <f t="shared" si="65"/>
        <v>2252.3690285102807</v>
      </c>
      <c r="H525" s="61">
        <v>0.38189999999999996</v>
      </c>
      <c r="I525" s="62">
        <f t="shared" si="66"/>
        <v>860.17973198807613</v>
      </c>
      <c r="J525" s="62">
        <v>4496.7858514102272</v>
      </c>
      <c r="K525" s="63">
        <f t="shared" si="67"/>
        <v>0.19128767978095221</v>
      </c>
      <c r="L525" s="61">
        <v>0.5092452613492171</v>
      </c>
      <c r="M525" s="60">
        <f t="shared" si="68"/>
        <v>7848.4879679141341</v>
      </c>
      <c r="N525" s="60">
        <f t="shared" si="69"/>
        <v>1501.3190531710152</v>
      </c>
      <c r="O525" s="61">
        <f t="shared" si="70"/>
        <v>0.66655109982753991</v>
      </c>
      <c r="P525" s="56">
        <f t="shared" si="71"/>
        <v>0.28465109982753994</v>
      </c>
    </row>
    <row r="526" spans="1:16">
      <c r="A526" s="56" t="s">
        <v>1827</v>
      </c>
      <c r="B526" s="57" t="s">
        <v>2663</v>
      </c>
      <c r="C526" s="58">
        <v>1546</v>
      </c>
      <c r="D526" s="59">
        <v>13083</v>
      </c>
      <c r="E526" s="56">
        <f t="shared" si="64"/>
        <v>0.1181686157609111</v>
      </c>
      <c r="F526" s="60">
        <v>15412</v>
      </c>
      <c r="G526" s="60">
        <f t="shared" si="65"/>
        <v>1821.2147061071619</v>
      </c>
      <c r="H526" s="61">
        <v>0.19560000000000002</v>
      </c>
      <c r="I526" s="62">
        <f t="shared" si="66"/>
        <v>356.22959651456091</v>
      </c>
      <c r="J526" s="62">
        <v>4496.7858514102272</v>
      </c>
      <c r="K526" s="63">
        <f t="shared" si="67"/>
        <v>7.9218714941216184E-2</v>
      </c>
      <c r="L526" s="61">
        <v>0.5092452613492171</v>
      </c>
      <c r="M526" s="60">
        <f t="shared" si="68"/>
        <v>7848.4879679141341</v>
      </c>
      <c r="N526" s="60">
        <f t="shared" si="69"/>
        <v>621.7471310497549</v>
      </c>
      <c r="O526" s="61">
        <f t="shared" si="70"/>
        <v>0.34139145097215723</v>
      </c>
      <c r="P526" s="56">
        <f t="shared" si="71"/>
        <v>0.1457914509721572</v>
      </c>
    </row>
    <row r="527" spans="1:16">
      <c r="A527" s="56" t="s">
        <v>1827</v>
      </c>
      <c r="B527" s="57" t="s">
        <v>2693</v>
      </c>
      <c r="C527" s="58">
        <v>772</v>
      </c>
      <c r="D527" s="59">
        <v>13083</v>
      </c>
      <c r="E527" s="56">
        <f t="shared" si="64"/>
        <v>5.9007872812046169E-2</v>
      </c>
      <c r="F527" s="60">
        <v>15412</v>
      </c>
      <c r="G527" s="60">
        <f t="shared" si="65"/>
        <v>909.42933577925555</v>
      </c>
      <c r="H527" s="61">
        <v>0.38129999999999997</v>
      </c>
      <c r="I527" s="62">
        <f t="shared" si="66"/>
        <v>346.76540573263014</v>
      </c>
      <c r="J527" s="62">
        <v>4496.7858514102272</v>
      </c>
      <c r="K527" s="63">
        <f t="shared" si="67"/>
        <v>7.711405817199006E-2</v>
      </c>
      <c r="L527" s="61">
        <v>0.5092452613492171</v>
      </c>
      <c r="M527" s="60">
        <f t="shared" si="68"/>
        <v>7848.4879679141341</v>
      </c>
      <c r="N527" s="60">
        <f t="shared" si="69"/>
        <v>605.22875771989459</v>
      </c>
      <c r="O527" s="61">
        <f t="shared" si="70"/>
        <v>0.66550388678774808</v>
      </c>
      <c r="P527" s="56">
        <f t="shared" si="71"/>
        <v>0.28420388678774811</v>
      </c>
    </row>
    <row r="528" spans="1:16">
      <c r="A528" s="56" t="s">
        <v>1827</v>
      </c>
      <c r="B528" s="57" t="s">
        <v>2527</v>
      </c>
      <c r="C528" s="58">
        <v>2352</v>
      </c>
      <c r="D528" s="59">
        <v>13083</v>
      </c>
      <c r="E528" s="56">
        <f t="shared" si="64"/>
        <v>0.1797752808988764</v>
      </c>
      <c r="F528" s="60">
        <v>15412</v>
      </c>
      <c r="G528" s="60">
        <f t="shared" si="65"/>
        <v>2770.696629213483</v>
      </c>
      <c r="H528" s="61">
        <v>0.33610000000000001</v>
      </c>
      <c r="I528" s="62">
        <f t="shared" si="66"/>
        <v>931.23113707865161</v>
      </c>
      <c r="J528" s="62">
        <v>4496.7858514102272</v>
      </c>
      <c r="K528" s="63">
        <f t="shared" si="67"/>
        <v>0.20708816649265391</v>
      </c>
      <c r="L528" s="61">
        <v>0.5092452613492171</v>
      </c>
      <c r="M528" s="60">
        <f t="shared" si="68"/>
        <v>7848.4879679141341</v>
      </c>
      <c r="N528" s="60">
        <f t="shared" si="69"/>
        <v>1625.3289830149931</v>
      </c>
      <c r="O528" s="61">
        <f t="shared" si="70"/>
        <v>0.58661383779009213</v>
      </c>
      <c r="P528" s="56">
        <f t="shared" si="71"/>
        <v>0.25051383779009212</v>
      </c>
    </row>
    <row r="529" spans="1:16">
      <c r="A529" s="56" t="s">
        <v>1827</v>
      </c>
      <c r="B529" s="57" t="s">
        <v>2525</v>
      </c>
      <c r="C529" s="58">
        <v>2043</v>
      </c>
      <c r="D529" s="59">
        <v>13083</v>
      </c>
      <c r="E529" s="56">
        <f t="shared" si="64"/>
        <v>0.15615684476037606</v>
      </c>
      <c r="F529" s="60">
        <v>15412</v>
      </c>
      <c r="G529" s="60">
        <f t="shared" si="65"/>
        <v>2406.6892914469158</v>
      </c>
      <c r="H529" s="61">
        <v>0.33490000000000003</v>
      </c>
      <c r="I529" s="62">
        <f t="shared" si="66"/>
        <v>806.00024370557219</v>
      </c>
      <c r="J529" s="62">
        <v>4496.7858514102272</v>
      </c>
      <c r="K529" s="63">
        <f t="shared" si="67"/>
        <v>0.17923918779739181</v>
      </c>
      <c r="L529" s="61">
        <v>0.5092452613492171</v>
      </c>
      <c r="M529" s="60">
        <f t="shared" si="68"/>
        <v>7848.4879679141341</v>
      </c>
      <c r="N529" s="60">
        <f t="shared" si="69"/>
        <v>1406.7566088065316</v>
      </c>
      <c r="O529" s="61">
        <f t="shared" si="70"/>
        <v>0.58451941171050847</v>
      </c>
      <c r="P529" s="56">
        <f t="shared" si="71"/>
        <v>0.24961941171050844</v>
      </c>
    </row>
    <row r="530" spans="1:16">
      <c r="A530" s="56" t="s">
        <v>737</v>
      </c>
      <c r="B530" s="57" t="s">
        <v>1786</v>
      </c>
      <c r="C530" s="58">
        <v>16764</v>
      </c>
      <c r="D530" s="59">
        <v>99873</v>
      </c>
      <c r="E530" s="56">
        <f t="shared" si="64"/>
        <v>0.16785317353038359</v>
      </c>
      <c r="F530" s="60">
        <v>129919</v>
      </c>
      <c r="G530" s="60">
        <f t="shared" si="65"/>
        <v>21807.316451893905</v>
      </c>
      <c r="H530" s="61">
        <v>0.10099999999999999</v>
      </c>
      <c r="I530" s="62">
        <f t="shared" si="66"/>
        <v>2202.538961641284</v>
      </c>
      <c r="J530" s="62">
        <v>16770.815251647597</v>
      </c>
      <c r="K530" s="63">
        <f t="shared" si="67"/>
        <v>0.13133165732207935</v>
      </c>
      <c r="L530" s="61">
        <v>0.3777716305533112</v>
      </c>
      <c r="M530" s="60">
        <f t="shared" si="68"/>
        <v>49079.712469855636</v>
      </c>
      <c r="N530" s="60">
        <f t="shared" si="69"/>
        <v>6445.7199795572651</v>
      </c>
      <c r="O530" s="61">
        <f t="shared" si="70"/>
        <v>0.29557602806270428</v>
      </c>
      <c r="P530" s="56">
        <f t="shared" si="71"/>
        <v>0.1945760280627043</v>
      </c>
    </row>
    <row r="531" spans="1:16">
      <c r="A531" s="56" t="s">
        <v>737</v>
      </c>
      <c r="B531" s="57" t="s">
        <v>739</v>
      </c>
      <c r="C531" s="58">
        <v>46674</v>
      </c>
      <c r="D531" s="59">
        <v>99873</v>
      </c>
      <c r="E531" s="56">
        <f t="shared" si="64"/>
        <v>0.46733351356222402</v>
      </c>
      <c r="F531" s="60">
        <v>129919</v>
      </c>
      <c r="G531" s="60">
        <f t="shared" si="65"/>
        <v>60715.50274849058</v>
      </c>
      <c r="H531" s="61">
        <v>0.14250000000000002</v>
      </c>
      <c r="I531" s="62">
        <f t="shared" si="66"/>
        <v>8651.9591416599087</v>
      </c>
      <c r="J531" s="62">
        <v>16770.815251647597</v>
      </c>
      <c r="K531" s="63">
        <f t="shared" si="67"/>
        <v>0.51589377211760312</v>
      </c>
      <c r="L531" s="61">
        <v>0.3777716305533112</v>
      </c>
      <c r="M531" s="60">
        <f t="shared" si="68"/>
        <v>49079.712469855636</v>
      </c>
      <c r="N531" s="60">
        <f t="shared" si="69"/>
        <v>25319.918000521189</v>
      </c>
      <c r="O531" s="61">
        <f t="shared" si="70"/>
        <v>0.41702558414787494</v>
      </c>
      <c r="P531" s="56">
        <f t="shared" si="71"/>
        <v>0.27452558414787492</v>
      </c>
    </row>
    <row r="532" spans="1:16">
      <c r="A532" s="56" t="s">
        <v>737</v>
      </c>
      <c r="B532" s="57" t="s">
        <v>995</v>
      </c>
      <c r="C532" s="58">
        <v>27515</v>
      </c>
      <c r="D532" s="59">
        <v>99873</v>
      </c>
      <c r="E532" s="56">
        <f t="shared" si="64"/>
        <v>0.27549988485376425</v>
      </c>
      <c r="F532" s="60">
        <v>129919</v>
      </c>
      <c r="G532" s="60">
        <f t="shared" si="65"/>
        <v>35792.669540316201</v>
      </c>
      <c r="H532" s="61">
        <v>9.5700000000000007E-2</v>
      </c>
      <c r="I532" s="62">
        <f t="shared" si="66"/>
        <v>3425.3584750082609</v>
      </c>
      <c r="J532" s="62">
        <v>16770.815251647597</v>
      </c>
      <c r="K532" s="63">
        <f t="shared" si="67"/>
        <v>0.20424519760133589</v>
      </c>
      <c r="L532" s="61">
        <v>0.3777716305533112</v>
      </c>
      <c r="M532" s="60">
        <f t="shared" si="68"/>
        <v>49079.712469855636</v>
      </c>
      <c r="N532" s="60">
        <f t="shared" si="69"/>
        <v>10024.295571622413</v>
      </c>
      <c r="O532" s="61">
        <f t="shared" si="70"/>
        <v>0.28006560282773074</v>
      </c>
      <c r="P532" s="56">
        <f t="shared" si="71"/>
        <v>0.18436560282773073</v>
      </c>
    </row>
    <row r="533" spans="1:16">
      <c r="A533" s="56" t="s">
        <v>737</v>
      </c>
      <c r="B533" s="57" t="s">
        <v>2725</v>
      </c>
      <c r="C533" s="58">
        <v>689</v>
      </c>
      <c r="D533" s="59">
        <v>99873</v>
      </c>
      <c r="E533" s="56">
        <f t="shared" si="64"/>
        <v>6.8987614270123055E-3</v>
      </c>
      <c r="F533" s="60">
        <v>129919</v>
      </c>
      <c r="G533" s="60">
        <f t="shared" si="65"/>
        <v>896.2801858360117</v>
      </c>
      <c r="H533" s="61">
        <v>0.20350000000000001</v>
      </c>
      <c r="I533" s="62">
        <f t="shared" si="66"/>
        <v>182.39301781762839</v>
      </c>
      <c r="J533" s="62">
        <v>16770.815251647597</v>
      </c>
      <c r="K533" s="63">
        <f t="shared" si="67"/>
        <v>1.087562024152104E-2</v>
      </c>
      <c r="L533" s="61">
        <v>0.3777716305533112</v>
      </c>
      <c r="M533" s="60">
        <f t="shared" si="68"/>
        <v>49079.712469855636</v>
      </c>
      <c r="N533" s="60">
        <f t="shared" si="69"/>
        <v>533.77231438519459</v>
      </c>
      <c r="O533" s="61">
        <f t="shared" si="70"/>
        <v>0.5955417991164389</v>
      </c>
      <c r="P533" s="56">
        <f t="shared" si="71"/>
        <v>0.39204179911643888</v>
      </c>
    </row>
    <row r="534" spans="1:16">
      <c r="A534" s="56" t="s">
        <v>737</v>
      </c>
      <c r="B534" s="57" t="s">
        <v>2392</v>
      </c>
      <c r="C534" s="58">
        <v>2880</v>
      </c>
      <c r="D534" s="59">
        <v>99873</v>
      </c>
      <c r="E534" s="56">
        <f t="shared" si="64"/>
        <v>2.8836622510588446E-2</v>
      </c>
      <c r="F534" s="60">
        <v>129919</v>
      </c>
      <c r="G534" s="60">
        <f t="shared" si="65"/>
        <v>3746.4251599531403</v>
      </c>
      <c r="H534" s="61">
        <v>0.21679999999999999</v>
      </c>
      <c r="I534" s="62">
        <f t="shared" si="66"/>
        <v>812.22497467784081</v>
      </c>
      <c r="J534" s="62">
        <v>16770.815251647597</v>
      </c>
      <c r="K534" s="63">
        <f t="shared" si="67"/>
        <v>4.8430858159864726E-2</v>
      </c>
      <c r="L534" s="61">
        <v>0.3777716305533112</v>
      </c>
      <c r="M534" s="60">
        <f t="shared" si="68"/>
        <v>49079.712469855636</v>
      </c>
      <c r="N534" s="60">
        <f t="shared" si="69"/>
        <v>2376.9725931545222</v>
      </c>
      <c r="O534" s="61">
        <f t="shared" si="70"/>
        <v>0.63446418697024043</v>
      </c>
      <c r="P534" s="56">
        <f t="shared" si="71"/>
        <v>0.41766418697024044</v>
      </c>
    </row>
    <row r="535" spans="1:16">
      <c r="A535" s="56" t="s">
        <v>737</v>
      </c>
      <c r="B535" s="57" t="s">
        <v>1705</v>
      </c>
      <c r="C535" s="58">
        <v>4297</v>
      </c>
      <c r="D535" s="59">
        <v>99873</v>
      </c>
      <c r="E535" s="56">
        <f t="shared" si="64"/>
        <v>4.3024641294443944E-2</v>
      </c>
      <c r="F535" s="60">
        <v>129919</v>
      </c>
      <c r="G535" s="60">
        <f t="shared" si="65"/>
        <v>5589.7183723328626</v>
      </c>
      <c r="H535" s="61">
        <v>0.22060000000000002</v>
      </c>
      <c r="I535" s="62">
        <f t="shared" si="66"/>
        <v>1233.0918729366297</v>
      </c>
      <c r="J535" s="62">
        <v>16770.815251647597</v>
      </c>
      <c r="K535" s="63">
        <f t="shared" si="67"/>
        <v>7.3526054305290162E-2</v>
      </c>
      <c r="L535" s="61">
        <v>0.3777716305533112</v>
      </c>
      <c r="M535" s="60">
        <f t="shared" si="68"/>
        <v>49079.712469855636</v>
      </c>
      <c r="N535" s="60">
        <f t="shared" si="69"/>
        <v>3608.6376043466321</v>
      </c>
      <c r="O535" s="61">
        <f t="shared" si="70"/>
        <v>0.6455848692141839</v>
      </c>
      <c r="P535" s="56">
        <f t="shared" si="71"/>
        <v>0.42498486921418388</v>
      </c>
    </row>
    <row r="536" spans="1:16">
      <c r="A536" s="56" t="s">
        <v>737</v>
      </c>
      <c r="B536" s="57" t="s">
        <v>2682</v>
      </c>
      <c r="C536" s="58">
        <v>1054</v>
      </c>
      <c r="D536" s="59">
        <v>99873</v>
      </c>
      <c r="E536" s="56">
        <f t="shared" si="64"/>
        <v>1.0553402821583411E-2</v>
      </c>
      <c r="F536" s="60">
        <v>129919</v>
      </c>
      <c r="G536" s="60">
        <f t="shared" si="65"/>
        <v>1371.0875411772952</v>
      </c>
      <c r="H536" s="61">
        <v>0.192</v>
      </c>
      <c r="I536" s="62">
        <f t="shared" si="66"/>
        <v>263.24880790604067</v>
      </c>
      <c r="J536" s="62">
        <v>16770.815251647597</v>
      </c>
      <c r="K536" s="63">
        <f t="shared" si="67"/>
        <v>1.5696840252305482E-2</v>
      </c>
      <c r="L536" s="61">
        <v>0.3777716305533112</v>
      </c>
      <c r="M536" s="60">
        <f t="shared" si="68"/>
        <v>49079.712469855636</v>
      </c>
      <c r="N536" s="60">
        <f t="shared" si="69"/>
        <v>770.39640626840924</v>
      </c>
      <c r="O536" s="61">
        <f t="shared" si="70"/>
        <v>0.56188710285187349</v>
      </c>
      <c r="P536" s="56">
        <f t="shared" si="71"/>
        <v>0.36988710285187348</v>
      </c>
    </row>
    <row r="537" spans="1:16">
      <c r="A537" s="56" t="s">
        <v>1063</v>
      </c>
      <c r="B537" s="57" t="s">
        <v>1065</v>
      </c>
      <c r="C537" s="58">
        <v>19994</v>
      </c>
      <c r="D537" s="59">
        <v>27632</v>
      </c>
      <c r="E537" s="56">
        <f t="shared" si="64"/>
        <v>0.72358135495078169</v>
      </c>
      <c r="F537" s="60">
        <v>32917</v>
      </c>
      <c r="G537" s="60">
        <f t="shared" si="65"/>
        <v>23818.127460914882</v>
      </c>
      <c r="H537" s="61">
        <v>0.2407</v>
      </c>
      <c r="I537" s="62">
        <f t="shared" si="66"/>
        <v>5733.0232798422121</v>
      </c>
      <c r="J537" s="62">
        <v>8392.6237230167935</v>
      </c>
      <c r="K537" s="63">
        <f t="shared" si="67"/>
        <v>0.68310262309501379</v>
      </c>
      <c r="L537" s="61">
        <v>0.45272980296919313</v>
      </c>
      <c r="M537" s="60">
        <f t="shared" si="68"/>
        <v>14902.506924336931</v>
      </c>
      <c r="N537" s="60">
        <f t="shared" si="69"/>
        <v>10179.941570706163</v>
      </c>
      <c r="O537" s="61">
        <f t="shared" si="70"/>
        <v>0.42740310242319696</v>
      </c>
      <c r="P537" s="56">
        <f t="shared" si="71"/>
        <v>0.18670310242319696</v>
      </c>
    </row>
    <row r="538" spans="1:16">
      <c r="A538" s="56" t="s">
        <v>1063</v>
      </c>
      <c r="B538" s="57" t="s">
        <v>1456</v>
      </c>
      <c r="C538" s="58">
        <v>7638</v>
      </c>
      <c r="D538" s="59">
        <v>27632</v>
      </c>
      <c r="E538" s="56">
        <f t="shared" si="64"/>
        <v>0.27641864504921831</v>
      </c>
      <c r="F538" s="60">
        <v>32917</v>
      </c>
      <c r="G538" s="60">
        <f t="shared" si="65"/>
        <v>9098.8725390851196</v>
      </c>
      <c r="H538" s="61">
        <v>0.2923</v>
      </c>
      <c r="I538" s="62">
        <f t="shared" si="66"/>
        <v>2659.6004431745805</v>
      </c>
      <c r="J538" s="62">
        <v>8392.6237230167935</v>
      </c>
      <c r="K538" s="63">
        <f t="shared" si="67"/>
        <v>0.31689737690498609</v>
      </c>
      <c r="L538" s="61">
        <v>0.45272980296919313</v>
      </c>
      <c r="M538" s="60">
        <f t="shared" si="68"/>
        <v>14902.506924336931</v>
      </c>
      <c r="N538" s="60">
        <f t="shared" si="69"/>
        <v>4722.5653536307655</v>
      </c>
      <c r="O538" s="61">
        <f t="shared" si="70"/>
        <v>0.51902753152596792</v>
      </c>
      <c r="P538" s="56">
        <f t="shared" si="71"/>
        <v>0.22672753152596792</v>
      </c>
    </row>
    <row r="539" spans="1:16">
      <c r="A539" s="56" t="s">
        <v>1739</v>
      </c>
      <c r="B539" s="57" t="s">
        <v>1741</v>
      </c>
      <c r="C539" s="58">
        <v>5304</v>
      </c>
      <c r="D539" s="59">
        <v>9441</v>
      </c>
      <c r="E539" s="56">
        <f t="shared" si="64"/>
        <v>0.5618048935494121</v>
      </c>
      <c r="F539" s="60">
        <v>11307</v>
      </c>
      <c r="G539" s="60">
        <f t="shared" si="65"/>
        <v>6352.3279313632029</v>
      </c>
      <c r="H539" s="61">
        <v>0.1605</v>
      </c>
      <c r="I539" s="62">
        <f t="shared" si="66"/>
        <v>1019.5486329837941</v>
      </c>
      <c r="J539" s="62">
        <v>1876.7069008579601</v>
      </c>
      <c r="K539" s="63">
        <f t="shared" si="67"/>
        <v>0.54326471145691135</v>
      </c>
      <c r="L539" s="61">
        <v>0.41123842375841579</v>
      </c>
      <c r="M539" s="60">
        <f t="shared" si="68"/>
        <v>4649.8728574364077</v>
      </c>
      <c r="N539" s="60">
        <f t="shared" si="69"/>
        <v>2526.111836206514</v>
      </c>
      <c r="O539" s="61">
        <f t="shared" si="70"/>
        <v>0.39766710149430418</v>
      </c>
      <c r="P539" s="56">
        <f t="shared" si="71"/>
        <v>0.23716710149430417</v>
      </c>
    </row>
    <row r="540" spans="1:16">
      <c r="A540" s="56" t="s">
        <v>1739</v>
      </c>
      <c r="B540" s="57" t="s">
        <v>2422</v>
      </c>
      <c r="C540" s="58">
        <v>4137</v>
      </c>
      <c r="D540" s="59">
        <v>9441</v>
      </c>
      <c r="E540" s="56">
        <f t="shared" si="64"/>
        <v>0.43819510645058785</v>
      </c>
      <c r="F540" s="60">
        <v>11307</v>
      </c>
      <c r="G540" s="60">
        <f t="shared" si="65"/>
        <v>4954.6720686367971</v>
      </c>
      <c r="H540" s="61">
        <v>0.17300000000000001</v>
      </c>
      <c r="I540" s="62">
        <f t="shared" si="66"/>
        <v>857.15826787416597</v>
      </c>
      <c r="J540" s="62">
        <v>1876.7069008579601</v>
      </c>
      <c r="K540" s="63">
        <f t="shared" si="67"/>
        <v>0.45673528854308859</v>
      </c>
      <c r="L540" s="61">
        <v>0.41123842375841579</v>
      </c>
      <c r="M540" s="60">
        <f t="shared" si="68"/>
        <v>4649.8728574364077</v>
      </c>
      <c r="N540" s="60">
        <f t="shared" si="69"/>
        <v>2123.7610212298937</v>
      </c>
      <c r="O540" s="61">
        <f t="shared" si="70"/>
        <v>0.42863805955460826</v>
      </c>
      <c r="P540" s="56">
        <f t="shared" si="71"/>
        <v>0.25563805955460828</v>
      </c>
    </row>
    <row r="541" spans="1:16">
      <c r="A541" s="56" t="s">
        <v>2394</v>
      </c>
      <c r="B541" s="57" t="s">
        <v>2396</v>
      </c>
      <c r="C541" s="58">
        <v>3803</v>
      </c>
      <c r="D541" s="59">
        <v>9064</v>
      </c>
      <c r="E541" s="56">
        <f t="shared" si="64"/>
        <v>0.41957193292144751</v>
      </c>
      <c r="F541" s="60">
        <v>10698</v>
      </c>
      <c r="G541" s="60">
        <f t="shared" si="65"/>
        <v>4488.5805383936458</v>
      </c>
      <c r="H541" s="61">
        <v>0.22939999999999999</v>
      </c>
      <c r="I541" s="62">
        <f t="shared" si="66"/>
        <v>1029.6803755075023</v>
      </c>
      <c r="J541" s="62">
        <v>2681.5556756398942</v>
      </c>
      <c r="K541" s="63">
        <f t="shared" si="67"/>
        <v>0.38398620057060412</v>
      </c>
      <c r="L541" s="61">
        <v>0.50243486298175843</v>
      </c>
      <c r="M541" s="60">
        <f t="shared" si="68"/>
        <v>5375.0481641788519</v>
      </c>
      <c r="N541" s="60">
        <f t="shared" si="69"/>
        <v>2063.9443224470383</v>
      </c>
      <c r="O541" s="61">
        <f t="shared" si="70"/>
        <v>0.45982116279140528</v>
      </c>
      <c r="P541" s="56">
        <f t="shared" si="71"/>
        <v>0.23042116279140529</v>
      </c>
    </row>
    <row r="542" spans="1:16">
      <c r="A542" s="56" t="s">
        <v>2394</v>
      </c>
      <c r="B542" s="57" t="s">
        <v>2686</v>
      </c>
      <c r="C542" s="58">
        <v>1315</v>
      </c>
      <c r="D542" s="59">
        <v>9064</v>
      </c>
      <c r="E542" s="56">
        <f t="shared" si="64"/>
        <v>0.14507943512797883</v>
      </c>
      <c r="F542" s="60">
        <v>10698</v>
      </c>
      <c r="G542" s="60">
        <f t="shared" si="65"/>
        <v>1552.0597969991175</v>
      </c>
      <c r="H542" s="61">
        <v>0.22919999999999999</v>
      </c>
      <c r="I542" s="62">
        <f t="shared" si="66"/>
        <v>355.7321054721977</v>
      </c>
      <c r="J542" s="62">
        <v>2681.5556756398942</v>
      </c>
      <c r="K542" s="63">
        <f t="shared" si="67"/>
        <v>0.13265885497130694</v>
      </c>
      <c r="L542" s="61">
        <v>0.50243486298175843</v>
      </c>
      <c r="M542" s="60">
        <f t="shared" si="68"/>
        <v>5375.0481641788519</v>
      </c>
      <c r="N542" s="60">
        <f t="shared" si="69"/>
        <v>713.04773487559191</v>
      </c>
      <c r="O542" s="61">
        <f t="shared" si="70"/>
        <v>0.45942027250126455</v>
      </c>
      <c r="P542" s="56">
        <f t="shared" si="71"/>
        <v>0.23022027250126456</v>
      </c>
    </row>
    <row r="543" spans="1:16">
      <c r="A543" s="56" t="s">
        <v>2394</v>
      </c>
      <c r="B543" s="57" t="s">
        <v>2434</v>
      </c>
      <c r="C543" s="58">
        <v>3946</v>
      </c>
      <c r="D543" s="59">
        <v>9064</v>
      </c>
      <c r="E543" s="56">
        <f t="shared" si="64"/>
        <v>0.43534863195057372</v>
      </c>
      <c r="F543" s="60">
        <v>10698</v>
      </c>
      <c r="G543" s="60">
        <f t="shared" si="65"/>
        <v>4657.3596646072374</v>
      </c>
      <c r="H543" s="61">
        <v>0.27829999999999999</v>
      </c>
      <c r="I543" s="62">
        <f t="shared" si="66"/>
        <v>1296.1431946601942</v>
      </c>
      <c r="J543" s="62">
        <v>2681.5556756398942</v>
      </c>
      <c r="K543" s="63">
        <f t="shared" si="67"/>
        <v>0.48335494445808896</v>
      </c>
      <c r="L543" s="61">
        <v>0.50243486298175843</v>
      </c>
      <c r="M543" s="60">
        <f t="shared" si="68"/>
        <v>5375.0481641788519</v>
      </c>
      <c r="N543" s="60">
        <f t="shared" si="69"/>
        <v>2598.056106856222</v>
      </c>
      <c r="O543" s="61">
        <f t="shared" si="70"/>
        <v>0.5578388387308113</v>
      </c>
      <c r="P543" s="56">
        <f t="shared" si="71"/>
        <v>0.27953883873081131</v>
      </c>
    </row>
    <row r="544" spans="1:16">
      <c r="A544" s="56" t="s">
        <v>2467</v>
      </c>
      <c r="B544" s="57" t="s">
        <v>2469</v>
      </c>
      <c r="C544" s="58">
        <v>2523</v>
      </c>
      <c r="D544" s="59">
        <v>2523</v>
      </c>
      <c r="E544" s="56">
        <f t="shared" si="64"/>
        <v>1</v>
      </c>
      <c r="F544" s="60">
        <v>17183</v>
      </c>
      <c r="G544" s="60">
        <f t="shared" si="65"/>
        <v>17183</v>
      </c>
      <c r="H544" s="61">
        <v>0.27350000000000002</v>
      </c>
      <c r="I544" s="62">
        <f t="shared" si="66"/>
        <v>4699.5505000000003</v>
      </c>
      <c r="J544" s="62">
        <v>4699.5505000000003</v>
      </c>
      <c r="K544" s="63">
        <f t="shared" si="67"/>
        <v>1</v>
      </c>
      <c r="L544" s="61">
        <v>0.4670820979943458</v>
      </c>
      <c r="M544" s="60">
        <f t="shared" si="68"/>
        <v>8025.8716898368439</v>
      </c>
      <c r="N544" s="60">
        <f t="shared" si="69"/>
        <v>8025.8716898368439</v>
      </c>
      <c r="O544" s="61">
        <f t="shared" si="70"/>
        <v>0.4670820979943458</v>
      </c>
      <c r="P544" s="56">
        <f t="shared" si="71"/>
        <v>0.19358209799434578</v>
      </c>
    </row>
    <row r="545" spans="1:16">
      <c r="A545" s="56" t="s">
        <v>2299</v>
      </c>
      <c r="B545" s="57" t="s">
        <v>2436</v>
      </c>
      <c r="C545" s="58">
        <v>3614</v>
      </c>
      <c r="D545" s="59">
        <v>4895</v>
      </c>
      <c r="E545" s="56">
        <f t="shared" si="64"/>
        <v>0.73830439223697653</v>
      </c>
      <c r="F545" s="60">
        <v>5820</v>
      </c>
      <c r="G545" s="60">
        <f t="shared" si="65"/>
        <v>4296.9315628192035</v>
      </c>
      <c r="H545" s="61">
        <v>0.3165</v>
      </c>
      <c r="I545" s="62">
        <f t="shared" si="66"/>
        <v>1359.9788396322779</v>
      </c>
      <c r="J545" s="62">
        <v>1807.9132670071501</v>
      </c>
      <c r="K545" s="63">
        <f t="shared" si="67"/>
        <v>0.75223677178032422</v>
      </c>
      <c r="L545" s="61">
        <v>0.47609694359020144</v>
      </c>
      <c r="M545" s="60">
        <f t="shared" si="68"/>
        <v>2770.8842116949722</v>
      </c>
      <c r="N545" s="60">
        <f t="shared" si="69"/>
        <v>2084.3609943824945</v>
      </c>
      <c r="O545" s="61">
        <f t="shared" si="70"/>
        <v>0.48508126413234093</v>
      </c>
      <c r="P545" s="56">
        <f t="shared" si="71"/>
        <v>0.16858126413234092</v>
      </c>
    </row>
    <row r="546" spans="1:16">
      <c r="A546" s="56" t="s">
        <v>2299</v>
      </c>
      <c r="B546" s="57" t="s">
        <v>2301</v>
      </c>
      <c r="C546" s="58">
        <v>1281</v>
      </c>
      <c r="D546" s="59">
        <v>4895</v>
      </c>
      <c r="E546" s="56">
        <f t="shared" si="64"/>
        <v>0.26169560776302347</v>
      </c>
      <c r="F546" s="60">
        <v>5820</v>
      </c>
      <c r="G546" s="60">
        <f t="shared" si="65"/>
        <v>1523.0684371807965</v>
      </c>
      <c r="H546" s="61">
        <v>0.29410000000000003</v>
      </c>
      <c r="I546" s="62">
        <f t="shared" si="66"/>
        <v>447.93442737487231</v>
      </c>
      <c r="J546" s="62">
        <v>1807.9132670071501</v>
      </c>
      <c r="K546" s="63">
        <f t="shared" si="67"/>
        <v>0.24776322821967586</v>
      </c>
      <c r="L546" s="61">
        <v>0.47609694359020144</v>
      </c>
      <c r="M546" s="60">
        <f t="shared" si="68"/>
        <v>2770.8842116949722</v>
      </c>
      <c r="N546" s="60">
        <f t="shared" si="69"/>
        <v>686.5232173124781</v>
      </c>
      <c r="O546" s="61">
        <f t="shared" si="70"/>
        <v>0.45075007829801417</v>
      </c>
      <c r="P546" s="56">
        <f t="shared" si="71"/>
        <v>0.15665007829801414</v>
      </c>
    </row>
    <row r="547" spans="1:16">
      <c r="A547" s="56" t="s">
        <v>974</v>
      </c>
      <c r="B547" s="57" t="s">
        <v>1410</v>
      </c>
      <c r="C547" s="58">
        <v>29155</v>
      </c>
      <c r="D547" s="59">
        <v>217537</v>
      </c>
      <c r="E547" s="56">
        <f t="shared" si="64"/>
        <v>0.13402317766632801</v>
      </c>
      <c r="F547" s="60">
        <v>294615</v>
      </c>
      <c r="G547" s="60">
        <f t="shared" si="65"/>
        <v>39485.238488165225</v>
      </c>
      <c r="H547" s="61">
        <v>5.8599999999999992E-2</v>
      </c>
      <c r="I547" s="62">
        <f t="shared" si="66"/>
        <v>2313.834975406482</v>
      </c>
      <c r="J547" s="62">
        <v>23933.36143197479</v>
      </c>
      <c r="K547" s="63">
        <f t="shared" si="67"/>
        <v>9.6678228086891957E-2</v>
      </c>
      <c r="L547" s="61">
        <v>0.33216495143760305</v>
      </c>
      <c r="M547" s="60">
        <f t="shared" si="68"/>
        <v>97860.77716778942</v>
      </c>
      <c r="N547" s="60">
        <f t="shared" si="69"/>
        <v>9461.006535788054</v>
      </c>
      <c r="O547" s="61">
        <f t="shared" si="70"/>
        <v>0.23960869676964897</v>
      </c>
      <c r="P547" s="56">
        <f t="shared" si="71"/>
        <v>0.18100869676964898</v>
      </c>
    </row>
    <row r="548" spans="1:16">
      <c r="A548" s="56" t="s">
        <v>974</v>
      </c>
      <c r="B548" s="57" t="s">
        <v>1154</v>
      </c>
      <c r="C548" s="58">
        <v>16153</v>
      </c>
      <c r="D548" s="59">
        <v>217537</v>
      </c>
      <c r="E548" s="56">
        <f t="shared" si="64"/>
        <v>7.425403494577934E-2</v>
      </c>
      <c r="F548" s="60">
        <v>294615</v>
      </c>
      <c r="G548" s="60">
        <f t="shared" si="65"/>
        <v>21876.352505550782</v>
      </c>
      <c r="H548" s="61">
        <v>9.9899999999999989E-2</v>
      </c>
      <c r="I548" s="62">
        <f t="shared" si="66"/>
        <v>2185.447615304523</v>
      </c>
      <c r="J548" s="62">
        <v>23933.36143197479</v>
      </c>
      <c r="K548" s="63">
        <f t="shared" si="67"/>
        <v>9.1313860007344455E-2</v>
      </c>
      <c r="L548" s="61">
        <v>0.33216495143760305</v>
      </c>
      <c r="M548" s="60">
        <f t="shared" si="68"/>
        <v>97860.77716778942</v>
      </c>
      <c r="N548" s="60">
        <f t="shared" si="69"/>
        <v>8936.0453065094534</v>
      </c>
      <c r="O548" s="61">
        <f t="shared" si="70"/>
        <v>0.40847967247931627</v>
      </c>
      <c r="P548" s="56">
        <f t="shared" si="71"/>
        <v>0.30857967247931628</v>
      </c>
    </row>
    <row r="549" spans="1:16">
      <c r="A549" s="56" t="s">
        <v>974</v>
      </c>
      <c r="B549" s="57" t="s">
        <v>1698</v>
      </c>
      <c r="C549" s="58">
        <v>13120</v>
      </c>
      <c r="D549" s="59">
        <v>217537</v>
      </c>
      <c r="E549" s="56">
        <f t="shared" si="64"/>
        <v>6.0311579179633812E-2</v>
      </c>
      <c r="F549" s="60">
        <v>294615</v>
      </c>
      <c r="G549" s="60">
        <f t="shared" si="65"/>
        <v>17768.695900007817</v>
      </c>
      <c r="H549" s="61">
        <v>4.6800000000000001E-2</v>
      </c>
      <c r="I549" s="62">
        <f t="shared" si="66"/>
        <v>831.57496812036584</v>
      </c>
      <c r="J549" s="62">
        <v>23933.36143197479</v>
      </c>
      <c r="K549" s="63">
        <f t="shared" si="67"/>
        <v>3.474543141313146E-2</v>
      </c>
      <c r="L549" s="61">
        <v>0.33216495143760305</v>
      </c>
      <c r="M549" s="60">
        <f t="shared" si="68"/>
        <v>97860.77716778942</v>
      </c>
      <c r="N549" s="60">
        <f t="shared" si="69"/>
        <v>3400.2149211191686</v>
      </c>
      <c r="O549" s="61">
        <f t="shared" si="70"/>
        <v>0.19135984656688693</v>
      </c>
      <c r="P549" s="56">
        <f t="shared" si="71"/>
        <v>0.14455984656688692</v>
      </c>
    </row>
    <row r="550" spans="1:16">
      <c r="A550" s="56" t="s">
        <v>974</v>
      </c>
      <c r="B550" s="57" t="s">
        <v>1247</v>
      </c>
      <c r="C550" s="58">
        <v>19261</v>
      </c>
      <c r="D550" s="59">
        <v>217537</v>
      </c>
      <c r="E550" s="56">
        <f t="shared" si="64"/>
        <v>8.854125964778406E-2</v>
      </c>
      <c r="F550" s="60">
        <v>294615</v>
      </c>
      <c r="G550" s="60">
        <f t="shared" si="65"/>
        <v>26085.5832111319</v>
      </c>
      <c r="H550" s="61">
        <v>7.0300000000000001E-2</v>
      </c>
      <c r="I550" s="62">
        <f t="shared" si="66"/>
        <v>1833.8164997425727</v>
      </c>
      <c r="J550" s="62">
        <v>23933.36143197479</v>
      </c>
      <c r="K550" s="63">
        <f t="shared" si="67"/>
        <v>7.6621769363855743E-2</v>
      </c>
      <c r="L550" s="61">
        <v>0.33216495143760305</v>
      </c>
      <c r="M550" s="60">
        <f t="shared" si="68"/>
        <v>97860.77716778942</v>
      </c>
      <c r="N550" s="60">
        <f t="shared" si="69"/>
        <v>7498.2658979180414</v>
      </c>
      <c r="O550" s="61">
        <f t="shared" si="70"/>
        <v>0.28744865841137074</v>
      </c>
      <c r="P550" s="56">
        <f t="shared" si="71"/>
        <v>0.21714865841137074</v>
      </c>
    </row>
    <row r="551" spans="1:16">
      <c r="A551" s="56" t="s">
        <v>974</v>
      </c>
      <c r="B551" s="57" t="s">
        <v>1651</v>
      </c>
      <c r="C551" s="58">
        <v>8231</v>
      </c>
      <c r="D551" s="59">
        <v>217537</v>
      </c>
      <c r="E551" s="56">
        <f t="shared" si="64"/>
        <v>3.7837241480759592E-2</v>
      </c>
      <c r="F551" s="60">
        <v>294615</v>
      </c>
      <c r="G551" s="60">
        <f t="shared" si="65"/>
        <v>11147.418898853988</v>
      </c>
      <c r="H551" s="61">
        <v>3.6400000000000002E-2</v>
      </c>
      <c r="I551" s="62">
        <f t="shared" si="66"/>
        <v>405.76604791828521</v>
      </c>
      <c r="J551" s="62">
        <v>23933.36143197479</v>
      </c>
      <c r="K551" s="63">
        <f t="shared" si="67"/>
        <v>1.6953993239586681E-2</v>
      </c>
      <c r="L551" s="61">
        <v>0.33216495143760305</v>
      </c>
      <c r="M551" s="60">
        <f t="shared" si="68"/>
        <v>97860.77716778942</v>
      </c>
      <c r="N551" s="60">
        <f t="shared" si="69"/>
        <v>1659.1309545234005</v>
      </c>
      <c r="O551" s="61">
        <f t="shared" si="70"/>
        <v>0.14883543621868983</v>
      </c>
      <c r="P551" s="56">
        <f t="shared" si="71"/>
        <v>0.11243543621868983</v>
      </c>
    </row>
    <row r="552" spans="1:16">
      <c r="A552" s="56" t="s">
        <v>974</v>
      </c>
      <c r="B552" s="57" t="s">
        <v>1379</v>
      </c>
      <c r="C552" s="58">
        <v>6496</v>
      </c>
      <c r="D552" s="59">
        <v>217537</v>
      </c>
      <c r="E552" s="56">
        <f t="shared" si="64"/>
        <v>2.9861586764550398E-2</v>
      </c>
      <c r="F552" s="60">
        <v>294615</v>
      </c>
      <c r="G552" s="60">
        <f t="shared" si="65"/>
        <v>8797.6713846380153</v>
      </c>
      <c r="H552" s="61">
        <v>0.1232</v>
      </c>
      <c r="I552" s="62">
        <f t="shared" si="66"/>
        <v>1083.8731145874035</v>
      </c>
      <c r="J552" s="62">
        <v>23933.36143197479</v>
      </c>
      <c r="K552" s="63">
        <f t="shared" si="67"/>
        <v>4.5287124320922058E-2</v>
      </c>
      <c r="L552" s="61">
        <v>0.33216495143760305</v>
      </c>
      <c r="M552" s="60">
        <f t="shared" si="68"/>
        <v>97860.77716778942</v>
      </c>
      <c r="N552" s="60">
        <f t="shared" si="69"/>
        <v>4431.8331817397302</v>
      </c>
      <c r="O552" s="61">
        <f t="shared" si="70"/>
        <v>0.50375070720171944</v>
      </c>
      <c r="P552" s="56">
        <f t="shared" si="71"/>
        <v>0.38055070720171946</v>
      </c>
    </row>
    <row r="553" spans="1:16">
      <c r="A553" s="56" t="s">
        <v>974</v>
      </c>
      <c r="B553" s="57" t="s">
        <v>976</v>
      </c>
      <c r="C553" s="58">
        <v>29717</v>
      </c>
      <c r="D553" s="59">
        <v>217537</v>
      </c>
      <c r="E553" s="56">
        <f t="shared" si="64"/>
        <v>0.13660664622569954</v>
      </c>
      <c r="F553" s="60">
        <v>294615</v>
      </c>
      <c r="G553" s="60">
        <f t="shared" si="65"/>
        <v>40246.367077784467</v>
      </c>
      <c r="H553" s="61">
        <v>0.13</v>
      </c>
      <c r="I553" s="62">
        <f t="shared" si="66"/>
        <v>5232.0277201119807</v>
      </c>
      <c r="J553" s="62">
        <v>23933.36143197479</v>
      </c>
      <c r="K553" s="63">
        <f t="shared" si="67"/>
        <v>0.21860814390752614</v>
      </c>
      <c r="L553" s="61">
        <v>0.33216495143760305</v>
      </c>
      <c r="M553" s="60">
        <f t="shared" si="68"/>
        <v>97860.77716778942</v>
      </c>
      <c r="N553" s="60">
        <f t="shared" si="69"/>
        <v>21393.162857998457</v>
      </c>
      <c r="O553" s="61">
        <f t="shared" si="70"/>
        <v>0.53155512935246363</v>
      </c>
      <c r="P553" s="56">
        <f t="shared" si="71"/>
        <v>0.40155512935246362</v>
      </c>
    </row>
    <row r="554" spans="1:16">
      <c r="A554" s="56" t="s">
        <v>974</v>
      </c>
      <c r="B554" s="57" t="s">
        <v>1644</v>
      </c>
      <c r="C554" s="58">
        <v>13974</v>
      </c>
      <c r="D554" s="59">
        <v>217537</v>
      </c>
      <c r="E554" s="56">
        <f t="shared" si="64"/>
        <v>6.423734812928375E-2</v>
      </c>
      <c r="F554" s="60">
        <v>294615</v>
      </c>
      <c r="G554" s="60">
        <f t="shared" si="65"/>
        <v>18925.286319108931</v>
      </c>
      <c r="H554" s="61">
        <v>3.7499999999999999E-2</v>
      </c>
      <c r="I554" s="62">
        <f t="shared" si="66"/>
        <v>709.69823696658489</v>
      </c>
      <c r="J554" s="62">
        <v>23933.36143197479</v>
      </c>
      <c r="K554" s="63">
        <f t="shared" si="67"/>
        <v>2.9653094864411041E-2</v>
      </c>
      <c r="L554" s="61">
        <v>0.33216495143760305</v>
      </c>
      <c r="M554" s="60">
        <f t="shared" si="68"/>
        <v>97860.77716778942</v>
      </c>
      <c r="N554" s="60">
        <f t="shared" si="69"/>
        <v>2901.8749088614495</v>
      </c>
      <c r="O554" s="61">
        <f t="shared" si="70"/>
        <v>0.15333321039013376</v>
      </c>
      <c r="P554" s="56">
        <f t="shared" si="71"/>
        <v>0.11583321039013375</v>
      </c>
    </row>
    <row r="555" spans="1:16">
      <c r="A555" s="56" t="s">
        <v>974</v>
      </c>
      <c r="B555" s="57" t="s">
        <v>1700</v>
      </c>
      <c r="C555" s="58">
        <v>15438</v>
      </c>
      <c r="D555" s="59">
        <v>217537</v>
      </c>
      <c r="E555" s="56">
        <f t="shared" si="64"/>
        <v>7.0967237757255094E-2</v>
      </c>
      <c r="F555" s="60">
        <v>294615</v>
      </c>
      <c r="G555" s="60">
        <f t="shared" si="65"/>
        <v>20908.012751853708</v>
      </c>
      <c r="H555" s="61">
        <v>9.8800000000000013E-2</v>
      </c>
      <c r="I555" s="62">
        <f t="shared" si="66"/>
        <v>2065.7116598831467</v>
      </c>
      <c r="J555" s="62">
        <v>23933.36143197479</v>
      </c>
      <c r="K555" s="63">
        <f t="shared" si="67"/>
        <v>8.6310970807609647E-2</v>
      </c>
      <c r="L555" s="61">
        <v>0.33216495143760305</v>
      </c>
      <c r="M555" s="60">
        <f t="shared" si="68"/>
        <v>97860.77716778942</v>
      </c>
      <c r="N555" s="60">
        <f t="shared" si="69"/>
        <v>8446.4586813390652</v>
      </c>
      <c r="O555" s="61">
        <f t="shared" si="70"/>
        <v>0.40398189830787246</v>
      </c>
      <c r="P555" s="56">
        <f t="shared" si="71"/>
        <v>0.30518189830787246</v>
      </c>
    </row>
    <row r="556" spans="1:16">
      <c r="A556" s="56" t="s">
        <v>974</v>
      </c>
      <c r="B556" s="57" t="s">
        <v>1648</v>
      </c>
      <c r="C556" s="58">
        <v>14967</v>
      </c>
      <c r="D556" s="59">
        <v>217537</v>
      </c>
      <c r="E556" s="56">
        <f t="shared" si="64"/>
        <v>6.8802088840059394E-2</v>
      </c>
      <c r="F556" s="60">
        <v>294615</v>
      </c>
      <c r="G556" s="60">
        <f t="shared" si="65"/>
        <v>20270.127403614097</v>
      </c>
      <c r="H556" s="61">
        <v>4.0999999999999995E-2</v>
      </c>
      <c r="I556" s="62">
        <f t="shared" si="66"/>
        <v>831.07522354817786</v>
      </c>
      <c r="J556" s="62">
        <v>23933.36143197479</v>
      </c>
      <c r="K556" s="63">
        <f t="shared" si="67"/>
        <v>3.4724550745214904E-2</v>
      </c>
      <c r="L556" s="61">
        <v>0.33216495143760305</v>
      </c>
      <c r="M556" s="60">
        <f t="shared" si="68"/>
        <v>97860.77716778942</v>
      </c>
      <c r="N556" s="60">
        <f t="shared" si="69"/>
        <v>3398.1715227290715</v>
      </c>
      <c r="O556" s="61">
        <f t="shared" si="70"/>
        <v>0.1676443100265462</v>
      </c>
      <c r="P556" s="56">
        <f t="shared" si="71"/>
        <v>0.12664431002654619</v>
      </c>
    </row>
    <row r="557" spans="1:16">
      <c r="A557" s="56" t="s">
        <v>974</v>
      </c>
      <c r="B557" s="57" t="s">
        <v>1324</v>
      </c>
      <c r="C557" s="58">
        <v>19340</v>
      </c>
      <c r="D557" s="59">
        <v>217537</v>
      </c>
      <c r="E557" s="56">
        <f t="shared" si="64"/>
        <v>8.8904416260222399E-2</v>
      </c>
      <c r="F557" s="60">
        <v>294615</v>
      </c>
      <c r="G557" s="60">
        <f t="shared" si="65"/>
        <v>26192.574596505423</v>
      </c>
      <c r="H557" s="61">
        <v>8.77E-2</v>
      </c>
      <c r="I557" s="62">
        <f t="shared" si="66"/>
        <v>2297.0887921135254</v>
      </c>
      <c r="J557" s="62">
        <v>23933.36143197479</v>
      </c>
      <c r="K557" s="63">
        <f t="shared" si="67"/>
        <v>9.5978527656571971E-2</v>
      </c>
      <c r="L557" s="61">
        <v>0.33216495143760305</v>
      </c>
      <c r="M557" s="60">
        <f t="shared" si="68"/>
        <v>97860.77716778942</v>
      </c>
      <c r="N557" s="60">
        <f t="shared" si="69"/>
        <v>9392.5333078923031</v>
      </c>
      <c r="O557" s="61">
        <f t="shared" si="70"/>
        <v>0.35859526803239272</v>
      </c>
      <c r="P557" s="56">
        <f t="shared" si="71"/>
        <v>0.27089526803239272</v>
      </c>
    </row>
    <row r="558" spans="1:16">
      <c r="A558" s="56" t="s">
        <v>974</v>
      </c>
      <c r="B558" s="57" t="s">
        <v>1315</v>
      </c>
      <c r="C558" s="58">
        <v>24003</v>
      </c>
      <c r="D558" s="59">
        <v>217537</v>
      </c>
      <c r="E558" s="56">
        <f t="shared" si="64"/>
        <v>0.11033985023237426</v>
      </c>
      <c r="F558" s="60">
        <v>294615</v>
      </c>
      <c r="G558" s="60">
        <f t="shared" si="65"/>
        <v>32507.774976210942</v>
      </c>
      <c r="H558" s="61">
        <v>0.10290000000000001</v>
      </c>
      <c r="I558" s="62">
        <f t="shared" si="66"/>
        <v>3345.0500450521063</v>
      </c>
      <c r="J558" s="62">
        <v>23933.36143197479</v>
      </c>
      <c r="K558" s="63">
        <f t="shared" si="67"/>
        <v>0.13976515812706294</v>
      </c>
      <c r="L558" s="61">
        <v>0.33216495143760305</v>
      </c>
      <c r="M558" s="60">
        <f t="shared" si="68"/>
        <v>97860.77716778942</v>
      </c>
      <c r="N558" s="60">
        <f t="shared" si="69"/>
        <v>13677.52699529336</v>
      </c>
      <c r="O558" s="61">
        <f t="shared" si="70"/>
        <v>0.42074632931052708</v>
      </c>
      <c r="P558" s="56">
        <f t="shared" si="71"/>
        <v>0.31784632931052709</v>
      </c>
    </row>
    <row r="559" spans="1:16">
      <c r="A559" s="56" t="s">
        <v>974</v>
      </c>
      <c r="B559" s="57" t="s">
        <v>1760</v>
      </c>
      <c r="C559" s="58">
        <v>5687</v>
      </c>
      <c r="D559" s="59">
        <v>217537</v>
      </c>
      <c r="E559" s="56">
        <f t="shared" si="64"/>
        <v>2.6142679176415967E-2</v>
      </c>
      <c r="F559" s="60">
        <v>294615</v>
      </c>
      <c r="G559" s="60">
        <f t="shared" si="65"/>
        <v>7702.0254255597902</v>
      </c>
      <c r="H559" s="61">
        <v>4.0999999999999995E-2</v>
      </c>
      <c r="I559" s="62">
        <f t="shared" si="66"/>
        <v>315.78304244795135</v>
      </c>
      <c r="J559" s="62">
        <v>23933.36143197479</v>
      </c>
      <c r="K559" s="63">
        <f t="shared" si="67"/>
        <v>1.3194262049043708E-2</v>
      </c>
      <c r="L559" s="61">
        <v>0.33216495143760305</v>
      </c>
      <c r="M559" s="60">
        <f t="shared" si="68"/>
        <v>97860.77716778942</v>
      </c>
      <c r="N559" s="60">
        <f t="shared" si="69"/>
        <v>1291.200738274887</v>
      </c>
      <c r="O559" s="61">
        <f t="shared" si="70"/>
        <v>0.16764431002654623</v>
      </c>
      <c r="P559" s="56">
        <f t="shared" si="71"/>
        <v>0.12664431002654625</v>
      </c>
    </row>
    <row r="560" spans="1:16">
      <c r="A560" s="56" t="s">
        <v>974</v>
      </c>
      <c r="B560" s="57" t="s">
        <v>2548</v>
      </c>
      <c r="C560" s="58">
        <v>1479</v>
      </c>
      <c r="D560" s="59">
        <v>217537</v>
      </c>
      <c r="E560" s="56">
        <f t="shared" si="64"/>
        <v>6.7988434151431713E-3</v>
      </c>
      <c r="F560" s="60">
        <v>294615</v>
      </c>
      <c r="G560" s="60">
        <f t="shared" si="65"/>
        <v>2003.0412527524054</v>
      </c>
      <c r="H560" s="61">
        <v>0.1832</v>
      </c>
      <c r="I560" s="62">
        <f t="shared" si="66"/>
        <v>366.95715750424068</v>
      </c>
      <c r="J560" s="62">
        <v>23933.36143197479</v>
      </c>
      <c r="K560" s="63">
        <f t="shared" si="67"/>
        <v>1.5332453761133139E-2</v>
      </c>
      <c r="L560" s="61">
        <v>0.33216495143760305</v>
      </c>
      <c r="M560" s="60">
        <f t="shared" si="68"/>
        <v>97860.77716778942</v>
      </c>
      <c r="N560" s="60">
        <f t="shared" si="69"/>
        <v>1500.4458409536849</v>
      </c>
      <c r="O560" s="61">
        <f t="shared" si="70"/>
        <v>0.7490838438259334</v>
      </c>
      <c r="P560" s="56">
        <f t="shared" si="71"/>
        <v>0.56588384382593337</v>
      </c>
    </row>
    <row r="561" spans="1:16">
      <c r="A561" s="56" t="s">
        <v>974</v>
      </c>
      <c r="B561" s="57" t="s">
        <v>2667</v>
      </c>
      <c r="C561" s="58">
        <v>516</v>
      </c>
      <c r="D561" s="59">
        <v>217537</v>
      </c>
      <c r="E561" s="56">
        <f t="shared" si="64"/>
        <v>2.3720102787112077E-3</v>
      </c>
      <c r="F561" s="60">
        <v>294615</v>
      </c>
      <c r="G561" s="60">
        <f t="shared" si="65"/>
        <v>698.82980826250241</v>
      </c>
      <c r="H561" s="61">
        <v>0.16550000000000001</v>
      </c>
      <c r="I561" s="62">
        <f t="shared" si="66"/>
        <v>115.65633326744415</v>
      </c>
      <c r="J561" s="62">
        <v>23933.36143197479</v>
      </c>
      <c r="K561" s="63">
        <f t="shared" si="67"/>
        <v>4.8324316496941447E-3</v>
      </c>
      <c r="L561" s="61">
        <v>0.33216495143760305</v>
      </c>
      <c r="M561" s="60">
        <f t="shared" si="68"/>
        <v>97860.77716778942</v>
      </c>
      <c r="N561" s="60">
        <f t="shared" si="69"/>
        <v>472.9055168492917</v>
      </c>
      <c r="O561" s="61">
        <f t="shared" si="70"/>
        <v>0.67671056852179023</v>
      </c>
      <c r="P561" s="56">
        <f t="shared" si="71"/>
        <v>0.51121056852179025</v>
      </c>
    </row>
    <row r="562" spans="1:16">
      <c r="A562" s="56" t="s">
        <v>1145</v>
      </c>
      <c r="B562" s="57" t="s">
        <v>1147</v>
      </c>
      <c r="C562" s="58">
        <v>16168</v>
      </c>
      <c r="D562" s="59">
        <v>21882</v>
      </c>
      <c r="E562" s="56">
        <f t="shared" si="64"/>
        <v>0.73887213234622062</v>
      </c>
      <c r="F562" s="60">
        <v>26807</v>
      </c>
      <c r="G562" s="60">
        <f t="shared" si="65"/>
        <v>19806.945251805137</v>
      </c>
      <c r="H562" s="61">
        <v>0.1852</v>
      </c>
      <c r="I562" s="62">
        <f t="shared" si="66"/>
        <v>3668.2462606343115</v>
      </c>
      <c r="J562" s="62">
        <v>5021.5036069463495</v>
      </c>
      <c r="K562" s="63">
        <f t="shared" si="67"/>
        <v>0.73050754271289398</v>
      </c>
      <c r="L562" s="61">
        <v>0.40218974014641312</v>
      </c>
      <c r="M562" s="60">
        <f t="shared" si="68"/>
        <v>10781.500364104897</v>
      </c>
      <c r="N562" s="60">
        <f t="shared" si="69"/>
        <v>7875.9673377404397</v>
      </c>
      <c r="O562" s="61">
        <f t="shared" si="70"/>
        <v>0.39763664904474105</v>
      </c>
      <c r="P562" s="56">
        <f t="shared" si="71"/>
        <v>0.21243664904474105</v>
      </c>
    </row>
    <row r="563" spans="1:16">
      <c r="A563" s="56" t="s">
        <v>1145</v>
      </c>
      <c r="B563" s="57" t="s">
        <v>2627</v>
      </c>
      <c r="C563" s="58">
        <v>2335</v>
      </c>
      <c r="D563" s="59">
        <v>21882</v>
      </c>
      <c r="E563" s="56">
        <f t="shared" si="64"/>
        <v>0.10670871035554337</v>
      </c>
      <c r="F563" s="60">
        <v>26807</v>
      </c>
      <c r="G563" s="60">
        <f t="shared" si="65"/>
        <v>2860.5403985010512</v>
      </c>
      <c r="H563" s="61">
        <v>0.17899999999999999</v>
      </c>
      <c r="I563" s="62">
        <f t="shared" si="66"/>
        <v>512.03673133168809</v>
      </c>
      <c r="J563" s="62">
        <v>5021.5036069463495</v>
      </c>
      <c r="K563" s="63">
        <f t="shared" si="67"/>
        <v>0.10196880683773225</v>
      </c>
      <c r="L563" s="61">
        <v>0.40218974014641312</v>
      </c>
      <c r="M563" s="60">
        <f t="shared" si="68"/>
        <v>10781.500364104897</v>
      </c>
      <c r="N563" s="60">
        <f t="shared" si="69"/>
        <v>1099.3767280483521</v>
      </c>
      <c r="O563" s="61">
        <f t="shared" si="70"/>
        <v>0.38432483897952824</v>
      </c>
      <c r="P563" s="56">
        <f t="shared" si="71"/>
        <v>0.20532483897952825</v>
      </c>
    </row>
    <row r="564" spans="1:16">
      <c r="A564" s="56" t="s">
        <v>1145</v>
      </c>
      <c r="B564" s="57" t="s">
        <v>2673</v>
      </c>
      <c r="C564" s="58">
        <v>1864</v>
      </c>
      <c r="D564" s="59">
        <v>21882</v>
      </c>
      <c r="E564" s="56">
        <f t="shared" si="64"/>
        <v>8.5184169637144688E-2</v>
      </c>
      <c r="F564" s="60">
        <v>26807</v>
      </c>
      <c r="G564" s="60">
        <f t="shared" si="65"/>
        <v>2283.5320354629375</v>
      </c>
      <c r="H564" s="61">
        <v>0.14649999999999999</v>
      </c>
      <c r="I564" s="62">
        <f t="shared" si="66"/>
        <v>334.53744319532035</v>
      </c>
      <c r="J564" s="62">
        <v>5021.5036069463495</v>
      </c>
      <c r="K564" s="63">
        <f t="shared" si="67"/>
        <v>6.6620970406662219E-2</v>
      </c>
      <c r="L564" s="61">
        <v>0.40218974014641312</v>
      </c>
      <c r="M564" s="60">
        <f t="shared" si="68"/>
        <v>10781.500364104897</v>
      </c>
      <c r="N564" s="60">
        <f t="shared" si="69"/>
        <v>718.2740166964503</v>
      </c>
      <c r="O564" s="61">
        <f t="shared" si="70"/>
        <v>0.31454518944413912</v>
      </c>
      <c r="P564" s="56">
        <f t="shared" si="71"/>
        <v>0.16804518944413913</v>
      </c>
    </row>
    <row r="565" spans="1:16">
      <c r="A565" s="56" t="s">
        <v>1145</v>
      </c>
      <c r="B565" s="57" t="s">
        <v>2577</v>
      </c>
      <c r="C565" s="58">
        <v>1515</v>
      </c>
      <c r="D565" s="59">
        <v>21882</v>
      </c>
      <c r="E565" s="56">
        <f t="shared" si="64"/>
        <v>6.9234987661091305E-2</v>
      </c>
      <c r="F565" s="60">
        <v>26807</v>
      </c>
      <c r="G565" s="60">
        <f t="shared" si="65"/>
        <v>1855.9823142308746</v>
      </c>
      <c r="H565" s="61">
        <v>0.27300000000000002</v>
      </c>
      <c r="I565" s="62">
        <f t="shared" si="66"/>
        <v>506.68317178502883</v>
      </c>
      <c r="J565" s="62">
        <v>5021.5036069463495</v>
      </c>
      <c r="K565" s="63">
        <f t="shared" si="67"/>
        <v>0.10090268004271143</v>
      </c>
      <c r="L565" s="61">
        <v>0.40218974014641312</v>
      </c>
      <c r="M565" s="60">
        <f t="shared" si="68"/>
        <v>10781.500364104897</v>
      </c>
      <c r="N565" s="60">
        <f t="shared" si="69"/>
        <v>1087.8822816196532</v>
      </c>
      <c r="O565" s="61">
        <f t="shared" si="70"/>
        <v>0.58614905609726964</v>
      </c>
      <c r="P565" s="56">
        <f t="shared" si="71"/>
        <v>0.31314905609726962</v>
      </c>
    </row>
    <row r="566" spans="1:16">
      <c r="A566" s="56" t="s">
        <v>1165</v>
      </c>
      <c r="B566" s="57" t="s">
        <v>1167</v>
      </c>
      <c r="C566" s="58">
        <v>13175</v>
      </c>
      <c r="D566" s="59">
        <v>24774</v>
      </c>
      <c r="E566" s="56">
        <f t="shared" si="64"/>
        <v>0.53180754016307419</v>
      </c>
      <c r="F566" s="60">
        <v>29373</v>
      </c>
      <c r="G566" s="60">
        <f t="shared" si="65"/>
        <v>15620.782877209978</v>
      </c>
      <c r="H566" s="61">
        <v>0.26599999999999996</v>
      </c>
      <c r="I566" s="62">
        <f t="shared" si="66"/>
        <v>4155.1282453378535</v>
      </c>
      <c r="J566" s="62">
        <v>8263.454846718334</v>
      </c>
      <c r="K566" s="63">
        <f t="shared" si="67"/>
        <v>0.50283184484126264</v>
      </c>
      <c r="L566" s="61">
        <v>0.44661606964005407</v>
      </c>
      <c r="M566" s="60">
        <f t="shared" si="68"/>
        <v>13118.453813537308</v>
      </c>
      <c r="N566" s="60">
        <f t="shared" si="69"/>
        <v>6596.3763325258615</v>
      </c>
      <c r="O566" s="61">
        <f t="shared" si="70"/>
        <v>0.42228205746010838</v>
      </c>
      <c r="P566" s="56">
        <f t="shared" si="71"/>
        <v>0.15628205746010843</v>
      </c>
    </row>
    <row r="567" spans="1:16">
      <c r="A567" s="56" t="s">
        <v>1165</v>
      </c>
      <c r="B567" s="57" t="s">
        <v>1486</v>
      </c>
      <c r="C567" s="58">
        <v>6756</v>
      </c>
      <c r="D567" s="59">
        <v>24774</v>
      </c>
      <c r="E567" s="56">
        <f t="shared" si="64"/>
        <v>0.27270525550980868</v>
      </c>
      <c r="F567" s="60">
        <v>29373</v>
      </c>
      <c r="G567" s="60">
        <f t="shared" si="65"/>
        <v>8010.17147008961</v>
      </c>
      <c r="H567" s="61">
        <v>0.27589999999999998</v>
      </c>
      <c r="I567" s="62">
        <f t="shared" si="66"/>
        <v>2210.0063085977231</v>
      </c>
      <c r="J567" s="62">
        <v>8263.454846718334</v>
      </c>
      <c r="K567" s="63">
        <f t="shared" si="67"/>
        <v>0.26744338168379816</v>
      </c>
      <c r="L567" s="61">
        <v>0.44661606964005407</v>
      </c>
      <c r="M567" s="60">
        <f t="shared" si="68"/>
        <v>13118.453813537308</v>
      </c>
      <c r="N567" s="60">
        <f t="shared" si="69"/>
        <v>3508.443650355136</v>
      </c>
      <c r="O567" s="61">
        <f t="shared" si="70"/>
        <v>0.43799857012497723</v>
      </c>
      <c r="P567" s="56">
        <f t="shared" si="71"/>
        <v>0.16209857012497725</v>
      </c>
    </row>
    <row r="568" spans="1:16">
      <c r="A568" s="56" t="s">
        <v>1165</v>
      </c>
      <c r="B568" s="57" t="s">
        <v>1490</v>
      </c>
      <c r="C568" s="58">
        <v>4843</v>
      </c>
      <c r="D568" s="59">
        <v>24774</v>
      </c>
      <c r="E568" s="56">
        <f t="shared" si="64"/>
        <v>0.19548720432711714</v>
      </c>
      <c r="F568" s="60">
        <v>29373</v>
      </c>
      <c r="G568" s="60">
        <f t="shared" si="65"/>
        <v>5742.0456527004117</v>
      </c>
      <c r="H568" s="61">
        <v>0.3306</v>
      </c>
      <c r="I568" s="62">
        <f t="shared" si="66"/>
        <v>1898.320292782756</v>
      </c>
      <c r="J568" s="62">
        <v>8263.454846718334</v>
      </c>
      <c r="K568" s="63">
        <f t="shared" si="67"/>
        <v>0.229724773474939</v>
      </c>
      <c r="L568" s="61">
        <v>0.44661606964005407</v>
      </c>
      <c r="M568" s="60">
        <f t="shared" si="68"/>
        <v>13118.453813537308</v>
      </c>
      <c r="N568" s="60">
        <f t="shared" si="69"/>
        <v>3013.6338306563075</v>
      </c>
      <c r="O568" s="61">
        <f t="shared" si="70"/>
        <v>0.52483627141470623</v>
      </c>
      <c r="P568" s="56">
        <f t="shared" si="71"/>
        <v>0.19423627141470623</v>
      </c>
    </row>
    <row r="569" spans="1:16">
      <c r="A569" s="56" t="s">
        <v>1809</v>
      </c>
      <c r="B569" s="57" t="s">
        <v>1811</v>
      </c>
      <c r="C569" s="58">
        <v>3188</v>
      </c>
      <c r="D569" s="59">
        <v>3188</v>
      </c>
      <c r="E569" s="56">
        <f t="shared" si="64"/>
        <v>1</v>
      </c>
      <c r="F569" s="60">
        <v>3797</v>
      </c>
      <c r="G569" s="60">
        <f t="shared" si="65"/>
        <v>3797</v>
      </c>
      <c r="H569" s="61">
        <v>0.15029999999999999</v>
      </c>
      <c r="I569" s="62">
        <f t="shared" si="66"/>
        <v>570.68909999999994</v>
      </c>
      <c r="J569" s="62">
        <v>570.68909999999994</v>
      </c>
      <c r="K569" s="63">
        <f t="shared" si="67"/>
        <v>1</v>
      </c>
      <c r="L569" s="61">
        <v>0.3680302628460651</v>
      </c>
      <c r="M569" s="60">
        <f t="shared" si="68"/>
        <v>1397.4109080265091</v>
      </c>
      <c r="N569" s="60">
        <f t="shared" si="69"/>
        <v>1397.4109080265091</v>
      </c>
      <c r="O569" s="61">
        <f t="shared" si="70"/>
        <v>0.3680302628460651</v>
      </c>
      <c r="P569" s="56">
        <f t="shared" si="71"/>
        <v>0.21773026284606511</v>
      </c>
    </row>
    <row r="570" spans="1:16">
      <c r="A570" s="56" t="s">
        <v>2164</v>
      </c>
      <c r="B570" s="57" t="s">
        <v>2166</v>
      </c>
      <c r="C570" s="58">
        <v>10730</v>
      </c>
      <c r="D570" s="59">
        <v>10730</v>
      </c>
      <c r="E570" s="56">
        <f t="shared" si="64"/>
        <v>1</v>
      </c>
      <c r="F570" s="60">
        <v>12908</v>
      </c>
      <c r="G570" s="60">
        <f t="shared" si="65"/>
        <v>12908</v>
      </c>
      <c r="H570" s="61">
        <v>0.16399999999999998</v>
      </c>
      <c r="I570" s="62">
        <f t="shared" si="66"/>
        <v>2116.9119999999998</v>
      </c>
      <c r="J570" s="62">
        <v>2116.9119999999998</v>
      </c>
      <c r="K570" s="63">
        <f t="shared" si="67"/>
        <v>1</v>
      </c>
      <c r="L570" s="61">
        <v>0.39174374551469526</v>
      </c>
      <c r="M570" s="60">
        <f t="shared" si="68"/>
        <v>5056.6282671036861</v>
      </c>
      <c r="N570" s="60">
        <f t="shared" si="69"/>
        <v>5056.6282671036861</v>
      </c>
      <c r="O570" s="61">
        <f t="shared" si="70"/>
        <v>0.39174374551469521</v>
      </c>
      <c r="P570" s="56">
        <f t="shared" si="71"/>
        <v>0.22774374551469523</v>
      </c>
    </row>
    <row r="571" spans="1:16">
      <c r="A571" s="56" t="s">
        <v>1572</v>
      </c>
      <c r="B571" s="57" t="s">
        <v>1574</v>
      </c>
      <c r="C571" s="58">
        <v>7359</v>
      </c>
      <c r="D571" s="59">
        <v>19008</v>
      </c>
      <c r="E571" s="56">
        <f t="shared" si="64"/>
        <v>0.38715277777777779</v>
      </c>
      <c r="F571" s="60">
        <v>22915</v>
      </c>
      <c r="G571" s="60">
        <f t="shared" si="65"/>
        <v>8871.6059027777774</v>
      </c>
      <c r="H571" s="61">
        <v>0.1537</v>
      </c>
      <c r="I571" s="62">
        <f t="shared" si="66"/>
        <v>1363.5658272569444</v>
      </c>
      <c r="J571" s="62">
        <v>3958.2436461489906</v>
      </c>
      <c r="K571" s="63">
        <f t="shared" si="67"/>
        <v>0.34448759327475187</v>
      </c>
      <c r="L571" s="61">
        <v>0.40097754297973703</v>
      </c>
      <c r="M571" s="60">
        <f t="shared" si="68"/>
        <v>9188.4003973806739</v>
      </c>
      <c r="N571" s="60">
        <f t="shared" si="69"/>
        <v>3165.289938938442</v>
      </c>
      <c r="O571" s="61">
        <f t="shared" si="70"/>
        <v>0.35678883548550799</v>
      </c>
      <c r="P571" s="56">
        <f t="shared" si="71"/>
        <v>0.20308883548550799</v>
      </c>
    </row>
    <row r="572" spans="1:16">
      <c r="A572" s="56" t="s">
        <v>1572</v>
      </c>
      <c r="B572" s="57" t="s">
        <v>2733</v>
      </c>
      <c r="C572" s="58">
        <v>1727</v>
      </c>
      <c r="D572" s="59">
        <v>19008</v>
      </c>
      <c r="E572" s="56">
        <f t="shared" si="64"/>
        <v>9.0856481481481483E-2</v>
      </c>
      <c r="F572" s="60">
        <v>22915</v>
      </c>
      <c r="G572" s="60">
        <f t="shared" si="65"/>
        <v>2081.9762731481483</v>
      </c>
      <c r="H572" s="61">
        <v>0.13720000000000002</v>
      </c>
      <c r="I572" s="62">
        <f t="shared" si="66"/>
        <v>285.64714467592597</v>
      </c>
      <c r="J572" s="62">
        <v>3958.2436461489906</v>
      </c>
      <c r="K572" s="63">
        <f t="shared" si="67"/>
        <v>7.2165124285321486E-2</v>
      </c>
      <c r="L572" s="61">
        <v>0.40097754297973703</v>
      </c>
      <c r="M572" s="60">
        <f t="shared" si="68"/>
        <v>9188.4003973806739</v>
      </c>
      <c r="N572" s="60">
        <f t="shared" si="69"/>
        <v>663.08205666027368</v>
      </c>
      <c r="O572" s="61">
        <f t="shared" si="70"/>
        <v>0.31848684598966626</v>
      </c>
      <c r="P572" s="56">
        <f t="shared" si="71"/>
        <v>0.18128684598966624</v>
      </c>
    </row>
    <row r="573" spans="1:16">
      <c r="A573" s="56" t="s">
        <v>1572</v>
      </c>
      <c r="B573" s="57" t="s">
        <v>2660</v>
      </c>
      <c r="C573" s="58">
        <v>2208</v>
      </c>
      <c r="D573" s="59">
        <v>19008</v>
      </c>
      <c r="E573" s="56">
        <f t="shared" si="64"/>
        <v>0.11616161616161616</v>
      </c>
      <c r="F573" s="60">
        <v>22915</v>
      </c>
      <c r="G573" s="60">
        <f t="shared" si="65"/>
        <v>2661.8434343434342</v>
      </c>
      <c r="H573" s="61">
        <v>0.1467</v>
      </c>
      <c r="I573" s="62">
        <f t="shared" si="66"/>
        <v>390.49243181818179</v>
      </c>
      <c r="J573" s="62">
        <v>3958.2436461489906</v>
      </c>
      <c r="K573" s="63">
        <f t="shared" si="67"/>
        <v>9.865295487762489E-2</v>
      </c>
      <c r="L573" s="61">
        <v>0.40097754297973703</v>
      </c>
      <c r="M573" s="60">
        <f t="shared" si="68"/>
        <v>9188.4003973806739</v>
      </c>
      <c r="N573" s="60">
        <f t="shared" si="69"/>
        <v>906.46284980034625</v>
      </c>
      <c r="O573" s="61">
        <f t="shared" si="70"/>
        <v>0.3405395066084842</v>
      </c>
      <c r="P573" s="56">
        <f t="shared" si="71"/>
        <v>0.1938395066084842</v>
      </c>
    </row>
    <row r="574" spans="1:16">
      <c r="A574" s="56" t="s">
        <v>1572</v>
      </c>
      <c r="B574" s="57" t="s">
        <v>1790</v>
      </c>
      <c r="C574" s="58">
        <v>3415</v>
      </c>
      <c r="D574" s="59">
        <v>19008</v>
      </c>
      <c r="E574" s="56">
        <f t="shared" si="64"/>
        <v>0.17966119528619529</v>
      </c>
      <c r="F574" s="60">
        <v>22915</v>
      </c>
      <c r="G574" s="60">
        <f t="shared" si="65"/>
        <v>4116.9362899831649</v>
      </c>
      <c r="H574" s="61">
        <v>0.18730000000000002</v>
      </c>
      <c r="I574" s="62">
        <f t="shared" si="66"/>
        <v>771.10216711384692</v>
      </c>
      <c r="J574" s="62">
        <v>3958.2436461489906</v>
      </c>
      <c r="K574" s="63">
        <f t="shared" si="67"/>
        <v>0.19480917195788564</v>
      </c>
      <c r="L574" s="61">
        <v>0.40097754297973703</v>
      </c>
      <c r="M574" s="60">
        <f t="shared" si="68"/>
        <v>9188.4003973806739</v>
      </c>
      <c r="N574" s="60">
        <f t="shared" si="69"/>
        <v>1789.9846730312363</v>
      </c>
      <c r="O574" s="61">
        <f t="shared" si="70"/>
        <v>0.43478561409522226</v>
      </c>
      <c r="P574" s="56">
        <f t="shared" si="71"/>
        <v>0.24748561409522224</v>
      </c>
    </row>
    <row r="575" spans="1:16">
      <c r="A575" s="56" t="s">
        <v>1572</v>
      </c>
      <c r="B575" s="57" t="s">
        <v>1711</v>
      </c>
      <c r="C575" s="58">
        <v>4299</v>
      </c>
      <c r="D575" s="59">
        <v>19008</v>
      </c>
      <c r="E575" s="56">
        <f t="shared" si="64"/>
        <v>0.22616792929292928</v>
      </c>
      <c r="F575" s="60">
        <v>22915</v>
      </c>
      <c r="G575" s="60">
        <f t="shared" si="65"/>
        <v>5182.6380997474744</v>
      </c>
      <c r="H575" s="61">
        <v>0.22140000000000001</v>
      </c>
      <c r="I575" s="62">
        <f t="shared" si="66"/>
        <v>1147.436075284091</v>
      </c>
      <c r="J575" s="62">
        <v>3958.2436461489906</v>
      </c>
      <c r="K575" s="63">
        <f t="shared" si="67"/>
        <v>0.28988515560441597</v>
      </c>
      <c r="L575" s="61">
        <v>0.40097754297973703</v>
      </c>
      <c r="M575" s="60">
        <f t="shared" si="68"/>
        <v>9188.4003973806739</v>
      </c>
      <c r="N575" s="60">
        <f t="shared" si="69"/>
        <v>2663.580878950374</v>
      </c>
      <c r="O575" s="61">
        <f t="shared" si="70"/>
        <v>0.51394305905329518</v>
      </c>
      <c r="P575" s="56">
        <f t="shared" si="71"/>
        <v>0.29254305905329514</v>
      </c>
    </row>
    <row r="576" spans="1:16">
      <c r="A576" s="56" t="s">
        <v>1348</v>
      </c>
      <c r="B576" s="57" t="s">
        <v>1350</v>
      </c>
      <c r="C576" s="58">
        <v>16360</v>
      </c>
      <c r="D576" s="59">
        <v>20128</v>
      </c>
      <c r="E576" s="56">
        <f t="shared" si="64"/>
        <v>0.81279809220985688</v>
      </c>
      <c r="F576" s="60">
        <v>24413</v>
      </c>
      <c r="G576" s="60">
        <f t="shared" si="65"/>
        <v>19842.839825119238</v>
      </c>
      <c r="H576" s="61">
        <v>0.12050000000000001</v>
      </c>
      <c r="I576" s="62">
        <f t="shared" si="66"/>
        <v>2391.0621989268684</v>
      </c>
      <c r="J576" s="62">
        <v>2824.7703995230527</v>
      </c>
      <c r="K576" s="63">
        <f t="shared" si="67"/>
        <v>0.84646249455551725</v>
      </c>
      <c r="L576" s="61">
        <v>0.36535208339161074</v>
      </c>
      <c r="M576" s="60">
        <f t="shared" si="68"/>
        <v>8919.3404118393937</v>
      </c>
      <c r="N576" s="60">
        <f t="shared" si="69"/>
        <v>7549.8871347954082</v>
      </c>
      <c r="O576" s="61">
        <f t="shared" si="70"/>
        <v>0.38048420494922985</v>
      </c>
      <c r="P576" s="56">
        <f t="shared" si="71"/>
        <v>0.25998420494922986</v>
      </c>
    </row>
    <row r="577" spans="1:16">
      <c r="A577" s="56" t="s">
        <v>1348</v>
      </c>
      <c r="B577" s="57" t="s">
        <v>1858</v>
      </c>
      <c r="C577" s="58">
        <v>3768</v>
      </c>
      <c r="D577" s="59">
        <v>20128</v>
      </c>
      <c r="E577" s="56">
        <f t="shared" si="64"/>
        <v>0.18720190779014309</v>
      </c>
      <c r="F577" s="60">
        <v>24413</v>
      </c>
      <c r="G577" s="60">
        <f t="shared" si="65"/>
        <v>4570.1601748807634</v>
      </c>
      <c r="H577" s="61">
        <v>9.4899999999999998E-2</v>
      </c>
      <c r="I577" s="62">
        <f t="shared" si="66"/>
        <v>433.70820059618444</v>
      </c>
      <c r="J577" s="62">
        <v>2824.7703995230527</v>
      </c>
      <c r="K577" s="63">
        <f t="shared" si="67"/>
        <v>0.15353750544448275</v>
      </c>
      <c r="L577" s="61">
        <v>0.36535208339161074</v>
      </c>
      <c r="M577" s="60">
        <f t="shared" si="68"/>
        <v>8919.3404118393937</v>
      </c>
      <c r="N577" s="60">
        <f t="shared" si="69"/>
        <v>1369.453277043986</v>
      </c>
      <c r="O577" s="61">
        <f t="shared" si="70"/>
        <v>0.29965104605545151</v>
      </c>
      <c r="P577" s="56">
        <f t="shared" si="71"/>
        <v>0.20475104605545152</v>
      </c>
    </row>
    <row r="578" spans="1:16">
      <c r="A578" s="56" t="s">
        <v>1509</v>
      </c>
      <c r="B578" s="57" t="s">
        <v>1511</v>
      </c>
      <c r="C578" s="58">
        <v>18037</v>
      </c>
      <c r="D578" s="59">
        <v>18037</v>
      </c>
      <c r="E578" s="56">
        <f t="shared" ref="E578:E641" si="72">C578/D578</f>
        <v>1</v>
      </c>
      <c r="F578" s="60">
        <v>23205</v>
      </c>
      <c r="G578" s="60">
        <f t="shared" ref="G578:G641" si="73">E578*F578</f>
        <v>23205</v>
      </c>
      <c r="H578" s="61">
        <v>0.12529999999999999</v>
      </c>
      <c r="I578" s="62">
        <f t="shared" ref="I578:I641" si="74">G578*H578</f>
        <v>2907.5864999999999</v>
      </c>
      <c r="J578" s="62">
        <v>2907.5864999999999</v>
      </c>
      <c r="K578" s="63">
        <f t="shared" ref="K578:K641" si="75">I578/J578</f>
        <v>1</v>
      </c>
      <c r="L578" s="61">
        <v>0.3737090781441389</v>
      </c>
      <c r="M578" s="60">
        <f t="shared" ref="M578:M641" si="76">L578*F578</f>
        <v>8671.9191583347438</v>
      </c>
      <c r="N578" s="60">
        <f t="shared" ref="N578:N641" si="77">M578*K578</f>
        <v>8671.9191583347438</v>
      </c>
      <c r="O578" s="61">
        <f t="shared" ref="O578:O641" si="78">N578/G578</f>
        <v>0.37370907814413895</v>
      </c>
      <c r="P578" s="56">
        <f t="shared" ref="P578:P641" si="79">O578-H578</f>
        <v>0.24840907814413896</v>
      </c>
    </row>
    <row r="579" spans="1:16">
      <c r="A579" s="56" t="s">
        <v>1118</v>
      </c>
      <c r="B579" s="57" t="s">
        <v>1119</v>
      </c>
      <c r="C579" s="58">
        <v>22370</v>
      </c>
      <c r="D579" s="59">
        <v>55840</v>
      </c>
      <c r="E579" s="56">
        <f t="shared" si="72"/>
        <v>0.40060888252148996</v>
      </c>
      <c r="F579" s="60">
        <v>70018</v>
      </c>
      <c r="G579" s="60">
        <f t="shared" si="73"/>
        <v>28049.832736389682</v>
      </c>
      <c r="H579" s="61">
        <v>0.1731</v>
      </c>
      <c r="I579" s="62">
        <f t="shared" si="74"/>
        <v>4855.4260466690539</v>
      </c>
      <c r="J579" s="62">
        <v>13528.550565662605</v>
      </c>
      <c r="K579" s="63">
        <f t="shared" si="75"/>
        <v>0.35890216199456126</v>
      </c>
      <c r="L579" s="61">
        <v>0.4254673095482091</v>
      </c>
      <c r="M579" s="60">
        <f t="shared" si="76"/>
        <v>29790.370079946504</v>
      </c>
      <c r="N579" s="60">
        <f t="shared" si="77"/>
        <v>10691.828228310891</v>
      </c>
      <c r="O579" s="61">
        <f t="shared" si="78"/>
        <v>0.38117261977252864</v>
      </c>
      <c r="P579" s="56">
        <f t="shared" si="79"/>
        <v>0.20807261977252864</v>
      </c>
    </row>
    <row r="580" spans="1:16">
      <c r="A580" s="56" t="s">
        <v>1118</v>
      </c>
      <c r="B580" s="57" t="s">
        <v>2216</v>
      </c>
      <c r="C580" s="58">
        <v>8388</v>
      </c>
      <c r="D580" s="59">
        <v>55840</v>
      </c>
      <c r="E580" s="56">
        <f t="shared" si="72"/>
        <v>0.15021489971346705</v>
      </c>
      <c r="F580" s="60">
        <v>70018</v>
      </c>
      <c r="G580" s="60">
        <f t="shared" si="73"/>
        <v>10517.746848137536</v>
      </c>
      <c r="H580" s="61">
        <v>0.19979999999999998</v>
      </c>
      <c r="I580" s="62">
        <f t="shared" si="74"/>
        <v>2101.4458202578794</v>
      </c>
      <c r="J580" s="62">
        <v>13528.550565662605</v>
      </c>
      <c r="K580" s="63">
        <f t="shared" si="75"/>
        <v>0.15533414389503405</v>
      </c>
      <c r="L580" s="61">
        <v>0.4254673095482091</v>
      </c>
      <c r="M580" s="60">
        <f t="shared" si="76"/>
        <v>29790.370079946504</v>
      </c>
      <c r="N580" s="60">
        <f t="shared" si="77"/>
        <v>4627.4616326847272</v>
      </c>
      <c r="O580" s="61">
        <f t="shared" si="78"/>
        <v>0.43996700999740734</v>
      </c>
      <c r="P580" s="56">
        <f t="shared" si="79"/>
        <v>0.24016700999740737</v>
      </c>
    </row>
    <row r="581" spans="1:16">
      <c r="A581" s="56" t="s">
        <v>1118</v>
      </c>
      <c r="B581" s="57" t="s">
        <v>2333</v>
      </c>
      <c r="C581" s="58">
        <v>4284</v>
      </c>
      <c r="D581" s="59">
        <v>55840</v>
      </c>
      <c r="E581" s="56">
        <f t="shared" si="72"/>
        <v>7.6719197707736386E-2</v>
      </c>
      <c r="F581" s="60">
        <v>70018</v>
      </c>
      <c r="G581" s="60">
        <f t="shared" si="73"/>
        <v>5371.7247851002867</v>
      </c>
      <c r="H581" s="61">
        <v>0.29729999999999995</v>
      </c>
      <c r="I581" s="62">
        <f t="shared" si="74"/>
        <v>1597.0137786103151</v>
      </c>
      <c r="J581" s="62">
        <v>13528.550565662605</v>
      </c>
      <c r="K581" s="63">
        <f t="shared" si="75"/>
        <v>0.11804766304113645</v>
      </c>
      <c r="L581" s="61">
        <v>0.4254673095482091</v>
      </c>
      <c r="M581" s="60">
        <f t="shared" si="76"/>
        <v>29790.370079946504</v>
      </c>
      <c r="N581" s="60">
        <f t="shared" si="77"/>
        <v>3516.6835690682783</v>
      </c>
      <c r="O581" s="61">
        <f t="shared" si="78"/>
        <v>0.65466562598713329</v>
      </c>
      <c r="P581" s="56">
        <f t="shared" si="79"/>
        <v>0.35736562598713334</v>
      </c>
    </row>
    <row r="582" spans="1:16">
      <c r="A582" s="56" t="s">
        <v>1118</v>
      </c>
      <c r="B582" s="57" t="s">
        <v>2586</v>
      </c>
      <c r="C582" s="58">
        <v>1709</v>
      </c>
      <c r="D582" s="59">
        <v>55840</v>
      </c>
      <c r="E582" s="56">
        <f t="shared" si="72"/>
        <v>3.0605300859598852E-2</v>
      </c>
      <c r="F582" s="60">
        <v>70018</v>
      </c>
      <c r="G582" s="60">
        <f t="shared" si="73"/>
        <v>2142.9219555873924</v>
      </c>
      <c r="H582" s="61">
        <v>0.254</v>
      </c>
      <c r="I582" s="62">
        <f t="shared" si="74"/>
        <v>544.30217671919763</v>
      </c>
      <c r="J582" s="62">
        <v>13528.550565662605</v>
      </c>
      <c r="K582" s="63">
        <f t="shared" si="75"/>
        <v>4.023359147584623E-2</v>
      </c>
      <c r="L582" s="61">
        <v>0.4254673095482091</v>
      </c>
      <c r="M582" s="60">
        <f t="shared" si="76"/>
        <v>29790.370079946504</v>
      </c>
      <c r="N582" s="60">
        <f t="shared" si="77"/>
        <v>1198.5735797108402</v>
      </c>
      <c r="O582" s="61">
        <f t="shared" si="78"/>
        <v>0.55931742011682428</v>
      </c>
      <c r="P582" s="56">
        <f t="shared" si="79"/>
        <v>0.30531742011682428</v>
      </c>
    </row>
    <row r="583" spans="1:16">
      <c r="A583" s="56" t="s">
        <v>1118</v>
      </c>
      <c r="B583" s="57" t="s">
        <v>2368</v>
      </c>
      <c r="C583" s="58">
        <v>3516</v>
      </c>
      <c r="D583" s="59">
        <v>55840</v>
      </c>
      <c r="E583" s="56">
        <f t="shared" si="72"/>
        <v>6.2965616045845274E-2</v>
      </c>
      <c r="F583" s="60">
        <v>70018</v>
      </c>
      <c r="G583" s="60">
        <f t="shared" si="73"/>
        <v>4408.7265042979943</v>
      </c>
      <c r="H583" s="61">
        <v>0.32679999999999998</v>
      </c>
      <c r="I583" s="62">
        <f t="shared" si="74"/>
        <v>1440.7718216045844</v>
      </c>
      <c r="J583" s="62">
        <v>13528.550565662605</v>
      </c>
      <c r="K583" s="63">
        <f t="shared" si="75"/>
        <v>0.10649860933819985</v>
      </c>
      <c r="L583" s="61">
        <v>0.4254673095482091</v>
      </c>
      <c r="M583" s="60">
        <f t="shared" si="76"/>
        <v>29790.370079946504</v>
      </c>
      <c r="N583" s="60">
        <f t="shared" si="77"/>
        <v>3172.6329851846203</v>
      </c>
      <c r="O583" s="61">
        <f t="shared" si="78"/>
        <v>0.71962572005581948</v>
      </c>
      <c r="P583" s="56">
        <f t="shared" si="79"/>
        <v>0.39282572005581951</v>
      </c>
    </row>
    <row r="584" spans="1:16">
      <c r="A584" s="56" t="s">
        <v>1118</v>
      </c>
      <c r="B584" s="57" t="s">
        <v>1520</v>
      </c>
      <c r="C584" s="58">
        <v>15573</v>
      </c>
      <c r="D584" s="59">
        <v>55840</v>
      </c>
      <c r="E584" s="56">
        <f t="shared" si="72"/>
        <v>0.27888610315186246</v>
      </c>
      <c r="F584" s="60">
        <v>70018</v>
      </c>
      <c r="G584" s="60">
        <f t="shared" si="73"/>
        <v>19527.047170487105</v>
      </c>
      <c r="H584" s="61">
        <v>0.15310000000000001</v>
      </c>
      <c r="I584" s="62">
        <f t="shared" si="74"/>
        <v>2989.5909218015759</v>
      </c>
      <c r="J584" s="62">
        <v>13528.550565662605</v>
      </c>
      <c r="K584" s="63">
        <f t="shared" si="75"/>
        <v>0.22098383025522225</v>
      </c>
      <c r="L584" s="61">
        <v>0.4254673095482091</v>
      </c>
      <c r="M584" s="60">
        <f t="shared" si="76"/>
        <v>29790.370079946504</v>
      </c>
      <c r="N584" s="60">
        <f t="shared" si="77"/>
        <v>6583.1900849871499</v>
      </c>
      <c r="O584" s="61">
        <f t="shared" si="78"/>
        <v>0.33713187803104649</v>
      </c>
      <c r="P584" s="56">
        <f t="shared" si="79"/>
        <v>0.18403187803104648</v>
      </c>
    </row>
    <row r="585" spans="1:16">
      <c r="A585" s="56" t="s">
        <v>1031</v>
      </c>
      <c r="B585" s="57" t="s">
        <v>2476</v>
      </c>
      <c r="C585" s="58">
        <v>2045</v>
      </c>
      <c r="D585" s="59">
        <v>38455</v>
      </c>
      <c r="E585" s="56">
        <f t="shared" si="72"/>
        <v>5.317904043687427E-2</v>
      </c>
      <c r="F585" s="60">
        <v>70018</v>
      </c>
      <c r="G585" s="60">
        <f t="shared" si="73"/>
        <v>3723.4900533090627</v>
      </c>
      <c r="H585" s="61">
        <v>0.1356</v>
      </c>
      <c r="I585" s="62">
        <f t="shared" si="74"/>
        <v>504.90525122870889</v>
      </c>
      <c r="J585" s="62">
        <v>8069.7530272370304</v>
      </c>
      <c r="K585" s="63">
        <f t="shared" si="75"/>
        <v>6.2567621279678909E-2</v>
      </c>
      <c r="L585" s="61">
        <v>0.35954090173625625</v>
      </c>
      <c r="M585" s="60">
        <f t="shared" si="76"/>
        <v>25174.33485776919</v>
      </c>
      <c r="N585" s="60">
        <f t="shared" si="77"/>
        <v>1575.0982493487222</v>
      </c>
      <c r="O585" s="61">
        <f t="shared" si="78"/>
        <v>0.42301663944259327</v>
      </c>
      <c r="P585" s="56">
        <f t="shared" si="79"/>
        <v>0.28741663944259327</v>
      </c>
    </row>
    <row r="586" spans="1:16">
      <c r="A586" s="56" t="s">
        <v>1031</v>
      </c>
      <c r="B586" s="57" t="s">
        <v>1541</v>
      </c>
      <c r="C586" s="58">
        <v>16280</v>
      </c>
      <c r="D586" s="59">
        <v>38455</v>
      </c>
      <c r="E586" s="56">
        <f t="shared" si="72"/>
        <v>0.42335196983487194</v>
      </c>
      <c r="F586" s="60">
        <v>70018</v>
      </c>
      <c r="G586" s="60">
        <f t="shared" si="73"/>
        <v>29642.258223898065</v>
      </c>
      <c r="H586" s="61">
        <v>8.879999999999999E-2</v>
      </c>
      <c r="I586" s="62">
        <f t="shared" si="74"/>
        <v>2632.2325302821478</v>
      </c>
      <c r="J586" s="62">
        <v>8069.7530272370304</v>
      </c>
      <c r="K586" s="63">
        <f t="shared" si="75"/>
        <v>0.32618501723631893</v>
      </c>
      <c r="L586" s="61">
        <v>0.35954090173625625</v>
      </c>
      <c r="M586" s="60">
        <f t="shared" si="76"/>
        <v>25174.33485776919</v>
      </c>
      <c r="N586" s="60">
        <f t="shared" si="77"/>
        <v>8211.4908494943083</v>
      </c>
      <c r="O586" s="61">
        <f t="shared" si="78"/>
        <v>0.27701974618364511</v>
      </c>
      <c r="P586" s="56">
        <f t="shared" si="79"/>
        <v>0.18821974618364512</v>
      </c>
    </row>
    <row r="587" spans="1:16">
      <c r="A587" s="56" t="s">
        <v>1031</v>
      </c>
      <c r="B587" s="57" t="s">
        <v>2653</v>
      </c>
      <c r="C587" s="58">
        <v>1979</v>
      </c>
      <c r="D587" s="59">
        <v>38455</v>
      </c>
      <c r="E587" s="56">
        <f t="shared" si="72"/>
        <v>5.1462748667273434E-2</v>
      </c>
      <c r="F587" s="60">
        <v>70018</v>
      </c>
      <c r="G587" s="60">
        <f t="shared" si="73"/>
        <v>3603.3187361851515</v>
      </c>
      <c r="H587" s="61">
        <v>0.1032</v>
      </c>
      <c r="I587" s="62">
        <f t="shared" si="74"/>
        <v>371.86249357430762</v>
      </c>
      <c r="J587" s="62">
        <v>8069.7530272370304</v>
      </c>
      <c r="K587" s="63">
        <f t="shared" si="75"/>
        <v>4.6081025320006366E-2</v>
      </c>
      <c r="L587" s="61">
        <v>0.35954090173625625</v>
      </c>
      <c r="M587" s="60">
        <f t="shared" si="76"/>
        <v>25174.33485776919</v>
      </c>
      <c r="N587" s="60">
        <f t="shared" si="77"/>
        <v>1160.0591619951808</v>
      </c>
      <c r="O587" s="61">
        <f t="shared" si="78"/>
        <v>0.32194186718639839</v>
      </c>
      <c r="P587" s="56">
        <f t="shared" si="79"/>
        <v>0.21874186718639838</v>
      </c>
    </row>
    <row r="588" spans="1:16">
      <c r="A588" s="56" t="s">
        <v>1031</v>
      </c>
      <c r="B588" s="57" t="s">
        <v>1032</v>
      </c>
      <c r="C588" s="58">
        <v>18151</v>
      </c>
      <c r="D588" s="59">
        <v>38455</v>
      </c>
      <c r="E588" s="56">
        <f t="shared" si="72"/>
        <v>0.47200624106098038</v>
      </c>
      <c r="F588" s="60">
        <v>70018</v>
      </c>
      <c r="G588" s="60">
        <f t="shared" si="73"/>
        <v>33048.932986607724</v>
      </c>
      <c r="H588" s="61">
        <v>0.13800000000000001</v>
      </c>
      <c r="I588" s="62">
        <f t="shared" si="74"/>
        <v>4560.7527521518659</v>
      </c>
      <c r="J588" s="62">
        <v>8069.7530272370304</v>
      </c>
      <c r="K588" s="63">
        <f t="shared" si="75"/>
        <v>0.56516633616399581</v>
      </c>
      <c r="L588" s="61">
        <v>0.35954090173625625</v>
      </c>
      <c r="M588" s="60">
        <f t="shared" si="76"/>
        <v>25174.33485776919</v>
      </c>
      <c r="N588" s="60">
        <f t="shared" si="77"/>
        <v>14227.68659693098</v>
      </c>
      <c r="O588" s="61">
        <f t="shared" si="78"/>
        <v>0.43050365960971881</v>
      </c>
      <c r="P588" s="56">
        <f t="shared" si="79"/>
        <v>0.2925036596097188</v>
      </c>
    </row>
    <row r="589" spans="1:16">
      <c r="A589" s="56" t="s">
        <v>868</v>
      </c>
      <c r="B589" s="57" t="s">
        <v>870</v>
      </c>
      <c r="C589" s="58">
        <v>16829</v>
      </c>
      <c r="D589" s="59">
        <v>34030</v>
      </c>
      <c r="E589" s="56">
        <f t="shared" si="72"/>
        <v>0.49453423449897149</v>
      </c>
      <c r="F589" s="60">
        <v>39570</v>
      </c>
      <c r="G589" s="60">
        <f t="shared" si="73"/>
        <v>19568.719659124301</v>
      </c>
      <c r="H589" s="61">
        <v>0.24310000000000004</v>
      </c>
      <c r="I589" s="62">
        <f t="shared" si="74"/>
        <v>4757.1557491331187</v>
      </c>
      <c r="J589" s="62">
        <v>11705.969495210111</v>
      </c>
      <c r="K589" s="63">
        <f t="shared" si="75"/>
        <v>0.4063871643506049</v>
      </c>
      <c r="L589" s="61">
        <v>0.44107559211387515</v>
      </c>
      <c r="M589" s="60">
        <f t="shared" si="76"/>
        <v>17453.361179946041</v>
      </c>
      <c r="N589" s="60">
        <f t="shared" si="77"/>
        <v>7092.8219583051996</v>
      </c>
      <c r="O589" s="61">
        <f t="shared" si="78"/>
        <v>0.36245712963638027</v>
      </c>
      <c r="P589" s="56">
        <f t="shared" si="79"/>
        <v>0.11935712963638023</v>
      </c>
    </row>
    <row r="590" spans="1:16">
      <c r="A590" s="56" t="s">
        <v>868</v>
      </c>
      <c r="B590" s="57" t="s">
        <v>1701</v>
      </c>
      <c r="C590" s="58">
        <v>8820</v>
      </c>
      <c r="D590" s="59">
        <v>34030</v>
      </c>
      <c r="E590" s="56">
        <f t="shared" si="72"/>
        <v>0.2591830737584484</v>
      </c>
      <c r="F590" s="60">
        <v>39570</v>
      </c>
      <c r="G590" s="60">
        <f t="shared" si="73"/>
        <v>10255.874228621804</v>
      </c>
      <c r="H590" s="61">
        <v>0.33909999999999996</v>
      </c>
      <c r="I590" s="62">
        <f t="shared" si="74"/>
        <v>3477.7669509256534</v>
      </c>
      <c r="J590" s="62">
        <v>11705.969495210111</v>
      </c>
      <c r="K590" s="63">
        <f t="shared" si="75"/>
        <v>0.29709345751743998</v>
      </c>
      <c r="L590" s="61">
        <v>0.44107559211387515</v>
      </c>
      <c r="M590" s="60">
        <f t="shared" si="76"/>
        <v>17453.361179946041</v>
      </c>
      <c r="N590" s="60">
        <f t="shared" si="77"/>
        <v>5185.2794182508351</v>
      </c>
      <c r="O590" s="61">
        <f t="shared" si="78"/>
        <v>0.50559116684367134</v>
      </c>
      <c r="P590" s="56">
        <f t="shared" si="79"/>
        <v>0.16649116684367138</v>
      </c>
    </row>
    <row r="591" spans="1:16">
      <c r="A591" s="56" t="s">
        <v>868</v>
      </c>
      <c r="B591" s="57" t="s">
        <v>1852</v>
      </c>
      <c r="C591" s="58">
        <v>4302</v>
      </c>
      <c r="D591" s="59">
        <v>34030</v>
      </c>
      <c r="E591" s="56">
        <f t="shared" si="72"/>
        <v>0.12641786658830445</v>
      </c>
      <c r="F591" s="60">
        <v>39570</v>
      </c>
      <c r="G591" s="60">
        <f t="shared" si="73"/>
        <v>5002.3549808992075</v>
      </c>
      <c r="H591" s="61">
        <v>0.35700000000000004</v>
      </c>
      <c r="I591" s="62">
        <f t="shared" si="74"/>
        <v>1785.8407281810173</v>
      </c>
      <c r="J591" s="62">
        <v>11705.969495210111</v>
      </c>
      <c r="K591" s="63">
        <f t="shared" si="75"/>
        <v>0.15255812249568512</v>
      </c>
      <c r="L591" s="61">
        <v>0.44107559211387515</v>
      </c>
      <c r="M591" s="60">
        <f t="shared" si="76"/>
        <v>17453.361179946041</v>
      </c>
      <c r="N591" s="60">
        <f t="shared" si="77"/>
        <v>2662.6520128516436</v>
      </c>
      <c r="O591" s="61">
        <f t="shared" si="78"/>
        <v>0.53227970086461429</v>
      </c>
      <c r="P591" s="56">
        <f t="shared" si="79"/>
        <v>0.17527970086461425</v>
      </c>
    </row>
    <row r="592" spans="1:16">
      <c r="A592" s="56" t="s">
        <v>868</v>
      </c>
      <c r="B592" s="57" t="s">
        <v>2364</v>
      </c>
      <c r="C592" s="58">
        <v>4079</v>
      </c>
      <c r="D592" s="59">
        <v>34030</v>
      </c>
      <c r="E592" s="56">
        <f t="shared" si="72"/>
        <v>0.11986482515427564</v>
      </c>
      <c r="F592" s="60">
        <v>39570</v>
      </c>
      <c r="G592" s="60">
        <f t="shared" si="73"/>
        <v>4743.0511313546867</v>
      </c>
      <c r="H592" s="61">
        <v>0.3553</v>
      </c>
      <c r="I592" s="62">
        <f t="shared" si="74"/>
        <v>1685.2060669703203</v>
      </c>
      <c r="J592" s="62">
        <v>11705.969495210111</v>
      </c>
      <c r="K592" s="63">
        <f t="shared" si="75"/>
        <v>0.14396125563626991</v>
      </c>
      <c r="L592" s="61">
        <v>0.44107559211387515</v>
      </c>
      <c r="M592" s="60">
        <f t="shared" si="76"/>
        <v>17453.361179946041</v>
      </c>
      <c r="N592" s="60">
        <f t="shared" si="77"/>
        <v>2512.6077905383613</v>
      </c>
      <c r="O592" s="61">
        <f t="shared" si="78"/>
        <v>0.52974503562240172</v>
      </c>
      <c r="P592" s="56">
        <f t="shared" si="79"/>
        <v>0.17444503562240171</v>
      </c>
    </row>
    <row r="593" spans="1:16">
      <c r="A593" s="56" t="s">
        <v>1609</v>
      </c>
      <c r="B593" s="57" t="s">
        <v>1611</v>
      </c>
      <c r="C593" s="58">
        <v>7280</v>
      </c>
      <c r="D593" s="59">
        <v>11162</v>
      </c>
      <c r="E593" s="56">
        <f t="shared" si="72"/>
        <v>0.65221286507794307</v>
      </c>
      <c r="F593" s="60">
        <v>13358</v>
      </c>
      <c r="G593" s="60">
        <f t="shared" si="73"/>
        <v>8712.2594517111629</v>
      </c>
      <c r="H593" s="61">
        <v>0.19099999999999998</v>
      </c>
      <c r="I593" s="62">
        <f t="shared" si="74"/>
        <v>1664.041555276832</v>
      </c>
      <c r="J593" s="62">
        <v>2434.3053381831214</v>
      </c>
      <c r="K593" s="63">
        <f t="shared" si="75"/>
        <v>0.68357963529703025</v>
      </c>
      <c r="L593" s="61">
        <v>0.43937373894883724</v>
      </c>
      <c r="M593" s="60">
        <f t="shared" si="76"/>
        <v>5869.1544048785681</v>
      </c>
      <c r="N593" s="60">
        <f t="shared" si="77"/>
        <v>4012.0344275888501</v>
      </c>
      <c r="O593" s="61">
        <f t="shared" si="78"/>
        <v>0.46050447072037692</v>
      </c>
      <c r="P593" s="56">
        <f t="shared" si="79"/>
        <v>0.26950447072037698</v>
      </c>
    </row>
    <row r="594" spans="1:16">
      <c r="A594" s="56" t="s">
        <v>1609</v>
      </c>
      <c r="B594" s="57" t="s">
        <v>1807</v>
      </c>
      <c r="C594" s="58">
        <v>3882</v>
      </c>
      <c r="D594" s="59">
        <v>11162</v>
      </c>
      <c r="E594" s="56">
        <f t="shared" si="72"/>
        <v>0.34778713492205698</v>
      </c>
      <c r="F594" s="60">
        <v>13358</v>
      </c>
      <c r="G594" s="60">
        <f t="shared" si="73"/>
        <v>4645.7405482888371</v>
      </c>
      <c r="H594" s="61">
        <v>0.16580000000000003</v>
      </c>
      <c r="I594" s="62">
        <f t="shared" si="74"/>
        <v>770.26378290628929</v>
      </c>
      <c r="J594" s="62">
        <v>2434.3053381831214</v>
      </c>
      <c r="K594" s="63">
        <f t="shared" si="75"/>
        <v>0.31642036470296969</v>
      </c>
      <c r="L594" s="61">
        <v>0.43937373894883724</v>
      </c>
      <c r="M594" s="60">
        <f t="shared" si="76"/>
        <v>5869.1544048785681</v>
      </c>
      <c r="N594" s="60">
        <f t="shared" si="77"/>
        <v>1857.1199772897176</v>
      </c>
      <c r="O594" s="61">
        <f t="shared" si="78"/>
        <v>0.39974681280334295</v>
      </c>
      <c r="P594" s="56">
        <f t="shared" si="79"/>
        <v>0.23394681280334292</v>
      </c>
    </row>
    <row r="595" spans="1:16">
      <c r="A595" s="56" t="s">
        <v>656</v>
      </c>
      <c r="B595" s="57" t="s">
        <v>658</v>
      </c>
      <c r="C595" s="58">
        <v>27948</v>
      </c>
      <c r="D595" s="59">
        <v>87371</v>
      </c>
      <c r="E595" s="56">
        <f t="shared" si="72"/>
        <v>0.31987730482654425</v>
      </c>
      <c r="F595" s="60">
        <v>98967</v>
      </c>
      <c r="G595" s="60">
        <f t="shared" si="73"/>
        <v>31657.297226768605</v>
      </c>
      <c r="H595" s="61">
        <v>0.31290000000000001</v>
      </c>
      <c r="I595" s="62">
        <f t="shared" si="74"/>
        <v>9905.5683022558969</v>
      </c>
      <c r="J595" s="62">
        <v>37070.031164543158</v>
      </c>
      <c r="K595" s="63">
        <f t="shared" si="75"/>
        <v>0.26721230036974991</v>
      </c>
      <c r="L595" s="61">
        <v>0.49601260656422075</v>
      </c>
      <c r="M595" s="60">
        <f t="shared" si="76"/>
        <v>49088.879633841236</v>
      </c>
      <c r="N595" s="60">
        <f t="shared" si="77"/>
        <v>13117.152449532483</v>
      </c>
      <c r="O595" s="61">
        <f t="shared" si="78"/>
        <v>0.41434846302801087</v>
      </c>
      <c r="P595" s="56">
        <f t="shared" si="79"/>
        <v>0.10144846302801086</v>
      </c>
    </row>
    <row r="596" spans="1:16">
      <c r="A596" s="56" t="s">
        <v>656</v>
      </c>
      <c r="B596" s="57" t="s">
        <v>1513</v>
      </c>
      <c r="C596" s="58">
        <v>6043</v>
      </c>
      <c r="D596" s="59">
        <v>87371</v>
      </c>
      <c r="E596" s="56">
        <f t="shared" si="72"/>
        <v>6.9164825857549989E-2</v>
      </c>
      <c r="F596" s="60">
        <v>98967</v>
      </c>
      <c r="G596" s="60">
        <f t="shared" si="73"/>
        <v>6845.0353206441496</v>
      </c>
      <c r="H596" s="61">
        <v>0.42210000000000003</v>
      </c>
      <c r="I596" s="62">
        <f t="shared" si="74"/>
        <v>2889.2894088438957</v>
      </c>
      <c r="J596" s="62">
        <v>37070.031164543158</v>
      </c>
      <c r="K596" s="63">
        <f t="shared" si="75"/>
        <v>7.7941380626824264E-2</v>
      </c>
      <c r="L596" s="61">
        <v>0.49601260656422075</v>
      </c>
      <c r="M596" s="60">
        <f t="shared" si="76"/>
        <v>49088.879633841236</v>
      </c>
      <c r="N596" s="60">
        <f t="shared" si="77"/>
        <v>3826.0550520855813</v>
      </c>
      <c r="O596" s="61">
        <f t="shared" si="78"/>
        <v>0.55895329576261876</v>
      </c>
      <c r="P596" s="56">
        <f t="shared" si="79"/>
        <v>0.13685329576261873</v>
      </c>
    </row>
    <row r="597" spans="1:16">
      <c r="A597" s="56" t="s">
        <v>656</v>
      </c>
      <c r="B597" s="57" t="s">
        <v>2337</v>
      </c>
      <c r="C597" s="58">
        <v>6509</v>
      </c>
      <c r="D597" s="59">
        <v>87371</v>
      </c>
      <c r="E597" s="56">
        <f t="shared" si="72"/>
        <v>7.4498403360382742E-2</v>
      </c>
      <c r="F597" s="60">
        <v>98967</v>
      </c>
      <c r="G597" s="60">
        <f t="shared" si="73"/>
        <v>7372.8834853669987</v>
      </c>
      <c r="H597" s="61">
        <v>0.26440000000000002</v>
      </c>
      <c r="I597" s="62">
        <f t="shared" si="74"/>
        <v>1949.3903935310345</v>
      </c>
      <c r="J597" s="62">
        <v>37070.031164543158</v>
      </c>
      <c r="K597" s="63">
        <f t="shared" si="75"/>
        <v>5.2586694218795062E-2</v>
      </c>
      <c r="L597" s="61">
        <v>0.49601260656422075</v>
      </c>
      <c r="M597" s="60">
        <f t="shared" si="76"/>
        <v>49088.879633841236</v>
      </c>
      <c r="N597" s="60">
        <f t="shared" si="77"/>
        <v>2581.4219028480456</v>
      </c>
      <c r="O597" s="61">
        <f t="shared" si="78"/>
        <v>0.35012378914862924</v>
      </c>
      <c r="P597" s="56">
        <f t="shared" si="79"/>
        <v>8.5723789148629215E-2</v>
      </c>
    </row>
    <row r="598" spans="1:16">
      <c r="A598" s="56" t="s">
        <v>656</v>
      </c>
      <c r="B598" s="57" t="s">
        <v>1448</v>
      </c>
      <c r="C598" s="58">
        <v>13151</v>
      </c>
      <c r="D598" s="59">
        <v>87371</v>
      </c>
      <c r="E598" s="56">
        <f t="shared" si="72"/>
        <v>0.15051905094367696</v>
      </c>
      <c r="F598" s="60">
        <v>98967</v>
      </c>
      <c r="G598" s="60">
        <f t="shared" si="73"/>
        <v>14896.418914742877</v>
      </c>
      <c r="H598" s="61">
        <v>0.41960000000000003</v>
      </c>
      <c r="I598" s="62">
        <f t="shared" si="74"/>
        <v>6250.5373766261118</v>
      </c>
      <c r="J598" s="62">
        <v>37070.031164543158</v>
      </c>
      <c r="K598" s="63">
        <f t="shared" si="75"/>
        <v>0.16861430056213825</v>
      </c>
      <c r="L598" s="61">
        <v>0.49601260656422075</v>
      </c>
      <c r="M598" s="60">
        <f t="shared" si="76"/>
        <v>49088.879633841236</v>
      </c>
      <c r="N598" s="60">
        <f t="shared" si="77"/>
        <v>8277.0871048391327</v>
      </c>
      <c r="O598" s="61">
        <f t="shared" si="78"/>
        <v>0.55564274556265059</v>
      </c>
      <c r="P598" s="56">
        <f t="shared" si="79"/>
        <v>0.13604274556265056</v>
      </c>
    </row>
    <row r="599" spans="1:16">
      <c r="A599" s="56" t="s">
        <v>656</v>
      </c>
      <c r="B599" s="57" t="s">
        <v>1189</v>
      </c>
      <c r="C599" s="58">
        <v>6477</v>
      </c>
      <c r="D599" s="59">
        <v>87371</v>
      </c>
      <c r="E599" s="56">
        <f t="shared" si="72"/>
        <v>7.4132149111261175E-2</v>
      </c>
      <c r="F599" s="60">
        <v>98967</v>
      </c>
      <c r="G599" s="60">
        <f t="shared" si="73"/>
        <v>7336.6364010941843</v>
      </c>
      <c r="H599" s="61">
        <v>0.53510000000000002</v>
      </c>
      <c r="I599" s="62">
        <f t="shared" si="74"/>
        <v>3925.834138225498</v>
      </c>
      <c r="J599" s="62">
        <v>37070.031164543158</v>
      </c>
      <c r="K599" s="63">
        <f t="shared" si="75"/>
        <v>0.10590317879151098</v>
      </c>
      <c r="L599" s="61">
        <v>0.49601260656422075</v>
      </c>
      <c r="M599" s="60">
        <f t="shared" si="76"/>
        <v>49088.879633841236</v>
      </c>
      <c r="N599" s="60">
        <f t="shared" si="77"/>
        <v>5198.6683965376506</v>
      </c>
      <c r="O599" s="61">
        <f t="shared" si="78"/>
        <v>0.70859016480117809</v>
      </c>
      <c r="P599" s="56">
        <f t="shared" si="79"/>
        <v>0.17349016480117807</v>
      </c>
    </row>
    <row r="600" spans="1:16">
      <c r="A600" s="56" t="s">
        <v>656</v>
      </c>
      <c r="B600" s="57" t="s">
        <v>1158</v>
      </c>
      <c r="C600" s="58">
        <v>12454</v>
      </c>
      <c r="D600" s="59">
        <v>87371</v>
      </c>
      <c r="E600" s="56">
        <f t="shared" si="72"/>
        <v>0.14254157557999794</v>
      </c>
      <c r="F600" s="60">
        <v>98967</v>
      </c>
      <c r="G600" s="60">
        <f t="shared" si="73"/>
        <v>14106.912110425656</v>
      </c>
      <c r="H600" s="61">
        <v>0.33880000000000005</v>
      </c>
      <c r="I600" s="62">
        <f t="shared" si="74"/>
        <v>4779.4218230122124</v>
      </c>
      <c r="J600" s="62">
        <v>37070.031164543158</v>
      </c>
      <c r="K600" s="63">
        <f t="shared" si="75"/>
        <v>0.1289295334497492</v>
      </c>
      <c r="L600" s="61">
        <v>0.49601260656422075</v>
      </c>
      <c r="M600" s="60">
        <f t="shared" si="76"/>
        <v>49088.879633841236</v>
      </c>
      <c r="N600" s="60">
        <f t="shared" si="77"/>
        <v>6329.0063487620455</v>
      </c>
      <c r="O600" s="61">
        <f t="shared" si="78"/>
        <v>0.44864576309968068</v>
      </c>
      <c r="P600" s="56">
        <f t="shared" si="79"/>
        <v>0.10984576309968064</v>
      </c>
    </row>
    <row r="601" spans="1:16">
      <c r="A601" s="56" t="s">
        <v>656</v>
      </c>
      <c r="B601" s="57" t="s">
        <v>2232</v>
      </c>
      <c r="C601" s="58">
        <v>6289</v>
      </c>
      <c r="D601" s="59">
        <v>87371</v>
      </c>
      <c r="E601" s="56">
        <f t="shared" si="72"/>
        <v>7.198040539767199E-2</v>
      </c>
      <c r="F601" s="60">
        <v>98967</v>
      </c>
      <c r="G601" s="60">
        <f t="shared" si="73"/>
        <v>7123.6847809914034</v>
      </c>
      <c r="H601" s="61">
        <v>0.28770000000000001</v>
      </c>
      <c r="I601" s="62">
        <f t="shared" si="74"/>
        <v>2049.4841114912269</v>
      </c>
      <c r="J601" s="62">
        <v>37070.031164543158</v>
      </c>
      <c r="K601" s="63">
        <f t="shared" si="75"/>
        <v>5.5286819220468394E-2</v>
      </c>
      <c r="L601" s="61">
        <v>0.49601260656422075</v>
      </c>
      <c r="M601" s="60">
        <f t="shared" si="76"/>
        <v>49088.879633841236</v>
      </c>
      <c r="N601" s="60">
        <f t="shared" si="77"/>
        <v>2713.9680140515134</v>
      </c>
      <c r="O601" s="61">
        <f t="shared" si="78"/>
        <v>0.38097811701233225</v>
      </c>
      <c r="P601" s="56">
        <f t="shared" si="79"/>
        <v>9.327811701233224E-2</v>
      </c>
    </row>
    <row r="602" spans="1:16">
      <c r="A602" s="56" t="s">
        <v>656</v>
      </c>
      <c r="B602" s="57" t="s">
        <v>2115</v>
      </c>
      <c r="C602" s="58">
        <v>8500</v>
      </c>
      <c r="D602" s="59">
        <v>87371</v>
      </c>
      <c r="E602" s="56">
        <f t="shared" si="72"/>
        <v>9.7286284922914926E-2</v>
      </c>
      <c r="F602" s="60">
        <v>98967</v>
      </c>
      <c r="G602" s="60">
        <f t="shared" si="73"/>
        <v>9628.1317599661215</v>
      </c>
      <c r="H602" s="61">
        <v>0.55259999999999998</v>
      </c>
      <c r="I602" s="62">
        <f t="shared" si="74"/>
        <v>5320.5056105572785</v>
      </c>
      <c r="J602" s="62">
        <v>37070.031164543158</v>
      </c>
      <c r="K602" s="63">
        <f t="shared" si="75"/>
        <v>0.14352579276076385</v>
      </c>
      <c r="L602" s="61">
        <v>0.49601260656422075</v>
      </c>
      <c r="M602" s="60">
        <f t="shared" si="76"/>
        <v>49088.879633841236</v>
      </c>
      <c r="N602" s="60">
        <f t="shared" si="77"/>
        <v>7045.5203651847787</v>
      </c>
      <c r="O602" s="61">
        <f t="shared" si="78"/>
        <v>0.73176401620095499</v>
      </c>
      <c r="P602" s="56">
        <f t="shared" si="79"/>
        <v>0.17916401620095501</v>
      </c>
    </row>
    <row r="603" spans="1:16">
      <c r="A603" s="56" t="s">
        <v>1047</v>
      </c>
      <c r="B603" s="57" t="s">
        <v>1049</v>
      </c>
      <c r="C603" s="58">
        <v>19864</v>
      </c>
      <c r="D603" s="59">
        <v>20981</v>
      </c>
      <c r="E603" s="56">
        <f t="shared" si="72"/>
        <v>0.94676135551213003</v>
      </c>
      <c r="F603" s="60">
        <v>23493</v>
      </c>
      <c r="G603" s="60">
        <f t="shared" si="73"/>
        <v>22242.26452504647</v>
      </c>
      <c r="H603" s="61">
        <v>0.16719999999999999</v>
      </c>
      <c r="I603" s="62">
        <f t="shared" si="74"/>
        <v>3718.9066285877693</v>
      </c>
      <c r="J603" s="62">
        <v>3822.3424523664262</v>
      </c>
      <c r="K603" s="63">
        <f t="shared" si="75"/>
        <v>0.97293915313249357</v>
      </c>
      <c r="L603" s="61">
        <v>0.38457506227038657</v>
      </c>
      <c r="M603" s="60">
        <f t="shared" si="76"/>
        <v>9034.8219379181919</v>
      </c>
      <c r="N603" s="60">
        <f t="shared" si="77"/>
        <v>8790.3320049810009</v>
      </c>
      <c r="O603" s="61">
        <f t="shared" si="78"/>
        <v>0.39520850024431742</v>
      </c>
      <c r="P603" s="56">
        <f t="shared" si="79"/>
        <v>0.22800850024431743</v>
      </c>
    </row>
    <row r="604" spans="1:16">
      <c r="A604" s="56" t="s">
        <v>1047</v>
      </c>
      <c r="B604" s="57" t="s">
        <v>2709</v>
      </c>
      <c r="C604" s="58">
        <v>1117</v>
      </c>
      <c r="D604" s="59">
        <v>20981</v>
      </c>
      <c r="E604" s="56">
        <f t="shared" si="72"/>
        <v>5.3238644487869975E-2</v>
      </c>
      <c r="F604" s="60">
        <v>23493</v>
      </c>
      <c r="G604" s="60">
        <f t="shared" si="73"/>
        <v>1250.7354749535293</v>
      </c>
      <c r="H604" s="61">
        <v>8.2699999999999996E-2</v>
      </c>
      <c r="I604" s="62">
        <f t="shared" si="74"/>
        <v>103.43582377865687</v>
      </c>
      <c r="J604" s="62">
        <v>3822.3424523664262</v>
      </c>
      <c r="K604" s="63">
        <f t="shared" si="75"/>
        <v>2.7060846867506434E-2</v>
      </c>
      <c r="L604" s="61">
        <v>0.38457506227038657</v>
      </c>
      <c r="M604" s="60">
        <f t="shared" si="76"/>
        <v>9034.8219379181919</v>
      </c>
      <c r="N604" s="60">
        <f t="shared" si="77"/>
        <v>244.48993293719192</v>
      </c>
      <c r="O604" s="61">
        <f t="shared" si="78"/>
        <v>0.19547693163998237</v>
      </c>
      <c r="P604" s="56">
        <f t="shared" si="79"/>
        <v>0.11277693163998237</v>
      </c>
    </row>
    <row r="605" spans="1:16">
      <c r="A605" s="56" t="s">
        <v>1040</v>
      </c>
      <c r="B605" s="57" t="s">
        <v>1041</v>
      </c>
      <c r="C605" s="58">
        <v>159142</v>
      </c>
      <c r="D605" s="59">
        <v>240755</v>
      </c>
      <c r="E605" s="56">
        <f t="shared" si="72"/>
        <v>0.66101223235239148</v>
      </c>
      <c r="F605" s="60">
        <v>373965</v>
      </c>
      <c r="G605" s="60">
        <f t="shared" si="73"/>
        <v>247195.43947166207</v>
      </c>
      <c r="H605" s="61">
        <v>0.10799999999999998</v>
      </c>
      <c r="I605" s="62">
        <f t="shared" si="74"/>
        <v>26697.107462939501</v>
      </c>
      <c r="J605" s="62">
        <v>32658.576329912146</v>
      </c>
      <c r="K605" s="63">
        <f t="shared" si="75"/>
        <v>0.81746084683083664</v>
      </c>
      <c r="L605" s="61">
        <v>0.1812255042352785</v>
      </c>
      <c r="M605" s="60">
        <f t="shared" si="76"/>
        <v>67771.995691345917</v>
      </c>
      <c r="N605" s="60">
        <f t="shared" si="77"/>
        <v>55400.952989263445</v>
      </c>
      <c r="O605" s="61">
        <f t="shared" si="78"/>
        <v>0.22411802219196883</v>
      </c>
      <c r="P605" s="56">
        <f t="shared" si="79"/>
        <v>0.11611802219196884</v>
      </c>
    </row>
    <row r="606" spans="1:16">
      <c r="A606" s="56" t="s">
        <v>1040</v>
      </c>
      <c r="B606" s="57" t="s">
        <v>1863</v>
      </c>
      <c r="C606" s="58">
        <v>41543</v>
      </c>
      <c r="D606" s="59">
        <v>240755</v>
      </c>
      <c r="E606" s="56">
        <f t="shared" si="72"/>
        <v>0.17255301032169634</v>
      </c>
      <c r="F606" s="60">
        <v>373965</v>
      </c>
      <c r="G606" s="60">
        <f t="shared" si="73"/>
        <v>64528.786504953176</v>
      </c>
      <c r="H606" s="61">
        <v>2.9399999999999999E-2</v>
      </c>
      <c r="I606" s="62">
        <f t="shared" si="74"/>
        <v>1897.1463232456233</v>
      </c>
      <c r="J606" s="62">
        <v>32658.576329912146</v>
      </c>
      <c r="K606" s="63">
        <f t="shared" si="75"/>
        <v>5.8090294692607833E-2</v>
      </c>
      <c r="L606" s="61">
        <v>0.1812255042352785</v>
      </c>
      <c r="M606" s="60">
        <f t="shared" si="76"/>
        <v>67771.995691345917</v>
      </c>
      <c r="N606" s="60">
        <f t="shared" si="77"/>
        <v>3936.8952016164326</v>
      </c>
      <c r="O606" s="61">
        <f t="shared" si="78"/>
        <v>6.1009906041147074E-2</v>
      </c>
      <c r="P606" s="56">
        <f t="shared" si="79"/>
        <v>3.1609906041147079E-2</v>
      </c>
    </row>
    <row r="607" spans="1:16">
      <c r="A607" s="56" t="s">
        <v>1040</v>
      </c>
      <c r="B607" s="57" t="s">
        <v>1879</v>
      </c>
      <c r="C607" s="58">
        <v>40070</v>
      </c>
      <c r="D607" s="59">
        <v>240755</v>
      </c>
      <c r="E607" s="56">
        <f t="shared" si="72"/>
        <v>0.16643475732591223</v>
      </c>
      <c r="F607" s="60">
        <v>373965</v>
      </c>
      <c r="G607" s="60">
        <f t="shared" si="73"/>
        <v>62240.774023384765</v>
      </c>
      <c r="H607" s="61">
        <v>6.5299999999999997E-2</v>
      </c>
      <c r="I607" s="62">
        <f t="shared" si="74"/>
        <v>4064.3225437270248</v>
      </c>
      <c r="J607" s="62">
        <v>32658.576329912146</v>
      </c>
      <c r="K607" s="63">
        <f t="shared" si="75"/>
        <v>0.12444885847655558</v>
      </c>
      <c r="L607" s="61">
        <v>0.1812255042352785</v>
      </c>
      <c r="M607" s="60">
        <f t="shared" si="76"/>
        <v>67771.995691345917</v>
      </c>
      <c r="N607" s="60">
        <f t="shared" si="77"/>
        <v>8434.1475004660424</v>
      </c>
      <c r="O607" s="61">
        <f t="shared" si="78"/>
        <v>0.13550839675125523</v>
      </c>
      <c r="P607" s="56">
        <f t="shared" si="79"/>
        <v>7.0208396751255231E-2</v>
      </c>
    </row>
    <row r="608" spans="1:16">
      <c r="A608" s="56" t="s">
        <v>636</v>
      </c>
      <c r="B608" s="57" t="s">
        <v>638</v>
      </c>
      <c r="C608" s="58">
        <v>33214</v>
      </c>
      <c r="D608" s="59">
        <v>58940</v>
      </c>
      <c r="E608" s="56">
        <f t="shared" si="72"/>
        <v>0.56352222599253476</v>
      </c>
      <c r="F608" s="60">
        <v>69326</v>
      </c>
      <c r="G608" s="60">
        <f t="shared" si="73"/>
        <v>39066.741839158465</v>
      </c>
      <c r="H608" s="61">
        <v>0.20219999999999999</v>
      </c>
      <c r="I608" s="62">
        <f t="shared" si="74"/>
        <v>7899.2951998778417</v>
      </c>
      <c r="J608" s="62">
        <v>14478.188866637258</v>
      </c>
      <c r="K608" s="63">
        <f t="shared" si="75"/>
        <v>0.54559967912012419</v>
      </c>
      <c r="L608" s="61">
        <v>0.38014228215513585</v>
      </c>
      <c r="M608" s="60">
        <f t="shared" si="76"/>
        <v>26353.743852686948</v>
      </c>
      <c r="N608" s="60">
        <f t="shared" si="77"/>
        <v>14378.594189639944</v>
      </c>
      <c r="O608" s="61">
        <f t="shared" si="78"/>
        <v>0.36805204408491499</v>
      </c>
      <c r="P608" s="56">
        <f t="shared" si="79"/>
        <v>0.165852044084915</v>
      </c>
    </row>
    <row r="609" spans="1:16">
      <c r="A609" s="56" t="s">
        <v>636</v>
      </c>
      <c r="B609" s="57" t="s">
        <v>1360</v>
      </c>
      <c r="C609" s="58">
        <v>11876</v>
      </c>
      <c r="D609" s="59">
        <v>58940</v>
      </c>
      <c r="E609" s="56">
        <f t="shared" si="72"/>
        <v>0.2014930437733288</v>
      </c>
      <c r="F609" s="60">
        <v>69326</v>
      </c>
      <c r="G609" s="60">
        <f t="shared" si="73"/>
        <v>13968.706752629792</v>
      </c>
      <c r="H609" s="61">
        <v>0.18629999999999999</v>
      </c>
      <c r="I609" s="62">
        <f t="shared" si="74"/>
        <v>2602.3700680149304</v>
      </c>
      <c r="J609" s="62">
        <v>14478.188866637258</v>
      </c>
      <c r="K609" s="63">
        <f t="shared" si="75"/>
        <v>0.17974417187025987</v>
      </c>
      <c r="L609" s="61">
        <v>0.38014228215513585</v>
      </c>
      <c r="M609" s="60">
        <f t="shared" si="76"/>
        <v>26353.743852686948</v>
      </c>
      <c r="N609" s="60">
        <f t="shared" si="77"/>
        <v>4736.9318644821678</v>
      </c>
      <c r="O609" s="61">
        <f t="shared" si="78"/>
        <v>0.33911026613758488</v>
      </c>
      <c r="P609" s="56">
        <f t="shared" si="79"/>
        <v>0.15281026613758489</v>
      </c>
    </row>
    <row r="610" spans="1:16">
      <c r="A610" s="56" t="s">
        <v>636</v>
      </c>
      <c r="B610" s="57" t="s">
        <v>1235</v>
      </c>
      <c r="C610" s="58">
        <v>13850</v>
      </c>
      <c r="D610" s="59">
        <v>58940</v>
      </c>
      <c r="E610" s="56">
        <f t="shared" si="72"/>
        <v>0.23498473023413641</v>
      </c>
      <c r="F610" s="60">
        <v>69326</v>
      </c>
      <c r="G610" s="60">
        <f t="shared" si="73"/>
        <v>16290.551408211741</v>
      </c>
      <c r="H610" s="61">
        <v>0.24409999999999998</v>
      </c>
      <c r="I610" s="62">
        <f t="shared" si="74"/>
        <v>3976.5235987444858</v>
      </c>
      <c r="J610" s="62">
        <v>14478.188866637258</v>
      </c>
      <c r="K610" s="63">
        <f t="shared" si="75"/>
        <v>0.27465614900961599</v>
      </c>
      <c r="L610" s="61">
        <v>0.38014228215513585</v>
      </c>
      <c r="M610" s="60">
        <f t="shared" si="76"/>
        <v>26353.743852686948</v>
      </c>
      <c r="N610" s="60">
        <f t="shared" si="77"/>
        <v>7238.2177985648377</v>
      </c>
      <c r="O610" s="61">
        <f t="shared" si="78"/>
        <v>0.44431999980775344</v>
      </c>
      <c r="P610" s="56">
        <f t="shared" si="79"/>
        <v>0.20021999980775346</v>
      </c>
    </row>
    <row r="611" spans="1:16">
      <c r="A611" s="56" t="s">
        <v>783</v>
      </c>
      <c r="B611" s="57" t="s">
        <v>785</v>
      </c>
      <c r="C611" s="58">
        <v>27515</v>
      </c>
      <c r="D611" s="59">
        <v>27515</v>
      </c>
      <c r="E611" s="56">
        <f t="shared" si="72"/>
        <v>1</v>
      </c>
      <c r="F611" s="60">
        <v>30668</v>
      </c>
      <c r="G611" s="60">
        <f t="shared" si="73"/>
        <v>30668</v>
      </c>
      <c r="H611" s="61">
        <v>0.21189999999999998</v>
      </c>
      <c r="I611" s="62">
        <f t="shared" si="74"/>
        <v>6498.5491999999995</v>
      </c>
      <c r="J611" s="62">
        <v>6498.5491999999995</v>
      </c>
      <c r="K611" s="63">
        <f t="shared" si="75"/>
        <v>1</v>
      </c>
      <c r="L611" s="61">
        <v>0.40959827521105757</v>
      </c>
      <c r="M611" s="60">
        <f t="shared" si="76"/>
        <v>12561.559904172713</v>
      </c>
      <c r="N611" s="60">
        <f t="shared" si="77"/>
        <v>12561.559904172713</v>
      </c>
      <c r="O611" s="61">
        <f t="shared" si="78"/>
        <v>0.40959827521105757</v>
      </c>
      <c r="P611" s="56">
        <f t="shared" si="79"/>
        <v>0.19769827521105759</v>
      </c>
    </row>
    <row r="612" spans="1:16">
      <c r="A612" s="56" t="s">
        <v>778</v>
      </c>
      <c r="B612" s="57" t="s">
        <v>779</v>
      </c>
      <c r="C612" s="58">
        <v>51712</v>
      </c>
      <c r="D612" s="59">
        <v>51712</v>
      </c>
      <c r="E612" s="56">
        <f t="shared" si="72"/>
        <v>1</v>
      </c>
      <c r="F612" s="60">
        <v>58305</v>
      </c>
      <c r="G612" s="60">
        <f t="shared" si="73"/>
        <v>58305</v>
      </c>
      <c r="H612" s="61">
        <v>0.16539999999999999</v>
      </c>
      <c r="I612" s="62">
        <f t="shared" si="74"/>
        <v>9643.646999999999</v>
      </c>
      <c r="J612" s="62">
        <v>9643.646999999999</v>
      </c>
      <c r="K612" s="63">
        <f t="shared" si="75"/>
        <v>1</v>
      </c>
      <c r="L612" s="61">
        <v>0.30324738093272546</v>
      </c>
      <c r="M612" s="60">
        <f t="shared" si="76"/>
        <v>17680.838545282557</v>
      </c>
      <c r="N612" s="60">
        <f t="shared" si="77"/>
        <v>17680.838545282557</v>
      </c>
      <c r="O612" s="61">
        <f t="shared" si="78"/>
        <v>0.30324738093272546</v>
      </c>
      <c r="P612" s="56">
        <f t="shared" si="79"/>
        <v>0.13784738093272547</v>
      </c>
    </row>
    <row r="613" spans="1:16">
      <c r="A613" s="56" t="s">
        <v>1872</v>
      </c>
      <c r="B613" s="57" t="s">
        <v>1873</v>
      </c>
      <c r="C613" s="58">
        <v>61213</v>
      </c>
      <c r="D613" s="59">
        <v>61213</v>
      </c>
      <c r="E613" s="56">
        <f t="shared" si="72"/>
        <v>1</v>
      </c>
      <c r="F613" s="60">
        <v>79274</v>
      </c>
      <c r="G613" s="60">
        <f t="shared" si="73"/>
        <v>79274</v>
      </c>
      <c r="H613" s="61">
        <v>4.6800000000000001E-2</v>
      </c>
      <c r="I613" s="62">
        <f t="shared" si="74"/>
        <v>3710.0232000000001</v>
      </c>
      <c r="J613" s="62">
        <v>3710.0232000000001</v>
      </c>
      <c r="K613" s="63">
        <f t="shared" si="75"/>
        <v>1</v>
      </c>
      <c r="L613" s="61">
        <v>6.9139066220038084E-2</v>
      </c>
      <c r="M613" s="60">
        <f t="shared" si="76"/>
        <v>5480.9303355272987</v>
      </c>
      <c r="N613" s="60">
        <f t="shared" si="77"/>
        <v>5480.9303355272987</v>
      </c>
      <c r="O613" s="61">
        <f t="shared" si="78"/>
        <v>6.9139066220038084E-2</v>
      </c>
      <c r="P613" s="56">
        <f t="shared" si="79"/>
        <v>2.2339066220038083E-2</v>
      </c>
    </row>
    <row r="614" spans="1:16">
      <c r="A614" s="56" t="s">
        <v>339</v>
      </c>
      <c r="B614" s="57" t="s">
        <v>341</v>
      </c>
      <c r="C614" s="58">
        <v>91701</v>
      </c>
      <c r="D614" s="59">
        <v>117888</v>
      </c>
      <c r="E614" s="56">
        <f t="shared" si="72"/>
        <v>0.77786543159609123</v>
      </c>
      <c r="F614" s="60">
        <v>145842</v>
      </c>
      <c r="G614" s="60">
        <f t="shared" si="73"/>
        <v>113445.45027483713</v>
      </c>
      <c r="H614" s="61">
        <v>0.22340000000000002</v>
      </c>
      <c r="I614" s="62">
        <f t="shared" si="74"/>
        <v>25343.713591398617</v>
      </c>
      <c r="J614" s="62">
        <v>36322.904293256317</v>
      </c>
      <c r="K614" s="63">
        <f t="shared" si="75"/>
        <v>0.69773367753811222</v>
      </c>
      <c r="L614" s="61">
        <v>0.37560699275567527</v>
      </c>
      <c r="M614" s="60">
        <f t="shared" si="76"/>
        <v>54779.275037473191</v>
      </c>
      <c r="N614" s="60">
        <f t="shared" si="77"/>
        <v>38221.345024767877</v>
      </c>
      <c r="O614" s="61">
        <f t="shared" si="78"/>
        <v>0.33691386417147129</v>
      </c>
      <c r="P614" s="56">
        <f t="shared" si="79"/>
        <v>0.11351386417147127</v>
      </c>
    </row>
    <row r="615" spans="1:16">
      <c r="A615" s="56" t="s">
        <v>339</v>
      </c>
      <c r="B615" s="57" t="s">
        <v>1352</v>
      </c>
      <c r="C615" s="58">
        <v>26187</v>
      </c>
      <c r="D615" s="59">
        <v>117888</v>
      </c>
      <c r="E615" s="56">
        <f t="shared" si="72"/>
        <v>0.2221345684039088</v>
      </c>
      <c r="F615" s="60">
        <v>145842</v>
      </c>
      <c r="G615" s="60">
        <f t="shared" si="73"/>
        <v>32396.549725162866</v>
      </c>
      <c r="H615" s="61">
        <v>0.33890000000000003</v>
      </c>
      <c r="I615" s="62">
        <f t="shared" si="74"/>
        <v>10979.190701857697</v>
      </c>
      <c r="J615" s="62">
        <v>36322.904293256317</v>
      </c>
      <c r="K615" s="63">
        <f t="shared" si="75"/>
        <v>0.30226632246188762</v>
      </c>
      <c r="L615" s="61">
        <v>0.37560699275567527</v>
      </c>
      <c r="M615" s="60">
        <f t="shared" si="76"/>
        <v>54779.275037473191</v>
      </c>
      <c r="N615" s="60">
        <f t="shared" si="77"/>
        <v>16557.930012705303</v>
      </c>
      <c r="O615" s="61">
        <f t="shared" si="78"/>
        <v>0.5111016498107056</v>
      </c>
      <c r="P615" s="56">
        <f t="shared" si="79"/>
        <v>0.17220164981070557</v>
      </c>
    </row>
    <row r="616" spans="1:16">
      <c r="A616" s="56" t="s">
        <v>1637</v>
      </c>
      <c r="B616" s="57" t="s">
        <v>1638</v>
      </c>
      <c r="C616" s="58">
        <v>58156</v>
      </c>
      <c r="D616" s="59">
        <v>58156</v>
      </c>
      <c r="E616" s="56">
        <f t="shared" si="72"/>
        <v>1</v>
      </c>
      <c r="F616" s="60">
        <v>93169</v>
      </c>
      <c r="G616" s="60">
        <f t="shared" si="73"/>
        <v>93169</v>
      </c>
      <c r="H616" s="61">
        <v>0.19579999999999997</v>
      </c>
      <c r="I616" s="62">
        <f t="shared" si="74"/>
        <v>18242.490199999997</v>
      </c>
      <c r="J616" s="62">
        <v>18242.490199999997</v>
      </c>
      <c r="K616" s="63">
        <f t="shared" si="75"/>
        <v>1</v>
      </c>
      <c r="L616" s="61">
        <v>0.32603031815731448</v>
      </c>
      <c r="M616" s="60">
        <f t="shared" si="76"/>
        <v>30375.918712398834</v>
      </c>
      <c r="N616" s="60">
        <f t="shared" si="77"/>
        <v>30375.918712398834</v>
      </c>
      <c r="O616" s="61">
        <f t="shared" si="78"/>
        <v>0.32603031815731448</v>
      </c>
      <c r="P616" s="56">
        <f t="shared" si="79"/>
        <v>0.13023031815731451</v>
      </c>
    </row>
    <row r="617" spans="1:16">
      <c r="A617" s="56" t="s">
        <v>179</v>
      </c>
      <c r="B617" s="57" t="s">
        <v>181</v>
      </c>
      <c r="C617" s="58">
        <v>194725</v>
      </c>
      <c r="D617" s="59">
        <v>252242</v>
      </c>
      <c r="E617" s="56">
        <f t="shared" si="72"/>
        <v>0.7719769110615996</v>
      </c>
      <c r="F617" s="60">
        <v>299047</v>
      </c>
      <c r="G617" s="60">
        <f t="shared" si="73"/>
        <v>230857.37932223818</v>
      </c>
      <c r="H617" s="61">
        <v>0.156</v>
      </c>
      <c r="I617" s="62">
        <f t="shared" si="74"/>
        <v>36013.751174269157</v>
      </c>
      <c r="J617" s="62">
        <v>57878.390086644176</v>
      </c>
      <c r="K617" s="63">
        <f t="shared" si="75"/>
        <v>0.62223139103137515</v>
      </c>
      <c r="L617" s="61">
        <v>0.34228450873707977</v>
      </c>
      <c r="M617" s="60">
        <f t="shared" si="76"/>
        <v>102359.1554842975</v>
      </c>
      <c r="N617" s="60">
        <f t="shared" si="77"/>
        <v>63691.079701791248</v>
      </c>
      <c r="O617" s="61">
        <f t="shared" si="78"/>
        <v>0.27588929532501183</v>
      </c>
      <c r="P617" s="56">
        <f t="shared" si="79"/>
        <v>0.11988929532501183</v>
      </c>
    </row>
    <row r="618" spans="1:16">
      <c r="A618" s="56" t="s">
        <v>179</v>
      </c>
      <c r="B618" s="57" t="s">
        <v>1570</v>
      </c>
      <c r="C618" s="58">
        <v>3874</v>
      </c>
      <c r="D618" s="59">
        <v>252242</v>
      </c>
      <c r="E618" s="56">
        <f t="shared" si="72"/>
        <v>1.5358267060996978E-2</v>
      </c>
      <c r="F618" s="60">
        <v>299047</v>
      </c>
      <c r="G618" s="60">
        <f t="shared" si="73"/>
        <v>4592.8436897899637</v>
      </c>
      <c r="H618" s="61">
        <v>0.46850000000000003</v>
      </c>
      <c r="I618" s="62">
        <f t="shared" si="74"/>
        <v>2151.7472686665983</v>
      </c>
      <c r="J618" s="62">
        <v>57878.390086644176</v>
      </c>
      <c r="K618" s="63">
        <f t="shared" si="75"/>
        <v>3.7177040782326948E-2</v>
      </c>
      <c r="L618" s="61">
        <v>0.34228450873707977</v>
      </c>
      <c r="M618" s="60">
        <f t="shared" si="76"/>
        <v>102359.1554842975</v>
      </c>
      <c r="N618" s="60">
        <f t="shared" si="77"/>
        <v>3805.4104978842734</v>
      </c>
      <c r="O618" s="61">
        <f t="shared" si="78"/>
        <v>0.82855214653697462</v>
      </c>
      <c r="P618" s="56">
        <f t="shared" si="79"/>
        <v>0.36005214653697459</v>
      </c>
    </row>
    <row r="619" spans="1:16">
      <c r="A619" s="56" t="s">
        <v>179</v>
      </c>
      <c r="B619" s="57" t="s">
        <v>1124</v>
      </c>
      <c r="C619" s="58">
        <v>19350</v>
      </c>
      <c r="D619" s="59">
        <v>252242</v>
      </c>
      <c r="E619" s="56">
        <f t="shared" si="72"/>
        <v>7.671204636817025E-2</v>
      </c>
      <c r="F619" s="60">
        <v>299047</v>
      </c>
      <c r="G619" s="60">
        <f t="shared" si="73"/>
        <v>22940.507330262208</v>
      </c>
      <c r="H619" s="61">
        <v>0.41189999999999999</v>
      </c>
      <c r="I619" s="62">
        <f t="shared" si="74"/>
        <v>9449.1949693350034</v>
      </c>
      <c r="J619" s="62">
        <v>57878.390086644176</v>
      </c>
      <c r="K619" s="63">
        <f t="shared" si="75"/>
        <v>0.16325946445969769</v>
      </c>
      <c r="L619" s="61">
        <v>0.34228450873707977</v>
      </c>
      <c r="M619" s="60">
        <f t="shared" si="76"/>
        <v>102359.1554842975</v>
      </c>
      <c r="N619" s="60">
        <f t="shared" si="77"/>
        <v>16711.100906913336</v>
      </c>
      <c r="O619" s="61">
        <f t="shared" si="78"/>
        <v>0.72845385092546378</v>
      </c>
      <c r="P619" s="56">
        <f t="shared" si="79"/>
        <v>0.31655385092546379</v>
      </c>
    </row>
    <row r="620" spans="1:16">
      <c r="A620" s="56" t="s">
        <v>179</v>
      </c>
      <c r="B620" s="57" t="s">
        <v>2607</v>
      </c>
      <c r="C620" s="58">
        <v>2415</v>
      </c>
      <c r="D620" s="59">
        <v>252242</v>
      </c>
      <c r="E620" s="56">
        <f t="shared" si="72"/>
        <v>9.5741391203685352E-3</v>
      </c>
      <c r="F620" s="60">
        <v>299047</v>
      </c>
      <c r="G620" s="60">
        <f t="shared" si="73"/>
        <v>2863.1175815288493</v>
      </c>
      <c r="H620" s="61">
        <v>0.16370000000000001</v>
      </c>
      <c r="I620" s="62">
        <f t="shared" si="74"/>
        <v>468.69234809627267</v>
      </c>
      <c r="J620" s="62">
        <v>57878.390086644176</v>
      </c>
      <c r="K620" s="63">
        <f t="shared" si="75"/>
        <v>8.0978815650303744E-3</v>
      </c>
      <c r="L620" s="61">
        <v>0.34228450873707977</v>
      </c>
      <c r="M620" s="60">
        <f t="shared" si="76"/>
        <v>102359.1554842975</v>
      </c>
      <c r="N620" s="60">
        <f t="shared" si="77"/>
        <v>828.89231820837051</v>
      </c>
      <c r="O620" s="61">
        <f t="shared" si="78"/>
        <v>0.28950690797887457</v>
      </c>
      <c r="P620" s="56">
        <f t="shared" si="79"/>
        <v>0.12580690797887456</v>
      </c>
    </row>
    <row r="621" spans="1:16">
      <c r="A621" s="56" t="s">
        <v>179</v>
      </c>
      <c r="B621" s="57" t="s">
        <v>1373</v>
      </c>
      <c r="C621" s="58">
        <v>14449</v>
      </c>
      <c r="D621" s="59">
        <v>252242</v>
      </c>
      <c r="E621" s="56">
        <f t="shared" si="72"/>
        <v>5.7282292401741187E-2</v>
      </c>
      <c r="F621" s="60">
        <v>299047</v>
      </c>
      <c r="G621" s="60">
        <f t="shared" si="73"/>
        <v>17130.097695863496</v>
      </c>
      <c r="H621" s="61">
        <v>0.27</v>
      </c>
      <c r="I621" s="62">
        <f t="shared" si="74"/>
        <v>4625.1263778831444</v>
      </c>
      <c r="J621" s="62">
        <v>57878.390086644176</v>
      </c>
      <c r="K621" s="63">
        <f t="shared" si="75"/>
        <v>7.9911109672527389E-2</v>
      </c>
      <c r="L621" s="61">
        <v>0.34228450873707977</v>
      </c>
      <c r="M621" s="60">
        <f t="shared" si="76"/>
        <v>102359.1554842975</v>
      </c>
      <c r="N621" s="60">
        <f t="shared" si="77"/>
        <v>8179.633699892981</v>
      </c>
      <c r="O621" s="61">
        <f t="shared" si="78"/>
        <v>0.47750070344713585</v>
      </c>
      <c r="P621" s="56">
        <f t="shared" si="79"/>
        <v>0.20750070344713584</v>
      </c>
    </row>
    <row r="622" spans="1:16">
      <c r="A622" s="56" t="s">
        <v>179</v>
      </c>
      <c r="B622" s="57" t="s">
        <v>1589</v>
      </c>
      <c r="C622" s="58">
        <v>12916</v>
      </c>
      <c r="D622" s="59">
        <v>252242</v>
      </c>
      <c r="E622" s="56">
        <f t="shared" si="72"/>
        <v>5.1204795394898549E-2</v>
      </c>
      <c r="F622" s="60">
        <v>299047</v>
      </c>
      <c r="G622" s="60">
        <f t="shared" si="73"/>
        <v>15312.640448458227</v>
      </c>
      <c r="H622" s="61">
        <v>0.21979999999999997</v>
      </c>
      <c r="I622" s="62">
        <f t="shared" si="74"/>
        <v>3365.7183705711177</v>
      </c>
      <c r="J622" s="62">
        <v>57878.390086644176</v>
      </c>
      <c r="K622" s="63">
        <f t="shared" si="75"/>
        <v>5.8151554760466281E-2</v>
      </c>
      <c r="L622" s="61">
        <v>0.34228450873707977</v>
      </c>
      <c r="M622" s="60">
        <f t="shared" si="76"/>
        <v>102359.1554842975</v>
      </c>
      <c r="N622" s="60">
        <f t="shared" si="77"/>
        <v>5952.3440353802089</v>
      </c>
      <c r="O622" s="61">
        <f t="shared" si="78"/>
        <v>0.38872094302844601</v>
      </c>
      <c r="P622" s="56">
        <f t="shared" si="79"/>
        <v>0.16892094302844604</v>
      </c>
    </row>
    <row r="623" spans="1:16">
      <c r="A623" s="56" t="s">
        <v>179</v>
      </c>
      <c r="B623" s="57" t="s">
        <v>1747</v>
      </c>
      <c r="C623" s="58">
        <v>4513</v>
      </c>
      <c r="D623" s="59">
        <v>252242</v>
      </c>
      <c r="E623" s="56">
        <f t="shared" si="72"/>
        <v>1.7891548592224926E-2</v>
      </c>
      <c r="F623" s="60">
        <v>299047</v>
      </c>
      <c r="G623" s="60">
        <f t="shared" si="73"/>
        <v>5350.4139318590869</v>
      </c>
      <c r="H623" s="61">
        <v>0.3372</v>
      </c>
      <c r="I623" s="62">
        <f t="shared" si="74"/>
        <v>1804.1595778228841</v>
      </c>
      <c r="J623" s="62">
        <v>57878.390086644176</v>
      </c>
      <c r="K623" s="63">
        <f t="shared" si="75"/>
        <v>3.1171557728576247E-2</v>
      </c>
      <c r="L623" s="61">
        <v>0.34228450873707977</v>
      </c>
      <c r="M623" s="60">
        <f t="shared" si="76"/>
        <v>102359.1554842975</v>
      </c>
      <c r="N623" s="60">
        <f t="shared" si="77"/>
        <v>3190.6943242270913</v>
      </c>
      <c r="O623" s="61">
        <f t="shared" si="78"/>
        <v>0.59634532297175624</v>
      </c>
      <c r="P623" s="56">
        <f t="shared" si="79"/>
        <v>0.25914532297175624</v>
      </c>
    </row>
    <row r="624" spans="1:16">
      <c r="A624" s="56" t="s">
        <v>330</v>
      </c>
      <c r="B624" s="57" t="s">
        <v>332</v>
      </c>
      <c r="C624" s="58">
        <v>67877</v>
      </c>
      <c r="D624" s="59">
        <v>138776</v>
      </c>
      <c r="E624" s="56">
        <f t="shared" si="72"/>
        <v>0.48911195019311698</v>
      </c>
      <c r="F624" s="60">
        <v>163525</v>
      </c>
      <c r="G624" s="60">
        <f t="shared" si="73"/>
        <v>79982.031655329454</v>
      </c>
      <c r="H624" s="61">
        <v>0.2676</v>
      </c>
      <c r="I624" s="62">
        <f t="shared" si="74"/>
        <v>21403.191670966164</v>
      </c>
      <c r="J624" s="62">
        <v>40233.776735854903</v>
      </c>
      <c r="K624" s="63">
        <f t="shared" si="75"/>
        <v>0.53197073224031699</v>
      </c>
      <c r="L624" s="61">
        <v>0.39312413752633713</v>
      </c>
      <c r="M624" s="60">
        <f t="shared" si="76"/>
        <v>64285.62458899428</v>
      </c>
      <c r="N624" s="60">
        <f t="shared" si="77"/>
        <v>34198.070785133415</v>
      </c>
      <c r="O624" s="61">
        <f t="shared" si="78"/>
        <v>0.42757191930938765</v>
      </c>
      <c r="P624" s="56">
        <f t="shared" si="79"/>
        <v>0.15997191930938764</v>
      </c>
    </row>
    <row r="625" spans="1:16">
      <c r="A625" s="56" t="s">
        <v>330</v>
      </c>
      <c r="B625" s="57" t="s">
        <v>521</v>
      </c>
      <c r="C625" s="58">
        <v>70899</v>
      </c>
      <c r="D625" s="59">
        <v>138776</v>
      </c>
      <c r="E625" s="56">
        <f t="shared" si="72"/>
        <v>0.51088804980688307</v>
      </c>
      <c r="F625" s="60">
        <v>163525</v>
      </c>
      <c r="G625" s="60">
        <f t="shared" si="73"/>
        <v>83542.96834467056</v>
      </c>
      <c r="H625" s="61">
        <v>0.22539999999999999</v>
      </c>
      <c r="I625" s="62">
        <f t="shared" si="74"/>
        <v>18830.585064888743</v>
      </c>
      <c r="J625" s="62">
        <v>40233.776735854903</v>
      </c>
      <c r="K625" s="63">
        <f t="shared" si="75"/>
        <v>0.46802926775968307</v>
      </c>
      <c r="L625" s="61">
        <v>0.39312413752633713</v>
      </c>
      <c r="M625" s="60">
        <f t="shared" si="76"/>
        <v>64285.62458899428</v>
      </c>
      <c r="N625" s="60">
        <f t="shared" si="77"/>
        <v>30087.553803860868</v>
      </c>
      <c r="O625" s="61">
        <f t="shared" si="78"/>
        <v>0.36014465849153943</v>
      </c>
      <c r="P625" s="56">
        <f t="shared" si="79"/>
        <v>0.13474465849153944</v>
      </c>
    </row>
    <row r="626" spans="1:16">
      <c r="A626" s="56" t="s">
        <v>191</v>
      </c>
      <c r="B626" s="57" t="s">
        <v>193</v>
      </c>
      <c r="C626" s="58">
        <v>106812</v>
      </c>
      <c r="D626" s="59">
        <v>144947</v>
      </c>
      <c r="E626" s="56">
        <f t="shared" si="72"/>
        <v>0.73690383381511859</v>
      </c>
      <c r="F626" s="60">
        <v>176346</v>
      </c>
      <c r="G626" s="60">
        <f t="shared" si="73"/>
        <v>129950.04347796091</v>
      </c>
      <c r="H626" s="61">
        <v>0.23860000000000001</v>
      </c>
      <c r="I626" s="62">
        <f t="shared" si="74"/>
        <v>31006.080373841472</v>
      </c>
      <c r="J626" s="62">
        <v>40420.324121151869</v>
      </c>
      <c r="K626" s="63">
        <f t="shared" si="75"/>
        <v>0.76709133456987932</v>
      </c>
      <c r="L626" s="61">
        <v>0.39385762628811072</v>
      </c>
      <c r="M626" s="60">
        <f t="shared" si="76"/>
        <v>69455.216965403175</v>
      </c>
      <c r="N626" s="60">
        <f t="shared" si="77"/>
        <v>53278.495074831648</v>
      </c>
      <c r="O626" s="61">
        <f t="shared" si="78"/>
        <v>0.40999212965917553</v>
      </c>
      <c r="P626" s="56">
        <f t="shared" si="79"/>
        <v>0.17139212965917552</v>
      </c>
    </row>
    <row r="627" spans="1:16">
      <c r="A627" s="56" t="s">
        <v>191</v>
      </c>
      <c r="B627" s="57" t="s">
        <v>2321</v>
      </c>
      <c r="C627" s="58">
        <v>2044</v>
      </c>
      <c r="D627" s="59">
        <v>144947</v>
      </c>
      <c r="E627" s="56">
        <f t="shared" si="72"/>
        <v>1.4101706140865282E-2</v>
      </c>
      <c r="F627" s="60">
        <v>176346</v>
      </c>
      <c r="G627" s="60">
        <f t="shared" si="73"/>
        <v>2486.7794711170291</v>
      </c>
      <c r="H627" s="61">
        <v>0.69750000000000001</v>
      </c>
      <c r="I627" s="62">
        <f t="shared" si="74"/>
        <v>1734.5286811041278</v>
      </c>
      <c r="J627" s="62">
        <v>40420.324121151869</v>
      </c>
      <c r="K627" s="63">
        <f t="shared" si="75"/>
        <v>4.2912290260345855E-2</v>
      </c>
      <c r="L627" s="61">
        <v>0.39385762628811072</v>
      </c>
      <c r="M627" s="60">
        <f t="shared" si="76"/>
        <v>69455.216965403175</v>
      </c>
      <c r="N627" s="60">
        <f t="shared" si="77"/>
        <v>2980.482430514679</v>
      </c>
      <c r="O627" s="61">
        <f t="shared" si="78"/>
        <v>1.1985310579936084</v>
      </c>
      <c r="P627" s="56">
        <f t="shared" si="79"/>
        <v>0.50103105799360836</v>
      </c>
    </row>
    <row r="628" spans="1:16">
      <c r="A628" s="56" t="s">
        <v>191</v>
      </c>
      <c r="B628" s="57" t="s">
        <v>1361</v>
      </c>
      <c r="C628" s="58">
        <v>36091</v>
      </c>
      <c r="D628" s="59">
        <v>144947</v>
      </c>
      <c r="E628" s="56">
        <f t="shared" si="72"/>
        <v>0.2489944600440161</v>
      </c>
      <c r="F628" s="60">
        <v>176346</v>
      </c>
      <c r="G628" s="60">
        <f t="shared" si="73"/>
        <v>43909.177050922066</v>
      </c>
      <c r="H628" s="61">
        <v>0.17490000000000003</v>
      </c>
      <c r="I628" s="62">
        <f t="shared" si="74"/>
        <v>7679.7150662062704</v>
      </c>
      <c r="J628" s="62">
        <v>40420.324121151869</v>
      </c>
      <c r="K628" s="63">
        <f t="shared" si="75"/>
        <v>0.18999637516977486</v>
      </c>
      <c r="L628" s="61">
        <v>0.39385762628811072</v>
      </c>
      <c r="M628" s="60">
        <f t="shared" si="76"/>
        <v>69455.216965403175</v>
      </c>
      <c r="N628" s="60">
        <f t="shared" si="77"/>
        <v>13196.239460056853</v>
      </c>
      <c r="O628" s="61">
        <f t="shared" si="78"/>
        <v>0.30053488464958011</v>
      </c>
      <c r="P628" s="56">
        <f t="shared" si="79"/>
        <v>0.12563488464958009</v>
      </c>
    </row>
    <row r="629" spans="1:16">
      <c r="A629" s="56" t="s">
        <v>824</v>
      </c>
      <c r="B629" s="57" t="s">
        <v>826</v>
      </c>
      <c r="C629" s="58">
        <v>68255</v>
      </c>
      <c r="D629" s="59">
        <v>68255</v>
      </c>
      <c r="E629" s="56">
        <f t="shared" si="72"/>
        <v>1</v>
      </c>
      <c r="F629" s="60">
        <v>78344</v>
      </c>
      <c r="G629" s="60">
        <f t="shared" si="73"/>
        <v>78344</v>
      </c>
      <c r="H629" s="61">
        <v>6.2200000000000005E-2</v>
      </c>
      <c r="I629" s="62">
        <f t="shared" si="74"/>
        <v>4872.9968000000008</v>
      </c>
      <c r="J629" s="62">
        <v>4872.9968000000008</v>
      </c>
      <c r="K629" s="63">
        <f t="shared" si="75"/>
        <v>1</v>
      </c>
      <c r="L629" s="61">
        <v>0.25379112986241709</v>
      </c>
      <c r="M629" s="60">
        <f t="shared" si="76"/>
        <v>19883.012277941205</v>
      </c>
      <c r="N629" s="60">
        <f t="shared" si="77"/>
        <v>19883.012277941205</v>
      </c>
      <c r="O629" s="61">
        <f t="shared" si="78"/>
        <v>0.25379112986241709</v>
      </c>
      <c r="P629" s="56">
        <f t="shared" si="79"/>
        <v>0.19159112986241708</v>
      </c>
    </row>
    <row r="630" spans="1:16">
      <c r="A630" s="56" t="s">
        <v>1081</v>
      </c>
      <c r="B630" s="57" t="s">
        <v>1083</v>
      </c>
      <c r="C630" s="58">
        <v>19590</v>
      </c>
      <c r="D630" s="59">
        <v>37944</v>
      </c>
      <c r="E630" s="56">
        <f t="shared" si="72"/>
        <v>0.5162871600253004</v>
      </c>
      <c r="F630" s="60">
        <v>43309</v>
      </c>
      <c r="G630" s="60">
        <f t="shared" si="73"/>
        <v>22359.880613535734</v>
      </c>
      <c r="H630" s="61">
        <v>0.20850000000000002</v>
      </c>
      <c r="I630" s="62">
        <f t="shared" si="74"/>
        <v>4662.035107922201</v>
      </c>
      <c r="J630" s="62">
        <v>10531.356529332701</v>
      </c>
      <c r="K630" s="63">
        <f t="shared" si="75"/>
        <v>0.44268134830846922</v>
      </c>
      <c r="L630" s="61">
        <v>0.42239302625768155</v>
      </c>
      <c r="M630" s="60">
        <f t="shared" si="76"/>
        <v>18293.419574193929</v>
      </c>
      <c r="N630" s="60">
        <f t="shared" si="77"/>
        <v>8098.1556422767117</v>
      </c>
      <c r="O630" s="61">
        <f t="shared" si="78"/>
        <v>0.36217347410050249</v>
      </c>
      <c r="P630" s="56">
        <f t="shared" si="79"/>
        <v>0.15367347410050247</v>
      </c>
    </row>
    <row r="631" spans="1:16">
      <c r="A631" s="56" t="s">
        <v>1081</v>
      </c>
      <c r="B631" s="57" t="s">
        <v>1169</v>
      </c>
      <c r="C631" s="58">
        <v>7466</v>
      </c>
      <c r="D631" s="59">
        <v>37944</v>
      </c>
      <c r="E631" s="56">
        <f t="shared" si="72"/>
        <v>0.19676365169723803</v>
      </c>
      <c r="F631" s="60">
        <v>43309</v>
      </c>
      <c r="G631" s="60">
        <f t="shared" si="73"/>
        <v>8521.6369913556809</v>
      </c>
      <c r="H631" s="61">
        <v>0.39439999999999997</v>
      </c>
      <c r="I631" s="62">
        <f t="shared" si="74"/>
        <v>3360.9336293906804</v>
      </c>
      <c r="J631" s="62">
        <v>10531.356529332701</v>
      </c>
      <c r="K631" s="63">
        <f t="shared" si="75"/>
        <v>0.31913587010653027</v>
      </c>
      <c r="L631" s="61">
        <v>0.42239302625768155</v>
      </c>
      <c r="M631" s="60">
        <f t="shared" si="76"/>
        <v>18293.419574193929</v>
      </c>
      <c r="N631" s="60">
        <f t="shared" si="77"/>
        <v>5838.0863730342126</v>
      </c>
      <c r="O631" s="61">
        <f t="shared" si="78"/>
        <v>0.68508977546876815</v>
      </c>
      <c r="P631" s="56">
        <f t="shared" si="79"/>
        <v>0.29068977546876817</v>
      </c>
    </row>
    <row r="632" spans="1:16">
      <c r="A632" s="56" t="s">
        <v>1081</v>
      </c>
      <c r="B632" s="57" t="s">
        <v>1840</v>
      </c>
      <c r="C632" s="58">
        <v>5329</v>
      </c>
      <c r="D632" s="59">
        <v>37944</v>
      </c>
      <c r="E632" s="56">
        <f t="shared" si="72"/>
        <v>0.14044381193337549</v>
      </c>
      <c r="F632" s="60">
        <v>43309</v>
      </c>
      <c r="G632" s="60">
        <f t="shared" si="73"/>
        <v>6082.4810510225589</v>
      </c>
      <c r="H632" s="61">
        <v>0.2011</v>
      </c>
      <c r="I632" s="62">
        <f t="shared" si="74"/>
        <v>1223.1869393606366</v>
      </c>
      <c r="J632" s="62">
        <v>10531.356529332701</v>
      </c>
      <c r="K632" s="63">
        <f t="shared" si="75"/>
        <v>0.11614713982512388</v>
      </c>
      <c r="L632" s="61">
        <v>0.42239302625768155</v>
      </c>
      <c r="M632" s="60">
        <f t="shared" si="76"/>
        <v>18293.419574193929</v>
      </c>
      <c r="N632" s="60">
        <f t="shared" si="77"/>
        <v>2124.7283611635603</v>
      </c>
      <c r="O632" s="61">
        <f t="shared" si="78"/>
        <v>0.34931935559525673</v>
      </c>
      <c r="P632" s="56">
        <f t="shared" si="79"/>
        <v>0.14821935559525673</v>
      </c>
    </row>
    <row r="633" spans="1:16">
      <c r="A633" s="56" t="s">
        <v>1081</v>
      </c>
      <c r="B633" s="57" t="s">
        <v>2665</v>
      </c>
      <c r="C633" s="58">
        <v>1357</v>
      </c>
      <c r="D633" s="59">
        <v>37944</v>
      </c>
      <c r="E633" s="56">
        <f t="shared" si="72"/>
        <v>3.5763230023192073E-2</v>
      </c>
      <c r="F633" s="60">
        <v>43309</v>
      </c>
      <c r="G633" s="60">
        <f t="shared" si="73"/>
        <v>1548.8697290744255</v>
      </c>
      <c r="H633" s="61">
        <v>0.2727</v>
      </c>
      <c r="I633" s="62">
        <f t="shared" si="74"/>
        <v>422.37677511859584</v>
      </c>
      <c r="J633" s="62">
        <v>10531.356529332701</v>
      </c>
      <c r="K633" s="63">
        <f t="shared" si="75"/>
        <v>4.0106587783080107E-2</v>
      </c>
      <c r="L633" s="61">
        <v>0.42239302625768155</v>
      </c>
      <c r="M633" s="60">
        <f t="shared" si="76"/>
        <v>18293.419574193929</v>
      </c>
      <c r="N633" s="60">
        <f t="shared" si="77"/>
        <v>733.68663800512468</v>
      </c>
      <c r="O633" s="61">
        <f t="shared" si="78"/>
        <v>0.47369163734871461</v>
      </c>
      <c r="P633" s="56">
        <f t="shared" si="79"/>
        <v>0.20099163734871461</v>
      </c>
    </row>
    <row r="634" spans="1:16">
      <c r="A634" s="56" t="s">
        <v>1081</v>
      </c>
      <c r="B634" s="57" t="s">
        <v>1838</v>
      </c>
      <c r="C634" s="58">
        <v>4202</v>
      </c>
      <c r="D634" s="59">
        <v>37944</v>
      </c>
      <c r="E634" s="56">
        <f t="shared" si="72"/>
        <v>0.11074214632089395</v>
      </c>
      <c r="F634" s="60">
        <v>43309</v>
      </c>
      <c r="G634" s="60">
        <f t="shared" si="73"/>
        <v>4796.1316150115963</v>
      </c>
      <c r="H634" s="61">
        <v>0.17990000000000003</v>
      </c>
      <c r="I634" s="62">
        <f t="shared" si="74"/>
        <v>862.82407754058636</v>
      </c>
      <c r="J634" s="62">
        <v>10531.356529332701</v>
      </c>
      <c r="K634" s="63">
        <f t="shared" si="75"/>
        <v>8.1929053976796423E-2</v>
      </c>
      <c r="L634" s="61">
        <v>0.42239302625768155</v>
      </c>
      <c r="M634" s="60">
        <f t="shared" si="76"/>
        <v>18293.419574193929</v>
      </c>
      <c r="N634" s="60">
        <f t="shared" si="77"/>
        <v>1498.7625597143187</v>
      </c>
      <c r="O634" s="61">
        <f t="shared" si="78"/>
        <v>0.31249404312076934</v>
      </c>
      <c r="P634" s="56">
        <f t="shared" si="79"/>
        <v>0.13259404312076931</v>
      </c>
    </row>
    <row r="635" spans="1:16">
      <c r="A635" s="56" t="s">
        <v>349</v>
      </c>
      <c r="B635" s="57" t="s">
        <v>351</v>
      </c>
      <c r="C635" s="58">
        <v>111197</v>
      </c>
      <c r="D635" s="59">
        <v>111197</v>
      </c>
      <c r="E635" s="56">
        <f t="shared" si="72"/>
        <v>1</v>
      </c>
      <c r="F635" s="60">
        <v>128154</v>
      </c>
      <c r="G635" s="60">
        <f t="shared" si="73"/>
        <v>128154</v>
      </c>
      <c r="H635" s="61">
        <v>0.40689999999999998</v>
      </c>
      <c r="I635" s="62">
        <f t="shared" si="74"/>
        <v>52145.8626</v>
      </c>
      <c r="J635" s="62">
        <v>52145.8626</v>
      </c>
      <c r="K635" s="63">
        <f t="shared" si="75"/>
        <v>1</v>
      </c>
      <c r="L635" s="61">
        <v>0.49020441061617337</v>
      </c>
      <c r="M635" s="60">
        <f t="shared" si="76"/>
        <v>62821.65603810508</v>
      </c>
      <c r="N635" s="60">
        <f t="shared" si="77"/>
        <v>62821.65603810508</v>
      </c>
      <c r="O635" s="61">
        <f t="shared" si="78"/>
        <v>0.49020441061617337</v>
      </c>
      <c r="P635" s="56">
        <f t="shared" si="79"/>
        <v>8.3304410616173385E-2</v>
      </c>
    </row>
    <row r="636" spans="1:16">
      <c r="A636" s="56" t="s">
        <v>632</v>
      </c>
      <c r="B636" s="57" t="s">
        <v>634</v>
      </c>
      <c r="C636" s="58">
        <v>20683</v>
      </c>
      <c r="D636" s="59">
        <v>21831</v>
      </c>
      <c r="E636" s="56">
        <f t="shared" si="72"/>
        <v>0.94741422747469195</v>
      </c>
      <c r="F636" s="60">
        <v>24542</v>
      </c>
      <c r="G636" s="60">
        <f t="shared" si="73"/>
        <v>23251.439970683889</v>
      </c>
      <c r="H636" s="61">
        <v>0.44209999999999999</v>
      </c>
      <c r="I636" s="62">
        <f t="shared" si="74"/>
        <v>10279.461611039347</v>
      </c>
      <c r="J636" s="62">
        <v>10485.822159726993</v>
      </c>
      <c r="K636" s="63">
        <f t="shared" si="75"/>
        <v>0.98032004114277116</v>
      </c>
      <c r="L636" s="61">
        <v>0.54652878372854408</v>
      </c>
      <c r="M636" s="60">
        <f t="shared" si="76"/>
        <v>13412.909410265929</v>
      </c>
      <c r="N636" s="60">
        <f t="shared" si="77"/>
        <v>13148.943904916157</v>
      </c>
      <c r="O636" s="61">
        <f t="shared" si="78"/>
        <v>0.56551094992373541</v>
      </c>
      <c r="P636" s="56">
        <f t="shared" si="79"/>
        <v>0.12341094992373541</v>
      </c>
    </row>
    <row r="637" spans="1:16">
      <c r="A637" s="56" t="s">
        <v>632</v>
      </c>
      <c r="B637" s="57" t="s">
        <v>2729</v>
      </c>
      <c r="C637" s="58">
        <v>1148</v>
      </c>
      <c r="D637" s="59">
        <v>21831</v>
      </c>
      <c r="E637" s="56">
        <f t="shared" si="72"/>
        <v>5.258577252530805E-2</v>
      </c>
      <c r="F637" s="60">
        <v>24542</v>
      </c>
      <c r="G637" s="60">
        <f t="shared" si="73"/>
        <v>1290.5600293161101</v>
      </c>
      <c r="H637" s="61">
        <v>0.15989999999999999</v>
      </c>
      <c r="I637" s="62">
        <f t="shared" si="74"/>
        <v>206.360548687646</v>
      </c>
      <c r="J637" s="62">
        <v>10485.822159726993</v>
      </c>
      <c r="K637" s="63">
        <f t="shared" si="75"/>
        <v>1.9679958857228872E-2</v>
      </c>
      <c r="L637" s="61">
        <v>0.54652878372854408</v>
      </c>
      <c r="M637" s="60">
        <f t="shared" si="76"/>
        <v>13412.909410265929</v>
      </c>
      <c r="N637" s="60">
        <f t="shared" si="77"/>
        <v>263.96550534977143</v>
      </c>
      <c r="O637" s="61">
        <f t="shared" si="78"/>
        <v>0.20453562744357678</v>
      </c>
      <c r="P637" s="56">
        <f t="shared" si="79"/>
        <v>4.4635627443576797E-2</v>
      </c>
    </row>
    <row r="638" spans="1:16">
      <c r="A638" s="56" t="s">
        <v>538</v>
      </c>
      <c r="B638" s="57" t="s">
        <v>540</v>
      </c>
      <c r="C638" s="58">
        <v>209987</v>
      </c>
      <c r="D638" s="59">
        <v>209987</v>
      </c>
      <c r="E638" s="56">
        <f t="shared" si="72"/>
        <v>1</v>
      </c>
      <c r="F638" s="60">
        <v>246263</v>
      </c>
      <c r="G638" s="60">
        <f t="shared" si="73"/>
        <v>246263</v>
      </c>
      <c r="H638" s="61">
        <v>0.12909999999999999</v>
      </c>
      <c r="I638" s="62">
        <f t="shared" si="74"/>
        <v>31792.5533</v>
      </c>
      <c r="J638" s="62">
        <v>31792.5533</v>
      </c>
      <c r="K638" s="63">
        <f t="shared" si="75"/>
        <v>1</v>
      </c>
      <c r="L638" s="61">
        <v>0.29850110155023091</v>
      </c>
      <c r="M638" s="60">
        <f t="shared" si="76"/>
        <v>73509.776771064513</v>
      </c>
      <c r="N638" s="60">
        <f t="shared" si="77"/>
        <v>73509.776771064513</v>
      </c>
      <c r="O638" s="61">
        <f t="shared" si="78"/>
        <v>0.29850110155023091</v>
      </c>
      <c r="P638" s="56">
        <f t="shared" si="79"/>
        <v>0.16940110155023091</v>
      </c>
    </row>
    <row r="639" spans="1:16">
      <c r="A639" s="56" t="s">
        <v>917</v>
      </c>
      <c r="B639" s="57" t="s">
        <v>919</v>
      </c>
      <c r="C639" s="58">
        <v>34686</v>
      </c>
      <c r="D639" s="59">
        <v>42597</v>
      </c>
      <c r="E639" s="56">
        <f t="shared" si="72"/>
        <v>0.81428269596450453</v>
      </c>
      <c r="F639" s="60">
        <v>49765</v>
      </c>
      <c r="G639" s="60">
        <f t="shared" si="73"/>
        <v>40522.77836467357</v>
      </c>
      <c r="H639" s="61">
        <v>0.26390000000000002</v>
      </c>
      <c r="I639" s="62">
        <f t="shared" si="74"/>
        <v>10693.961210437355</v>
      </c>
      <c r="J639" s="62">
        <v>13767.924126346927</v>
      </c>
      <c r="K639" s="63">
        <f t="shared" si="75"/>
        <v>0.77673010922343078</v>
      </c>
      <c r="L639" s="61">
        <v>0.42998767041113428</v>
      </c>
      <c r="M639" s="60">
        <f t="shared" si="76"/>
        <v>21398.336418010098</v>
      </c>
      <c r="N639" s="60">
        <f t="shared" si="77"/>
        <v>16620.732183160701</v>
      </c>
      <c r="O639" s="61">
        <f t="shared" si="78"/>
        <v>0.41015776444514745</v>
      </c>
      <c r="P639" s="56">
        <f t="shared" si="79"/>
        <v>0.14625776444514743</v>
      </c>
    </row>
    <row r="640" spans="1:16">
      <c r="A640" s="56" t="s">
        <v>917</v>
      </c>
      <c r="B640" s="57" t="s">
        <v>1237</v>
      </c>
      <c r="C640" s="58">
        <v>7911</v>
      </c>
      <c r="D640" s="59">
        <v>42597</v>
      </c>
      <c r="E640" s="56">
        <f t="shared" si="72"/>
        <v>0.18571730403549547</v>
      </c>
      <c r="F640" s="60">
        <v>49765</v>
      </c>
      <c r="G640" s="60">
        <f t="shared" si="73"/>
        <v>9242.2216353264321</v>
      </c>
      <c r="H640" s="61">
        <v>0.33260000000000006</v>
      </c>
      <c r="I640" s="62">
        <f t="shared" si="74"/>
        <v>3073.9629159095721</v>
      </c>
      <c r="J640" s="62">
        <v>13767.924126346927</v>
      </c>
      <c r="K640" s="63">
        <f t="shared" si="75"/>
        <v>0.22326989077656934</v>
      </c>
      <c r="L640" s="61">
        <v>0.42998767041113428</v>
      </c>
      <c r="M640" s="60">
        <f t="shared" si="76"/>
        <v>21398.336418010098</v>
      </c>
      <c r="N640" s="60">
        <f t="shared" si="77"/>
        <v>4777.6042348494002</v>
      </c>
      <c r="O640" s="61">
        <f t="shared" si="78"/>
        <v>0.51693244582969333</v>
      </c>
      <c r="P640" s="56">
        <f t="shared" si="79"/>
        <v>0.18433244582969327</v>
      </c>
    </row>
    <row r="641" spans="1:16">
      <c r="A641" s="56" t="s">
        <v>469</v>
      </c>
      <c r="B641" s="57" t="s">
        <v>1875</v>
      </c>
      <c r="C641" s="58">
        <v>372616</v>
      </c>
      <c r="D641" s="59">
        <v>600351</v>
      </c>
      <c r="E641" s="56">
        <f t="shared" si="72"/>
        <v>0.62066357847325981</v>
      </c>
      <c r="F641" s="60">
        <v>711885</v>
      </c>
      <c r="G641" s="60">
        <f t="shared" si="73"/>
        <v>441841.09156143654</v>
      </c>
      <c r="H641" s="61">
        <v>0.11860000000000001</v>
      </c>
      <c r="I641" s="62">
        <f t="shared" si="74"/>
        <v>52402.353459186379</v>
      </c>
      <c r="J641" s="62">
        <v>101761.6782988302</v>
      </c>
      <c r="K641" s="63">
        <f t="shared" si="75"/>
        <v>0.51495174151219525</v>
      </c>
      <c r="L641" s="61">
        <v>0.22384249510082654</v>
      </c>
      <c r="M641" s="60">
        <f t="shared" si="76"/>
        <v>159350.11462485191</v>
      </c>
      <c r="N641" s="60">
        <f t="shared" si="77"/>
        <v>82057.619036235425</v>
      </c>
      <c r="O641" s="61">
        <f t="shared" si="78"/>
        <v>0.18571749120537737</v>
      </c>
      <c r="P641" s="56">
        <f t="shared" si="79"/>
        <v>6.7117491205377355E-2</v>
      </c>
    </row>
    <row r="642" spans="1:16">
      <c r="A642" s="56" t="s">
        <v>469</v>
      </c>
      <c r="B642" s="57" t="s">
        <v>1334</v>
      </c>
      <c r="C642" s="58">
        <v>67013</v>
      </c>
      <c r="D642" s="59">
        <v>600351</v>
      </c>
      <c r="E642" s="56">
        <f t="shared" ref="E642:E705" si="80">C642/D642</f>
        <v>0.11162303385852609</v>
      </c>
      <c r="F642" s="60">
        <v>711885</v>
      </c>
      <c r="G642" s="60">
        <f t="shared" ref="G642:G705" si="81">E642*F642</f>
        <v>79462.763458376852</v>
      </c>
      <c r="H642" s="61">
        <v>0.20910000000000001</v>
      </c>
      <c r="I642" s="62">
        <f t="shared" ref="I642:I705" si="82">G642*H642</f>
        <v>16615.6638391466</v>
      </c>
      <c r="J642" s="62">
        <v>101761.6782988302</v>
      </c>
      <c r="K642" s="63">
        <f t="shared" ref="K642:K705" si="83">I642/J642</f>
        <v>0.16328016712100163</v>
      </c>
      <c r="L642" s="61">
        <v>0.22384249510082654</v>
      </c>
      <c r="M642" s="60">
        <f t="shared" ref="M642:M705" si="84">L642*F642</f>
        <v>159350.11462485191</v>
      </c>
      <c r="N642" s="60">
        <f t="shared" ref="N642:N705" si="85">M642*K642</f>
        <v>26018.713346696586</v>
      </c>
      <c r="O642" s="61">
        <f t="shared" ref="O642:O705" si="86">N642/G642</f>
        <v>0.32743277749615857</v>
      </c>
      <c r="P642" s="56">
        <f t="shared" ref="P642:P705" si="87">O642-H642</f>
        <v>0.11833277749615856</v>
      </c>
    </row>
    <row r="643" spans="1:16">
      <c r="A643" s="56" t="s">
        <v>469</v>
      </c>
      <c r="B643" s="57" t="s">
        <v>471</v>
      </c>
      <c r="C643" s="58">
        <v>32303</v>
      </c>
      <c r="D643" s="59">
        <v>600351</v>
      </c>
      <c r="E643" s="56">
        <f t="shared" si="80"/>
        <v>5.3806856322384737E-2</v>
      </c>
      <c r="F643" s="60">
        <v>711885</v>
      </c>
      <c r="G643" s="60">
        <f t="shared" si="81"/>
        <v>38304.293913060857</v>
      </c>
      <c r="H643" s="61">
        <v>0.41789999999999999</v>
      </c>
      <c r="I643" s="62">
        <f t="shared" si="82"/>
        <v>16007.364426268132</v>
      </c>
      <c r="J643" s="62">
        <v>101761.6782988302</v>
      </c>
      <c r="K643" s="63">
        <f t="shared" si="83"/>
        <v>0.15730248059845672</v>
      </c>
      <c r="L643" s="61">
        <v>0.22384249510082654</v>
      </c>
      <c r="M643" s="60">
        <f t="shared" si="84"/>
        <v>159350.11462485191</v>
      </c>
      <c r="N643" s="60">
        <f t="shared" si="85"/>
        <v>25066.168314137623</v>
      </c>
      <c r="O643" s="61">
        <f t="shared" si="86"/>
        <v>0.65439578056262393</v>
      </c>
      <c r="P643" s="56">
        <f t="shared" si="87"/>
        <v>0.23649578056262394</v>
      </c>
    </row>
    <row r="644" spans="1:16">
      <c r="A644" s="56" t="s">
        <v>469</v>
      </c>
      <c r="B644" s="57" t="s">
        <v>1141</v>
      </c>
      <c r="C644" s="58">
        <v>65159</v>
      </c>
      <c r="D644" s="59">
        <v>600351</v>
      </c>
      <c r="E644" s="56">
        <f t="shared" si="80"/>
        <v>0.10853484045166911</v>
      </c>
      <c r="F644" s="60">
        <v>711885</v>
      </c>
      <c r="G644" s="60">
        <f t="shared" si="81"/>
        <v>77264.324894936464</v>
      </c>
      <c r="H644" s="61">
        <v>0.17699999999999999</v>
      </c>
      <c r="I644" s="62">
        <f t="shared" si="82"/>
        <v>13675.785506403754</v>
      </c>
      <c r="J644" s="62">
        <v>101761.6782988302</v>
      </c>
      <c r="K644" s="63">
        <f t="shared" si="83"/>
        <v>0.13439032978842846</v>
      </c>
      <c r="L644" s="61">
        <v>0.22384249510082654</v>
      </c>
      <c r="M644" s="60">
        <f t="shared" si="84"/>
        <v>159350.11462485191</v>
      </c>
      <c r="N644" s="60">
        <f t="shared" si="85"/>
        <v>21415.114456257725</v>
      </c>
      <c r="O644" s="61">
        <f t="shared" si="86"/>
        <v>0.27716691351898642</v>
      </c>
      <c r="P644" s="56">
        <f t="shared" si="87"/>
        <v>0.10016691351898643</v>
      </c>
    </row>
    <row r="645" spans="1:16">
      <c r="A645" s="56" t="s">
        <v>469</v>
      </c>
      <c r="B645" s="57" t="s">
        <v>1881</v>
      </c>
      <c r="C645" s="58">
        <v>63260</v>
      </c>
      <c r="D645" s="59">
        <v>600351</v>
      </c>
      <c r="E645" s="56">
        <f t="shared" si="80"/>
        <v>0.10537169089416025</v>
      </c>
      <c r="F645" s="60">
        <v>711885</v>
      </c>
      <c r="G645" s="60">
        <f t="shared" si="81"/>
        <v>75012.526172189275</v>
      </c>
      <c r="H645" s="61">
        <v>4.0800000000000003E-2</v>
      </c>
      <c r="I645" s="62">
        <f t="shared" si="82"/>
        <v>3060.5110678253227</v>
      </c>
      <c r="J645" s="62">
        <v>101761.6782988302</v>
      </c>
      <c r="K645" s="63">
        <f t="shared" si="83"/>
        <v>3.0075280979917809E-2</v>
      </c>
      <c r="L645" s="61">
        <v>0.22384249510082654</v>
      </c>
      <c r="M645" s="60">
        <f t="shared" si="84"/>
        <v>159350.11462485191</v>
      </c>
      <c r="N645" s="60">
        <f t="shared" si="85"/>
        <v>4792.4994715245311</v>
      </c>
      <c r="O645" s="61">
        <f t="shared" si="86"/>
        <v>6.3889322438274845E-2</v>
      </c>
      <c r="P645" s="56">
        <f t="shared" si="87"/>
        <v>2.3089322438274842E-2</v>
      </c>
    </row>
    <row r="646" spans="1:16">
      <c r="A646" s="56" t="s">
        <v>243</v>
      </c>
      <c r="B646" s="57" t="s">
        <v>245</v>
      </c>
      <c r="C646" s="58">
        <v>105841</v>
      </c>
      <c r="D646" s="59">
        <v>135432</v>
      </c>
      <c r="E646" s="56">
        <f t="shared" si="80"/>
        <v>0.78150658633114778</v>
      </c>
      <c r="F646" s="60">
        <v>172938</v>
      </c>
      <c r="G646" s="60">
        <f t="shared" si="81"/>
        <v>135152.18602693605</v>
      </c>
      <c r="H646" s="61">
        <v>0.2233</v>
      </c>
      <c r="I646" s="62">
        <f t="shared" si="82"/>
        <v>30179.48313981482</v>
      </c>
      <c r="J646" s="62">
        <v>37207.644538804721</v>
      </c>
      <c r="K646" s="63">
        <f t="shared" si="83"/>
        <v>0.81110974677098768</v>
      </c>
      <c r="L646" s="61">
        <v>0.38092453746959187</v>
      </c>
      <c r="M646" s="60">
        <f t="shared" si="84"/>
        <v>65876.327660916286</v>
      </c>
      <c r="N646" s="60">
        <f t="shared" si="85"/>
        <v>53432.931447248418</v>
      </c>
      <c r="O646" s="61">
        <f t="shared" si="86"/>
        <v>0.39535380831057476</v>
      </c>
      <c r="P646" s="56">
        <f t="shared" si="87"/>
        <v>0.17205380831057476</v>
      </c>
    </row>
    <row r="647" spans="1:16">
      <c r="A647" s="56" t="s">
        <v>243</v>
      </c>
      <c r="B647" s="57" t="s">
        <v>921</v>
      </c>
      <c r="C647" s="58">
        <v>29591</v>
      </c>
      <c r="D647" s="59">
        <v>135432</v>
      </c>
      <c r="E647" s="56">
        <f t="shared" si="80"/>
        <v>0.21849341366885228</v>
      </c>
      <c r="F647" s="60">
        <v>172938</v>
      </c>
      <c r="G647" s="60">
        <f t="shared" si="81"/>
        <v>37785.813973063974</v>
      </c>
      <c r="H647" s="61">
        <v>0.18600000000000003</v>
      </c>
      <c r="I647" s="62">
        <f t="shared" si="82"/>
        <v>7028.1613989899006</v>
      </c>
      <c r="J647" s="62">
        <v>37207.644538804721</v>
      </c>
      <c r="K647" s="63">
        <f t="shared" si="83"/>
        <v>0.18889025322901232</v>
      </c>
      <c r="L647" s="61">
        <v>0.38092453746959187</v>
      </c>
      <c r="M647" s="60">
        <f t="shared" si="84"/>
        <v>65876.327660916286</v>
      </c>
      <c r="N647" s="60">
        <f t="shared" si="85"/>
        <v>12443.396213667866</v>
      </c>
      <c r="O647" s="61">
        <f t="shared" si="86"/>
        <v>0.32931396482654246</v>
      </c>
      <c r="P647" s="56">
        <f t="shared" si="87"/>
        <v>0.14331396482654243</v>
      </c>
    </row>
    <row r="648" spans="1:16">
      <c r="A648" s="56" t="s">
        <v>251</v>
      </c>
      <c r="B648" s="57" t="s">
        <v>253</v>
      </c>
      <c r="C648" s="58">
        <v>151140</v>
      </c>
      <c r="D648" s="59">
        <v>187075</v>
      </c>
      <c r="E648" s="56">
        <f t="shared" si="80"/>
        <v>0.8079112655352132</v>
      </c>
      <c r="F648" s="60">
        <v>225604</v>
      </c>
      <c r="G648" s="60">
        <f t="shared" si="81"/>
        <v>182268.01314980624</v>
      </c>
      <c r="H648" s="61">
        <v>0.13269999999999998</v>
      </c>
      <c r="I648" s="62">
        <f t="shared" si="82"/>
        <v>24186.965344979286</v>
      </c>
      <c r="J648" s="62">
        <v>40875.65388098891</v>
      </c>
      <c r="K648" s="63">
        <f t="shared" si="83"/>
        <v>0.59172057321457405</v>
      </c>
      <c r="L648" s="61">
        <v>0.34453971298969727</v>
      </c>
      <c r="M648" s="60">
        <f t="shared" si="84"/>
        <v>77729.537409327662</v>
      </c>
      <c r="N648" s="60">
        <f t="shared" si="85"/>
        <v>45994.166431551042</v>
      </c>
      <c r="O648" s="61">
        <f t="shared" si="86"/>
        <v>0.25234359905897696</v>
      </c>
      <c r="P648" s="56">
        <f t="shared" si="87"/>
        <v>0.11964359905897698</v>
      </c>
    </row>
    <row r="649" spans="1:16">
      <c r="A649" s="56" t="s">
        <v>251</v>
      </c>
      <c r="B649" s="57" t="s">
        <v>797</v>
      </c>
      <c r="C649" s="58">
        <v>35935</v>
      </c>
      <c r="D649" s="59">
        <v>187075</v>
      </c>
      <c r="E649" s="56">
        <f t="shared" si="80"/>
        <v>0.19208873446478686</v>
      </c>
      <c r="F649" s="60">
        <v>225604</v>
      </c>
      <c r="G649" s="60">
        <f t="shared" si="81"/>
        <v>43335.986850193774</v>
      </c>
      <c r="H649" s="61">
        <v>0.38510000000000005</v>
      </c>
      <c r="I649" s="62">
        <f t="shared" si="82"/>
        <v>16688.688536009624</v>
      </c>
      <c r="J649" s="62">
        <v>40875.65388098891</v>
      </c>
      <c r="K649" s="63">
        <f t="shared" si="83"/>
        <v>0.40827942678542595</v>
      </c>
      <c r="L649" s="61">
        <v>0.34453971298969727</v>
      </c>
      <c r="M649" s="60">
        <f t="shared" si="84"/>
        <v>77729.537409327662</v>
      </c>
      <c r="N649" s="60">
        <f t="shared" si="85"/>
        <v>31735.37097777662</v>
      </c>
      <c r="O649" s="61">
        <f t="shared" si="86"/>
        <v>0.73230987187348928</v>
      </c>
      <c r="P649" s="56">
        <f t="shared" si="87"/>
        <v>0.34720987187348923</v>
      </c>
    </row>
    <row r="650" spans="1:16">
      <c r="A650" s="56" t="s">
        <v>1375</v>
      </c>
      <c r="B650" s="57" t="s">
        <v>1377</v>
      </c>
      <c r="C650" s="58">
        <v>11463</v>
      </c>
      <c r="D650" s="59">
        <v>18218</v>
      </c>
      <c r="E650" s="56">
        <f t="shared" si="80"/>
        <v>0.62921286639587226</v>
      </c>
      <c r="F650" s="60">
        <v>19707</v>
      </c>
      <c r="G650" s="60">
        <f t="shared" si="81"/>
        <v>12399.897958063455</v>
      </c>
      <c r="H650" s="61">
        <v>0.27100000000000002</v>
      </c>
      <c r="I650" s="62">
        <f t="shared" si="82"/>
        <v>3360.3723466351967</v>
      </c>
      <c r="J650" s="62">
        <v>5787.060934762324</v>
      </c>
      <c r="K650" s="63">
        <f t="shared" si="83"/>
        <v>0.58066994360639268</v>
      </c>
      <c r="L650" s="61">
        <v>0.47160444932880907</v>
      </c>
      <c r="M650" s="60">
        <f t="shared" si="84"/>
        <v>9293.9088829228403</v>
      </c>
      <c r="N650" s="60">
        <f t="shared" si="85"/>
        <v>5396.6935469297578</v>
      </c>
      <c r="O650" s="61">
        <f t="shared" si="86"/>
        <v>0.43522080304059069</v>
      </c>
      <c r="P650" s="56">
        <f t="shared" si="87"/>
        <v>0.16422080304059067</v>
      </c>
    </row>
    <row r="651" spans="1:16">
      <c r="A651" s="56" t="s">
        <v>1375</v>
      </c>
      <c r="B651" s="57" t="s">
        <v>2181</v>
      </c>
      <c r="C651" s="58">
        <v>6755</v>
      </c>
      <c r="D651" s="59">
        <v>18218</v>
      </c>
      <c r="E651" s="56">
        <f t="shared" si="80"/>
        <v>0.37078713360412779</v>
      </c>
      <c r="F651" s="60">
        <v>19707</v>
      </c>
      <c r="G651" s="60">
        <f t="shared" si="81"/>
        <v>7307.1020419365468</v>
      </c>
      <c r="H651" s="61">
        <v>0.33210000000000001</v>
      </c>
      <c r="I651" s="62">
        <f t="shared" si="82"/>
        <v>2426.6885881271273</v>
      </c>
      <c r="J651" s="62">
        <v>5787.060934762324</v>
      </c>
      <c r="K651" s="63">
        <f t="shared" si="83"/>
        <v>0.41933005639360732</v>
      </c>
      <c r="L651" s="61">
        <v>0.47160444932880907</v>
      </c>
      <c r="M651" s="60">
        <f t="shared" si="84"/>
        <v>9293.9088829228403</v>
      </c>
      <c r="N651" s="60">
        <f t="shared" si="85"/>
        <v>3897.2153359930826</v>
      </c>
      <c r="O651" s="61">
        <f t="shared" si="86"/>
        <v>0.53334623132760206</v>
      </c>
      <c r="P651" s="56">
        <f t="shared" si="87"/>
        <v>0.20124623132760205</v>
      </c>
    </row>
    <row r="652" spans="1:16">
      <c r="A652" s="56" t="s">
        <v>1928</v>
      </c>
      <c r="B652" s="57" t="s">
        <v>1930</v>
      </c>
      <c r="C652" s="58">
        <v>11856</v>
      </c>
      <c r="D652" s="59">
        <v>11856</v>
      </c>
      <c r="E652" s="56">
        <f t="shared" si="80"/>
        <v>1</v>
      </c>
      <c r="F652" s="60">
        <v>13169</v>
      </c>
      <c r="G652" s="60">
        <f t="shared" si="81"/>
        <v>13169</v>
      </c>
      <c r="H652" s="61">
        <v>0.24900000000000003</v>
      </c>
      <c r="I652" s="62">
        <f t="shared" si="82"/>
        <v>3279.0810000000001</v>
      </c>
      <c r="J652" s="62">
        <v>3279.0810000000001</v>
      </c>
      <c r="K652" s="63">
        <f t="shared" si="83"/>
        <v>1</v>
      </c>
      <c r="L652" s="61">
        <v>0.42516177216711748</v>
      </c>
      <c r="M652" s="60">
        <f t="shared" si="84"/>
        <v>5598.9553776687699</v>
      </c>
      <c r="N652" s="60">
        <f t="shared" si="85"/>
        <v>5598.9553776687699</v>
      </c>
      <c r="O652" s="61">
        <f t="shared" si="86"/>
        <v>0.42516177216711748</v>
      </c>
      <c r="P652" s="56">
        <f t="shared" si="87"/>
        <v>0.17616177216711745</v>
      </c>
    </row>
    <row r="653" spans="1:16">
      <c r="A653" s="56" t="s">
        <v>553</v>
      </c>
      <c r="B653" s="57" t="s">
        <v>555</v>
      </c>
      <c r="C653" s="58">
        <v>38648</v>
      </c>
      <c r="D653" s="59">
        <v>38648</v>
      </c>
      <c r="E653" s="56">
        <f t="shared" si="80"/>
        <v>1</v>
      </c>
      <c r="F653" s="60">
        <v>42955</v>
      </c>
      <c r="G653" s="60">
        <f t="shared" si="81"/>
        <v>42955</v>
      </c>
      <c r="H653" s="61">
        <v>0.3125</v>
      </c>
      <c r="I653" s="62">
        <f t="shared" si="82"/>
        <v>13423.4375</v>
      </c>
      <c r="J653" s="62">
        <v>13423.4375</v>
      </c>
      <c r="K653" s="63">
        <f t="shared" si="83"/>
        <v>1</v>
      </c>
      <c r="L653" s="61">
        <v>0.46608785746108683</v>
      </c>
      <c r="M653" s="60">
        <f t="shared" si="84"/>
        <v>20020.803917240984</v>
      </c>
      <c r="N653" s="60">
        <f t="shared" si="85"/>
        <v>20020.803917240984</v>
      </c>
      <c r="O653" s="61">
        <f t="shared" si="86"/>
        <v>0.46608785746108683</v>
      </c>
      <c r="P653" s="56">
        <f t="shared" si="87"/>
        <v>0.15358785746108683</v>
      </c>
    </row>
    <row r="654" spans="1:16">
      <c r="A654" s="56" t="s">
        <v>1386</v>
      </c>
      <c r="B654" s="57" t="s">
        <v>1388</v>
      </c>
      <c r="C654" s="58">
        <v>9116</v>
      </c>
      <c r="D654" s="59">
        <v>33738</v>
      </c>
      <c r="E654" s="56">
        <f t="shared" si="80"/>
        <v>0.27019977473472051</v>
      </c>
      <c r="F654" s="60">
        <v>38153</v>
      </c>
      <c r="G654" s="60">
        <f t="shared" si="81"/>
        <v>10308.932005453791</v>
      </c>
      <c r="H654" s="61">
        <v>0.24910000000000002</v>
      </c>
      <c r="I654" s="62">
        <f t="shared" si="82"/>
        <v>2567.9549625585396</v>
      </c>
      <c r="J654" s="62">
        <v>12165.47951221175</v>
      </c>
      <c r="K654" s="63">
        <f t="shared" si="83"/>
        <v>0.21108538796031981</v>
      </c>
      <c r="L654" s="61">
        <v>0.46766729662653433</v>
      </c>
      <c r="M654" s="60">
        <f t="shared" si="84"/>
        <v>17842.910368192166</v>
      </c>
      <c r="N654" s="60">
        <f t="shared" si="85"/>
        <v>3766.3776574110561</v>
      </c>
      <c r="O654" s="61">
        <f t="shared" si="86"/>
        <v>0.36535090690466371</v>
      </c>
      <c r="P654" s="56">
        <f t="shared" si="87"/>
        <v>0.11625090690466369</v>
      </c>
    </row>
    <row r="655" spans="1:16">
      <c r="A655" s="56" t="s">
        <v>1386</v>
      </c>
      <c r="B655" s="57" t="s">
        <v>1814</v>
      </c>
      <c r="C655" s="58">
        <v>3775</v>
      </c>
      <c r="D655" s="59">
        <v>33738</v>
      </c>
      <c r="E655" s="56">
        <f t="shared" si="80"/>
        <v>0.11189163554448989</v>
      </c>
      <c r="F655" s="60">
        <v>38153</v>
      </c>
      <c r="G655" s="60">
        <f t="shared" si="81"/>
        <v>4269.0015709289228</v>
      </c>
      <c r="H655" s="61">
        <v>0.27340000000000003</v>
      </c>
      <c r="I655" s="62">
        <f t="shared" si="82"/>
        <v>1167.1450294919675</v>
      </c>
      <c r="J655" s="62">
        <v>12165.47951221175</v>
      </c>
      <c r="K655" s="63">
        <f t="shared" si="83"/>
        <v>9.5939089644627926E-2</v>
      </c>
      <c r="L655" s="61">
        <v>0.46766729662653433</v>
      </c>
      <c r="M655" s="60">
        <f t="shared" si="84"/>
        <v>17842.910368192166</v>
      </c>
      <c r="N655" s="60">
        <f t="shared" si="85"/>
        <v>1711.8325773350493</v>
      </c>
      <c r="O655" s="61">
        <f t="shared" si="86"/>
        <v>0.40099132054490189</v>
      </c>
      <c r="P655" s="56">
        <f t="shared" si="87"/>
        <v>0.12759132054490185</v>
      </c>
    </row>
    <row r="656" spans="1:16">
      <c r="A656" s="56" t="s">
        <v>1386</v>
      </c>
      <c r="B656" s="57" t="s">
        <v>2533</v>
      </c>
      <c r="C656" s="58">
        <v>2544</v>
      </c>
      <c r="D656" s="59">
        <v>33738</v>
      </c>
      <c r="E656" s="56">
        <f t="shared" si="80"/>
        <v>7.5404588298061528E-2</v>
      </c>
      <c r="F656" s="60">
        <v>38153</v>
      </c>
      <c r="G656" s="60">
        <f t="shared" si="81"/>
        <v>2876.9112573359416</v>
      </c>
      <c r="H656" s="61">
        <v>0.33110000000000001</v>
      </c>
      <c r="I656" s="62">
        <f t="shared" si="82"/>
        <v>952.54531730393023</v>
      </c>
      <c r="J656" s="62">
        <v>12165.47951221175</v>
      </c>
      <c r="K656" s="63">
        <f t="shared" si="83"/>
        <v>7.829903591944419E-2</v>
      </c>
      <c r="L656" s="61">
        <v>0.46766729662653433</v>
      </c>
      <c r="M656" s="60">
        <f t="shared" si="84"/>
        <v>17842.910368192166</v>
      </c>
      <c r="N656" s="60">
        <f t="shared" si="85"/>
        <v>1397.0826798265016</v>
      </c>
      <c r="O656" s="61">
        <f t="shared" si="86"/>
        <v>0.48561896939435623</v>
      </c>
      <c r="P656" s="56">
        <f t="shared" si="87"/>
        <v>0.15451896939435622</v>
      </c>
    </row>
    <row r="657" spans="1:16">
      <c r="A657" s="56" t="s">
        <v>1386</v>
      </c>
      <c r="B657" s="57" t="s">
        <v>2624</v>
      </c>
      <c r="C657" s="58">
        <v>2650</v>
      </c>
      <c r="D657" s="59">
        <v>33738</v>
      </c>
      <c r="E657" s="56">
        <f t="shared" si="80"/>
        <v>7.8546446143814092E-2</v>
      </c>
      <c r="F657" s="60">
        <v>38153</v>
      </c>
      <c r="G657" s="60">
        <f t="shared" si="81"/>
        <v>2996.7825597249389</v>
      </c>
      <c r="H657" s="61">
        <v>0.40379999999999994</v>
      </c>
      <c r="I657" s="62">
        <f t="shared" si="82"/>
        <v>1210.1007976169301</v>
      </c>
      <c r="J657" s="62">
        <v>12165.47951221175</v>
      </c>
      <c r="K657" s="63">
        <f t="shared" si="83"/>
        <v>9.947004525405076E-2</v>
      </c>
      <c r="L657" s="61">
        <v>0.46766729662653433</v>
      </c>
      <c r="M657" s="60">
        <f t="shared" si="84"/>
        <v>17842.910368192166</v>
      </c>
      <c r="N657" s="60">
        <f t="shared" si="85"/>
        <v>1774.8351017880464</v>
      </c>
      <c r="O657" s="61">
        <f t="shared" si="86"/>
        <v>0.592246873577291</v>
      </c>
      <c r="P657" s="56">
        <f t="shared" si="87"/>
        <v>0.18844687357729106</v>
      </c>
    </row>
    <row r="658" spans="1:16">
      <c r="A658" s="56" t="s">
        <v>1386</v>
      </c>
      <c r="B658" s="57" t="s">
        <v>1658</v>
      </c>
      <c r="C658" s="58">
        <v>4492</v>
      </c>
      <c r="D658" s="59">
        <v>33738</v>
      </c>
      <c r="E658" s="56">
        <f t="shared" si="80"/>
        <v>0.13314363625585393</v>
      </c>
      <c r="F658" s="60">
        <v>38153</v>
      </c>
      <c r="G658" s="60">
        <f t="shared" si="81"/>
        <v>5079.8291540695955</v>
      </c>
      <c r="H658" s="61">
        <v>0.31950000000000006</v>
      </c>
      <c r="I658" s="62">
        <f t="shared" si="82"/>
        <v>1623.0054147252361</v>
      </c>
      <c r="J658" s="62">
        <v>12165.47951221175</v>
      </c>
      <c r="K658" s="63">
        <f t="shared" si="83"/>
        <v>0.1334107227829415</v>
      </c>
      <c r="L658" s="61">
        <v>0.46766729662653433</v>
      </c>
      <c r="M658" s="60">
        <f t="shared" si="84"/>
        <v>17842.910368192166</v>
      </c>
      <c r="N658" s="60">
        <f t="shared" si="85"/>
        <v>2380.4355687717575</v>
      </c>
      <c r="O658" s="61">
        <f t="shared" si="86"/>
        <v>0.46860543860313153</v>
      </c>
      <c r="P658" s="56">
        <f t="shared" si="87"/>
        <v>0.14910543860313147</v>
      </c>
    </row>
    <row r="659" spans="1:16">
      <c r="A659" s="56" t="s">
        <v>1386</v>
      </c>
      <c r="B659" s="57" t="s">
        <v>2122</v>
      </c>
      <c r="C659" s="58">
        <v>11161</v>
      </c>
      <c r="D659" s="59">
        <v>33738</v>
      </c>
      <c r="E659" s="56">
        <f t="shared" si="80"/>
        <v>0.33081391902306007</v>
      </c>
      <c r="F659" s="60">
        <v>38153</v>
      </c>
      <c r="G659" s="60">
        <f t="shared" si="81"/>
        <v>12621.543452486811</v>
      </c>
      <c r="H659" s="61">
        <v>0.36799999999999999</v>
      </c>
      <c r="I659" s="62">
        <f t="shared" si="82"/>
        <v>4644.7279905151463</v>
      </c>
      <c r="J659" s="62">
        <v>12165.47951221175</v>
      </c>
      <c r="K659" s="63">
        <f t="shared" si="83"/>
        <v>0.38179571843861576</v>
      </c>
      <c r="L659" s="61">
        <v>0.46766729662653433</v>
      </c>
      <c r="M659" s="60">
        <f t="shared" si="84"/>
        <v>17842.910368192166</v>
      </c>
      <c r="N659" s="60">
        <f t="shared" si="85"/>
        <v>6812.3467830597538</v>
      </c>
      <c r="O659" s="61">
        <f t="shared" si="86"/>
        <v>0.53973959751471789</v>
      </c>
      <c r="P659" s="56">
        <f t="shared" si="87"/>
        <v>0.1717395975147179</v>
      </c>
    </row>
    <row r="660" spans="1:16">
      <c r="A660" s="56" t="s">
        <v>1115</v>
      </c>
      <c r="B660" s="57" t="s">
        <v>1117</v>
      </c>
      <c r="C660" s="58">
        <v>20257</v>
      </c>
      <c r="D660" s="59">
        <v>34463</v>
      </c>
      <c r="E660" s="56">
        <f t="shared" si="80"/>
        <v>0.58778980355743837</v>
      </c>
      <c r="F660" s="60">
        <v>39565</v>
      </c>
      <c r="G660" s="60">
        <f t="shared" si="81"/>
        <v>23255.90357775005</v>
      </c>
      <c r="H660" s="61">
        <v>0.23960000000000001</v>
      </c>
      <c r="I660" s="62">
        <f t="shared" si="82"/>
        <v>5572.1144972289121</v>
      </c>
      <c r="J660" s="62">
        <v>11573.244333575138</v>
      </c>
      <c r="K660" s="63">
        <f t="shared" si="83"/>
        <v>0.48146520859873765</v>
      </c>
      <c r="L660" s="61">
        <v>0.45891917421677819</v>
      </c>
      <c r="M660" s="60">
        <f t="shared" si="84"/>
        <v>18157.137127886828</v>
      </c>
      <c r="N660" s="60">
        <f t="shared" si="85"/>
        <v>8742.0298148339152</v>
      </c>
      <c r="O660" s="61">
        <f t="shared" si="86"/>
        <v>0.37590583335569905</v>
      </c>
      <c r="P660" s="56">
        <f t="shared" si="87"/>
        <v>0.13630583335569904</v>
      </c>
    </row>
    <row r="661" spans="1:16">
      <c r="A661" s="56" t="s">
        <v>1115</v>
      </c>
      <c r="B661" s="57" t="s">
        <v>2193</v>
      </c>
      <c r="C661" s="58">
        <v>5886</v>
      </c>
      <c r="D661" s="59">
        <v>34463</v>
      </c>
      <c r="E661" s="56">
        <f t="shared" si="80"/>
        <v>0.17079186373792182</v>
      </c>
      <c r="F661" s="60">
        <v>39565</v>
      </c>
      <c r="G661" s="60">
        <f t="shared" si="81"/>
        <v>6757.3800887908765</v>
      </c>
      <c r="H661" s="61">
        <v>0.44719999999999999</v>
      </c>
      <c r="I661" s="62">
        <f t="shared" si="82"/>
        <v>3021.9003757072801</v>
      </c>
      <c r="J661" s="62">
        <v>11573.244333575138</v>
      </c>
      <c r="K661" s="63">
        <f t="shared" si="83"/>
        <v>0.26111091139244724</v>
      </c>
      <c r="L661" s="61">
        <v>0.45891917421677819</v>
      </c>
      <c r="M661" s="60">
        <f t="shared" si="84"/>
        <v>18157.137127886828</v>
      </c>
      <c r="N661" s="60">
        <f t="shared" si="85"/>
        <v>4741.026623740172</v>
      </c>
      <c r="O661" s="61">
        <f t="shared" si="86"/>
        <v>0.70160721484419297</v>
      </c>
      <c r="P661" s="56">
        <f t="shared" si="87"/>
        <v>0.25440721484419299</v>
      </c>
    </row>
    <row r="662" spans="1:16">
      <c r="A662" s="56" t="s">
        <v>1115</v>
      </c>
      <c r="B662" s="57" t="s">
        <v>2264</v>
      </c>
      <c r="C662" s="58">
        <v>5182</v>
      </c>
      <c r="D662" s="59">
        <v>34463</v>
      </c>
      <c r="E662" s="56">
        <f t="shared" si="80"/>
        <v>0.15036415866291386</v>
      </c>
      <c r="F662" s="60">
        <v>39565</v>
      </c>
      <c r="G662" s="60">
        <f t="shared" si="81"/>
        <v>5949.1579374981866</v>
      </c>
      <c r="H662" s="61">
        <v>0.33280000000000004</v>
      </c>
      <c r="I662" s="62">
        <f t="shared" si="82"/>
        <v>1979.8797615993967</v>
      </c>
      <c r="J662" s="62">
        <v>11573.244333575138</v>
      </c>
      <c r="K662" s="63">
        <f t="shared" si="83"/>
        <v>0.1710738756163272</v>
      </c>
      <c r="L662" s="61">
        <v>0.45891917421677819</v>
      </c>
      <c r="M662" s="60">
        <f t="shared" si="84"/>
        <v>18157.137127886828</v>
      </c>
      <c r="N662" s="60">
        <f t="shared" si="85"/>
        <v>3106.2118185647078</v>
      </c>
      <c r="O662" s="61">
        <f t="shared" si="86"/>
        <v>0.52212629941893429</v>
      </c>
      <c r="P662" s="56">
        <f t="shared" si="87"/>
        <v>0.18932629941893425</v>
      </c>
    </row>
    <row r="663" spans="1:16">
      <c r="A663" s="56" t="s">
        <v>1115</v>
      </c>
      <c r="B663" s="57" t="s">
        <v>1802</v>
      </c>
      <c r="C663" s="58">
        <v>3138</v>
      </c>
      <c r="D663" s="59">
        <v>34463</v>
      </c>
      <c r="E663" s="56">
        <f t="shared" si="80"/>
        <v>9.1054174041725902E-2</v>
      </c>
      <c r="F663" s="60">
        <v>39565</v>
      </c>
      <c r="G663" s="60">
        <f t="shared" si="81"/>
        <v>3602.5583959608853</v>
      </c>
      <c r="H663" s="61">
        <v>0.27739999999999998</v>
      </c>
      <c r="I663" s="62">
        <f t="shared" si="82"/>
        <v>999.34969903954948</v>
      </c>
      <c r="J663" s="62">
        <v>11573.244333575138</v>
      </c>
      <c r="K663" s="63">
        <f t="shared" si="83"/>
        <v>8.6350004392487953E-2</v>
      </c>
      <c r="L663" s="61">
        <v>0.45891917421677819</v>
      </c>
      <c r="M663" s="60">
        <f t="shared" si="84"/>
        <v>18157.137127886828</v>
      </c>
      <c r="N663" s="60">
        <f t="shared" si="85"/>
        <v>1567.8688707480337</v>
      </c>
      <c r="O663" s="61">
        <f t="shared" si="86"/>
        <v>0.43520984212383518</v>
      </c>
      <c r="P663" s="56">
        <f t="shared" si="87"/>
        <v>0.1578098421238352</v>
      </c>
    </row>
    <row r="664" spans="1:16">
      <c r="A664" s="56" t="s">
        <v>502</v>
      </c>
      <c r="B664" s="57" t="s">
        <v>504</v>
      </c>
      <c r="C664" s="58">
        <v>51798</v>
      </c>
      <c r="D664" s="59">
        <v>62751</v>
      </c>
      <c r="E664" s="56">
        <f t="shared" si="80"/>
        <v>0.82545298082899077</v>
      </c>
      <c r="F664" s="60">
        <v>72247</v>
      </c>
      <c r="G664" s="60">
        <f t="shared" si="81"/>
        <v>59636.501505952096</v>
      </c>
      <c r="H664" s="61">
        <v>0.27030000000000004</v>
      </c>
      <c r="I664" s="62">
        <f t="shared" si="82"/>
        <v>16119.746357058853</v>
      </c>
      <c r="J664" s="62">
        <v>19035.29360888273</v>
      </c>
      <c r="K664" s="63">
        <f t="shared" si="83"/>
        <v>0.84683465820231163</v>
      </c>
      <c r="L664" s="61">
        <v>0.39343365585050483</v>
      </c>
      <c r="M664" s="60">
        <f t="shared" si="84"/>
        <v>28424.401334231421</v>
      </c>
      <c r="N664" s="60">
        <f t="shared" si="85"/>
        <v>24070.768188479196</v>
      </c>
      <c r="O664" s="61">
        <f t="shared" si="86"/>
        <v>0.40362475297241879</v>
      </c>
      <c r="P664" s="56">
        <f t="shared" si="87"/>
        <v>0.13332475297241875</v>
      </c>
    </row>
    <row r="665" spans="1:16">
      <c r="A665" s="56" t="s">
        <v>502</v>
      </c>
      <c r="B665" s="57" t="s">
        <v>1369</v>
      </c>
      <c r="C665" s="58">
        <v>10953</v>
      </c>
      <c r="D665" s="59">
        <v>62751</v>
      </c>
      <c r="E665" s="56">
        <f t="shared" si="80"/>
        <v>0.17454701917100923</v>
      </c>
      <c r="F665" s="60">
        <v>72247</v>
      </c>
      <c r="G665" s="60">
        <f t="shared" si="81"/>
        <v>12610.498494047904</v>
      </c>
      <c r="H665" s="61">
        <v>0.23119999999999999</v>
      </c>
      <c r="I665" s="62">
        <f t="shared" si="82"/>
        <v>2915.5472518238753</v>
      </c>
      <c r="J665" s="62">
        <v>19035.29360888273</v>
      </c>
      <c r="K665" s="63">
        <f t="shared" si="83"/>
        <v>0.15316534179768831</v>
      </c>
      <c r="L665" s="61">
        <v>0.39343365585050483</v>
      </c>
      <c r="M665" s="60">
        <f t="shared" si="84"/>
        <v>28424.401334231421</v>
      </c>
      <c r="N665" s="60">
        <f t="shared" si="85"/>
        <v>4353.6331457522238</v>
      </c>
      <c r="O665" s="61">
        <f t="shared" si="86"/>
        <v>0.34523878241666006</v>
      </c>
      <c r="P665" s="56">
        <f t="shared" si="87"/>
        <v>0.11403878241666007</v>
      </c>
    </row>
    <row r="666" spans="1:16">
      <c r="A666" s="56" t="s">
        <v>663</v>
      </c>
      <c r="B666" s="57" t="s">
        <v>664</v>
      </c>
      <c r="C666" s="58">
        <v>33430</v>
      </c>
      <c r="D666" s="59">
        <v>45274</v>
      </c>
      <c r="E666" s="56">
        <f t="shared" si="80"/>
        <v>0.73839289658523655</v>
      </c>
      <c r="F666" s="60">
        <v>49412</v>
      </c>
      <c r="G666" s="60">
        <f t="shared" si="81"/>
        <v>36485.469806069705</v>
      </c>
      <c r="H666" s="61">
        <v>0.29490000000000005</v>
      </c>
      <c r="I666" s="62">
        <f t="shared" si="82"/>
        <v>10759.565045809957</v>
      </c>
      <c r="J666" s="62">
        <v>16420.374635243184</v>
      </c>
      <c r="K666" s="63">
        <f t="shared" si="83"/>
        <v>0.65525697706778352</v>
      </c>
      <c r="L666" s="61">
        <v>0.44456488872008737</v>
      </c>
      <c r="M666" s="60">
        <f t="shared" si="84"/>
        <v>21966.840281436958</v>
      </c>
      <c r="N666" s="60">
        <f t="shared" si="85"/>
        <v>14393.925358545201</v>
      </c>
      <c r="O666" s="61">
        <f t="shared" si="86"/>
        <v>0.39451116937928626</v>
      </c>
      <c r="P666" s="56">
        <f t="shared" si="87"/>
        <v>9.9611169379286213E-2</v>
      </c>
    </row>
    <row r="667" spans="1:16">
      <c r="A667" s="56" t="s">
        <v>663</v>
      </c>
      <c r="B667" s="57" t="s">
        <v>1263</v>
      </c>
      <c r="C667" s="58">
        <v>6461</v>
      </c>
      <c r="D667" s="59">
        <v>45274</v>
      </c>
      <c r="E667" s="56">
        <f t="shared" si="80"/>
        <v>0.14270883951053584</v>
      </c>
      <c r="F667" s="60">
        <v>49412</v>
      </c>
      <c r="G667" s="60">
        <f t="shared" si="81"/>
        <v>7051.5291778945966</v>
      </c>
      <c r="H667" s="61">
        <v>0.47149999999999997</v>
      </c>
      <c r="I667" s="62">
        <f t="shared" si="82"/>
        <v>3324.796007377302</v>
      </c>
      <c r="J667" s="62">
        <v>16420.374635243184</v>
      </c>
      <c r="K667" s="63">
        <f t="shared" si="83"/>
        <v>0.2024799117701776</v>
      </c>
      <c r="L667" s="61">
        <v>0.44456488872008737</v>
      </c>
      <c r="M667" s="60">
        <f t="shared" si="84"/>
        <v>21966.840281436958</v>
      </c>
      <c r="N667" s="60">
        <f t="shared" si="85"/>
        <v>4447.8438820549391</v>
      </c>
      <c r="O667" s="61">
        <f t="shared" si="86"/>
        <v>0.63076302598281941</v>
      </c>
      <c r="P667" s="56">
        <f t="shared" si="87"/>
        <v>0.15926302598281944</v>
      </c>
    </row>
    <row r="668" spans="1:16">
      <c r="A668" s="56" t="s">
        <v>663</v>
      </c>
      <c r="B668" s="57" t="s">
        <v>2695</v>
      </c>
      <c r="C668" s="58">
        <v>1104</v>
      </c>
      <c r="D668" s="59">
        <v>45274</v>
      </c>
      <c r="E668" s="56">
        <f t="shared" si="80"/>
        <v>2.4384856650616248E-2</v>
      </c>
      <c r="F668" s="60">
        <v>49412</v>
      </c>
      <c r="G668" s="60">
        <f t="shared" si="81"/>
        <v>1204.9045368202501</v>
      </c>
      <c r="H668" s="61">
        <v>0.26319999999999999</v>
      </c>
      <c r="I668" s="62">
        <f t="shared" si="82"/>
        <v>317.13087409108982</v>
      </c>
      <c r="J668" s="62">
        <v>16420.374635243184</v>
      </c>
      <c r="K668" s="63">
        <f t="shared" si="83"/>
        <v>1.9313254486315386E-2</v>
      </c>
      <c r="L668" s="61">
        <v>0.44456488872008737</v>
      </c>
      <c r="M668" s="60">
        <f t="shared" si="84"/>
        <v>21966.840281436958</v>
      </c>
      <c r="N668" s="60">
        <f t="shared" si="85"/>
        <v>424.25117661563587</v>
      </c>
      <c r="O668" s="61">
        <f t="shared" si="86"/>
        <v>0.35210355978510721</v>
      </c>
      <c r="P668" s="56">
        <f t="shared" si="87"/>
        <v>8.8903559785107222E-2</v>
      </c>
    </row>
    <row r="669" spans="1:16">
      <c r="A669" s="56" t="s">
        <v>663</v>
      </c>
      <c r="B669" s="57" t="s">
        <v>2288</v>
      </c>
      <c r="C669" s="58">
        <v>4279</v>
      </c>
      <c r="D669" s="59">
        <v>45274</v>
      </c>
      <c r="E669" s="56">
        <f t="shared" si="80"/>
        <v>9.4513407253611348E-2</v>
      </c>
      <c r="F669" s="60">
        <v>49412</v>
      </c>
      <c r="G669" s="60">
        <f t="shared" si="81"/>
        <v>4670.0964792154437</v>
      </c>
      <c r="H669" s="61">
        <v>0.43230000000000007</v>
      </c>
      <c r="I669" s="62">
        <f t="shared" si="82"/>
        <v>2018.8827079648365</v>
      </c>
      <c r="J669" s="62">
        <v>16420.374635243184</v>
      </c>
      <c r="K669" s="63">
        <f t="shared" si="83"/>
        <v>0.12294985667572358</v>
      </c>
      <c r="L669" s="61">
        <v>0.44456488872008737</v>
      </c>
      <c r="M669" s="60">
        <f t="shared" si="84"/>
        <v>21966.840281436958</v>
      </c>
      <c r="N669" s="60">
        <f t="shared" si="85"/>
        <v>2700.8198642211855</v>
      </c>
      <c r="O669" s="61">
        <f t="shared" si="86"/>
        <v>0.57832207027014393</v>
      </c>
      <c r="P669" s="56">
        <f t="shared" si="87"/>
        <v>0.14602207027014386</v>
      </c>
    </row>
    <row r="670" spans="1:16">
      <c r="A670" s="56" t="s">
        <v>165</v>
      </c>
      <c r="B670" s="57" t="s">
        <v>1990</v>
      </c>
      <c r="C670" s="58">
        <v>28157</v>
      </c>
      <c r="D670" s="59">
        <v>542259</v>
      </c>
      <c r="E670" s="56">
        <f t="shared" si="80"/>
        <v>5.1925371455337765E-2</v>
      </c>
      <c r="F670" s="60">
        <v>616138</v>
      </c>
      <c r="G670" s="60">
        <f t="shared" si="81"/>
        <v>31993.1945177489</v>
      </c>
      <c r="H670" s="61">
        <v>0.33140000000000003</v>
      </c>
      <c r="I670" s="62">
        <f t="shared" si="82"/>
        <v>10602.544663181987</v>
      </c>
      <c r="J670" s="62">
        <v>142265.02808122616</v>
      </c>
      <c r="K670" s="63">
        <f t="shared" si="83"/>
        <v>7.4526711210631952E-2</v>
      </c>
      <c r="L670" s="61">
        <v>0.39823367796452686</v>
      </c>
      <c r="M670" s="60">
        <f t="shared" si="84"/>
        <v>245366.90187370765</v>
      </c>
      <c r="N670" s="60">
        <f t="shared" si="85"/>
        <v>18286.388236589279</v>
      </c>
      <c r="O670" s="61">
        <f t="shared" si="86"/>
        <v>0.57157118919289285</v>
      </c>
      <c r="P670" s="56">
        <f t="shared" si="87"/>
        <v>0.24017118919289282</v>
      </c>
    </row>
    <row r="671" spans="1:16">
      <c r="A671" s="56" t="s">
        <v>165</v>
      </c>
      <c r="B671" s="57" t="s">
        <v>167</v>
      </c>
      <c r="C671" s="58">
        <v>139257</v>
      </c>
      <c r="D671" s="59">
        <v>542259</v>
      </c>
      <c r="E671" s="56">
        <f t="shared" si="80"/>
        <v>0.25680901561799802</v>
      </c>
      <c r="F671" s="60">
        <v>616138</v>
      </c>
      <c r="G671" s="60">
        <f t="shared" si="81"/>
        <v>158229.79326484207</v>
      </c>
      <c r="H671" s="61">
        <v>0.22640000000000002</v>
      </c>
      <c r="I671" s="62">
        <f t="shared" si="82"/>
        <v>35823.225195160245</v>
      </c>
      <c r="J671" s="62">
        <v>142265.02808122616</v>
      </c>
      <c r="K671" s="63">
        <f t="shared" si="83"/>
        <v>0.25180626383250693</v>
      </c>
      <c r="L671" s="61">
        <v>0.39823367796452686</v>
      </c>
      <c r="M671" s="60">
        <f t="shared" si="84"/>
        <v>245366.90187370765</v>
      </c>
      <c r="N671" s="60">
        <f t="shared" si="85"/>
        <v>61784.922828975665</v>
      </c>
      <c r="O671" s="61">
        <f t="shared" si="86"/>
        <v>0.39047591198935094</v>
      </c>
      <c r="P671" s="56">
        <f t="shared" si="87"/>
        <v>0.16407591198935093</v>
      </c>
    </row>
    <row r="672" spans="1:16">
      <c r="A672" s="56" t="s">
        <v>165</v>
      </c>
      <c r="B672" s="57" t="s">
        <v>495</v>
      </c>
      <c r="C672" s="58">
        <v>73800</v>
      </c>
      <c r="D672" s="59">
        <v>542259</v>
      </c>
      <c r="E672" s="56">
        <f t="shared" si="80"/>
        <v>0.1360973261854575</v>
      </c>
      <c r="F672" s="60">
        <v>616138</v>
      </c>
      <c r="G672" s="60">
        <f t="shared" si="81"/>
        <v>83854.73436125541</v>
      </c>
      <c r="H672" s="61">
        <v>0.2054</v>
      </c>
      <c r="I672" s="62">
        <f t="shared" si="82"/>
        <v>17223.762437801863</v>
      </c>
      <c r="J672" s="62">
        <v>142265.02808122616</v>
      </c>
      <c r="K672" s="63">
        <f t="shared" si="83"/>
        <v>0.12106814070966171</v>
      </c>
      <c r="L672" s="61">
        <v>0.39823367796452686</v>
      </c>
      <c r="M672" s="60">
        <f t="shared" si="84"/>
        <v>245366.90187370765</v>
      </c>
      <c r="N672" s="60">
        <f t="shared" si="85"/>
        <v>29706.114601539797</v>
      </c>
      <c r="O672" s="61">
        <f t="shared" si="86"/>
        <v>0.3542568565486427</v>
      </c>
      <c r="P672" s="56">
        <f t="shared" si="87"/>
        <v>0.1488568565486427</v>
      </c>
    </row>
    <row r="673" spans="1:16">
      <c r="A673" s="56" t="s">
        <v>165</v>
      </c>
      <c r="B673" s="57" t="s">
        <v>210</v>
      </c>
      <c r="C673" s="58">
        <v>110976</v>
      </c>
      <c r="D673" s="59">
        <v>542259</v>
      </c>
      <c r="E673" s="56">
        <f t="shared" si="80"/>
        <v>0.20465497114847334</v>
      </c>
      <c r="F673" s="60">
        <v>616138</v>
      </c>
      <c r="G673" s="60">
        <f t="shared" si="81"/>
        <v>126095.70461347807</v>
      </c>
      <c r="H673" s="61">
        <v>0.2898</v>
      </c>
      <c r="I673" s="62">
        <f t="shared" si="82"/>
        <v>36542.535196985948</v>
      </c>
      <c r="J673" s="62">
        <v>142265.02808122616</v>
      </c>
      <c r="K673" s="63">
        <f t="shared" si="83"/>
        <v>0.25686239049643317</v>
      </c>
      <c r="L673" s="61">
        <v>0.39823367796452686</v>
      </c>
      <c r="M673" s="60">
        <f t="shared" si="84"/>
        <v>245366.90187370765</v>
      </c>
      <c r="N673" s="60">
        <f t="shared" si="85"/>
        <v>63025.528963984296</v>
      </c>
      <c r="O673" s="61">
        <f t="shared" si="86"/>
        <v>0.49982296508177526</v>
      </c>
      <c r="P673" s="56">
        <f t="shared" si="87"/>
        <v>0.21002296508177526</v>
      </c>
    </row>
    <row r="674" spans="1:16">
      <c r="A674" s="56" t="s">
        <v>165</v>
      </c>
      <c r="B674" s="57" t="s">
        <v>353</v>
      </c>
      <c r="C674" s="58">
        <v>59172</v>
      </c>
      <c r="D674" s="59">
        <v>542259</v>
      </c>
      <c r="E674" s="56">
        <f t="shared" si="80"/>
        <v>0.10912128706024243</v>
      </c>
      <c r="F674" s="60">
        <v>616138</v>
      </c>
      <c r="G674" s="60">
        <f t="shared" si="81"/>
        <v>67233.771566723648</v>
      </c>
      <c r="H674" s="61">
        <v>0.1177</v>
      </c>
      <c r="I674" s="62">
        <f t="shared" si="82"/>
        <v>7913.4149134033732</v>
      </c>
      <c r="J674" s="62">
        <v>142265.02808122616</v>
      </c>
      <c r="K674" s="63">
        <f t="shared" si="83"/>
        <v>5.5624456833377293E-2</v>
      </c>
      <c r="L674" s="61">
        <v>0.39823367796452686</v>
      </c>
      <c r="M674" s="60">
        <f t="shared" si="84"/>
        <v>245366.90187370765</v>
      </c>
      <c r="N674" s="60">
        <f t="shared" si="85"/>
        <v>13648.400641613574</v>
      </c>
      <c r="O674" s="61">
        <f t="shared" si="86"/>
        <v>0.20299918216054158</v>
      </c>
      <c r="P674" s="56">
        <f t="shared" si="87"/>
        <v>8.5299182160541581E-2</v>
      </c>
    </row>
    <row r="675" spans="1:16">
      <c r="A675" s="56" t="s">
        <v>165</v>
      </c>
      <c r="B675" s="57" t="s">
        <v>743</v>
      </c>
      <c r="C675" s="58">
        <v>75687</v>
      </c>
      <c r="D675" s="59">
        <v>542259</v>
      </c>
      <c r="E675" s="56">
        <f t="shared" si="80"/>
        <v>0.13957721310296373</v>
      </c>
      <c r="F675" s="60">
        <v>616138</v>
      </c>
      <c r="G675" s="60">
        <f t="shared" si="81"/>
        <v>85998.82492683387</v>
      </c>
      <c r="H675" s="61">
        <v>0.16969999999999999</v>
      </c>
      <c r="I675" s="62">
        <f t="shared" si="82"/>
        <v>14594.000590083706</v>
      </c>
      <c r="J675" s="62">
        <v>142265.02808122616</v>
      </c>
      <c r="K675" s="63">
        <f t="shared" si="83"/>
        <v>0.10258319129386645</v>
      </c>
      <c r="L675" s="61">
        <v>0.39823367796452686</v>
      </c>
      <c r="M675" s="60">
        <f t="shared" si="84"/>
        <v>245366.90187370765</v>
      </c>
      <c r="N675" s="60">
        <f t="shared" si="85"/>
        <v>25170.519832093909</v>
      </c>
      <c r="O675" s="61">
        <f t="shared" si="86"/>
        <v>0.2926844622994384</v>
      </c>
      <c r="P675" s="56">
        <f t="shared" si="87"/>
        <v>0.12298446229943841</v>
      </c>
    </row>
    <row r="676" spans="1:16">
      <c r="A676" s="56" t="s">
        <v>165</v>
      </c>
      <c r="B676" s="57" t="s">
        <v>1584</v>
      </c>
      <c r="C676" s="58">
        <v>5689</v>
      </c>
      <c r="D676" s="59">
        <v>542259</v>
      </c>
      <c r="E676" s="56">
        <f t="shared" si="80"/>
        <v>1.0491296594431812E-2</v>
      </c>
      <c r="F676" s="60">
        <v>616138</v>
      </c>
      <c r="G676" s="60">
        <f t="shared" si="81"/>
        <v>6464.0865011000278</v>
      </c>
      <c r="H676" s="61">
        <v>0.24780000000000002</v>
      </c>
      <c r="I676" s="62">
        <f t="shared" si="82"/>
        <v>1601.800634972587</v>
      </c>
      <c r="J676" s="62">
        <v>142265.02808122616</v>
      </c>
      <c r="K676" s="63">
        <f t="shared" si="83"/>
        <v>1.1259271913671149E-2</v>
      </c>
      <c r="L676" s="61">
        <v>0.39823367796452686</v>
      </c>
      <c r="M676" s="60">
        <f t="shared" si="84"/>
        <v>245366.90187370765</v>
      </c>
      <c r="N676" s="60">
        <f t="shared" si="85"/>
        <v>2762.6526668111414</v>
      </c>
      <c r="O676" s="61">
        <f t="shared" si="86"/>
        <v>0.4273848542003586</v>
      </c>
      <c r="P676" s="56">
        <f t="shared" si="87"/>
        <v>0.17958485420035858</v>
      </c>
    </row>
    <row r="677" spans="1:16">
      <c r="A677" s="56" t="s">
        <v>165</v>
      </c>
      <c r="B677" s="57" t="s">
        <v>1462</v>
      </c>
      <c r="C677" s="58">
        <v>11546</v>
      </c>
      <c r="D677" s="59">
        <v>542259</v>
      </c>
      <c r="E677" s="56">
        <f t="shared" si="80"/>
        <v>2.1292408240342713E-2</v>
      </c>
      <c r="F677" s="60">
        <v>616138</v>
      </c>
      <c r="G677" s="60">
        <f t="shared" si="81"/>
        <v>13119.06182838828</v>
      </c>
      <c r="H677" s="61">
        <v>0.23269999999999999</v>
      </c>
      <c r="I677" s="62">
        <f t="shared" si="82"/>
        <v>3052.8056874659524</v>
      </c>
      <c r="J677" s="62">
        <v>142265.02808122616</v>
      </c>
      <c r="K677" s="63">
        <f t="shared" si="83"/>
        <v>2.1458581414140334E-2</v>
      </c>
      <c r="L677" s="61">
        <v>0.39823367796452686</v>
      </c>
      <c r="M677" s="60">
        <f t="shared" si="84"/>
        <v>245366.90187370765</v>
      </c>
      <c r="N677" s="60">
        <f t="shared" si="85"/>
        <v>5265.2256401923378</v>
      </c>
      <c r="O677" s="61">
        <f t="shared" si="86"/>
        <v>0.40134162862156342</v>
      </c>
      <c r="P677" s="56">
        <f t="shared" si="87"/>
        <v>0.16864162862156343</v>
      </c>
    </row>
    <row r="678" spans="1:16">
      <c r="A678" s="56" t="s">
        <v>165</v>
      </c>
      <c r="B678" s="57" t="s">
        <v>1515</v>
      </c>
      <c r="C678" s="58">
        <v>9518</v>
      </c>
      <c r="D678" s="59">
        <v>542259</v>
      </c>
      <c r="E678" s="56">
        <f t="shared" si="80"/>
        <v>1.7552497976059411E-2</v>
      </c>
      <c r="F678" s="60">
        <v>616138</v>
      </c>
      <c r="G678" s="60">
        <f t="shared" si="81"/>
        <v>10814.760997973293</v>
      </c>
      <c r="H678" s="61">
        <v>0.17860000000000001</v>
      </c>
      <c r="I678" s="62">
        <f t="shared" si="82"/>
        <v>1931.5163142380302</v>
      </c>
      <c r="J678" s="62">
        <v>142265.02808122616</v>
      </c>
      <c r="K678" s="63">
        <f t="shared" si="83"/>
        <v>1.357688773051963E-2</v>
      </c>
      <c r="L678" s="61">
        <v>0.39823367796452686</v>
      </c>
      <c r="M678" s="60">
        <f t="shared" si="84"/>
        <v>245366.90187370765</v>
      </c>
      <c r="N678" s="60">
        <f t="shared" si="85"/>
        <v>3331.3188795247556</v>
      </c>
      <c r="O678" s="61">
        <f t="shared" si="86"/>
        <v>0.30803444293859578</v>
      </c>
      <c r="P678" s="56">
        <f t="shared" si="87"/>
        <v>0.12943444293859577</v>
      </c>
    </row>
    <row r="679" spans="1:16">
      <c r="A679" s="56" t="s">
        <v>165</v>
      </c>
      <c r="B679" s="57" t="s">
        <v>953</v>
      </c>
      <c r="C679" s="58">
        <v>16996</v>
      </c>
      <c r="D679" s="59">
        <v>542259</v>
      </c>
      <c r="E679" s="56">
        <f t="shared" si="80"/>
        <v>3.1342956041301294E-2</v>
      </c>
      <c r="F679" s="60">
        <v>616138</v>
      </c>
      <c r="G679" s="60">
        <f t="shared" si="81"/>
        <v>19311.586249375297</v>
      </c>
      <c r="H679" s="61">
        <v>0.34039999999999998</v>
      </c>
      <c r="I679" s="62">
        <f t="shared" si="82"/>
        <v>6573.6639592873507</v>
      </c>
      <c r="J679" s="62">
        <v>142265.02808122616</v>
      </c>
      <c r="K679" s="63">
        <f t="shared" si="83"/>
        <v>4.6207167340761496E-2</v>
      </c>
      <c r="L679" s="61">
        <v>0.39823367796452686</v>
      </c>
      <c r="M679" s="60">
        <f t="shared" si="84"/>
        <v>245366.90187370765</v>
      </c>
      <c r="N679" s="60">
        <f t="shared" si="85"/>
        <v>11337.709494762616</v>
      </c>
      <c r="O679" s="61">
        <f t="shared" si="86"/>
        <v>0.58709364152462484</v>
      </c>
      <c r="P679" s="56">
        <f t="shared" si="87"/>
        <v>0.24669364152462486</v>
      </c>
    </row>
    <row r="680" spans="1:16">
      <c r="A680" s="56" t="s">
        <v>165</v>
      </c>
      <c r="B680" s="57" t="s">
        <v>997</v>
      </c>
      <c r="C680" s="58">
        <v>11461</v>
      </c>
      <c r="D680" s="59">
        <v>542259</v>
      </c>
      <c r="E680" s="56">
        <f t="shared" si="80"/>
        <v>2.1135656577391984E-2</v>
      </c>
      <c r="F680" s="60">
        <v>616138</v>
      </c>
      <c r="G680" s="60">
        <f t="shared" si="81"/>
        <v>13022.481172281143</v>
      </c>
      <c r="H680" s="61">
        <v>0.4919</v>
      </c>
      <c r="I680" s="62">
        <f t="shared" si="82"/>
        <v>6405.7584886450941</v>
      </c>
      <c r="J680" s="62">
        <v>142265.02808122616</v>
      </c>
      <c r="K680" s="63">
        <f t="shared" si="83"/>
        <v>4.5026937224429665E-2</v>
      </c>
      <c r="L680" s="61">
        <v>0.39823367796452686</v>
      </c>
      <c r="M680" s="60">
        <f t="shared" si="84"/>
        <v>245366.90187370765</v>
      </c>
      <c r="N680" s="60">
        <f t="shared" si="85"/>
        <v>11048.120087620227</v>
      </c>
      <c r="O680" s="61">
        <f t="shared" si="86"/>
        <v>0.8483882557754493</v>
      </c>
      <c r="P680" s="56">
        <f t="shared" si="87"/>
        <v>0.35648825577544929</v>
      </c>
    </row>
    <row r="681" spans="1:16">
      <c r="A681" s="56" t="s">
        <v>1254</v>
      </c>
      <c r="B681" s="57" t="s">
        <v>1275</v>
      </c>
      <c r="C681" s="58">
        <v>10902</v>
      </c>
      <c r="D681" s="59">
        <v>46610</v>
      </c>
      <c r="E681" s="56">
        <f t="shared" si="80"/>
        <v>0.23389830508474577</v>
      </c>
      <c r="F681" s="60">
        <v>50656</v>
      </c>
      <c r="G681" s="60">
        <f t="shared" si="81"/>
        <v>11848.352542372882</v>
      </c>
      <c r="H681" s="61">
        <v>0.28869999999999996</v>
      </c>
      <c r="I681" s="62">
        <f t="shared" si="82"/>
        <v>3420.6193789830509</v>
      </c>
      <c r="J681" s="62">
        <v>16488.676348937999</v>
      </c>
      <c r="K681" s="63">
        <f t="shared" si="83"/>
        <v>0.2074526363787452</v>
      </c>
      <c r="L681" s="61">
        <v>0.47116455511889871</v>
      </c>
      <c r="M681" s="60">
        <f t="shared" si="84"/>
        <v>23867.311704102933</v>
      </c>
      <c r="N681" s="60">
        <f t="shared" si="85"/>
        <v>4951.3367362894351</v>
      </c>
      <c r="O681" s="61">
        <f t="shared" si="86"/>
        <v>0.41789242163263868</v>
      </c>
      <c r="P681" s="56">
        <f t="shared" si="87"/>
        <v>0.12919242163263872</v>
      </c>
    </row>
    <row r="682" spans="1:16">
      <c r="A682" s="56" t="s">
        <v>1254</v>
      </c>
      <c r="B682" s="57" t="s">
        <v>2565</v>
      </c>
      <c r="C682" s="58">
        <v>2559</v>
      </c>
      <c r="D682" s="59">
        <v>46610</v>
      </c>
      <c r="E682" s="56">
        <f t="shared" si="80"/>
        <v>5.4902381463205321E-2</v>
      </c>
      <c r="F682" s="60">
        <v>50656</v>
      </c>
      <c r="G682" s="60">
        <f t="shared" si="81"/>
        <v>2781.1350354001288</v>
      </c>
      <c r="H682" s="61">
        <v>0.21869999999999998</v>
      </c>
      <c r="I682" s="62">
        <f t="shared" si="82"/>
        <v>608.23423224200815</v>
      </c>
      <c r="J682" s="62">
        <v>16488.676348937999</v>
      </c>
      <c r="K682" s="63">
        <f t="shared" si="83"/>
        <v>3.6887996305487752E-2</v>
      </c>
      <c r="L682" s="61">
        <v>0.47116455511889871</v>
      </c>
      <c r="M682" s="60">
        <f t="shared" si="84"/>
        <v>23867.311704102933</v>
      </c>
      <c r="N682" s="60">
        <f t="shared" si="85"/>
        <v>880.41730596287357</v>
      </c>
      <c r="O682" s="61">
        <f t="shared" si="86"/>
        <v>0.31656762248374815</v>
      </c>
      <c r="P682" s="56">
        <f t="shared" si="87"/>
        <v>9.7867622483748168E-2</v>
      </c>
    </row>
    <row r="683" spans="1:16">
      <c r="A683" s="56" t="s">
        <v>1254</v>
      </c>
      <c r="B683" s="57" t="s">
        <v>1958</v>
      </c>
      <c r="C683" s="58">
        <v>8393</v>
      </c>
      <c r="D683" s="59">
        <v>46610</v>
      </c>
      <c r="E683" s="56">
        <f t="shared" si="80"/>
        <v>0.18006865479510833</v>
      </c>
      <c r="F683" s="60">
        <v>50656</v>
      </c>
      <c r="G683" s="60">
        <f t="shared" si="81"/>
        <v>9121.5577773010082</v>
      </c>
      <c r="H683" s="61">
        <v>0.34560000000000002</v>
      </c>
      <c r="I683" s="62">
        <f t="shared" si="82"/>
        <v>3152.4103678352285</v>
      </c>
      <c r="J683" s="62">
        <v>16488.676348937999</v>
      </c>
      <c r="K683" s="63">
        <f t="shared" si="83"/>
        <v>0.19118638155804837</v>
      </c>
      <c r="L683" s="61">
        <v>0.47116455511889871</v>
      </c>
      <c r="M683" s="60">
        <f t="shared" si="84"/>
        <v>23867.311704102933</v>
      </c>
      <c r="N683" s="60">
        <f t="shared" si="85"/>
        <v>4563.1049622254968</v>
      </c>
      <c r="O683" s="61">
        <f t="shared" si="86"/>
        <v>0.50025500836937975</v>
      </c>
      <c r="P683" s="56">
        <f t="shared" si="87"/>
        <v>0.15465500836937973</v>
      </c>
    </row>
    <row r="684" spans="1:16">
      <c r="A684" s="56" t="s">
        <v>1254</v>
      </c>
      <c r="B684" s="57" t="s">
        <v>2275</v>
      </c>
      <c r="C684" s="58">
        <v>3358</v>
      </c>
      <c r="D684" s="59">
        <v>46610</v>
      </c>
      <c r="E684" s="56">
        <f t="shared" si="80"/>
        <v>7.2044625616820429E-2</v>
      </c>
      <c r="F684" s="60">
        <v>50656</v>
      </c>
      <c r="G684" s="60">
        <f t="shared" si="81"/>
        <v>3649.4925552456557</v>
      </c>
      <c r="H684" s="61">
        <v>0.42560000000000003</v>
      </c>
      <c r="I684" s="62">
        <f t="shared" si="82"/>
        <v>1553.2240315125512</v>
      </c>
      <c r="J684" s="62">
        <v>16488.676348937999</v>
      </c>
      <c r="K684" s="63">
        <f t="shared" si="83"/>
        <v>9.4199437155705404E-2</v>
      </c>
      <c r="L684" s="61">
        <v>0.47116455511889871</v>
      </c>
      <c r="M684" s="60">
        <f t="shared" si="84"/>
        <v>23867.311704102933</v>
      </c>
      <c r="N684" s="60">
        <f t="shared" si="85"/>
        <v>2248.2873289462764</v>
      </c>
      <c r="O684" s="61">
        <f t="shared" si="86"/>
        <v>0.61605477882525483</v>
      </c>
      <c r="P684" s="56">
        <f t="shared" si="87"/>
        <v>0.1904547788252548</v>
      </c>
    </row>
    <row r="685" spans="1:16">
      <c r="A685" s="56" t="s">
        <v>1254</v>
      </c>
      <c r="B685" s="57" t="s">
        <v>2284</v>
      </c>
      <c r="C685" s="58">
        <v>5231</v>
      </c>
      <c r="D685" s="59">
        <v>46610</v>
      </c>
      <c r="E685" s="56">
        <f t="shared" si="80"/>
        <v>0.1122291353786741</v>
      </c>
      <c r="F685" s="60">
        <v>50656</v>
      </c>
      <c r="G685" s="60">
        <f t="shared" si="81"/>
        <v>5685.0790817421148</v>
      </c>
      <c r="H685" s="61">
        <v>0.25180000000000002</v>
      </c>
      <c r="I685" s="62">
        <f t="shared" si="82"/>
        <v>1431.5029127826647</v>
      </c>
      <c r="J685" s="62">
        <v>16488.676348937999</v>
      </c>
      <c r="K685" s="63">
        <f t="shared" si="83"/>
        <v>8.6817333452898104E-2</v>
      </c>
      <c r="L685" s="61">
        <v>0.47116455511889871</v>
      </c>
      <c r="M685" s="60">
        <f t="shared" si="84"/>
        <v>23867.311704102933</v>
      </c>
      <c r="N685" s="60">
        <f t="shared" si="85"/>
        <v>2072.096358839362</v>
      </c>
      <c r="O685" s="61">
        <f t="shared" si="86"/>
        <v>0.36447977750986649</v>
      </c>
      <c r="P685" s="56">
        <f t="shared" si="87"/>
        <v>0.11267977750986646</v>
      </c>
    </row>
    <row r="686" spans="1:16">
      <c r="A686" s="56" t="s">
        <v>1254</v>
      </c>
      <c r="B686" s="57" t="s">
        <v>1256</v>
      </c>
      <c r="C686" s="58">
        <v>12334</v>
      </c>
      <c r="D686" s="59">
        <v>46610</v>
      </c>
      <c r="E686" s="56">
        <f t="shared" si="80"/>
        <v>0.26462132589573051</v>
      </c>
      <c r="F686" s="60">
        <v>50656</v>
      </c>
      <c r="G686" s="60">
        <f t="shared" si="81"/>
        <v>13404.657884574124</v>
      </c>
      <c r="H686" s="61">
        <v>0.35570000000000002</v>
      </c>
      <c r="I686" s="62">
        <f t="shared" si="82"/>
        <v>4768.0368095430158</v>
      </c>
      <c r="J686" s="62">
        <v>16488.676348937999</v>
      </c>
      <c r="K686" s="63">
        <f t="shared" si="83"/>
        <v>0.28917038024402214</v>
      </c>
      <c r="L686" s="61">
        <v>0.47116455511889871</v>
      </c>
      <c r="M686" s="60">
        <f t="shared" si="84"/>
        <v>23867.311704102933</v>
      </c>
      <c r="N686" s="60">
        <f t="shared" si="85"/>
        <v>6901.7196008780447</v>
      </c>
      <c r="O686" s="61">
        <f t="shared" si="86"/>
        <v>0.51487472938943402</v>
      </c>
      <c r="P686" s="56">
        <f t="shared" si="87"/>
        <v>0.159174729389434</v>
      </c>
    </row>
    <row r="687" spans="1:16">
      <c r="A687" s="56" t="s">
        <v>1254</v>
      </c>
      <c r="B687" s="57" t="s">
        <v>1715</v>
      </c>
      <c r="C687" s="58">
        <v>3833</v>
      </c>
      <c r="D687" s="59">
        <v>46610</v>
      </c>
      <c r="E687" s="56">
        <f t="shared" si="80"/>
        <v>8.2235571765715512E-2</v>
      </c>
      <c r="F687" s="60">
        <v>50656</v>
      </c>
      <c r="G687" s="60">
        <f t="shared" si="81"/>
        <v>4165.7251233640845</v>
      </c>
      <c r="H687" s="61">
        <v>0.37320000000000003</v>
      </c>
      <c r="I687" s="62">
        <f t="shared" si="82"/>
        <v>1554.6486160394766</v>
      </c>
      <c r="J687" s="62">
        <v>16488.676348937999</v>
      </c>
      <c r="K687" s="63">
        <f t="shared" si="83"/>
        <v>9.4285834905092805E-2</v>
      </c>
      <c r="L687" s="61">
        <v>0.47116455511889871</v>
      </c>
      <c r="M687" s="60">
        <f t="shared" si="84"/>
        <v>23867.311704102933</v>
      </c>
      <c r="N687" s="60">
        <f t="shared" si="85"/>
        <v>2250.3494109614385</v>
      </c>
      <c r="O687" s="61">
        <f t="shared" si="86"/>
        <v>0.54020592917665677</v>
      </c>
      <c r="P687" s="56">
        <f t="shared" si="87"/>
        <v>0.16700592917665674</v>
      </c>
    </row>
    <row r="688" spans="1:16">
      <c r="A688" s="56" t="s">
        <v>1075</v>
      </c>
      <c r="B688" s="57" t="s">
        <v>1966</v>
      </c>
      <c r="C688" s="58">
        <v>14193</v>
      </c>
      <c r="D688" s="59">
        <v>27954</v>
      </c>
      <c r="E688" s="56">
        <f t="shared" si="80"/>
        <v>0.50772698003863492</v>
      </c>
      <c r="F688" s="60">
        <v>30463</v>
      </c>
      <c r="G688" s="60">
        <f t="shared" si="81"/>
        <v>15466.886992916936</v>
      </c>
      <c r="H688" s="61">
        <v>0.29399999999999998</v>
      </c>
      <c r="I688" s="62">
        <f t="shared" si="82"/>
        <v>4547.2647759175788</v>
      </c>
      <c r="J688" s="62">
        <v>9374.513552897617</v>
      </c>
      <c r="K688" s="63">
        <f t="shared" si="83"/>
        <v>0.48506674509122033</v>
      </c>
      <c r="L688" s="61">
        <v>0.44804323773284016</v>
      </c>
      <c r="M688" s="60">
        <f t="shared" si="84"/>
        <v>13648.74115105551</v>
      </c>
      <c r="N688" s="60">
        <f t="shared" si="85"/>
        <v>6620.5504447350922</v>
      </c>
      <c r="O688" s="61">
        <f t="shared" si="86"/>
        <v>0.42804673285367473</v>
      </c>
      <c r="P688" s="56">
        <f t="shared" si="87"/>
        <v>0.13404673285367474</v>
      </c>
    </row>
    <row r="689" spans="1:16">
      <c r="A689" s="56" t="s">
        <v>1075</v>
      </c>
      <c r="B689" s="57" t="s">
        <v>1077</v>
      </c>
      <c r="C689" s="58">
        <v>13761</v>
      </c>
      <c r="D689" s="59">
        <v>27954</v>
      </c>
      <c r="E689" s="56">
        <f t="shared" si="80"/>
        <v>0.49227301996136508</v>
      </c>
      <c r="F689" s="60">
        <v>30463</v>
      </c>
      <c r="G689" s="60">
        <f t="shared" si="81"/>
        <v>14996.113007083064</v>
      </c>
      <c r="H689" s="61">
        <v>0.32189999999999996</v>
      </c>
      <c r="I689" s="62">
        <f t="shared" si="82"/>
        <v>4827.2487769800382</v>
      </c>
      <c r="J689" s="62">
        <v>9374.513552897617</v>
      </c>
      <c r="K689" s="63">
        <f t="shared" si="83"/>
        <v>0.51493325490877961</v>
      </c>
      <c r="L689" s="61">
        <v>0.44804323773284016</v>
      </c>
      <c r="M689" s="60">
        <f t="shared" si="84"/>
        <v>13648.74115105551</v>
      </c>
      <c r="N689" s="60">
        <f t="shared" si="85"/>
        <v>7028.1907063204171</v>
      </c>
      <c r="O689" s="61">
        <f t="shared" si="86"/>
        <v>0.46866749423672754</v>
      </c>
      <c r="P689" s="56">
        <f t="shared" si="87"/>
        <v>0.14676749423672758</v>
      </c>
    </row>
    <row r="690" spans="1:16">
      <c r="A690" s="56" t="s">
        <v>1444</v>
      </c>
      <c r="B690" s="57" t="s">
        <v>1446</v>
      </c>
      <c r="C690" s="58">
        <v>9809</v>
      </c>
      <c r="D690" s="59">
        <v>9809</v>
      </c>
      <c r="E690" s="56">
        <f t="shared" si="80"/>
        <v>1</v>
      </c>
      <c r="F690" s="60">
        <v>10734</v>
      </c>
      <c r="G690" s="60">
        <f t="shared" si="81"/>
        <v>10734</v>
      </c>
      <c r="H690" s="61">
        <v>0.26719999999999999</v>
      </c>
      <c r="I690" s="62">
        <f t="shared" si="82"/>
        <v>2868.1248000000001</v>
      </c>
      <c r="J690" s="62">
        <v>2868.1248000000001</v>
      </c>
      <c r="K690" s="63">
        <f t="shared" si="83"/>
        <v>1</v>
      </c>
      <c r="L690" s="61">
        <v>0.41201968383710269</v>
      </c>
      <c r="M690" s="60">
        <f t="shared" si="84"/>
        <v>4422.6192863074602</v>
      </c>
      <c r="N690" s="60">
        <f t="shared" si="85"/>
        <v>4422.6192863074602</v>
      </c>
      <c r="O690" s="61">
        <f t="shared" si="86"/>
        <v>0.41201968383710269</v>
      </c>
      <c r="P690" s="56">
        <f t="shared" si="87"/>
        <v>0.1448196838371027</v>
      </c>
    </row>
    <row r="691" spans="1:16">
      <c r="A691" s="56" t="s">
        <v>957</v>
      </c>
      <c r="B691" s="57" t="s">
        <v>959</v>
      </c>
      <c r="C691" s="58">
        <v>17860</v>
      </c>
      <c r="D691" s="59">
        <v>24238</v>
      </c>
      <c r="E691" s="56">
        <f t="shared" si="80"/>
        <v>0.73685947685452591</v>
      </c>
      <c r="F691" s="60">
        <v>26558</v>
      </c>
      <c r="G691" s="60">
        <f t="shared" si="81"/>
        <v>19569.5139863025</v>
      </c>
      <c r="H691" s="61">
        <v>0.38840000000000002</v>
      </c>
      <c r="I691" s="62">
        <f t="shared" si="82"/>
        <v>7600.7992322798909</v>
      </c>
      <c r="J691" s="62">
        <v>10400.38672936711</v>
      </c>
      <c r="K691" s="63">
        <f t="shared" si="83"/>
        <v>0.73081890414880935</v>
      </c>
      <c r="L691" s="61">
        <v>0.50666162929282044</v>
      </c>
      <c r="M691" s="60">
        <f t="shared" si="84"/>
        <v>13455.919550758725</v>
      </c>
      <c r="N691" s="60">
        <f t="shared" si="85"/>
        <v>9833.84038040003</v>
      </c>
      <c r="O691" s="61">
        <f t="shared" si="86"/>
        <v>0.50250815565900797</v>
      </c>
      <c r="P691" s="56">
        <f t="shared" si="87"/>
        <v>0.11410815565900795</v>
      </c>
    </row>
    <row r="692" spans="1:16">
      <c r="A692" s="56" t="s">
        <v>957</v>
      </c>
      <c r="B692" s="57" t="s">
        <v>1942</v>
      </c>
      <c r="C692" s="58">
        <v>6378</v>
      </c>
      <c r="D692" s="59">
        <v>24238</v>
      </c>
      <c r="E692" s="56">
        <f t="shared" si="80"/>
        <v>0.26314052314547404</v>
      </c>
      <c r="F692" s="60">
        <v>26558</v>
      </c>
      <c r="G692" s="60">
        <f t="shared" si="81"/>
        <v>6988.4860136974994</v>
      </c>
      <c r="H692" s="61">
        <v>0.40060000000000001</v>
      </c>
      <c r="I692" s="62">
        <f t="shared" si="82"/>
        <v>2799.5874970872183</v>
      </c>
      <c r="J692" s="62">
        <v>10400.38672936711</v>
      </c>
      <c r="K692" s="63">
        <f t="shared" si="83"/>
        <v>0.26918109585119054</v>
      </c>
      <c r="L692" s="61">
        <v>0.50666162929282044</v>
      </c>
      <c r="M692" s="60">
        <f t="shared" si="84"/>
        <v>13455.919550758725</v>
      </c>
      <c r="N692" s="60">
        <f t="shared" si="85"/>
        <v>3622.0791703586929</v>
      </c>
      <c r="O692" s="61">
        <f t="shared" si="86"/>
        <v>0.51829239741760702</v>
      </c>
      <c r="P692" s="56">
        <f t="shared" si="87"/>
        <v>0.11769239741760701</v>
      </c>
    </row>
    <row r="693" spans="1:16">
      <c r="A693" s="56" t="s">
        <v>1920</v>
      </c>
      <c r="B693" s="57" t="s">
        <v>1922</v>
      </c>
      <c r="C693" s="58">
        <v>9625</v>
      </c>
      <c r="D693" s="59">
        <v>9625</v>
      </c>
      <c r="E693" s="56">
        <f t="shared" si="80"/>
        <v>1</v>
      </c>
      <c r="F693" s="60">
        <v>10443</v>
      </c>
      <c r="G693" s="60">
        <f t="shared" si="81"/>
        <v>10443</v>
      </c>
      <c r="H693" s="61">
        <v>0.29950000000000004</v>
      </c>
      <c r="I693" s="62">
        <f t="shared" si="82"/>
        <v>3127.6785000000004</v>
      </c>
      <c r="J693" s="62">
        <v>3127.6785000000004</v>
      </c>
      <c r="K693" s="63">
        <f t="shared" si="83"/>
        <v>1</v>
      </c>
      <c r="L693" s="61">
        <v>0.4816294592302281</v>
      </c>
      <c r="M693" s="60">
        <f t="shared" si="84"/>
        <v>5029.6564427412723</v>
      </c>
      <c r="N693" s="60">
        <f t="shared" si="85"/>
        <v>5029.6564427412723</v>
      </c>
      <c r="O693" s="61">
        <f t="shared" si="86"/>
        <v>0.4816294592302281</v>
      </c>
      <c r="P693" s="56">
        <f t="shared" si="87"/>
        <v>0.18212945923022805</v>
      </c>
    </row>
    <row r="694" spans="1:16">
      <c r="A694" s="56" t="s">
        <v>1100</v>
      </c>
      <c r="B694" s="57" t="s">
        <v>1102</v>
      </c>
      <c r="C694" s="58">
        <v>28294</v>
      </c>
      <c r="D694" s="59">
        <v>28294</v>
      </c>
      <c r="E694" s="56">
        <f t="shared" si="80"/>
        <v>1</v>
      </c>
      <c r="F694" s="60">
        <v>34737</v>
      </c>
      <c r="G694" s="60">
        <f t="shared" si="81"/>
        <v>34737</v>
      </c>
      <c r="H694" s="61">
        <v>0.22559999999999999</v>
      </c>
      <c r="I694" s="62">
        <f t="shared" si="82"/>
        <v>7836.6671999999999</v>
      </c>
      <c r="J694" s="62">
        <v>7836.6671999999999</v>
      </c>
      <c r="K694" s="63">
        <f t="shared" si="83"/>
        <v>1</v>
      </c>
      <c r="L694" s="61">
        <v>0.39979719335766989</v>
      </c>
      <c r="M694" s="60">
        <f t="shared" si="84"/>
        <v>13887.755105665379</v>
      </c>
      <c r="N694" s="60">
        <f t="shared" si="85"/>
        <v>13887.755105665379</v>
      </c>
      <c r="O694" s="61">
        <f t="shared" si="86"/>
        <v>0.39979719335766989</v>
      </c>
      <c r="P694" s="56">
        <f t="shared" si="87"/>
        <v>0.17419719335766989</v>
      </c>
    </row>
    <row r="695" spans="1:16">
      <c r="A695" s="56" t="s">
        <v>621</v>
      </c>
      <c r="B695" s="57" t="s">
        <v>623</v>
      </c>
      <c r="C695" s="58">
        <v>28309</v>
      </c>
      <c r="D695" s="59">
        <v>28309</v>
      </c>
      <c r="E695" s="56">
        <f t="shared" si="80"/>
        <v>1</v>
      </c>
      <c r="F695" s="60">
        <v>35621</v>
      </c>
      <c r="G695" s="60">
        <f t="shared" si="81"/>
        <v>35621</v>
      </c>
      <c r="H695" s="61">
        <v>0.1711</v>
      </c>
      <c r="I695" s="62">
        <f t="shared" si="82"/>
        <v>6094.7530999999999</v>
      </c>
      <c r="J695" s="62">
        <v>6094.7530999999999</v>
      </c>
      <c r="K695" s="63">
        <f t="shared" si="83"/>
        <v>1</v>
      </c>
      <c r="L695" s="61">
        <v>0.36404334835533897</v>
      </c>
      <c r="M695" s="60">
        <f t="shared" si="84"/>
        <v>12967.58811176553</v>
      </c>
      <c r="N695" s="60">
        <f t="shared" si="85"/>
        <v>12967.58811176553</v>
      </c>
      <c r="O695" s="61">
        <f t="shared" si="86"/>
        <v>0.36404334835533897</v>
      </c>
      <c r="P695" s="56">
        <f t="shared" si="87"/>
        <v>0.19294334835533897</v>
      </c>
    </row>
    <row r="696" spans="1:16">
      <c r="A696" s="56" t="s">
        <v>770</v>
      </c>
      <c r="B696" s="57" t="s">
        <v>772</v>
      </c>
      <c r="C696" s="58">
        <v>43117</v>
      </c>
      <c r="D696" s="59">
        <v>71466</v>
      </c>
      <c r="E696" s="56">
        <f t="shared" si="80"/>
        <v>0.60332185934570282</v>
      </c>
      <c r="F696" s="60">
        <v>88088</v>
      </c>
      <c r="G696" s="60">
        <f t="shared" si="81"/>
        <v>53145.415946044268</v>
      </c>
      <c r="H696" s="61">
        <v>0.187</v>
      </c>
      <c r="I696" s="62">
        <f t="shared" si="82"/>
        <v>9938.1927819102784</v>
      </c>
      <c r="J696" s="62">
        <v>21532.142171012787</v>
      </c>
      <c r="K696" s="63">
        <f t="shared" si="83"/>
        <v>0.4615515122916739</v>
      </c>
      <c r="L696" s="61">
        <v>0.40764960357530072</v>
      </c>
      <c r="M696" s="60">
        <f t="shared" si="84"/>
        <v>35909.038279741093</v>
      </c>
      <c r="N696" s="60">
        <f t="shared" si="85"/>
        <v>16573.870922954109</v>
      </c>
      <c r="O696" s="61">
        <f t="shared" si="86"/>
        <v>0.31185889935983724</v>
      </c>
      <c r="P696" s="56">
        <f t="shared" si="87"/>
        <v>0.12485889935983724</v>
      </c>
    </row>
    <row r="697" spans="1:16">
      <c r="A697" s="56" t="s">
        <v>770</v>
      </c>
      <c r="B697" s="57" t="s">
        <v>1229</v>
      </c>
      <c r="C697" s="58">
        <v>28349</v>
      </c>
      <c r="D697" s="59">
        <v>71466</v>
      </c>
      <c r="E697" s="56">
        <f t="shared" si="80"/>
        <v>0.39667814065429713</v>
      </c>
      <c r="F697" s="60">
        <v>88088</v>
      </c>
      <c r="G697" s="60">
        <f t="shared" si="81"/>
        <v>34942.584053955725</v>
      </c>
      <c r="H697" s="61">
        <v>0.33179999999999998</v>
      </c>
      <c r="I697" s="62">
        <f t="shared" si="82"/>
        <v>11593.949389102509</v>
      </c>
      <c r="J697" s="62">
        <v>21532.142171012787</v>
      </c>
      <c r="K697" s="63">
        <f t="shared" si="83"/>
        <v>0.5384484877083261</v>
      </c>
      <c r="L697" s="61">
        <v>0.40764960357530072</v>
      </c>
      <c r="M697" s="60">
        <f t="shared" si="84"/>
        <v>35909.038279741093</v>
      </c>
      <c r="N697" s="60">
        <f t="shared" si="85"/>
        <v>19335.167356786984</v>
      </c>
      <c r="O697" s="61">
        <f t="shared" si="86"/>
        <v>0.55334108453258823</v>
      </c>
      <c r="P697" s="56">
        <f t="shared" si="87"/>
        <v>0.22154108453258825</v>
      </c>
    </row>
    <row r="698" spans="1:16">
      <c r="A698" s="56" t="s">
        <v>1043</v>
      </c>
      <c r="B698" s="57" t="s">
        <v>1073</v>
      </c>
      <c r="C698" s="58">
        <v>19712</v>
      </c>
      <c r="D698" s="59">
        <v>68490</v>
      </c>
      <c r="E698" s="56">
        <f t="shared" si="80"/>
        <v>0.28780843918820265</v>
      </c>
      <c r="F698" s="60">
        <v>84010</v>
      </c>
      <c r="G698" s="60">
        <f t="shared" si="81"/>
        <v>24178.786976200903</v>
      </c>
      <c r="H698" s="61">
        <v>0.2298</v>
      </c>
      <c r="I698" s="62">
        <f t="shared" si="82"/>
        <v>5556.2852471309679</v>
      </c>
      <c r="J698" s="62">
        <v>12544.570928310703</v>
      </c>
      <c r="K698" s="63">
        <f t="shared" si="83"/>
        <v>0.4429234988493303</v>
      </c>
      <c r="L698" s="61">
        <v>0.35741607336938147</v>
      </c>
      <c r="M698" s="60">
        <f t="shared" si="84"/>
        <v>30026.524323761736</v>
      </c>
      <c r="N698" s="60">
        <f t="shared" si="85"/>
        <v>13299.453211765069</v>
      </c>
      <c r="O698" s="61">
        <f t="shared" si="86"/>
        <v>0.55004633709936213</v>
      </c>
      <c r="P698" s="56">
        <f t="shared" si="87"/>
        <v>0.32024633709936212</v>
      </c>
    </row>
    <row r="699" spans="1:16">
      <c r="A699" s="56" t="s">
        <v>1043</v>
      </c>
      <c r="B699" s="57" t="s">
        <v>1045</v>
      </c>
      <c r="C699" s="58">
        <v>48778</v>
      </c>
      <c r="D699" s="59">
        <v>68490</v>
      </c>
      <c r="E699" s="56">
        <f t="shared" si="80"/>
        <v>0.71219156081179735</v>
      </c>
      <c r="F699" s="60">
        <v>84010</v>
      </c>
      <c r="G699" s="60">
        <f t="shared" si="81"/>
        <v>59831.213023799093</v>
      </c>
      <c r="H699" s="61">
        <v>0.1168</v>
      </c>
      <c r="I699" s="62">
        <f t="shared" si="82"/>
        <v>6988.2856811797337</v>
      </c>
      <c r="J699" s="62">
        <v>12544.570928310703</v>
      </c>
      <c r="K699" s="63">
        <f t="shared" si="83"/>
        <v>0.55707650115066965</v>
      </c>
      <c r="L699" s="61">
        <v>0.35741607336938147</v>
      </c>
      <c r="M699" s="60">
        <f t="shared" si="84"/>
        <v>30026.524323761736</v>
      </c>
      <c r="N699" s="60">
        <f t="shared" si="85"/>
        <v>16727.071111996665</v>
      </c>
      <c r="O699" s="61">
        <f t="shared" si="86"/>
        <v>0.27957098421760446</v>
      </c>
      <c r="P699" s="56">
        <f t="shared" si="87"/>
        <v>0.16277098421760444</v>
      </c>
    </row>
    <row r="700" spans="1:16">
      <c r="A700" s="56" t="s">
        <v>1191</v>
      </c>
      <c r="B700" s="57" t="s">
        <v>1193</v>
      </c>
      <c r="C700" s="58">
        <v>15681</v>
      </c>
      <c r="D700" s="59">
        <v>40409</v>
      </c>
      <c r="E700" s="56">
        <f t="shared" si="80"/>
        <v>0.38805711598901232</v>
      </c>
      <c r="F700" s="60">
        <v>50745</v>
      </c>
      <c r="G700" s="60">
        <f t="shared" si="81"/>
        <v>19691.958350862431</v>
      </c>
      <c r="H700" s="61">
        <v>0.23169999999999999</v>
      </c>
      <c r="I700" s="62">
        <f t="shared" si="82"/>
        <v>4562.6267498948255</v>
      </c>
      <c r="J700" s="62">
        <v>13236.212704038704</v>
      </c>
      <c r="K700" s="63">
        <f t="shared" si="83"/>
        <v>0.34470787467042235</v>
      </c>
      <c r="L700" s="61">
        <v>0.42098078670143085</v>
      </c>
      <c r="M700" s="60">
        <f t="shared" si="84"/>
        <v>21362.670021164107</v>
      </c>
      <c r="N700" s="60">
        <f t="shared" si="85"/>
        <v>7363.8805802810257</v>
      </c>
      <c r="O700" s="61">
        <f t="shared" si="86"/>
        <v>0.37395369465416917</v>
      </c>
      <c r="P700" s="56">
        <f t="shared" si="87"/>
        <v>0.14225369465416918</v>
      </c>
    </row>
    <row r="701" spans="1:16">
      <c r="A701" s="56" t="s">
        <v>1191</v>
      </c>
      <c r="B701" s="57" t="s">
        <v>2658</v>
      </c>
      <c r="C701" s="58">
        <v>1871</v>
      </c>
      <c r="D701" s="59">
        <v>40409</v>
      </c>
      <c r="E701" s="56">
        <f t="shared" si="80"/>
        <v>4.6301566482714246E-2</v>
      </c>
      <c r="F701" s="60">
        <v>50745</v>
      </c>
      <c r="G701" s="60">
        <f t="shared" si="81"/>
        <v>2349.5729911653343</v>
      </c>
      <c r="H701" s="61">
        <v>0.17939999999999998</v>
      </c>
      <c r="I701" s="62">
        <f t="shared" si="82"/>
        <v>421.51339461506092</v>
      </c>
      <c r="J701" s="62">
        <v>13236.212704038704</v>
      </c>
      <c r="K701" s="63">
        <f t="shared" si="83"/>
        <v>3.1845468491636317E-2</v>
      </c>
      <c r="L701" s="61">
        <v>0.42098078670143085</v>
      </c>
      <c r="M701" s="60">
        <f t="shared" si="84"/>
        <v>21362.670021164107</v>
      </c>
      <c r="N701" s="60">
        <f t="shared" si="85"/>
        <v>680.30423505620536</v>
      </c>
      <c r="O701" s="61">
        <f t="shared" si="86"/>
        <v>0.28954377566231304</v>
      </c>
      <c r="P701" s="56">
        <f t="shared" si="87"/>
        <v>0.11014377566231306</v>
      </c>
    </row>
    <row r="702" spans="1:16">
      <c r="A702" s="56" t="s">
        <v>1191</v>
      </c>
      <c r="B702" s="57" t="s">
        <v>1817</v>
      </c>
      <c r="C702" s="58">
        <v>4935</v>
      </c>
      <c r="D702" s="59">
        <v>40409</v>
      </c>
      <c r="E702" s="56">
        <f t="shared" si="80"/>
        <v>0.12212625900170754</v>
      </c>
      <c r="F702" s="60">
        <v>50745</v>
      </c>
      <c r="G702" s="60">
        <f t="shared" si="81"/>
        <v>6197.2970130416488</v>
      </c>
      <c r="H702" s="61">
        <v>0.22820000000000001</v>
      </c>
      <c r="I702" s="62">
        <f t="shared" si="82"/>
        <v>1414.2231783761044</v>
      </c>
      <c r="J702" s="62">
        <v>13236.212704038704</v>
      </c>
      <c r="K702" s="63">
        <f t="shared" si="83"/>
        <v>0.10684500241859887</v>
      </c>
      <c r="L702" s="61">
        <v>0.42098078670143085</v>
      </c>
      <c r="M702" s="60">
        <f t="shared" si="84"/>
        <v>21362.670021164107</v>
      </c>
      <c r="N702" s="60">
        <f t="shared" si="85"/>
        <v>2282.4945300790087</v>
      </c>
      <c r="O702" s="61">
        <f t="shared" si="86"/>
        <v>0.36830484730289775</v>
      </c>
      <c r="P702" s="56">
        <f t="shared" si="87"/>
        <v>0.14010484730289774</v>
      </c>
    </row>
    <row r="703" spans="1:16">
      <c r="A703" s="56" t="s">
        <v>1191</v>
      </c>
      <c r="B703" s="57" t="s">
        <v>1613</v>
      </c>
      <c r="C703" s="58">
        <v>5381</v>
      </c>
      <c r="D703" s="59">
        <v>40409</v>
      </c>
      <c r="E703" s="56">
        <f t="shared" si="80"/>
        <v>0.1331634041921354</v>
      </c>
      <c r="F703" s="60">
        <v>50745</v>
      </c>
      <c r="G703" s="60">
        <f t="shared" si="81"/>
        <v>6757.3769457299113</v>
      </c>
      <c r="H703" s="61">
        <v>0.30690000000000001</v>
      </c>
      <c r="I703" s="62">
        <f t="shared" si="82"/>
        <v>2073.8389846445098</v>
      </c>
      <c r="J703" s="62">
        <v>13236.212704038704</v>
      </c>
      <c r="K703" s="63">
        <f t="shared" si="83"/>
        <v>0.15667918240779924</v>
      </c>
      <c r="L703" s="61">
        <v>0.42098078670143085</v>
      </c>
      <c r="M703" s="60">
        <f t="shared" si="84"/>
        <v>21362.670021164107</v>
      </c>
      <c r="N703" s="60">
        <f t="shared" si="85"/>
        <v>3347.0856729635957</v>
      </c>
      <c r="O703" s="61">
        <f t="shared" si="86"/>
        <v>0.4953232148872011</v>
      </c>
      <c r="P703" s="56">
        <f t="shared" si="87"/>
        <v>0.1884232148872011</v>
      </c>
    </row>
    <row r="704" spans="1:16">
      <c r="A704" s="56" t="s">
        <v>1191</v>
      </c>
      <c r="B704" s="57" t="s">
        <v>1501</v>
      </c>
      <c r="C704" s="58">
        <v>12541</v>
      </c>
      <c r="D704" s="59">
        <v>40409</v>
      </c>
      <c r="E704" s="56">
        <f t="shared" si="80"/>
        <v>0.31035165433443046</v>
      </c>
      <c r="F704" s="60">
        <v>50745</v>
      </c>
      <c r="G704" s="60">
        <f t="shared" si="81"/>
        <v>15748.794699200675</v>
      </c>
      <c r="H704" s="61">
        <v>0.30249999999999999</v>
      </c>
      <c r="I704" s="62">
        <f t="shared" si="82"/>
        <v>4764.0103965082035</v>
      </c>
      <c r="J704" s="62">
        <v>13236.212704038704</v>
      </c>
      <c r="K704" s="63">
        <f t="shared" si="83"/>
        <v>0.35992247201154326</v>
      </c>
      <c r="L704" s="61">
        <v>0.42098078670143085</v>
      </c>
      <c r="M704" s="60">
        <f t="shared" si="84"/>
        <v>21362.670021164107</v>
      </c>
      <c r="N704" s="60">
        <f t="shared" si="85"/>
        <v>7688.9050027842723</v>
      </c>
      <c r="O704" s="61">
        <f t="shared" si="86"/>
        <v>0.48822180678845983</v>
      </c>
      <c r="P704" s="56">
        <f t="shared" si="87"/>
        <v>0.18572180678845984</v>
      </c>
    </row>
    <row r="705" spans="1:16">
      <c r="A705" s="56" t="s">
        <v>599</v>
      </c>
      <c r="B705" s="57" t="s">
        <v>601</v>
      </c>
      <c r="C705" s="58">
        <v>25551</v>
      </c>
      <c r="D705" s="59">
        <v>48952</v>
      </c>
      <c r="E705" s="56">
        <f t="shared" si="80"/>
        <v>0.52196028762869751</v>
      </c>
      <c r="F705" s="60">
        <v>63141</v>
      </c>
      <c r="G705" s="60">
        <f t="shared" si="81"/>
        <v>32957.094521163592</v>
      </c>
      <c r="H705" s="61">
        <v>0.1236</v>
      </c>
      <c r="I705" s="62">
        <f t="shared" si="82"/>
        <v>4073.4968828158198</v>
      </c>
      <c r="J705" s="62">
        <v>6542.5403509846383</v>
      </c>
      <c r="K705" s="63">
        <f t="shared" si="83"/>
        <v>0.62261700567162226</v>
      </c>
      <c r="L705" s="61">
        <v>0.31752304280366311</v>
      </c>
      <c r="M705" s="60">
        <f t="shared" si="84"/>
        <v>20048.722445666092</v>
      </c>
      <c r="N705" s="60">
        <f t="shared" si="85"/>
        <v>12482.675536662065</v>
      </c>
      <c r="O705" s="61">
        <f t="shared" si="86"/>
        <v>0.37875533987518961</v>
      </c>
      <c r="P705" s="56">
        <f t="shared" si="87"/>
        <v>0.25515533987518962</v>
      </c>
    </row>
    <row r="706" spans="1:16">
      <c r="A706" s="56" t="s">
        <v>599</v>
      </c>
      <c r="B706" s="57" t="s">
        <v>1550</v>
      </c>
      <c r="C706" s="58">
        <v>23401</v>
      </c>
      <c r="D706" s="59">
        <v>48952</v>
      </c>
      <c r="E706" s="56">
        <f t="shared" ref="E706:E769" si="88">C706/D706</f>
        <v>0.47803971237130249</v>
      </c>
      <c r="F706" s="60">
        <v>63141</v>
      </c>
      <c r="G706" s="60">
        <f t="shared" ref="G706:G769" si="89">E706*F706</f>
        <v>30183.905478836412</v>
      </c>
      <c r="H706" s="61">
        <v>8.1799999999999998E-2</v>
      </c>
      <c r="I706" s="62">
        <f t="shared" ref="I706:I769" si="90">G706*H706</f>
        <v>2469.0434681688184</v>
      </c>
      <c r="J706" s="62">
        <v>6542.5403509846383</v>
      </c>
      <c r="K706" s="63">
        <f t="shared" ref="K706:K769" si="91">I706/J706</f>
        <v>0.37738299432837774</v>
      </c>
      <c r="L706" s="61">
        <v>0.31752304280366311</v>
      </c>
      <c r="M706" s="60">
        <f t="shared" ref="M706:M769" si="92">L706*F706</f>
        <v>20048.722445666092</v>
      </c>
      <c r="N706" s="60">
        <f t="shared" ref="N706:N769" si="93">M706*K706</f>
        <v>7566.046909004026</v>
      </c>
      <c r="O706" s="61">
        <f t="shared" ref="O706:O769" si="94">N706/G706</f>
        <v>0.25066494176205911</v>
      </c>
      <c r="P706" s="56">
        <f t="shared" ref="P706:P769" si="95">O706-H706</f>
        <v>0.16886494176205913</v>
      </c>
    </row>
    <row r="707" spans="1:16">
      <c r="A707" s="56" t="s">
        <v>774</v>
      </c>
      <c r="B707" s="57" t="s">
        <v>776</v>
      </c>
      <c r="C707" s="58">
        <v>20421</v>
      </c>
      <c r="D707" s="59">
        <v>35691</v>
      </c>
      <c r="E707" s="56">
        <f t="shared" si="88"/>
        <v>0.57216104900395059</v>
      </c>
      <c r="F707" s="60">
        <v>44974</v>
      </c>
      <c r="G707" s="60">
        <f t="shared" si="89"/>
        <v>25732.371017903675</v>
      </c>
      <c r="H707" s="61">
        <v>0.19710000000000003</v>
      </c>
      <c r="I707" s="62">
        <f t="shared" si="90"/>
        <v>5071.8503276288147</v>
      </c>
      <c r="J707" s="62">
        <v>8831.6646307304363</v>
      </c>
      <c r="K707" s="63">
        <f t="shared" si="91"/>
        <v>0.57428022232421883</v>
      </c>
      <c r="L707" s="61">
        <v>0.37787513507329007</v>
      </c>
      <c r="M707" s="60">
        <f t="shared" si="92"/>
        <v>16994.556324786146</v>
      </c>
      <c r="N707" s="60">
        <f t="shared" si="93"/>
        <v>9759.6375844996473</v>
      </c>
      <c r="O707" s="61">
        <f t="shared" si="94"/>
        <v>0.3792747111297764</v>
      </c>
      <c r="P707" s="56">
        <f t="shared" si="95"/>
        <v>0.18217471112977637</v>
      </c>
    </row>
    <row r="708" spans="1:16">
      <c r="A708" s="56" t="s">
        <v>774</v>
      </c>
      <c r="B708" s="57" t="s">
        <v>1654</v>
      </c>
      <c r="C708" s="58">
        <v>15270</v>
      </c>
      <c r="D708" s="59">
        <v>35691</v>
      </c>
      <c r="E708" s="56">
        <f t="shared" si="88"/>
        <v>0.42783895099604941</v>
      </c>
      <c r="F708" s="60">
        <v>44974</v>
      </c>
      <c r="G708" s="60">
        <f t="shared" si="89"/>
        <v>19241.628982096325</v>
      </c>
      <c r="H708" s="61">
        <v>0.19539999999999999</v>
      </c>
      <c r="I708" s="62">
        <f t="shared" si="90"/>
        <v>3759.8143031016216</v>
      </c>
      <c r="J708" s="62">
        <v>8831.6646307304363</v>
      </c>
      <c r="K708" s="63">
        <f t="shared" si="91"/>
        <v>0.42571977767578117</v>
      </c>
      <c r="L708" s="61">
        <v>0.37787513507329007</v>
      </c>
      <c r="M708" s="60">
        <f t="shared" si="92"/>
        <v>16994.556324786146</v>
      </c>
      <c r="N708" s="60">
        <f t="shared" si="93"/>
        <v>7234.9187402864991</v>
      </c>
      <c r="O708" s="61">
        <f t="shared" si="94"/>
        <v>0.37600344269283764</v>
      </c>
      <c r="P708" s="56">
        <f t="shared" si="95"/>
        <v>0.18060344269283765</v>
      </c>
    </row>
    <row r="709" spans="1:16">
      <c r="A709" s="56" t="s">
        <v>307</v>
      </c>
      <c r="B709" s="57" t="s">
        <v>309</v>
      </c>
      <c r="C709" s="58">
        <v>97667</v>
      </c>
      <c r="D709" s="59">
        <v>97667</v>
      </c>
      <c r="E709" s="56">
        <f t="shared" si="88"/>
        <v>1</v>
      </c>
      <c r="F709" s="60">
        <v>126518</v>
      </c>
      <c r="G709" s="60">
        <f t="shared" si="89"/>
        <v>126518</v>
      </c>
      <c r="H709" s="61">
        <v>0.20899999999999999</v>
      </c>
      <c r="I709" s="62">
        <f t="shared" si="90"/>
        <v>26442.261999999999</v>
      </c>
      <c r="J709" s="62">
        <v>26442.261999999999</v>
      </c>
      <c r="K709" s="63">
        <f t="shared" si="91"/>
        <v>1</v>
      </c>
      <c r="L709" s="61">
        <v>0.31749517620213036</v>
      </c>
      <c r="M709" s="60">
        <f t="shared" si="92"/>
        <v>40168.854702741126</v>
      </c>
      <c r="N709" s="60">
        <f t="shared" si="93"/>
        <v>40168.854702741126</v>
      </c>
      <c r="O709" s="61">
        <f t="shared" si="94"/>
        <v>0.31749517620213036</v>
      </c>
      <c r="P709" s="56">
        <f t="shared" si="95"/>
        <v>0.10849517620213037</v>
      </c>
    </row>
    <row r="710" spans="1:16">
      <c r="A710" s="56" t="s">
        <v>1171</v>
      </c>
      <c r="B710" s="57" t="s">
        <v>1507</v>
      </c>
      <c r="C710" s="58">
        <v>11851</v>
      </c>
      <c r="D710" s="59">
        <v>26423</v>
      </c>
      <c r="E710" s="56">
        <f t="shared" si="88"/>
        <v>0.44851076713469323</v>
      </c>
      <c r="F710" s="60">
        <v>32545</v>
      </c>
      <c r="G710" s="60">
        <f t="shared" si="89"/>
        <v>14596.782916398592</v>
      </c>
      <c r="H710" s="61">
        <v>0.18350000000000002</v>
      </c>
      <c r="I710" s="62">
        <f t="shared" si="90"/>
        <v>2678.5096651591421</v>
      </c>
      <c r="J710" s="62">
        <v>8219.1242788668969</v>
      </c>
      <c r="K710" s="63">
        <f t="shared" si="91"/>
        <v>0.32588747587698069</v>
      </c>
      <c r="L710" s="61">
        <v>0.44223902272786886</v>
      </c>
      <c r="M710" s="60">
        <f t="shared" si="92"/>
        <v>14392.668994678492</v>
      </c>
      <c r="N710" s="60">
        <f t="shared" si="93"/>
        <v>4690.3905698086546</v>
      </c>
      <c r="O710" s="61">
        <f t="shared" si="94"/>
        <v>0.32133043264891525</v>
      </c>
      <c r="P710" s="56">
        <f t="shared" si="95"/>
        <v>0.13783043264891523</v>
      </c>
    </row>
    <row r="711" spans="1:16">
      <c r="A711" s="56" t="s">
        <v>1171</v>
      </c>
      <c r="B711" s="57" t="s">
        <v>1172</v>
      </c>
      <c r="C711" s="58">
        <v>14572</v>
      </c>
      <c r="D711" s="59">
        <v>26423</v>
      </c>
      <c r="E711" s="56">
        <f t="shared" si="88"/>
        <v>0.55148923286530671</v>
      </c>
      <c r="F711" s="60">
        <v>32545</v>
      </c>
      <c r="G711" s="60">
        <f t="shared" si="89"/>
        <v>17948.217083601408</v>
      </c>
      <c r="H711" s="61">
        <v>0.30870000000000003</v>
      </c>
      <c r="I711" s="62">
        <f t="shared" si="90"/>
        <v>5540.6146137077549</v>
      </c>
      <c r="J711" s="62">
        <v>8219.1242788668969</v>
      </c>
      <c r="K711" s="63">
        <f t="shared" si="91"/>
        <v>0.67411252412301936</v>
      </c>
      <c r="L711" s="61">
        <v>0.44223902272786886</v>
      </c>
      <c r="M711" s="60">
        <f t="shared" si="92"/>
        <v>14392.668994678492</v>
      </c>
      <c r="N711" s="60">
        <f t="shared" si="93"/>
        <v>9702.2784248698372</v>
      </c>
      <c r="O711" s="61">
        <f t="shared" si="94"/>
        <v>0.5405705970502459</v>
      </c>
      <c r="P711" s="56">
        <f t="shared" si="95"/>
        <v>0.23187059705024587</v>
      </c>
    </row>
    <row r="712" spans="1:16">
      <c r="A712" s="56" t="s">
        <v>580</v>
      </c>
      <c r="B712" s="57" t="s">
        <v>582</v>
      </c>
      <c r="C712" s="58">
        <v>24416</v>
      </c>
      <c r="D712" s="59">
        <v>36924</v>
      </c>
      <c r="E712" s="56">
        <f t="shared" si="88"/>
        <v>0.66125013541328137</v>
      </c>
      <c r="F712" s="60">
        <v>45587</v>
      </c>
      <c r="G712" s="60">
        <f t="shared" si="89"/>
        <v>30144.409923085259</v>
      </c>
      <c r="H712" s="61">
        <v>0.21189999999999998</v>
      </c>
      <c r="I712" s="62">
        <f t="shared" si="90"/>
        <v>6387.6004627017655</v>
      </c>
      <c r="J712" s="62">
        <v>10276.044644068899</v>
      </c>
      <c r="K712" s="63">
        <f t="shared" si="91"/>
        <v>0.62160108134490677</v>
      </c>
      <c r="L712" s="61">
        <v>0.41266857755850894</v>
      </c>
      <c r="M712" s="60">
        <f t="shared" si="92"/>
        <v>18812.322445159749</v>
      </c>
      <c r="N712" s="60">
        <f t="shared" si="93"/>
        <v>11693.759974520361</v>
      </c>
      <c r="O712" s="61">
        <f t="shared" si="94"/>
        <v>0.38792466013955773</v>
      </c>
      <c r="P712" s="56">
        <f t="shared" si="95"/>
        <v>0.17602466013955775</v>
      </c>
    </row>
    <row r="713" spans="1:16">
      <c r="A713" s="56" t="s">
        <v>580</v>
      </c>
      <c r="B713" s="57" t="s">
        <v>1671</v>
      </c>
      <c r="C713" s="58">
        <v>12508</v>
      </c>
      <c r="D713" s="59">
        <v>36924</v>
      </c>
      <c r="E713" s="56">
        <f t="shared" si="88"/>
        <v>0.33874986458671869</v>
      </c>
      <c r="F713" s="60">
        <v>45587</v>
      </c>
      <c r="G713" s="60">
        <f t="shared" si="89"/>
        <v>15442.590076914745</v>
      </c>
      <c r="H713" s="61">
        <v>0.25180000000000002</v>
      </c>
      <c r="I713" s="62">
        <f t="shared" si="90"/>
        <v>3888.4441813671333</v>
      </c>
      <c r="J713" s="62">
        <v>10276.044644068899</v>
      </c>
      <c r="K713" s="63">
        <f t="shared" si="91"/>
        <v>0.37839891865509317</v>
      </c>
      <c r="L713" s="61">
        <v>0.41266857755850894</v>
      </c>
      <c r="M713" s="60">
        <f t="shared" si="92"/>
        <v>18812.322445159749</v>
      </c>
      <c r="N713" s="60">
        <f t="shared" si="93"/>
        <v>7118.5624706393874</v>
      </c>
      <c r="O713" s="61">
        <f t="shared" si="94"/>
        <v>0.46096946400727074</v>
      </c>
      <c r="P713" s="56">
        <f t="shared" si="95"/>
        <v>0.20916946400727071</v>
      </c>
    </row>
    <row r="714" spans="1:16">
      <c r="A714" s="56" t="s">
        <v>1286</v>
      </c>
      <c r="B714" s="57" t="s">
        <v>1288</v>
      </c>
      <c r="C714" s="58">
        <v>5082</v>
      </c>
      <c r="D714" s="59">
        <v>8985</v>
      </c>
      <c r="E714" s="56">
        <f t="shared" si="88"/>
        <v>0.56560934891485815</v>
      </c>
      <c r="F714" s="60">
        <v>11112</v>
      </c>
      <c r="G714" s="60">
        <f t="shared" si="89"/>
        <v>6285.051085141904</v>
      </c>
      <c r="H714" s="61">
        <v>0.46880000000000005</v>
      </c>
      <c r="I714" s="62">
        <f t="shared" si="90"/>
        <v>2946.4319487145249</v>
      </c>
      <c r="J714" s="62">
        <v>3830.728989916528</v>
      </c>
      <c r="K714" s="63">
        <f t="shared" si="91"/>
        <v>0.76915698199227822</v>
      </c>
      <c r="L714" s="61">
        <v>0.50208653046259866</v>
      </c>
      <c r="M714" s="60">
        <f t="shared" si="92"/>
        <v>5579.185526500396</v>
      </c>
      <c r="N714" s="60">
        <f t="shared" si="93"/>
        <v>4291.2695015380441</v>
      </c>
      <c r="O714" s="61">
        <f t="shared" si="94"/>
        <v>0.6827740050805261</v>
      </c>
      <c r="P714" s="56">
        <f t="shared" si="95"/>
        <v>0.21397400508052605</v>
      </c>
    </row>
    <row r="715" spans="1:16">
      <c r="A715" s="56" t="s">
        <v>1286</v>
      </c>
      <c r="B715" s="57" t="s">
        <v>2426</v>
      </c>
      <c r="C715" s="58">
        <v>3903</v>
      </c>
      <c r="D715" s="59">
        <v>8985</v>
      </c>
      <c r="E715" s="56">
        <f t="shared" si="88"/>
        <v>0.43439065108514191</v>
      </c>
      <c r="F715" s="60">
        <v>11112</v>
      </c>
      <c r="G715" s="60">
        <f t="shared" si="89"/>
        <v>4826.9489148580969</v>
      </c>
      <c r="H715" s="61">
        <v>0.1832</v>
      </c>
      <c r="I715" s="62">
        <f t="shared" si="90"/>
        <v>884.29704120200336</v>
      </c>
      <c r="J715" s="62">
        <v>3830.728989916528</v>
      </c>
      <c r="K715" s="63">
        <f t="shared" si="91"/>
        <v>0.23084301800772189</v>
      </c>
      <c r="L715" s="61">
        <v>0.50208653046259866</v>
      </c>
      <c r="M715" s="60">
        <f t="shared" si="92"/>
        <v>5579.185526500396</v>
      </c>
      <c r="N715" s="60">
        <f t="shared" si="93"/>
        <v>1287.9160249623521</v>
      </c>
      <c r="O715" s="61">
        <f t="shared" si="94"/>
        <v>0.2668178279239598</v>
      </c>
      <c r="P715" s="56">
        <f t="shared" si="95"/>
        <v>8.3617827923959803E-2</v>
      </c>
    </row>
    <row r="716" spans="1:16">
      <c r="A716" s="56" t="s">
        <v>947</v>
      </c>
      <c r="B716" s="57" t="s">
        <v>949</v>
      </c>
      <c r="C716" s="58">
        <v>20717</v>
      </c>
      <c r="D716" s="59">
        <v>20717</v>
      </c>
      <c r="E716" s="56">
        <f t="shared" si="88"/>
        <v>1</v>
      </c>
      <c r="F716" s="60">
        <v>24155</v>
      </c>
      <c r="G716" s="60">
        <f t="shared" si="89"/>
        <v>24155</v>
      </c>
      <c r="H716" s="61">
        <v>0.26080000000000003</v>
      </c>
      <c r="I716" s="62">
        <f t="shared" si="90"/>
        <v>6299.6240000000007</v>
      </c>
      <c r="J716" s="62">
        <v>6299.6240000000007</v>
      </c>
      <c r="K716" s="63">
        <f t="shared" si="91"/>
        <v>1</v>
      </c>
      <c r="L716" s="61">
        <v>0.43011506058956983</v>
      </c>
      <c r="M716" s="60">
        <f t="shared" si="92"/>
        <v>10389.42928854106</v>
      </c>
      <c r="N716" s="60">
        <f t="shared" si="93"/>
        <v>10389.42928854106</v>
      </c>
      <c r="O716" s="61">
        <f t="shared" si="94"/>
        <v>0.43011506058956983</v>
      </c>
      <c r="P716" s="56">
        <f t="shared" si="95"/>
        <v>0.1693150605895698</v>
      </c>
    </row>
    <row r="717" spans="1:16">
      <c r="A717" s="56" t="s">
        <v>151</v>
      </c>
      <c r="B717" s="57" t="s">
        <v>153</v>
      </c>
      <c r="C717" s="58">
        <v>151334</v>
      </c>
      <c r="D717" s="59">
        <v>151334</v>
      </c>
      <c r="E717" s="56">
        <f t="shared" si="88"/>
        <v>1</v>
      </c>
      <c r="F717" s="60">
        <v>195109</v>
      </c>
      <c r="G717" s="60">
        <f t="shared" si="89"/>
        <v>195109</v>
      </c>
      <c r="H717" s="61">
        <v>0.49879999999999997</v>
      </c>
      <c r="I717" s="62">
        <f t="shared" si="90"/>
        <v>97320.369199999986</v>
      </c>
      <c r="J717" s="62">
        <v>97320.369199999986</v>
      </c>
      <c r="K717" s="63">
        <f t="shared" si="91"/>
        <v>1</v>
      </c>
      <c r="L717" s="61">
        <v>0.41779304653323418</v>
      </c>
      <c r="M717" s="60">
        <f t="shared" si="92"/>
        <v>81515.183516052784</v>
      </c>
      <c r="N717" s="60">
        <f t="shared" si="93"/>
        <v>81515.183516052784</v>
      </c>
      <c r="O717" s="61">
        <f t="shared" si="94"/>
        <v>0.41779304653323418</v>
      </c>
      <c r="P717" s="56">
        <f t="shared" si="95"/>
        <v>-8.1006953466765785E-2</v>
      </c>
    </row>
    <row r="718" spans="1:16">
      <c r="A718" s="56" t="s">
        <v>652</v>
      </c>
      <c r="B718" s="57" t="s">
        <v>654</v>
      </c>
      <c r="C718" s="58">
        <v>38018</v>
      </c>
      <c r="D718" s="59">
        <v>44945</v>
      </c>
      <c r="E718" s="56">
        <f t="shared" si="88"/>
        <v>0.84587829569473805</v>
      </c>
      <c r="F718" s="60">
        <v>51377</v>
      </c>
      <c r="G718" s="60">
        <f t="shared" si="89"/>
        <v>43458.689197908556</v>
      </c>
      <c r="H718" s="61">
        <v>0.34399999999999997</v>
      </c>
      <c r="I718" s="62">
        <f t="shared" si="90"/>
        <v>14949.789084080541</v>
      </c>
      <c r="J718" s="62">
        <v>18208.96581022138</v>
      </c>
      <c r="K718" s="63">
        <f t="shared" si="91"/>
        <v>0.82101252975546035</v>
      </c>
      <c r="L718" s="61">
        <v>0.48318600797298789</v>
      </c>
      <c r="M718" s="60">
        <f t="shared" si="92"/>
        <v>24824.647531628198</v>
      </c>
      <c r="N718" s="60">
        <f t="shared" si="93"/>
        <v>20381.346670229712</v>
      </c>
      <c r="O718" s="61">
        <f t="shared" si="94"/>
        <v>0.46898208497302218</v>
      </c>
      <c r="P718" s="56">
        <f t="shared" si="95"/>
        <v>0.12498208497302221</v>
      </c>
    </row>
    <row r="719" spans="1:16">
      <c r="A719" s="56" t="s">
        <v>652</v>
      </c>
      <c r="B719" s="57" t="s">
        <v>2041</v>
      </c>
      <c r="C719" s="58">
        <v>6927</v>
      </c>
      <c r="D719" s="59">
        <v>44945</v>
      </c>
      <c r="E719" s="56">
        <f t="shared" si="88"/>
        <v>0.15412170430526198</v>
      </c>
      <c r="F719" s="60">
        <v>51377</v>
      </c>
      <c r="G719" s="60">
        <f t="shared" si="89"/>
        <v>7918.3108020914451</v>
      </c>
      <c r="H719" s="61">
        <v>0.41159999999999997</v>
      </c>
      <c r="I719" s="62">
        <f t="shared" si="90"/>
        <v>3259.1767261408386</v>
      </c>
      <c r="J719" s="62">
        <v>18208.96581022138</v>
      </c>
      <c r="K719" s="63">
        <f t="shared" si="91"/>
        <v>0.17898747024453962</v>
      </c>
      <c r="L719" s="61">
        <v>0.48318600797298789</v>
      </c>
      <c r="M719" s="60">
        <f t="shared" si="92"/>
        <v>24824.647531628198</v>
      </c>
      <c r="N719" s="60">
        <f t="shared" si="93"/>
        <v>4443.3008613984857</v>
      </c>
      <c r="O719" s="61">
        <f t="shared" si="94"/>
        <v>0.56114251795027881</v>
      </c>
      <c r="P719" s="56">
        <f t="shared" si="95"/>
        <v>0.14954251795027884</v>
      </c>
    </row>
    <row r="720" spans="1:16">
      <c r="A720" s="56" t="s">
        <v>115</v>
      </c>
      <c r="B720" s="57" t="s">
        <v>117</v>
      </c>
      <c r="C720" s="58">
        <v>161914</v>
      </c>
      <c r="D720" s="59">
        <v>192644</v>
      </c>
      <c r="E720" s="56">
        <f t="shared" si="88"/>
        <v>0.84048296339361728</v>
      </c>
      <c r="F720" s="60">
        <v>232739</v>
      </c>
      <c r="G720" s="60">
        <f t="shared" si="89"/>
        <v>195613.16441726708</v>
      </c>
      <c r="H720" s="61">
        <v>0.27660000000000001</v>
      </c>
      <c r="I720" s="62">
        <f t="shared" si="90"/>
        <v>54106.601277816073</v>
      </c>
      <c r="J720" s="62">
        <v>68633.374853237052</v>
      </c>
      <c r="K720" s="63">
        <f t="shared" si="91"/>
        <v>0.7883424266039013</v>
      </c>
      <c r="L720" s="61">
        <v>0.4556856532032062</v>
      </c>
      <c r="M720" s="60">
        <f t="shared" si="92"/>
        <v>106055.82324086101</v>
      </c>
      <c r="N720" s="60">
        <f t="shared" si="93"/>
        <v>83608.3050491748</v>
      </c>
      <c r="O720" s="61">
        <f t="shared" si="94"/>
        <v>0.4274165560290612</v>
      </c>
      <c r="P720" s="56">
        <f t="shared" si="95"/>
        <v>0.15081655602906119</v>
      </c>
    </row>
    <row r="721" spans="1:16">
      <c r="A721" s="56" t="s">
        <v>115</v>
      </c>
      <c r="B721" s="57" t="s">
        <v>2209</v>
      </c>
      <c r="C721" s="58">
        <v>3468</v>
      </c>
      <c r="D721" s="59">
        <v>192644</v>
      </c>
      <c r="E721" s="56">
        <f t="shared" si="88"/>
        <v>1.8002117896223083E-2</v>
      </c>
      <c r="F721" s="60">
        <v>232739</v>
      </c>
      <c r="G721" s="60">
        <f t="shared" si="89"/>
        <v>4189.7949170490638</v>
      </c>
      <c r="H721" s="61">
        <v>0.56220000000000003</v>
      </c>
      <c r="I721" s="62">
        <f t="shared" si="90"/>
        <v>2355.5027023649836</v>
      </c>
      <c r="J721" s="62">
        <v>68633.374853237052</v>
      </c>
      <c r="K721" s="63">
        <f t="shared" si="91"/>
        <v>3.4320076892647336E-2</v>
      </c>
      <c r="L721" s="61">
        <v>0.4556856532032062</v>
      </c>
      <c r="M721" s="60">
        <f t="shared" si="92"/>
        <v>106055.82324086101</v>
      </c>
      <c r="N721" s="60">
        <f t="shared" si="93"/>
        <v>3639.844008539364</v>
      </c>
      <c r="O721" s="61">
        <f t="shared" si="94"/>
        <v>0.86874037526948011</v>
      </c>
      <c r="P721" s="56">
        <f t="shared" si="95"/>
        <v>0.30654037526948008</v>
      </c>
    </row>
    <row r="722" spans="1:16">
      <c r="A722" s="56" t="s">
        <v>115</v>
      </c>
      <c r="B722" s="57" t="s">
        <v>2631</v>
      </c>
      <c r="C722" s="58">
        <v>1591</v>
      </c>
      <c r="D722" s="59">
        <v>192644</v>
      </c>
      <c r="E722" s="56">
        <f t="shared" si="88"/>
        <v>8.2587570856086871E-3</v>
      </c>
      <c r="F722" s="60">
        <v>232739</v>
      </c>
      <c r="G722" s="60">
        <f t="shared" si="89"/>
        <v>1922.1348653474802</v>
      </c>
      <c r="H722" s="61">
        <v>0.78720000000000001</v>
      </c>
      <c r="I722" s="62">
        <f t="shared" si="90"/>
        <v>1513.1045660015363</v>
      </c>
      <c r="J722" s="62">
        <v>68633.374853237052</v>
      </c>
      <c r="K722" s="63">
        <f t="shared" si="91"/>
        <v>2.2046192092944585E-2</v>
      </c>
      <c r="L722" s="61">
        <v>0.4556856532032062</v>
      </c>
      <c r="M722" s="60">
        <f t="shared" si="92"/>
        <v>106055.82324086101</v>
      </c>
      <c r="N722" s="60">
        <f t="shared" si="93"/>
        <v>2338.1270517433986</v>
      </c>
      <c r="O722" s="61">
        <f t="shared" si="94"/>
        <v>1.2164219555534237</v>
      </c>
      <c r="P722" s="56">
        <f t="shared" si="95"/>
        <v>0.42922195555342368</v>
      </c>
    </row>
    <row r="723" spans="1:16">
      <c r="A723" s="56" t="s">
        <v>115</v>
      </c>
      <c r="B723" s="57" t="s">
        <v>1178</v>
      </c>
      <c r="C723" s="58">
        <v>16276</v>
      </c>
      <c r="D723" s="59">
        <v>192644</v>
      </c>
      <c r="E723" s="56">
        <f t="shared" si="88"/>
        <v>8.4487448350324956E-2</v>
      </c>
      <c r="F723" s="60">
        <v>232739</v>
      </c>
      <c r="G723" s="60">
        <f t="shared" si="89"/>
        <v>19663.524241606279</v>
      </c>
      <c r="H723" s="61">
        <v>0.33179999999999998</v>
      </c>
      <c r="I723" s="62">
        <f t="shared" si="90"/>
        <v>6524.3573433649635</v>
      </c>
      <c r="J723" s="62">
        <v>68633.374853237052</v>
      </c>
      <c r="K723" s="63">
        <f t="shared" si="91"/>
        <v>9.5061001405167628E-2</v>
      </c>
      <c r="L723" s="61">
        <v>0.4556856532032062</v>
      </c>
      <c r="M723" s="60">
        <f t="shared" si="92"/>
        <v>106055.82324086101</v>
      </c>
      <c r="N723" s="60">
        <f t="shared" si="93"/>
        <v>10081.772762125698</v>
      </c>
      <c r="O723" s="61">
        <f t="shared" si="94"/>
        <v>0.51271443705872211</v>
      </c>
      <c r="P723" s="56">
        <f t="shared" si="95"/>
        <v>0.18091443705872212</v>
      </c>
    </row>
    <row r="724" spans="1:16">
      <c r="A724" s="56" t="s">
        <v>115</v>
      </c>
      <c r="B724" s="57" t="s">
        <v>1924</v>
      </c>
      <c r="C724" s="58">
        <v>9395</v>
      </c>
      <c r="D724" s="59">
        <v>192644</v>
      </c>
      <c r="E724" s="56">
        <f t="shared" si="88"/>
        <v>4.8768713274226036E-2</v>
      </c>
      <c r="F724" s="60">
        <v>232739</v>
      </c>
      <c r="G724" s="60">
        <f t="shared" si="89"/>
        <v>11350.381558730094</v>
      </c>
      <c r="H724" s="61">
        <v>0.36420000000000002</v>
      </c>
      <c r="I724" s="62">
        <f t="shared" si="90"/>
        <v>4133.8089636895002</v>
      </c>
      <c r="J724" s="62">
        <v>68633.374853237052</v>
      </c>
      <c r="K724" s="63">
        <f t="shared" si="91"/>
        <v>6.023030300533927E-2</v>
      </c>
      <c r="L724" s="61">
        <v>0.4556856532032062</v>
      </c>
      <c r="M724" s="60">
        <f t="shared" si="92"/>
        <v>106055.82324086101</v>
      </c>
      <c r="N724" s="60">
        <f t="shared" si="93"/>
        <v>6387.7743692777613</v>
      </c>
      <c r="O724" s="61">
        <f t="shared" si="94"/>
        <v>0.56278058461960989</v>
      </c>
      <c r="P724" s="56">
        <f t="shared" si="95"/>
        <v>0.19858058461960987</v>
      </c>
    </row>
    <row r="725" spans="1:16">
      <c r="A725" s="56" t="s">
        <v>547</v>
      </c>
      <c r="B725" s="57" t="s">
        <v>549</v>
      </c>
      <c r="C725" s="58">
        <v>31529</v>
      </c>
      <c r="D725" s="59">
        <v>37553</v>
      </c>
      <c r="E725" s="56">
        <f t="shared" si="88"/>
        <v>0.83958671743935243</v>
      </c>
      <c r="F725" s="60">
        <v>43587</v>
      </c>
      <c r="G725" s="60">
        <f t="shared" si="89"/>
        <v>36595.066253029057</v>
      </c>
      <c r="H725" s="61">
        <v>0.54530000000000001</v>
      </c>
      <c r="I725" s="62">
        <f t="shared" si="90"/>
        <v>19955.289627776747</v>
      </c>
      <c r="J725" s="62">
        <v>24600.582074414833</v>
      </c>
      <c r="K725" s="63">
        <f t="shared" si="91"/>
        <v>0.81117144169245914</v>
      </c>
      <c r="L725" s="61">
        <v>0.58344207840179252</v>
      </c>
      <c r="M725" s="60">
        <f t="shared" si="92"/>
        <v>25430.489871298931</v>
      </c>
      <c r="N725" s="60">
        <f t="shared" si="93"/>
        <v>20628.487131847032</v>
      </c>
      <c r="O725" s="61">
        <f t="shared" si="94"/>
        <v>0.56369585422296009</v>
      </c>
      <c r="P725" s="56">
        <f t="shared" si="95"/>
        <v>1.8395854222960084E-2</v>
      </c>
    </row>
    <row r="726" spans="1:16">
      <c r="A726" s="56" t="s">
        <v>547</v>
      </c>
      <c r="B726" s="57" t="s">
        <v>2249</v>
      </c>
      <c r="C726" s="58">
        <v>3299</v>
      </c>
      <c r="D726" s="59">
        <v>37553</v>
      </c>
      <c r="E726" s="56">
        <f t="shared" si="88"/>
        <v>8.7849173168588396E-2</v>
      </c>
      <c r="F726" s="60">
        <v>43587</v>
      </c>
      <c r="G726" s="60">
        <f t="shared" si="89"/>
        <v>3829.0819108992623</v>
      </c>
      <c r="H726" s="61">
        <v>0.80469999999999997</v>
      </c>
      <c r="I726" s="62">
        <f t="shared" si="90"/>
        <v>3081.2622137006365</v>
      </c>
      <c r="J726" s="62">
        <v>24600.582074414833</v>
      </c>
      <c r="K726" s="63">
        <f t="shared" si="91"/>
        <v>0.12525159788415005</v>
      </c>
      <c r="L726" s="61">
        <v>0.58344207840179252</v>
      </c>
      <c r="M726" s="60">
        <f t="shared" si="92"/>
        <v>25430.489871298931</v>
      </c>
      <c r="N726" s="60">
        <f t="shared" si="93"/>
        <v>3185.2094913568844</v>
      </c>
      <c r="O726" s="61">
        <f t="shared" si="94"/>
        <v>0.83184678872770212</v>
      </c>
      <c r="P726" s="56">
        <f t="shared" si="95"/>
        <v>2.7146788727702154E-2</v>
      </c>
    </row>
    <row r="727" spans="1:16">
      <c r="A727" s="56" t="s">
        <v>547</v>
      </c>
      <c r="B727" s="57" t="s">
        <v>2273</v>
      </c>
      <c r="C727" s="58">
        <v>2725</v>
      </c>
      <c r="D727" s="59">
        <v>37553</v>
      </c>
      <c r="E727" s="56">
        <f t="shared" si="88"/>
        <v>7.256410939205922E-2</v>
      </c>
      <c r="F727" s="60">
        <v>43587</v>
      </c>
      <c r="G727" s="60">
        <f t="shared" si="89"/>
        <v>3162.8518360716853</v>
      </c>
      <c r="H727" s="61">
        <v>0.49450000000000005</v>
      </c>
      <c r="I727" s="62">
        <f t="shared" si="90"/>
        <v>1564.0302329374485</v>
      </c>
      <c r="J727" s="62">
        <v>24600.582074414833</v>
      </c>
      <c r="K727" s="63">
        <f t="shared" si="91"/>
        <v>6.3576960423390783E-2</v>
      </c>
      <c r="L727" s="61">
        <v>0.58344207840179252</v>
      </c>
      <c r="M727" s="60">
        <f t="shared" si="92"/>
        <v>25430.489871298931</v>
      </c>
      <c r="N727" s="60">
        <f t="shared" si="93"/>
        <v>1616.7932480950124</v>
      </c>
      <c r="O727" s="61">
        <f t="shared" si="94"/>
        <v>0.51118210143637222</v>
      </c>
      <c r="P727" s="56">
        <f t="shared" si="95"/>
        <v>1.6682101436372165E-2</v>
      </c>
    </row>
    <row r="728" spans="1:16">
      <c r="A728" s="56" t="s">
        <v>1986</v>
      </c>
      <c r="B728" s="57" t="s">
        <v>1988</v>
      </c>
      <c r="C728" s="58">
        <v>21297</v>
      </c>
      <c r="D728" s="59">
        <v>23744</v>
      </c>
      <c r="E728" s="56">
        <f t="shared" si="88"/>
        <v>0.89694238544474392</v>
      </c>
      <c r="F728" s="60">
        <v>27520</v>
      </c>
      <c r="G728" s="60">
        <f t="shared" si="89"/>
        <v>24683.854447439353</v>
      </c>
      <c r="H728" s="61">
        <v>0.43989999999999996</v>
      </c>
      <c r="I728" s="62">
        <f t="shared" si="90"/>
        <v>10858.42757142857</v>
      </c>
      <c r="J728" s="62">
        <v>12069.745336927223</v>
      </c>
      <c r="K728" s="63">
        <f t="shared" si="91"/>
        <v>0.89964015547265597</v>
      </c>
      <c r="L728" s="61">
        <v>0.54671091187427612</v>
      </c>
      <c r="M728" s="60">
        <f t="shared" si="92"/>
        <v>15045.484294780079</v>
      </c>
      <c r="N728" s="60">
        <f t="shared" si="93"/>
        <v>13535.521830117354</v>
      </c>
      <c r="O728" s="61">
        <f t="shared" si="94"/>
        <v>0.54835527647998661</v>
      </c>
      <c r="P728" s="56">
        <f t="shared" si="95"/>
        <v>0.10845527647998665</v>
      </c>
    </row>
    <row r="729" spans="1:16">
      <c r="A729" s="56" t="s">
        <v>1986</v>
      </c>
      <c r="B729" s="57" t="s">
        <v>2453</v>
      </c>
      <c r="C729" s="58">
        <v>2447</v>
      </c>
      <c r="D729" s="59">
        <v>23744</v>
      </c>
      <c r="E729" s="56">
        <f t="shared" si="88"/>
        <v>0.10305761455525607</v>
      </c>
      <c r="F729" s="60">
        <v>27520</v>
      </c>
      <c r="G729" s="60">
        <f t="shared" si="89"/>
        <v>2836.145552560647</v>
      </c>
      <c r="H729" s="61">
        <v>0.42710000000000004</v>
      </c>
      <c r="I729" s="62">
        <f t="shared" si="90"/>
        <v>1211.3177654986525</v>
      </c>
      <c r="J729" s="62">
        <v>12069.745336927223</v>
      </c>
      <c r="K729" s="63">
        <f t="shared" si="91"/>
        <v>0.1003598445273441</v>
      </c>
      <c r="L729" s="61">
        <v>0.54671091187427612</v>
      </c>
      <c r="M729" s="60">
        <f t="shared" si="92"/>
        <v>15045.484294780079</v>
      </c>
      <c r="N729" s="60">
        <f t="shared" si="93"/>
        <v>1509.9624646627262</v>
      </c>
      <c r="O729" s="61">
        <f t="shared" si="94"/>
        <v>0.53239949666879371</v>
      </c>
      <c r="P729" s="56">
        <f t="shared" si="95"/>
        <v>0.10529949666879368</v>
      </c>
    </row>
    <row r="730" spans="1:16">
      <c r="A730" s="56" t="s">
        <v>607</v>
      </c>
      <c r="B730" s="57" t="s">
        <v>609</v>
      </c>
      <c r="C730" s="58">
        <v>29208</v>
      </c>
      <c r="D730" s="59">
        <v>49228</v>
      </c>
      <c r="E730" s="56">
        <f t="shared" si="88"/>
        <v>0.59332087429917935</v>
      </c>
      <c r="F730" s="60">
        <v>56619</v>
      </c>
      <c r="G730" s="60">
        <f t="shared" si="89"/>
        <v>33593.234581945238</v>
      </c>
      <c r="H730" s="61">
        <v>0.38430000000000003</v>
      </c>
      <c r="I730" s="62">
        <f t="shared" si="90"/>
        <v>12909.880049841557</v>
      </c>
      <c r="J730" s="62">
        <v>27221.35132222719</v>
      </c>
      <c r="K730" s="63">
        <f t="shared" si="91"/>
        <v>0.47425566413009723</v>
      </c>
      <c r="L730" s="61">
        <v>0.58239608560854417</v>
      </c>
      <c r="M730" s="60">
        <f t="shared" si="92"/>
        <v>32974.683971070161</v>
      </c>
      <c r="N730" s="60">
        <f t="shared" si="93"/>
        <v>15638.430646179952</v>
      </c>
      <c r="O730" s="61">
        <f t="shared" si="94"/>
        <v>0.46552321742142871</v>
      </c>
      <c r="P730" s="56">
        <f t="shared" si="95"/>
        <v>8.1223217421428684E-2</v>
      </c>
    </row>
    <row r="731" spans="1:16">
      <c r="A731" s="56" t="s">
        <v>607</v>
      </c>
      <c r="B731" s="57" t="s">
        <v>2064</v>
      </c>
      <c r="C731" s="58">
        <v>10482</v>
      </c>
      <c r="D731" s="59">
        <v>49228</v>
      </c>
      <c r="E731" s="56">
        <f t="shared" si="88"/>
        <v>0.21292760217762249</v>
      </c>
      <c r="F731" s="60">
        <v>56619</v>
      </c>
      <c r="G731" s="60">
        <f t="shared" si="89"/>
        <v>12055.747907694808</v>
      </c>
      <c r="H731" s="61">
        <v>0.53649999999999998</v>
      </c>
      <c r="I731" s="62">
        <f t="shared" si="90"/>
        <v>6467.9087524782635</v>
      </c>
      <c r="J731" s="62">
        <v>27221.35132222719</v>
      </c>
      <c r="K731" s="63">
        <f t="shared" si="91"/>
        <v>0.23760424954351875</v>
      </c>
      <c r="L731" s="61">
        <v>0.58239608560854417</v>
      </c>
      <c r="M731" s="60">
        <f t="shared" si="92"/>
        <v>32974.683971070161</v>
      </c>
      <c r="N731" s="60">
        <f t="shared" si="93"/>
        <v>7834.9250388808223</v>
      </c>
      <c r="O731" s="61">
        <f t="shared" si="94"/>
        <v>0.64989124680352961</v>
      </c>
      <c r="P731" s="56">
        <f t="shared" si="95"/>
        <v>0.11339124680352963</v>
      </c>
    </row>
    <row r="732" spans="1:16">
      <c r="A732" s="56" t="s">
        <v>607</v>
      </c>
      <c r="B732" s="57" t="s">
        <v>2031</v>
      </c>
      <c r="C732" s="58">
        <v>9538</v>
      </c>
      <c r="D732" s="59">
        <v>49228</v>
      </c>
      <c r="E732" s="56">
        <f t="shared" si="88"/>
        <v>0.19375152352319819</v>
      </c>
      <c r="F732" s="60">
        <v>56619</v>
      </c>
      <c r="G732" s="60">
        <f t="shared" si="89"/>
        <v>10970.017510359958</v>
      </c>
      <c r="H732" s="61">
        <v>0.71499999999999997</v>
      </c>
      <c r="I732" s="62">
        <f t="shared" si="90"/>
        <v>7843.5625199073693</v>
      </c>
      <c r="J732" s="62">
        <v>27221.35132222719</v>
      </c>
      <c r="K732" s="63">
        <f t="shared" si="91"/>
        <v>0.28814008632638399</v>
      </c>
      <c r="L732" s="61">
        <v>0.58239608560854417</v>
      </c>
      <c r="M732" s="60">
        <f t="shared" si="92"/>
        <v>32974.683971070161</v>
      </c>
      <c r="N732" s="60">
        <f t="shared" si="93"/>
        <v>9501.3282860093859</v>
      </c>
      <c r="O732" s="61">
        <f t="shared" si="94"/>
        <v>0.8661178778462697</v>
      </c>
      <c r="P732" s="56">
        <f t="shared" si="95"/>
        <v>0.15111787784626973</v>
      </c>
    </row>
    <row r="733" spans="1:16">
      <c r="A733" s="56" t="s">
        <v>159</v>
      </c>
      <c r="B733" s="57" t="s">
        <v>161</v>
      </c>
      <c r="C733" s="58">
        <v>154911</v>
      </c>
      <c r="D733" s="59">
        <v>177175</v>
      </c>
      <c r="E733" s="56">
        <f t="shared" si="88"/>
        <v>0.87433893043600963</v>
      </c>
      <c r="F733" s="60">
        <v>212662</v>
      </c>
      <c r="G733" s="60">
        <f t="shared" si="89"/>
        <v>185938.66562438267</v>
      </c>
      <c r="H733" s="61">
        <v>0.15709999999999999</v>
      </c>
      <c r="I733" s="62">
        <f t="shared" si="90"/>
        <v>29210.964369590514</v>
      </c>
      <c r="J733" s="62">
        <v>37657.022555280368</v>
      </c>
      <c r="K733" s="63">
        <f t="shared" si="91"/>
        <v>0.77571094014958109</v>
      </c>
      <c r="L733" s="61">
        <v>0.37843147186817672</v>
      </c>
      <c r="M733" s="60">
        <f t="shared" si="92"/>
        <v>80477.993670430194</v>
      </c>
      <c r="N733" s="60">
        <f t="shared" si="93"/>
        <v>62427.660131441444</v>
      </c>
      <c r="O733" s="61">
        <f t="shared" si="94"/>
        <v>0.33574329428367761</v>
      </c>
      <c r="P733" s="56">
        <f t="shared" si="95"/>
        <v>0.17864329428367762</v>
      </c>
    </row>
    <row r="734" spans="1:16">
      <c r="A734" s="56" t="s">
        <v>159</v>
      </c>
      <c r="B734" s="57" t="s">
        <v>745</v>
      </c>
      <c r="C734" s="58">
        <v>10591</v>
      </c>
      <c r="D734" s="59">
        <v>177175</v>
      </c>
      <c r="E734" s="56">
        <f t="shared" si="88"/>
        <v>5.9777056582474952E-2</v>
      </c>
      <c r="F734" s="60">
        <v>212662</v>
      </c>
      <c r="G734" s="60">
        <f t="shared" si="89"/>
        <v>12712.308406942288</v>
      </c>
      <c r="H734" s="61">
        <v>0.33539999999999998</v>
      </c>
      <c r="I734" s="62">
        <f t="shared" si="90"/>
        <v>4263.7082396884425</v>
      </c>
      <c r="J734" s="62">
        <v>37657.022555280368</v>
      </c>
      <c r="K734" s="63">
        <f t="shared" si="91"/>
        <v>0.11322478386147855</v>
      </c>
      <c r="L734" s="61">
        <v>0.37843147186817672</v>
      </c>
      <c r="M734" s="60">
        <f t="shared" si="92"/>
        <v>80477.993670430194</v>
      </c>
      <c r="N734" s="60">
        <f t="shared" si="93"/>
        <v>9112.1034389398974</v>
      </c>
      <c r="O734" s="61">
        <f t="shared" si="94"/>
        <v>0.71679376768138425</v>
      </c>
      <c r="P734" s="56">
        <f t="shared" si="95"/>
        <v>0.38139376768138428</v>
      </c>
    </row>
    <row r="735" spans="1:16">
      <c r="A735" s="56" t="s">
        <v>159</v>
      </c>
      <c r="B735" s="57" t="s">
        <v>2552</v>
      </c>
      <c r="C735" s="58">
        <v>5487</v>
      </c>
      <c r="D735" s="59">
        <v>177175</v>
      </c>
      <c r="E735" s="56">
        <f t="shared" si="88"/>
        <v>3.0969380555947508E-2</v>
      </c>
      <c r="F735" s="60">
        <v>212662</v>
      </c>
      <c r="G735" s="60">
        <f t="shared" si="89"/>
        <v>6586.0104077889091</v>
      </c>
      <c r="H735" s="61">
        <v>0.30020000000000002</v>
      </c>
      <c r="I735" s="62">
        <f t="shared" si="90"/>
        <v>1977.1203244182307</v>
      </c>
      <c r="J735" s="62">
        <v>37657.022555280368</v>
      </c>
      <c r="K735" s="63">
        <f t="shared" si="91"/>
        <v>5.2503362992010999E-2</v>
      </c>
      <c r="L735" s="61">
        <v>0.37843147186817672</v>
      </c>
      <c r="M735" s="60">
        <f t="shared" si="92"/>
        <v>80477.993670430194</v>
      </c>
      <c r="N735" s="60">
        <f t="shared" si="93"/>
        <v>4225.36531454736</v>
      </c>
      <c r="O735" s="61">
        <f t="shared" si="94"/>
        <v>0.64156675330337387</v>
      </c>
      <c r="P735" s="56">
        <f t="shared" si="95"/>
        <v>0.34136675330337385</v>
      </c>
    </row>
    <row r="736" spans="1:16">
      <c r="A736" s="56" t="s">
        <v>159</v>
      </c>
      <c r="B736" s="57" t="s">
        <v>2068</v>
      </c>
      <c r="C736" s="58">
        <v>6186</v>
      </c>
      <c r="D736" s="59">
        <v>177175</v>
      </c>
      <c r="E736" s="56">
        <f t="shared" si="88"/>
        <v>3.4914632425567943E-2</v>
      </c>
      <c r="F736" s="60">
        <v>212662</v>
      </c>
      <c r="G736" s="60">
        <f t="shared" si="89"/>
        <v>7425.0155608861296</v>
      </c>
      <c r="H736" s="61">
        <v>0.29700000000000004</v>
      </c>
      <c r="I736" s="62">
        <f t="shared" si="90"/>
        <v>2205.2296215831807</v>
      </c>
      <c r="J736" s="62">
        <v>37657.022555280368</v>
      </c>
      <c r="K736" s="63">
        <f t="shared" si="91"/>
        <v>5.8560912996929372E-2</v>
      </c>
      <c r="L736" s="61">
        <v>0.37843147186817672</v>
      </c>
      <c r="M736" s="60">
        <f t="shared" si="92"/>
        <v>80477.993670430194</v>
      </c>
      <c r="N736" s="60">
        <f t="shared" si="93"/>
        <v>4712.8647855014951</v>
      </c>
      <c r="O736" s="61">
        <f t="shared" si="94"/>
        <v>0.6347279338144638</v>
      </c>
      <c r="P736" s="56">
        <f t="shared" si="95"/>
        <v>0.33772793381446375</v>
      </c>
    </row>
    <row r="737" spans="1:16">
      <c r="A737" s="56" t="s">
        <v>1952</v>
      </c>
      <c r="B737" s="57" t="s">
        <v>1954</v>
      </c>
      <c r="C737" s="58">
        <v>6132</v>
      </c>
      <c r="D737" s="59">
        <v>16191</v>
      </c>
      <c r="E737" s="56">
        <f t="shared" si="88"/>
        <v>0.37872892347600517</v>
      </c>
      <c r="F737" s="60">
        <v>19334</v>
      </c>
      <c r="G737" s="60">
        <f t="shared" si="89"/>
        <v>7322.345006485084</v>
      </c>
      <c r="H737" s="61">
        <v>0.36840000000000006</v>
      </c>
      <c r="I737" s="62">
        <f t="shared" si="90"/>
        <v>2697.5519003891054</v>
      </c>
      <c r="J737" s="62">
        <v>8275.7644793774325</v>
      </c>
      <c r="K737" s="63">
        <f t="shared" si="91"/>
        <v>0.32595803168531401</v>
      </c>
      <c r="L737" s="61">
        <v>0.52454502082648446</v>
      </c>
      <c r="M737" s="60">
        <f t="shared" si="92"/>
        <v>10141.553432659251</v>
      </c>
      <c r="N737" s="60">
        <f t="shared" si="93"/>
        <v>3305.7207951410492</v>
      </c>
      <c r="O737" s="61">
        <f t="shared" si="94"/>
        <v>0.45145657466471673</v>
      </c>
      <c r="P737" s="56">
        <f t="shared" si="95"/>
        <v>8.3056574664716665E-2</v>
      </c>
    </row>
    <row r="738" spans="1:16">
      <c r="A738" s="56" t="s">
        <v>1952</v>
      </c>
      <c r="B738" s="57" t="s">
        <v>2130</v>
      </c>
      <c r="C738" s="58">
        <v>10059</v>
      </c>
      <c r="D738" s="59">
        <v>16191</v>
      </c>
      <c r="E738" s="56">
        <f t="shared" si="88"/>
        <v>0.62127107652399483</v>
      </c>
      <c r="F738" s="60">
        <v>19334</v>
      </c>
      <c r="G738" s="60">
        <f t="shared" si="89"/>
        <v>12011.654993514916</v>
      </c>
      <c r="H738" s="61">
        <v>0.46440000000000003</v>
      </c>
      <c r="I738" s="62">
        <f t="shared" si="90"/>
        <v>5578.2125789883276</v>
      </c>
      <c r="J738" s="62">
        <v>8275.7644793774325</v>
      </c>
      <c r="K738" s="63">
        <f t="shared" si="91"/>
        <v>0.67404196831468599</v>
      </c>
      <c r="L738" s="61">
        <v>0.52454502082648446</v>
      </c>
      <c r="M738" s="60">
        <f t="shared" si="92"/>
        <v>10141.553432659251</v>
      </c>
      <c r="N738" s="60">
        <f t="shared" si="93"/>
        <v>6835.8326375182023</v>
      </c>
      <c r="O738" s="61">
        <f t="shared" si="94"/>
        <v>0.56909998174347032</v>
      </c>
      <c r="P738" s="56">
        <f t="shared" si="95"/>
        <v>0.10469998174347028</v>
      </c>
    </row>
    <row r="739" spans="1:16">
      <c r="A739" s="56" t="s">
        <v>1390</v>
      </c>
      <c r="B739" s="57" t="s">
        <v>1897</v>
      </c>
      <c r="C739" s="58">
        <v>15546</v>
      </c>
      <c r="D739" s="59">
        <v>23757</v>
      </c>
      <c r="E739" s="56">
        <f t="shared" si="88"/>
        <v>0.65437555246874601</v>
      </c>
      <c r="F739" s="60">
        <v>27105</v>
      </c>
      <c r="G739" s="60">
        <f t="shared" si="89"/>
        <v>17736.849349665361</v>
      </c>
      <c r="H739" s="61">
        <v>0.35349999999999993</v>
      </c>
      <c r="I739" s="62">
        <f t="shared" si="90"/>
        <v>6269.9762451067036</v>
      </c>
      <c r="J739" s="62">
        <v>9628.4582532516724</v>
      </c>
      <c r="K739" s="63">
        <f t="shared" si="91"/>
        <v>0.65119213068086368</v>
      </c>
      <c r="L739" s="61">
        <v>0.50721597561616905</v>
      </c>
      <c r="M739" s="60">
        <f t="shared" si="92"/>
        <v>13748.089019076262</v>
      </c>
      <c r="N739" s="60">
        <f t="shared" si="93"/>
        <v>8952.6473811224569</v>
      </c>
      <c r="O739" s="61">
        <f t="shared" si="94"/>
        <v>0.50474845924602529</v>
      </c>
      <c r="P739" s="56">
        <f t="shared" si="95"/>
        <v>0.15124845924602537</v>
      </c>
    </row>
    <row r="740" spans="1:16">
      <c r="A740" s="56" t="s">
        <v>1390</v>
      </c>
      <c r="B740" s="57" t="s">
        <v>1392</v>
      </c>
      <c r="C740" s="58">
        <v>8211</v>
      </c>
      <c r="D740" s="59">
        <v>23757</v>
      </c>
      <c r="E740" s="56">
        <f t="shared" si="88"/>
        <v>0.34562444753125393</v>
      </c>
      <c r="F740" s="60">
        <v>27105</v>
      </c>
      <c r="G740" s="60">
        <f t="shared" si="89"/>
        <v>9368.1506503346372</v>
      </c>
      <c r="H740" s="61">
        <v>0.35850000000000004</v>
      </c>
      <c r="I740" s="62">
        <f t="shared" si="90"/>
        <v>3358.4820081449679</v>
      </c>
      <c r="J740" s="62">
        <v>9628.4582532516724</v>
      </c>
      <c r="K740" s="63">
        <f t="shared" si="91"/>
        <v>0.34880786931913621</v>
      </c>
      <c r="L740" s="61">
        <v>0.50721597561616905</v>
      </c>
      <c r="M740" s="60">
        <f t="shared" si="92"/>
        <v>13748.089019076262</v>
      </c>
      <c r="N740" s="60">
        <f t="shared" si="93"/>
        <v>4795.4416379538043</v>
      </c>
      <c r="O740" s="61">
        <f t="shared" si="94"/>
        <v>0.5118877585281475</v>
      </c>
      <c r="P740" s="56">
        <f t="shared" si="95"/>
        <v>0.15338775852814746</v>
      </c>
    </row>
    <row r="741" spans="1:16">
      <c r="A741" s="56" t="s">
        <v>1121</v>
      </c>
      <c r="B741" s="57" t="s">
        <v>1123</v>
      </c>
      <c r="C741" s="58">
        <v>14020</v>
      </c>
      <c r="D741" s="59">
        <v>17623</v>
      </c>
      <c r="E741" s="56">
        <f t="shared" si="88"/>
        <v>0.79555126822901889</v>
      </c>
      <c r="F741" s="60">
        <v>21489</v>
      </c>
      <c r="G741" s="60">
        <f t="shared" si="89"/>
        <v>17095.601202973387</v>
      </c>
      <c r="H741" s="61">
        <v>0.29380000000000001</v>
      </c>
      <c r="I741" s="62">
        <f t="shared" si="90"/>
        <v>5022.6876334335811</v>
      </c>
      <c r="J741" s="62">
        <v>6042.2868481416335</v>
      </c>
      <c r="K741" s="63">
        <f t="shared" si="91"/>
        <v>0.83125607235584309</v>
      </c>
      <c r="L741" s="61">
        <v>0.45254966529499896</v>
      </c>
      <c r="M741" s="60">
        <f t="shared" si="92"/>
        <v>9724.8397575242325</v>
      </c>
      <c r="N741" s="60">
        <f t="shared" si="93"/>
        <v>8083.8321011295429</v>
      </c>
      <c r="O741" s="61">
        <f t="shared" si="94"/>
        <v>0.47286035776990087</v>
      </c>
      <c r="P741" s="56">
        <f t="shared" si="95"/>
        <v>0.17906035776990087</v>
      </c>
    </row>
    <row r="742" spans="1:16">
      <c r="A742" s="56" t="s">
        <v>1121</v>
      </c>
      <c r="B742" s="57" t="s">
        <v>2691</v>
      </c>
      <c r="C742" s="58">
        <v>1745</v>
      </c>
      <c r="D742" s="59">
        <v>17623</v>
      </c>
      <c r="E742" s="56">
        <f t="shared" si="88"/>
        <v>9.9018328320944218E-2</v>
      </c>
      <c r="F742" s="60">
        <v>21489</v>
      </c>
      <c r="G742" s="60">
        <f t="shared" si="89"/>
        <v>2127.8048572887701</v>
      </c>
      <c r="H742" s="61">
        <v>0.22960000000000003</v>
      </c>
      <c r="I742" s="62">
        <f t="shared" si="90"/>
        <v>488.54399523350168</v>
      </c>
      <c r="J742" s="62">
        <v>6042.2868481416335</v>
      </c>
      <c r="K742" s="63">
        <f t="shared" si="91"/>
        <v>8.0854154645729592E-2</v>
      </c>
      <c r="L742" s="61">
        <v>0.45254966529499896</v>
      </c>
      <c r="M742" s="60">
        <f t="shared" si="92"/>
        <v>9724.8397575242325</v>
      </c>
      <c r="N742" s="60">
        <f t="shared" si="93"/>
        <v>786.2936976598038</v>
      </c>
      <c r="O742" s="61">
        <f t="shared" si="94"/>
        <v>0.36953280511902403</v>
      </c>
      <c r="P742" s="56">
        <f t="shared" si="95"/>
        <v>0.13993280511902401</v>
      </c>
    </row>
    <row r="743" spans="1:16">
      <c r="A743" s="56" t="s">
        <v>1121</v>
      </c>
      <c r="B743" s="57" t="s">
        <v>2642</v>
      </c>
      <c r="C743" s="58">
        <v>1858</v>
      </c>
      <c r="D743" s="59">
        <v>17623</v>
      </c>
      <c r="E743" s="56">
        <f t="shared" si="88"/>
        <v>0.10543040345003689</v>
      </c>
      <c r="F743" s="60">
        <v>21489</v>
      </c>
      <c r="G743" s="60">
        <f t="shared" si="89"/>
        <v>2265.5939397378429</v>
      </c>
      <c r="H743" s="61">
        <v>0.23440000000000003</v>
      </c>
      <c r="I743" s="62">
        <f t="shared" si="90"/>
        <v>531.05521947455043</v>
      </c>
      <c r="J743" s="62">
        <v>6042.2868481416335</v>
      </c>
      <c r="K743" s="63">
        <f t="shared" si="91"/>
        <v>8.7889772998427221E-2</v>
      </c>
      <c r="L743" s="61">
        <v>0.45254966529499896</v>
      </c>
      <c r="M743" s="60">
        <f t="shared" si="92"/>
        <v>9724.8397575242325</v>
      </c>
      <c r="N743" s="60">
        <f t="shared" si="93"/>
        <v>854.71395873488484</v>
      </c>
      <c r="O743" s="61">
        <f t="shared" si="94"/>
        <v>0.37725822961628586</v>
      </c>
      <c r="P743" s="56">
        <f t="shared" si="95"/>
        <v>0.14285822961628583</v>
      </c>
    </row>
    <row r="744" spans="1:16">
      <c r="A744" s="56" t="s">
        <v>2103</v>
      </c>
      <c r="B744" s="57" t="s">
        <v>2105</v>
      </c>
      <c r="C744" s="58">
        <v>13651</v>
      </c>
      <c r="D744" s="59">
        <v>17601</v>
      </c>
      <c r="E744" s="56">
        <f t="shared" si="88"/>
        <v>0.77558093290153973</v>
      </c>
      <c r="F744" s="60">
        <v>20330</v>
      </c>
      <c r="G744" s="60">
        <f t="shared" si="89"/>
        <v>15767.560365888303</v>
      </c>
      <c r="H744" s="61">
        <v>0.26650000000000001</v>
      </c>
      <c r="I744" s="62">
        <f t="shared" si="90"/>
        <v>4202.054837509233</v>
      </c>
      <c r="J744" s="62">
        <v>6485.5558743821375</v>
      </c>
      <c r="K744" s="63">
        <f t="shared" si="91"/>
        <v>0.64790974264939971</v>
      </c>
      <c r="L744" s="61">
        <v>0.49295424704599777</v>
      </c>
      <c r="M744" s="60">
        <f t="shared" si="92"/>
        <v>10021.759842445135</v>
      </c>
      <c r="N744" s="60">
        <f t="shared" si="93"/>
        <v>6493.1958404127163</v>
      </c>
      <c r="O744" s="61">
        <f t="shared" si="94"/>
        <v>0.4118072605867526</v>
      </c>
      <c r="P744" s="56">
        <f t="shared" si="95"/>
        <v>0.14530726058675258</v>
      </c>
    </row>
    <row r="745" spans="1:16">
      <c r="A745" s="56" t="s">
        <v>2103</v>
      </c>
      <c r="B745" s="57" t="s">
        <v>2266</v>
      </c>
      <c r="C745" s="58">
        <v>3950</v>
      </c>
      <c r="D745" s="59">
        <v>17601</v>
      </c>
      <c r="E745" s="56">
        <f t="shared" si="88"/>
        <v>0.22441906709846032</v>
      </c>
      <c r="F745" s="60">
        <v>20330</v>
      </c>
      <c r="G745" s="60">
        <f t="shared" si="89"/>
        <v>4562.4396341116981</v>
      </c>
      <c r="H745" s="61">
        <v>0.50049999999999994</v>
      </c>
      <c r="I745" s="62">
        <f t="shared" si="90"/>
        <v>2283.5010368729045</v>
      </c>
      <c r="J745" s="62">
        <v>6485.5558743821375</v>
      </c>
      <c r="K745" s="63">
        <f t="shared" si="91"/>
        <v>0.35209025735060034</v>
      </c>
      <c r="L745" s="61">
        <v>0.49295424704599777</v>
      </c>
      <c r="M745" s="60">
        <f t="shared" si="92"/>
        <v>10021.759842445135</v>
      </c>
      <c r="N745" s="60">
        <f t="shared" si="93"/>
        <v>3528.5640020324195</v>
      </c>
      <c r="O745" s="61">
        <f t="shared" si="94"/>
        <v>0.77339412354097414</v>
      </c>
      <c r="P745" s="56">
        <f t="shared" si="95"/>
        <v>0.2728941235409742</v>
      </c>
    </row>
    <row r="746" spans="1:16">
      <c r="A746" s="56" t="s">
        <v>992</v>
      </c>
      <c r="B746" s="57" t="s">
        <v>993</v>
      </c>
      <c r="C746" s="58">
        <v>21312</v>
      </c>
      <c r="D746" s="59">
        <v>41037</v>
      </c>
      <c r="E746" s="56">
        <f t="shared" si="88"/>
        <v>0.519336208787192</v>
      </c>
      <c r="F746" s="60">
        <v>48235</v>
      </c>
      <c r="G746" s="60">
        <f t="shared" si="89"/>
        <v>25050.182030850207</v>
      </c>
      <c r="H746" s="61">
        <v>0.20280000000000001</v>
      </c>
      <c r="I746" s="62">
        <f t="shared" si="90"/>
        <v>5080.1769158564221</v>
      </c>
      <c r="J746" s="62">
        <v>16130.687767124791</v>
      </c>
      <c r="K746" s="63">
        <f t="shared" si="91"/>
        <v>0.31493864298893043</v>
      </c>
      <c r="L746" s="61">
        <v>0.49414554426152424</v>
      </c>
      <c r="M746" s="60">
        <f t="shared" si="92"/>
        <v>23835.110327454622</v>
      </c>
      <c r="N746" s="60">
        <f t="shared" si="93"/>
        <v>7506.5973020199999</v>
      </c>
      <c r="O746" s="61">
        <f t="shared" si="94"/>
        <v>0.29966238539805234</v>
      </c>
      <c r="P746" s="56">
        <f t="shared" si="95"/>
        <v>9.6862385398052336E-2</v>
      </c>
    </row>
    <row r="747" spans="1:16">
      <c r="A747" s="56" t="s">
        <v>992</v>
      </c>
      <c r="B747" s="57" t="s">
        <v>2271</v>
      </c>
      <c r="C747" s="58">
        <v>3194</v>
      </c>
      <c r="D747" s="59">
        <v>41037</v>
      </c>
      <c r="E747" s="56">
        <f t="shared" si="88"/>
        <v>7.7832200209566979E-2</v>
      </c>
      <c r="F747" s="60">
        <v>48235</v>
      </c>
      <c r="G747" s="60">
        <f t="shared" si="89"/>
        <v>3754.2361771084634</v>
      </c>
      <c r="H747" s="61">
        <v>0.53560000000000008</v>
      </c>
      <c r="I747" s="62">
        <f t="shared" si="90"/>
        <v>2010.7688964592933</v>
      </c>
      <c r="J747" s="62">
        <v>16130.687767124791</v>
      </c>
      <c r="K747" s="63">
        <f t="shared" si="91"/>
        <v>0.12465487680924234</v>
      </c>
      <c r="L747" s="61">
        <v>0.49414554426152424</v>
      </c>
      <c r="M747" s="60">
        <f t="shared" si="92"/>
        <v>23835.110327454622</v>
      </c>
      <c r="N747" s="60">
        <f t="shared" si="93"/>
        <v>2971.1627416035558</v>
      </c>
      <c r="O747" s="61">
        <f t="shared" si="94"/>
        <v>0.79141604348716399</v>
      </c>
      <c r="P747" s="56">
        <f t="shared" si="95"/>
        <v>0.25581604348716391</v>
      </c>
    </row>
    <row r="748" spans="1:16">
      <c r="A748" s="56" t="s">
        <v>992</v>
      </c>
      <c r="B748" s="57" t="s">
        <v>2455</v>
      </c>
      <c r="C748" s="58">
        <v>2641</v>
      </c>
      <c r="D748" s="59">
        <v>41037</v>
      </c>
      <c r="E748" s="56">
        <f t="shared" si="88"/>
        <v>6.4356556278480401E-2</v>
      </c>
      <c r="F748" s="60">
        <v>48235</v>
      </c>
      <c r="G748" s="60">
        <f t="shared" si="89"/>
        <v>3104.2384920925019</v>
      </c>
      <c r="H748" s="61">
        <v>0.41299999999999998</v>
      </c>
      <c r="I748" s="62">
        <f t="shared" si="90"/>
        <v>1282.0504972342032</v>
      </c>
      <c r="J748" s="62">
        <v>16130.687767124791</v>
      </c>
      <c r="K748" s="63">
        <f t="shared" si="91"/>
        <v>7.9478972982608406E-2</v>
      </c>
      <c r="L748" s="61">
        <v>0.49414554426152424</v>
      </c>
      <c r="M748" s="60">
        <f t="shared" si="92"/>
        <v>23835.110327454622</v>
      </c>
      <c r="N748" s="60">
        <f t="shared" si="93"/>
        <v>1894.3900897532565</v>
      </c>
      <c r="O748" s="61">
        <f t="shared" si="94"/>
        <v>0.61025919708774945</v>
      </c>
      <c r="P748" s="56">
        <f t="shared" si="95"/>
        <v>0.19725919708774947</v>
      </c>
    </row>
    <row r="749" spans="1:16">
      <c r="A749" s="56" t="s">
        <v>992</v>
      </c>
      <c r="B749" s="57" t="s">
        <v>1932</v>
      </c>
      <c r="C749" s="58">
        <v>5971</v>
      </c>
      <c r="D749" s="59">
        <v>41037</v>
      </c>
      <c r="E749" s="56">
        <f t="shared" si="88"/>
        <v>0.14550283890147916</v>
      </c>
      <c r="F749" s="60">
        <v>48235</v>
      </c>
      <c r="G749" s="60">
        <f t="shared" si="89"/>
        <v>7018.3294344128471</v>
      </c>
      <c r="H749" s="61">
        <v>0.42980000000000007</v>
      </c>
      <c r="I749" s="62">
        <f t="shared" si="90"/>
        <v>3016.4779909106423</v>
      </c>
      <c r="J749" s="62">
        <v>16130.687767124791</v>
      </c>
      <c r="K749" s="63">
        <f t="shared" si="91"/>
        <v>0.18700244121384499</v>
      </c>
      <c r="L749" s="61">
        <v>0.49414554426152424</v>
      </c>
      <c r="M749" s="60">
        <f t="shared" si="92"/>
        <v>23835.110327454622</v>
      </c>
      <c r="N749" s="60">
        <f t="shared" si="93"/>
        <v>4457.2238178353427</v>
      </c>
      <c r="O749" s="61">
        <f t="shared" si="94"/>
        <v>0.63508330002013269</v>
      </c>
      <c r="P749" s="56">
        <f t="shared" si="95"/>
        <v>0.20528330002013262</v>
      </c>
    </row>
    <row r="750" spans="1:16">
      <c r="A750" s="56" t="s">
        <v>992</v>
      </c>
      <c r="B750" s="57" t="s">
        <v>2235</v>
      </c>
      <c r="C750" s="58">
        <v>2246</v>
      </c>
      <c r="D750" s="59">
        <v>41037</v>
      </c>
      <c r="E750" s="56">
        <f t="shared" si="88"/>
        <v>5.4731096327704266E-2</v>
      </c>
      <c r="F750" s="60">
        <v>48235</v>
      </c>
      <c r="G750" s="60">
        <f t="shared" si="89"/>
        <v>2639.9544313668152</v>
      </c>
      <c r="H750" s="61">
        <v>0.51510000000000011</v>
      </c>
      <c r="I750" s="62">
        <f t="shared" si="90"/>
        <v>1359.8405275970467</v>
      </c>
      <c r="J750" s="62">
        <v>16130.687767124791</v>
      </c>
      <c r="K750" s="63">
        <f t="shared" si="91"/>
        <v>8.4301459877518359E-2</v>
      </c>
      <c r="L750" s="61">
        <v>0.49414554426152424</v>
      </c>
      <c r="M750" s="60">
        <f t="shared" si="92"/>
        <v>23835.110327454622</v>
      </c>
      <c r="N750" s="60">
        <f t="shared" si="93"/>
        <v>2009.3345969461393</v>
      </c>
      <c r="O750" s="61">
        <f t="shared" si="94"/>
        <v>0.76112472740895853</v>
      </c>
      <c r="P750" s="56">
        <f t="shared" si="95"/>
        <v>0.24602472740895842</v>
      </c>
    </row>
    <row r="751" spans="1:16">
      <c r="A751" s="56" t="s">
        <v>992</v>
      </c>
      <c r="B751" s="57" t="s">
        <v>1548</v>
      </c>
      <c r="C751" s="58">
        <v>5673</v>
      </c>
      <c r="D751" s="59">
        <v>41037</v>
      </c>
      <c r="E751" s="56">
        <f t="shared" si="88"/>
        <v>0.13824109949557717</v>
      </c>
      <c r="F751" s="60">
        <v>48235</v>
      </c>
      <c r="G751" s="60">
        <f t="shared" si="89"/>
        <v>6668.0594341691649</v>
      </c>
      <c r="H751" s="61">
        <v>0.5071</v>
      </c>
      <c r="I751" s="62">
        <f t="shared" si="90"/>
        <v>3381.3729390671833</v>
      </c>
      <c r="J751" s="62">
        <v>16130.687767124791</v>
      </c>
      <c r="K751" s="63">
        <f t="shared" si="91"/>
        <v>0.20962360612785544</v>
      </c>
      <c r="L751" s="61">
        <v>0.49414554426152424</v>
      </c>
      <c r="M751" s="60">
        <f t="shared" si="92"/>
        <v>23835.110327454622</v>
      </c>
      <c r="N751" s="60">
        <f t="shared" si="93"/>
        <v>4996.4017792963268</v>
      </c>
      <c r="O751" s="61">
        <f t="shared" si="94"/>
        <v>0.74930372601258532</v>
      </c>
      <c r="P751" s="56">
        <f t="shared" si="95"/>
        <v>0.24220372601258533</v>
      </c>
    </row>
    <row r="752" spans="1:16">
      <c r="A752" s="56" t="s">
        <v>506</v>
      </c>
      <c r="B752" s="57" t="s">
        <v>508</v>
      </c>
      <c r="C752" s="58">
        <v>45114</v>
      </c>
      <c r="D752" s="59">
        <v>62947</v>
      </c>
      <c r="E752" s="56">
        <f t="shared" si="88"/>
        <v>0.7166981746548684</v>
      </c>
      <c r="F752" s="60">
        <v>74985</v>
      </c>
      <c r="G752" s="60">
        <f t="shared" si="89"/>
        <v>53741.612626495305</v>
      </c>
      <c r="H752" s="61">
        <v>0.24470000000000003</v>
      </c>
      <c r="I752" s="62">
        <f t="shared" si="90"/>
        <v>13150.572609703402</v>
      </c>
      <c r="J752" s="62">
        <v>20334.553615907033</v>
      </c>
      <c r="K752" s="63">
        <f t="shared" si="91"/>
        <v>0.64671066098132368</v>
      </c>
      <c r="L752" s="61">
        <v>0.44357761483721159</v>
      </c>
      <c r="M752" s="60">
        <f t="shared" si="92"/>
        <v>33261.667448568311</v>
      </c>
      <c r="N752" s="60">
        <f t="shared" si="93"/>
        <v>21510.674941004589</v>
      </c>
      <c r="O752" s="61">
        <f t="shared" si="94"/>
        <v>0.40026106195405736</v>
      </c>
      <c r="P752" s="56">
        <f t="shared" si="95"/>
        <v>0.15556106195405733</v>
      </c>
    </row>
    <row r="753" spans="1:16">
      <c r="A753" s="56" t="s">
        <v>506</v>
      </c>
      <c r="B753" s="57" t="s">
        <v>1578</v>
      </c>
      <c r="C753" s="58">
        <v>7548</v>
      </c>
      <c r="D753" s="59">
        <v>62947</v>
      </c>
      <c r="E753" s="56">
        <f t="shared" si="88"/>
        <v>0.11991040081338268</v>
      </c>
      <c r="F753" s="60">
        <v>74985</v>
      </c>
      <c r="G753" s="60">
        <f t="shared" si="89"/>
        <v>8991.4814049915003</v>
      </c>
      <c r="H753" s="61">
        <v>0.23760000000000003</v>
      </c>
      <c r="I753" s="62">
        <f t="shared" si="90"/>
        <v>2136.3759818259809</v>
      </c>
      <c r="J753" s="62">
        <v>20334.553615907033</v>
      </c>
      <c r="K753" s="63">
        <f t="shared" si="91"/>
        <v>0.10506136609533274</v>
      </c>
      <c r="L753" s="61">
        <v>0.44357761483721159</v>
      </c>
      <c r="M753" s="60">
        <f t="shared" si="92"/>
        <v>33261.667448568311</v>
      </c>
      <c r="N753" s="60">
        <f t="shared" si="93"/>
        <v>3494.5162207552476</v>
      </c>
      <c r="O753" s="61">
        <f t="shared" si="94"/>
        <v>0.3886474389876749</v>
      </c>
      <c r="P753" s="56">
        <f t="shared" si="95"/>
        <v>0.15104743898767486</v>
      </c>
    </row>
    <row r="754" spans="1:16">
      <c r="A754" s="56" t="s">
        <v>506</v>
      </c>
      <c r="B754" s="57" t="s">
        <v>1934</v>
      </c>
      <c r="C754" s="58">
        <v>5853</v>
      </c>
      <c r="D754" s="59">
        <v>62947</v>
      </c>
      <c r="E754" s="56">
        <f t="shared" si="88"/>
        <v>9.2982985686371075E-2</v>
      </c>
      <c r="F754" s="60">
        <v>74985</v>
      </c>
      <c r="G754" s="60">
        <f t="shared" si="89"/>
        <v>6972.3291816925348</v>
      </c>
      <c r="H754" s="61">
        <v>0.55630000000000002</v>
      </c>
      <c r="I754" s="62">
        <f t="shared" si="90"/>
        <v>3878.7067237755573</v>
      </c>
      <c r="J754" s="62">
        <v>20334.553615907033</v>
      </c>
      <c r="K754" s="63">
        <f t="shared" si="91"/>
        <v>0.19074462105435039</v>
      </c>
      <c r="L754" s="61">
        <v>0.44357761483721159</v>
      </c>
      <c r="M754" s="60">
        <f t="shared" si="92"/>
        <v>33261.667448568311</v>
      </c>
      <c r="N754" s="60">
        <f t="shared" si="93"/>
        <v>6344.4841531129841</v>
      </c>
      <c r="O754" s="61">
        <f t="shared" si="94"/>
        <v>0.90995189523924036</v>
      </c>
      <c r="P754" s="56">
        <f t="shared" si="95"/>
        <v>0.35365189523924034</v>
      </c>
    </row>
    <row r="755" spans="1:16">
      <c r="A755" s="56" t="s">
        <v>506</v>
      </c>
      <c r="B755" s="57" t="s">
        <v>2424</v>
      </c>
      <c r="C755" s="58">
        <v>4432</v>
      </c>
      <c r="D755" s="59">
        <v>62947</v>
      </c>
      <c r="E755" s="56">
        <f t="shared" si="88"/>
        <v>7.0408438845377855E-2</v>
      </c>
      <c r="F755" s="60">
        <v>74985</v>
      </c>
      <c r="G755" s="60">
        <f t="shared" si="89"/>
        <v>5279.5767868206585</v>
      </c>
      <c r="H755" s="61">
        <v>0.22140000000000001</v>
      </c>
      <c r="I755" s="62">
        <f t="shared" si="90"/>
        <v>1168.898300602094</v>
      </c>
      <c r="J755" s="62">
        <v>20334.553615907033</v>
      </c>
      <c r="K755" s="63">
        <f t="shared" si="91"/>
        <v>5.7483351868993296E-2</v>
      </c>
      <c r="L755" s="61">
        <v>0.44357761483721159</v>
      </c>
      <c r="M755" s="60">
        <f t="shared" si="92"/>
        <v>33261.667448568311</v>
      </c>
      <c r="N755" s="60">
        <f t="shared" si="93"/>
        <v>1911.9921336954926</v>
      </c>
      <c r="O755" s="61">
        <f t="shared" si="94"/>
        <v>0.36214874996578789</v>
      </c>
      <c r="P755" s="56">
        <f t="shared" si="95"/>
        <v>0.14074874996578787</v>
      </c>
    </row>
    <row r="756" spans="1:16">
      <c r="A756" s="56" t="s">
        <v>1070</v>
      </c>
      <c r="B756" s="57" t="s">
        <v>1071</v>
      </c>
      <c r="C756" s="58">
        <v>16309</v>
      </c>
      <c r="D756" s="59">
        <v>25652</v>
      </c>
      <c r="E756" s="56">
        <f t="shared" si="88"/>
        <v>0.6357788866365196</v>
      </c>
      <c r="F756" s="60">
        <v>31342</v>
      </c>
      <c r="G756" s="60">
        <f t="shared" si="89"/>
        <v>19926.581864961798</v>
      </c>
      <c r="H756" s="61">
        <v>0.2918</v>
      </c>
      <c r="I756" s="62">
        <f t="shared" si="90"/>
        <v>5814.5765881958523</v>
      </c>
      <c r="J756" s="62">
        <v>10306.543624333386</v>
      </c>
      <c r="K756" s="63">
        <f t="shared" si="91"/>
        <v>0.5641635838485991</v>
      </c>
      <c r="L756" s="61">
        <v>0.48798204914393384</v>
      </c>
      <c r="M756" s="60">
        <f t="shared" si="92"/>
        <v>15294.333384269174</v>
      </c>
      <c r="N756" s="60">
        <f t="shared" si="93"/>
        <v>8628.5059346445705</v>
      </c>
      <c r="O756" s="61">
        <f t="shared" si="94"/>
        <v>0.43301485388302507</v>
      </c>
      <c r="P756" s="56">
        <f t="shared" si="95"/>
        <v>0.14121485388302507</v>
      </c>
    </row>
    <row r="757" spans="1:16">
      <c r="A757" s="56" t="s">
        <v>1070</v>
      </c>
      <c r="B757" s="57" t="s">
        <v>1270</v>
      </c>
      <c r="C757" s="58">
        <v>9343</v>
      </c>
      <c r="D757" s="59">
        <v>25652</v>
      </c>
      <c r="E757" s="56">
        <f t="shared" si="88"/>
        <v>0.36422111336348045</v>
      </c>
      <c r="F757" s="60">
        <v>31342</v>
      </c>
      <c r="G757" s="60">
        <f t="shared" si="89"/>
        <v>11415.418135038204</v>
      </c>
      <c r="H757" s="61">
        <v>0.39350000000000002</v>
      </c>
      <c r="I757" s="62">
        <f t="shared" si="90"/>
        <v>4491.9670361375338</v>
      </c>
      <c r="J757" s="62">
        <v>10306.543624333386</v>
      </c>
      <c r="K757" s="63">
        <f t="shared" si="91"/>
        <v>0.43583641615140095</v>
      </c>
      <c r="L757" s="61">
        <v>0.48798204914393384</v>
      </c>
      <c r="M757" s="60">
        <f t="shared" si="92"/>
        <v>15294.333384269174</v>
      </c>
      <c r="N757" s="60">
        <f t="shared" si="93"/>
        <v>6665.827449624604</v>
      </c>
      <c r="O757" s="61">
        <f t="shared" si="94"/>
        <v>0.58393195682991905</v>
      </c>
      <c r="P757" s="56">
        <f t="shared" si="95"/>
        <v>0.19043195682991904</v>
      </c>
    </row>
    <row r="758" spans="1:16">
      <c r="A758" s="56" t="s">
        <v>1201</v>
      </c>
      <c r="B758" s="57" t="s">
        <v>2160</v>
      </c>
      <c r="C758" s="58">
        <v>11162</v>
      </c>
      <c r="D758" s="59">
        <v>20073</v>
      </c>
      <c r="E758" s="56">
        <f t="shared" si="88"/>
        <v>0.55607034324714788</v>
      </c>
      <c r="F758" s="60">
        <v>23466</v>
      </c>
      <c r="G758" s="60">
        <f t="shared" si="89"/>
        <v>13048.746674637572</v>
      </c>
      <c r="H758" s="61">
        <v>0.31459999999999999</v>
      </c>
      <c r="I758" s="62">
        <f t="shared" si="90"/>
        <v>4105.1357038409797</v>
      </c>
      <c r="J758" s="62">
        <v>9133.5438839934213</v>
      </c>
      <c r="K758" s="63">
        <f t="shared" si="91"/>
        <v>0.44945705149950055</v>
      </c>
      <c r="L758" s="61">
        <v>0.52537703792939194</v>
      </c>
      <c r="M758" s="60">
        <f t="shared" si="92"/>
        <v>12328.497572051112</v>
      </c>
      <c r="N758" s="60">
        <f t="shared" si="93"/>
        <v>5541.1301681528439</v>
      </c>
      <c r="O758" s="61">
        <f t="shared" si="94"/>
        <v>0.42464845906794713</v>
      </c>
      <c r="P758" s="56">
        <f t="shared" si="95"/>
        <v>0.11004845906794714</v>
      </c>
    </row>
    <row r="759" spans="1:16">
      <c r="A759" s="56" t="s">
        <v>1201</v>
      </c>
      <c r="B759" s="57" t="s">
        <v>1203</v>
      </c>
      <c r="C759" s="58">
        <v>8911</v>
      </c>
      <c r="D759" s="59">
        <v>20073</v>
      </c>
      <c r="E759" s="56">
        <f t="shared" si="88"/>
        <v>0.44392965675285206</v>
      </c>
      <c r="F759" s="60">
        <v>23466</v>
      </c>
      <c r="G759" s="60">
        <f t="shared" si="89"/>
        <v>10417.253325362426</v>
      </c>
      <c r="H759" s="61">
        <v>0.48269999999999996</v>
      </c>
      <c r="I759" s="62">
        <f t="shared" si="90"/>
        <v>5028.4081801524426</v>
      </c>
      <c r="J759" s="62">
        <v>9133.5438839934213</v>
      </c>
      <c r="K759" s="63">
        <f t="shared" si="91"/>
        <v>0.55054294850049956</v>
      </c>
      <c r="L759" s="61">
        <v>0.52537703792939194</v>
      </c>
      <c r="M759" s="60">
        <f t="shared" si="92"/>
        <v>12328.497572051112</v>
      </c>
      <c r="N759" s="60">
        <f t="shared" si="93"/>
        <v>6787.367403898269</v>
      </c>
      <c r="O759" s="61">
        <f t="shared" si="94"/>
        <v>0.65155057594436772</v>
      </c>
      <c r="P759" s="56">
        <f t="shared" si="95"/>
        <v>0.16885057594436775</v>
      </c>
    </row>
    <row r="760" spans="1:16">
      <c r="A760" s="56" t="s">
        <v>879</v>
      </c>
      <c r="B760" s="57" t="s">
        <v>881</v>
      </c>
      <c r="C760" s="58">
        <v>25749</v>
      </c>
      <c r="D760" s="59">
        <v>47200</v>
      </c>
      <c r="E760" s="56">
        <f t="shared" si="88"/>
        <v>0.54552966101694911</v>
      </c>
      <c r="F760" s="60">
        <v>55969</v>
      </c>
      <c r="G760" s="60">
        <f t="shared" si="89"/>
        <v>30532.749597457623</v>
      </c>
      <c r="H760" s="61">
        <v>0.29420000000000002</v>
      </c>
      <c r="I760" s="62">
        <f t="shared" si="90"/>
        <v>8982.734931572033</v>
      </c>
      <c r="J760" s="62">
        <v>17771.532179273305</v>
      </c>
      <c r="K760" s="63">
        <f t="shared" si="91"/>
        <v>0.50545641427858845</v>
      </c>
      <c r="L760" s="61">
        <v>0.47422689558019782</v>
      </c>
      <c r="M760" s="60">
        <f t="shared" si="92"/>
        <v>26542.005118728091</v>
      </c>
      <c r="N760" s="60">
        <f t="shared" si="93"/>
        <v>13415.826735076242</v>
      </c>
      <c r="O760" s="61">
        <f t="shared" si="94"/>
        <v>0.43939137195142558</v>
      </c>
      <c r="P760" s="56">
        <f t="shared" si="95"/>
        <v>0.14519137195142556</v>
      </c>
    </row>
    <row r="761" spans="1:16">
      <c r="A761" s="56" t="s">
        <v>879</v>
      </c>
      <c r="B761" s="57" t="s">
        <v>2331</v>
      </c>
      <c r="C761" s="58">
        <v>2858</v>
      </c>
      <c r="D761" s="59">
        <v>47200</v>
      </c>
      <c r="E761" s="56">
        <f t="shared" si="88"/>
        <v>6.0550847457627122E-2</v>
      </c>
      <c r="F761" s="60">
        <v>55969</v>
      </c>
      <c r="G761" s="60">
        <f t="shared" si="89"/>
        <v>3388.9703813559322</v>
      </c>
      <c r="H761" s="61">
        <v>0.45100000000000001</v>
      </c>
      <c r="I761" s="62">
        <f t="shared" si="90"/>
        <v>1528.4256419915255</v>
      </c>
      <c r="J761" s="62">
        <v>17771.532179273305</v>
      </c>
      <c r="K761" s="63">
        <f t="shared" si="91"/>
        <v>8.6004156905171492E-2</v>
      </c>
      <c r="L761" s="61">
        <v>0.47422689558019782</v>
      </c>
      <c r="M761" s="60">
        <f t="shared" si="92"/>
        <v>26542.005118728091</v>
      </c>
      <c r="N761" s="60">
        <f t="shared" si="93"/>
        <v>2282.7227728089556</v>
      </c>
      <c r="O761" s="61">
        <f t="shared" si="94"/>
        <v>0.67357412899419755</v>
      </c>
      <c r="P761" s="56">
        <f t="shared" si="95"/>
        <v>0.22257412899419754</v>
      </c>
    </row>
    <row r="762" spans="1:16">
      <c r="A762" s="56" t="s">
        <v>879</v>
      </c>
      <c r="B762" s="57" t="s">
        <v>1517</v>
      </c>
      <c r="C762" s="58">
        <v>8268</v>
      </c>
      <c r="D762" s="59">
        <v>47200</v>
      </c>
      <c r="E762" s="56">
        <f t="shared" si="88"/>
        <v>0.17516949152542372</v>
      </c>
      <c r="F762" s="60">
        <v>55969</v>
      </c>
      <c r="G762" s="60">
        <f t="shared" si="89"/>
        <v>9804.0612711864396</v>
      </c>
      <c r="H762" s="61">
        <v>0.31689999999999996</v>
      </c>
      <c r="I762" s="62">
        <f t="shared" si="90"/>
        <v>3106.9070168389821</v>
      </c>
      <c r="J762" s="62">
        <v>17771.532179273305</v>
      </c>
      <c r="K762" s="63">
        <f t="shared" si="91"/>
        <v>0.17482493830568674</v>
      </c>
      <c r="L762" s="61">
        <v>0.47422689558019782</v>
      </c>
      <c r="M762" s="60">
        <f t="shared" si="92"/>
        <v>26542.005118728091</v>
      </c>
      <c r="N762" s="60">
        <f t="shared" si="93"/>
        <v>4640.2044073908601</v>
      </c>
      <c r="O762" s="61">
        <f t="shared" si="94"/>
        <v>0.47329410527330629</v>
      </c>
      <c r="P762" s="56">
        <f t="shared" si="95"/>
        <v>0.15639410527330633</v>
      </c>
    </row>
    <row r="763" spans="1:16">
      <c r="A763" s="56" t="s">
        <v>879</v>
      </c>
      <c r="B763" s="57" t="s">
        <v>1642</v>
      </c>
      <c r="C763" s="58">
        <v>6239</v>
      </c>
      <c r="D763" s="59">
        <v>47200</v>
      </c>
      <c r="E763" s="56">
        <f t="shared" si="88"/>
        <v>0.1321822033898305</v>
      </c>
      <c r="F763" s="60">
        <v>55969</v>
      </c>
      <c r="G763" s="60">
        <f t="shared" si="89"/>
        <v>7398.1057415254236</v>
      </c>
      <c r="H763" s="61">
        <v>0.32310000000000005</v>
      </c>
      <c r="I763" s="62">
        <f t="shared" si="90"/>
        <v>2390.3279650868649</v>
      </c>
      <c r="J763" s="62">
        <v>17771.532179273305</v>
      </c>
      <c r="K763" s="63">
        <f t="shared" si="91"/>
        <v>0.13450320101688654</v>
      </c>
      <c r="L763" s="61">
        <v>0.47422689558019782</v>
      </c>
      <c r="M763" s="60">
        <f t="shared" si="92"/>
        <v>26542.005118728091</v>
      </c>
      <c r="N763" s="60">
        <f t="shared" si="93"/>
        <v>3569.984649875516</v>
      </c>
      <c r="O763" s="61">
        <f t="shared" si="94"/>
        <v>0.48255388265637533</v>
      </c>
      <c r="P763" s="56">
        <f t="shared" si="95"/>
        <v>0.15945388265637528</v>
      </c>
    </row>
    <row r="764" spans="1:16">
      <c r="A764" s="56" t="s">
        <v>879</v>
      </c>
      <c r="B764" s="57" t="s">
        <v>2218</v>
      </c>
      <c r="C764" s="58">
        <v>4086</v>
      </c>
      <c r="D764" s="59">
        <v>47200</v>
      </c>
      <c r="E764" s="56">
        <f t="shared" si="88"/>
        <v>8.6567796610169487E-2</v>
      </c>
      <c r="F764" s="60">
        <v>55969</v>
      </c>
      <c r="G764" s="60">
        <f t="shared" si="89"/>
        <v>4845.1130084745764</v>
      </c>
      <c r="H764" s="61">
        <v>0.3639</v>
      </c>
      <c r="I764" s="62">
        <f t="shared" si="90"/>
        <v>1763.1366237838984</v>
      </c>
      <c r="J764" s="62">
        <v>17771.532179273305</v>
      </c>
      <c r="K764" s="63">
        <f t="shared" si="91"/>
        <v>9.9211289493666754E-2</v>
      </c>
      <c r="L764" s="61">
        <v>0.47422689558019782</v>
      </c>
      <c r="M764" s="60">
        <f t="shared" si="92"/>
        <v>26542.005118728091</v>
      </c>
      <c r="N764" s="60">
        <f t="shared" si="93"/>
        <v>2633.2665535765177</v>
      </c>
      <c r="O764" s="61">
        <f t="shared" si="94"/>
        <v>0.54348919188689238</v>
      </c>
      <c r="P764" s="56">
        <f t="shared" si="95"/>
        <v>0.17958919188689237</v>
      </c>
    </row>
    <row r="765" spans="1:16">
      <c r="A765" s="56" t="s">
        <v>1754</v>
      </c>
      <c r="B765" s="57" t="s">
        <v>2007</v>
      </c>
      <c r="C765" s="58">
        <v>17086</v>
      </c>
      <c r="D765" s="59">
        <v>31111</v>
      </c>
      <c r="E765" s="56">
        <f t="shared" si="88"/>
        <v>0.5491948185529234</v>
      </c>
      <c r="F765" s="60">
        <v>37062</v>
      </c>
      <c r="G765" s="60">
        <f t="shared" si="89"/>
        <v>20354.258365208447</v>
      </c>
      <c r="H765" s="61">
        <v>0.4078</v>
      </c>
      <c r="I765" s="62">
        <f t="shared" si="90"/>
        <v>8300.4665613320049</v>
      </c>
      <c r="J765" s="62">
        <v>14817.812530584039</v>
      </c>
      <c r="K765" s="63">
        <f t="shared" si="91"/>
        <v>0.56016814521035418</v>
      </c>
      <c r="L765" s="61">
        <v>0.52709680533827241</v>
      </c>
      <c r="M765" s="60">
        <f t="shared" si="92"/>
        <v>19535.261799447053</v>
      </c>
      <c r="N765" s="60">
        <f t="shared" si="93"/>
        <v>10943.031368394943</v>
      </c>
      <c r="O765" s="61">
        <f t="shared" si="94"/>
        <v>0.53762859702615728</v>
      </c>
      <c r="P765" s="56">
        <f t="shared" si="95"/>
        <v>0.12982859702615729</v>
      </c>
    </row>
    <row r="766" spans="1:16">
      <c r="A766" s="56" t="s">
        <v>1754</v>
      </c>
      <c r="B766" s="57" t="s">
        <v>1756</v>
      </c>
      <c r="C766" s="58">
        <v>3901</v>
      </c>
      <c r="D766" s="59">
        <v>31111</v>
      </c>
      <c r="E766" s="56">
        <f t="shared" si="88"/>
        <v>0.12538973353476263</v>
      </c>
      <c r="F766" s="60">
        <v>37062</v>
      </c>
      <c r="G766" s="60">
        <f t="shared" si="89"/>
        <v>4647.194304265372</v>
      </c>
      <c r="H766" s="61">
        <v>0.36710000000000004</v>
      </c>
      <c r="I766" s="62">
        <f t="shared" si="90"/>
        <v>1705.9850290958182</v>
      </c>
      <c r="J766" s="62">
        <v>14817.812530584039</v>
      </c>
      <c r="K766" s="63">
        <f t="shared" si="91"/>
        <v>0.11513069325007701</v>
      </c>
      <c r="L766" s="61">
        <v>0.52709680533827241</v>
      </c>
      <c r="M766" s="60">
        <f t="shared" si="92"/>
        <v>19535.261799447053</v>
      </c>
      <c r="N766" s="60">
        <f t="shared" si="93"/>
        <v>2249.1082337920861</v>
      </c>
      <c r="O766" s="61">
        <f t="shared" si="94"/>
        <v>0.48397120639603319</v>
      </c>
      <c r="P766" s="56">
        <f t="shared" si="95"/>
        <v>0.11687120639603316</v>
      </c>
    </row>
    <row r="767" spans="1:16">
      <c r="A767" s="56" t="s">
        <v>1754</v>
      </c>
      <c r="B767" s="57" t="s">
        <v>2447</v>
      </c>
      <c r="C767" s="58">
        <v>2279</v>
      </c>
      <c r="D767" s="59">
        <v>31111</v>
      </c>
      <c r="E767" s="56">
        <f t="shared" si="88"/>
        <v>7.3253833049403749E-2</v>
      </c>
      <c r="F767" s="60">
        <v>37062</v>
      </c>
      <c r="G767" s="60">
        <f t="shared" si="89"/>
        <v>2714.9335604770017</v>
      </c>
      <c r="H767" s="61">
        <v>0.25600000000000001</v>
      </c>
      <c r="I767" s="62">
        <f t="shared" si="90"/>
        <v>695.0229914821125</v>
      </c>
      <c r="J767" s="62">
        <v>14817.812530584039</v>
      </c>
      <c r="K767" s="63">
        <f t="shared" si="91"/>
        <v>4.6904560983450264E-2</v>
      </c>
      <c r="L767" s="61">
        <v>0.52709680533827241</v>
      </c>
      <c r="M767" s="60">
        <f t="shared" si="92"/>
        <v>19535.261799447053</v>
      </c>
      <c r="N767" s="60">
        <f t="shared" si="93"/>
        <v>916.29287839983067</v>
      </c>
      <c r="O767" s="61">
        <f t="shared" si="94"/>
        <v>0.33750103197326203</v>
      </c>
      <c r="P767" s="56">
        <f t="shared" si="95"/>
        <v>8.1501031973262028E-2</v>
      </c>
    </row>
    <row r="768" spans="1:16">
      <c r="A768" s="56" t="s">
        <v>1754</v>
      </c>
      <c r="B768" s="57" t="s">
        <v>2703</v>
      </c>
      <c r="C768" s="58">
        <v>2102</v>
      </c>
      <c r="D768" s="59">
        <v>31111</v>
      </c>
      <c r="E768" s="56">
        <f t="shared" si="88"/>
        <v>6.7564527016167913E-2</v>
      </c>
      <c r="F768" s="60">
        <v>37062</v>
      </c>
      <c r="G768" s="60">
        <f t="shared" si="89"/>
        <v>2504.0765002732151</v>
      </c>
      <c r="H768" s="61">
        <v>0.22260000000000002</v>
      </c>
      <c r="I768" s="62">
        <f t="shared" si="90"/>
        <v>557.4074289608177</v>
      </c>
      <c r="J768" s="62">
        <v>14817.812530584039</v>
      </c>
      <c r="K768" s="63">
        <f t="shared" si="91"/>
        <v>3.7617389733493121E-2</v>
      </c>
      <c r="L768" s="61">
        <v>0.52709680533827241</v>
      </c>
      <c r="M768" s="60">
        <f t="shared" si="92"/>
        <v>19535.261799447053</v>
      </c>
      <c r="N768" s="60">
        <f t="shared" si="93"/>
        <v>734.86555665561991</v>
      </c>
      <c r="O768" s="61">
        <f t="shared" si="94"/>
        <v>0.29346769420800051</v>
      </c>
      <c r="P768" s="56">
        <f t="shared" si="95"/>
        <v>7.0867694208000487E-2</v>
      </c>
    </row>
    <row r="769" spans="1:16">
      <c r="A769" s="56" t="s">
        <v>1754</v>
      </c>
      <c r="B769" s="57" t="s">
        <v>2609</v>
      </c>
      <c r="C769" s="58">
        <v>2117</v>
      </c>
      <c r="D769" s="59">
        <v>31111</v>
      </c>
      <c r="E769" s="56">
        <f t="shared" si="88"/>
        <v>6.8046671595255695E-2</v>
      </c>
      <c r="F769" s="60">
        <v>37062</v>
      </c>
      <c r="G769" s="60">
        <f t="shared" si="89"/>
        <v>2521.9457426633667</v>
      </c>
      <c r="H769" s="61">
        <v>0.3054</v>
      </c>
      <c r="I769" s="62">
        <f t="shared" si="90"/>
        <v>770.20222980939218</v>
      </c>
      <c r="J769" s="62">
        <v>14817.812530584039</v>
      </c>
      <c r="K769" s="63">
        <f t="shared" si="91"/>
        <v>5.197813295448913E-2</v>
      </c>
      <c r="L769" s="61">
        <v>0.52709680533827241</v>
      </c>
      <c r="M769" s="60">
        <f t="shared" si="92"/>
        <v>19535.261799447053</v>
      </c>
      <c r="N769" s="60">
        <f t="shared" si="93"/>
        <v>1015.4064351124115</v>
      </c>
      <c r="O769" s="61">
        <f t="shared" si="94"/>
        <v>0.40262818423685237</v>
      </c>
      <c r="P769" s="56">
        <f t="shared" si="95"/>
        <v>9.7228184236852366E-2</v>
      </c>
    </row>
    <row r="770" spans="1:16">
      <c r="A770" s="56" t="s">
        <v>1754</v>
      </c>
      <c r="B770" s="57" t="s">
        <v>2158</v>
      </c>
      <c r="C770" s="58">
        <v>3626</v>
      </c>
      <c r="D770" s="59">
        <v>31111</v>
      </c>
      <c r="E770" s="56">
        <f t="shared" ref="E770:E833" si="96">C770/D770</f>
        <v>0.11655041625148661</v>
      </c>
      <c r="F770" s="60">
        <v>37062</v>
      </c>
      <c r="G770" s="60">
        <f t="shared" ref="G770:G833" si="97">E770*F770</f>
        <v>4319.5915271125969</v>
      </c>
      <c r="H770" s="61">
        <v>0.64560000000000006</v>
      </c>
      <c r="I770" s="62">
        <f t="shared" ref="I770:I833" si="98">G770*H770</f>
        <v>2788.7282899038928</v>
      </c>
      <c r="J770" s="62">
        <v>14817.812530584039</v>
      </c>
      <c r="K770" s="63">
        <f t="shared" ref="K770:K833" si="99">I770/J770</f>
        <v>0.18820107786813633</v>
      </c>
      <c r="L770" s="61">
        <v>0.52709680533827241</v>
      </c>
      <c r="M770" s="60">
        <f t="shared" ref="M770:M833" si="100">L770*F770</f>
        <v>19535.261799447053</v>
      </c>
      <c r="N770" s="60">
        <f t="shared" ref="N770:N833" si="101">M770*K770</f>
        <v>3676.5573270921641</v>
      </c>
      <c r="O770" s="61">
        <f t="shared" ref="O770:O833" si="102">N770/G770</f>
        <v>0.85113541500757017</v>
      </c>
      <c r="P770" s="56">
        <f t="shared" ref="P770:P833" si="103">O770-H770</f>
        <v>0.20553541500757011</v>
      </c>
    </row>
    <row r="771" spans="1:16">
      <c r="A771" s="56" t="s">
        <v>311</v>
      </c>
      <c r="B771" s="57" t="s">
        <v>796</v>
      </c>
      <c r="C771" s="58">
        <v>35988</v>
      </c>
      <c r="D771" s="59">
        <v>138798</v>
      </c>
      <c r="E771" s="56">
        <f t="shared" si="96"/>
        <v>0.25928327497514375</v>
      </c>
      <c r="F771" s="60">
        <v>162908</v>
      </c>
      <c r="G771" s="60">
        <f t="shared" si="97"/>
        <v>42239.319759650716</v>
      </c>
      <c r="H771" s="61">
        <v>0.28670000000000001</v>
      </c>
      <c r="I771" s="62">
        <f t="shared" si="98"/>
        <v>12110.01297509186</v>
      </c>
      <c r="J771" s="62">
        <v>47673.498622066603</v>
      </c>
      <c r="K771" s="63">
        <f t="shared" si="99"/>
        <v>0.25401980817674885</v>
      </c>
      <c r="L771" s="61">
        <v>0.41569210382481603</v>
      </c>
      <c r="M771" s="60">
        <f t="shared" si="100"/>
        <v>67719.569249893131</v>
      </c>
      <c r="N771" s="60">
        <f t="shared" si="101"/>
        <v>17202.111990669913</v>
      </c>
      <c r="O771" s="61">
        <f t="shared" si="102"/>
        <v>0.4072535279581444</v>
      </c>
      <c r="P771" s="56">
        <f t="shared" si="103"/>
        <v>0.12055352795814439</v>
      </c>
    </row>
    <row r="772" spans="1:16">
      <c r="A772" s="56" t="s">
        <v>311</v>
      </c>
      <c r="B772" s="57" t="s">
        <v>1794</v>
      </c>
      <c r="C772" s="58">
        <v>5504</v>
      </c>
      <c r="D772" s="59">
        <v>138798</v>
      </c>
      <c r="E772" s="56">
        <f t="shared" si="96"/>
        <v>3.9654750068444787E-2</v>
      </c>
      <c r="F772" s="60">
        <v>162908</v>
      </c>
      <c r="G772" s="60">
        <f t="shared" si="97"/>
        <v>6460.076024150203</v>
      </c>
      <c r="H772" s="61">
        <v>0.20519999999999999</v>
      </c>
      <c r="I772" s="62">
        <f t="shared" si="98"/>
        <v>1325.6076001556216</v>
      </c>
      <c r="J772" s="62">
        <v>47673.498622066603</v>
      </c>
      <c r="K772" s="63">
        <f t="shared" si="99"/>
        <v>2.7805964287715156E-2</v>
      </c>
      <c r="L772" s="61">
        <v>0.41569210382481603</v>
      </c>
      <c r="M772" s="60">
        <f t="shared" si="100"/>
        <v>67719.569249893131</v>
      </c>
      <c r="N772" s="60">
        <f t="shared" si="101"/>
        <v>1883.0079241419819</v>
      </c>
      <c r="O772" s="61">
        <f t="shared" si="102"/>
        <v>0.29148386444719648</v>
      </c>
      <c r="P772" s="56">
        <f t="shared" si="103"/>
        <v>8.628386444719649E-2</v>
      </c>
    </row>
    <row r="773" spans="1:16">
      <c r="A773" s="56" t="s">
        <v>311</v>
      </c>
      <c r="B773" s="57" t="s">
        <v>313</v>
      </c>
      <c r="C773" s="58">
        <v>62612</v>
      </c>
      <c r="D773" s="59">
        <v>138798</v>
      </c>
      <c r="E773" s="56">
        <f t="shared" si="96"/>
        <v>0.45110160088762086</v>
      </c>
      <c r="F773" s="60">
        <v>162908</v>
      </c>
      <c r="G773" s="60">
        <f t="shared" si="97"/>
        <v>73488.059597400541</v>
      </c>
      <c r="H773" s="61">
        <v>0.3135</v>
      </c>
      <c r="I773" s="62">
        <f t="shared" si="98"/>
        <v>23038.506683785068</v>
      </c>
      <c r="J773" s="62">
        <v>47673.498622066603</v>
      </c>
      <c r="K773" s="63">
        <f t="shared" si="99"/>
        <v>0.48325605104889968</v>
      </c>
      <c r="L773" s="61">
        <v>0.41569210382481603</v>
      </c>
      <c r="M773" s="60">
        <f t="shared" si="100"/>
        <v>67719.569249893131</v>
      </c>
      <c r="N773" s="60">
        <f t="shared" si="101"/>
        <v>32725.891614435852</v>
      </c>
      <c r="O773" s="61">
        <f t="shared" si="102"/>
        <v>0.44532257068321679</v>
      </c>
      <c r="P773" s="56">
        <f t="shared" si="103"/>
        <v>0.13182257068321679</v>
      </c>
    </row>
    <row r="774" spans="1:16">
      <c r="A774" s="56" t="s">
        <v>311</v>
      </c>
      <c r="B774" s="57" t="s">
        <v>910</v>
      </c>
      <c r="C774" s="58">
        <v>28942</v>
      </c>
      <c r="D774" s="59">
        <v>138798</v>
      </c>
      <c r="E774" s="56">
        <f t="shared" si="96"/>
        <v>0.2085188547385409</v>
      </c>
      <c r="F774" s="60">
        <v>162908</v>
      </c>
      <c r="G774" s="60">
        <f t="shared" si="97"/>
        <v>33969.38958774622</v>
      </c>
      <c r="H774" s="61">
        <v>0.29020000000000001</v>
      </c>
      <c r="I774" s="62">
        <f t="shared" si="98"/>
        <v>9857.916858363953</v>
      </c>
      <c r="J774" s="62">
        <v>47673.498622066603</v>
      </c>
      <c r="K774" s="63">
        <f t="shared" si="99"/>
        <v>0.20677980729950088</v>
      </c>
      <c r="L774" s="61">
        <v>0.41569210382481603</v>
      </c>
      <c r="M774" s="60">
        <f t="shared" si="100"/>
        <v>67719.569249893131</v>
      </c>
      <c r="N774" s="60">
        <f t="shared" si="101"/>
        <v>14003.039479898107</v>
      </c>
      <c r="O774" s="61">
        <f t="shared" si="102"/>
        <v>0.41222523129910538</v>
      </c>
      <c r="P774" s="56">
        <f t="shared" si="103"/>
        <v>0.12202523129910536</v>
      </c>
    </row>
    <row r="775" spans="1:16">
      <c r="A775" s="56" t="s">
        <v>311</v>
      </c>
      <c r="B775" s="57" t="s">
        <v>1830</v>
      </c>
      <c r="C775" s="58">
        <v>5752</v>
      </c>
      <c r="D775" s="59">
        <v>138798</v>
      </c>
      <c r="E775" s="56">
        <f t="shared" si="96"/>
        <v>4.1441519330249713E-2</v>
      </c>
      <c r="F775" s="60">
        <v>162908</v>
      </c>
      <c r="G775" s="60">
        <f t="shared" si="97"/>
        <v>6751.1550310523198</v>
      </c>
      <c r="H775" s="61">
        <v>0.19870000000000002</v>
      </c>
      <c r="I775" s="62">
        <f t="shared" si="98"/>
        <v>1341.454504670096</v>
      </c>
      <c r="J775" s="62">
        <v>47673.498622066603</v>
      </c>
      <c r="K775" s="63">
        <f t="shared" si="99"/>
        <v>2.8138369187135297E-2</v>
      </c>
      <c r="L775" s="61">
        <v>0.41569210382481603</v>
      </c>
      <c r="M775" s="60">
        <f t="shared" si="100"/>
        <v>67719.569249893131</v>
      </c>
      <c r="N775" s="60">
        <f t="shared" si="101"/>
        <v>1905.5182407472678</v>
      </c>
      <c r="O775" s="61">
        <f t="shared" si="102"/>
        <v>0.28225070109969758</v>
      </c>
      <c r="P775" s="56">
        <f t="shared" si="103"/>
        <v>8.3550701099697561E-2</v>
      </c>
    </row>
    <row r="776" spans="1:16">
      <c r="A776" s="56" t="s">
        <v>852</v>
      </c>
      <c r="B776" s="57" t="s">
        <v>854</v>
      </c>
      <c r="C776" s="58">
        <v>21871</v>
      </c>
      <c r="D776" s="59">
        <v>21871</v>
      </c>
      <c r="E776" s="56">
        <f t="shared" si="96"/>
        <v>1</v>
      </c>
      <c r="F776" s="60">
        <v>26131</v>
      </c>
      <c r="G776" s="60">
        <f t="shared" si="97"/>
        <v>26131</v>
      </c>
      <c r="H776" s="61">
        <v>0.28079999999999999</v>
      </c>
      <c r="I776" s="62">
        <f t="shared" si="98"/>
        <v>7337.5847999999996</v>
      </c>
      <c r="J776" s="62">
        <v>7337.5847999999996</v>
      </c>
      <c r="K776" s="63">
        <f t="shared" si="99"/>
        <v>1</v>
      </c>
      <c r="L776" s="61">
        <v>0.45136334425831759</v>
      </c>
      <c r="M776" s="60">
        <f t="shared" si="100"/>
        <v>11794.575548814097</v>
      </c>
      <c r="N776" s="60">
        <f t="shared" si="101"/>
        <v>11794.575548814097</v>
      </c>
      <c r="O776" s="61">
        <f t="shared" si="102"/>
        <v>0.45136334425831759</v>
      </c>
      <c r="P776" s="56">
        <f t="shared" si="103"/>
        <v>0.1705633442583176</v>
      </c>
    </row>
    <row r="777" spans="1:16">
      <c r="A777" s="56" t="s">
        <v>1112</v>
      </c>
      <c r="B777" s="57" t="s">
        <v>1114</v>
      </c>
      <c r="C777" s="58">
        <v>11030</v>
      </c>
      <c r="D777" s="59">
        <v>20915</v>
      </c>
      <c r="E777" s="56">
        <f t="shared" si="96"/>
        <v>0.52737269901984218</v>
      </c>
      <c r="F777" s="60">
        <v>25101</v>
      </c>
      <c r="G777" s="60">
        <f t="shared" si="97"/>
        <v>13237.582118097058</v>
      </c>
      <c r="H777" s="61">
        <v>0.27729999999999999</v>
      </c>
      <c r="I777" s="62">
        <f t="shared" si="98"/>
        <v>3670.7815213483141</v>
      </c>
      <c r="J777" s="62">
        <v>7945.1598228639723</v>
      </c>
      <c r="K777" s="63">
        <f t="shared" si="99"/>
        <v>0.46201481193428234</v>
      </c>
      <c r="L777" s="61">
        <v>0.49942527001621778</v>
      </c>
      <c r="M777" s="60">
        <f t="shared" si="100"/>
        <v>12536.073702677082</v>
      </c>
      <c r="N777" s="60">
        <f t="shared" si="101"/>
        <v>5791.8517341366542</v>
      </c>
      <c r="O777" s="61">
        <f t="shared" si="102"/>
        <v>0.43753093899365741</v>
      </c>
      <c r="P777" s="56">
        <f t="shared" si="103"/>
        <v>0.16023093899365742</v>
      </c>
    </row>
    <row r="778" spans="1:16">
      <c r="A778" s="56" t="s">
        <v>1112</v>
      </c>
      <c r="B778" s="57" t="s">
        <v>2404</v>
      </c>
      <c r="C778" s="58">
        <v>3972</v>
      </c>
      <c r="D778" s="59">
        <v>20915</v>
      </c>
      <c r="E778" s="56">
        <f t="shared" si="96"/>
        <v>0.18991154673679178</v>
      </c>
      <c r="F778" s="60">
        <v>25101</v>
      </c>
      <c r="G778" s="60">
        <f t="shared" si="97"/>
        <v>4766.9697346402108</v>
      </c>
      <c r="H778" s="61">
        <v>0.314</v>
      </c>
      <c r="I778" s="62">
        <f t="shared" si="98"/>
        <v>1496.8284966770261</v>
      </c>
      <c r="J778" s="62">
        <v>7945.1598228639723</v>
      </c>
      <c r="K778" s="63">
        <f t="shared" si="99"/>
        <v>0.18839501407757309</v>
      </c>
      <c r="L778" s="61">
        <v>0.49942527001621778</v>
      </c>
      <c r="M778" s="60">
        <f t="shared" si="100"/>
        <v>12536.073702677082</v>
      </c>
      <c r="N778" s="60">
        <f t="shared" si="101"/>
        <v>2361.7337816933427</v>
      </c>
      <c r="O778" s="61">
        <f t="shared" si="102"/>
        <v>0.49543712529393596</v>
      </c>
      <c r="P778" s="56">
        <f t="shared" si="103"/>
        <v>0.18143712529393596</v>
      </c>
    </row>
    <row r="779" spans="1:16">
      <c r="A779" s="56" t="s">
        <v>1112</v>
      </c>
      <c r="B779" s="57" t="s">
        <v>1603</v>
      </c>
      <c r="C779" s="58">
        <v>5913</v>
      </c>
      <c r="D779" s="59">
        <v>20915</v>
      </c>
      <c r="E779" s="56">
        <f t="shared" si="96"/>
        <v>0.28271575424336598</v>
      </c>
      <c r="F779" s="60">
        <v>25101</v>
      </c>
      <c r="G779" s="60">
        <f t="shared" si="97"/>
        <v>7096.4481472627294</v>
      </c>
      <c r="H779" s="61">
        <v>0.39140000000000003</v>
      </c>
      <c r="I779" s="62">
        <f t="shared" si="98"/>
        <v>2777.5498048386326</v>
      </c>
      <c r="J779" s="62">
        <v>7945.1598228639723</v>
      </c>
      <c r="K779" s="63">
        <f t="shared" si="99"/>
        <v>0.34959017398814463</v>
      </c>
      <c r="L779" s="61">
        <v>0.49942527001621778</v>
      </c>
      <c r="M779" s="60">
        <f t="shared" si="100"/>
        <v>12536.073702677082</v>
      </c>
      <c r="N779" s="60">
        <f t="shared" si="101"/>
        <v>4382.4881868470857</v>
      </c>
      <c r="O779" s="61">
        <f t="shared" si="102"/>
        <v>0.61756079885365145</v>
      </c>
      <c r="P779" s="56">
        <f t="shared" si="103"/>
        <v>0.22616079885365142</v>
      </c>
    </row>
    <row r="780" spans="1:16">
      <c r="A780" s="56" t="s">
        <v>1018</v>
      </c>
      <c r="B780" s="57" t="s">
        <v>1020</v>
      </c>
      <c r="C780" s="58">
        <v>19768</v>
      </c>
      <c r="D780" s="59">
        <v>34936</v>
      </c>
      <c r="E780" s="56">
        <f t="shared" si="96"/>
        <v>0.56583466910922831</v>
      </c>
      <c r="F780" s="60">
        <v>41850</v>
      </c>
      <c r="G780" s="60">
        <f t="shared" si="97"/>
        <v>23680.180902221204</v>
      </c>
      <c r="H780" s="61">
        <v>0.25140000000000001</v>
      </c>
      <c r="I780" s="62">
        <f t="shared" si="98"/>
        <v>5953.1974788184107</v>
      </c>
      <c r="J780" s="62">
        <v>11155.783055873599</v>
      </c>
      <c r="K780" s="63">
        <f t="shared" si="99"/>
        <v>0.53364227764217864</v>
      </c>
      <c r="L780" s="61">
        <v>0.45218839471084188</v>
      </c>
      <c r="M780" s="60">
        <f t="shared" si="100"/>
        <v>18924.084318648733</v>
      </c>
      <c r="N780" s="60">
        <f t="shared" si="101"/>
        <v>10098.691458096346</v>
      </c>
      <c r="O780" s="61">
        <f t="shared" si="102"/>
        <v>0.42646175296528616</v>
      </c>
      <c r="P780" s="56">
        <f t="shared" si="103"/>
        <v>0.17506175296528614</v>
      </c>
    </row>
    <row r="781" spans="1:16">
      <c r="A781" s="56" t="s">
        <v>1018</v>
      </c>
      <c r="B781" s="57" t="s">
        <v>1298</v>
      </c>
      <c r="C781" s="58">
        <v>8214</v>
      </c>
      <c r="D781" s="59">
        <v>34936</v>
      </c>
      <c r="E781" s="56">
        <f t="shared" si="96"/>
        <v>0.23511564002747881</v>
      </c>
      <c r="F781" s="60">
        <v>41850</v>
      </c>
      <c r="G781" s="60">
        <f t="shared" si="97"/>
        <v>9839.5895351499876</v>
      </c>
      <c r="H781" s="61">
        <v>0.3518</v>
      </c>
      <c r="I781" s="62">
        <f t="shared" si="98"/>
        <v>3461.5675984657655</v>
      </c>
      <c r="J781" s="62">
        <v>11155.783055873599</v>
      </c>
      <c r="K781" s="63">
        <f t="shared" si="99"/>
        <v>0.31029355636700245</v>
      </c>
      <c r="L781" s="61">
        <v>0.45218839471084188</v>
      </c>
      <c r="M781" s="60">
        <f t="shared" si="100"/>
        <v>18924.084318648733</v>
      </c>
      <c r="N781" s="60">
        <f t="shared" si="101"/>
        <v>5872.0214242225375</v>
      </c>
      <c r="O781" s="61">
        <f t="shared" si="102"/>
        <v>0.59677503855683234</v>
      </c>
      <c r="P781" s="56">
        <f t="shared" si="103"/>
        <v>0.24497503855683234</v>
      </c>
    </row>
    <row r="782" spans="1:16">
      <c r="A782" s="56" t="s">
        <v>1018</v>
      </c>
      <c r="B782" s="57" t="s">
        <v>2227</v>
      </c>
      <c r="C782" s="58">
        <v>6954</v>
      </c>
      <c r="D782" s="59">
        <v>34936</v>
      </c>
      <c r="E782" s="56">
        <f t="shared" si="96"/>
        <v>0.19904969086329288</v>
      </c>
      <c r="F782" s="60">
        <v>41850</v>
      </c>
      <c r="G782" s="60">
        <f t="shared" si="97"/>
        <v>8330.2295626288069</v>
      </c>
      <c r="H782" s="61">
        <v>0.20899999999999999</v>
      </c>
      <c r="I782" s="62">
        <f t="shared" si="98"/>
        <v>1741.0179785894206</v>
      </c>
      <c r="J782" s="62">
        <v>11155.783055873599</v>
      </c>
      <c r="K782" s="63">
        <f t="shared" si="99"/>
        <v>0.15606416599081877</v>
      </c>
      <c r="L782" s="61">
        <v>0.45218839471084188</v>
      </c>
      <c r="M782" s="60">
        <f t="shared" si="100"/>
        <v>18924.084318648733</v>
      </c>
      <c r="N782" s="60">
        <f t="shared" si="101"/>
        <v>2953.3714363298463</v>
      </c>
      <c r="O782" s="61">
        <f t="shared" si="102"/>
        <v>0.35453662040471284</v>
      </c>
      <c r="P782" s="56">
        <f t="shared" si="103"/>
        <v>0.14553662040471285</v>
      </c>
    </row>
    <row r="783" spans="1:16">
      <c r="A783" s="56" t="s">
        <v>1382</v>
      </c>
      <c r="B783" s="57" t="s">
        <v>1384</v>
      </c>
      <c r="C783" s="58">
        <v>8230</v>
      </c>
      <c r="D783" s="59">
        <v>9586</v>
      </c>
      <c r="E783" s="56">
        <f t="shared" si="96"/>
        <v>0.85854370957646564</v>
      </c>
      <c r="F783" s="60">
        <v>11372</v>
      </c>
      <c r="G783" s="60">
        <f t="shared" si="97"/>
        <v>9763.3590653035681</v>
      </c>
      <c r="H783" s="61">
        <v>0.26539999999999997</v>
      </c>
      <c r="I783" s="62">
        <f t="shared" si="98"/>
        <v>2591.1954959315667</v>
      </c>
      <c r="J783" s="62">
        <v>3072.1791354058</v>
      </c>
      <c r="K783" s="63">
        <f t="shared" si="99"/>
        <v>0.8434389342955092</v>
      </c>
      <c r="L783" s="61">
        <v>0.45175347667977656</v>
      </c>
      <c r="M783" s="60">
        <f t="shared" si="100"/>
        <v>5137.3405368024187</v>
      </c>
      <c r="N783" s="60">
        <f t="shared" si="101"/>
        <v>4333.0330274737507</v>
      </c>
      <c r="O783" s="61">
        <f t="shared" si="102"/>
        <v>0.44380555897736262</v>
      </c>
      <c r="P783" s="56">
        <f t="shared" si="103"/>
        <v>0.17840555897736265</v>
      </c>
    </row>
    <row r="784" spans="1:16">
      <c r="A784" s="56" t="s">
        <v>1382</v>
      </c>
      <c r="B784" s="57" t="s">
        <v>2568</v>
      </c>
      <c r="C784" s="58">
        <v>1356</v>
      </c>
      <c r="D784" s="59">
        <v>9586</v>
      </c>
      <c r="E784" s="56">
        <f t="shared" si="96"/>
        <v>0.14145629042353433</v>
      </c>
      <c r="F784" s="60">
        <v>11372</v>
      </c>
      <c r="G784" s="60">
        <f t="shared" si="97"/>
        <v>1608.6409346964324</v>
      </c>
      <c r="H784" s="61">
        <v>0.29899999999999999</v>
      </c>
      <c r="I784" s="62">
        <f t="shared" si="98"/>
        <v>480.98363947423326</v>
      </c>
      <c r="J784" s="62">
        <v>3072.1791354058</v>
      </c>
      <c r="K784" s="63">
        <f t="shared" si="99"/>
        <v>0.15656106570449083</v>
      </c>
      <c r="L784" s="61">
        <v>0.45175347667977656</v>
      </c>
      <c r="M784" s="60">
        <f t="shared" si="100"/>
        <v>5137.3405368024187</v>
      </c>
      <c r="N784" s="60">
        <f t="shared" si="101"/>
        <v>804.30750932866761</v>
      </c>
      <c r="O784" s="61">
        <f t="shared" si="102"/>
        <v>0.4999919447408871</v>
      </c>
      <c r="P784" s="56">
        <f t="shared" si="103"/>
        <v>0.20099194474088711</v>
      </c>
    </row>
    <row r="785" spans="1:16">
      <c r="A785" s="56" t="s">
        <v>1618</v>
      </c>
      <c r="B785" s="57" t="s">
        <v>1910</v>
      </c>
      <c r="C785" s="58">
        <v>11405</v>
      </c>
      <c r="D785" s="59">
        <v>22338</v>
      </c>
      <c r="E785" s="56">
        <f t="shared" si="96"/>
        <v>0.51056495657623779</v>
      </c>
      <c r="F785" s="60">
        <v>28588</v>
      </c>
      <c r="G785" s="60">
        <f t="shared" si="97"/>
        <v>14596.030978601486</v>
      </c>
      <c r="H785" s="61">
        <v>0.28900000000000003</v>
      </c>
      <c r="I785" s="62">
        <f t="shared" si="98"/>
        <v>4218.2529528158302</v>
      </c>
      <c r="J785" s="62">
        <v>8481.8627679469973</v>
      </c>
      <c r="K785" s="63">
        <f t="shared" si="99"/>
        <v>0.4973262440364668</v>
      </c>
      <c r="L785" s="61">
        <v>0.46962890632728849</v>
      </c>
      <c r="M785" s="60">
        <f t="shared" si="100"/>
        <v>13425.751174084524</v>
      </c>
      <c r="N785" s="60">
        <f t="shared" si="101"/>
        <v>6676.9784047756402</v>
      </c>
      <c r="O785" s="61">
        <f t="shared" si="102"/>
        <v>0.4574516465855975</v>
      </c>
      <c r="P785" s="56">
        <f t="shared" si="103"/>
        <v>0.16845164658559747</v>
      </c>
    </row>
    <row r="786" spans="1:16">
      <c r="A786" s="56" t="s">
        <v>1618</v>
      </c>
      <c r="B786" s="57" t="s">
        <v>1620</v>
      </c>
      <c r="C786" s="58">
        <v>4237</v>
      </c>
      <c r="D786" s="59">
        <v>22338</v>
      </c>
      <c r="E786" s="56">
        <f t="shared" si="96"/>
        <v>0.18967678395559137</v>
      </c>
      <c r="F786" s="60">
        <v>28588</v>
      </c>
      <c r="G786" s="60">
        <f t="shared" si="97"/>
        <v>5422.4798997224461</v>
      </c>
      <c r="H786" s="61">
        <v>0.3135</v>
      </c>
      <c r="I786" s="62">
        <f t="shared" si="98"/>
        <v>1699.9474485629869</v>
      </c>
      <c r="J786" s="62">
        <v>8481.8627679469973</v>
      </c>
      <c r="K786" s="63">
        <f t="shared" si="99"/>
        <v>0.20042147521970019</v>
      </c>
      <c r="L786" s="61">
        <v>0.46962890632728849</v>
      </c>
      <c r="M786" s="60">
        <f t="shared" si="100"/>
        <v>13425.751174084524</v>
      </c>
      <c r="N786" s="60">
        <f t="shared" si="101"/>
        <v>2690.8088562426419</v>
      </c>
      <c r="O786" s="61">
        <f t="shared" si="102"/>
        <v>0.4962321494968332</v>
      </c>
      <c r="P786" s="56">
        <f t="shared" si="103"/>
        <v>0.1827321494968332</v>
      </c>
    </row>
    <row r="787" spans="1:16">
      <c r="A787" s="56" t="s">
        <v>1618</v>
      </c>
      <c r="B787" s="57" t="s">
        <v>2542</v>
      </c>
      <c r="C787" s="58">
        <v>2221</v>
      </c>
      <c r="D787" s="59">
        <v>22338</v>
      </c>
      <c r="E787" s="56">
        <f t="shared" si="96"/>
        <v>9.9426985406034563E-2</v>
      </c>
      <c r="F787" s="60">
        <v>28588</v>
      </c>
      <c r="G787" s="60">
        <f t="shared" si="97"/>
        <v>2842.4186587877161</v>
      </c>
      <c r="H787" s="61">
        <v>0.2928</v>
      </c>
      <c r="I787" s="62">
        <f t="shared" si="98"/>
        <v>832.26018329304327</v>
      </c>
      <c r="J787" s="62">
        <v>8481.8627679469973</v>
      </c>
      <c r="K787" s="63">
        <f t="shared" si="99"/>
        <v>9.8122335395257596E-2</v>
      </c>
      <c r="L787" s="61">
        <v>0.46962890632728849</v>
      </c>
      <c r="M787" s="60">
        <f t="shared" si="100"/>
        <v>13425.751174084524</v>
      </c>
      <c r="N787" s="60">
        <f t="shared" si="101"/>
        <v>1317.3660596367952</v>
      </c>
      <c r="O787" s="61">
        <f t="shared" si="102"/>
        <v>0.46346658173101363</v>
      </c>
      <c r="P787" s="56">
        <f t="shared" si="103"/>
        <v>0.17066658173101362</v>
      </c>
    </row>
    <row r="788" spans="1:16">
      <c r="A788" s="56" t="s">
        <v>1618</v>
      </c>
      <c r="B788" s="57" t="s">
        <v>2463</v>
      </c>
      <c r="C788" s="58">
        <v>2300</v>
      </c>
      <c r="D788" s="59">
        <v>22338</v>
      </c>
      <c r="E788" s="56">
        <f t="shared" si="96"/>
        <v>0.10296355985316501</v>
      </c>
      <c r="F788" s="60">
        <v>28588</v>
      </c>
      <c r="G788" s="60">
        <f t="shared" si="97"/>
        <v>2943.5222490822812</v>
      </c>
      <c r="H788" s="61">
        <v>0.32560000000000006</v>
      </c>
      <c r="I788" s="62">
        <f t="shared" si="98"/>
        <v>958.41084430119088</v>
      </c>
      <c r="J788" s="62">
        <v>8481.8627679469973</v>
      </c>
      <c r="K788" s="63">
        <f t="shared" si="99"/>
        <v>0.11299532549890223</v>
      </c>
      <c r="L788" s="61">
        <v>0.46962890632728849</v>
      </c>
      <c r="M788" s="60">
        <f t="shared" si="100"/>
        <v>13425.751174084524</v>
      </c>
      <c r="N788" s="60">
        <f t="shared" si="101"/>
        <v>1517.0471239829496</v>
      </c>
      <c r="O788" s="61">
        <f t="shared" si="102"/>
        <v>0.51538496930197419</v>
      </c>
      <c r="P788" s="56">
        <f t="shared" si="103"/>
        <v>0.18978496930197414</v>
      </c>
    </row>
    <row r="789" spans="1:16">
      <c r="A789" s="56" t="s">
        <v>1618</v>
      </c>
      <c r="B789" s="57" t="s">
        <v>2520</v>
      </c>
      <c r="C789" s="58">
        <v>2175</v>
      </c>
      <c r="D789" s="59">
        <v>22338</v>
      </c>
      <c r="E789" s="56">
        <f t="shared" si="96"/>
        <v>9.7367714208971265E-2</v>
      </c>
      <c r="F789" s="60">
        <v>28588</v>
      </c>
      <c r="G789" s="60">
        <f t="shared" si="97"/>
        <v>2783.5482138060706</v>
      </c>
      <c r="H789" s="61">
        <v>0.2777</v>
      </c>
      <c r="I789" s="62">
        <f t="shared" si="98"/>
        <v>772.99133897394586</v>
      </c>
      <c r="J789" s="62">
        <v>8481.8627679469973</v>
      </c>
      <c r="K789" s="63">
        <f t="shared" si="99"/>
        <v>9.1134619849673124E-2</v>
      </c>
      <c r="L789" s="61">
        <v>0.46962890632728849</v>
      </c>
      <c r="M789" s="60">
        <f t="shared" si="100"/>
        <v>13425.751174084524</v>
      </c>
      <c r="N789" s="60">
        <f t="shared" si="101"/>
        <v>1223.5507294464958</v>
      </c>
      <c r="O789" s="61">
        <f t="shared" si="102"/>
        <v>0.4395651289163337</v>
      </c>
      <c r="P789" s="56">
        <f t="shared" si="103"/>
        <v>0.1618651289163337</v>
      </c>
    </row>
    <row r="790" spans="1:16">
      <c r="A790" s="56" t="s">
        <v>2088</v>
      </c>
      <c r="B790" s="57" t="s">
        <v>2090</v>
      </c>
      <c r="C790" s="58">
        <v>14300</v>
      </c>
      <c r="D790" s="59">
        <v>14300</v>
      </c>
      <c r="E790" s="56">
        <f t="shared" si="96"/>
        <v>1</v>
      </c>
      <c r="F790" s="60">
        <v>16708</v>
      </c>
      <c r="G790" s="60">
        <f t="shared" si="97"/>
        <v>16708</v>
      </c>
      <c r="H790" s="61">
        <v>0.31469999999999998</v>
      </c>
      <c r="I790" s="62">
        <f t="shared" si="98"/>
        <v>5258.0075999999999</v>
      </c>
      <c r="J790" s="62">
        <v>5258.0075999999999</v>
      </c>
      <c r="K790" s="63">
        <f t="shared" si="99"/>
        <v>1</v>
      </c>
      <c r="L790" s="61">
        <v>0.47905677476729075</v>
      </c>
      <c r="M790" s="60">
        <f t="shared" si="100"/>
        <v>8004.0805928118934</v>
      </c>
      <c r="N790" s="60">
        <f t="shared" si="101"/>
        <v>8004.0805928118934</v>
      </c>
      <c r="O790" s="61">
        <f t="shared" si="102"/>
        <v>0.47905677476729075</v>
      </c>
      <c r="P790" s="56">
        <f t="shared" si="103"/>
        <v>0.16435677476729077</v>
      </c>
    </row>
    <row r="791" spans="1:16">
      <c r="A791" s="56" t="s">
        <v>1036</v>
      </c>
      <c r="B791" s="57" t="s">
        <v>1038</v>
      </c>
      <c r="C791" s="58">
        <v>21439</v>
      </c>
      <c r="D791" s="59">
        <v>53889</v>
      </c>
      <c r="E791" s="56">
        <f t="shared" si="96"/>
        <v>0.39783629312104513</v>
      </c>
      <c r="F791" s="60">
        <v>63421</v>
      </c>
      <c r="G791" s="60">
        <f t="shared" si="97"/>
        <v>25231.175546029805</v>
      </c>
      <c r="H791" s="61">
        <v>0.25989999999999996</v>
      </c>
      <c r="I791" s="62">
        <f t="shared" si="98"/>
        <v>6557.5825244131456</v>
      </c>
      <c r="J791" s="62">
        <v>21353.472214713576</v>
      </c>
      <c r="K791" s="63">
        <f t="shared" si="99"/>
        <v>0.30709677838223676</v>
      </c>
      <c r="L791" s="61">
        <v>0.49422914406612262</v>
      </c>
      <c r="M791" s="60">
        <f t="shared" si="100"/>
        <v>31344.506545817563</v>
      </c>
      <c r="N791" s="60">
        <f t="shared" si="101"/>
        <v>9625.796980201505</v>
      </c>
      <c r="O791" s="61">
        <f t="shared" si="102"/>
        <v>0.38150410244029043</v>
      </c>
      <c r="P791" s="56">
        <f t="shared" si="103"/>
        <v>0.12160410244029046</v>
      </c>
    </row>
    <row r="792" spans="1:16">
      <c r="A792" s="56" t="s">
        <v>1036</v>
      </c>
      <c r="B792" s="57" t="s">
        <v>1697</v>
      </c>
      <c r="C792" s="58">
        <v>5488</v>
      </c>
      <c r="D792" s="59">
        <v>53889</v>
      </c>
      <c r="E792" s="56">
        <f t="shared" si="96"/>
        <v>0.10183896528048396</v>
      </c>
      <c r="F792" s="60">
        <v>63421</v>
      </c>
      <c r="G792" s="60">
        <f t="shared" si="97"/>
        <v>6458.7290170535734</v>
      </c>
      <c r="H792" s="61">
        <v>0.27289999999999998</v>
      </c>
      <c r="I792" s="62">
        <f t="shared" si="98"/>
        <v>1762.58714875392</v>
      </c>
      <c r="J792" s="62">
        <v>21353.472214713576</v>
      </c>
      <c r="K792" s="63">
        <f t="shared" si="99"/>
        <v>8.254335084386942E-2</v>
      </c>
      <c r="L792" s="61">
        <v>0.49422914406612262</v>
      </c>
      <c r="M792" s="60">
        <f t="shared" si="100"/>
        <v>31344.506545817563</v>
      </c>
      <c r="N792" s="60">
        <f t="shared" si="101"/>
        <v>2587.2806008393809</v>
      </c>
      <c r="O792" s="61">
        <f t="shared" si="102"/>
        <v>0.40058664700252128</v>
      </c>
      <c r="P792" s="56">
        <f t="shared" si="103"/>
        <v>0.1276866470025213</v>
      </c>
    </row>
    <row r="793" spans="1:16">
      <c r="A793" s="56" t="s">
        <v>1036</v>
      </c>
      <c r="B793" s="57" t="s">
        <v>2191</v>
      </c>
      <c r="C793" s="58">
        <v>7310</v>
      </c>
      <c r="D793" s="59">
        <v>53889</v>
      </c>
      <c r="E793" s="56">
        <f t="shared" si="96"/>
        <v>0.13564920484700033</v>
      </c>
      <c r="F793" s="60">
        <v>63421</v>
      </c>
      <c r="G793" s="60">
        <f t="shared" si="97"/>
        <v>8603.0082206016068</v>
      </c>
      <c r="H793" s="61">
        <v>0.35139999999999999</v>
      </c>
      <c r="I793" s="62">
        <f t="shared" si="98"/>
        <v>3023.0970887194044</v>
      </c>
      <c r="J793" s="62">
        <v>21353.472214713576</v>
      </c>
      <c r="K793" s="63">
        <f t="shared" si="99"/>
        <v>0.14157402872570504</v>
      </c>
      <c r="L793" s="61">
        <v>0.49422914406612262</v>
      </c>
      <c r="M793" s="60">
        <f t="shared" si="100"/>
        <v>31344.506545817563</v>
      </c>
      <c r="N793" s="60">
        <f t="shared" si="101"/>
        <v>4437.5680701106257</v>
      </c>
      <c r="O793" s="61">
        <f t="shared" si="102"/>
        <v>0.51581585839753008</v>
      </c>
      <c r="P793" s="56">
        <f t="shared" si="103"/>
        <v>0.16441585839753009</v>
      </c>
    </row>
    <row r="794" spans="1:16">
      <c r="A794" s="56" t="s">
        <v>1036</v>
      </c>
      <c r="B794" s="57" t="s">
        <v>1464</v>
      </c>
      <c r="C794" s="58">
        <v>6379</v>
      </c>
      <c r="D794" s="59">
        <v>53889</v>
      </c>
      <c r="E794" s="56">
        <f t="shared" si="96"/>
        <v>0.11837295180834678</v>
      </c>
      <c r="F794" s="60">
        <v>63421</v>
      </c>
      <c r="G794" s="60">
        <f t="shared" si="97"/>
        <v>7507.3309766371613</v>
      </c>
      <c r="H794" s="61">
        <v>0.41399999999999998</v>
      </c>
      <c r="I794" s="62">
        <f t="shared" si="98"/>
        <v>3108.0350243277844</v>
      </c>
      <c r="J794" s="62">
        <v>21353.472214713576</v>
      </c>
      <c r="K794" s="63">
        <f t="shared" si="99"/>
        <v>0.14555173945838176</v>
      </c>
      <c r="L794" s="61">
        <v>0.49422914406612262</v>
      </c>
      <c r="M794" s="60">
        <f t="shared" si="100"/>
        <v>31344.506545817563</v>
      </c>
      <c r="N794" s="60">
        <f t="shared" si="101"/>
        <v>4562.2474502083796</v>
      </c>
      <c r="O794" s="61">
        <f t="shared" si="102"/>
        <v>0.60770564990488751</v>
      </c>
      <c r="P794" s="56">
        <f t="shared" si="103"/>
        <v>0.19370564990488753</v>
      </c>
    </row>
    <row r="795" spans="1:16">
      <c r="A795" s="56" t="s">
        <v>1036</v>
      </c>
      <c r="B795" s="57" t="s">
        <v>1358</v>
      </c>
      <c r="C795" s="58">
        <v>6283</v>
      </c>
      <c r="D795" s="59">
        <v>53889</v>
      </c>
      <c r="E795" s="56">
        <f t="shared" si="96"/>
        <v>0.11659151218244911</v>
      </c>
      <c r="F795" s="60">
        <v>63421</v>
      </c>
      <c r="G795" s="60">
        <f t="shared" si="97"/>
        <v>7394.3502941231045</v>
      </c>
      <c r="H795" s="61">
        <v>0.51879999999999993</v>
      </c>
      <c r="I795" s="62">
        <f t="shared" si="98"/>
        <v>3836.1889325910661</v>
      </c>
      <c r="J795" s="62">
        <v>21353.472214713576</v>
      </c>
      <c r="K795" s="63">
        <f t="shared" si="99"/>
        <v>0.17965176314265865</v>
      </c>
      <c r="L795" s="61">
        <v>0.49422914406612262</v>
      </c>
      <c r="M795" s="60">
        <f t="shared" si="100"/>
        <v>31344.506545817563</v>
      </c>
      <c r="N795" s="60">
        <f t="shared" si="101"/>
        <v>5631.0958657927304</v>
      </c>
      <c r="O795" s="61">
        <f t="shared" si="102"/>
        <v>0.76154031683733237</v>
      </c>
      <c r="P795" s="56">
        <f t="shared" si="103"/>
        <v>0.24274031683733244</v>
      </c>
    </row>
    <row r="796" spans="1:16">
      <c r="A796" s="56" t="s">
        <v>1036</v>
      </c>
      <c r="B796" s="57" t="s">
        <v>1416</v>
      </c>
      <c r="C796" s="58">
        <v>6990</v>
      </c>
      <c r="D796" s="59">
        <v>53889</v>
      </c>
      <c r="E796" s="56">
        <f t="shared" si="96"/>
        <v>0.12971107276067473</v>
      </c>
      <c r="F796" s="60">
        <v>63421</v>
      </c>
      <c r="G796" s="60">
        <f t="shared" si="97"/>
        <v>8226.4059455547522</v>
      </c>
      <c r="H796" s="61">
        <v>0.37269999999999998</v>
      </c>
      <c r="I796" s="62">
        <f t="shared" si="98"/>
        <v>3065.981495908256</v>
      </c>
      <c r="J796" s="62">
        <v>21353.472214713576</v>
      </c>
      <c r="K796" s="63">
        <f t="shared" si="99"/>
        <v>0.14358233944714838</v>
      </c>
      <c r="L796" s="61">
        <v>0.49422914406612262</v>
      </c>
      <c r="M796" s="60">
        <f t="shared" si="100"/>
        <v>31344.506545817563</v>
      </c>
      <c r="N796" s="60">
        <f t="shared" si="101"/>
        <v>4500.5175786649415</v>
      </c>
      <c r="O796" s="61">
        <f t="shared" si="102"/>
        <v>0.54708187371872352</v>
      </c>
      <c r="P796" s="56">
        <f t="shared" si="103"/>
        <v>0.17438187371872355</v>
      </c>
    </row>
    <row r="797" spans="1:16">
      <c r="A797" s="56" t="s">
        <v>701</v>
      </c>
      <c r="B797" s="57" t="s">
        <v>703</v>
      </c>
      <c r="C797" s="58">
        <v>32351</v>
      </c>
      <c r="D797" s="59">
        <v>58192</v>
      </c>
      <c r="E797" s="56">
        <f t="shared" si="96"/>
        <v>0.55593552378333788</v>
      </c>
      <c r="F797" s="60">
        <v>72035</v>
      </c>
      <c r="G797" s="60">
        <f t="shared" si="97"/>
        <v>40046.815455732743</v>
      </c>
      <c r="H797" s="61">
        <v>0.27650000000000002</v>
      </c>
      <c r="I797" s="62">
        <f t="shared" si="98"/>
        <v>11072.944473510104</v>
      </c>
      <c r="J797" s="62">
        <v>27051.658624914078</v>
      </c>
      <c r="K797" s="63">
        <f t="shared" si="99"/>
        <v>0.4093258985351873</v>
      </c>
      <c r="L797" s="61">
        <v>0.52752674719049242</v>
      </c>
      <c r="M797" s="60">
        <f t="shared" si="100"/>
        <v>38000.389233867121</v>
      </c>
      <c r="N797" s="60">
        <f t="shared" si="101"/>
        <v>15554.543467839518</v>
      </c>
      <c r="O797" s="61">
        <f t="shared" si="102"/>
        <v>0.3884089980895814</v>
      </c>
      <c r="P797" s="56">
        <f t="shared" si="103"/>
        <v>0.11190899808958138</v>
      </c>
    </row>
    <row r="798" spans="1:16">
      <c r="A798" s="56" t="s">
        <v>701</v>
      </c>
      <c r="B798" s="57" t="s">
        <v>926</v>
      </c>
      <c r="C798" s="58">
        <v>11232</v>
      </c>
      <c r="D798" s="59">
        <v>58192</v>
      </c>
      <c r="E798" s="56">
        <f t="shared" si="96"/>
        <v>0.1930162221611218</v>
      </c>
      <c r="F798" s="60">
        <v>72035</v>
      </c>
      <c r="G798" s="60">
        <f t="shared" si="97"/>
        <v>13903.923563376409</v>
      </c>
      <c r="H798" s="61">
        <v>0.5736</v>
      </c>
      <c r="I798" s="62">
        <f t="shared" si="98"/>
        <v>7975.290555952708</v>
      </c>
      <c r="J798" s="62">
        <v>27051.658624914078</v>
      </c>
      <c r="K798" s="63">
        <f t="shared" si="99"/>
        <v>0.29481706340207964</v>
      </c>
      <c r="L798" s="61">
        <v>0.52752674719049242</v>
      </c>
      <c r="M798" s="60">
        <f t="shared" si="100"/>
        <v>38000.389233867121</v>
      </c>
      <c r="N798" s="60">
        <f t="shared" si="101"/>
        <v>11203.163162064708</v>
      </c>
      <c r="O798" s="61">
        <f t="shared" si="102"/>
        <v>0.80575552008746421</v>
      </c>
      <c r="P798" s="56">
        <f t="shared" si="103"/>
        <v>0.23215552008746421</v>
      </c>
    </row>
    <row r="799" spans="1:16">
      <c r="A799" s="56" t="s">
        <v>701</v>
      </c>
      <c r="B799" s="57" t="s">
        <v>1956</v>
      </c>
      <c r="C799" s="58">
        <v>4998</v>
      </c>
      <c r="D799" s="59">
        <v>58192</v>
      </c>
      <c r="E799" s="56">
        <f t="shared" si="96"/>
        <v>8.5888094583447899E-2</v>
      </c>
      <c r="F799" s="60">
        <v>72035</v>
      </c>
      <c r="G799" s="60">
        <f t="shared" si="97"/>
        <v>6186.9488933186694</v>
      </c>
      <c r="H799" s="61">
        <v>0.37290000000000001</v>
      </c>
      <c r="I799" s="62">
        <f t="shared" si="98"/>
        <v>2307.1132423185318</v>
      </c>
      <c r="J799" s="62">
        <v>27051.658624914078</v>
      </c>
      <c r="K799" s="63">
        <f t="shared" si="99"/>
        <v>8.5285463427877323E-2</v>
      </c>
      <c r="L799" s="61">
        <v>0.52752674719049242</v>
      </c>
      <c r="M799" s="60">
        <f t="shared" si="100"/>
        <v>38000.389233867121</v>
      </c>
      <c r="N799" s="60">
        <f t="shared" si="101"/>
        <v>3240.8808062500775</v>
      </c>
      <c r="O799" s="61">
        <f t="shared" si="102"/>
        <v>0.52382537210707014</v>
      </c>
      <c r="P799" s="56">
        <f t="shared" si="103"/>
        <v>0.15092537210707013</v>
      </c>
    </row>
    <row r="800" spans="1:16">
      <c r="A800" s="56" t="s">
        <v>701</v>
      </c>
      <c r="B800" s="57" t="s">
        <v>2445</v>
      </c>
      <c r="C800" s="58">
        <v>2448</v>
      </c>
      <c r="D800" s="59">
        <v>58192</v>
      </c>
      <c r="E800" s="56">
        <f t="shared" si="96"/>
        <v>4.2067638163321416E-2</v>
      </c>
      <c r="F800" s="60">
        <v>72035</v>
      </c>
      <c r="G800" s="60">
        <f t="shared" si="97"/>
        <v>3030.3423150948583</v>
      </c>
      <c r="H800" s="61">
        <v>0.47320000000000001</v>
      </c>
      <c r="I800" s="62">
        <f t="shared" si="98"/>
        <v>1433.9579835028869</v>
      </c>
      <c r="J800" s="62">
        <v>27051.658624914078</v>
      </c>
      <c r="K800" s="63">
        <f t="shared" si="99"/>
        <v>5.3008135411787213E-2</v>
      </c>
      <c r="L800" s="61">
        <v>0.52752674719049242</v>
      </c>
      <c r="M800" s="60">
        <f t="shared" si="100"/>
        <v>38000.389233867121</v>
      </c>
      <c r="N800" s="60">
        <f t="shared" si="101"/>
        <v>2014.3297782094494</v>
      </c>
      <c r="O800" s="61">
        <f t="shared" si="102"/>
        <v>0.66472020938875187</v>
      </c>
      <c r="P800" s="56">
        <f t="shared" si="103"/>
        <v>0.19152020938875186</v>
      </c>
    </row>
    <row r="801" spans="1:16">
      <c r="A801" s="56" t="s">
        <v>701</v>
      </c>
      <c r="B801" s="57" t="s">
        <v>1187</v>
      </c>
      <c r="C801" s="58">
        <v>7163</v>
      </c>
      <c r="D801" s="59">
        <v>58192</v>
      </c>
      <c r="E801" s="56">
        <f t="shared" si="96"/>
        <v>0.12309252130877096</v>
      </c>
      <c r="F801" s="60">
        <v>72035</v>
      </c>
      <c r="G801" s="60">
        <f t="shared" si="97"/>
        <v>8866.9697724773159</v>
      </c>
      <c r="H801" s="61">
        <v>0.48070000000000002</v>
      </c>
      <c r="I801" s="62">
        <f t="shared" si="98"/>
        <v>4262.3523696298462</v>
      </c>
      <c r="J801" s="62">
        <v>27051.658624914078</v>
      </c>
      <c r="K801" s="63">
        <f t="shared" si="99"/>
        <v>0.15756343922306851</v>
      </c>
      <c r="L801" s="61">
        <v>0.52752674719049242</v>
      </c>
      <c r="M801" s="60">
        <f t="shared" si="100"/>
        <v>38000.389233867121</v>
      </c>
      <c r="N801" s="60">
        <f t="shared" si="101"/>
        <v>5987.4720195033688</v>
      </c>
      <c r="O801" s="61">
        <f t="shared" si="102"/>
        <v>0.67525571566604614</v>
      </c>
      <c r="P801" s="56">
        <f t="shared" si="103"/>
        <v>0.19455571566604613</v>
      </c>
    </row>
    <row r="802" spans="1:16">
      <c r="A802" s="56" t="s">
        <v>171</v>
      </c>
      <c r="B802" s="57" t="s">
        <v>173</v>
      </c>
      <c r="C802" s="58">
        <v>145438</v>
      </c>
      <c r="D802" s="59">
        <v>358919</v>
      </c>
      <c r="E802" s="56">
        <f t="shared" si="96"/>
        <v>0.40521120364204738</v>
      </c>
      <c r="F802" s="60">
        <v>444503</v>
      </c>
      <c r="G802" s="60">
        <f t="shared" si="97"/>
        <v>180117.59565250098</v>
      </c>
      <c r="H802" s="61">
        <v>0.23480000000000001</v>
      </c>
      <c r="I802" s="62">
        <f t="shared" si="98"/>
        <v>42291.611459207234</v>
      </c>
      <c r="J802" s="62">
        <v>113299.56520876689</v>
      </c>
      <c r="K802" s="63">
        <f t="shared" si="99"/>
        <v>0.37327249562944304</v>
      </c>
      <c r="L802" s="61">
        <v>0.40580642693106089</v>
      </c>
      <c r="M802" s="60">
        <f t="shared" si="100"/>
        <v>180382.17419013736</v>
      </c>
      <c r="N802" s="60">
        <f t="shared" si="101"/>
        <v>67331.704327017476</v>
      </c>
      <c r="O802" s="61">
        <f t="shared" si="102"/>
        <v>0.37382080347619029</v>
      </c>
      <c r="P802" s="56">
        <f t="shared" si="103"/>
        <v>0.13902080347619028</v>
      </c>
    </row>
    <row r="803" spans="1:16">
      <c r="A803" s="56" t="s">
        <v>171</v>
      </c>
      <c r="B803" s="57" t="s">
        <v>890</v>
      </c>
      <c r="C803" s="58">
        <v>38522</v>
      </c>
      <c r="D803" s="59">
        <v>358919</v>
      </c>
      <c r="E803" s="56">
        <f t="shared" si="96"/>
        <v>0.10732783720003677</v>
      </c>
      <c r="F803" s="60">
        <v>444503</v>
      </c>
      <c r="G803" s="60">
        <f t="shared" si="97"/>
        <v>47707.545618927943</v>
      </c>
      <c r="H803" s="61">
        <v>0.24780000000000002</v>
      </c>
      <c r="I803" s="62">
        <f t="shared" si="98"/>
        <v>11821.929804370346</v>
      </c>
      <c r="J803" s="62">
        <v>113299.56520876689</v>
      </c>
      <c r="K803" s="63">
        <f t="shared" si="99"/>
        <v>0.10434223452302877</v>
      </c>
      <c r="L803" s="61">
        <v>0.40580642693106089</v>
      </c>
      <c r="M803" s="60">
        <f t="shared" si="100"/>
        <v>180382.17419013736</v>
      </c>
      <c r="N803" s="60">
        <f t="shared" si="101"/>
        <v>18821.479123121138</v>
      </c>
      <c r="O803" s="61">
        <f t="shared" si="102"/>
        <v>0.39451786670102196</v>
      </c>
      <c r="P803" s="56">
        <f t="shared" si="103"/>
        <v>0.14671786670102194</v>
      </c>
    </row>
    <row r="804" spans="1:16">
      <c r="A804" s="56" t="s">
        <v>171</v>
      </c>
      <c r="B804" s="57" t="s">
        <v>399</v>
      </c>
      <c r="C804" s="58">
        <v>69716</v>
      </c>
      <c r="D804" s="59">
        <v>358919</v>
      </c>
      <c r="E804" s="56">
        <f t="shared" si="96"/>
        <v>0.19423881154243716</v>
      </c>
      <c r="F804" s="60">
        <v>444503</v>
      </c>
      <c r="G804" s="60">
        <f t="shared" si="97"/>
        <v>86339.734447047944</v>
      </c>
      <c r="H804" s="61">
        <v>0.23600000000000002</v>
      </c>
      <c r="I804" s="62">
        <f t="shared" si="98"/>
        <v>20376.177329503316</v>
      </c>
      <c r="J804" s="62">
        <v>113299.56520876689</v>
      </c>
      <c r="K804" s="63">
        <f t="shared" si="99"/>
        <v>0.17984338502939506</v>
      </c>
      <c r="L804" s="61">
        <v>0.40580642693106089</v>
      </c>
      <c r="M804" s="60">
        <f t="shared" si="100"/>
        <v>180382.17419013736</v>
      </c>
      <c r="N804" s="60">
        <f t="shared" si="101"/>
        <v>32440.540805316283</v>
      </c>
      <c r="O804" s="61">
        <f t="shared" si="102"/>
        <v>0.37573130162002094</v>
      </c>
      <c r="P804" s="56">
        <f t="shared" si="103"/>
        <v>0.13973130162002093</v>
      </c>
    </row>
    <row r="805" spans="1:16">
      <c r="A805" s="56" t="s">
        <v>171</v>
      </c>
      <c r="B805" s="57" t="s">
        <v>523</v>
      </c>
      <c r="C805" s="58">
        <v>63623</v>
      </c>
      <c r="D805" s="59">
        <v>358919</v>
      </c>
      <c r="E805" s="56">
        <f t="shared" si="96"/>
        <v>0.17726283646170862</v>
      </c>
      <c r="F805" s="60">
        <v>444503</v>
      </c>
      <c r="G805" s="60">
        <f t="shared" si="97"/>
        <v>78793.862595738872</v>
      </c>
      <c r="H805" s="61">
        <v>0.1678</v>
      </c>
      <c r="I805" s="62">
        <f t="shared" si="98"/>
        <v>13221.610143564983</v>
      </c>
      <c r="J805" s="62">
        <v>113299.56520876689</v>
      </c>
      <c r="K805" s="63">
        <f t="shared" si="99"/>
        <v>0.11669603602805284</v>
      </c>
      <c r="L805" s="61">
        <v>0.40580642693106089</v>
      </c>
      <c r="M805" s="60">
        <f t="shared" si="100"/>
        <v>180382.17419013736</v>
      </c>
      <c r="N805" s="60">
        <f t="shared" si="101"/>
        <v>21049.884698110774</v>
      </c>
      <c r="O805" s="61">
        <f t="shared" si="102"/>
        <v>0.26715132377898099</v>
      </c>
      <c r="P805" s="56">
        <f t="shared" si="103"/>
        <v>9.9351323778980982E-2</v>
      </c>
    </row>
    <row r="806" spans="1:16">
      <c r="A806" s="56" t="s">
        <v>171</v>
      </c>
      <c r="B806" s="57" t="s">
        <v>729</v>
      </c>
      <c r="C806" s="58">
        <v>15049</v>
      </c>
      <c r="D806" s="59">
        <v>358919</v>
      </c>
      <c r="E806" s="56">
        <f t="shared" si="96"/>
        <v>4.1928680287195721E-2</v>
      </c>
      <c r="F806" s="60">
        <v>444503</v>
      </c>
      <c r="G806" s="60">
        <f t="shared" si="97"/>
        <v>18637.424173699361</v>
      </c>
      <c r="H806" s="61">
        <v>0.53070000000000006</v>
      </c>
      <c r="I806" s="62">
        <f t="shared" si="98"/>
        <v>9890.8810089822528</v>
      </c>
      <c r="J806" s="62">
        <v>113299.56520876689</v>
      </c>
      <c r="K806" s="63">
        <f t="shared" si="99"/>
        <v>8.7298490428954587E-2</v>
      </c>
      <c r="L806" s="61">
        <v>0.40580642693106089</v>
      </c>
      <c r="M806" s="60">
        <f t="shared" si="100"/>
        <v>180382.17419013736</v>
      </c>
      <c r="N806" s="60">
        <f t="shared" si="101"/>
        <v>15747.091507091725</v>
      </c>
      <c r="O806" s="61">
        <f t="shared" si="102"/>
        <v>0.84491780410908945</v>
      </c>
      <c r="P806" s="56">
        <f t="shared" si="103"/>
        <v>0.31421780410908939</v>
      </c>
    </row>
    <row r="807" spans="1:16">
      <c r="A807" s="56" t="s">
        <v>171</v>
      </c>
      <c r="B807" s="57" t="s">
        <v>833</v>
      </c>
      <c r="C807" s="58">
        <v>16617</v>
      </c>
      <c r="D807" s="59">
        <v>358919</v>
      </c>
      <c r="E807" s="56">
        <f t="shared" si="96"/>
        <v>4.6297353999091719E-2</v>
      </c>
      <c r="F807" s="60">
        <v>444503</v>
      </c>
      <c r="G807" s="60">
        <f t="shared" si="97"/>
        <v>20579.312744658266</v>
      </c>
      <c r="H807" s="61">
        <v>0.43930000000000002</v>
      </c>
      <c r="I807" s="62">
        <f t="shared" si="98"/>
        <v>9040.492088728377</v>
      </c>
      <c r="J807" s="62">
        <v>113299.56520876689</v>
      </c>
      <c r="K807" s="63">
        <f t="shared" si="99"/>
        <v>7.9792822435551969E-2</v>
      </c>
      <c r="L807" s="61">
        <v>0.40580642693106089</v>
      </c>
      <c r="M807" s="60">
        <f t="shared" si="100"/>
        <v>180382.17419013736</v>
      </c>
      <c r="N807" s="60">
        <f t="shared" si="101"/>
        <v>14393.202795692436</v>
      </c>
      <c r="O807" s="61">
        <f t="shared" si="102"/>
        <v>0.69940152882065765</v>
      </c>
      <c r="P807" s="56">
        <f t="shared" si="103"/>
        <v>0.26010152882065762</v>
      </c>
    </row>
    <row r="808" spans="1:16">
      <c r="A808" s="56" t="s">
        <v>171</v>
      </c>
      <c r="B808" s="57" t="s">
        <v>2022</v>
      </c>
      <c r="C808" s="58">
        <v>9954</v>
      </c>
      <c r="D808" s="59">
        <v>358919</v>
      </c>
      <c r="E808" s="56">
        <f t="shared" si="96"/>
        <v>2.7733276867482635E-2</v>
      </c>
      <c r="F808" s="60">
        <v>444503</v>
      </c>
      <c r="G808" s="60">
        <f t="shared" si="97"/>
        <v>12327.524767426634</v>
      </c>
      <c r="H808" s="61">
        <v>0.54</v>
      </c>
      <c r="I808" s="62">
        <f t="shared" si="98"/>
        <v>6656.8633744103827</v>
      </c>
      <c r="J808" s="62">
        <v>113299.56520876689</v>
      </c>
      <c r="K808" s="63">
        <f t="shared" si="99"/>
        <v>5.8754535925573774E-2</v>
      </c>
      <c r="L808" s="61">
        <v>0.40580642693106089</v>
      </c>
      <c r="M808" s="60">
        <f t="shared" si="100"/>
        <v>180382.17419013736</v>
      </c>
      <c r="N808" s="60">
        <f t="shared" si="101"/>
        <v>10598.270933787531</v>
      </c>
      <c r="O808" s="61">
        <f t="shared" si="102"/>
        <v>0.85972416472377655</v>
      </c>
      <c r="P808" s="56">
        <f t="shared" si="103"/>
        <v>0.31972416472377652</v>
      </c>
    </row>
    <row r="809" spans="1:16">
      <c r="A809" s="56" t="s">
        <v>849</v>
      </c>
      <c r="B809" s="57" t="s">
        <v>851</v>
      </c>
      <c r="C809" s="58">
        <v>30934</v>
      </c>
      <c r="D809" s="59">
        <v>38511</v>
      </c>
      <c r="E809" s="56">
        <f t="shared" si="96"/>
        <v>0.80325101918932251</v>
      </c>
      <c r="F809" s="60">
        <v>48721</v>
      </c>
      <c r="G809" s="60">
        <f t="shared" si="97"/>
        <v>39135.192905922981</v>
      </c>
      <c r="H809" s="61">
        <v>0.3755</v>
      </c>
      <c r="I809" s="62">
        <f t="shared" si="98"/>
        <v>14695.264936174079</v>
      </c>
      <c r="J809" s="62">
        <v>18020.96753144556</v>
      </c>
      <c r="K809" s="63">
        <f t="shared" si="99"/>
        <v>0.81545371581918003</v>
      </c>
      <c r="L809" s="61">
        <v>0.49948100321928335</v>
      </c>
      <c r="M809" s="60">
        <f t="shared" si="100"/>
        <v>24335.213957846703</v>
      </c>
      <c r="N809" s="60">
        <f t="shared" si="101"/>
        <v>19844.240647180868</v>
      </c>
      <c r="O809" s="61">
        <f t="shared" si="102"/>
        <v>0.50706893651666418</v>
      </c>
      <c r="P809" s="56">
        <f t="shared" si="103"/>
        <v>0.13156893651666418</v>
      </c>
    </row>
    <row r="810" spans="1:16">
      <c r="A810" s="56" t="s">
        <v>849</v>
      </c>
      <c r="B810" s="57" t="s">
        <v>2636</v>
      </c>
      <c r="C810" s="58">
        <v>2217</v>
      </c>
      <c r="D810" s="59">
        <v>38511</v>
      </c>
      <c r="E810" s="56">
        <f t="shared" si="96"/>
        <v>5.7567967593674538E-2</v>
      </c>
      <c r="F810" s="60">
        <v>48721</v>
      </c>
      <c r="G810" s="60">
        <f t="shared" si="97"/>
        <v>2804.7689491314172</v>
      </c>
      <c r="H810" s="61">
        <v>0.43010000000000004</v>
      </c>
      <c r="I810" s="62">
        <f t="shared" si="98"/>
        <v>1206.3311250214226</v>
      </c>
      <c r="J810" s="62">
        <v>18020.96753144556</v>
      </c>
      <c r="K810" s="63">
        <f t="shared" si="99"/>
        <v>6.6940419426229122E-2</v>
      </c>
      <c r="L810" s="61">
        <v>0.49948100321928335</v>
      </c>
      <c r="M810" s="60">
        <f t="shared" si="100"/>
        <v>24335.213957846703</v>
      </c>
      <c r="N810" s="60">
        <f t="shared" si="101"/>
        <v>1629.0094291652836</v>
      </c>
      <c r="O810" s="61">
        <f t="shared" si="102"/>
        <v>0.5807998657678225</v>
      </c>
      <c r="P810" s="56">
        <f t="shared" si="103"/>
        <v>0.15069986576782246</v>
      </c>
    </row>
    <row r="811" spans="1:16">
      <c r="A811" s="56" t="s">
        <v>849</v>
      </c>
      <c r="B811" s="57" t="s">
        <v>2701</v>
      </c>
      <c r="C811" s="58">
        <v>1292</v>
      </c>
      <c r="D811" s="59">
        <v>38511</v>
      </c>
      <c r="E811" s="56">
        <f t="shared" si="96"/>
        <v>3.3548856170964141E-2</v>
      </c>
      <c r="F811" s="60">
        <v>48721</v>
      </c>
      <c r="G811" s="60">
        <f t="shared" si="97"/>
        <v>1634.533821505544</v>
      </c>
      <c r="H811" s="61">
        <v>0.15840000000000001</v>
      </c>
      <c r="I811" s="62">
        <f t="shared" si="98"/>
        <v>258.91015732647821</v>
      </c>
      <c r="J811" s="62">
        <v>18020.96753144556</v>
      </c>
      <c r="K811" s="63">
        <f t="shared" si="99"/>
        <v>1.4367161856026585E-2</v>
      </c>
      <c r="L811" s="61">
        <v>0.49948100321928335</v>
      </c>
      <c r="M811" s="60">
        <f t="shared" si="100"/>
        <v>24335.213957846703</v>
      </c>
      <c r="N811" s="60">
        <f t="shared" si="101"/>
        <v>349.62795773342089</v>
      </c>
      <c r="O811" s="61">
        <f t="shared" si="102"/>
        <v>0.21390071782753564</v>
      </c>
      <c r="P811" s="56">
        <f t="shared" si="103"/>
        <v>5.5500717827535628E-2</v>
      </c>
    </row>
    <row r="812" spans="1:16">
      <c r="A812" s="56" t="s">
        <v>849</v>
      </c>
      <c r="B812" s="57" t="s">
        <v>1635</v>
      </c>
      <c r="C812" s="58">
        <v>4068</v>
      </c>
      <c r="D812" s="59">
        <v>38511</v>
      </c>
      <c r="E812" s="56">
        <f t="shared" si="96"/>
        <v>0.10563215704603879</v>
      </c>
      <c r="F812" s="60">
        <v>48721</v>
      </c>
      <c r="G812" s="60">
        <f t="shared" si="97"/>
        <v>5146.5043234400555</v>
      </c>
      <c r="H812" s="61">
        <v>0.36149999999999999</v>
      </c>
      <c r="I812" s="62">
        <f t="shared" si="98"/>
        <v>1860.46131292358</v>
      </c>
      <c r="J812" s="62">
        <v>18020.96753144556</v>
      </c>
      <c r="K812" s="63">
        <f t="shared" si="99"/>
        <v>0.1032387028985642</v>
      </c>
      <c r="L812" s="61">
        <v>0.49948100321928335</v>
      </c>
      <c r="M812" s="60">
        <f t="shared" si="100"/>
        <v>24335.213957846703</v>
      </c>
      <c r="N812" s="60">
        <f t="shared" si="101"/>
        <v>2512.3359237671284</v>
      </c>
      <c r="O812" s="61">
        <f t="shared" si="102"/>
        <v>0.48816357004200839</v>
      </c>
      <c r="P812" s="56">
        <f t="shared" si="103"/>
        <v>0.1266635700420084</v>
      </c>
    </row>
    <row r="813" spans="1:16">
      <c r="A813" s="56" t="s">
        <v>1137</v>
      </c>
      <c r="B813" s="57" t="s">
        <v>1139</v>
      </c>
      <c r="C813" s="58">
        <v>20358</v>
      </c>
      <c r="D813" s="59">
        <v>20358</v>
      </c>
      <c r="E813" s="56">
        <f t="shared" si="96"/>
        <v>1</v>
      </c>
      <c r="F813" s="60">
        <v>21793</v>
      </c>
      <c r="G813" s="60">
        <f t="shared" si="97"/>
        <v>21793</v>
      </c>
      <c r="H813" s="61">
        <v>0.11359999999999999</v>
      </c>
      <c r="I813" s="62">
        <f t="shared" si="98"/>
        <v>2475.6848</v>
      </c>
      <c r="J813" s="62">
        <v>2475.6848</v>
      </c>
      <c r="K813" s="63">
        <f t="shared" si="99"/>
        <v>1</v>
      </c>
      <c r="L813" s="61">
        <v>0.35634619491767638</v>
      </c>
      <c r="M813" s="60">
        <f t="shared" si="100"/>
        <v>7765.8526258409211</v>
      </c>
      <c r="N813" s="60">
        <f t="shared" si="101"/>
        <v>7765.8526258409211</v>
      </c>
      <c r="O813" s="61">
        <f t="shared" si="102"/>
        <v>0.35634619491767638</v>
      </c>
      <c r="P813" s="56">
        <f t="shared" si="103"/>
        <v>0.24274619491767641</v>
      </c>
    </row>
    <row r="814" spans="1:16">
      <c r="A814" s="56" t="s">
        <v>1396</v>
      </c>
      <c r="B814" s="57" t="s">
        <v>1398</v>
      </c>
      <c r="C814" s="58">
        <v>10061</v>
      </c>
      <c r="D814" s="59">
        <v>10061</v>
      </c>
      <c r="E814" s="56">
        <f t="shared" si="96"/>
        <v>1</v>
      </c>
      <c r="F814" s="60">
        <v>11211</v>
      </c>
      <c r="G814" s="60">
        <f t="shared" si="97"/>
        <v>11211</v>
      </c>
      <c r="H814" s="61">
        <v>0.24740000000000004</v>
      </c>
      <c r="I814" s="62">
        <f t="shared" si="98"/>
        <v>2773.6014000000005</v>
      </c>
      <c r="J814" s="62">
        <v>2773.6014000000005</v>
      </c>
      <c r="K814" s="63">
        <f t="shared" si="99"/>
        <v>1</v>
      </c>
      <c r="L814" s="61">
        <v>0.43767487149110651</v>
      </c>
      <c r="M814" s="60">
        <f t="shared" si="100"/>
        <v>4906.7729842867948</v>
      </c>
      <c r="N814" s="60">
        <f t="shared" si="101"/>
        <v>4906.7729842867948</v>
      </c>
      <c r="O814" s="61">
        <f t="shared" si="102"/>
        <v>0.43767487149110651</v>
      </c>
      <c r="P814" s="56">
        <f t="shared" si="103"/>
        <v>0.19027487149110647</v>
      </c>
    </row>
    <row r="815" spans="1:16">
      <c r="A815" s="56" t="s">
        <v>718</v>
      </c>
      <c r="B815" s="57" t="s">
        <v>719</v>
      </c>
      <c r="C815" s="58">
        <v>50573</v>
      </c>
      <c r="D815" s="59">
        <v>59335</v>
      </c>
      <c r="E815" s="56">
        <f t="shared" si="96"/>
        <v>0.85232999073059745</v>
      </c>
      <c r="F815" s="60">
        <v>62156</v>
      </c>
      <c r="G815" s="60">
        <f t="shared" si="97"/>
        <v>52977.422903851017</v>
      </c>
      <c r="H815" s="61">
        <v>0.17129999999999998</v>
      </c>
      <c r="I815" s="62">
        <f t="shared" si="98"/>
        <v>9075.0325434296774</v>
      </c>
      <c r="J815" s="62">
        <v>11727.70878602511</v>
      </c>
      <c r="K815" s="63">
        <f t="shared" si="99"/>
        <v>0.77381121146558518</v>
      </c>
      <c r="L815" s="61">
        <v>0.3791291321422654</v>
      </c>
      <c r="M815" s="60">
        <f t="shared" si="100"/>
        <v>23565.150337434647</v>
      </c>
      <c r="N815" s="60">
        <f t="shared" si="101"/>
        <v>18234.977530978947</v>
      </c>
      <c r="O815" s="61">
        <f t="shared" si="102"/>
        <v>0.34420280435448319</v>
      </c>
      <c r="P815" s="56">
        <f t="shared" si="103"/>
        <v>0.17290280435448321</v>
      </c>
    </row>
    <row r="816" spans="1:16">
      <c r="A816" s="56" t="s">
        <v>718</v>
      </c>
      <c r="B816" s="57" t="s">
        <v>2258</v>
      </c>
      <c r="C816" s="58">
        <v>6480</v>
      </c>
      <c r="D816" s="59">
        <v>59335</v>
      </c>
      <c r="E816" s="56">
        <f t="shared" si="96"/>
        <v>0.1092104154377686</v>
      </c>
      <c r="F816" s="60">
        <v>62156</v>
      </c>
      <c r="G816" s="60">
        <f t="shared" si="97"/>
        <v>6788.0825819499451</v>
      </c>
      <c r="H816" s="61">
        <v>0.29880000000000001</v>
      </c>
      <c r="I816" s="62">
        <f t="shared" si="98"/>
        <v>2028.2790754866437</v>
      </c>
      <c r="J816" s="62">
        <v>11727.70878602511</v>
      </c>
      <c r="K816" s="63">
        <f t="shared" si="99"/>
        <v>0.17294759892943176</v>
      </c>
      <c r="L816" s="61">
        <v>0.3791291321422654</v>
      </c>
      <c r="M816" s="60">
        <f t="shared" si="100"/>
        <v>23565.150337434647</v>
      </c>
      <c r="N816" s="60">
        <f t="shared" si="101"/>
        <v>4075.5361692704109</v>
      </c>
      <c r="O816" s="61">
        <f t="shared" si="102"/>
        <v>0.60039578482848566</v>
      </c>
      <c r="P816" s="56">
        <f t="shared" si="103"/>
        <v>0.30159578482848565</v>
      </c>
    </row>
    <row r="817" spans="1:16">
      <c r="A817" s="56" t="s">
        <v>718</v>
      </c>
      <c r="B817" s="57" t="s">
        <v>2491</v>
      </c>
      <c r="C817" s="58">
        <v>2282</v>
      </c>
      <c r="D817" s="59">
        <v>59335</v>
      </c>
      <c r="E817" s="56">
        <f t="shared" si="96"/>
        <v>3.8459593831633943E-2</v>
      </c>
      <c r="F817" s="60">
        <v>62156</v>
      </c>
      <c r="G817" s="60">
        <f t="shared" si="97"/>
        <v>2390.4945141990393</v>
      </c>
      <c r="H817" s="61">
        <v>0.26119999999999999</v>
      </c>
      <c r="I817" s="62">
        <f t="shared" si="98"/>
        <v>624.39716710878906</v>
      </c>
      <c r="J817" s="62">
        <v>11727.70878602511</v>
      </c>
      <c r="K817" s="63">
        <f t="shared" si="99"/>
        <v>5.32411896049831E-2</v>
      </c>
      <c r="L817" s="61">
        <v>0.3791291321422654</v>
      </c>
      <c r="M817" s="60">
        <f t="shared" si="100"/>
        <v>23565.150337434647</v>
      </c>
      <c r="N817" s="60">
        <f t="shared" si="101"/>
        <v>1254.6366371852896</v>
      </c>
      <c r="O817" s="61">
        <f t="shared" si="102"/>
        <v>0.52484397254752502</v>
      </c>
      <c r="P817" s="56">
        <f t="shared" si="103"/>
        <v>0.26364397254752503</v>
      </c>
    </row>
    <row r="818" spans="1:16">
      <c r="A818" s="56" t="s">
        <v>712</v>
      </c>
      <c r="B818" s="57" t="s">
        <v>714</v>
      </c>
      <c r="C818" s="58">
        <v>47210</v>
      </c>
      <c r="D818" s="59">
        <v>61630</v>
      </c>
      <c r="E818" s="56">
        <f t="shared" si="96"/>
        <v>0.76602304072691874</v>
      </c>
      <c r="F818" s="60">
        <v>66081</v>
      </c>
      <c r="G818" s="60">
        <f t="shared" si="97"/>
        <v>50619.568554275516</v>
      </c>
      <c r="H818" s="61">
        <v>0.3009</v>
      </c>
      <c r="I818" s="62">
        <f t="shared" si="98"/>
        <v>15231.428177981503</v>
      </c>
      <c r="J818" s="62">
        <v>19001.458380111959</v>
      </c>
      <c r="K818" s="63">
        <f t="shared" si="99"/>
        <v>0.8015925869102557</v>
      </c>
      <c r="L818" s="61">
        <v>0.37388025869641173</v>
      </c>
      <c r="M818" s="60">
        <f t="shared" si="100"/>
        <v>24706.381374917582</v>
      </c>
      <c r="N818" s="60">
        <f t="shared" si="101"/>
        <v>19804.452159511544</v>
      </c>
      <c r="O818" s="61">
        <f t="shared" si="102"/>
        <v>0.39124103039868335</v>
      </c>
      <c r="P818" s="56">
        <f t="shared" si="103"/>
        <v>9.0341030398683353E-2</v>
      </c>
    </row>
    <row r="819" spans="1:16">
      <c r="A819" s="56" t="s">
        <v>712</v>
      </c>
      <c r="B819" s="57" t="s">
        <v>1769</v>
      </c>
      <c r="C819" s="58">
        <v>10314</v>
      </c>
      <c r="D819" s="59">
        <v>61630</v>
      </c>
      <c r="E819" s="56">
        <f t="shared" si="96"/>
        <v>0.16735356157715398</v>
      </c>
      <c r="F819" s="60">
        <v>66081</v>
      </c>
      <c r="G819" s="60">
        <f t="shared" si="97"/>
        <v>11058.890702579913</v>
      </c>
      <c r="H819" s="61">
        <v>0.2762</v>
      </c>
      <c r="I819" s="62">
        <f t="shared" si="98"/>
        <v>3054.4656120525719</v>
      </c>
      <c r="J819" s="62">
        <v>19001.458380111959</v>
      </c>
      <c r="K819" s="63">
        <f t="shared" si="99"/>
        <v>0.16074900941548545</v>
      </c>
      <c r="L819" s="61">
        <v>0.37388025869641173</v>
      </c>
      <c r="M819" s="60">
        <f t="shared" si="100"/>
        <v>24706.381374917582</v>
      </c>
      <c r="N819" s="60">
        <f t="shared" si="101"/>
        <v>3971.5263322592009</v>
      </c>
      <c r="O819" s="61">
        <f t="shared" si="102"/>
        <v>0.35912519972122425</v>
      </c>
      <c r="P819" s="56">
        <f t="shared" si="103"/>
        <v>8.2925199721224252E-2</v>
      </c>
    </row>
    <row r="820" spans="1:16">
      <c r="A820" s="56" t="s">
        <v>712</v>
      </c>
      <c r="B820" s="57" t="s">
        <v>2727</v>
      </c>
      <c r="C820" s="58">
        <v>1791</v>
      </c>
      <c r="D820" s="59">
        <v>61630</v>
      </c>
      <c r="E820" s="56">
        <f t="shared" si="96"/>
        <v>2.9060522472821679E-2</v>
      </c>
      <c r="F820" s="60">
        <v>66081</v>
      </c>
      <c r="G820" s="60">
        <f t="shared" si="97"/>
        <v>1920.3483855265295</v>
      </c>
      <c r="H820" s="61">
        <v>0.14499999999999999</v>
      </c>
      <c r="I820" s="62">
        <f t="shared" si="98"/>
        <v>278.45051590134676</v>
      </c>
      <c r="J820" s="62">
        <v>19001.458380111959</v>
      </c>
      <c r="K820" s="63">
        <f t="shared" si="99"/>
        <v>1.4654165503043146E-2</v>
      </c>
      <c r="L820" s="61">
        <v>0.37388025869641173</v>
      </c>
      <c r="M820" s="60">
        <f t="shared" si="100"/>
        <v>24706.381374917582</v>
      </c>
      <c r="N820" s="60">
        <f t="shared" si="101"/>
        <v>362.05140164934494</v>
      </c>
      <c r="O820" s="61">
        <f t="shared" si="102"/>
        <v>0.18853422867334363</v>
      </c>
      <c r="P820" s="56">
        <f t="shared" si="103"/>
        <v>4.3534228673343639E-2</v>
      </c>
    </row>
    <row r="821" spans="1:16">
      <c r="A821" s="56" t="s">
        <v>712</v>
      </c>
      <c r="B821" s="57" t="s">
        <v>2675</v>
      </c>
      <c r="C821" s="58">
        <v>2315</v>
      </c>
      <c r="D821" s="59">
        <v>61630</v>
      </c>
      <c r="E821" s="56">
        <f t="shared" si="96"/>
        <v>3.7562875223105634E-2</v>
      </c>
      <c r="F821" s="60">
        <v>66081</v>
      </c>
      <c r="G821" s="60">
        <f t="shared" si="97"/>
        <v>2482.1923576180434</v>
      </c>
      <c r="H821" s="61">
        <v>0.17610000000000001</v>
      </c>
      <c r="I821" s="62">
        <f t="shared" si="98"/>
        <v>437.11407417653743</v>
      </c>
      <c r="J821" s="62">
        <v>19001.458380111959</v>
      </c>
      <c r="K821" s="63">
        <f t="shared" si="99"/>
        <v>2.3004238171215673E-2</v>
      </c>
      <c r="L821" s="61">
        <v>0.37388025869641173</v>
      </c>
      <c r="M821" s="60">
        <f t="shared" si="100"/>
        <v>24706.381374917582</v>
      </c>
      <c r="N821" s="60">
        <f t="shared" si="101"/>
        <v>568.35148149749102</v>
      </c>
      <c r="O821" s="61">
        <f t="shared" si="102"/>
        <v>0.22897157013362629</v>
      </c>
      <c r="P821" s="56">
        <f t="shared" si="103"/>
        <v>5.2871570133626283E-2</v>
      </c>
    </row>
    <row r="822" spans="1:16">
      <c r="A822" s="56" t="s">
        <v>592</v>
      </c>
      <c r="B822" s="57" t="s">
        <v>593</v>
      </c>
      <c r="C822" s="58">
        <v>97356</v>
      </c>
      <c r="D822" s="59">
        <v>122053</v>
      </c>
      <c r="E822" s="56">
        <f t="shared" si="96"/>
        <v>0.79765347840692158</v>
      </c>
      <c r="F822" s="60">
        <v>137292</v>
      </c>
      <c r="G822" s="60">
        <f t="shared" si="97"/>
        <v>109511.44135744308</v>
      </c>
      <c r="H822" s="61">
        <v>0.11269999999999999</v>
      </c>
      <c r="I822" s="62">
        <f t="shared" si="98"/>
        <v>12341.939440983835</v>
      </c>
      <c r="J822" s="62">
        <v>15318.761788390289</v>
      </c>
      <c r="K822" s="63">
        <f t="shared" si="99"/>
        <v>0.80567474130562466</v>
      </c>
      <c r="L822" s="61">
        <v>0.33016651801339486</v>
      </c>
      <c r="M822" s="60">
        <f t="shared" si="100"/>
        <v>45329.221591095011</v>
      </c>
      <c r="N822" s="60">
        <f t="shared" si="101"/>
        <v>36520.60887899081</v>
      </c>
      <c r="O822" s="61">
        <f t="shared" si="102"/>
        <v>0.33348669715512463</v>
      </c>
      <c r="P822" s="56">
        <f t="shared" si="103"/>
        <v>0.22078669715512464</v>
      </c>
    </row>
    <row r="823" spans="1:16">
      <c r="A823" s="56" t="s">
        <v>592</v>
      </c>
      <c r="B823" s="57" t="s">
        <v>1661</v>
      </c>
      <c r="C823" s="58">
        <v>22568</v>
      </c>
      <c r="D823" s="59">
        <v>122053</v>
      </c>
      <c r="E823" s="56">
        <f t="shared" si="96"/>
        <v>0.1849032797227434</v>
      </c>
      <c r="F823" s="60">
        <v>137292</v>
      </c>
      <c r="G823" s="60">
        <f t="shared" si="97"/>
        <v>25385.741079694886</v>
      </c>
      <c r="H823" s="61">
        <v>9.5000000000000001E-2</v>
      </c>
      <c r="I823" s="62">
        <f t="shared" si="98"/>
        <v>2411.6454025710141</v>
      </c>
      <c r="J823" s="62">
        <v>15318.761788390289</v>
      </c>
      <c r="K823" s="63">
        <f t="shared" si="99"/>
        <v>0.15743083128290045</v>
      </c>
      <c r="L823" s="61">
        <v>0.33016651801339486</v>
      </c>
      <c r="M823" s="60">
        <f t="shared" si="100"/>
        <v>45329.221591095011</v>
      </c>
      <c r="N823" s="60">
        <f t="shared" si="101"/>
        <v>7136.217036492887</v>
      </c>
      <c r="O823" s="61">
        <f t="shared" si="102"/>
        <v>0.28111123540139166</v>
      </c>
      <c r="P823" s="56">
        <f t="shared" si="103"/>
        <v>0.18611123540139166</v>
      </c>
    </row>
    <row r="824" spans="1:16">
      <c r="A824" s="56" t="s">
        <v>592</v>
      </c>
      <c r="B824" s="57" t="s">
        <v>2544</v>
      </c>
      <c r="C824" s="58">
        <v>2129</v>
      </c>
      <c r="D824" s="59">
        <v>122053</v>
      </c>
      <c r="E824" s="56">
        <f t="shared" si="96"/>
        <v>1.7443241870335018E-2</v>
      </c>
      <c r="F824" s="60">
        <v>137292</v>
      </c>
      <c r="G824" s="60">
        <f t="shared" si="97"/>
        <v>2394.8175628620352</v>
      </c>
      <c r="H824" s="61">
        <v>0.23599999999999999</v>
      </c>
      <c r="I824" s="62">
        <f t="shared" si="98"/>
        <v>565.17694483544028</v>
      </c>
      <c r="J824" s="62">
        <v>15318.761788390289</v>
      </c>
      <c r="K824" s="63">
        <f t="shared" si="99"/>
        <v>3.6894427411474855E-2</v>
      </c>
      <c r="L824" s="61">
        <v>0.33016651801339486</v>
      </c>
      <c r="M824" s="60">
        <f t="shared" si="100"/>
        <v>45329.221591095011</v>
      </c>
      <c r="N824" s="60">
        <f t="shared" si="101"/>
        <v>1672.3956756113137</v>
      </c>
      <c r="O824" s="61">
        <f t="shared" si="102"/>
        <v>0.69833949004977292</v>
      </c>
      <c r="P824" s="56">
        <f t="shared" si="103"/>
        <v>0.46233949004977293</v>
      </c>
    </row>
    <row r="825" spans="1:16">
      <c r="A825" s="56" t="s">
        <v>1300</v>
      </c>
      <c r="B825" s="57" t="s">
        <v>1302</v>
      </c>
      <c r="C825" s="58">
        <v>33124</v>
      </c>
      <c r="D825" s="59">
        <v>33124</v>
      </c>
      <c r="E825" s="56">
        <f t="shared" si="96"/>
        <v>1</v>
      </c>
      <c r="F825" s="60">
        <v>35252</v>
      </c>
      <c r="G825" s="60">
        <f t="shared" si="97"/>
        <v>35252</v>
      </c>
      <c r="H825" s="61">
        <v>0.2074</v>
      </c>
      <c r="I825" s="62">
        <f t="shared" si="98"/>
        <v>7311.2647999999999</v>
      </c>
      <c r="J825" s="62">
        <v>7311.2647999999999</v>
      </c>
      <c r="K825" s="63">
        <f t="shared" si="99"/>
        <v>1</v>
      </c>
      <c r="L825" s="61">
        <v>0.36705393655664864</v>
      </c>
      <c r="M825" s="60">
        <f t="shared" si="100"/>
        <v>12939.385371494978</v>
      </c>
      <c r="N825" s="60">
        <f t="shared" si="101"/>
        <v>12939.385371494978</v>
      </c>
      <c r="O825" s="61">
        <f t="shared" si="102"/>
        <v>0.36705393655664864</v>
      </c>
      <c r="P825" s="56">
        <f t="shared" si="103"/>
        <v>0.15965393655664864</v>
      </c>
    </row>
    <row r="826" spans="1:16">
      <c r="A826" s="56" t="s">
        <v>1160</v>
      </c>
      <c r="B826" s="57" t="s">
        <v>2107</v>
      </c>
      <c r="C826" s="58">
        <v>18371</v>
      </c>
      <c r="D826" s="59">
        <v>45891</v>
      </c>
      <c r="E826" s="56">
        <f t="shared" si="96"/>
        <v>0.40031814517007691</v>
      </c>
      <c r="F826" s="60">
        <v>48551</v>
      </c>
      <c r="G826" s="60">
        <f t="shared" si="97"/>
        <v>19435.846266152403</v>
      </c>
      <c r="H826" s="61">
        <v>0.23469999999999999</v>
      </c>
      <c r="I826" s="62">
        <f t="shared" si="98"/>
        <v>4561.5931186659691</v>
      </c>
      <c r="J826" s="62">
        <v>13636.13250451069</v>
      </c>
      <c r="K826" s="63">
        <f t="shared" si="99"/>
        <v>0.33452249874787021</v>
      </c>
      <c r="L826" s="61">
        <v>0.4307749019044354</v>
      </c>
      <c r="M826" s="60">
        <f t="shared" si="100"/>
        <v>20914.552262362242</v>
      </c>
      <c r="N826" s="60">
        <f t="shared" si="101"/>
        <v>6996.3882829983395</v>
      </c>
      <c r="O826" s="61">
        <f t="shared" si="102"/>
        <v>0.35997343193553527</v>
      </c>
      <c r="P826" s="56">
        <f t="shared" si="103"/>
        <v>0.12527343193553528</v>
      </c>
    </row>
    <row r="827" spans="1:16">
      <c r="A827" s="56" t="s">
        <v>1160</v>
      </c>
      <c r="B827" s="57" t="s">
        <v>1161</v>
      </c>
      <c r="C827" s="58">
        <v>18093</v>
      </c>
      <c r="D827" s="59">
        <v>45891</v>
      </c>
      <c r="E827" s="56">
        <f t="shared" si="96"/>
        <v>0.39426031247957116</v>
      </c>
      <c r="F827" s="60">
        <v>48551</v>
      </c>
      <c r="G827" s="60">
        <f t="shared" si="97"/>
        <v>19141.732431195658</v>
      </c>
      <c r="H827" s="61">
        <v>0.32490000000000002</v>
      </c>
      <c r="I827" s="62">
        <f t="shared" si="98"/>
        <v>6219.1488668954698</v>
      </c>
      <c r="J827" s="62">
        <v>13636.13250451069</v>
      </c>
      <c r="K827" s="63">
        <f t="shared" si="99"/>
        <v>0.45607864728787584</v>
      </c>
      <c r="L827" s="61">
        <v>0.4307749019044354</v>
      </c>
      <c r="M827" s="60">
        <f t="shared" si="100"/>
        <v>20914.552262362242</v>
      </c>
      <c r="N827" s="60">
        <f t="shared" si="101"/>
        <v>9538.6807044497546</v>
      </c>
      <c r="O827" s="61">
        <f t="shared" si="102"/>
        <v>0.49831856853794376</v>
      </c>
      <c r="P827" s="56">
        <f t="shared" si="103"/>
        <v>0.17341856853794374</v>
      </c>
    </row>
    <row r="828" spans="1:16">
      <c r="A828" s="56" t="s">
        <v>1160</v>
      </c>
      <c r="B828" s="57" t="s">
        <v>1947</v>
      </c>
      <c r="C828" s="58">
        <v>9427</v>
      </c>
      <c r="D828" s="59">
        <v>45891</v>
      </c>
      <c r="E828" s="56">
        <f t="shared" si="96"/>
        <v>0.20542154235035193</v>
      </c>
      <c r="F828" s="60">
        <v>48551</v>
      </c>
      <c r="G828" s="60">
        <f t="shared" si="97"/>
        <v>9973.4213026519355</v>
      </c>
      <c r="H828" s="61">
        <v>0.28630000000000005</v>
      </c>
      <c r="I828" s="62">
        <f t="shared" si="98"/>
        <v>2855.3905189492498</v>
      </c>
      <c r="J828" s="62">
        <v>13636.13250451069</v>
      </c>
      <c r="K828" s="63">
        <f t="shared" si="99"/>
        <v>0.20939885396425389</v>
      </c>
      <c r="L828" s="61">
        <v>0.4307749019044354</v>
      </c>
      <c r="M828" s="60">
        <f t="shared" si="100"/>
        <v>20914.552262362242</v>
      </c>
      <c r="N828" s="60">
        <f t="shared" si="101"/>
        <v>4379.4832749141469</v>
      </c>
      <c r="O828" s="61">
        <f t="shared" si="102"/>
        <v>0.439115439127157</v>
      </c>
      <c r="P828" s="56">
        <f t="shared" si="103"/>
        <v>0.15281543912715695</v>
      </c>
    </row>
    <row r="829" spans="1:16">
      <c r="A829" s="56" t="s">
        <v>1798</v>
      </c>
      <c r="B829" s="57" t="s">
        <v>1800</v>
      </c>
      <c r="C829" s="58">
        <v>4127</v>
      </c>
      <c r="D829" s="59">
        <v>4127</v>
      </c>
      <c r="E829" s="56">
        <f t="shared" si="96"/>
        <v>1</v>
      </c>
      <c r="F829" s="60">
        <v>4337</v>
      </c>
      <c r="G829" s="60">
        <f t="shared" si="97"/>
        <v>4337</v>
      </c>
      <c r="H829" s="61">
        <v>0.15720000000000001</v>
      </c>
      <c r="I829" s="62">
        <f t="shared" si="98"/>
        <v>681.77640000000008</v>
      </c>
      <c r="J829" s="62">
        <v>681.77640000000008</v>
      </c>
      <c r="K829" s="63">
        <f t="shared" si="99"/>
        <v>1</v>
      </c>
      <c r="L829" s="61">
        <v>0.39435623940839376</v>
      </c>
      <c r="M829" s="60">
        <f t="shared" si="100"/>
        <v>1710.3230103142037</v>
      </c>
      <c r="N829" s="60">
        <f t="shared" si="101"/>
        <v>1710.3230103142037</v>
      </c>
      <c r="O829" s="61">
        <f t="shared" si="102"/>
        <v>0.39435623940839376</v>
      </c>
      <c r="P829" s="56">
        <f t="shared" si="103"/>
        <v>0.23715623940839375</v>
      </c>
    </row>
    <row r="830" spans="1:16">
      <c r="A830" s="56" t="s">
        <v>670</v>
      </c>
      <c r="B830" s="57" t="s">
        <v>671</v>
      </c>
      <c r="C830" s="58">
        <v>40544</v>
      </c>
      <c r="D830" s="59">
        <v>48476</v>
      </c>
      <c r="E830" s="56">
        <f t="shared" si="96"/>
        <v>0.83637263800643613</v>
      </c>
      <c r="F830" s="60">
        <v>51996</v>
      </c>
      <c r="G830" s="60">
        <f t="shared" si="97"/>
        <v>43488.031685782655</v>
      </c>
      <c r="H830" s="61">
        <v>0.2175</v>
      </c>
      <c r="I830" s="62">
        <f t="shared" si="98"/>
        <v>9458.6468916577269</v>
      </c>
      <c r="J830" s="62">
        <v>12086.795201815332</v>
      </c>
      <c r="K830" s="63">
        <f t="shared" si="99"/>
        <v>0.7825603672210083</v>
      </c>
      <c r="L830" s="61">
        <v>0.40490673379585962</v>
      </c>
      <c r="M830" s="60">
        <f t="shared" si="100"/>
        <v>21053.530530449516</v>
      </c>
      <c r="N830" s="60">
        <f t="shared" si="101"/>
        <v>16475.658583207281</v>
      </c>
      <c r="O830" s="61">
        <f t="shared" si="102"/>
        <v>0.37885500779272091</v>
      </c>
      <c r="P830" s="56">
        <f t="shared" si="103"/>
        <v>0.16135500779272091</v>
      </c>
    </row>
    <row r="831" spans="1:16">
      <c r="A831" s="56" t="s">
        <v>670</v>
      </c>
      <c r="B831" s="57" t="s">
        <v>2535</v>
      </c>
      <c r="C831" s="58">
        <v>2758</v>
      </c>
      <c r="D831" s="59">
        <v>48476</v>
      </c>
      <c r="E831" s="56">
        <f t="shared" si="96"/>
        <v>5.6894133179305223E-2</v>
      </c>
      <c r="F831" s="60">
        <v>51996</v>
      </c>
      <c r="G831" s="60">
        <f t="shared" si="97"/>
        <v>2958.2673487911543</v>
      </c>
      <c r="H831" s="61">
        <v>0.35600000000000004</v>
      </c>
      <c r="I831" s="62">
        <f t="shared" si="98"/>
        <v>1053.143176169651</v>
      </c>
      <c r="J831" s="62">
        <v>12086.795201815332</v>
      </c>
      <c r="K831" s="63">
        <f t="shared" si="99"/>
        <v>8.713171345961733E-2</v>
      </c>
      <c r="L831" s="61">
        <v>0.40490673379585962</v>
      </c>
      <c r="M831" s="60">
        <f t="shared" si="100"/>
        <v>21053.530530449516</v>
      </c>
      <c r="N831" s="60">
        <f t="shared" si="101"/>
        <v>1834.4301894924324</v>
      </c>
      <c r="O831" s="61">
        <f t="shared" si="102"/>
        <v>0.62010290930670653</v>
      </c>
      <c r="P831" s="56">
        <f t="shared" si="103"/>
        <v>0.26410290930670649</v>
      </c>
    </row>
    <row r="832" spans="1:16">
      <c r="A832" s="56" t="s">
        <v>670</v>
      </c>
      <c r="B832" s="57" t="s">
        <v>2362</v>
      </c>
      <c r="C832" s="58">
        <v>5174</v>
      </c>
      <c r="D832" s="59">
        <v>48476</v>
      </c>
      <c r="E832" s="56">
        <f t="shared" si="96"/>
        <v>0.1067332288142586</v>
      </c>
      <c r="F832" s="60">
        <v>51996</v>
      </c>
      <c r="G832" s="60">
        <f t="shared" si="97"/>
        <v>5549.7009654261901</v>
      </c>
      <c r="H832" s="61">
        <v>0.28380000000000005</v>
      </c>
      <c r="I832" s="62">
        <f t="shared" si="98"/>
        <v>1575.0051339879531</v>
      </c>
      <c r="J832" s="62">
        <v>12086.795201815332</v>
      </c>
      <c r="K832" s="63">
        <f t="shared" si="99"/>
        <v>0.13030791931937433</v>
      </c>
      <c r="L832" s="61">
        <v>0.40490673379585962</v>
      </c>
      <c r="M832" s="60">
        <f t="shared" si="100"/>
        <v>21053.530530449516</v>
      </c>
      <c r="N832" s="60">
        <f t="shared" si="101"/>
        <v>2743.4417577497998</v>
      </c>
      <c r="O832" s="61">
        <f t="shared" si="102"/>
        <v>0.49434046534057113</v>
      </c>
      <c r="P832" s="56">
        <f t="shared" si="103"/>
        <v>0.21054046534057108</v>
      </c>
    </row>
    <row r="833" spans="1:16">
      <c r="A833" s="56" t="s">
        <v>1067</v>
      </c>
      <c r="B833" s="57" t="s">
        <v>1069</v>
      </c>
      <c r="C833" s="58">
        <v>43236</v>
      </c>
      <c r="D833" s="59">
        <v>43236</v>
      </c>
      <c r="E833" s="56">
        <f t="shared" si="96"/>
        <v>1</v>
      </c>
      <c r="F833" s="60">
        <v>47700</v>
      </c>
      <c r="G833" s="60">
        <f t="shared" si="97"/>
        <v>47700</v>
      </c>
      <c r="H833" s="61">
        <v>0.1242</v>
      </c>
      <c r="I833" s="62">
        <f t="shared" si="98"/>
        <v>5924.34</v>
      </c>
      <c r="J833" s="62">
        <v>5924.34</v>
      </c>
      <c r="K833" s="63">
        <f t="shared" si="99"/>
        <v>1</v>
      </c>
      <c r="L833" s="61">
        <v>0.34036867988170089</v>
      </c>
      <c r="M833" s="60">
        <f t="shared" si="100"/>
        <v>16235.586030357132</v>
      </c>
      <c r="N833" s="60">
        <f t="shared" si="101"/>
        <v>16235.586030357132</v>
      </c>
      <c r="O833" s="61">
        <f t="shared" si="102"/>
        <v>0.34036867988170089</v>
      </c>
      <c r="P833" s="56">
        <f t="shared" si="103"/>
        <v>0.21616867988170088</v>
      </c>
    </row>
    <row r="834" spans="1:16">
      <c r="A834" s="56" t="s">
        <v>1467</v>
      </c>
      <c r="B834" s="57" t="s">
        <v>1468</v>
      </c>
      <c r="C834" s="58">
        <v>23368</v>
      </c>
      <c r="D834" s="59">
        <v>36964</v>
      </c>
      <c r="E834" s="56">
        <f t="shared" ref="E834:E897" si="104">C834/D834</f>
        <v>0.63218266421382963</v>
      </c>
      <c r="F834" s="60">
        <v>39849</v>
      </c>
      <c r="G834" s="60">
        <f t="shared" ref="G834:G897" si="105">E834*F834</f>
        <v>25191.846986256896</v>
      </c>
      <c r="H834" s="61">
        <v>0.1198</v>
      </c>
      <c r="I834" s="62">
        <f t="shared" ref="I834:I897" si="106">G834*H834</f>
        <v>3017.9832689535765</v>
      </c>
      <c r="J834" s="62">
        <v>5695.3731547505677</v>
      </c>
      <c r="K834" s="63">
        <f t="shared" ref="K834:K897" si="107">I834/J834</f>
        <v>0.52990088391947532</v>
      </c>
      <c r="L834" s="61">
        <v>0.34770356749943726</v>
      </c>
      <c r="M834" s="60">
        <f t="shared" ref="M834:M897" si="108">L834*F834</f>
        <v>13855.639461285075</v>
      </c>
      <c r="N834" s="60">
        <f t="shared" ref="N834:N897" si="109">M834*K834</f>
        <v>7342.1155978045235</v>
      </c>
      <c r="O834" s="61">
        <f t="shared" ref="O834:O897" si="110">N834/G834</f>
        <v>0.29144808643089665</v>
      </c>
      <c r="P834" s="56">
        <f t="shared" ref="P834:P897" si="111">O834-H834</f>
        <v>0.17164808643089663</v>
      </c>
    </row>
    <row r="835" spans="1:16">
      <c r="A835" s="56" t="s">
        <v>1467</v>
      </c>
      <c r="B835" s="57" t="s">
        <v>1602</v>
      </c>
      <c r="C835" s="58">
        <v>11110</v>
      </c>
      <c r="D835" s="59">
        <v>36964</v>
      </c>
      <c r="E835" s="56">
        <f t="shared" si="104"/>
        <v>0.30056270966345633</v>
      </c>
      <c r="F835" s="60">
        <v>39849</v>
      </c>
      <c r="G835" s="60">
        <f t="shared" si="105"/>
        <v>11977.123417379071</v>
      </c>
      <c r="H835" s="61">
        <v>0.20130000000000003</v>
      </c>
      <c r="I835" s="62">
        <f t="shared" si="106"/>
        <v>2410.9949439184074</v>
      </c>
      <c r="J835" s="62">
        <v>5695.3731547505677</v>
      </c>
      <c r="K835" s="63">
        <f t="shared" si="107"/>
        <v>0.4233251936982167</v>
      </c>
      <c r="L835" s="61">
        <v>0.34770356749943726</v>
      </c>
      <c r="M835" s="60">
        <f t="shared" si="108"/>
        <v>13855.639461285075</v>
      </c>
      <c r="N835" s="60">
        <f t="shared" si="109"/>
        <v>5865.4412587611587</v>
      </c>
      <c r="O835" s="61">
        <f t="shared" si="110"/>
        <v>0.48972036559715781</v>
      </c>
      <c r="P835" s="56">
        <f t="shared" si="111"/>
        <v>0.28842036559715778</v>
      </c>
    </row>
    <row r="836" spans="1:16">
      <c r="A836" s="56" t="s">
        <v>1467</v>
      </c>
      <c r="B836" s="57" t="s">
        <v>2652</v>
      </c>
      <c r="C836" s="58">
        <v>2486</v>
      </c>
      <c r="D836" s="59">
        <v>36964</v>
      </c>
      <c r="E836" s="56">
        <f t="shared" si="104"/>
        <v>6.725462612271399E-2</v>
      </c>
      <c r="F836" s="60">
        <v>39849</v>
      </c>
      <c r="G836" s="60">
        <f t="shared" si="105"/>
        <v>2680.0295963640297</v>
      </c>
      <c r="H836" s="61">
        <v>9.9400000000000002E-2</v>
      </c>
      <c r="I836" s="62">
        <f t="shared" si="106"/>
        <v>266.39494187858458</v>
      </c>
      <c r="J836" s="62">
        <v>5695.3731547505677</v>
      </c>
      <c r="K836" s="63">
        <f t="shared" si="107"/>
        <v>4.6773922382308153E-2</v>
      </c>
      <c r="L836" s="61">
        <v>0.34770356749943726</v>
      </c>
      <c r="M836" s="60">
        <f t="shared" si="108"/>
        <v>13855.639461285075</v>
      </c>
      <c r="N836" s="60">
        <f t="shared" si="109"/>
        <v>648.082604719394</v>
      </c>
      <c r="O836" s="61">
        <f t="shared" si="110"/>
        <v>0.24181919692179574</v>
      </c>
      <c r="P836" s="56">
        <f t="shared" si="111"/>
        <v>0.14241919692179572</v>
      </c>
    </row>
    <row r="837" spans="1:16">
      <c r="A837" s="56" t="s">
        <v>930</v>
      </c>
      <c r="B837" s="57" t="s">
        <v>931</v>
      </c>
      <c r="C837" s="58">
        <v>34570</v>
      </c>
      <c r="D837" s="59">
        <v>41000</v>
      </c>
      <c r="E837" s="56">
        <f t="shared" si="104"/>
        <v>0.84317073170731704</v>
      </c>
      <c r="F837" s="60">
        <v>44405</v>
      </c>
      <c r="G837" s="60">
        <f t="shared" si="105"/>
        <v>37440.996341463411</v>
      </c>
      <c r="H837" s="61">
        <v>0.1142</v>
      </c>
      <c r="I837" s="62">
        <f t="shared" si="106"/>
        <v>4275.7617821951217</v>
      </c>
      <c r="J837" s="62">
        <v>5648.0715558902439</v>
      </c>
      <c r="K837" s="63">
        <f t="shared" si="107"/>
        <v>0.75703038459844374</v>
      </c>
      <c r="L837" s="61">
        <v>0.37731581257109631</v>
      </c>
      <c r="M837" s="60">
        <f t="shared" si="108"/>
        <v>16754.708657219533</v>
      </c>
      <c r="N837" s="60">
        <f t="shared" si="109"/>
        <v>12683.823538609779</v>
      </c>
      <c r="O837" s="61">
        <f t="shared" si="110"/>
        <v>0.33876832290820447</v>
      </c>
      <c r="P837" s="56">
        <f t="shared" si="111"/>
        <v>0.22456832290820447</v>
      </c>
    </row>
    <row r="838" spans="1:16">
      <c r="A838" s="56" t="s">
        <v>930</v>
      </c>
      <c r="B838" s="57" t="s">
        <v>2419</v>
      </c>
      <c r="C838" s="58">
        <v>3603</v>
      </c>
      <c r="D838" s="59">
        <v>41000</v>
      </c>
      <c r="E838" s="56">
        <f t="shared" si="104"/>
        <v>8.78780487804878E-2</v>
      </c>
      <c r="F838" s="60">
        <v>44405</v>
      </c>
      <c r="G838" s="60">
        <f t="shared" si="105"/>
        <v>3902.2247560975607</v>
      </c>
      <c r="H838" s="61">
        <v>0.2248</v>
      </c>
      <c r="I838" s="62">
        <f t="shared" si="106"/>
        <v>877.22012517073165</v>
      </c>
      <c r="J838" s="62">
        <v>5648.0715558902439</v>
      </c>
      <c r="K838" s="63">
        <f t="shared" si="107"/>
        <v>0.15531321026836123</v>
      </c>
      <c r="L838" s="61">
        <v>0.37731581257109631</v>
      </c>
      <c r="M838" s="60">
        <f t="shared" si="108"/>
        <v>16754.708657219533</v>
      </c>
      <c r="N838" s="60">
        <f t="shared" si="109"/>
        <v>2602.2275886638695</v>
      </c>
      <c r="O838" s="61">
        <f t="shared" si="110"/>
        <v>0.6668574342361151</v>
      </c>
      <c r="P838" s="56">
        <f t="shared" si="111"/>
        <v>0.4420574342361151</v>
      </c>
    </row>
    <row r="839" spans="1:16">
      <c r="A839" s="56" t="s">
        <v>930</v>
      </c>
      <c r="B839" s="57" t="s">
        <v>1850</v>
      </c>
      <c r="C839" s="58">
        <v>2827</v>
      </c>
      <c r="D839" s="59">
        <v>41000</v>
      </c>
      <c r="E839" s="56">
        <f t="shared" si="104"/>
        <v>6.8951219512195128E-2</v>
      </c>
      <c r="F839" s="60">
        <v>44405</v>
      </c>
      <c r="G839" s="60">
        <f t="shared" si="105"/>
        <v>3061.7789024390245</v>
      </c>
      <c r="H839" s="61">
        <v>0.16170000000000001</v>
      </c>
      <c r="I839" s="62">
        <f t="shared" si="106"/>
        <v>495.08964852439027</v>
      </c>
      <c r="J839" s="62">
        <v>5648.0715558902439</v>
      </c>
      <c r="K839" s="63">
        <f t="shared" si="107"/>
        <v>8.7656405133195003E-2</v>
      </c>
      <c r="L839" s="61">
        <v>0.37731581257109631</v>
      </c>
      <c r="M839" s="60">
        <f t="shared" si="108"/>
        <v>16754.708657219533</v>
      </c>
      <c r="N839" s="60">
        <f t="shared" si="109"/>
        <v>1468.657529945885</v>
      </c>
      <c r="O839" s="61">
        <f t="shared" si="110"/>
        <v>0.47967458681485686</v>
      </c>
      <c r="P839" s="56">
        <f t="shared" si="111"/>
        <v>0.31797458681485685</v>
      </c>
    </row>
    <row r="840" spans="1:16">
      <c r="A840" s="56" t="s">
        <v>2204</v>
      </c>
      <c r="B840" s="57" t="s">
        <v>2206</v>
      </c>
      <c r="C840" s="58">
        <v>9879</v>
      </c>
      <c r="D840" s="59">
        <v>9879</v>
      </c>
      <c r="E840" s="56">
        <f t="shared" si="104"/>
        <v>1</v>
      </c>
      <c r="F840" s="60">
        <v>10816</v>
      </c>
      <c r="G840" s="60">
        <f t="shared" si="105"/>
        <v>10816</v>
      </c>
      <c r="H840" s="61">
        <v>0.1268</v>
      </c>
      <c r="I840" s="62">
        <f t="shared" si="106"/>
        <v>1371.4687999999999</v>
      </c>
      <c r="J840" s="62">
        <v>1371.4687999999999</v>
      </c>
      <c r="K840" s="63">
        <f t="shared" si="107"/>
        <v>1</v>
      </c>
      <c r="L840" s="61">
        <v>0.37174149702877052</v>
      </c>
      <c r="M840" s="60">
        <f t="shared" si="108"/>
        <v>4020.7560318631818</v>
      </c>
      <c r="N840" s="60">
        <f t="shared" si="109"/>
        <v>4020.7560318631818</v>
      </c>
      <c r="O840" s="61">
        <f t="shared" si="110"/>
        <v>0.37174149702877052</v>
      </c>
      <c r="P840" s="56">
        <f t="shared" si="111"/>
        <v>0.24494149702877052</v>
      </c>
    </row>
    <row r="841" spans="1:16">
      <c r="A841" s="56" t="s">
        <v>568</v>
      </c>
      <c r="B841" s="57" t="s">
        <v>569</v>
      </c>
      <c r="C841" s="58">
        <v>70853</v>
      </c>
      <c r="D841" s="59">
        <v>80680</v>
      </c>
      <c r="E841" s="56">
        <f t="shared" si="104"/>
        <v>0.87819781854238965</v>
      </c>
      <c r="F841" s="60">
        <v>92805</v>
      </c>
      <c r="G841" s="60">
        <f t="shared" si="105"/>
        <v>81501.148549826466</v>
      </c>
      <c r="H841" s="61">
        <v>0.13339999999999999</v>
      </c>
      <c r="I841" s="62">
        <f t="shared" si="106"/>
        <v>10872.253216546849</v>
      </c>
      <c r="J841" s="62">
        <v>12900.614618344074</v>
      </c>
      <c r="K841" s="63">
        <f t="shared" si="107"/>
        <v>0.84277017322004255</v>
      </c>
      <c r="L841" s="61">
        <v>0.35771464410008991</v>
      </c>
      <c r="M841" s="60">
        <f t="shared" si="108"/>
        <v>33197.707545708843</v>
      </c>
      <c r="N841" s="60">
        <f t="shared" si="109"/>
        <v>27978.037738805357</v>
      </c>
      <c r="O841" s="61">
        <f t="shared" si="110"/>
        <v>0.34328396883512297</v>
      </c>
      <c r="P841" s="56">
        <f t="shared" si="111"/>
        <v>0.20988396883512297</v>
      </c>
    </row>
    <row r="842" spans="1:16">
      <c r="A842" s="56" t="s">
        <v>568</v>
      </c>
      <c r="B842" s="57" t="s">
        <v>2497</v>
      </c>
      <c r="C842" s="58">
        <v>2539</v>
      </c>
      <c r="D842" s="59">
        <v>80680</v>
      </c>
      <c r="E842" s="56">
        <f t="shared" si="104"/>
        <v>3.1470004957858205E-2</v>
      </c>
      <c r="F842" s="60">
        <v>92805</v>
      </c>
      <c r="G842" s="60">
        <f t="shared" si="105"/>
        <v>2920.5738101140309</v>
      </c>
      <c r="H842" s="61">
        <v>0.30820000000000003</v>
      </c>
      <c r="I842" s="62">
        <f t="shared" si="106"/>
        <v>900.12084827714443</v>
      </c>
      <c r="J842" s="62">
        <v>12900.614618344074</v>
      </c>
      <c r="K842" s="63">
        <f t="shared" si="107"/>
        <v>6.9773485597904333E-2</v>
      </c>
      <c r="L842" s="61">
        <v>0.35771464410008991</v>
      </c>
      <c r="M842" s="60">
        <f t="shared" si="108"/>
        <v>33197.707545708843</v>
      </c>
      <c r="N842" s="60">
        <f t="shared" si="109"/>
        <v>2316.3197693239558</v>
      </c>
      <c r="O842" s="61">
        <f t="shared" si="110"/>
        <v>0.79310434179149114</v>
      </c>
      <c r="P842" s="56">
        <f t="shared" si="111"/>
        <v>0.48490434179149111</v>
      </c>
    </row>
    <row r="843" spans="1:16">
      <c r="A843" s="56" t="s">
        <v>568</v>
      </c>
      <c r="B843" s="57" t="s">
        <v>2644</v>
      </c>
      <c r="C843" s="58">
        <v>1425</v>
      </c>
      <c r="D843" s="59">
        <v>80680</v>
      </c>
      <c r="E843" s="56">
        <f t="shared" si="104"/>
        <v>1.7662369856222111E-2</v>
      </c>
      <c r="F843" s="60">
        <v>92805</v>
      </c>
      <c r="G843" s="60">
        <f t="shared" si="105"/>
        <v>1639.156234506693</v>
      </c>
      <c r="H843" s="61">
        <v>0.2205</v>
      </c>
      <c r="I843" s="62">
        <f t="shared" si="106"/>
        <v>361.43394970872578</v>
      </c>
      <c r="J843" s="62">
        <v>12900.614618344074</v>
      </c>
      <c r="K843" s="63">
        <f t="shared" si="107"/>
        <v>2.8016800780544478E-2</v>
      </c>
      <c r="L843" s="61">
        <v>0.35771464410008991</v>
      </c>
      <c r="M843" s="60">
        <f t="shared" si="108"/>
        <v>33197.707545708843</v>
      </c>
      <c r="N843" s="60">
        <f t="shared" si="109"/>
        <v>930.09355867890281</v>
      </c>
      <c r="O843" s="61">
        <f t="shared" si="110"/>
        <v>0.56742215238489224</v>
      </c>
      <c r="P843" s="56">
        <f t="shared" si="111"/>
        <v>0.34692215238489221</v>
      </c>
    </row>
    <row r="844" spans="1:16">
      <c r="A844" s="56" t="s">
        <v>568</v>
      </c>
      <c r="B844" s="57" t="s">
        <v>1622</v>
      </c>
      <c r="C844" s="58">
        <v>5863</v>
      </c>
      <c r="D844" s="59">
        <v>80680</v>
      </c>
      <c r="E844" s="56">
        <f t="shared" si="104"/>
        <v>7.2669806643529997E-2</v>
      </c>
      <c r="F844" s="60">
        <v>92805</v>
      </c>
      <c r="G844" s="60">
        <f t="shared" si="105"/>
        <v>6744.1214055528017</v>
      </c>
      <c r="H844" s="61">
        <v>0.1137</v>
      </c>
      <c r="I844" s="62">
        <f t="shared" si="106"/>
        <v>766.80660381135351</v>
      </c>
      <c r="J844" s="62">
        <v>12900.614618344074</v>
      </c>
      <c r="K844" s="63">
        <f t="shared" si="107"/>
        <v>5.9439540401508478E-2</v>
      </c>
      <c r="L844" s="61">
        <v>0.35771464410008991</v>
      </c>
      <c r="M844" s="60">
        <f t="shared" si="108"/>
        <v>33197.707545708843</v>
      </c>
      <c r="N844" s="60">
        <f t="shared" si="109"/>
        <v>1973.2564789006237</v>
      </c>
      <c r="O844" s="61">
        <f t="shared" si="110"/>
        <v>0.29258910986921655</v>
      </c>
      <c r="P844" s="56">
        <f t="shared" si="111"/>
        <v>0.17888910986921655</v>
      </c>
    </row>
    <row r="845" spans="1:16">
      <c r="A845" s="56" t="s">
        <v>1413</v>
      </c>
      <c r="B845" s="57" t="s">
        <v>1414</v>
      </c>
      <c r="C845" s="58">
        <v>13907</v>
      </c>
      <c r="D845" s="59">
        <v>27547</v>
      </c>
      <c r="E845" s="56">
        <f t="shared" si="104"/>
        <v>0.5048462627509348</v>
      </c>
      <c r="F845" s="60">
        <v>29369</v>
      </c>
      <c r="G845" s="60">
        <f t="shared" si="105"/>
        <v>14826.829890732204</v>
      </c>
      <c r="H845" s="61">
        <v>0.21650000000000003</v>
      </c>
      <c r="I845" s="62">
        <f t="shared" si="106"/>
        <v>3210.0086713435226</v>
      </c>
      <c r="J845" s="62">
        <v>5998.9654389806519</v>
      </c>
      <c r="K845" s="63">
        <f t="shared" si="107"/>
        <v>0.53509370973955295</v>
      </c>
      <c r="L845" s="61">
        <v>0.38915115633637731</v>
      </c>
      <c r="M845" s="60">
        <f t="shared" si="108"/>
        <v>11428.980310443065</v>
      </c>
      <c r="N845" s="60">
        <f t="shared" si="109"/>
        <v>6115.5754728552874</v>
      </c>
      <c r="O845" s="61">
        <f t="shared" si="110"/>
        <v>0.41246682655190814</v>
      </c>
      <c r="P845" s="56">
        <f t="shared" si="111"/>
        <v>0.19596682655190811</v>
      </c>
    </row>
    <row r="846" spans="1:16">
      <c r="A846" s="56" t="s">
        <v>1413</v>
      </c>
      <c r="B846" s="57" t="s">
        <v>2597</v>
      </c>
      <c r="C846" s="58">
        <v>3453</v>
      </c>
      <c r="D846" s="59">
        <v>27547</v>
      </c>
      <c r="E846" s="56">
        <f t="shared" si="104"/>
        <v>0.12534940283878462</v>
      </c>
      <c r="F846" s="60">
        <v>29369</v>
      </c>
      <c r="G846" s="60">
        <f t="shared" si="105"/>
        <v>3681.3866119722657</v>
      </c>
      <c r="H846" s="61">
        <v>0.15840000000000001</v>
      </c>
      <c r="I846" s="62">
        <f t="shared" si="106"/>
        <v>583.13163933640692</v>
      </c>
      <c r="J846" s="62">
        <v>5998.9654389806519</v>
      </c>
      <c r="K846" s="63">
        <f t="shared" si="107"/>
        <v>9.72053673700599E-2</v>
      </c>
      <c r="L846" s="61">
        <v>0.38915115633637731</v>
      </c>
      <c r="M846" s="60">
        <f t="shared" si="108"/>
        <v>11428.980310443065</v>
      </c>
      <c r="N846" s="60">
        <f t="shared" si="109"/>
        <v>1110.9582297417994</v>
      </c>
      <c r="O846" s="61">
        <f t="shared" si="110"/>
        <v>0.30177711466892493</v>
      </c>
      <c r="P846" s="56">
        <f t="shared" si="111"/>
        <v>0.14337711466892492</v>
      </c>
    </row>
    <row r="847" spans="1:16">
      <c r="A847" s="56" t="s">
        <v>1413</v>
      </c>
      <c r="B847" s="57" t="s">
        <v>1689</v>
      </c>
      <c r="C847" s="58">
        <v>10187</v>
      </c>
      <c r="D847" s="59">
        <v>27547</v>
      </c>
      <c r="E847" s="56">
        <f t="shared" si="104"/>
        <v>0.3698043344102806</v>
      </c>
      <c r="F847" s="60">
        <v>29369</v>
      </c>
      <c r="G847" s="60">
        <f t="shared" si="105"/>
        <v>10860.783497295532</v>
      </c>
      <c r="H847" s="61">
        <v>0.2031</v>
      </c>
      <c r="I847" s="62">
        <f t="shared" si="106"/>
        <v>2205.8251283007226</v>
      </c>
      <c r="J847" s="62">
        <v>5998.9654389806519</v>
      </c>
      <c r="K847" s="63">
        <f t="shared" si="107"/>
        <v>0.36770092289038719</v>
      </c>
      <c r="L847" s="61">
        <v>0.38915115633637731</v>
      </c>
      <c r="M847" s="60">
        <f t="shared" si="108"/>
        <v>11428.980310443065</v>
      </c>
      <c r="N847" s="60">
        <f t="shared" si="109"/>
        <v>4202.4466078459791</v>
      </c>
      <c r="O847" s="61">
        <f t="shared" si="110"/>
        <v>0.38693770195239047</v>
      </c>
      <c r="P847" s="56">
        <f t="shared" si="111"/>
        <v>0.18383770195239046</v>
      </c>
    </row>
    <row r="848" spans="1:16">
      <c r="A848" s="56" t="s">
        <v>1525</v>
      </c>
      <c r="B848" s="57" t="s">
        <v>1526</v>
      </c>
      <c r="C848" s="58">
        <v>9417</v>
      </c>
      <c r="D848" s="59">
        <v>22464</v>
      </c>
      <c r="E848" s="56">
        <f t="shared" si="104"/>
        <v>0.41920405982905984</v>
      </c>
      <c r="F848" s="60">
        <v>23552</v>
      </c>
      <c r="G848" s="60">
        <f t="shared" si="105"/>
        <v>9873.0940170940175</v>
      </c>
      <c r="H848" s="61">
        <v>0.2792</v>
      </c>
      <c r="I848" s="62">
        <f t="shared" si="106"/>
        <v>2756.5678495726497</v>
      </c>
      <c r="J848" s="62">
        <v>7038.0002096866101</v>
      </c>
      <c r="K848" s="63">
        <f t="shared" si="107"/>
        <v>0.39166919116863663</v>
      </c>
      <c r="L848" s="61">
        <v>0.44256346958857207</v>
      </c>
      <c r="M848" s="60">
        <f t="shared" si="108"/>
        <v>10423.254835750049</v>
      </c>
      <c r="N848" s="60">
        <f t="shared" si="109"/>
        <v>4082.4677908628023</v>
      </c>
      <c r="O848" s="61">
        <f t="shared" si="110"/>
        <v>0.41349426874640555</v>
      </c>
      <c r="P848" s="56">
        <f t="shared" si="111"/>
        <v>0.13429426874640554</v>
      </c>
    </row>
    <row r="849" spans="1:16">
      <c r="A849" s="56" t="s">
        <v>1525</v>
      </c>
      <c r="B849" s="57" t="s">
        <v>2260</v>
      </c>
      <c r="C849" s="58">
        <v>5915</v>
      </c>
      <c r="D849" s="59">
        <v>22464</v>
      </c>
      <c r="E849" s="56">
        <f t="shared" si="104"/>
        <v>0.26331018518518517</v>
      </c>
      <c r="F849" s="60">
        <v>23552</v>
      </c>
      <c r="G849" s="60">
        <f t="shared" si="105"/>
        <v>6201.4814814814808</v>
      </c>
      <c r="H849" s="61">
        <v>0.36299999999999999</v>
      </c>
      <c r="I849" s="62">
        <f t="shared" si="106"/>
        <v>2251.1377777777775</v>
      </c>
      <c r="J849" s="62">
        <v>7038.0002096866101</v>
      </c>
      <c r="K849" s="63">
        <f t="shared" si="107"/>
        <v>0.31985474718791129</v>
      </c>
      <c r="L849" s="61">
        <v>0.44256346958857207</v>
      </c>
      <c r="M849" s="60">
        <f t="shared" si="108"/>
        <v>10423.254835750049</v>
      </c>
      <c r="N849" s="60">
        <f t="shared" si="109"/>
        <v>3333.9275403640058</v>
      </c>
      <c r="O849" s="61">
        <f t="shared" si="110"/>
        <v>0.53760178923690971</v>
      </c>
      <c r="P849" s="56">
        <f t="shared" si="111"/>
        <v>0.17460178923690972</v>
      </c>
    </row>
    <row r="850" spans="1:16">
      <c r="A850" s="56" t="s">
        <v>1525</v>
      </c>
      <c r="B850" s="57" t="s">
        <v>1836</v>
      </c>
      <c r="C850" s="58">
        <v>4342</v>
      </c>
      <c r="D850" s="59">
        <v>22464</v>
      </c>
      <c r="E850" s="56">
        <f t="shared" si="104"/>
        <v>0.19328703703703703</v>
      </c>
      <c r="F850" s="60">
        <v>23552</v>
      </c>
      <c r="G850" s="60">
        <f t="shared" si="105"/>
        <v>4552.2962962962965</v>
      </c>
      <c r="H850" s="61">
        <v>0.24590000000000001</v>
      </c>
      <c r="I850" s="62">
        <f t="shared" si="106"/>
        <v>1119.4096592592593</v>
      </c>
      <c r="J850" s="62">
        <v>7038.0002096866101</v>
      </c>
      <c r="K850" s="63">
        <f t="shared" si="107"/>
        <v>0.15905223442855007</v>
      </c>
      <c r="L850" s="61">
        <v>0.44256346958857207</v>
      </c>
      <c r="M850" s="60">
        <f t="shared" si="108"/>
        <v>10423.254835750049</v>
      </c>
      <c r="N850" s="60">
        <f t="shared" si="109"/>
        <v>1657.8419716442349</v>
      </c>
      <c r="O850" s="61">
        <f t="shared" si="110"/>
        <v>0.36417707981640801</v>
      </c>
      <c r="P850" s="56">
        <f t="shared" si="111"/>
        <v>0.118277079816408</v>
      </c>
    </row>
    <row r="851" spans="1:16">
      <c r="A851" s="56" t="s">
        <v>1525</v>
      </c>
      <c r="B851" s="57" t="s">
        <v>2556</v>
      </c>
      <c r="C851" s="58">
        <v>2790</v>
      </c>
      <c r="D851" s="59">
        <v>22464</v>
      </c>
      <c r="E851" s="56">
        <f t="shared" si="104"/>
        <v>0.12419871794871795</v>
      </c>
      <c r="F851" s="60">
        <v>23552</v>
      </c>
      <c r="G851" s="60">
        <f t="shared" si="105"/>
        <v>2925.1282051282051</v>
      </c>
      <c r="H851" s="61">
        <v>0.31140000000000001</v>
      </c>
      <c r="I851" s="62">
        <f t="shared" si="106"/>
        <v>910.88492307692309</v>
      </c>
      <c r="J851" s="62">
        <v>7038.0002096866101</v>
      </c>
      <c r="K851" s="63">
        <f t="shared" si="107"/>
        <v>0.12942382721490189</v>
      </c>
      <c r="L851" s="61">
        <v>0.44256346958857207</v>
      </c>
      <c r="M851" s="60">
        <f t="shared" si="108"/>
        <v>10423.254835750049</v>
      </c>
      <c r="N851" s="60">
        <f t="shared" si="109"/>
        <v>1349.0175328790049</v>
      </c>
      <c r="O851" s="61">
        <f t="shared" si="110"/>
        <v>0.4611823613453821</v>
      </c>
      <c r="P851" s="56">
        <f t="shared" si="111"/>
        <v>0.14978236134538209</v>
      </c>
    </row>
    <row r="852" spans="1:16">
      <c r="A852" s="56" t="s">
        <v>1717</v>
      </c>
      <c r="B852" s="57" t="s">
        <v>2416</v>
      </c>
      <c r="C852" s="58">
        <v>6967</v>
      </c>
      <c r="D852" s="59">
        <v>13558</v>
      </c>
      <c r="E852" s="56">
        <f t="shared" si="104"/>
        <v>0.51386635196931696</v>
      </c>
      <c r="F852" s="60">
        <v>13976</v>
      </c>
      <c r="G852" s="60">
        <f t="shared" si="105"/>
        <v>7181.7961351231734</v>
      </c>
      <c r="H852" s="61">
        <v>0.11809999999999998</v>
      </c>
      <c r="I852" s="62">
        <f t="shared" si="106"/>
        <v>848.17012355804661</v>
      </c>
      <c r="J852" s="62">
        <v>2308.2445341200769</v>
      </c>
      <c r="K852" s="63">
        <f t="shared" si="107"/>
        <v>0.36745245619367473</v>
      </c>
      <c r="L852" s="61">
        <v>0.40419414498523559</v>
      </c>
      <c r="M852" s="60">
        <f t="shared" si="108"/>
        <v>5649.0173703136525</v>
      </c>
      <c r="N852" s="60">
        <f t="shared" si="109"/>
        <v>2075.7453078024851</v>
      </c>
      <c r="O852" s="61">
        <f t="shared" si="110"/>
        <v>0.28902871492701937</v>
      </c>
      <c r="P852" s="56">
        <f t="shared" si="111"/>
        <v>0.17092871492701939</v>
      </c>
    </row>
    <row r="853" spans="1:16">
      <c r="A853" s="56" t="s">
        <v>1717</v>
      </c>
      <c r="B853" s="57" t="s">
        <v>1719</v>
      </c>
      <c r="C853" s="58">
        <v>6591</v>
      </c>
      <c r="D853" s="59">
        <v>13558</v>
      </c>
      <c r="E853" s="56">
        <f t="shared" si="104"/>
        <v>0.48613364803068299</v>
      </c>
      <c r="F853" s="60">
        <v>13976</v>
      </c>
      <c r="G853" s="60">
        <f t="shared" si="105"/>
        <v>6794.2038648768257</v>
      </c>
      <c r="H853" s="61">
        <v>0.21490000000000004</v>
      </c>
      <c r="I853" s="62">
        <f t="shared" si="106"/>
        <v>1460.0744105620302</v>
      </c>
      <c r="J853" s="62">
        <v>2308.2445341200769</v>
      </c>
      <c r="K853" s="63">
        <f t="shared" si="107"/>
        <v>0.63254754380632527</v>
      </c>
      <c r="L853" s="61">
        <v>0.40419414498523559</v>
      </c>
      <c r="M853" s="60">
        <f t="shared" si="108"/>
        <v>5649.0173703136525</v>
      </c>
      <c r="N853" s="60">
        <f t="shared" si="109"/>
        <v>3573.2720625111674</v>
      </c>
      <c r="O853" s="61">
        <f t="shared" si="110"/>
        <v>0.52592947364789566</v>
      </c>
      <c r="P853" s="56">
        <f t="shared" si="111"/>
        <v>0.31102947364789563</v>
      </c>
    </row>
    <row r="854" spans="1:16">
      <c r="A854" s="56" t="s">
        <v>1345</v>
      </c>
      <c r="B854" s="57" t="s">
        <v>1346</v>
      </c>
      <c r="C854" s="58">
        <v>19547</v>
      </c>
      <c r="D854" s="59">
        <v>19547</v>
      </c>
      <c r="E854" s="56">
        <f t="shared" si="104"/>
        <v>1</v>
      </c>
      <c r="F854" s="60">
        <v>20404</v>
      </c>
      <c r="G854" s="60">
        <f t="shared" si="105"/>
        <v>20404</v>
      </c>
      <c r="H854" s="61">
        <v>0.11410000000000001</v>
      </c>
      <c r="I854" s="62">
        <f t="shared" si="106"/>
        <v>2328.0964000000004</v>
      </c>
      <c r="J854" s="62">
        <v>2328.0964000000004</v>
      </c>
      <c r="K854" s="63">
        <f t="shared" si="107"/>
        <v>1</v>
      </c>
      <c r="L854" s="61">
        <v>0.35321319271677626</v>
      </c>
      <c r="M854" s="60">
        <f t="shared" si="108"/>
        <v>7206.9619841931026</v>
      </c>
      <c r="N854" s="60">
        <f t="shared" si="109"/>
        <v>7206.9619841931026</v>
      </c>
      <c r="O854" s="61">
        <f t="shared" si="110"/>
        <v>0.35321319271677626</v>
      </c>
      <c r="P854" s="56">
        <f t="shared" si="111"/>
        <v>0.23911319271677625</v>
      </c>
    </row>
    <row r="855" spans="1:16">
      <c r="A855" s="56" t="s">
        <v>984</v>
      </c>
      <c r="B855" s="57" t="s">
        <v>985</v>
      </c>
      <c r="C855" s="58">
        <v>25090</v>
      </c>
      <c r="D855" s="59">
        <v>32180</v>
      </c>
      <c r="E855" s="56">
        <f t="shared" si="104"/>
        <v>0.77967681789931631</v>
      </c>
      <c r="F855" s="60">
        <v>33932</v>
      </c>
      <c r="G855" s="60">
        <f t="shared" si="105"/>
        <v>26455.993784959603</v>
      </c>
      <c r="H855" s="61">
        <v>0.22559999999999999</v>
      </c>
      <c r="I855" s="62">
        <f t="shared" si="106"/>
        <v>5968.4721978868865</v>
      </c>
      <c r="J855" s="62">
        <v>8128.2903934120577</v>
      </c>
      <c r="K855" s="63">
        <f t="shared" si="107"/>
        <v>0.73428382956449312</v>
      </c>
      <c r="L855" s="61">
        <v>0.41365286573407772</v>
      </c>
      <c r="M855" s="60">
        <f t="shared" si="108"/>
        <v>14036.069040088725</v>
      </c>
      <c r="N855" s="60">
        <f t="shared" si="109"/>
        <v>10306.458526787968</v>
      </c>
      <c r="O855" s="61">
        <f t="shared" si="110"/>
        <v>0.38956988766179912</v>
      </c>
      <c r="P855" s="56">
        <f t="shared" si="111"/>
        <v>0.16396988766179912</v>
      </c>
    </row>
    <row r="856" spans="1:16">
      <c r="A856" s="56" t="s">
        <v>984</v>
      </c>
      <c r="B856" s="57" t="s">
        <v>2239</v>
      </c>
      <c r="C856" s="58">
        <v>7090</v>
      </c>
      <c r="D856" s="59">
        <v>32180</v>
      </c>
      <c r="E856" s="56">
        <f t="shared" si="104"/>
        <v>0.22032318210068366</v>
      </c>
      <c r="F856" s="60">
        <v>33932</v>
      </c>
      <c r="G856" s="60">
        <f t="shared" si="105"/>
        <v>7476.0062150403983</v>
      </c>
      <c r="H856" s="61">
        <v>0.28889999999999999</v>
      </c>
      <c r="I856" s="62">
        <f t="shared" si="106"/>
        <v>2159.8181955251712</v>
      </c>
      <c r="J856" s="62">
        <v>8128.2903934120577</v>
      </c>
      <c r="K856" s="63">
        <f t="shared" si="107"/>
        <v>0.26571617043550683</v>
      </c>
      <c r="L856" s="61">
        <v>0.41365286573407772</v>
      </c>
      <c r="M856" s="60">
        <f t="shared" si="108"/>
        <v>14036.069040088725</v>
      </c>
      <c r="N856" s="60">
        <f t="shared" si="109"/>
        <v>3729.6105133007563</v>
      </c>
      <c r="O856" s="61">
        <f t="shared" si="110"/>
        <v>0.49887739603499015</v>
      </c>
      <c r="P856" s="56">
        <f t="shared" si="111"/>
        <v>0.20997739603499016</v>
      </c>
    </row>
    <row r="857" spans="1:16">
      <c r="A857" s="56" t="s">
        <v>1028</v>
      </c>
      <c r="B857" s="57" t="s">
        <v>1029</v>
      </c>
      <c r="C857" s="58">
        <v>40939</v>
      </c>
      <c r="D857" s="59">
        <v>51879</v>
      </c>
      <c r="E857" s="56">
        <f t="shared" si="104"/>
        <v>0.78912469399949881</v>
      </c>
      <c r="F857" s="60">
        <v>56142</v>
      </c>
      <c r="G857" s="60">
        <f t="shared" si="105"/>
        <v>44303.038570519864</v>
      </c>
      <c r="H857" s="61">
        <v>0.2591</v>
      </c>
      <c r="I857" s="62">
        <f t="shared" si="106"/>
        <v>11478.917293621696</v>
      </c>
      <c r="J857" s="62">
        <v>14597.299734146764</v>
      </c>
      <c r="K857" s="63">
        <f t="shared" si="107"/>
        <v>0.78637265129040379</v>
      </c>
      <c r="L857" s="61">
        <v>0.37624095794054613</v>
      </c>
      <c r="M857" s="60">
        <f t="shared" si="108"/>
        <v>21122.919860698141</v>
      </c>
      <c r="N857" s="60">
        <f t="shared" si="109"/>
        <v>16610.486493851924</v>
      </c>
      <c r="O857" s="61">
        <f t="shared" si="110"/>
        <v>0.37492883174168729</v>
      </c>
      <c r="P857" s="56">
        <f t="shared" si="111"/>
        <v>0.11582883174168729</v>
      </c>
    </row>
    <row r="858" spans="1:16">
      <c r="A858" s="56" t="s">
        <v>1028</v>
      </c>
      <c r="B858" s="57" t="s">
        <v>1424</v>
      </c>
      <c r="C858" s="58">
        <v>10940</v>
      </c>
      <c r="D858" s="59">
        <v>51879</v>
      </c>
      <c r="E858" s="56">
        <f t="shared" si="104"/>
        <v>0.21087530600050117</v>
      </c>
      <c r="F858" s="60">
        <v>56142</v>
      </c>
      <c r="G858" s="60">
        <f t="shared" si="105"/>
        <v>11838.961429480136</v>
      </c>
      <c r="H858" s="61">
        <v>0.26340000000000002</v>
      </c>
      <c r="I858" s="62">
        <f t="shared" si="106"/>
        <v>3118.382440525068</v>
      </c>
      <c r="J858" s="62">
        <v>14597.299734146764</v>
      </c>
      <c r="K858" s="63">
        <f t="shared" si="107"/>
        <v>0.21362734870959629</v>
      </c>
      <c r="L858" s="61">
        <v>0.37624095794054613</v>
      </c>
      <c r="M858" s="60">
        <f t="shared" si="108"/>
        <v>21122.919860698141</v>
      </c>
      <c r="N858" s="60">
        <f t="shared" si="109"/>
        <v>4512.4333668462186</v>
      </c>
      <c r="O858" s="61">
        <f t="shared" si="110"/>
        <v>0.38115111648305838</v>
      </c>
      <c r="P858" s="56">
        <f t="shared" si="111"/>
        <v>0.11775111648305836</v>
      </c>
    </row>
    <row r="859" spans="1:16">
      <c r="A859" s="56" t="s">
        <v>2369</v>
      </c>
      <c r="B859" s="57" t="s">
        <v>2371</v>
      </c>
      <c r="C859" s="58">
        <v>5905</v>
      </c>
      <c r="D859" s="59">
        <v>5905</v>
      </c>
      <c r="E859" s="56">
        <f t="shared" si="104"/>
        <v>1</v>
      </c>
      <c r="F859" s="60">
        <v>6230</v>
      </c>
      <c r="G859" s="60">
        <f t="shared" si="105"/>
        <v>6230</v>
      </c>
      <c r="H859" s="61">
        <v>0.1905</v>
      </c>
      <c r="I859" s="62">
        <f t="shared" si="106"/>
        <v>1186.8150000000001</v>
      </c>
      <c r="J859" s="62">
        <v>1186.8150000000001</v>
      </c>
      <c r="K859" s="63">
        <f t="shared" si="107"/>
        <v>1</v>
      </c>
      <c r="L859" s="61">
        <v>0.38674467624686765</v>
      </c>
      <c r="M859" s="60">
        <f t="shared" si="108"/>
        <v>2409.4193330179855</v>
      </c>
      <c r="N859" s="60">
        <f t="shared" si="109"/>
        <v>2409.4193330179855</v>
      </c>
      <c r="O859" s="61">
        <f t="shared" si="110"/>
        <v>0.38674467624686765</v>
      </c>
      <c r="P859" s="56">
        <f t="shared" si="111"/>
        <v>0.19624467624686764</v>
      </c>
    </row>
    <row r="860" spans="1:16">
      <c r="A860" s="56" t="s">
        <v>1503</v>
      </c>
      <c r="B860" s="57" t="s">
        <v>1505</v>
      </c>
      <c r="C860" s="58">
        <v>10434</v>
      </c>
      <c r="D860" s="59">
        <v>17911</v>
      </c>
      <c r="E860" s="56">
        <f t="shared" si="104"/>
        <v>0.58254703813299091</v>
      </c>
      <c r="F860" s="60">
        <v>19791</v>
      </c>
      <c r="G860" s="60">
        <f t="shared" si="105"/>
        <v>11529.188431690023</v>
      </c>
      <c r="H860" s="61">
        <v>0.2641</v>
      </c>
      <c r="I860" s="62">
        <f t="shared" si="106"/>
        <v>3044.8586648093351</v>
      </c>
      <c r="J860" s="62">
        <v>4959.1632777678524</v>
      </c>
      <c r="K860" s="63">
        <f t="shared" si="107"/>
        <v>0.6139863711403839</v>
      </c>
      <c r="L860" s="61">
        <v>0.41866487306690264</v>
      </c>
      <c r="M860" s="60">
        <f t="shared" si="108"/>
        <v>8285.7965028670696</v>
      </c>
      <c r="N860" s="60">
        <f t="shared" si="109"/>
        <v>5087.3661268030355</v>
      </c>
      <c r="O860" s="61">
        <f t="shared" si="110"/>
        <v>0.44125969116954544</v>
      </c>
      <c r="P860" s="56">
        <f t="shared" si="111"/>
        <v>0.17715969116954544</v>
      </c>
    </row>
    <row r="861" spans="1:16">
      <c r="A861" s="56" t="s">
        <v>1503</v>
      </c>
      <c r="B861" s="57" t="s">
        <v>1803</v>
      </c>
      <c r="C861" s="58">
        <v>3851</v>
      </c>
      <c r="D861" s="59">
        <v>17911</v>
      </c>
      <c r="E861" s="56">
        <f t="shared" si="104"/>
        <v>0.21500753726760091</v>
      </c>
      <c r="F861" s="60">
        <v>19791</v>
      </c>
      <c r="G861" s="60">
        <f t="shared" si="105"/>
        <v>4255.21417006309</v>
      </c>
      <c r="H861" s="61">
        <v>0.29149999999999998</v>
      </c>
      <c r="I861" s="62">
        <f t="shared" si="106"/>
        <v>1240.3949305733906</v>
      </c>
      <c r="J861" s="62">
        <v>4959.1632777678524</v>
      </c>
      <c r="K861" s="63">
        <f t="shared" si="107"/>
        <v>0.25012181714890008</v>
      </c>
      <c r="L861" s="61">
        <v>0.41866487306690264</v>
      </c>
      <c r="M861" s="60">
        <f t="shared" si="108"/>
        <v>8285.7965028670696</v>
      </c>
      <c r="N861" s="60">
        <f t="shared" si="109"/>
        <v>2072.4584778231128</v>
      </c>
      <c r="O861" s="61">
        <f t="shared" si="110"/>
        <v>0.48703975757638202</v>
      </c>
      <c r="P861" s="56">
        <f t="shared" si="111"/>
        <v>0.19553975757638203</v>
      </c>
    </row>
    <row r="862" spans="1:16">
      <c r="A862" s="56" t="s">
        <v>1503</v>
      </c>
      <c r="B862" s="57" t="s">
        <v>1844</v>
      </c>
      <c r="C862" s="58">
        <v>3626</v>
      </c>
      <c r="D862" s="59">
        <v>17911</v>
      </c>
      <c r="E862" s="56">
        <f t="shared" si="104"/>
        <v>0.20244542459940817</v>
      </c>
      <c r="F862" s="60">
        <v>19791</v>
      </c>
      <c r="G862" s="60">
        <f t="shared" si="105"/>
        <v>4006.5973982468872</v>
      </c>
      <c r="H862" s="61">
        <v>0.16820000000000002</v>
      </c>
      <c r="I862" s="62">
        <f t="shared" si="106"/>
        <v>673.90968238512653</v>
      </c>
      <c r="J862" s="62">
        <v>4959.1632777678524</v>
      </c>
      <c r="K862" s="63">
        <f t="shared" si="107"/>
        <v>0.13589181171071607</v>
      </c>
      <c r="L862" s="61">
        <v>0.41866487306690264</v>
      </c>
      <c r="M862" s="60">
        <f t="shared" si="108"/>
        <v>8285.7965028670696</v>
      </c>
      <c r="N862" s="60">
        <f t="shared" si="109"/>
        <v>1125.9718982409215</v>
      </c>
      <c r="O862" s="61">
        <f t="shared" si="110"/>
        <v>0.28102945874561736</v>
      </c>
      <c r="P862" s="56">
        <f t="shared" si="111"/>
        <v>0.11282945874561734</v>
      </c>
    </row>
    <row r="863" spans="1:16">
      <c r="A863" s="56" t="s">
        <v>433</v>
      </c>
      <c r="B863" s="57" t="s">
        <v>435</v>
      </c>
      <c r="C863" s="58">
        <v>94565</v>
      </c>
      <c r="D863" s="59">
        <v>263765</v>
      </c>
      <c r="E863" s="56">
        <f t="shared" si="104"/>
        <v>0.35851989460315054</v>
      </c>
      <c r="F863" s="60">
        <v>288556</v>
      </c>
      <c r="G863" s="60">
        <f t="shared" si="105"/>
        <v>103453.0667071067</v>
      </c>
      <c r="H863" s="61">
        <v>0.13150000000000001</v>
      </c>
      <c r="I863" s="62">
        <f t="shared" si="106"/>
        <v>13604.078271984532</v>
      </c>
      <c r="J863" s="62">
        <v>30338.803767538535</v>
      </c>
      <c r="K863" s="63">
        <f t="shared" si="107"/>
        <v>0.44840522969268892</v>
      </c>
      <c r="L863" s="61">
        <v>0.31979118512127797</v>
      </c>
      <c r="M863" s="60">
        <f t="shared" si="108"/>
        <v>92277.665213855478</v>
      </c>
      <c r="N863" s="60">
        <f t="shared" si="109"/>
        <v>41377.787665723918</v>
      </c>
      <c r="O863" s="61">
        <f t="shared" si="110"/>
        <v>0.39996675770735246</v>
      </c>
      <c r="P863" s="56">
        <f t="shared" si="111"/>
        <v>0.26846675770735245</v>
      </c>
    </row>
    <row r="864" spans="1:16">
      <c r="A864" s="56" t="s">
        <v>433</v>
      </c>
      <c r="B864" s="57" t="s">
        <v>1217</v>
      </c>
      <c r="C864" s="58">
        <v>49159</v>
      </c>
      <c r="D864" s="59">
        <v>263765</v>
      </c>
      <c r="E864" s="56">
        <f t="shared" si="104"/>
        <v>0.18637423464068395</v>
      </c>
      <c r="F864" s="60">
        <v>288556</v>
      </c>
      <c r="G864" s="60">
        <f t="shared" si="105"/>
        <v>53779.403650977198</v>
      </c>
      <c r="H864" s="61">
        <v>4.1500000000000002E-2</v>
      </c>
      <c r="I864" s="62">
        <f t="shared" si="106"/>
        <v>2231.8452515155536</v>
      </c>
      <c r="J864" s="62">
        <v>30338.803767538535</v>
      </c>
      <c r="K864" s="63">
        <f t="shared" si="107"/>
        <v>7.3564049150268429E-2</v>
      </c>
      <c r="L864" s="61">
        <v>0.31979118512127797</v>
      </c>
      <c r="M864" s="60">
        <f t="shared" si="108"/>
        <v>92277.665213855478</v>
      </c>
      <c r="N864" s="60">
        <f t="shared" si="109"/>
        <v>6788.3186992640794</v>
      </c>
      <c r="O864" s="61">
        <f t="shared" si="110"/>
        <v>0.12622525053121766</v>
      </c>
      <c r="P864" s="56">
        <f t="shared" si="111"/>
        <v>8.4725250531217655E-2</v>
      </c>
    </row>
    <row r="865" spans="1:16">
      <c r="A865" s="56" t="s">
        <v>433</v>
      </c>
      <c r="B865" s="57" t="s">
        <v>459</v>
      </c>
      <c r="C865" s="58">
        <v>96527</v>
      </c>
      <c r="D865" s="59">
        <v>263765</v>
      </c>
      <c r="E865" s="56">
        <f t="shared" si="104"/>
        <v>0.36595833412317785</v>
      </c>
      <c r="F865" s="60">
        <v>288556</v>
      </c>
      <c r="G865" s="60">
        <f t="shared" si="105"/>
        <v>105599.47306124771</v>
      </c>
      <c r="H865" s="61">
        <v>8.1500000000000003E-2</v>
      </c>
      <c r="I865" s="62">
        <f t="shared" si="106"/>
        <v>8606.3570544916893</v>
      </c>
      <c r="J865" s="62">
        <v>30338.803767538535</v>
      </c>
      <c r="K865" s="63">
        <f t="shared" si="107"/>
        <v>0.28367489768005266</v>
      </c>
      <c r="L865" s="61">
        <v>0.31979118512127797</v>
      </c>
      <c r="M865" s="60">
        <f t="shared" si="108"/>
        <v>92277.665213855478</v>
      </c>
      <c r="N865" s="60">
        <f t="shared" si="109"/>
        <v>26176.857237694607</v>
      </c>
      <c r="O865" s="61">
        <f t="shared" si="110"/>
        <v>0.24788814260949982</v>
      </c>
      <c r="P865" s="56">
        <f t="shared" si="111"/>
        <v>0.1663881426094998</v>
      </c>
    </row>
    <row r="866" spans="1:16">
      <c r="A866" s="56" t="s">
        <v>433</v>
      </c>
      <c r="B866" s="57" t="s">
        <v>630</v>
      </c>
      <c r="C866" s="58">
        <v>22437</v>
      </c>
      <c r="D866" s="59">
        <v>263765</v>
      </c>
      <c r="E866" s="56">
        <f t="shared" si="104"/>
        <v>8.5064356529486476E-2</v>
      </c>
      <c r="F866" s="60">
        <v>288556</v>
      </c>
      <c r="G866" s="60">
        <f t="shared" si="105"/>
        <v>24545.830462722501</v>
      </c>
      <c r="H866" s="61">
        <v>0.2293</v>
      </c>
      <c r="I866" s="62">
        <f t="shared" si="106"/>
        <v>5628.3589251022695</v>
      </c>
      <c r="J866" s="62">
        <v>30338.803767538535</v>
      </c>
      <c r="K866" s="63">
        <f t="shared" si="107"/>
        <v>0.18551683738844107</v>
      </c>
      <c r="L866" s="61">
        <v>0.31979118512127797</v>
      </c>
      <c r="M866" s="60">
        <f t="shared" si="108"/>
        <v>92277.665213855478</v>
      </c>
      <c r="N866" s="60">
        <f t="shared" si="109"/>
        <v>17119.060612063833</v>
      </c>
      <c r="O866" s="61">
        <f t="shared" si="110"/>
        <v>0.69743252883875217</v>
      </c>
      <c r="P866" s="56">
        <f t="shared" si="111"/>
        <v>0.46813252883875217</v>
      </c>
    </row>
    <row r="867" spans="1:16">
      <c r="A867" s="56" t="s">
        <v>433</v>
      </c>
      <c r="B867" s="57" t="s">
        <v>2650</v>
      </c>
      <c r="C867" s="58">
        <v>1077</v>
      </c>
      <c r="D867" s="59">
        <v>263765</v>
      </c>
      <c r="E867" s="56">
        <f t="shared" si="104"/>
        <v>4.0831801035012228E-3</v>
      </c>
      <c r="F867" s="60">
        <v>288556</v>
      </c>
      <c r="G867" s="60">
        <f t="shared" si="105"/>
        <v>1178.2261179458987</v>
      </c>
      <c r="H867" s="61">
        <v>0.22760000000000002</v>
      </c>
      <c r="I867" s="62">
        <f t="shared" si="106"/>
        <v>268.16426444448661</v>
      </c>
      <c r="J867" s="62">
        <v>30338.803767538535</v>
      </c>
      <c r="K867" s="63">
        <f t="shared" si="107"/>
        <v>8.8389860885488523E-3</v>
      </c>
      <c r="L867" s="61">
        <v>0.31979118512127797</v>
      </c>
      <c r="M867" s="60">
        <f t="shared" si="108"/>
        <v>92277.665213855478</v>
      </c>
      <c r="N867" s="60">
        <f t="shared" si="109"/>
        <v>815.6409991090369</v>
      </c>
      <c r="O867" s="61">
        <f t="shared" si="110"/>
        <v>0.69226185592542533</v>
      </c>
      <c r="P867" s="56">
        <f t="shared" si="111"/>
        <v>0.4646618559254253</v>
      </c>
    </row>
    <row r="868" spans="1:16">
      <c r="A868" s="56" t="s">
        <v>1538</v>
      </c>
      <c r="B868" s="57" t="s">
        <v>1539</v>
      </c>
      <c r="C868" s="58">
        <v>10243</v>
      </c>
      <c r="D868" s="59">
        <v>10243</v>
      </c>
      <c r="E868" s="56">
        <f t="shared" si="104"/>
        <v>1</v>
      </c>
      <c r="F868" s="60">
        <v>11013</v>
      </c>
      <c r="G868" s="60">
        <f t="shared" si="105"/>
        <v>11013</v>
      </c>
      <c r="H868" s="61">
        <v>0.20480000000000001</v>
      </c>
      <c r="I868" s="62">
        <f t="shared" si="106"/>
        <v>2255.4623999999999</v>
      </c>
      <c r="J868" s="62">
        <v>2255.4623999999999</v>
      </c>
      <c r="K868" s="63">
        <f t="shared" si="107"/>
        <v>1</v>
      </c>
      <c r="L868" s="61">
        <v>0.42523741008556359</v>
      </c>
      <c r="M868" s="60">
        <f t="shared" si="108"/>
        <v>4683.1395972723121</v>
      </c>
      <c r="N868" s="60">
        <f t="shared" si="109"/>
        <v>4683.1395972723121</v>
      </c>
      <c r="O868" s="61">
        <f t="shared" si="110"/>
        <v>0.42523741008556359</v>
      </c>
      <c r="P868" s="56">
        <f t="shared" si="111"/>
        <v>0.22043741008556358</v>
      </c>
    </row>
    <row r="869" spans="1:16">
      <c r="A869" s="56" t="s">
        <v>2676</v>
      </c>
      <c r="B869" s="57" t="s">
        <v>2677</v>
      </c>
      <c r="C869" s="58">
        <v>2445</v>
      </c>
      <c r="D869" s="59">
        <v>2445</v>
      </c>
      <c r="E869" s="56">
        <f t="shared" si="104"/>
        <v>1</v>
      </c>
      <c r="F869" s="60">
        <v>2658</v>
      </c>
      <c r="G869" s="60">
        <f t="shared" si="105"/>
        <v>2658</v>
      </c>
      <c r="H869" s="61">
        <v>0.13719999999999999</v>
      </c>
      <c r="I869" s="62">
        <f t="shared" si="106"/>
        <v>364.67759999999998</v>
      </c>
      <c r="J869" s="62">
        <v>364.67759999999998</v>
      </c>
      <c r="K869" s="63">
        <f t="shared" si="107"/>
        <v>1</v>
      </c>
      <c r="L869" s="61">
        <v>0.39506385204017264</v>
      </c>
      <c r="M869" s="60">
        <f t="shared" si="108"/>
        <v>1050.0797187227788</v>
      </c>
      <c r="N869" s="60">
        <f t="shared" si="109"/>
        <v>1050.0797187227788</v>
      </c>
      <c r="O869" s="61">
        <f t="shared" si="110"/>
        <v>0.39506385204017264</v>
      </c>
      <c r="P869" s="56">
        <f t="shared" si="111"/>
        <v>0.25786385204017265</v>
      </c>
    </row>
    <row r="870" spans="1:16">
      <c r="A870" s="56" t="s">
        <v>1787</v>
      </c>
      <c r="B870" s="57" t="s">
        <v>1788</v>
      </c>
      <c r="C870" s="58">
        <v>4680</v>
      </c>
      <c r="D870" s="59">
        <v>7320</v>
      </c>
      <c r="E870" s="56">
        <f t="shared" si="104"/>
        <v>0.63934426229508201</v>
      </c>
      <c r="F870" s="60">
        <v>7912</v>
      </c>
      <c r="G870" s="60">
        <f t="shared" si="105"/>
        <v>5058.4918032786891</v>
      </c>
      <c r="H870" s="61">
        <v>0.17560000000000003</v>
      </c>
      <c r="I870" s="62">
        <f t="shared" si="106"/>
        <v>888.27116065573796</v>
      </c>
      <c r="J870" s="62">
        <v>1501.4537547540986</v>
      </c>
      <c r="K870" s="63">
        <f t="shared" si="107"/>
        <v>0.59160740571807691</v>
      </c>
      <c r="L870" s="61">
        <v>0.43960463364725177</v>
      </c>
      <c r="M870" s="60">
        <f t="shared" si="108"/>
        <v>3478.1518614170559</v>
      </c>
      <c r="N870" s="60">
        <f t="shared" si="109"/>
        <v>2057.7003994264446</v>
      </c>
      <c r="O870" s="61">
        <f t="shared" si="110"/>
        <v>0.40678140430962739</v>
      </c>
      <c r="P870" s="56">
        <f t="shared" si="111"/>
        <v>0.23118140430962736</v>
      </c>
    </row>
    <row r="871" spans="1:16">
      <c r="A871" s="56" t="s">
        <v>1787</v>
      </c>
      <c r="B871" s="57" t="s">
        <v>2747</v>
      </c>
      <c r="C871" s="58">
        <v>368</v>
      </c>
      <c r="D871" s="59">
        <v>7320</v>
      </c>
      <c r="E871" s="56">
        <f t="shared" si="104"/>
        <v>5.0273224043715849E-2</v>
      </c>
      <c r="F871" s="60">
        <v>7912</v>
      </c>
      <c r="G871" s="60">
        <f t="shared" si="105"/>
        <v>397.76174863387979</v>
      </c>
      <c r="H871" s="61">
        <v>0.19320000000000001</v>
      </c>
      <c r="I871" s="62">
        <f t="shared" si="106"/>
        <v>76.847569836065574</v>
      </c>
      <c r="J871" s="62">
        <v>1501.4537547540986</v>
      </c>
      <c r="K871" s="63">
        <f t="shared" si="107"/>
        <v>5.1182109067788993E-2</v>
      </c>
      <c r="L871" s="61">
        <v>0.43960463364725177</v>
      </c>
      <c r="M871" s="60">
        <f t="shared" si="108"/>
        <v>3478.1518614170559</v>
      </c>
      <c r="N871" s="60">
        <f t="shared" si="109"/>
        <v>178.01914792538105</v>
      </c>
      <c r="O871" s="61">
        <f t="shared" si="110"/>
        <v>0.44755220565273346</v>
      </c>
      <c r="P871" s="56">
        <f t="shared" si="111"/>
        <v>0.25435220565273342</v>
      </c>
    </row>
    <row r="872" spans="1:16">
      <c r="A872" s="56" t="s">
        <v>1787</v>
      </c>
      <c r="B872" s="57" t="s">
        <v>2487</v>
      </c>
      <c r="C872" s="58">
        <v>2272</v>
      </c>
      <c r="D872" s="59">
        <v>7320</v>
      </c>
      <c r="E872" s="56">
        <f t="shared" si="104"/>
        <v>0.31038251366120218</v>
      </c>
      <c r="F872" s="60">
        <v>7912</v>
      </c>
      <c r="G872" s="60">
        <f t="shared" si="105"/>
        <v>2455.7464480874314</v>
      </c>
      <c r="H872" s="61">
        <v>0.21840000000000001</v>
      </c>
      <c r="I872" s="62">
        <f t="shared" si="106"/>
        <v>536.33502426229506</v>
      </c>
      <c r="J872" s="62">
        <v>1501.4537547540986</v>
      </c>
      <c r="K872" s="63">
        <f t="shared" si="107"/>
        <v>0.35721048521413412</v>
      </c>
      <c r="L872" s="61">
        <v>0.43960463364725177</v>
      </c>
      <c r="M872" s="60">
        <f t="shared" si="108"/>
        <v>3478.1518614170559</v>
      </c>
      <c r="N872" s="60">
        <f t="shared" si="109"/>
        <v>1242.4323140652302</v>
      </c>
      <c r="O872" s="61">
        <f t="shared" si="110"/>
        <v>0.50592858030309007</v>
      </c>
      <c r="P872" s="56">
        <f t="shared" si="111"/>
        <v>0.28752858030309003</v>
      </c>
    </row>
    <row r="873" spans="1:16">
      <c r="A873" s="56" t="s">
        <v>705</v>
      </c>
      <c r="B873" s="57" t="s">
        <v>707</v>
      </c>
      <c r="C873" s="58">
        <v>49577</v>
      </c>
      <c r="D873" s="59">
        <v>49577</v>
      </c>
      <c r="E873" s="56">
        <f t="shared" si="104"/>
        <v>1</v>
      </c>
      <c r="F873" s="60">
        <v>54313</v>
      </c>
      <c r="G873" s="60">
        <f t="shared" si="105"/>
        <v>54313</v>
      </c>
      <c r="H873" s="61">
        <v>0.29149999999999998</v>
      </c>
      <c r="I873" s="62">
        <f t="shared" si="106"/>
        <v>15832.2395</v>
      </c>
      <c r="J873" s="62">
        <v>15832.2395</v>
      </c>
      <c r="K873" s="63">
        <f t="shared" si="107"/>
        <v>1</v>
      </c>
      <c r="L873" s="61">
        <v>0.42137589530173492</v>
      </c>
      <c r="M873" s="60">
        <f t="shared" si="108"/>
        <v>22886.189001523129</v>
      </c>
      <c r="N873" s="60">
        <f t="shared" si="109"/>
        <v>22886.189001523129</v>
      </c>
      <c r="O873" s="61">
        <f t="shared" si="110"/>
        <v>0.42137589530173492</v>
      </c>
      <c r="P873" s="56">
        <f t="shared" si="111"/>
        <v>0.12987589530173493</v>
      </c>
    </row>
    <row r="874" spans="1:16">
      <c r="A874" s="56" t="s">
        <v>1944</v>
      </c>
      <c r="B874" s="57" t="s">
        <v>1945</v>
      </c>
      <c r="C874" s="58">
        <v>12612</v>
      </c>
      <c r="D874" s="59">
        <v>20104</v>
      </c>
      <c r="E874" s="56">
        <f t="shared" si="104"/>
        <v>0.62733784321528052</v>
      </c>
      <c r="F874" s="60">
        <v>21505</v>
      </c>
      <c r="G874" s="60">
        <f t="shared" si="105"/>
        <v>13490.900318344608</v>
      </c>
      <c r="H874" s="61">
        <v>0.15059999999999998</v>
      </c>
      <c r="I874" s="62">
        <f t="shared" si="106"/>
        <v>2031.7295879426977</v>
      </c>
      <c r="J874" s="62">
        <v>3806.8212186132114</v>
      </c>
      <c r="K874" s="63">
        <f t="shared" si="107"/>
        <v>0.53370764511048863</v>
      </c>
      <c r="L874" s="61">
        <v>0.42781308025580805</v>
      </c>
      <c r="M874" s="60">
        <f t="shared" si="108"/>
        <v>9200.1202909011517</v>
      </c>
      <c r="N874" s="60">
        <f t="shared" si="109"/>
        <v>4910.1745351900772</v>
      </c>
      <c r="O874" s="61">
        <f t="shared" si="110"/>
        <v>0.36396196097552791</v>
      </c>
      <c r="P874" s="56">
        <f t="shared" si="111"/>
        <v>0.21336196097552793</v>
      </c>
    </row>
    <row r="875" spans="1:16">
      <c r="A875" s="56" t="s">
        <v>1944</v>
      </c>
      <c r="B875" s="57" t="s">
        <v>2444</v>
      </c>
      <c r="C875" s="58">
        <v>3273</v>
      </c>
      <c r="D875" s="59">
        <v>20104</v>
      </c>
      <c r="E875" s="56">
        <f t="shared" si="104"/>
        <v>0.16280342220453642</v>
      </c>
      <c r="F875" s="60">
        <v>21505</v>
      </c>
      <c r="G875" s="60">
        <f t="shared" si="105"/>
        <v>3501.0875945085559</v>
      </c>
      <c r="H875" s="61">
        <v>0.27530000000000004</v>
      </c>
      <c r="I875" s="62">
        <f t="shared" si="106"/>
        <v>963.84941476820563</v>
      </c>
      <c r="J875" s="62">
        <v>3806.8212186132114</v>
      </c>
      <c r="K875" s="63">
        <f t="shared" si="107"/>
        <v>0.25319009205253057</v>
      </c>
      <c r="L875" s="61">
        <v>0.42781308025580805</v>
      </c>
      <c r="M875" s="60">
        <f t="shared" si="108"/>
        <v>9200.1202909011517</v>
      </c>
      <c r="N875" s="60">
        <f t="shared" si="109"/>
        <v>2329.3793033476168</v>
      </c>
      <c r="O875" s="61">
        <f t="shared" si="110"/>
        <v>0.66533019825074935</v>
      </c>
      <c r="P875" s="56">
        <f t="shared" si="111"/>
        <v>0.3900301982507493</v>
      </c>
    </row>
    <row r="876" spans="1:16">
      <c r="A876" s="56" t="s">
        <v>1944</v>
      </c>
      <c r="B876" s="57" t="s">
        <v>2593</v>
      </c>
      <c r="C876" s="58">
        <v>2561</v>
      </c>
      <c r="D876" s="59">
        <v>20104</v>
      </c>
      <c r="E876" s="56">
        <f t="shared" si="104"/>
        <v>0.12738758456028651</v>
      </c>
      <c r="F876" s="60">
        <v>21505</v>
      </c>
      <c r="G876" s="60">
        <f t="shared" si="105"/>
        <v>2739.4700059689612</v>
      </c>
      <c r="H876" s="61">
        <v>0.14929999999999999</v>
      </c>
      <c r="I876" s="62">
        <f t="shared" si="106"/>
        <v>409.00287189116585</v>
      </c>
      <c r="J876" s="62">
        <v>3806.8212186132114</v>
      </c>
      <c r="K876" s="63">
        <f t="shared" si="107"/>
        <v>0.10743947467019785</v>
      </c>
      <c r="L876" s="61">
        <v>0.42781308025580805</v>
      </c>
      <c r="M876" s="60">
        <f t="shared" si="108"/>
        <v>9200.1202909011517</v>
      </c>
      <c r="N876" s="60">
        <f t="shared" si="109"/>
        <v>988.45609095704754</v>
      </c>
      <c r="O876" s="61">
        <f t="shared" si="110"/>
        <v>0.36082019106006846</v>
      </c>
      <c r="P876" s="56">
        <f t="shared" si="111"/>
        <v>0.21152019106006847</v>
      </c>
    </row>
    <row r="877" spans="1:16">
      <c r="A877" s="56" t="s">
        <v>1944</v>
      </c>
      <c r="B877" s="57" t="s">
        <v>2547</v>
      </c>
      <c r="C877" s="58">
        <v>1658</v>
      </c>
      <c r="D877" s="59">
        <v>20104</v>
      </c>
      <c r="E877" s="56">
        <f t="shared" si="104"/>
        <v>8.2471150019896536E-2</v>
      </c>
      <c r="F877" s="60">
        <v>21505</v>
      </c>
      <c r="G877" s="60">
        <f t="shared" si="105"/>
        <v>1773.5420811778749</v>
      </c>
      <c r="H877" s="61">
        <v>0.2268</v>
      </c>
      <c r="I877" s="62">
        <f t="shared" si="106"/>
        <v>402.23934401114207</v>
      </c>
      <c r="J877" s="62">
        <v>3806.8212186132114</v>
      </c>
      <c r="K877" s="63">
        <f t="shared" si="107"/>
        <v>0.10566278816678289</v>
      </c>
      <c r="L877" s="61">
        <v>0.42781308025580805</v>
      </c>
      <c r="M877" s="60">
        <f t="shared" si="108"/>
        <v>9200.1202909011517</v>
      </c>
      <c r="N877" s="60">
        <f t="shared" si="109"/>
        <v>972.11036140640931</v>
      </c>
      <c r="O877" s="61">
        <f t="shared" si="110"/>
        <v>0.54811801294322537</v>
      </c>
      <c r="P877" s="56">
        <f t="shared" si="111"/>
        <v>0.32131801294322537</v>
      </c>
    </row>
    <row r="878" spans="1:16">
      <c r="A878" s="56" t="s">
        <v>1962</v>
      </c>
      <c r="B878" s="57" t="s">
        <v>1964</v>
      </c>
      <c r="C878" s="58">
        <v>7649</v>
      </c>
      <c r="D878" s="59">
        <v>7649</v>
      </c>
      <c r="E878" s="56">
        <f t="shared" si="104"/>
        <v>1</v>
      </c>
      <c r="F878" s="60">
        <v>7963</v>
      </c>
      <c r="G878" s="60">
        <f t="shared" si="105"/>
        <v>7963</v>
      </c>
      <c r="H878" s="61">
        <v>0.1598</v>
      </c>
      <c r="I878" s="62">
        <f t="shared" si="106"/>
        <v>1272.4874</v>
      </c>
      <c r="J878" s="62">
        <v>1272.4874</v>
      </c>
      <c r="K878" s="63">
        <f t="shared" si="107"/>
        <v>1</v>
      </c>
      <c r="L878" s="61">
        <v>0.40172197933497</v>
      </c>
      <c r="M878" s="60">
        <f t="shared" si="108"/>
        <v>3198.9121214443662</v>
      </c>
      <c r="N878" s="60">
        <f t="shared" si="109"/>
        <v>3198.9121214443662</v>
      </c>
      <c r="O878" s="61">
        <f t="shared" si="110"/>
        <v>0.40172197933497</v>
      </c>
      <c r="P878" s="56">
        <f t="shared" si="111"/>
        <v>0.24192197933497001</v>
      </c>
    </row>
    <row r="879" spans="1:16">
      <c r="A879" s="56" t="s">
        <v>1551</v>
      </c>
      <c r="B879" s="57" t="s">
        <v>1553</v>
      </c>
      <c r="C879" s="58">
        <v>6091</v>
      </c>
      <c r="D879" s="59">
        <v>14699</v>
      </c>
      <c r="E879" s="56">
        <f t="shared" si="104"/>
        <v>0.41438193074358798</v>
      </c>
      <c r="F879" s="60">
        <v>20060</v>
      </c>
      <c r="G879" s="60">
        <f t="shared" si="105"/>
        <v>8312.501530716374</v>
      </c>
      <c r="H879" s="61">
        <v>0.32739999999999997</v>
      </c>
      <c r="I879" s="62">
        <f t="shared" si="106"/>
        <v>2721.5130011565407</v>
      </c>
      <c r="J879" s="62">
        <v>6632.08656235118</v>
      </c>
      <c r="K879" s="63">
        <f t="shared" si="107"/>
        <v>0.4103554704195117</v>
      </c>
      <c r="L879" s="61">
        <v>0.4785153665089395</v>
      </c>
      <c r="M879" s="60">
        <f t="shared" si="108"/>
        <v>9599.0182521693259</v>
      </c>
      <c r="N879" s="60">
        <f t="shared" si="109"/>
        <v>3939.0096504344228</v>
      </c>
      <c r="O879" s="61">
        <f t="shared" si="110"/>
        <v>0.47386573534801596</v>
      </c>
      <c r="P879" s="56">
        <f t="shared" si="111"/>
        <v>0.14646573534801599</v>
      </c>
    </row>
    <row r="880" spans="1:16">
      <c r="A880" s="56" t="s">
        <v>1551</v>
      </c>
      <c r="B880" s="57" t="s">
        <v>2584</v>
      </c>
      <c r="C880" s="58">
        <v>2006</v>
      </c>
      <c r="D880" s="59">
        <v>14699</v>
      </c>
      <c r="E880" s="56">
        <f t="shared" si="104"/>
        <v>0.1364718688346146</v>
      </c>
      <c r="F880" s="60">
        <v>20060</v>
      </c>
      <c r="G880" s="60">
        <f t="shared" si="105"/>
        <v>2737.6256888223688</v>
      </c>
      <c r="H880" s="61">
        <v>0.25950000000000001</v>
      </c>
      <c r="I880" s="62">
        <f t="shared" si="106"/>
        <v>710.41386624940469</v>
      </c>
      <c r="J880" s="62">
        <v>6632.08656235118</v>
      </c>
      <c r="K880" s="63">
        <f t="shared" si="107"/>
        <v>0.10711770112927352</v>
      </c>
      <c r="L880" s="61">
        <v>0.4785153665089395</v>
      </c>
      <c r="M880" s="60">
        <f t="shared" si="108"/>
        <v>9599.0182521693259</v>
      </c>
      <c r="N880" s="60">
        <f t="shared" si="109"/>
        <v>1028.2247682703153</v>
      </c>
      <c r="O880" s="61">
        <f t="shared" si="110"/>
        <v>0.37558997655103893</v>
      </c>
      <c r="P880" s="56">
        <f t="shared" si="111"/>
        <v>0.11608997655103892</v>
      </c>
    </row>
    <row r="881" spans="1:16">
      <c r="A881" s="56" t="s">
        <v>1551</v>
      </c>
      <c r="B881" s="57" t="s">
        <v>2326</v>
      </c>
      <c r="C881" s="58">
        <v>3652</v>
      </c>
      <c r="D881" s="59">
        <v>14699</v>
      </c>
      <c r="E881" s="56">
        <f t="shared" si="104"/>
        <v>0.24845227566501121</v>
      </c>
      <c r="F881" s="60">
        <v>20060</v>
      </c>
      <c r="G881" s="60">
        <f t="shared" si="105"/>
        <v>4983.9526498401246</v>
      </c>
      <c r="H881" s="61">
        <v>0.30630000000000002</v>
      </c>
      <c r="I881" s="62">
        <f t="shared" si="106"/>
        <v>1526.5846966460304</v>
      </c>
      <c r="J881" s="62">
        <v>6632.08656235118</v>
      </c>
      <c r="K881" s="63">
        <f t="shared" si="107"/>
        <v>0.23018166037097559</v>
      </c>
      <c r="L881" s="61">
        <v>0.4785153665089395</v>
      </c>
      <c r="M881" s="60">
        <f t="shared" si="108"/>
        <v>9599.0182521693259</v>
      </c>
      <c r="N881" s="60">
        <f t="shared" si="109"/>
        <v>2209.5179592156355</v>
      </c>
      <c r="O881" s="61">
        <f t="shared" si="110"/>
        <v>0.44332643474983907</v>
      </c>
      <c r="P881" s="56">
        <f t="shared" si="111"/>
        <v>0.13702643474983905</v>
      </c>
    </row>
    <row r="882" spans="1:16">
      <c r="A882" s="56" t="s">
        <v>1551</v>
      </c>
      <c r="B882" s="57" t="s">
        <v>2316</v>
      </c>
      <c r="C882" s="58">
        <v>2950</v>
      </c>
      <c r="D882" s="59">
        <v>14699</v>
      </c>
      <c r="E882" s="56">
        <f t="shared" si="104"/>
        <v>0.20069392475678619</v>
      </c>
      <c r="F882" s="60">
        <v>20060</v>
      </c>
      <c r="G882" s="60">
        <f t="shared" si="105"/>
        <v>4025.9201306211307</v>
      </c>
      <c r="H882" s="61">
        <v>0.41570000000000001</v>
      </c>
      <c r="I882" s="62">
        <f t="shared" si="106"/>
        <v>1673.574998299204</v>
      </c>
      <c r="J882" s="62">
        <v>6632.08656235118</v>
      </c>
      <c r="K882" s="63">
        <f t="shared" si="107"/>
        <v>0.25234516808023916</v>
      </c>
      <c r="L882" s="61">
        <v>0.4785153665089395</v>
      </c>
      <c r="M882" s="60">
        <f t="shared" si="108"/>
        <v>9599.0182521693259</v>
      </c>
      <c r="N882" s="60">
        <f t="shared" si="109"/>
        <v>2422.2658742489521</v>
      </c>
      <c r="O882" s="61">
        <f t="shared" si="110"/>
        <v>0.60166764259062377</v>
      </c>
      <c r="P882" s="56">
        <f t="shared" si="111"/>
        <v>0.18596764259062376</v>
      </c>
    </row>
    <row r="883" spans="1:16">
      <c r="A883" s="56" t="s">
        <v>900</v>
      </c>
      <c r="B883" s="57" t="s">
        <v>901</v>
      </c>
      <c r="C883" s="58">
        <v>21685</v>
      </c>
      <c r="D883" s="59">
        <v>83176</v>
      </c>
      <c r="E883" s="56">
        <f t="shared" si="104"/>
        <v>0.26071222468019623</v>
      </c>
      <c r="F883" s="60">
        <v>107347</v>
      </c>
      <c r="G883" s="60">
        <f t="shared" si="105"/>
        <v>27986.675182745024</v>
      </c>
      <c r="H883" s="61">
        <v>0.2175</v>
      </c>
      <c r="I883" s="62">
        <f t="shared" si="106"/>
        <v>6087.1018522470431</v>
      </c>
      <c r="J883" s="62">
        <v>28701.466611378288</v>
      </c>
      <c r="K883" s="63">
        <f t="shared" si="107"/>
        <v>0.21208330343069989</v>
      </c>
      <c r="L883" s="61">
        <v>0.46829130945371483</v>
      </c>
      <c r="M883" s="60">
        <f t="shared" si="108"/>
        <v>50269.667195927927</v>
      </c>
      <c r="N883" s="60">
        <f t="shared" si="109"/>
        <v>10661.357081274284</v>
      </c>
      <c r="O883" s="61">
        <f t="shared" si="110"/>
        <v>0.38094403896349444</v>
      </c>
      <c r="P883" s="56">
        <f t="shared" si="111"/>
        <v>0.16344403896349444</v>
      </c>
    </row>
    <row r="884" spans="1:16">
      <c r="A884" s="56" t="s">
        <v>900</v>
      </c>
      <c r="B884" s="57" t="s">
        <v>1363</v>
      </c>
      <c r="C884" s="58">
        <v>25507</v>
      </c>
      <c r="D884" s="59">
        <v>83176</v>
      </c>
      <c r="E884" s="56">
        <f t="shared" si="104"/>
        <v>0.30666297970568435</v>
      </c>
      <c r="F884" s="60">
        <v>107347</v>
      </c>
      <c r="G884" s="60">
        <f t="shared" si="105"/>
        <v>32919.350882466097</v>
      </c>
      <c r="H884" s="61">
        <v>0.14880000000000002</v>
      </c>
      <c r="I884" s="62">
        <f t="shared" si="106"/>
        <v>4898.3994113109557</v>
      </c>
      <c r="J884" s="62">
        <v>28701.466611378288</v>
      </c>
      <c r="K884" s="63">
        <f t="shared" si="107"/>
        <v>0.17066721633552534</v>
      </c>
      <c r="L884" s="61">
        <v>0.46829130945371483</v>
      </c>
      <c r="M884" s="60">
        <f t="shared" si="108"/>
        <v>50269.667195927927</v>
      </c>
      <c r="N884" s="60">
        <f t="shared" si="109"/>
        <v>8579.3841664422926</v>
      </c>
      <c r="O884" s="61">
        <f t="shared" si="110"/>
        <v>0.26061826665640447</v>
      </c>
      <c r="P884" s="56">
        <f t="shared" si="111"/>
        <v>0.11181826665640446</v>
      </c>
    </row>
    <row r="885" spans="1:16">
      <c r="A885" s="56" t="s">
        <v>900</v>
      </c>
      <c r="B885" s="57" t="s">
        <v>1782</v>
      </c>
      <c r="C885" s="58">
        <v>4858</v>
      </c>
      <c r="D885" s="59">
        <v>83176</v>
      </c>
      <c r="E885" s="56">
        <f t="shared" si="104"/>
        <v>5.8406271039722998E-2</v>
      </c>
      <c r="F885" s="60">
        <v>107347</v>
      </c>
      <c r="G885" s="60">
        <f t="shared" si="105"/>
        <v>6269.7379773011444</v>
      </c>
      <c r="H885" s="61">
        <v>0.21740000000000004</v>
      </c>
      <c r="I885" s="62">
        <f t="shared" si="106"/>
        <v>1363.041036265269</v>
      </c>
      <c r="J885" s="62">
        <v>28701.466611378288</v>
      </c>
      <c r="K885" s="63">
        <f t="shared" si="107"/>
        <v>4.7490292211231841E-2</v>
      </c>
      <c r="L885" s="61">
        <v>0.46829130945371483</v>
      </c>
      <c r="M885" s="60">
        <f t="shared" si="108"/>
        <v>50269.667195927927</v>
      </c>
      <c r="N885" s="60">
        <f t="shared" si="109"/>
        <v>2387.3211844959928</v>
      </c>
      <c r="O885" s="61">
        <f t="shared" si="110"/>
        <v>0.38076889227891358</v>
      </c>
      <c r="P885" s="56">
        <f t="shared" si="111"/>
        <v>0.16336889227891355</v>
      </c>
    </row>
    <row r="886" spans="1:16">
      <c r="A886" s="56" t="s">
        <v>900</v>
      </c>
      <c r="B886" s="57" t="s">
        <v>2549</v>
      </c>
      <c r="C886" s="58">
        <v>2881</v>
      </c>
      <c r="D886" s="59">
        <v>83176</v>
      </c>
      <c r="E886" s="56">
        <f t="shared" si="104"/>
        <v>3.4637395402519956E-2</v>
      </c>
      <c r="F886" s="60">
        <v>107347</v>
      </c>
      <c r="G886" s="60">
        <f t="shared" si="105"/>
        <v>3718.2204842743099</v>
      </c>
      <c r="H886" s="61">
        <v>0.1966</v>
      </c>
      <c r="I886" s="62">
        <f t="shared" si="106"/>
        <v>731.00214720832935</v>
      </c>
      <c r="J886" s="62">
        <v>28701.466611378288</v>
      </c>
      <c r="K886" s="63">
        <f t="shared" si="107"/>
        <v>2.5469156580261092E-2</v>
      </c>
      <c r="L886" s="61">
        <v>0.46829130945371483</v>
      </c>
      <c r="M886" s="60">
        <f t="shared" si="108"/>
        <v>50269.667195927927</v>
      </c>
      <c r="N886" s="60">
        <f t="shared" si="109"/>
        <v>1280.326025050703</v>
      </c>
      <c r="O886" s="61">
        <f t="shared" si="110"/>
        <v>0.34433838188608279</v>
      </c>
      <c r="P886" s="56">
        <f t="shared" si="111"/>
        <v>0.14773838188608279</v>
      </c>
    </row>
    <row r="887" spans="1:16">
      <c r="A887" s="56" t="s">
        <v>900</v>
      </c>
      <c r="B887" s="57" t="s">
        <v>2511</v>
      </c>
      <c r="C887" s="58">
        <v>3875</v>
      </c>
      <c r="D887" s="59">
        <v>83176</v>
      </c>
      <c r="E887" s="56">
        <f t="shared" si="104"/>
        <v>4.6587958064826393E-2</v>
      </c>
      <c r="F887" s="60">
        <v>107347</v>
      </c>
      <c r="G887" s="60">
        <f t="shared" si="105"/>
        <v>5001.0775343849191</v>
      </c>
      <c r="H887" s="61">
        <v>0.22219999999999998</v>
      </c>
      <c r="I887" s="62">
        <f t="shared" si="106"/>
        <v>1111.239428140329</v>
      </c>
      <c r="J887" s="62">
        <v>28701.466611378288</v>
      </c>
      <c r="K887" s="63">
        <f t="shared" si="107"/>
        <v>3.8717165334672968E-2</v>
      </c>
      <c r="L887" s="61">
        <v>0.46829130945371483</v>
      </c>
      <c r="M887" s="60">
        <f t="shared" si="108"/>
        <v>50269.667195927927</v>
      </c>
      <c r="N887" s="60">
        <f t="shared" si="109"/>
        <v>1946.2990161437276</v>
      </c>
      <c r="O887" s="61">
        <f t="shared" si="110"/>
        <v>0.3891759331387975</v>
      </c>
      <c r="P887" s="56">
        <f t="shared" si="111"/>
        <v>0.16697593313879752</v>
      </c>
    </row>
    <row r="888" spans="1:16">
      <c r="A888" s="56" t="s">
        <v>900</v>
      </c>
      <c r="B888" s="57" t="s">
        <v>2390</v>
      </c>
      <c r="C888" s="58">
        <v>4329</v>
      </c>
      <c r="D888" s="59">
        <v>83176</v>
      </c>
      <c r="E888" s="56">
        <f t="shared" si="104"/>
        <v>5.2046263345195729E-2</v>
      </c>
      <c r="F888" s="60">
        <v>107347</v>
      </c>
      <c r="G888" s="60">
        <f t="shared" si="105"/>
        <v>5587.0102313167263</v>
      </c>
      <c r="H888" s="61">
        <v>0.3896</v>
      </c>
      <c r="I888" s="62">
        <f t="shared" si="106"/>
        <v>2176.6991861209967</v>
      </c>
      <c r="J888" s="62">
        <v>28701.466611378288</v>
      </c>
      <c r="K888" s="63">
        <f t="shared" si="107"/>
        <v>7.5839301719100138E-2</v>
      </c>
      <c r="L888" s="61">
        <v>0.46829130945371483</v>
      </c>
      <c r="M888" s="60">
        <f t="shared" si="108"/>
        <v>50269.667195927927</v>
      </c>
      <c r="N888" s="60">
        <f t="shared" si="109"/>
        <v>3812.4164577907286</v>
      </c>
      <c r="O888" s="61">
        <f t="shared" si="110"/>
        <v>0.68237148312725249</v>
      </c>
      <c r="P888" s="56">
        <f t="shared" si="111"/>
        <v>0.29277148312725249</v>
      </c>
    </row>
    <row r="889" spans="1:16">
      <c r="A889" s="56" t="s">
        <v>900</v>
      </c>
      <c r="B889" s="57" t="s">
        <v>2378</v>
      </c>
      <c r="C889" s="58">
        <v>2062</v>
      </c>
      <c r="D889" s="59">
        <v>83176</v>
      </c>
      <c r="E889" s="56">
        <f t="shared" si="104"/>
        <v>2.4790805039915362E-2</v>
      </c>
      <c r="F889" s="60">
        <v>107347</v>
      </c>
      <c r="G889" s="60">
        <f t="shared" si="105"/>
        <v>2661.2185486197945</v>
      </c>
      <c r="H889" s="61">
        <v>0.72140000000000004</v>
      </c>
      <c r="I889" s="62">
        <f t="shared" si="106"/>
        <v>1919.8030609743198</v>
      </c>
      <c r="J889" s="62">
        <v>28701.466611378288</v>
      </c>
      <c r="K889" s="63">
        <f t="shared" si="107"/>
        <v>6.6888674609165838E-2</v>
      </c>
      <c r="L889" s="61">
        <v>0.46829130945371483</v>
      </c>
      <c r="M889" s="60">
        <f t="shared" si="108"/>
        <v>50269.667195927927</v>
      </c>
      <c r="N889" s="60">
        <f t="shared" si="109"/>
        <v>3362.4714117794811</v>
      </c>
      <c r="O889" s="61">
        <f t="shared" si="110"/>
        <v>1.2635081825667351</v>
      </c>
      <c r="P889" s="56">
        <f t="shared" si="111"/>
        <v>0.5421081825667351</v>
      </c>
    </row>
    <row r="890" spans="1:16">
      <c r="A890" s="56" t="s">
        <v>900</v>
      </c>
      <c r="B890" s="57" t="s">
        <v>2308</v>
      </c>
      <c r="C890" s="58">
        <v>2053</v>
      </c>
      <c r="D890" s="59">
        <v>83176</v>
      </c>
      <c r="E890" s="56">
        <f t="shared" si="104"/>
        <v>2.4682600750216409E-2</v>
      </c>
      <c r="F890" s="60">
        <v>107347</v>
      </c>
      <c r="G890" s="60">
        <f t="shared" si="105"/>
        <v>2649.603142733481</v>
      </c>
      <c r="H890" s="61">
        <v>0.51329999999999998</v>
      </c>
      <c r="I890" s="62">
        <f t="shared" si="106"/>
        <v>1360.0412931650958</v>
      </c>
      <c r="J890" s="62">
        <v>28701.466611378288</v>
      </c>
      <c r="K890" s="63">
        <f t="shared" si="107"/>
        <v>4.738577688660435E-2</v>
      </c>
      <c r="L890" s="61">
        <v>0.46829130945371483</v>
      </c>
      <c r="M890" s="60">
        <f t="shared" si="108"/>
        <v>50269.667195927927</v>
      </c>
      <c r="N890" s="60">
        <f t="shared" si="109"/>
        <v>2382.0672339100943</v>
      </c>
      <c r="O890" s="61">
        <f t="shared" si="110"/>
        <v>0.89902793195384667</v>
      </c>
      <c r="P890" s="56">
        <f t="shared" si="111"/>
        <v>0.38572793195384669</v>
      </c>
    </row>
    <row r="891" spans="1:16">
      <c r="A891" s="56" t="s">
        <v>900</v>
      </c>
      <c r="B891" s="57" t="s">
        <v>2449</v>
      </c>
      <c r="C891" s="58">
        <v>4543</v>
      </c>
      <c r="D891" s="59">
        <v>83176</v>
      </c>
      <c r="E891" s="56">
        <f t="shared" si="104"/>
        <v>5.4619120900259693E-2</v>
      </c>
      <c r="F891" s="60">
        <v>107347</v>
      </c>
      <c r="G891" s="60">
        <f t="shared" si="105"/>
        <v>5863.1987712801774</v>
      </c>
      <c r="H891" s="61">
        <v>0.31850000000000001</v>
      </c>
      <c r="I891" s="62">
        <f t="shared" si="106"/>
        <v>1867.4288086527365</v>
      </c>
      <c r="J891" s="62">
        <v>28701.466611378288</v>
      </c>
      <c r="K891" s="63">
        <f t="shared" si="107"/>
        <v>6.506388101827594E-2</v>
      </c>
      <c r="L891" s="61">
        <v>0.46829130945371483</v>
      </c>
      <c r="M891" s="60">
        <f t="shared" si="108"/>
        <v>50269.667195927927</v>
      </c>
      <c r="N891" s="60">
        <f t="shared" si="109"/>
        <v>3270.7396452641838</v>
      </c>
      <c r="O891" s="61">
        <f t="shared" si="110"/>
        <v>0.55784219039022054</v>
      </c>
      <c r="P891" s="56">
        <f t="shared" si="111"/>
        <v>0.23934219039022053</v>
      </c>
    </row>
    <row r="892" spans="1:16">
      <c r="A892" s="56" t="s">
        <v>900</v>
      </c>
      <c r="B892" s="57" t="s">
        <v>1702</v>
      </c>
      <c r="C892" s="58">
        <v>3507</v>
      </c>
      <c r="D892" s="59">
        <v>83176</v>
      </c>
      <c r="E892" s="56">
        <f t="shared" si="104"/>
        <v>4.2163604886024816E-2</v>
      </c>
      <c r="F892" s="60">
        <v>107347</v>
      </c>
      <c r="G892" s="60">
        <f t="shared" si="105"/>
        <v>4526.1364937001063</v>
      </c>
      <c r="H892" s="61">
        <v>0.68130000000000002</v>
      </c>
      <c r="I892" s="62">
        <f t="shared" si="106"/>
        <v>3083.6567931578825</v>
      </c>
      <c r="J892" s="62">
        <v>28701.466611378288</v>
      </c>
      <c r="K892" s="63">
        <f t="shared" si="107"/>
        <v>0.10743899727881538</v>
      </c>
      <c r="L892" s="61">
        <v>0.46829130945371483</v>
      </c>
      <c r="M892" s="60">
        <f t="shared" si="108"/>
        <v>50269.667195927927</v>
      </c>
      <c r="N892" s="60">
        <f t="shared" si="109"/>
        <v>5400.9226370702554</v>
      </c>
      <c r="O892" s="61">
        <f t="shared" si="110"/>
        <v>1.1932743620497872</v>
      </c>
      <c r="P892" s="56">
        <f t="shared" si="111"/>
        <v>0.51197436204978719</v>
      </c>
    </row>
    <row r="893" spans="1:16">
      <c r="A893" s="56" t="s">
        <v>900</v>
      </c>
      <c r="B893" s="57" t="s">
        <v>2429</v>
      </c>
      <c r="C893" s="58">
        <v>3515</v>
      </c>
      <c r="D893" s="59">
        <v>83176</v>
      </c>
      <c r="E893" s="56">
        <f t="shared" si="104"/>
        <v>4.225978647686833E-2</v>
      </c>
      <c r="F893" s="60">
        <v>107347</v>
      </c>
      <c r="G893" s="60">
        <f t="shared" si="105"/>
        <v>4536.461298932385</v>
      </c>
      <c r="H893" s="61">
        <v>0.31340000000000001</v>
      </c>
      <c r="I893" s="62">
        <f t="shared" si="106"/>
        <v>1421.7269710854096</v>
      </c>
      <c r="J893" s="62">
        <v>28701.466611378288</v>
      </c>
      <c r="K893" s="63">
        <f t="shared" si="107"/>
        <v>4.9534993815326014E-2</v>
      </c>
      <c r="L893" s="61">
        <v>0.46829130945371483</v>
      </c>
      <c r="M893" s="60">
        <f t="shared" si="108"/>
        <v>50269.667195927927</v>
      </c>
      <c r="N893" s="60">
        <f t="shared" si="109"/>
        <v>2490.1076536487867</v>
      </c>
      <c r="O893" s="61">
        <f t="shared" si="110"/>
        <v>0.54890970947659379</v>
      </c>
      <c r="P893" s="56">
        <f t="shared" si="111"/>
        <v>0.23550970947659378</v>
      </c>
    </row>
    <row r="894" spans="1:16">
      <c r="A894" s="56" t="s">
        <v>900</v>
      </c>
      <c r="B894" s="57" t="s">
        <v>1484</v>
      </c>
      <c r="C894" s="58">
        <v>4361</v>
      </c>
      <c r="D894" s="59">
        <v>83176</v>
      </c>
      <c r="E894" s="56">
        <f t="shared" si="104"/>
        <v>5.2430989708569777E-2</v>
      </c>
      <c r="F894" s="60">
        <v>107347</v>
      </c>
      <c r="G894" s="60">
        <f t="shared" si="105"/>
        <v>5628.3094522458396</v>
      </c>
      <c r="H894" s="61">
        <v>0.47639999999999999</v>
      </c>
      <c r="I894" s="62">
        <f t="shared" si="106"/>
        <v>2681.326623049918</v>
      </c>
      <c r="J894" s="62">
        <v>28701.466611378288</v>
      </c>
      <c r="K894" s="63">
        <f t="shared" si="107"/>
        <v>9.3421240780321102E-2</v>
      </c>
      <c r="L894" s="61">
        <v>0.46829130945371483</v>
      </c>
      <c r="M894" s="60">
        <f t="shared" si="108"/>
        <v>50269.667195927927</v>
      </c>
      <c r="N894" s="60">
        <f t="shared" si="109"/>
        <v>4696.254683057392</v>
      </c>
      <c r="O894" s="61">
        <f t="shared" si="110"/>
        <v>0.83439880534348843</v>
      </c>
      <c r="P894" s="56">
        <f t="shared" si="111"/>
        <v>0.35799880534348844</v>
      </c>
    </row>
    <row r="895" spans="1:16">
      <c r="A895" s="56" t="s">
        <v>1476</v>
      </c>
      <c r="B895" s="57" t="s">
        <v>1478</v>
      </c>
      <c r="C895" s="58">
        <v>7775</v>
      </c>
      <c r="D895" s="59">
        <v>15285</v>
      </c>
      <c r="E895" s="56">
        <f t="shared" si="104"/>
        <v>0.50866862937520441</v>
      </c>
      <c r="F895" s="60">
        <v>19729</v>
      </c>
      <c r="G895" s="60">
        <f t="shared" si="105"/>
        <v>10035.523388943408</v>
      </c>
      <c r="H895" s="61">
        <v>0.3034</v>
      </c>
      <c r="I895" s="62">
        <f t="shared" si="106"/>
        <v>3044.7777962054297</v>
      </c>
      <c r="J895" s="62">
        <v>6273.3214500359827</v>
      </c>
      <c r="K895" s="63">
        <f t="shared" si="107"/>
        <v>0.48535338424080998</v>
      </c>
      <c r="L895" s="61">
        <v>0.45887438860717195</v>
      </c>
      <c r="M895" s="60">
        <f t="shared" si="108"/>
        <v>9053.132812830896</v>
      </c>
      <c r="N895" s="60">
        <f t="shared" si="109"/>
        <v>4393.9686486889987</v>
      </c>
      <c r="O895" s="61">
        <f t="shared" si="110"/>
        <v>0.43784150346657891</v>
      </c>
      <c r="P895" s="56">
        <f t="shared" si="111"/>
        <v>0.1344415034665789</v>
      </c>
    </row>
    <row r="896" spans="1:16">
      <c r="A896" s="56" t="s">
        <v>1476</v>
      </c>
      <c r="B896" s="57" t="s">
        <v>1617</v>
      </c>
      <c r="C896" s="58">
        <v>4291</v>
      </c>
      <c r="D896" s="59">
        <v>15285</v>
      </c>
      <c r="E896" s="56">
        <f t="shared" si="104"/>
        <v>0.28073274452077202</v>
      </c>
      <c r="F896" s="60">
        <v>19729</v>
      </c>
      <c r="G896" s="60">
        <f t="shared" si="105"/>
        <v>5538.5763166503111</v>
      </c>
      <c r="H896" s="61">
        <v>0.39230000000000004</v>
      </c>
      <c r="I896" s="62">
        <f t="shared" si="106"/>
        <v>2172.7834890219174</v>
      </c>
      <c r="J896" s="62">
        <v>6273.3214500359827</v>
      </c>
      <c r="K896" s="63">
        <f t="shared" si="107"/>
        <v>0.34635296570199742</v>
      </c>
      <c r="L896" s="61">
        <v>0.45887438860717195</v>
      </c>
      <c r="M896" s="60">
        <f t="shared" si="108"/>
        <v>9053.132812830896</v>
      </c>
      <c r="N896" s="60">
        <f t="shared" si="109"/>
        <v>3135.5793986180465</v>
      </c>
      <c r="O896" s="61">
        <f t="shared" si="110"/>
        <v>0.56613454782445272</v>
      </c>
      <c r="P896" s="56">
        <f t="shared" si="111"/>
        <v>0.17383454782445268</v>
      </c>
    </row>
    <row r="897" spans="1:16">
      <c r="A897" s="56" t="s">
        <v>1476</v>
      </c>
      <c r="B897" s="57" t="s">
        <v>2570</v>
      </c>
      <c r="C897" s="58">
        <v>3219</v>
      </c>
      <c r="D897" s="59">
        <v>15285</v>
      </c>
      <c r="E897" s="56">
        <f t="shared" si="104"/>
        <v>0.21059862610402355</v>
      </c>
      <c r="F897" s="60">
        <v>19729</v>
      </c>
      <c r="G897" s="60">
        <f t="shared" si="105"/>
        <v>4154.9002944062804</v>
      </c>
      <c r="H897" s="61">
        <v>0.25409999999999999</v>
      </c>
      <c r="I897" s="62">
        <f t="shared" si="106"/>
        <v>1055.7601648086359</v>
      </c>
      <c r="J897" s="62">
        <v>6273.3214500359827</v>
      </c>
      <c r="K897" s="63">
        <f t="shared" si="107"/>
        <v>0.16829365005719263</v>
      </c>
      <c r="L897" s="61">
        <v>0.45887438860717195</v>
      </c>
      <c r="M897" s="60">
        <f t="shared" si="108"/>
        <v>9053.132812830896</v>
      </c>
      <c r="N897" s="60">
        <f t="shared" si="109"/>
        <v>1523.5847655238508</v>
      </c>
      <c r="O897" s="61">
        <f t="shared" si="110"/>
        <v>0.36669586694415862</v>
      </c>
      <c r="P897" s="56">
        <f t="shared" si="111"/>
        <v>0.11259586694415863</v>
      </c>
    </row>
    <row r="898" spans="1:16">
      <c r="A898" s="56" t="s">
        <v>1174</v>
      </c>
      <c r="B898" s="57" t="s">
        <v>1176</v>
      </c>
      <c r="C898" s="58">
        <v>13005</v>
      </c>
      <c r="D898" s="59">
        <v>27811</v>
      </c>
      <c r="E898" s="56">
        <f t="shared" ref="E898:E961" si="112">C898/D898</f>
        <v>0.46762072561216783</v>
      </c>
      <c r="F898" s="60">
        <v>34593</v>
      </c>
      <c r="G898" s="60">
        <f t="shared" ref="G898:G961" si="113">E898*F898</f>
        <v>16176.403761101721</v>
      </c>
      <c r="H898" s="61">
        <v>0.28149999999999997</v>
      </c>
      <c r="I898" s="62">
        <f t="shared" ref="I898:I961" si="114">G898*H898</f>
        <v>4553.657658750134</v>
      </c>
      <c r="J898" s="62">
        <v>10166.221090683541</v>
      </c>
      <c r="K898" s="63">
        <f t="shared" ref="K898:K961" si="115">I898/J898</f>
        <v>0.44792038439171522</v>
      </c>
      <c r="L898" s="61">
        <v>0.48114876035378762</v>
      </c>
      <c r="M898" s="60">
        <f t="shared" ref="M898:M961" si="116">L898*F898</f>
        <v>16644.379066918576</v>
      </c>
      <c r="N898" s="60">
        <f t="shared" ref="N898:N961" si="117">M898*K898</f>
        <v>7455.3566696155867</v>
      </c>
      <c r="O898" s="61">
        <f t="shared" ref="O898:O961" si="118">N898/G898</f>
        <v>0.46087849807155329</v>
      </c>
      <c r="P898" s="56">
        <f t="shared" ref="P898:P961" si="119">O898-H898</f>
        <v>0.17937849807155332</v>
      </c>
    </row>
    <row r="899" spans="1:16">
      <c r="A899" s="56" t="s">
        <v>1174</v>
      </c>
      <c r="B899" s="57" t="s">
        <v>2599</v>
      </c>
      <c r="C899" s="58">
        <v>2597</v>
      </c>
      <c r="D899" s="59">
        <v>27811</v>
      </c>
      <c r="E899" s="56">
        <f t="shared" si="112"/>
        <v>9.338031714069972E-2</v>
      </c>
      <c r="F899" s="60">
        <v>34593</v>
      </c>
      <c r="G899" s="60">
        <f t="shared" si="113"/>
        <v>3230.3053108482254</v>
      </c>
      <c r="H899" s="61">
        <v>0.25559999999999999</v>
      </c>
      <c r="I899" s="62">
        <f t="shared" si="114"/>
        <v>825.66603745280645</v>
      </c>
      <c r="J899" s="62">
        <v>10166.221090683541</v>
      </c>
      <c r="K899" s="63">
        <f t="shared" si="115"/>
        <v>8.1216612356528203E-2</v>
      </c>
      <c r="L899" s="61">
        <v>0.48114876035378762</v>
      </c>
      <c r="M899" s="60">
        <f t="shared" si="116"/>
        <v>16644.379066918576</v>
      </c>
      <c r="N899" s="60">
        <f t="shared" si="117"/>
        <v>1351.8000825930387</v>
      </c>
      <c r="O899" s="61">
        <f t="shared" si="118"/>
        <v>0.41847440180138207</v>
      </c>
      <c r="P899" s="56">
        <f t="shared" si="119"/>
        <v>0.16287440180138207</v>
      </c>
    </row>
    <row r="900" spans="1:16">
      <c r="A900" s="56" t="s">
        <v>1174</v>
      </c>
      <c r="B900" s="57" t="s">
        <v>2619</v>
      </c>
      <c r="C900" s="58">
        <v>2497</v>
      </c>
      <c r="D900" s="59">
        <v>27811</v>
      </c>
      <c r="E900" s="56">
        <f t="shared" si="112"/>
        <v>8.9784617597353567E-2</v>
      </c>
      <c r="F900" s="60">
        <v>34593</v>
      </c>
      <c r="G900" s="60">
        <f t="shared" si="113"/>
        <v>3105.9192765452517</v>
      </c>
      <c r="H900" s="61">
        <v>0.3644</v>
      </c>
      <c r="I900" s="62">
        <f t="shared" si="114"/>
        <v>1131.7969843730898</v>
      </c>
      <c r="J900" s="62">
        <v>10166.221090683541</v>
      </c>
      <c r="K900" s="63">
        <f t="shared" si="115"/>
        <v>0.11132917278479056</v>
      </c>
      <c r="L900" s="61">
        <v>0.48114876035378762</v>
      </c>
      <c r="M900" s="60">
        <f t="shared" si="116"/>
        <v>16644.379066918576</v>
      </c>
      <c r="N900" s="60">
        <f t="shared" si="117"/>
        <v>1853.0049530365293</v>
      </c>
      <c r="O900" s="61">
        <f t="shared" si="118"/>
        <v>0.59660435061198602</v>
      </c>
      <c r="P900" s="56">
        <f t="shared" si="119"/>
        <v>0.23220435061198602</v>
      </c>
    </row>
    <row r="901" spans="1:16">
      <c r="A901" s="56" t="s">
        <v>1174</v>
      </c>
      <c r="B901" s="57" t="s">
        <v>2680</v>
      </c>
      <c r="C901" s="58">
        <v>1982</v>
      </c>
      <c r="D901" s="59">
        <v>27811</v>
      </c>
      <c r="E901" s="56">
        <f t="shared" si="112"/>
        <v>7.1266764949120848E-2</v>
      </c>
      <c r="F901" s="60">
        <v>34593</v>
      </c>
      <c r="G901" s="60">
        <f t="shared" si="113"/>
        <v>2465.3311998849376</v>
      </c>
      <c r="H901" s="61">
        <v>0.21329999999999999</v>
      </c>
      <c r="I901" s="62">
        <f t="shared" si="114"/>
        <v>525.85514493545713</v>
      </c>
      <c r="J901" s="62">
        <v>10166.221090683541</v>
      </c>
      <c r="K901" s="63">
        <f t="shared" si="115"/>
        <v>5.1725723869743272E-2</v>
      </c>
      <c r="L901" s="61">
        <v>0.48114876035378762</v>
      </c>
      <c r="M901" s="60">
        <f t="shared" si="116"/>
        <v>16644.379066918576</v>
      </c>
      <c r="N901" s="60">
        <f t="shared" si="117"/>
        <v>860.94255559876547</v>
      </c>
      <c r="O901" s="61">
        <f t="shared" si="118"/>
        <v>0.3492198353060828</v>
      </c>
      <c r="P901" s="56">
        <f t="shared" si="119"/>
        <v>0.13591983530608281</v>
      </c>
    </row>
    <row r="902" spans="1:16">
      <c r="A902" s="56" t="s">
        <v>1174</v>
      </c>
      <c r="B902" s="57" t="s">
        <v>2712</v>
      </c>
      <c r="C902" s="58">
        <v>1131</v>
      </c>
      <c r="D902" s="59">
        <v>27811</v>
      </c>
      <c r="E902" s="56">
        <f t="shared" si="112"/>
        <v>4.0667361835245046E-2</v>
      </c>
      <c r="F902" s="60">
        <v>34593</v>
      </c>
      <c r="G902" s="60">
        <f t="shared" si="113"/>
        <v>1406.8060479666319</v>
      </c>
      <c r="H902" s="61">
        <v>0.46289999999999998</v>
      </c>
      <c r="I902" s="62">
        <f t="shared" si="114"/>
        <v>651.21051960375394</v>
      </c>
      <c r="J902" s="62">
        <v>10166.221090683541</v>
      </c>
      <c r="K902" s="63">
        <f t="shared" si="115"/>
        <v>6.4056301136371299E-2</v>
      </c>
      <c r="L902" s="61">
        <v>0.48114876035378762</v>
      </c>
      <c r="M902" s="60">
        <f t="shared" si="116"/>
        <v>16644.379066918576</v>
      </c>
      <c r="N902" s="60">
        <f t="shared" si="117"/>
        <v>1066.1773577384511</v>
      </c>
      <c r="O902" s="61">
        <f t="shared" si="118"/>
        <v>0.75787089434217425</v>
      </c>
      <c r="P902" s="56">
        <f t="shared" si="119"/>
        <v>0.29497089434217427</v>
      </c>
    </row>
    <row r="903" spans="1:16">
      <c r="A903" s="56" t="s">
        <v>1174</v>
      </c>
      <c r="B903" s="57" t="s">
        <v>2731</v>
      </c>
      <c r="C903" s="58">
        <v>2428</v>
      </c>
      <c r="D903" s="59">
        <v>27811</v>
      </c>
      <c r="E903" s="56">
        <f t="shared" si="112"/>
        <v>8.7303584912444721E-2</v>
      </c>
      <c r="F903" s="60">
        <v>34593</v>
      </c>
      <c r="G903" s="60">
        <f t="shared" si="113"/>
        <v>3020.0929128762004</v>
      </c>
      <c r="H903" s="61">
        <v>0.3</v>
      </c>
      <c r="I903" s="62">
        <f t="shared" si="114"/>
        <v>906.02787386286013</v>
      </c>
      <c r="J903" s="62">
        <v>10166.221090683541</v>
      </c>
      <c r="K903" s="63">
        <f t="shared" si="115"/>
        <v>8.9121401726464128E-2</v>
      </c>
      <c r="L903" s="61">
        <v>0.48114876035378762</v>
      </c>
      <c r="M903" s="60">
        <f t="shared" si="116"/>
        <v>16644.379066918576</v>
      </c>
      <c r="N903" s="60">
        <f t="shared" si="117"/>
        <v>1483.3703933104007</v>
      </c>
      <c r="O903" s="61">
        <f t="shared" si="118"/>
        <v>0.4911671382645329</v>
      </c>
      <c r="P903" s="56">
        <f t="shared" si="119"/>
        <v>0.19116713826453291</v>
      </c>
    </row>
    <row r="904" spans="1:16">
      <c r="A904" s="56" t="s">
        <v>1174</v>
      </c>
      <c r="B904" s="57" t="s">
        <v>1761</v>
      </c>
      <c r="C904" s="58">
        <v>4171</v>
      </c>
      <c r="D904" s="59">
        <v>27811</v>
      </c>
      <c r="E904" s="56">
        <f t="shared" si="112"/>
        <v>0.14997662795296826</v>
      </c>
      <c r="F904" s="60">
        <v>34593</v>
      </c>
      <c r="G904" s="60">
        <f t="shared" si="113"/>
        <v>5188.1414907770313</v>
      </c>
      <c r="H904" s="61">
        <v>0.30299999999999999</v>
      </c>
      <c r="I904" s="62">
        <f t="shared" si="114"/>
        <v>1572.0068717054405</v>
      </c>
      <c r="J904" s="62">
        <v>10166.221090683541</v>
      </c>
      <c r="K904" s="63">
        <f t="shared" si="115"/>
        <v>0.15463040373438744</v>
      </c>
      <c r="L904" s="61">
        <v>0.48114876035378762</v>
      </c>
      <c r="M904" s="60">
        <f t="shared" si="116"/>
        <v>16644.379066918576</v>
      </c>
      <c r="N904" s="60">
        <f t="shared" si="117"/>
        <v>2573.7270550258063</v>
      </c>
      <c r="O904" s="61">
        <f t="shared" si="118"/>
        <v>0.49607880964717821</v>
      </c>
      <c r="P904" s="56">
        <f t="shared" si="119"/>
        <v>0.19307880964717822</v>
      </c>
    </row>
    <row r="905" spans="1:16">
      <c r="A905" s="56" t="s">
        <v>1129</v>
      </c>
      <c r="B905" s="57" t="s">
        <v>1130</v>
      </c>
      <c r="C905" s="58">
        <v>11533</v>
      </c>
      <c r="D905" s="59">
        <v>27358</v>
      </c>
      <c r="E905" s="56">
        <f t="shared" si="112"/>
        <v>0.42155859346443453</v>
      </c>
      <c r="F905" s="60">
        <v>34312</v>
      </c>
      <c r="G905" s="60">
        <f t="shared" si="113"/>
        <v>14464.518458951678</v>
      </c>
      <c r="H905" s="61">
        <v>0.20940000000000003</v>
      </c>
      <c r="I905" s="62">
        <f t="shared" si="114"/>
        <v>3028.8701653044818</v>
      </c>
      <c r="J905" s="62">
        <v>10113.669316821406</v>
      </c>
      <c r="K905" s="63">
        <f t="shared" si="115"/>
        <v>0.29948281582301289</v>
      </c>
      <c r="L905" s="61">
        <v>0.49092794702025672</v>
      </c>
      <c r="M905" s="60">
        <f t="shared" si="116"/>
        <v>16844.719718159049</v>
      </c>
      <c r="N905" s="60">
        <f t="shared" si="117"/>
        <v>5044.7040929436998</v>
      </c>
      <c r="O905" s="61">
        <f t="shared" si="118"/>
        <v>0.3487640537263566</v>
      </c>
      <c r="P905" s="56">
        <f t="shared" si="119"/>
        <v>0.13936405372635657</v>
      </c>
    </row>
    <row r="906" spans="1:16">
      <c r="A906" s="56" t="s">
        <v>1129</v>
      </c>
      <c r="B906" s="57" t="s">
        <v>2621</v>
      </c>
      <c r="C906" s="58">
        <v>5042</v>
      </c>
      <c r="D906" s="59">
        <v>27358</v>
      </c>
      <c r="E906" s="56">
        <f t="shared" si="112"/>
        <v>0.18429709774106295</v>
      </c>
      <c r="F906" s="60">
        <v>34312</v>
      </c>
      <c r="G906" s="60">
        <f t="shared" si="113"/>
        <v>6323.6020176913516</v>
      </c>
      <c r="H906" s="61">
        <v>0.23219999999999999</v>
      </c>
      <c r="I906" s="62">
        <f t="shared" si="114"/>
        <v>1468.3403885079317</v>
      </c>
      <c r="J906" s="62">
        <v>10113.669316821406</v>
      </c>
      <c r="K906" s="63">
        <f t="shared" si="115"/>
        <v>0.14518374513844712</v>
      </c>
      <c r="L906" s="61">
        <v>0.49092794702025672</v>
      </c>
      <c r="M906" s="60">
        <f t="shared" si="116"/>
        <v>16844.719718159049</v>
      </c>
      <c r="N906" s="60">
        <f t="shared" si="117"/>
        <v>2445.579494489778</v>
      </c>
      <c r="O906" s="61">
        <f t="shared" si="118"/>
        <v>0.38673836330114603</v>
      </c>
      <c r="P906" s="56">
        <f t="shared" si="119"/>
        <v>0.15453836330114604</v>
      </c>
    </row>
    <row r="907" spans="1:16">
      <c r="A907" s="56" t="s">
        <v>1129</v>
      </c>
      <c r="B907" s="57" t="s">
        <v>1864</v>
      </c>
      <c r="C907" s="58">
        <v>5409</v>
      </c>
      <c r="D907" s="59">
        <v>27358</v>
      </c>
      <c r="E907" s="56">
        <f t="shared" si="112"/>
        <v>0.19771182103954968</v>
      </c>
      <c r="F907" s="60">
        <v>34312</v>
      </c>
      <c r="G907" s="60">
        <f t="shared" si="113"/>
        <v>6783.8880035090287</v>
      </c>
      <c r="H907" s="61">
        <v>0.47360000000000002</v>
      </c>
      <c r="I907" s="62">
        <f t="shared" si="114"/>
        <v>3212.8493584618764</v>
      </c>
      <c r="J907" s="62">
        <v>10113.669316821406</v>
      </c>
      <c r="K907" s="63">
        <f t="shared" si="115"/>
        <v>0.31767395767213324</v>
      </c>
      <c r="L907" s="61">
        <v>0.49092794702025672</v>
      </c>
      <c r="M907" s="60">
        <f t="shared" si="116"/>
        <v>16844.719718159049</v>
      </c>
      <c r="N907" s="60">
        <f t="shared" si="117"/>
        <v>5351.1287787454057</v>
      </c>
      <c r="O907" s="61">
        <f t="shared" si="118"/>
        <v>0.78879969362369851</v>
      </c>
      <c r="P907" s="56">
        <f t="shared" si="119"/>
        <v>0.31519969362369848</v>
      </c>
    </row>
    <row r="908" spans="1:16">
      <c r="A908" s="56" t="s">
        <v>1129</v>
      </c>
      <c r="B908" s="57" t="s">
        <v>2574</v>
      </c>
      <c r="C908" s="58">
        <v>1992</v>
      </c>
      <c r="D908" s="59">
        <v>27358</v>
      </c>
      <c r="E908" s="56">
        <f t="shared" si="112"/>
        <v>7.2812340083339422E-2</v>
      </c>
      <c r="F908" s="60">
        <v>34312</v>
      </c>
      <c r="G908" s="60">
        <f t="shared" si="113"/>
        <v>2498.3370129395421</v>
      </c>
      <c r="H908" s="61">
        <v>0.31930000000000003</v>
      </c>
      <c r="I908" s="62">
        <f t="shared" si="114"/>
        <v>797.71900823159581</v>
      </c>
      <c r="J908" s="62">
        <v>10113.669316821406</v>
      </c>
      <c r="K908" s="63">
        <f t="shared" si="115"/>
        <v>7.8875330331870927E-2</v>
      </c>
      <c r="L908" s="61">
        <v>0.49092794702025672</v>
      </c>
      <c r="M908" s="60">
        <f t="shared" si="116"/>
        <v>16844.719718159049</v>
      </c>
      <c r="N908" s="60">
        <f t="shared" si="117"/>
        <v>1328.6328321175747</v>
      </c>
      <c r="O908" s="61">
        <f t="shared" si="118"/>
        <v>0.53180688803641663</v>
      </c>
      <c r="P908" s="56">
        <f t="shared" si="119"/>
        <v>0.2125068880364166</v>
      </c>
    </row>
    <row r="909" spans="1:16">
      <c r="A909" s="56" t="s">
        <v>1129</v>
      </c>
      <c r="B909" s="57" t="s">
        <v>2742</v>
      </c>
      <c r="C909" s="58">
        <v>3382</v>
      </c>
      <c r="D909" s="59">
        <v>27358</v>
      </c>
      <c r="E909" s="56">
        <f t="shared" si="112"/>
        <v>0.12362014767161342</v>
      </c>
      <c r="F909" s="60">
        <v>34312</v>
      </c>
      <c r="G909" s="60">
        <f t="shared" si="113"/>
        <v>4241.6545069083995</v>
      </c>
      <c r="H909" s="61">
        <v>0.37859999999999999</v>
      </c>
      <c r="I909" s="62">
        <f t="shared" si="114"/>
        <v>1605.8903963155201</v>
      </c>
      <c r="J909" s="62">
        <v>10113.669316821406</v>
      </c>
      <c r="K909" s="63">
        <f t="shared" si="115"/>
        <v>0.15878415103453575</v>
      </c>
      <c r="L909" s="61">
        <v>0.49092794702025672</v>
      </c>
      <c r="M909" s="60">
        <f t="shared" si="116"/>
        <v>16844.719718159049</v>
      </c>
      <c r="N909" s="60">
        <f t="shared" si="117"/>
        <v>2674.674519862589</v>
      </c>
      <c r="O909" s="61">
        <f t="shared" si="118"/>
        <v>0.63057340372874215</v>
      </c>
      <c r="P909" s="56">
        <f t="shared" si="119"/>
        <v>0.25197340372874216</v>
      </c>
    </row>
    <row r="910" spans="1:16">
      <c r="A910" s="56" t="s">
        <v>1336</v>
      </c>
      <c r="B910" s="57" t="s">
        <v>1337</v>
      </c>
      <c r="C910" s="58">
        <v>13719</v>
      </c>
      <c r="D910" s="59">
        <v>27128</v>
      </c>
      <c r="E910" s="56">
        <f t="shared" si="112"/>
        <v>0.50571365378944266</v>
      </c>
      <c r="F910" s="60">
        <v>34013</v>
      </c>
      <c r="G910" s="60">
        <f t="shared" si="113"/>
        <v>17200.838506340315</v>
      </c>
      <c r="H910" s="61">
        <v>0.20180000000000001</v>
      </c>
      <c r="I910" s="62">
        <f t="shared" si="114"/>
        <v>3471.1292105794755</v>
      </c>
      <c r="J910" s="62">
        <v>8855.7404305219716</v>
      </c>
      <c r="K910" s="63">
        <f t="shared" si="115"/>
        <v>0.3919637480132061</v>
      </c>
      <c r="L910" s="61">
        <v>0.42935569569780146</v>
      </c>
      <c r="M910" s="60">
        <f t="shared" si="116"/>
        <v>14603.675277769322</v>
      </c>
      <c r="N910" s="60">
        <f t="shared" si="117"/>
        <v>5724.1112966422625</v>
      </c>
      <c r="O910" s="61">
        <f t="shared" si="118"/>
        <v>0.33278094521568391</v>
      </c>
      <c r="P910" s="56">
        <f t="shared" si="119"/>
        <v>0.1309809452156839</v>
      </c>
    </row>
    <row r="911" spans="1:16">
      <c r="A911" s="56" t="s">
        <v>1336</v>
      </c>
      <c r="B911" s="57" t="s">
        <v>1860</v>
      </c>
      <c r="C911" s="58">
        <v>3168</v>
      </c>
      <c r="D911" s="59">
        <v>27128</v>
      </c>
      <c r="E911" s="56">
        <f t="shared" si="112"/>
        <v>0.11677971099970511</v>
      </c>
      <c r="F911" s="60">
        <v>34013</v>
      </c>
      <c r="G911" s="60">
        <f t="shared" si="113"/>
        <v>3972.0283102329699</v>
      </c>
      <c r="H911" s="61">
        <v>0.16939999999999997</v>
      </c>
      <c r="I911" s="62">
        <f t="shared" si="114"/>
        <v>672.86159575346494</v>
      </c>
      <c r="J911" s="62">
        <v>8855.7404305219716</v>
      </c>
      <c r="K911" s="63">
        <f t="shared" si="115"/>
        <v>7.598027528385963E-2</v>
      </c>
      <c r="L911" s="61">
        <v>0.42935569569780146</v>
      </c>
      <c r="M911" s="60">
        <f t="shared" si="116"/>
        <v>14603.675277769322</v>
      </c>
      <c r="N911" s="60">
        <f t="shared" si="117"/>
        <v>1109.5912677610083</v>
      </c>
      <c r="O911" s="61">
        <f t="shared" si="118"/>
        <v>0.27935129890751659</v>
      </c>
      <c r="P911" s="56">
        <f t="shared" si="119"/>
        <v>0.10995129890751662</v>
      </c>
    </row>
    <row r="912" spans="1:16">
      <c r="A912" s="56" t="s">
        <v>1336</v>
      </c>
      <c r="B912" s="57" t="s">
        <v>1685</v>
      </c>
      <c r="C912" s="58">
        <v>7168</v>
      </c>
      <c r="D912" s="59">
        <v>27128</v>
      </c>
      <c r="E912" s="56">
        <f t="shared" si="112"/>
        <v>0.26422884104983779</v>
      </c>
      <c r="F912" s="60">
        <v>34013</v>
      </c>
      <c r="G912" s="60">
        <f t="shared" si="113"/>
        <v>8987.2155706281337</v>
      </c>
      <c r="H912" s="61">
        <v>0.43330000000000002</v>
      </c>
      <c r="I912" s="62">
        <f t="shared" si="114"/>
        <v>3894.1605067531705</v>
      </c>
      <c r="J912" s="62">
        <v>8855.7404305219716</v>
      </c>
      <c r="K912" s="63">
        <f t="shared" si="115"/>
        <v>0.43973290966519923</v>
      </c>
      <c r="L912" s="61">
        <v>0.42935569569780146</v>
      </c>
      <c r="M912" s="60">
        <f t="shared" si="116"/>
        <v>14603.675277769322</v>
      </c>
      <c r="N912" s="60">
        <f t="shared" si="117"/>
        <v>6421.7166216992409</v>
      </c>
      <c r="O912" s="61">
        <f t="shared" si="118"/>
        <v>0.71453906621385455</v>
      </c>
      <c r="P912" s="56">
        <f t="shared" si="119"/>
        <v>0.28123906621385453</v>
      </c>
    </row>
    <row r="913" spans="1:16">
      <c r="A913" s="56" t="s">
        <v>1336</v>
      </c>
      <c r="B913" s="57" t="s">
        <v>1867</v>
      </c>
      <c r="C913" s="58">
        <v>3073</v>
      </c>
      <c r="D913" s="59">
        <v>27128</v>
      </c>
      <c r="E913" s="56">
        <f t="shared" si="112"/>
        <v>0.11327779416101445</v>
      </c>
      <c r="F913" s="60">
        <v>34013</v>
      </c>
      <c r="G913" s="60">
        <f t="shared" si="113"/>
        <v>3852.9176127985847</v>
      </c>
      <c r="H913" s="61">
        <v>0.2122</v>
      </c>
      <c r="I913" s="62">
        <f t="shared" si="114"/>
        <v>817.58911743585963</v>
      </c>
      <c r="J913" s="62">
        <v>8855.7404305219716</v>
      </c>
      <c r="K913" s="63">
        <f t="shared" si="115"/>
        <v>9.2323067037734935E-2</v>
      </c>
      <c r="L913" s="61">
        <v>0.42935569569780146</v>
      </c>
      <c r="M913" s="60">
        <f t="shared" si="116"/>
        <v>14603.675277769322</v>
      </c>
      <c r="N913" s="60">
        <f t="shared" si="117"/>
        <v>1348.2560916668094</v>
      </c>
      <c r="O913" s="61">
        <f t="shared" si="118"/>
        <v>0.34993120205534251</v>
      </c>
      <c r="P913" s="56">
        <f t="shared" si="119"/>
        <v>0.13773120205534251</v>
      </c>
    </row>
    <row r="914" spans="1:16">
      <c r="A914" s="56" t="s">
        <v>1776</v>
      </c>
      <c r="B914" s="57" t="s">
        <v>1777</v>
      </c>
      <c r="C914" s="58">
        <v>3880</v>
      </c>
      <c r="D914" s="59">
        <v>4551</v>
      </c>
      <c r="E914" s="56">
        <f t="shared" si="112"/>
        <v>0.85255987695012081</v>
      </c>
      <c r="F914" s="60">
        <v>5650</v>
      </c>
      <c r="G914" s="60">
        <f t="shared" si="113"/>
        <v>4816.9633047681828</v>
      </c>
      <c r="H914" s="61">
        <v>0.29580000000000001</v>
      </c>
      <c r="I914" s="62">
        <f t="shared" si="114"/>
        <v>1424.8577455504285</v>
      </c>
      <c r="J914" s="62">
        <v>1788.7489068336631</v>
      </c>
      <c r="K914" s="63">
        <f t="shared" si="115"/>
        <v>0.79656666181986768</v>
      </c>
      <c r="L914" s="61">
        <v>0.48101340828919981</v>
      </c>
      <c r="M914" s="60">
        <f t="shared" si="116"/>
        <v>2717.7257568339787</v>
      </c>
      <c r="N914" s="60">
        <f t="shared" si="117"/>
        <v>2164.8497338631159</v>
      </c>
      <c r="O914" s="61">
        <f t="shared" si="118"/>
        <v>0.44942209373282732</v>
      </c>
      <c r="P914" s="56">
        <f t="shared" si="119"/>
        <v>0.15362209373282731</v>
      </c>
    </row>
    <row r="915" spans="1:16">
      <c r="A915" s="56" t="s">
        <v>1776</v>
      </c>
      <c r="B915" s="57" t="s">
        <v>2591</v>
      </c>
      <c r="C915" s="58">
        <v>327</v>
      </c>
      <c r="D915" s="59">
        <v>4551</v>
      </c>
      <c r="E915" s="56">
        <f t="shared" si="112"/>
        <v>7.1852340145023078E-2</v>
      </c>
      <c r="F915" s="60">
        <v>5650</v>
      </c>
      <c r="G915" s="60">
        <f t="shared" si="113"/>
        <v>405.96572181938041</v>
      </c>
      <c r="H915" s="61">
        <v>0.42570000000000002</v>
      </c>
      <c r="I915" s="62">
        <f t="shared" si="114"/>
        <v>172.81960777851026</v>
      </c>
      <c r="J915" s="62">
        <v>1788.7489068336631</v>
      </c>
      <c r="K915" s="63">
        <f t="shared" si="115"/>
        <v>9.6614794350552674E-2</v>
      </c>
      <c r="L915" s="61">
        <v>0.48101340828919981</v>
      </c>
      <c r="M915" s="60">
        <f t="shared" si="116"/>
        <v>2717.7257568339787</v>
      </c>
      <c r="N915" s="60">
        <f t="shared" si="117"/>
        <v>262.57251509771498</v>
      </c>
      <c r="O915" s="61">
        <f t="shared" si="118"/>
        <v>0.64678494016925159</v>
      </c>
      <c r="P915" s="56">
        <f t="shared" si="119"/>
        <v>0.22108494016925156</v>
      </c>
    </row>
    <row r="916" spans="1:16">
      <c r="A916" s="56" t="s">
        <v>1776</v>
      </c>
      <c r="B916" s="57" t="s">
        <v>2738</v>
      </c>
      <c r="C916" s="58">
        <v>344</v>
      </c>
      <c r="D916" s="59">
        <v>4551</v>
      </c>
      <c r="E916" s="56">
        <f t="shared" si="112"/>
        <v>7.5587782904856071E-2</v>
      </c>
      <c r="F916" s="60">
        <v>5650</v>
      </c>
      <c r="G916" s="60">
        <f t="shared" si="113"/>
        <v>427.07097341243679</v>
      </c>
      <c r="H916" s="61">
        <v>0.44739999999999996</v>
      </c>
      <c r="I916" s="62">
        <f t="shared" si="114"/>
        <v>191.07155350472419</v>
      </c>
      <c r="J916" s="62">
        <v>1788.7489068336631</v>
      </c>
      <c r="K916" s="63">
        <f t="shared" si="115"/>
        <v>0.10681854382957957</v>
      </c>
      <c r="L916" s="61">
        <v>0.48101340828919981</v>
      </c>
      <c r="M916" s="60">
        <f t="shared" si="116"/>
        <v>2717.7257568339787</v>
      </c>
      <c r="N916" s="60">
        <f t="shared" si="117"/>
        <v>290.30350787314768</v>
      </c>
      <c r="O916" s="61">
        <f t="shared" si="118"/>
        <v>0.67975471513207208</v>
      </c>
      <c r="P916" s="56">
        <f t="shared" si="119"/>
        <v>0.23235471513207212</v>
      </c>
    </row>
    <row r="917" spans="1:16">
      <c r="A917" s="56" t="s">
        <v>1751</v>
      </c>
      <c r="B917" s="57" t="s">
        <v>1752</v>
      </c>
      <c r="C917" s="58">
        <v>4223</v>
      </c>
      <c r="D917" s="59">
        <v>5331</v>
      </c>
      <c r="E917" s="56">
        <f t="shared" si="112"/>
        <v>0.79215906959294691</v>
      </c>
      <c r="F917" s="60">
        <v>6418</v>
      </c>
      <c r="G917" s="60">
        <f t="shared" si="113"/>
        <v>5084.0769086475329</v>
      </c>
      <c r="H917" s="61">
        <v>0.16159999999999999</v>
      </c>
      <c r="I917" s="62">
        <f t="shared" si="114"/>
        <v>821.58682843744134</v>
      </c>
      <c r="J917" s="62">
        <v>1150.7990473832301</v>
      </c>
      <c r="K917" s="63">
        <f t="shared" si="115"/>
        <v>0.7139272754054018</v>
      </c>
      <c r="L917" s="61">
        <v>0.43326995797738854</v>
      </c>
      <c r="M917" s="60">
        <f t="shared" si="116"/>
        <v>2780.7265902988797</v>
      </c>
      <c r="N917" s="60">
        <f t="shared" si="117"/>
        <v>1985.2365582594323</v>
      </c>
      <c r="O917" s="61">
        <f t="shared" si="118"/>
        <v>0.39048122086484038</v>
      </c>
      <c r="P917" s="56">
        <f t="shared" si="119"/>
        <v>0.22888122086484039</v>
      </c>
    </row>
    <row r="918" spans="1:16">
      <c r="A918" s="56" t="s">
        <v>1751</v>
      </c>
      <c r="B918" s="57" t="s">
        <v>2719</v>
      </c>
      <c r="C918" s="58">
        <v>1108</v>
      </c>
      <c r="D918" s="59">
        <v>5331</v>
      </c>
      <c r="E918" s="56">
        <f t="shared" si="112"/>
        <v>0.20784093040705309</v>
      </c>
      <c r="F918" s="60">
        <v>6418</v>
      </c>
      <c r="G918" s="60">
        <f t="shared" si="113"/>
        <v>1333.9230913524668</v>
      </c>
      <c r="H918" s="61">
        <v>0.24679999999999999</v>
      </c>
      <c r="I918" s="62">
        <f t="shared" si="114"/>
        <v>329.21221894578878</v>
      </c>
      <c r="J918" s="62">
        <v>1150.7990473832301</v>
      </c>
      <c r="K918" s="63">
        <f t="shared" si="115"/>
        <v>0.2860727245945982</v>
      </c>
      <c r="L918" s="61">
        <v>0.43326995797738854</v>
      </c>
      <c r="M918" s="60">
        <f t="shared" si="116"/>
        <v>2780.7265902988797</v>
      </c>
      <c r="N918" s="60">
        <f t="shared" si="117"/>
        <v>795.49003203944756</v>
      </c>
      <c r="O918" s="61">
        <f t="shared" si="118"/>
        <v>0.59635374572674871</v>
      </c>
      <c r="P918" s="56">
        <f t="shared" si="119"/>
        <v>0.34955374572674869</v>
      </c>
    </row>
    <row r="919" spans="1:16">
      <c r="A919" s="56" t="s">
        <v>1452</v>
      </c>
      <c r="B919" s="57" t="s">
        <v>1631</v>
      </c>
      <c r="C919" s="58">
        <v>5548</v>
      </c>
      <c r="D919" s="59">
        <v>19031</v>
      </c>
      <c r="E919" s="56">
        <f t="shared" si="112"/>
        <v>0.29152435499973728</v>
      </c>
      <c r="F919" s="60">
        <v>24220</v>
      </c>
      <c r="G919" s="60">
        <f t="shared" si="113"/>
        <v>7060.7198780936369</v>
      </c>
      <c r="H919" s="61">
        <v>0.29680000000000001</v>
      </c>
      <c r="I919" s="62">
        <f t="shared" si="114"/>
        <v>2095.6216598181913</v>
      </c>
      <c r="J919" s="62">
        <v>7988.8761956807321</v>
      </c>
      <c r="K919" s="63">
        <f t="shared" si="115"/>
        <v>0.26231745348002899</v>
      </c>
      <c r="L919" s="61">
        <v>0.48668028075804526</v>
      </c>
      <c r="M919" s="60">
        <f t="shared" si="116"/>
        <v>11787.396399959856</v>
      </c>
      <c r="N919" s="60">
        <f t="shared" si="117"/>
        <v>3092.039806797131</v>
      </c>
      <c r="O919" s="61">
        <f t="shared" si="118"/>
        <v>0.43792132532978606</v>
      </c>
      <c r="P919" s="56">
        <f t="shared" si="119"/>
        <v>0.14112132532978605</v>
      </c>
    </row>
    <row r="920" spans="1:16">
      <c r="A920" s="56" t="s">
        <v>1452</v>
      </c>
      <c r="B920" s="57" t="s">
        <v>1949</v>
      </c>
      <c r="C920" s="58">
        <v>5082</v>
      </c>
      <c r="D920" s="59">
        <v>19031</v>
      </c>
      <c r="E920" s="56">
        <f t="shared" si="112"/>
        <v>0.26703799064683936</v>
      </c>
      <c r="F920" s="60">
        <v>24220</v>
      </c>
      <c r="G920" s="60">
        <f t="shared" si="113"/>
        <v>6467.6601334664492</v>
      </c>
      <c r="H920" s="61">
        <v>0.39840000000000003</v>
      </c>
      <c r="I920" s="62">
        <f t="shared" si="114"/>
        <v>2576.7157971730335</v>
      </c>
      <c r="J920" s="62">
        <v>7988.8761956807321</v>
      </c>
      <c r="K920" s="63">
        <f t="shared" si="115"/>
        <v>0.32253795578484007</v>
      </c>
      <c r="L920" s="61">
        <v>0.48668028075804526</v>
      </c>
      <c r="M920" s="60">
        <f t="shared" si="116"/>
        <v>11787.396399959856</v>
      </c>
      <c r="N920" s="60">
        <f t="shared" si="117"/>
        <v>3801.882738868635</v>
      </c>
      <c r="O920" s="61">
        <f t="shared" si="118"/>
        <v>0.58782970354240816</v>
      </c>
      <c r="P920" s="56">
        <f t="shared" si="119"/>
        <v>0.18942970354240812</v>
      </c>
    </row>
    <row r="921" spans="1:16">
      <c r="A921" s="56" t="s">
        <v>1452</v>
      </c>
      <c r="B921" s="57" t="s">
        <v>2580</v>
      </c>
      <c r="C921" s="58">
        <v>2463</v>
      </c>
      <c r="D921" s="59">
        <v>19031</v>
      </c>
      <c r="E921" s="56">
        <f t="shared" si="112"/>
        <v>0.12942041931585307</v>
      </c>
      <c r="F921" s="60">
        <v>24220</v>
      </c>
      <c r="G921" s="60">
        <f t="shared" si="113"/>
        <v>3134.5625558299616</v>
      </c>
      <c r="H921" s="61">
        <v>0.29260000000000003</v>
      </c>
      <c r="I921" s="62">
        <f t="shared" si="114"/>
        <v>917.17300383584688</v>
      </c>
      <c r="J921" s="62">
        <v>7988.8761956807321</v>
      </c>
      <c r="K921" s="63">
        <f t="shared" si="115"/>
        <v>0.11480626077691952</v>
      </c>
      <c r="L921" s="61">
        <v>0.48668028075804526</v>
      </c>
      <c r="M921" s="60">
        <f t="shared" si="116"/>
        <v>11787.396399959856</v>
      </c>
      <c r="N921" s="60">
        <f t="shared" si="117"/>
        <v>1353.2669049747137</v>
      </c>
      <c r="O921" s="61">
        <f t="shared" si="118"/>
        <v>0.43172432544304384</v>
      </c>
      <c r="P921" s="56">
        <f t="shared" si="119"/>
        <v>0.13912432544304382</v>
      </c>
    </row>
    <row r="922" spans="1:16">
      <c r="A922" s="56" t="s">
        <v>1452</v>
      </c>
      <c r="B922" s="57" t="s">
        <v>1454</v>
      </c>
      <c r="C922" s="58">
        <v>5938</v>
      </c>
      <c r="D922" s="59">
        <v>19031</v>
      </c>
      <c r="E922" s="56">
        <f t="shared" si="112"/>
        <v>0.31201723503757028</v>
      </c>
      <c r="F922" s="60">
        <v>24220</v>
      </c>
      <c r="G922" s="60">
        <f t="shared" si="113"/>
        <v>7557.0574326099522</v>
      </c>
      <c r="H922" s="61">
        <v>0.3175</v>
      </c>
      <c r="I922" s="62">
        <f t="shared" si="114"/>
        <v>2399.3657348536599</v>
      </c>
      <c r="J922" s="62">
        <v>7988.8761956807321</v>
      </c>
      <c r="K922" s="63">
        <f t="shared" si="115"/>
        <v>0.30033832995821136</v>
      </c>
      <c r="L922" s="61">
        <v>0.48668028075804526</v>
      </c>
      <c r="M922" s="60">
        <f t="shared" si="116"/>
        <v>11787.396399959856</v>
      </c>
      <c r="N922" s="60">
        <f t="shared" si="117"/>
        <v>3540.2069493193762</v>
      </c>
      <c r="O922" s="61">
        <f t="shared" si="118"/>
        <v>0.46846368191444437</v>
      </c>
      <c r="P922" s="56">
        <f t="shared" si="119"/>
        <v>0.15096368191444437</v>
      </c>
    </row>
    <row r="923" spans="1:16">
      <c r="A923" s="56" t="s">
        <v>1554</v>
      </c>
      <c r="B923" s="57" t="s">
        <v>1640</v>
      </c>
      <c r="C923" s="58">
        <v>10838</v>
      </c>
      <c r="D923" s="59">
        <v>21305</v>
      </c>
      <c r="E923" s="56">
        <f t="shared" si="112"/>
        <v>0.50870687632011269</v>
      </c>
      <c r="F923" s="60">
        <v>27285</v>
      </c>
      <c r="G923" s="60">
        <f t="shared" si="113"/>
        <v>13880.067120394275</v>
      </c>
      <c r="H923" s="61">
        <v>0.38920000000000005</v>
      </c>
      <c r="I923" s="62">
        <f t="shared" si="114"/>
        <v>5402.1221232574526</v>
      </c>
      <c r="J923" s="62">
        <v>9133.9127685989224</v>
      </c>
      <c r="K923" s="63">
        <f t="shared" si="115"/>
        <v>0.59143570341827334</v>
      </c>
      <c r="L923" s="61">
        <v>0.4885015622153665</v>
      </c>
      <c r="M923" s="60">
        <f t="shared" si="116"/>
        <v>13328.765125046275</v>
      </c>
      <c r="N923" s="60">
        <f t="shared" si="117"/>
        <v>7883.1075774286937</v>
      </c>
      <c r="O923" s="61">
        <f t="shared" si="118"/>
        <v>0.5679444853581348</v>
      </c>
      <c r="P923" s="56">
        <f t="shared" si="119"/>
        <v>0.17874448535813475</v>
      </c>
    </row>
    <row r="924" spans="1:16">
      <c r="A924" s="56" t="s">
        <v>1554</v>
      </c>
      <c r="B924" s="57" t="s">
        <v>1556</v>
      </c>
      <c r="C924" s="58">
        <v>5346</v>
      </c>
      <c r="D924" s="59">
        <v>21305</v>
      </c>
      <c r="E924" s="56">
        <f t="shared" si="112"/>
        <v>0.25092701243839477</v>
      </c>
      <c r="F924" s="60">
        <v>27285</v>
      </c>
      <c r="G924" s="60">
        <f t="shared" si="113"/>
        <v>6846.5435343816016</v>
      </c>
      <c r="H924" s="61">
        <v>0.29609999999999997</v>
      </c>
      <c r="I924" s="62">
        <f t="shared" si="114"/>
        <v>2027.261540530392</v>
      </c>
      <c r="J924" s="62">
        <v>9133.9127685989224</v>
      </c>
      <c r="K924" s="63">
        <f t="shared" si="115"/>
        <v>0.2219488615546916</v>
      </c>
      <c r="L924" s="61">
        <v>0.4885015622153665</v>
      </c>
      <c r="M924" s="60">
        <f t="shared" si="116"/>
        <v>13328.765125046275</v>
      </c>
      <c r="N924" s="60">
        <f t="shared" si="117"/>
        <v>2958.3042454338974</v>
      </c>
      <c r="O924" s="61">
        <f t="shared" si="118"/>
        <v>0.43208726134260966</v>
      </c>
      <c r="P924" s="56">
        <f t="shared" si="119"/>
        <v>0.13598726134260969</v>
      </c>
    </row>
    <row r="925" spans="1:16">
      <c r="A925" s="56" t="s">
        <v>1554</v>
      </c>
      <c r="B925" s="57" t="s">
        <v>2441</v>
      </c>
      <c r="C925" s="58">
        <v>1858</v>
      </c>
      <c r="D925" s="59">
        <v>21305</v>
      </c>
      <c r="E925" s="56">
        <f t="shared" si="112"/>
        <v>8.7209575217085195E-2</v>
      </c>
      <c r="F925" s="60">
        <v>27285</v>
      </c>
      <c r="G925" s="60">
        <f t="shared" si="113"/>
        <v>2379.5132597981697</v>
      </c>
      <c r="H925" s="61">
        <v>0.18770000000000001</v>
      </c>
      <c r="I925" s="62">
        <f t="shared" si="114"/>
        <v>446.63463886411648</v>
      </c>
      <c r="J925" s="62">
        <v>9133.9127685989224</v>
      </c>
      <c r="K925" s="63">
        <f t="shared" si="115"/>
        <v>4.8898500585595923E-2</v>
      </c>
      <c r="L925" s="61">
        <v>0.4885015622153665</v>
      </c>
      <c r="M925" s="60">
        <f t="shared" si="116"/>
        <v>13328.765125046275</v>
      </c>
      <c r="N925" s="60">
        <f t="shared" si="117"/>
        <v>651.75662927234578</v>
      </c>
      <c r="O925" s="61">
        <f t="shared" si="118"/>
        <v>0.27390333993248173</v>
      </c>
      <c r="P925" s="56">
        <f t="shared" si="119"/>
        <v>8.6203339932481721E-2</v>
      </c>
    </row>
    <row r="926" spans="1:16">
      <c r="A926" s="56" t="s">
        <v>1554</v>
      </c>
      <c r="B926" s="57" t="s">
        <v>2493</v>
      </c>
      <c r="C926" s="58">
        <v>2551</v>
      </c>
      <c r="D926" s="59">
        <v>21305</v>
      </c>
      <c r="E926" s="56">
        <f t="shared" si="112"/>
        <v>0.11973715090354377</v>
      </c>
      <c r="F926" s="60">
        <v>27285</v>
      </c>
      <c r="G926" s="60">
        <f t="shared" si="113"/>
        <v>3267.0281624031918</v>
      </c>
      <c r="H926" s="61">
        <v>0.31979999999999997</v>
      </c>
      <c r="I926" s="62">
        <f t="shared" si="114"/>
        <v>1044.7956063365407</v>
      </c>
      <c r="J926" s="62">
        <v>9133.9127685989224</v>
      </c>
      <c r="K926" s="63">
        <f t="shared" si="115"/>
        <v>0.1143864226433602</v>
      </c>
      <c r="L926" s="61">
        <v>0.4885015622153665</v>
      </c>
      <c r="M926" s="60">
        <f t="shared" si="116"/>
        <v>13328.765125046275</v>
      </c>
      <c r="N926" s="60">
        <f t="shared" si="117"/>
        <v>1524.629760907623</v>
      </c>
      <c r="O926" s="61">
        <f t="shared" si="118"/>
        <v>0.46667175338522987</v>
      </c>
      <c r="P926" s="56">
        <f t="shared" si="119"/>
        <v>0.1468717533852299</v>
      </c>
    </row>
    <row r="927" spans="1:16">
      <c r="A927" s="56" t="s">
        <v>1554</v>
      </c>
      <c r="B927" s="57" t="s">
        <v>2638</v>
      </c>
      <c r="C927" s="58">
        <v>712</v>
      </c>
      <c r="D927" s="59">
        <v>21305</v>
      </c>
      <c r="E927" s="56">
        <f t="shared" si="112"/>
        <v>3.3419385120863648E-2</v>
      </c>
      <c r="F927" s="60">
        <v>27285</v>
      </c>
      <c r="G927" s="60">
        <f t="shared" si="113"/>
        <v>911.84792302276469</v>
      </c>
      <c r="H927" s="61">
        <v>0.23370000000000002</v>
      </c>
      <c r="I927" s="62">
        <f t="shared" si="114"/>
        <v>213.09885961042013</v>
      </c>
      <c r="J927" s="62">
        <v>9133.9127685989224</v>
      </c>
      <c r="K927" s="63">
        <f t="shared" si="115"/>
        <v>2.3330511798078841E-2</v>
      </c>
      <c r="L927" s="61">
        <v>0.4885015622153665</v>
      </c>
      <c r="M927" s="60">
        <f t="shared" si="116"/>
        <v>13328.765125046275</v>
      </c>
      <c r="N927" s="60">
        <f t="shared" si="117"/>
        <v>310.9669120037139</v>
      </c>
      <c r="O927" s="61">
        <f t="shared" si="118"/>
        <v>0.34102935824305264</v>
      </c>
      <c r="P927" s="56">
        <f t="shared" si="119"/>
        <v>0.10732935824305262</v>
      </c>
    </row>
    <row r="928" spans="1:16">
      <c r="A928" s="56" t="s">
        <v>1580</v>
      </c>
      <c r="B928" s="57" t="s">
        <v>2133</v>
      </c>
      <c r="C928" s="58">
        <v>6002</v>
      </c>
      <c r="D928" s="59">
        <v>12606</v>
      </c>
      <c r="E928" s="56">
        <f t="shared" si="112"/>
        <v>0.47612248135808344</v>
      </c>
      <c r="F928" s="60">
        <v>15702</v>
      </c>
      <c r="G928" s="60">
        <f t="shared" si="113"/>
        <v>7476.0752022846264</v>
      </c>
      <c r="H928" s="61">
        <v>0.30740000000000001</v>
      </c>
      <c r="I928" s="62">
        <f t="shared" si="114"/>
        <v>2298.145517182294</v>
      </c>
      <c r="J928" s="62">
        <v>5250.7526613517366</v>
      </c>
      <c r="K928" s="63">
        <f t="shared" si="115"/>
        <v>0.43767925579466677</v>
      </c>
      <c r="L928" s="61">
        <v>0.48948983133401125</v>
      </c>
      <c r="M928" s="60">
        <f t="shared" si="116"/>
        <v>7685.969331606645</v>
      </c>
      <c r="N928" s="60">
        <f t="shared" si="117"/>
        <v>3363.9893371182288</v>
      </c>
      <c r="O928" s="61">
        <f t="shared" si="118"/>
        <v>0.44996729515110034</v>
      </c>
      <c r="P928" s="56">
        <f t="shared" si="119"/>
        <v>0.14256729515110034</v>
      </c>
    </row>
    <row r="929" spans="1:16">
      <c r="A929" s="56" t="s">
        <v>1580</v>
      </c>
      <c r="B929" s="57" t="s">
        <v>1582</v>
      </c>
      <c r="C929" s="58">
        <v>6543</v>
      </c>
      <c r="D929" s="59">
        <v>12606</v>
      </c>
      <c r="E929" s="56">
        <f t="shared" si="112"/>
        <v>0.51903855306996671</v>
      </c>
      <c r="F929" s="60">
        <v>15702</v>
      </c>
      <c r="G929" s="60">
        <f t="shared" si="113"/>
        <v>8149.9433603046173</v>
      </c>
      <c r="H929" s="61">
        <v>0.35869999999999996</v>
      </c>
      <c r="I929" s="62">
        <f t="shared" si="114"/>
        <v>2923.3846833412658</v>
      </c>
      <c r="J929" s="62">
        <v>5250.7526613517366</v>
      </c>
      <c r="K929" s="63">
        <f t="shared" si="115"/>
        <v>0.55675535906669027</v>
      </c>
      <c r="L929" s="61">
        <v>0.48948983133401125</v>
      </c>
      <c r="M929" s="60">
        <f t="shared" si="116"/>
        <v>7685.969331606645</v>
      </c>
      <c r="N929" s="60">
        <f t="shared" si="117"/>
        <v>4279.2046149942271</v>
      </c>
      <c r="O929" s="61">
        <f t="shared" si="118"/>
        <v>0.52505942996323907</v>
      </c>
      <c r="P929" s="56">
        <f t="shared" si="119"/>
        <v>0.1663594299632391</v>
      </c>
    </row>
    <row r="930" spans="1:16">
      <c r="A930" s="56" t="s">
        <v>1580</v>
      </c>
      <c r="B930" s="57" t="s">
        <v>2531</v>
      </c>
      <c r="C930" s="58">
        <v>61</v>
      </c>
      <c r="D930" s="59">
        <v>12606</v>
      </c>
      <c r="E930" s="56">
        <f t="shared" si="112"/>
        <v>4.8389655719498648E-3</v>
      </c>
      <c r="F930" s="60">
        <v>15702</v>
      </c>
      <c r="G930" s="60">
        <f t="shared" si="113"/>
        <v>75.981437410756783</v>
      </c>
      <c r="H930" s="61">
        <v>0.3846</v>
      </c>
      <c r="I930" s="62">
        <f t="shared" si="114"/>
        <v>29.222460828177059</v>
      </c>
      <c r="J930" s="62">
        <v>5250.7526613517366</v>
      </c>
      <c r="K930" s="63">
        <f t="shared" si="115"/>
        <v>5.5653851386429851E-3</v>
      </c>
      <c r="L930" s="61">
        <v>0.48948983133401125</v>
      </c>
      <c r="M930" s="60">
        <f t="shared" si="116"/>
        <v>7685.969331606645</v>
      </c>
      <c r="N930" s="60">
        <f t="shared" si="117"/>
        <v>42.77537949418938</v>
      </c>
      <c r="O930" s="61">
        <f t="shared" si="118"/>
        <v>0.56297144344539107</v>
      </c>
      <c r="P930" s="56">
        <f t="shared" si="119"/>
        <v>0.17837144344539108</v>
      </c>
    </row>
    <row r="931" spans="1:16">
      <c r="A931" s="56" t="s">
        <v>1407</v>
      </c>
      <c r="B931" s="57" t="s">
        <v>1408</v>
      </c>
      <c r="C931" s="58">
        <v>11879</v>
      </c>
      <c r="D931" s="59">
        <v>19777</v>
      </c>
      <c r="E931" s="56">
        <f t="shared" si="112"/>
        <v>0.60064721646356878</v>
      </c>
      <c r="F931" s="60">
        <v>25070</v>
      </c>
      <c r="G931" s="60">
        <f t="shared" si="113"/>
        <v>15058.22571674167</v>
      </c>
      <c r="H931" s="61">
        <v>0.1865</v>
      </c>
      <c r="I931" s="62">
        <f t="shared" si="114"/>
        <v>2808.3590961723216</v>
      </c>
      <c r="J931" s="62">
        <v>4558.6388233301313</v>
      </c>
      <c r="K931" s="63">
        <f t="shared" si="115"/>
        <v>0.61605211665371362</v>
      </c>
      <c r="L931" s="61">
        <v>0.39099731868792426</v>
      </c>
      <c r="M931" s="60">
        <f t="shared" si="116"/>
        <v>9802.3027795062608</v>
      </c>
      <c r="N931" s="60">
        <f t="shared" si="117"/>
        <v>6038.7293753954118</v>
      </c>
      <c r="O931" s="61">
        <f t="shared" si="118"/>
        <v>0.40102529268648024</v>
      </c>
      <c r="P931" s="56">
        <f t="shared" si="119"/>
        <v>0.21452529268648024</v>
      </c>
    </row>
    <row r="932" spans="1:16">
      <c r="A932" s="56" t="s">
        <v>1407</v>
      </c>
      <c r="B932" s="57" t="s">
        <v>2723</v>
      </c>
      <c r="C932" s="58">
        <v>1995</v>
      </c>
      <c r="D932" s="59">
        <v>19777</v>
      </c>
      <c r="E932" s="56">
        <f t="shared" si="112"/>
        <v>0.10087475350154219</v>
      </c>
      <c r="F932" s="60">
        <v>25070</v>
      </c>
      <c r="G932" s="60">
        <f t="shared" si="113"/>
        <v>2528.9300702836626</v>
      </c>
      <c r="H932" s="61">
        <v>0.15240000000000001</v>
      </c>
      <c r="I932" s="62">
        <f t="shared" si="114"/>
        <v>385.40894271123022</v>
      </c>
      <c r="J932" s="62">
        <v>4558.6388233301313</v>
      </c>
      <c r="K932" s="63">
        <f t="shared" si="115"/>
        <v>8.4544741895056549E-2</v>
      </c>
      <c r="L932" s="61">
        <v>0.39099731868792426</v>
      </c>
      <c r="M932" s="60">
        <f t="shared" si="116"/>
        <v>9802.3027795062608</v>
      </c>
      <c r="N932" s="60">
        <f t="shared" si="117"/>
        <v>828.73315847055221</v>
      </c>
      <c r="O932" s="61">
        <f t="shared" si="118"/>
        <v>0.32770109707999778</v>
      </c>
      <c r="P932" s="56">
        <f t="shared" si="119"/>
        <v>0.17530109707999778</v>
      </c>
    </row>
    <row r="933" spans="1:16">
      <c r="A933" s="56" t="s">
        <v>1407</v>
      </c>
      <c r="B933" s="57" t="s">
        <v>2304</v>
      </c>
      <c r="C933" s="58">
        <v>5903</v>
      </c>
      <c r="D933" s="59">
        <v>19777</v>
      </c>
      <c r="E933" s="56">
        <f t="shared" si="112"/>
        <v>0.29847803003488899</v>
      </c>
      <c r="F933" s="60">
        <v>25070</v>
      </c>
      <c r="G933" s="60">
        <f t="shared" si="113"/>
        <v>7482.8442129746672</v>
      </c>
      <c r="H933" s="61">
        <v>0.18240000000000003</v>
      </c>
      <c r="I933" s="62">
        <f t="shared" si="114"/>
        <v>1364.8707844465796</v>
      </c>
      <c r="J933" s="62">
        <v>4558.6388233301313</v>
      </c>
      <c r="K933" s="63">
        <f t="shared" si="115"/>
        <v>0.29940314145122993</v>
      </c>
      <c r="L933" s="61">
        <v>0.39099731868792426</v>
      </c>
      <c r="M933" s="60">
        <f t="shared" si="116"/>
        <v>9802.3027795062608</v>
      </c>
      <c r="N933" s="60">
        <f t="shared" si="117"/>
        <v>2934.8402456402973</v>
      </c>
      <c r="O933" s="61">
        <f t="shared" si="118"/>
        <v>0.39220918705637536</v>
      </c>
      <c r="P933" s="56">
        <f t="shared" si="119"/>
        <v>0.20980918705637533</v>
      </c>
    </row>
    <row r="934" spans="1:16">
      <c r="A934" s="56" t="s">
        <v>1134</v>
      </c>
      <c r="B934" s="57" t="s">
        <v>1659</v>
      </c>
      <c r="C934" s="58">
        <v>8934</v>
      </c>
      <c r="D934" s="59">
        <v>47549</v>
      </c>
      <c r="E934" s="56">
        <f t="shared" si="112"/>
        <v>0.18789038675892236</v>
      </c>
      <c r="F934" s="60">
        <v>58834</v>
      </c>
      <c r="G934" s="60">
        <f t="shared" si="113"/>
        <v>11054.343014574439</v>
      </c>
      <c r="H934" s="61">
        <v>0.18910000000000002</v>
      </c>
      <c r="I934" s="62">
        <f t="shared" si="114"/>
        <v>2090.3762640560267</v>
      </c>
      <c r="J934" s="62">
        <v>13898.172855403898</v>
      </c>
      <c r="K934" s="63">
        <f t="shared" si="115"/>
        <v>0.15040655241550294</v>
      </c>
      <c r="L934" s="61">
        <v>0.42922731028359684</v>
      </c>
      <c r="M934" s="60">
        <f t="shared" si="116"/>
        <v>25253.159573225137</v>
      </c>
      <c r="N934" s="60">
        <f t="shared" si="117"/>
        <v>3798.2406690073462</v>
      </c>
      <c r="O934" s="61">
        <f t="shared" si="118"/>
        <v>0.34359714222723237</v>
      </c>
      <c r="P934" s="56">
        <f t="shared" si="119"/>
        <v>0.15449714222723235</v>
      </c>
    </row>
    <row r="935" spans="1:16">
      <c r="A935" s="56" t="s">
        <v>1134</v>
      </c>
      <c r="B935" s="57" t="s">
        <v>1279</v>
      </c>
      <c r="C935" s="58">
        <v>12678</v>
      </c>
      <c r="D935" s="59">
        <v>47549</v>
      </c>
      <c r="E935" s="56">
        <f t="shared" si="112"/>
        <v>0.2666302130433868</v>
      </c>
      <c r="F935" s="60">
        <v>58834</v>
      </c>
      <c r="G935" s="60">
        <f t="shared" si="113"/>
        <v>15686.921954194619</v>
      </c>
      <c r="H935" s="61">
        <v>0.24739999999999998</v>
      </c>
      <c r="I935" s="62">
        <f t="shared" si="114"/>
        <v>3880.9444914677483</v>
      </c>
      <c r="J935" s="62">
        <v>13898.172855403898</v>
      </c>
      <c r="K935" s="63">
        <f t="shared" si="115"/>
        <v>0.27924134573982912</v>
      </c>
      <c r="L935" s="61">
        <v>0.42922731028359684</v>
      </c>
      <c r="M935" s="60">
        <f t="shared" si="116"/>
        <v>25253.159573225137</v>
      </c>
      <c r="N935" s="60">
        <f t="shared" si="117"/>
        <v>7051.7262634100362</v>
      </c>
      <c r="O935" s="61">
        <f t="shared" si="118"/>
        <v>0.4495289951719581</v>
      </c>
      <c r="P935" s="56">
        <f t="shared" si="119"/>
        <v>0.20212899517195812</v>
      </c>
    </row>
    <row r="936" spans="1:16">
      <c r="A936" s="56" t="s">
        <v>1134</v>
      </c>
      <c r="B936" s="57" t="s">
        <v>1136</v>
      </c>
      <c r="C936" s="58">
        <v>18344</v>
      </c>
      <c r="D936" s="59">
        <v>47549</v>
      </c>
      <c r="E936" s="56">
        <f t="shared" si="112"/>
        <v>0.38579149929546364</v>
      </c>
      <c r="F936" s="60">
        <v>58834</v>
      </c>
      <c r="G936" s="60">
        <f t="shared" si="113"/>
        <v>22697.657069549306</v>
      </c>
      <c r="H936" s="61">
        <v>0.22150000000000003</v>
      </c>
      <c r="I936" s="62">
        <f t="shared" si="114"/>
        <v>5027.5310409051717</v>
      </c>
      <c r="J936" s="62">
        <v>13898.172855403898</v>
      </c>
      <c r="K936" s="63">
        <f t="shared" si="115"/>
        <v>0.36174043114957827</v>
      </c>
      <c r="L936" s="61">
        <v>0.42922731028359684</v>
      </c>
      <c r="M936" s="60">
        <f t="shared" si="116"/>
        <v>25253.159573225137</v>
      </c>
      <c r="N936" s="60">
        <f t="shared" si="117"/>
        <v>9135.0888319075602</v>
      </c>
      <c r="O936" s="61">
        <f t="shared" si="118"/>
        <v>0.40246836067335784</v>
      </c>
      <c r="P936" s="56">
        <f t="shared" si="119"/>
        <v>0.18096836067335781</v>
      </c>
    </row>
    <row r="937" spans="1:16">
      <c r="A937" s="56" t="s">
        <v>1134</v>
      </c>
      <c r="B937" s="57" t="s">
        <v>2171</v>
      </c>
      <c r="C937" s="58">
        <v>7593</v>
      </c>
      <c r="D937" s="59">
        <v>47549</v>
      </c>
      <c r="E937" s="56">
        <f t="shared" si="112"/>
        <v>0.15968790090222718</v>
      </c>
      <c r="F937" s="60">
        <v>58834</v>
      </c>
      <c r="G937" s="60">
        <f t="shared" si="113"/>
        <v>9395.0779616816344</v>
      </c>
      <c r="H937" s="61">
        <v>0.30859999999999999</v>
      </c>
      <c r="I937" s="62">
        <f t="shared" si="114"/>
        <v>2899.3210589749524</v>
      </c>
      <c r="J937" s="62">
        <v>13898.172855403898</v>
      </c>
      <c r="K937" s="63">
        <f t="shared" si="115"/>
        <v>0.20861167069508968</v>
      </c>
      <c r="L937" s="61">
        <v>0.42922731028359684</v>
      </c>
      <c r="M937" s="60">
        <f t="shared" si="116"/>
        <v>25253.159573225137</v>
      </c>
      <c r="N937" s="60">
        <f t="shared" si="117"/>
        <v>5268.1038089001941</v>
      </c>
      <c r="O937" s="61">
        <f t="shared" si="118"/>
        <v>0.56073018557019516</v>
      </c>
      <c r="P937" s="56">
        <f t="shared" si="119"/>
        <v>0.25213018557019518</v>
      </c>
    </row>
    <row r="938" spans="1:16">
      <c r="A938" s="56" t="s">
        <v>1418</v>
      </c>
      <c r="B938" s="57" t="s">
        <v>1594</v>
      </c>
      <c r="C938" s="58">
        <v>12855</v>
      </c>
      <c r="D938" s="59">
        <v>28521</v>
      </c>
      <c r="E938" s="56">
        <f t="shared" si="112"/>
        <v>0.45072052172083726</v>
      </c>
      <c r="F938" s="60">
        <v>35267</v>
      </c>
      <c r="G938" s="60">
        <f t="shared" si="113"/>
        <v>15895.560639528769</v>
      </c>
      <c r="H938" s="61">
        <v>0.1051</v>
      </c>
      <c r="I938" s="62">
        <f t="shared" si="114"/>
        <v>1670.6234232144736</v>
      </c>
      <c r="J938" s="62">
        <v>5249.4116483187827</v>
      </c>
      <c r="K938" s="63">
        <f t="shared" si="115"/>
        <v>0.31824965065361571</v>
      </c>
      <c r="L938" s="61">
        <v>0.36907426516777547</v>
      </c>
      <c r="M938" s="60">
        <f t="shared" si="116"/>
        <v>13016.142109671937</v>
      </c>
      <c r="N938" s="60">
        <f t="shared" si="117"/>
        <v>4142.3826792609107</v>
      </c>
      <c r="O938" s="61">
        <f t="shared" si="118"/>
        <v>0.26059997336361418</v>
      </c>
      <c r="P938" s="56">
        <f t="shared" si="119"/>
        <v>0.15549997336361418</v>
      </c>
    </row>
    <row r="939" spans="1:16">
      <c r="A939" s="56" t="s">
        <v>1418</v>
      </c>
      <c r="B939" s="57" t="s">
        <v>1861</v>
      </c>
      <c r="C939" s="58">
        <v>5434</v>
      </c>
      <c r="D939" s="59">
        <v>28521</v>
      </c>
      <c r="E939" s="56">
        <f t="shared" si="112"/>
        <v>0.19052627888222712</v>
      </c>
      <c r="F939" s="60">
        <v>35267</v>
      </c>
      <c r="G939" s="60">
        <f t="shared" si="113"/>
        <v>6719.2902773395035</v>
      </c>
      <c r="H939" s="61">
        <v>0.1419</v>
      </c>
      <c r="I939" s="62">
        <f t="shared" si="114"/>
        <v>953.46729035447549</v>
      </c>
      <c r="J939" s="62">
        <v>5249.4116483187827</v>
      </c>
      <c r="K939" s="63">
        <f t="shared" si="115"/>
        <v>0.18163317229271594</v>
      </c>
      <c r="L939" s="61">
        <v>0.36907426516777547</v>
      </c>
      <c r="M939" s="60">
        <f t="shared" si="116"/>
        <v>13016.142109671937</v>
      </c>
      <c r="N939" s="60">
        <f t="shared" si="117"/>
        <v>2364.1631823925181</v>
      </c>
      <c r="O939" s="61">
        <f t="shared" si="118"/>
        <v>0.35184715718645904</v>
      </c>
      <c r="P939" s="56">
        <f t="shared" si="119"/>
        <v>0.20994715718645904</v>
      </c>
    </row>
    <row r="940" spans="1:16">
      <c r="A940" s="56" t="s">
        <v>1418</v>
      </c>
      <c r="B940" s="57" t="s">
        <v>1420</v>
      </c>
      <c r="C940" s="58">
        <v>10232</v>
      </c>
      <c r="D940" s="59">
        <v>28521</v>
      </c>
      <c r="E940" s="56">
        <f t="shared" si="112"/>
        <v>0.35875319939693562</v>
      </c>
      <c r="F940" s="60">
        <v>35267</v>
      </c>
      <c r="G940" s="60">
        <f t="shared" si="113"/>
        <v>12652.149083131728</v>
      </c>
      <c r="H940" s="61">
        <v>0.20750000000000002</v>
      </c>
      <c r="I940" s="62">
        <f t="shared" si="114"/>
        <v>2625.3209347498337</v>
      </c>
      <c r="J940" s="62">
        <v>5249.4116483187827</v>
      </c>
      <c r="K940" s="63">
        <f t="shared" si="115"/>
        <v>0.50011717705366832</v>
      </c>
      <c r="L940" s="61">
        <v>0.36907426516777547</v>
      </c>
      <c r="M940" s="60">
        <f t="shared" si="116"/>
        <v>13016.142109671937</v>
      </c>
      <c r="N940" s="60">
        <f t="shared" si="117"/>
        <v>6509.596248018508</v>
      </c>
      <c r="O940" s="61">
        <f t="shared" si="118"/>
        <v>0.51450518052283478</v>
      </c>
      <c r="P940" s="56">
        <f t="shared" si="119"/>
        <v>0.30700518052283476</v>
      </c>
    </row>
    <row r="941" spans="1:16">
      <c r="A941" s="56" t="s">
        <v>1681</v>
      </c>
      <c r="B941" s="57" t="s">
        <v>1758</v>
      </c>
      <c r="C941" s="58">
        <v>5243</v>
      </c>
      <c r="D941" s="59">
        <v>22153</v>
      </c>
      <c r="E941" s="56">
        <f t="shared" si="112"/>
        <v>0.23667223400893783</v>
      </c>
      <c r="F941" s="60">
        <v>27709</v>
      </c>
      <c r="G941" s="60">
        <f t="shared" si="113"/>
        <v>6557.950932153658</v>
      </c>
      <c r="H941" s="61">
        <v>0.14030000000000001</v>
      </c>
      <c r="I941" s="62">
        <f t="shared" si="114"/>
        <v>920.08051578115828</v>
      </c>
      <c r="J941" s="62">
        <v>5545.7016243262769</v>
      </c>
      <c r="K941" s="63">
        <f t="shared" si="115"/>
        <v>0.16590876648415698</v>
      </c>
      <c r="L941" s="61">
        <v>0.39775496955962442</v>
      </c>
      <c r="M941" s="60">
        <f t="shared" si="116"/>
        <v>11021.392451527632</v>
      </c>
      <c r="N941" s="60">
        <f t="shared" si="117"/>
        <v>1828.5456265707483</v>
      </c>
      <c r="O941" s="61">
        <f t="shared" si="118"/>
        <v>0.27882880574866492</v>
      </c>
      <c r="P941" s="56">
        <f t="shared" si="119"/>
        <v>0.13852880574866491</v>
      </c>
    </row>
    <row r="942" spans="1:16">
      <c r="A942" s="56" t="s">
        <v>1681</v>
      </c>
      <c r="B942" s="57" t="s">
        <v>1723</v>
      </c>
      <c r="C942" s="58">
        <v>7012</v>
      </c>
      <c r="D942" s="59">
        <v>22153</v>
      </c>
      <c r="E942" s="56">
        <f t="shared" si="112"/>
        <v>0.31652597842278696</v>
      </c>
      <c r="F942" s="60">
        <v>27709</v>
      </c>
      <c r="G942" s="60">
        <f t="shared" si="113"/>
        <v>8770.6183361170042</v>
      </c>
      <c r="H942" s="61">
        <v>0.14440000000000003</v>
      </c>
      <c r="I942" s="62">
        <f t="shared" si="114"/>
        <v>1266.4772877352957</v>
      </c>
      <c r="J942" s="62">
        <v>5545.7016243262769</v>
      </c>
      <c r="K942" s="63">
        <f t="shared" si="115"/>
        <v>0.22837097513142071</v>
      </c>
      <c r="L942" s="61">
        <v>0.39775496955962442</v>
      </c>
      <c r="M942" s="60">
        <f t="shared" si="116"/>
        <v>11021.392451527632</v>
      </c>
      <c r="N942" s="60">
        <f t="shared" si="117"/>
        <v>2516.9661414614447</v>
      </c>
      <c r="O942" s="61">
        <f t="shared" si="118"/>
        <v>0.28697704597367935</v>
      </c>
      <c r="P942" s="56">
        <f t="shared" si="119"/>
        <v>0.14257704597367932</v>
      </c>
    </row>
    <row r="943" spans="1:16">
      <c r="A943" s="56" t="s">
        <v>1681</v>
      </c>
      <c r="B943" s="57" t="s">
        <v>1763</v>
      </c>
      <c r="C943" s="58">
        <v>3695</v>
      </c>
      <c r="D943" s="59">
        <v>22153</v>
      </c>
      <c r="E943" s="56">
        <f t="shared" si="112"/>
        <v>0.16679456507019366</v>
      </c>
      <c r="F943" s="60">
        <v>27709</v>
      </c>
      <c r="G943" s="60">
        <f t="shared" si="113"/>
        <v>4621.7106035299958</v>
      </c>
      <c r="H943" s="61">
        <v>0.2984</v>
      </c>
      <c r="I943" s="62">
        <f t="shared" si="114"/>
        <v>1379.1184440933507</v>
      </c>
      <c r="J943" s="62">
        <v>5545.7016243262769</v>
      </c>
      <c r="K943" s="63">
        <f t="shared" si="115"/>
        <v>0.24868240982238091</v>
      </c>
      <c r="L943" s="61">
        <v>0.39775496955962442</v>
      </c>
      <c r="M943" s="60">
        <f t="shared" si="116"/>
        <v>11021.392451527632</v>
      </c>
      <c r="N943" s="60">
        <f t="shared" si="117"/>
        <v>2740.82643444409</v>
      </c>
      <c r="O943" s="61">
        <f t="shared" si="118"/>
        <v>0.5930328983278802</v>
      </c>
      <c r="P943" s="56">
        <f t="shared" si="119"/>
        <v>0.2946328983278802</v>
      </c>
    </row>
    <row r="944" spans="1:16">
      <c r="A944" s="56" t="s">
        <v>1681</v>
      </c>
      <c r="B944" s="57" t="s">
        <v>1683</v>
      </c>
      <c r="C944" s="58">
        <v>6203</v>
      </c>
      <c r="D944" s="59">
        <v>22153</v>
      </c>
      <c r="E944" s="56">
        <f t="shared" si="112"/>
        <v>0.28000722249808152</v>
      </c>
      <c r="F944" s="60">
        <v>27709</v>
      </c>
      <c r="G944" s="60">
        <f t="shared" si="113"/>
        <v>7758.7201281993412</v>
      </c>
      <c r="H944" s="61">
        <v>0.25519999999999998</v>
      </c>
      <c r="I944" s="62">
        <f t="shared" si="114"/>
        <v>1980.0253767164718</v>
      </c>
      <c r="J944" s="62">
        <v>5545.7016243262769</v>
      </c>
      <c r="K944" s="63">
        <f t="shared" si="115"/>
        <v>0.35703784856204129</v>
      </c>
      <c r="L944" s="61">
        <v>0.39775496955962442</v>
      </c>
      <c r="M944" s="60">
        <f t="shared" si="116"/>
        <v>11021.392451527632</v>
      </c>
      <c r="N944" s="60">
        <f t="shared" si="117"/>
        <v>3935.0542490513476</v>
      </c>
      <c r="O944" s="61">
        <f t="shared" si="118"/>
        <v>0.50717826961553292</v>
      </c>
      <c r="P944" s="56">
        <f t="shared" si="119"/>
        <v>0.25197826961553293</v>
      </c>
    </row>
    <row r="945" spans="1:16">
      <c r="A945" s="56" t="s">
        <v>1264</v>
      </c>
      <c r="B945" s="57" t="s">
        <v>1601</v>
      </c>
      <c r="C945" s="58">
        <v>18626</v>
      </c>
      <c r="D945" s="59">
        <v>55409</v>
      </c>
      <c r="E945" s="56">
        <f t="shared" si="112"/>
        <v>0.33615477629987905</v>
      </c>
      <c r="F945" s="60">
        <v>71614</v>
      </c>
      <c r="G945" s="60">
        <f t="shared" si="113"/>
        <v>24073.388149939539</v>
      </c>
      <c r="H945" s="61">
        <v>0.1507</v>
      </c>
      <c r="I945" s="62">
        <f t="shared" si="114"/>
        <v>3627.8595941958888</v>
      </c>
      <c r="J945" s="62">
        <v>13763.70131167139</v>
      </c>
      <c r="K945" s="63">
        <f t="shared" si="115"/>
        <v>0.26358168577223656</v>
      </c>
      <c r="L945" s="61">
        <v>0.36806808180528816</v>
      </c>
      <c r="M945" s="60">
        <f t="shared" si="116"/>
        <v>26358.827610403907</v>
      </c>
      <c r="N945" s="60">
        <f t="shared" si="117"/>
        <v>6947.7042165300354</v>
      </c>
      <c r="O945" s="61">
        <f t="shared" si="118"/>
        <v>0.28860516738469505</v>
      </c>
      <c r="P945" s="56">
        <f t="shared" si="119"/>
        <v>0.13790516738469505</v>
      </c>
    </row>
    <row r="946" spans="1:16">
      <c r="A946" s="56" t="s">
        <v>1264</v>
      </c>
      <c r="B946" s="57" t="s">
        <v>1721</v>
      </c>
      <c r="C946" s="58">
        <v>14239</v>
      </c>
      <c r="D946" s="59">
        <v>55409</v>
      </c>
      <c r="E946" s="56">
        <f t="shared" si="112"/>
        <v>0.25697991301052175</v>
      </c>
      <c r="F946" s="60">
        <v>71614</v>
      </c>
      <c r="G946" s="60">
        <f t="shared" si="113"/>
        <v>18403.359490335504</v>
      </c>
      <c r="H946" s="61">
        <v>0.19649999999999998</v>
      </c>
      <c r="I946" s="62">
        <f t="shared" si="114"/>
        <v>3616.2601398509264</v>
      </c>
      <c r="J946" s="62">
        <v>13763.70131167139</v>
      </c>
      <c r="K946" s="63">
        <f t="shared" si="115"/>
        <v>0.26273892886533351</v>
      </c>
      <c r="L946" s="61">
        <v>0.36806808180528816</v>
      </c>
      <c r="M946" s="60">
        <f t="shared" si="116"/>
        <v>26358.827610403907</v>
      </c>
      <c r="N946" s="60">
        <f t="shared" si="117"/>
        <v>6925.4901325035007</v>
      </c>
      <c r="O946" s="61">
        <f t="shared" si="118"/>
        <v>0.37631662502383934</v>
      </c>
      <c r="P946" s="56">
        <f t="shared" si="119"/>
        <v>0.17981662502383935</v>
      </c>
    </row>
    <row r="947" spans="1:16">
      <c r="A947" s="56" t="s">
        <v>1264</v>
      </c>
      <c r="B947" s="57" t="s">
        <v>1266</v>
      </c>
      <c r="C947" s="58">
        <v>11321</v>
      </c>
      <c r="D947" s="59">
        <v>55409</v>
      </c>
      <c r="E947" s="56">
        <f t="shared" si="112"/>
        <v>0.20431698821491093</v>
      </c>
      <c r="F947" s="60">
        <v>71614</v>
      </c>
      <c r="G947" s="60">
        <f t="shared" si="113"/>
        <v>14631.956794022632</v>
      </c>
      <c r="H947" s="61">
        <v>0.1789</v>
      </c>
      <c r="I947" s="62">
        <f t="shared" si="114"/>
        <v>2617.6570704506489</v>
      </c>
      <c r="J947" s="62">
        <v>13763.70131167139</v>
      </c>
      <c r="K947" s="63">
        <f t="shared" si="115"/>
        <v>0.19018554756277073</v>
      </c>
      <c r="L947" s="61">
        <v>0.36806808180528816</v>
      </c>
      <c r="M947" s="60">
        <f t="shared" si="116"/>
        <v>26358.827610403907</v>
      </c>
      <c r="N947" s="60">
        <f t="shared" si="117"/>
        <v>5013.068062197347</v>
      </c>
      <c r="O947" s="61">
        <f t="shared" si="118"/>
        <v>0.34261091204460492</v>
      </c>
      <c r="P947" s="56">
        <f t="shared" si="119"/>
        <v>0.16371091204460492</v>
      </c>
    </row>
    <row r="948" spans="1:16">
      <c r="A948" s="56" t="s">
        <v>1264</v>
      </c>
      <c r="B948" s="57" t="s">
        <v>1693</v>
      </c>
      <c r="C948" s="58">
        <v>11223</v>
      </c>
      <c r="D948" s="59">
        <v>55409</v>
      </c>
      <c r="E948" s="56">
        <f t="shared" si="112"/>
        <v>0.20254832247468824</v>
      </c>
      <c r="F948" s="60">
        <v>71614</v>
      </c>
      <c r="G948" s="60">
        <f t="shared" si="113"/>
        <v>14505.295565702323</v>
      </c>
      <c r="H948" s="61">
        <v>0.26900000000000002</v>
      </c>
      <c r="I948" s="62">
        <f t="shared" si="114"/>
        <v>3901.9245071739251</v>
      </c>
      <c r="J948" s="62">
        <v>13763.70131167139</v>
      </c>
      <c r="K948" s="63">
        <f t="shared" si="115"/>
        <v>0.28349383779965914</v>
      </c>
      <c r="L948" s="61">
        <v>0.36806808180528816</v>
      </c>
      <c r="M948" s="60">
        <f t="shared" si="116"/>
        <v>26358.827610403907</v>
      </c>
      <c r="N948" s="60">
        <f t="shared" si="117"/>
        <v>7472.5651991730219</v>
      </c>
      <c r="O948" s="61">
        <f t="shared" si="118"/>
        <v>0.51516118133034483</v>
      </c>
      <c r="P948" s="56">
        <f t="shared" si="119"/>
        <v>0.24616118133034481</v>
      </c>
    </row>
    <row r="949" spans="1:16">
      <c r="A949" s="56" t="s">
        <v>1005</v>
      </c>
      <c r="B949" s="57" t="s">
        <v>1007</v>
      </c>
      <c r="C949" s="58">
        <v>9525</v>
      </c>
      <c r="D949" s="59">
        <v>30715</v>
      </c>
      <c r="E949" s="56">
        <f t="shared" si="112"/>
        <v>0.31010906723099463</v>
      </c>
      <c r="F949" s="60">
        <v>37767</v>
      </c>
      <c r="G949" s="60">
        <f t="shared" si="113"/>
        <v>11711.889142112974</v>
      </c>
      <c r="H949" s="61">
        <v>0.58720000000000006</v>
      </c>
      <c r="I949" s="62">
        <f t="shared" si="114"/>
        <v>6877.2213042487392</v>
      </c>
      <c r="J949" s="62">
        <v>15900.818621481363</v>
      </c>
      <c r="K949" s="63">
        <f t="shared" si="115"/>
        <v>0.43250737386299665</v>
      </c>
      <c r="L949" s="61">
        <v>0.51954396108711876</v>
      </c>
      <c r="M949" s="60">
        <f t="shared" si="116"/>
        <v>19621.616778377214</v>
      </c>
      <c r="N949" s="60">
        <f t="shared" si="117"/>
        <v>8486.4939437620415</v>
      </c>
      <c r="O949" s="61">
        <f t="shared" si="118"/>
        <v>0.72460504371124623</v>
      </c>
      <c r="P949" s="56">
        <f t="shared" si="119"/>
        <v>0.13740504371124618</v>
      </c>
    </row>
    <row r="950" spans="1:16">
      <c r="A950" s="56" t="s">
        <v>1005</v>
      </c>
      <c r="B950" s="57" t="s">
        <v>2106</v>
      </c>
      <c r="C950" s="58">
        <v>2101</v>
      </c>
      <c r="D950" s="59">
        <v>30715</v>
      </c>
      <c r="E950" s="56">
        <f t="shared" si="112"/>
        <v>6.8403060393944323E-2</v>
      </c>
      <c r="F950" s="60">
        <v>37767</v>
      </c>
      <c r="G950" s="60">
        <f t="shared" si="113"/>
        <v>2583.3783818980951</v>
      </c>
      <c r="H950" s="61">
        <v>0.38189999999999996</v>
      </c>
      <c r="I950" s="62">
        <f t="shared" si="114"/>
        <v>986.59220404688244</v>
      </c>
      <c r="J950" s="62">
        <v>15900.818621481363</v>
      </c>
      <c r="K950" s="63">
        <f t="shared" si="115"/>
        <v>6.2046629644214438E-2</v>
      </c>
      <c r="L950" s="61">
        <v>0.51954396108711876</v>
      </c>
      <c r="M950" s="60">
        <f t="shared" si="116"/>
        <v>19621.616778377214</v>
      </c>
      <c r="N950" s="60">
        <f t="shared" si="117"/>
        <v>1217.455189268675</v>
      </c>
      <c r="O950" s="61">
        <f t="shared" si="118"/>
        <v>0.47126475850361871</v>
      </c>
      <c r="P950" s="56">
        <f t="shared" si="119"/>
        <v>8.9364758503618746E-2</v>
      </c>
    </row>
    <row r="951" spans="1:16">
      <c r="A951" s="56" t="s">
        <v>1005</v>
      </c>
      <c r="B951" s="57" t="s">
        <v>1795</v>
      </c>
      <c r="C951" s="58">
        <v>4534</v>
      </c>
      <c r="D951" s="59">
        <v>30715</v>
      </c>
      <c r="E951" s="56">
        <f t="shared" si="112"/>
        <v>0.14761517174019209</v>
      </c>
      <c r="F951" s="60">
        <v>37767</v>
      </c>
      <c r="G951" s="60">
        <f t="shared" si="113"/>
        <v>5574.9821911118352</v>
      </c>
      <c r="H951" s="61">
        <v>0.27600000000000002</v>
      </c>
      <c r="I951" s="62">
        <f t="shared" si="114"/>
        <v>1538.6950847468665</v>
      </c>
      <c r="J951" s="62">
        <v>15900.818621481363</v>
      </c>
      <c r="K951" s="63">
        <f t="shared" si="115"/>
        <v>9.6768293593900365E-2</v>
      </c>
      <c r="L951" s="61">
        <v>0.51954396108711876</v>
      </c>
      <c r="M951" s="60">
        <f t="shared" si="116"/>
        <v>19621.616778377214</v>
      </c>
      <c r="N951" s="60">
        <f t="shared" si="117"/>
        <v>1898.7503731970078</v>
      </c>
      <c r="O951" s="61">
        <f t="shared" si="118"/>
        <v>0.34058411455092635</v>
      </c>
      <c r="P951" s="56">
        <f t="shared" si="119"/>
        <v>6.458411455092633E-2</v>
      </c>
    </row>
    <row r="952" spans="1:16">
      <c r="A952" s="56" t="s">
        <v>1005</v>
      </c>
      <c r="B952" s="57" t="s">
        <v>1742</v>
      </c>
      <c r="C952" s="58">
        <v>14555</v>
      </c>
      <c r="D952" s="59">
        <v>30715</v>
      </c>
      <c r="E952" s="56">
        <f t="shared" si="112"/>
        <v>0.47387270063486897</v>
      </c>
      <c r="F952" s="60">
        <v>37767</v>
      </c>
      <c r="G952" s="60">
        <f t="shared" si="113"/>
        <v>17896.750284877096</v>
      </c>
      <c r="H952" s="61">
        <v>0.36310000000000003</v>
      </c>
      <c r="I952" s="62">
        <f t="shared" si="114"/>
        <v>6498.3100284388747</v>
      </c>
      <c r="J952" s="62">
        <v>15900.818621481363</v>
      </c>
      <c r="K952" s="63">
        <f t="shared" si="115"/>
        <v>0.40867770289888855</v>
      </c>
      <c r="L952" s="61">
        <v>0.51954396108711876</v>
      </c>
      <c r="M952" s="60">
        <f t="shared" si="116"/>
        <v>19621.616778377214</v>
      </c>
      <c r="N952" s="60">
        <f t="shared" si="117"/>
        <v>8018.9172721494897</v>
      </c>
      <c r="O952" s="61">
        <f t="shared" si="118"/>
        <v>0.44806555070087456</v>
      </c>
      <c r="P952" s="56">
        <f t="shared" si="119"/>
        <v>8.4965550700874526E-2</v>
      </c>
    </row>
    <row r="953" spans="1:16">
      <c r="A953" s="56" t="s">
        <v>1316</v>
      </c>
      <c r="B953" s="57" t="s">
        <v>2319</v>
      </c>
      <c r="C953" s="58">
        <v>3459</v>
      </c>
      <c r="D953" s="59">
        <v>54213</v>
      </c>
      <c r="E953" s="56">
        <f t="shared" si="112"/>
        <v>6.3803884677106973E-2</v>
      </c>
      <c r="F953" s="60">
        <v>70149</v>
      </c>
      <c r="G953" s="60">
        <f t="shared" si="113"/>
        <v>4475.7787062143771</v>
      </c>
      <c r="H953" s="61">
        <v>0.40390000000000004</v>
      </c>
      <c r="I953" s="62">
        <f t="shared" si="114"/>
        <v>1807.7670194399871</v>
      </c>
      <c r="J953" s="62">
        <v>12865.283511410547</v>
      </c>
      <c r="K953" s="63">
        <f t="shared" si="115"/>
        <v>0.14051513266976454</v>
      </c>
      <c r="L953" s="61">
        <v>0.38259454309002089</v>
      </c>
      <c r="M953" s="60">
        <f t="shared" si="116"/>
        <v>26838.624603221877</v>
      </c>
      <c r="N953" s="60">
        <f t="shared" si="117"/>
        <v>3771.2328967957287</v>
      </c>
      <c r="O953" s="61">
        <f t="shared" si="118"/>
        <v>0.84258698750221395</v>
      </c>
      <c r="P953" s="56">
        <f t="shared" si="119"/>
        <v>0.43868698750221391</v>
      </c>
    </row>
    <row r="954" spans="1:16">
      <c r="A954" s="56" t="s">
        <v>1316</v>
      </c>
      <c r="B954" s="57" t="s">
        <v>1743</v>
      </c>
      <c r="C954" s="58">
        <v>8531</v>
      </c>
      <c r="D954" s="59">
        <v>54213</v>
      </c>
      <c r="E954" s="56">
        <f t="shared" si="112"/>
        <v>0.15736078062457345</v>
      </c>
      <c r="F954" s="60">
        <v>70149</v>
      </c>
      <c r="G954" s="60">
        <f t="shared" si="113"/>
        <v>11038.701400033204</v>
      </c>
      <c r="H954" s="61">
        <v>0.20509999999999998</v>
      </c>
      <c r="I954" s="62">
        <f t="shared" si="114"/>
        <v>2264.03765714681</v>
      </c>
      <c r="J954" s="62">
        <v>12865.283511410547</v>
      </c>
      <c r="K954" s="63">
        <f t="shared" si="115"/>
        <v>0.17598039368030852</v>
      </c>
      <c r="L954" s="61">
        <v>0.38259454309002089</v>
      </c>
      <c r="M954" s="60">
        <f t="shared" si="116"/>
        <v>26838.624603221877</v>
      </c>
      <c r="N954" s="60">
        <f t="shared" si="117"/>
        <v>4723.0717235129996</v>
      </c>
      <c r="O954" s="61">
        <f t="shared" si="118"/>
        <v>0.42786479607998029</v>
      </c>
      <c r="P954" s="56">
        <f t="shared" si="119"/>
        <v>0.22276479607998032</v>
      </c>
    </row>
    <row r="955" spans="1:16">
      <c r="A955" s="56" t="s">
        <v>1316</v>
      </c>
      <c r="B955" s="57" t="s">
        <v>1707</v>
      </c>
      <c r="C955" s="58">
        <v>15443</v>
      </c>
      <c r="D955" s="59">
        <v>54213</v>
      </c>
      <c r="E955" s="56">
        <f t="shared" si="112"/>
        <v>0.28485787541733532</v>
      </c>
      <c r="F955" s="60">
        <v>70149</v>
      </c>
      <c r="G955" s="60">
        <f t="shared" si="113"/>
        <v>19982.495102650653</v>
      </c>
      <c r="H955" s="61">
        <v>0.1406</v>
      </c>
      <c r="I955" s="62">
        <f t="shared" si="114"/>
        <v>2809.538811432682</v>
      </c>
      <c r="J955" s="62">
        <v>12865.283511410547</v>
      </c>
      <c r="K955" s="63">
        <f t="shared" si="115"/>
        <v>0.21838141452077839</v>
      </c>
      <c r="L955" s="61">
        <v>0.38259454309002089</v>
      </c>
      <c r="M955" s="60">
        <f t="shared" si="116"/>
        <v>26838.624603221877</v>
      </c>
      <c r="N955" s="60">
        <f t="shared" si="117"/>
        <v>5861.0568046437584</v>
      </c>
      <c r="O955" s="61">
        <f t="shared" si="118"/>
        <v>0.29330955791733415</v>
      </c>
      <c r="P955" s="56">
        <f t="shared" si="119"/>
        <v>0.15270955791733415</v>
      </c>
    </row>
    <row r="956" spans="1:16">
      <c r="A956" s="56" t="s">
        <v>1316</v>
      </c>
      <c r="B956" s="57" t="s">
        <v>1846</v>
      </c>
      <c r="C956" s="58">
        <v>4143</v>
      </c>
      <c r="D956" s="59">
        <v>54213</v>
      </c>
      <c r="E956" s="56">
        <f t="shared" si="112"/>
        <v>7.6420784682640699E-2</v>
      </c>
      <c r="F956" s="60">
        <v>70149</v>
      </c>
      <c r="G956" s="60">
        <f t="shared" si="113"/>
        <v>5360.8416247025625</v>
      </c>
      <c r="H956" s="61">
        <v>0.22140000000000001</v>
      </c>
      <c r="I956" s="62">
        <f t="shared" si="114"/>
        <v>1186.8903357091474</v>
      </c>
      <c r="J956" s="62">
        <v>12865.283511410547</v>
      </c>
      <c r="K956" s="63">
        <f t="shared" si="115"/>
        <v>9.225528023976029E-2</v>
      </c>
      <c r="L956" s="61">
        <v>0.38259454309002089</v>
      </c>
      <c r="M956" s="60">
        <f t="shared" si="116"/>
        <v>26838.624603221877</v>
      </c>
      <c r="N956" s="60">
        <f t="shared" si="117"/>
        <v>2476.0048340199596</v>
      </c>
      <c r="O956" s="61">
        <f t="shared" si="118"/>
        <v>0.46186867797224596</v>
      </c>
      <c r="P956" s="56">
        <f t="shared" si="119"/>
        <v>0.24046867797224594</v>
      </c>
    </row>
    <row r="957" spans="1:16">
      <c r="A957" s="56" t="s">
        <v>1316</v>
      </c>
      <c r="B957" s="57" t="s">
        <v>1317</v>
      </c>
      <c r="C957" s="58">
        <v>11363</v>
      </c>
      <c r="D957" s="59">
        <v>54213</v>
      </c>
      <c r="E957" s="56">
        <f t="shared" si="112"/>
        <v>0.20959917362994115</v>
      </c>
      <c r="F957" s="60">
        <v>70149</v>
      </c>
      <c r="G957" s="60">
        <f t="shared" si="113"/>
        <v>14703.172430966742</v>
      </c>
      <c r="H957" s="61">
        <v>0.1023</v>
      </c>
      <c r="I957" s="62">
        <f t="shared" si="114"/>
        <v>1504.1345396878978</v>
      </c>
      <c r="J957" s="62">
        <v>12865.283511410547</v>
      </c>
      <c r="K957" s="63">
        <f t="shared" si="115"/>
        <v>0.11691421633684501</v>
      </c>
      <c r="L957" s="61">
        <v>0.38259454309002089</v>
      </c>
      <c r="M957" s="60">
        <f t="shared" si="116"/>
        <v>26838.624603221877</v>
      </c>
      <c r="N957" s="60">
        <f t="shared" si="117"/>
        <v>3137.8167630444536</v>
      </c>
      <c r="O957" s="61">
        <f t="shared" si="118"/>
        <v>0.21341086610912718</v>
      </c>
      <c r="P957" s="56">
        <f t="shared" si="119"/>
        <v>0.11111086610912718</v>
      </c>
    </row>
    <row r="958" spans="1:16">
      <c r="A958" s="56" t="s">
        <v>1316</v>
      </c>
      <c r="B958" s="57" t="s">
        <v>2220</v>
      </c>
      <c r="C958" s="58">
        <v>5593</v>
      </c>
      <c r="D958" s="59">
        <v>54213</v>
      </c>
      <c r="E958" s="56">
        <f t="shared" si="112"/>
        <v>0.10316713703355283</v>
      </c>
      <c r="F958" s="60">
        <v>70149</v>
      </c>
      <c r="G958" s="60">
        <f t="shared" si="113"/>
        <v>7237.0714957666978</v>
      </c>
      <c r="H958" s="61">
        <v>0.24799999999999997</v>
      </c>
      <c r="I958" s="62">
        <f t="shared" si="114"/>
        <v>1794.7937309501408</v>
      </c>
      <c r="J958" s="62">
        <v>12865.283511410547</v>
      </c>
      <c r="K958" s="63">
        <f t="shared" si="115"/>
        <v>0.13950673759799329</v>
      </c>
      <c r="L958" s="61">
        <v>0.38259454309002089</v>
      </c>
      <c r="M958" s="60">
        <f t="shared" si="116"/>
        <v>26838.624603221877</v>
      </c>
      <c r="N958" s="60">
        <f t="shared" si="117"/>
        <v>3744.1689600127211</v>
      </c>
      <c r="O958" s="61">
        <f t="shared" si="118"/>
        <v>0.51735967541606587</v>
      </c>
      <c r="P958" s="56">
        <f t="shared" si="119"/>
        <v>0.26935967541606587</v>
      </c>
    </row>
    <row r="959" spans="1:16">
      <c r="A959" s="56" t="s">
        <v>1316</v>
      </c>
      <c r="B959" s="57" t="s">
        <v>1767</v>
      </c>
      <c r="C959" s="58">
        <v>5681</v>
      </c>
      <c r="D959" s="59">
        <v>54213</v>
      </c>
      <c r="E959" s="56">
        <f t="shared" si="112"/>
        <v>0.10479036393484957</v>
      </c>
      <c r="F959" s="60">
        <v>70149</v>
      </c>
      <c r="G959" s="60">
        <f t="shared" si="113"/>
        <v>7350.9392396657622</v>
      </c>
      <c r="H959" s="61">
        <v>0.20379999999999998</v>
      </c>
      <c r="I959" s="62">
        <f t="shared" si="114"/>
        <v>1498.1214170438823</v>
      </c>
      <c r="J959" s="62">
        <v>12865.283511410547</v>
      </c>
      <c r="K959" s="63">
        <f t="shared" si="115"/>
        <v>0.11644682495455</v>
      </c>
      <c r="L959" s="61">
        <v>0.38259454309002089</v>
      </c>
      <c r="M959" s="60">
        <f t="shared" si="116"/>
        <v>26838.624603221877</v>
      </c>
      <c r="N959" s="60">
        <f t="shared" si="117"/>
        <v>3125.2726211922568</v>
      </c>
      <c r="O959" s="61">
        <f t="shared" si="118"/>
        <v>0.42515283003949289</v>
      </c>
      <c r="P959" s="56">
        <f t="shared" si="119"/>
        <v>0.22135283003949291</v>
      </c>
    </row>
    <row r="960" spans="1:16">
      <c r="A960" s="56" t="s">
        <v>1425</v>
      </c>
      <c r="B960" s="57" t="s">
        <v>1695</v>
      </c>
      <c r="C960" s="58">
        <v>6952</v>
      </c>
      <c r="D960" s="59">
        <v>33620</v>
      </c>
      <c r="E960" s="56">
        <f t="shared" si="112"/>
        <v>0.2067816775728733</v>
      </c>
      <c r="F960" s="60">
        <v>41949</v>
      </c>
      <c r="G960" s="60">
        <f t="shared" si="113"/>
        <v>8674.2845925044621</v>
      </c>
      <c r="H960" s="61">
        <v>0.24129999999999999</v>
      </c>
      <c r="I960" s="62">
        <f t="shared" si="114"/>
        <v>2093.1048721713264</v>
      </c>
      <c r="J960" s="62">
        <v>12857.478675392624</v>
      </c>
      <c r="K960" s="63">
        <f t="shared" si="115"/>
        <v>0.16279279359624604</v>
      </c>
      <c r="L960" s="61">
        <v>0.46862073249326314</v>
      </c>
      <c r="M960" s="60">
        <f t="shared" si="116"/>
        <v>19658.171107359896</v>
      </c>
      <c r="N960" s="60">
        <f t="shared" si="117"/>
        <v>3200.2085915601269</v>
      </c>
      <c r="O960" s="61">
        <f t="shared" si="118"/>
        <v>0.36893055069065406</v>
      </c>
      <c r="P960" s="56">
        <f t="shared" si="119"/>
        <v>0.12763055069065407</v>
      </c>
    </row>
    <row r="961" spans="1:16">
      <c r="A961" s="56" t="s">
        <v>1425</v>
      </c>
      <c r="B961" s="57" t="s">
        <v>1825</v>
      </c>
      <c r="C961" s="58">
        <v>2837</v>
      </c>
      <c r="D961" s="59">
        <v>33620</v>
      </c>
      <c r="E961" s="56">
        <f t="shared" si="112"/>
        <v>8.4384295062462825E-2</v>
      </c>
      <c r="F961" s="60">
        <v>41949</v>
      </c>
      <c r="G961" s="60">
        <f t="shared" si="113"/>
        <v>3539.8367935752531</v>
      </c>
      <c r="H961" s="61">
        <v>0.2702</v>
      </c>
      <c r="I961" s="62">
        <f t="shared" si="114"/>
        <v>956.46390162403338</v>
      </c>
      <c r="J961" s="62">
        <v>12857.478675392624</v>
      </c>
      <c r="K961" s="63">
        <f t="shared" si="115"/>
        <v>7.4389693793898218E-2</v>
      </c>
      <c r="L961" s="61">
        <v>0.46862073249326314</v>
      </c>
      <c r="M961" s="60">
        <f t="shared" si="116"/>
        <v>19658.171107359896</v>
      </c>
      <c r="N961" s="60">
        <f t="shared" si="117"/>
        <v>1462.3653292245597</v>
      </c>
      <c r="O961" s="61">
        <f t="shared" si="118"/>
        <v>0.41311659675348006</v>
      </c>
      <c r="P961" s="56">
        <f t="shared" si="119"/>
        <v>0.14291659675348006</v>
      </c>
    </row>
    <row r="962" spans="1:16">
      <c r="A962" s="56" t="s">
        <v>1425</v>
      </c>
      <c r="B962" s="57" t="s">
        <v>1975</v>
      </c>
      <c r="C962" s="58">
        <v>6031</v>
      </c>
      <c r="D962" s="59">
        <v>33620</v>
      </c>
      <c r="E962" s="56">
        <f t="shared" ref="E962:E1025" si="120">C962/D962</f>
        <v>0.17938726948245093</v>
      </c>
      <c r="F962" s="60">
        <v>41949</v>
      </c>
      <c r="G962" s="60">
        <f t="shared" ref="G962:G1025" si="121">E962*F962</f>
        <v>7525.1165675193342</v>
      </c>
      <c r="H962" s="61">
        <v>0.2319</v>
      </c>
      <c r="I962" s="62">
        <f t="shared" ref="I962:I1025" si="122">G962*H962</f>
        <v>1745.0745320077335</v>
      </c>
      <c r="J962" s="62">
        <v>12857.478675392624</v>
      </c>
      <c r="K962" s="63">
        <f t="shared" ref="K962:K1025" si="123">I962/J962</f>
        <v>0.13572447414185151</v>
      </c>
      <c r="L962" s="61">
        <v>0.46862073249326314</v>
      </c>
      <c r="M962" s="60">
        <f t="shared" ref="M962:M1025" si="124">L962*F962</f>
        <v>19658.171107359896</v>
      </c>
      <c r="N962" s="60">
        <f t="shared" ref="N962:N1025" si="125">M962*K962</f>
        <v>2668.0949361369608</v>
      </c>
      <c r="O962" s="61">
        <f t="shared" ref="O962:O1025" si="126">N962/G962</f>
        <v>0.35455861875326433</v>
      </c>
      <c r="P962" s="56">
        <f t="shared" ref="P962:P1025" si="127">O962-H962</f>
        <v>0.12265861875326434</v>
      </c>
    </row>
    <row r="963" spans="1:16">
      <c r="A963" s="56" t="s">
        <v>1425</v>
      </c>
      <c r="B963" s="57" t="s">
        <v>1656</v>
      </c>
      <c r="C963" s="58">
        <v>8785</v>
      </c>
      <c r="D963" s="59">
        <v>33620</v>
      </c>
      <c r="E963" s="56">
        <f t="shared" si="120"/>
        <v>0.26130279595478884</v>
      </c>
      <c r="F963" s="60">
        <v>41949</v>
      </c>
      <c r="G963" s="60">
        <f t="shared" si="121"/>
        <v>10961.390987507437</v>
      </c>
      <c r="H963" s="61">
        <v>0.25929999999999997</v>
      </c>
      <c r="I963" s="62">
        <f t="shared" si="122"/>
        <v>2842.2886830606781</v>
      </c>
      <c r="J963" s="62">
        <v>12857.478675392624</v>
      </c>
      <c r="K963" s="63">
        <f t="shared" si="123"/>
        <v>0.22106112363230376</v>
      </c>
      <c r="L963" s="61">
        <v>0.46862073249326314</v>
      </c>
      <c r="M963" s="60">
        <f t="shared" si="124"/>
        <v>19658.171107359896</v>
      </c>
      <c r="N963" s="60">
        <f t="shared" si="125"/>
        <v>4345.6573935490678</v>
      </c>
      <c r="O963" s="61">
        <f t="shared" si="126"/>
        <v>0.39645127142182596</v>
      </c>
      <c r="P963" s="56">
        <f t="shared" si="127"/>
        <v>0.13715127142182598</v>
      </c>
    </row>
    <row r="964" spans="1:16">
      <c r="A964" s="56" t="s">
        <v>1425</v>
      </c>
      <c r="B964" s="57" t="s">
        <v>2480</v>
      </c>
      <c r="C964" s="58">
        <v>4484</v>
      </c>
      <c r="D964" s="59">
        <v>33620</v>
      </c>
      <c r="E964" s="56">
        <f t="shared" si="120"/>
        <v>0.13337299226650803</v>
      </c>
      <c r="F964" s="60">
        <v>41949</v>
      </c>
      <c r="G964" s="60">
        <f t="shared" si="121"/>
        <v>5594.8636525877455</v>
      </c>
      <c r="H964" s="61">
        <v>0.22969999999999999</v>
      </c>
      <c r="I964" s="62">
        <f t="shared" si="122"/>
        <v>1285.1401809994052</v>
      </c>
      <c r="J964" s="62">
        <v>12857.478675392624</v>
      </c>
      <c r="K964" s="63">
        <f t="shared" si="123"/>
        <v>9.9952736725823221E-2</v>
      </c>
      <c r="L964" s="61">
        <v>0.46862073249326314</v>
      </c>
      <c r="M964" s="60">
        <f t="shared" si="124"/>
        <v>19658.171107359896</v>
      </c>
      <c r="N964" s="60">
        <f t="shared" si="125"/>
        <v>1964.8880012051284</v>
      </c>
      <c r="O964" s="61">
        <f t="shared" si="126"/>
        <v>0.35119497510834335</v>
      </c>
      <c r="P964" s="56">
        <f t="shared" si="127"/>
        <v>0.12149497510834337</v>
      </c>
    </row>
    <row r="965" spans="1:16">
      <c r="A965" s="56" t="s">
        <v>1425</v>
      </c>
      <c r="B965" s="57" t="s">
        <v>1427</v>
      </c>
      <c r="C965" s="58">
        <v>4531</v>
      </c>
      <c r="D965" s="59">
        <v>33620</v>
      </c>
      <c r="E965" s="56">
        <f t="shared" si="120"/>
        <v>0.13477096966091612</v>
      </c>
      <c r="F965" s="60">
        <v>41949</v>
      </c>
      <c r="G965" s="60">
        <f t="shared" si="121"/>
        <v>5653.50740630577</v>
      </c>
      <c r="H965" s="61">
        <v>0.69610000000000005</v>
      </c>
      <c r="I965" s="62">
        <f t="shared" si="122"/>
        <v>3935.4065055294468</v>
      </c>
      <c r="J965" s="62">
        <v>12857.478675392624</v>
      </c>
      <c r="K965" s="63">
        <f t="shared" si="123"/>
        <v>0.30607917810987717</v>
      </c>
      <c r="L965" s="61">
        <v>0.46862073249326314</v>
      </c>
      <c r="M965" s="60">
        <f t="shared" si="124"/>
        <v>19658.171107359896</v>
      </c>
      <c r="N965" s="60">
        <f t="shared" si="125"/>
        <v>6016.9568556840513</v>
      </c>
      <c r="O965" s="61">
        <f t="shared" si="126"/>
        <v>1.064287427831597</v>
      </c>
      <c r="P965" s="56">
        <f t="shared" si="127"/>
        <v>0.36818742783159697</v>
      </c>
    </row>
    <row r="966" spans="1:16">
      <c r="A966" s="56" t="s">
        <v>455</v>
      </c>
      <c r="B966" s="57" t="s">
        <v>969</v>
      </c>
      <c r="C966" s="58">
        <v>23449</v>
      </c>
      <c r="D966" s="59">
        <v>136129</v>
      </c>
      <c r="E966" s="56">
        <f t="shared" si="120"/>
        <v>0.17225572802268438</v>
      </c>
      <c r="F966" s="60">
        <v>169946</v>
      </c>
      <c r="G966" s="60">
        <f t="shared" si="121"/>
        <v>29274.171954543119</v>
      </c>
      <c r="H966" s="61">
        <v>9.7900000000000015E-2</v>
      </c>
      <c r="I966" s="62">
        <f t="shared" si="122"/>
        <v>2865.941434349772</v>
      </c>
      <c r="J966" s="62">
        <v>31492.748202910472</v>
      </c>
      <c r="K966" s="63">
        <f t="shared" si="123"/>
        <v>9.1003218134037264E-2</v>
      </c>
      <c r="L966" s="61">
        <v>0.35543754466055383</v>
      </c>
      <c r="M966" s="60">
        <f t="shared" si="124"/>
        <v>60405.18896488248</v>
      </c>
      <c r="N966" s="60">
        <f t="shared" si="125"/>
        <v>5497.0665877989413</v>
      </c>
      <c r="O966" s="61">
        <f t="shared" si="126"/>
        <v>0.18777872167775664</v>
      </c>
      <c r="P966" s="56">
        <f t="shared" si="127"/>
        <v>8.9878721677756623E-2</v>
      </c>
    </row>
    <row r="967" spans="1:16">
      <c r="A967" s="56" t="s">
        <v>455</v>
      </c>
      <c r="B967" s="57" t="s">
        <v>1854</v>
      </c>
      <c r="C967" s="58">
        <v>14489</v>
      </c>
      <c r="D967" s="59">
        <v>136129</v>
      </c>
      <c r="E967" s="56">
        <f t="shared" si="120"/>
        <v>0.10643580721227659</v>
      </c>
      <c r="F967" s="60">
        <v>169946</v>
      </c>
      <c r="G967" s="60">
        <f t="shared" si="121"/>
        <v>18088.339692497557</v>
      </c>
      <c r="H967" s="61">
        <v>8.6400000000000005E-2</v>
      </c>
      <c r="I967" s="62">
        <f t="shared" si="122"/>
        <v>1562.8325494317889</v>
      </c>
      <c r="J967" s="62">
        <v>31492.748202910472</v>
      </c>
      <c r="K967" s="63">
        <f t="shared" si="123"/>
        <v>4.9625156222071351E-2</v>
      </c>
      <c r="L967" s="61">
        <v>0.35543754466055383</v>
      </c>
      <c r="M967" s="60">
        <f t="shared" si="124"/>
        <v>60405.18896488248</v>
      </c>
      <c r="N967" s="60">
        <f t="shared" si="125"/>
        <v>2997.6169390060336</v>
      </c>
      <c r="O967" s="61">
        <f t="shared" si="126"/>
        <v>0.16572095559712124</v>
      </c>
      <c r="P967" s="56">
        <f t="shared" si="127"/>
        <v>7.932095559712124E-2</v>
      </c>
    </row>
    <row r="968" spans="1:16">
      <c r="A968" s="56" t="s">
        <v>455</v>
      </c>
      <c r="B968" s="57" t="s">
        <v>457</v>
      </c>
      <c r="C968" s="58">
        <v>60226</v>
      </c>
      <c r="D968" s="59">
        <v>136129</v>
      </c>
      <c r="E968" s="56">
        <f t="shared" si="120"/>
        <v>0.44241858825085029</v>
      </c>
      <c r="F968" s="60">
        <v>169946</v>
      </c>
      <c r="G968" s="60">
        <f t="shared" si="121"/>
        <v>75187.269398878998</v>
      </c>
      <c r="H968" s="61">
        <v>0.19740000000000002</v>
      </c>
      <c r="I968" s="62">
        <f t="shared" si="122"/>
        <v>14841.966979338717</v>
      </c>
      <c r="J968" s="62">
        <v>31492.748202910472</v>
      </c>
      <c r="K968" s="63">
        <f t="shared" si="123"/>
        <v>0.47128205146501195</v>
      </c>
      <c r="L968" s="61">
        <v>0.35543754466055383</v>
      </c>
      <c r="M968" s="60">
        <f t="shared" si="124"/>
        <v>60405.18896488248</v>
      </c>
      <c r="N968" s="60">
        <f t="shared" si="125"/>
        <v>28467.881374501518</v>
      </c>
      <c r="O968" s="61">
        <f t="shared" si="126"/>
        <v>0.37862634994064515</v>
      </c>
      <c r="P968" s="56">
        <f t="shared" si="127"/>
        <v>0.18122634994064513</v>
      </c>
    </row>
    <row r="969" spans="1:16">
      <c r="A969" s="56" t="s">
        <v>455</v>
      </c>
      <c r="B969" s="57" t="s">
        <v>1494</v>
      </c>
      <c r="C969" s="58">
        <v>16473</v>
      </c>
      <c r="D969" s="59">
        <v>136129</v>
      </c>
      <c r="E969" s="56">
        <f t="shared" si="120"/>
        <v>0.12101021824886689</v>
      </c>
      <c r="F969" s="60">
        <v>169946</v>
      </c>
      <c r="G969" s="60">
        <f t="shared" si="121"/>
        <v>20565.202550521932</v>
      </c>
      <c r="H969" s="61">
        <v>0.2031</v>
      </c>
      <c r="I969" s="62">
        <f t="shared" si="122"/>
        <v>4176.7926380110048</v>
      </c>
      <c r="J969" s="62">
        <v>31492.748202910472</v>
      </c>
      <c r="K969" s="63">
        <f t="shared" si="123"/>
        <v>0.13262712453989636</v>
      </c>
      <c r="L969" s="61">
        <v>0.35543754466055383</v>
      </c>
      <c r="M969" s="60">
        <f t="shared" si="124"/>
        <v>60405.18896488248</v>
      </c>
      <c r="N969" s="60">
        <f t="shared" si="125"/>
        <v>8011.3665197014425</v>
      </c>
      <c r="O969" s="61">
        <f t="shared" si="126"/>
        <v>0.38955932965017742</v>
      </c>
      <c r="P969" s="56">
        <f t="shared" si="127"/>
        <v>0.18645932965017742</v>
      </c>
    </row>
    <row r="970" spans="1:16">
      <c r="A970" s="56" t="s">
        <v>455</v>
      </c>
      <c r="B970" s="57" t="s">
        <v>1253</v>
      </c>
      <c r="C970" s="58">
        <v>10781</v>
      </c>
      <c r="D970" s="59">
        <v>136129</v>
      </c>
      <c r="E970" s="56">
        <f t="shared" si="120"/>
        <v>7.9196938198326586E-2</v>
      </c>
      <c r="F970" s="60">
        <v>169946</v>
      </c>
      <c r="G970" s="60">
        <f t="shared" si="121"/>
        <v>13459.20285905281</v>
      </c>
      <c r="H970" s="61">
        <v>0.31440000000000001</v>
      </c>
      <c r="I970" s="62">
        <f t="shared" si="122"/>
        <v>4231.5733788862035</v>
      </c>
      <c r="J970" s="62">
        <v>31492.748202910472</v>
      </c>
      <c r="K970" s="63">
        <f t="shared" si="123"/>
        <v>0.13436659613260216</v>
      </c>
      <c r="L970" s="61">
        <v>0.35543754466055383</v>
      </c>
      <c r="M970" s="60">
        <f t="shared" si="124"/>
        <v>60405.18896488248</v>
      </c>
      <c r="N970" s="60">
        <f t="shared" si="125"/>
        <v>8116.4396299578802</v>
      </c>
      <c r="O970" s="61">
        <f t="shared" si="126"/>
        <v>0.60304014397841343</v>
      </c>
      <c r="P970" s="56">
        <f t="shared" si="127"/>
        <v>0.28864014397841342</v>
      </c>
    </row>
    <row r="971" spans="1:16">
      <c r="A971" s="56" t="s">
        <v>455</v>
      </c>
      <c r="B971" s="57" t="s">
        <v>1532</v>
      </c>
      <c r="C971" s="58">
        <v>10711</v>
      </c>
      <c r="D971" s="59">
        <v>136129</v>
      </c>
      <c r="E971" s="56">
        <f t="shared" si="120"/>
        <v>7.8682720066995282E-2</v>
      </c>
      <c r="F971" s="60">
        <v>169946</v>
      </c>
      <c r="G971" s="60">
        <f t="shared" si="121"/>
        <v>13371.81354450558</v>
      </c>
      <c r="H971" s="61">
        <v>0.28520000000000006</v>
      </c>
      <c r="I971" s="62">
        <f t="shared" si="122"/>
        <v>3813.6412228929921</v>
      </c>
      <c r="J971" s="62">
        <v>31492.748202910472</v>
      </c>
      <c r="K971" s="63">
        <f t="shared" si="123"/>
        <v>0.12109585350638107</v>
      </c>
      <c r="L971" s="61">
        <v>0.35543754466055383</v>
      </c>
      <c r="M971" s="60">
        <f t="shared" si="124"/>
        <v>60405.18896488248</v>
      </c>
      <c r="N971" s="60">
        <f t="shared" si="125"/>
        <v>7314.817913916675</v>
      </c>
      <c r="O971" s="61">
        <f t="shared" si="126"/>
        <v>0.54703259879975685</v>
      </c>
      <c r="P971" s="56">
        <f t="shared" si="127"/>
        <v>0.26183259879975679</v>
      </c>
    </row>
    <row r="972" spans="1:16">
      <c r="A972" s="56" t="s">
        <v>896</v>
      </c>
      <c r="B972" s="57" t="s">
        <v>898</v>
      </c>
      <c r="C972" s="58">
        <v>20485</v>
      </c>
      <c r="D972" s="59">
        <v>20485</v>
      </c>
      <c r="E972" s="56">
        <f t="shared" si="120"/>
        <v>1</v>
      </c>
      <c r="F972" s="60">
        <v>25103</v>
      </c>
      <c r="G972" s="60">
        <f t="shared" si="121"/>
        <v>25103</v>
      </c>
      <c r="H972" s="61">
        <v>0.36370000000000008</v>
      </c>
      <c r="I972" s="62">
        <f t="shared" si="122"/>
        <v>9129.9611000000023</v>
      </c>
      <c r="J972" s="62">
        <v>9129.9611000000023</v>
      </c>
      <c r="K972" s="63">
        <f t="shared" si="123"/>
        <v>1</v>
      </c>
      <c r="L972" s="61">
        <v>0.46060510360951162</v>
      </c>
      <c r="M972" s="60">
        <f t="shared" si="124"/>
        <v>11562.569915909571</v>
      </c>
      <c r="N972" s="60">
        <f t="shared" si="125"/>
        <v>11562.569915909571</v>
      </c>
      <c r="O972" s="61">
        <f t="shared" si="126"/>
        <v>0.46060510360951168</v>
      </c>
      <c r="P972" s="56">
        <f t="shared" si="127"/>
        <v>9.69051036095116E-2</v>
      </c>
    </row>
    <row r="973" spans="1:16">
      <c r="A973" s="56" t="s">
        <v>1982</v>
      </c>
      <c r="B973" s="57" t="s">
        <v>1984</v>
      </c>
      <c r="C973" s="58">
        <v>31185</v>
      </c>
      <c r="D973" s="59">
        <v>31185</v>
      </c>
      <c r="E973" s="56">
        <f t="shared" si="120"/>
        <v>1</v>
      </c>
      <c r="F973" s="60">
        <v>37905</v>
      </c>
      <c r="G973" s="60">
        <f t="shared" si="121"/>
        <v>37905</v>
      </c>
      <c r="H973" s="61">
        <v>0.39429999999999998</v>
      </c>
      <c r="I973" s="62">
        <f t="shared" si="122"/>
        <v>14945.941499999999</v>
      </c>
      <c r="J973" s="62">
        <v>14945.941499999999</v>
      </c>
      <c r="K973" s="63">
        <f t="shared" si="123"/>
        <v>1</v>
      </c>
      <c r="L973" s="61">
        <v>0.47168406819033132</v>
      </c>
      <c r="M973" s="60">
        <f t="shared" si="124"/>
        <v>17879.184604754508</v>
      </c>
      <c r="N973" s="60">
        <f t="shared" si="125"/>
        <v>17879.184604754508</v>
      </c>
      <c r="O973" s="61">
        <f t="shared" si="126"/>
        <v>0.47168406819033132</v>
      </c>
      <c r="P973" s="56">
        <f t="shared" si="127"/>
        <v>7.7384068190331334E-2</v>
      </c>
    </row>
    <row r="974" spans="1:16">
      <c r="A974" s="56" t="s">
        <v>487</v>
      </c>
      <c r="B974" s="57" t="s">
        <v>489</v>
      </c>
      <c r="C974" s="58">
        <v>56803</v>
      </c>
      <c r="D974" s="59">
        <v>69732</v>
      </c>
      <c r="E974" s="56">
        <f t="shared" si="120"/>
        <v>0.81459014512705785</v>
      </c>
      <c r="F974" s="60">
        <v>84876</v>
      </c>
      <c r="G974" s="60">
        <f t="shared" si="121"/>
        <v>69139.153157804161</v>
      </c>
      <c r="H974" s="61">
        <v>0.23930000000000001</v>
      </c>
      <c r="I974" s="62">
        <f t="shared" si="122"/>
        <v>16544.999350662536</v>
      </c>
      <c r="J974" s="62">
        <v>22523.427466012734</v>
      </c>
      <c r="K974" s="63">
        <f t="shared" si="123"/>
        <v>0.73456845658275183</v>
      </c>
      <c r="L974" s="61">
        <v>0.44150851967340238</v>
      </c>
      <c r="M974" s="60">
        <f t="shared" si="124"/>
        <v>37473.477115799702</v>
      </c>
      <c r="N974" s="60">
        <f t="shared" si="125"/>
        <v>27526.834247742059</v>
      </c>
      <c r="O974" s="61">
        <f t="shared" si="126"/>
        <v>0.39813669954728015</v>
      </c>
      <c r="P974" s="56">
        <f t="shared" si="127"/>
        <v>0.15883669954728014</v>
      </c>
    </row>
    <row r="975" spans="1:16">
      <c r="A975" s="56" t="s">
        <v>487</v>
      </c>
      <c r="B975" s="57" t="s">
        <v>884</v>
      </c>
      <c r="C975" s="58">
        <v>12929</v>
      </c>
      <c r="D975" s="59">
        <v>69732</v>
      </c>
      <c r="E975" s="56">
        <f t="shared" si="120"/>
        <v>0.18540985487294212</v>
      </c>
      <c r="F975" s="60">
        <v>84876</v>
      </c>
      <c r="G975" s="60">
        <f t="shared" si="121"/>
        <v>15736.846842195835</v>
      </c>
      <c r="H975" s="61">
        <v>0.37989999999999996</v>
      </c>
      <c r="I975" s="62">
        <f t="shared" si="122"/>
        <v>5978.428115350197</v>
      </c>
      <c r="J975" s="62">
        <v>22523.427466012734</v>
      </c>
      <c r="K975" s="63">
        <f t="shared" si="123"/>
        <v>0.26543154341724806</v>
      </c>
      <c r="L975" s="61">
        <v>0.44150851967340238</v>
      </c>
      <c r="M975" s="60">
        <f t="shared" si="124"/>
        <v>37473.477115799702</v>
      </c>
      <c r="N975" s="60">
        <f t="shared" si="125"/>
        <v>9946.642868057641</v>
      </c>
      <c r="O975" s="61">
        <f t="shared" si="126"/>
        <v>0.63206072778107691</v>
      </c>
      <c r="P975" s="56">
        <f t="shared" si="127"/>
        <v>0.25216072778107695</v>
      </c>
    </row>
    <row r="976" spans="1:16">
      <c r="A976" s="56" t="s">
        <v>753</v>
      </c>
      <c r="B976" s="57" t="s">
        <v>754</v>
      </c>
      <c r="C976" s="58">
        <v>41481</v>
      </c>
      <c r="D976" s="59">
        <v>41481</v>
      </c>
      <c r="E976" s="56">
        <f t="shared" si="120"/>
        <v>1</v>
      </c>
      <c r="F976" s="60">
        <v>51981</v>
      </c>
      <c r="G976" s="60">
        <f t="shared" si="121"/>
        <v>51981</v>
      </c>
      <c r="H976" s="61">
        <v>0.214</v>
      </c>
      <c r="I976" s="62">
        <f t="shared" si="122"/>
        <v>11123.933999999999</v>
      </c>
      <c r="J976" s="62">
        <v>11123.933999999999</v>
      </c>
      <c r="K976" s="63">
        <f t="shared" si="123"/>
        <v>1</v>
      </c>
      <c r="L976" s="61">
        <v>0.40074266733824643</v>
      </c>
      <c r="M976" s="60">
        <f t="shared" si="124"/>
        <v>20831.004590909386</v>
      </c>
      <c r="N976" s="60">
        <f t="shared" si="125"/>
        <v>20831.004590909386</v>
      </c>
      <c r="O976" s="61">
        <f t="shared" si="126"/>
        <v>0.40074266733824637</v>
      </c>
      <c r="P976" s="56">
        <f t="shared" si="127"/>
        <v>0.18674266733824638</v>
      </c>
    </row>
    <row r="977" spans="1:16">
      <c r="A977" s="56" t="s">
        <v>755</v>
      </c>
      <c r="B977" s="57" t="s">
        <v>756</v>
      </c>
      <c r="C977" s="58">
        <v>57811</v>
      </c>
      <c r="D977" s="59">
        <v>57811</v>
      </c>
      <c r="E977" s="56">
        <f t="shared" si="120"/>
        <v>1</v>
      </c>
      <c r="F977" s="60">
        <v>74657</v>
      </c>
      <c r="G977" s="60">
        <f t="shared" si="121"/>
        <v>74657</v>
      </c>
      <c r="H977" s="61">
        <v>0.12920000000000001</v>
      </c>
      <c r="I977" s="62">
        <f t="shared" si="122"/>
        <v>9645.6844000000001</v>
      </c>
      <c r="J977" s="62">
        <v>9645.6844000000001</v>
      </c>
      <c r="K977" s="63">
        <f t="shared" si="123"/>
        <v>1</v>
      </c>
      <c r="L977" s="61">
        <v>0.36560487327694385</v>
      </c>
      <c r="M977" s="60">
        <f t="shared" si="124"/>
        <v>27294.963024236797</v>
      </c>
      <c r="N977" s="60">
        <f t="shared" si="125"/>
        <v>27294.963024236797</v>
      </c>
      <c r="O977" s="61">
        <f t="shared" si="126"/>
        <v>0.36560487327694385</v>
      </c>
      <c r="P977" s="56">
        <f t="shared" si="127"/>
        <v>0.23640487327694384</v>
      </c>
    </row>
    <row r="978" spans="1:16">
      <c r="A978" s="56" t="s">
        <v>843</v>
      </c>
      <c r="B978" s="57" t="s">
        <v>845</v>
      </c>
      <c r="C978" s="58">
        <v>19673</v>
      </c>
      <c r="D978" s="59">
        <v>19673</v>
      </c>
      <c r="E978" s="56">
        <f t="shared" si="120"/>
        <v>1</v>
      </c>
      <c r="F978" s="60">
        <v>23832</v>
      </c>
      <c r="G978" s="60">
        <f t="shared" si="121"/>
        <v>23832</v>
      </c>
      <c r="H978" s="61">
        <v>0.28999999999999998</v>
      </c>
      <c r="I978" s="62">
        <f t="shared" si="122"/>
        <v>6911.28</v>
      </c>
      <c r="J978" s="62">
        <v>6911.28</v>
      </c>
      <c r="K978" s="63">
        <f t="shared" si="123"/>
        <v>1</v>
      </c>
      <c r="L978" s="61">
        <v>0.46368734878619133</v>
      </c>
      <c r="M978" s="60">
        <f t="shared" si="124"/>
        <v>11050.596896272511</v>
      </c>
      <c r="N978" s="60">
        <f t="shared" si="125"/>
        <v>11050.596896272511</v>
      </c>
      <c r="O978" s="61">
        <f t="shared" si="126"/>
        <v>0.46368734878619128</v>
      </c>
      <c r="P978" s="56">
        <f t="shared" si="127"/>
        <v>0.1736873487861913</v>
      </c>
    </row>
    <row r="979" spans="1:16">
      <c r="A979" s="56" t="s">
        <v>1002</v>
      </c>
      <c r="B979" s="57" t="s">
        <v>1004</v>
      </c>
      <c r="C979" s="58">
        <v>17200</v>
      </c>
      <c r="D979" s="59">
        <v>17200</v>
      </c>
      <c r="E979" s="56">
        <f t="shared" si="120"/>
        <v>1</v>
      </c>
      <c r="F979" s="60">
        <v>21225</v>
      </c>
      <c r="G979" s="60">
        <f t="shared" si="121"/>
        <v>21225</v>
      </c>
      <c r="H979" s="61">
        <v>0.2878</v>
      </c>
      <c r="I979" s="62">
        <f t="shared" si="122"/>
        <v>6108.5550000000003</v>
      </c>
      <c r="J979" s="62">
        <v>6108.5550000000003</v>
      </c>
      <c r="K979" s="63">
        <f t="shared" si="123"/>
        <v>1</v>
      </c>
      <c r="L979" s="61">
        <v>0.44660313157505671</v>
      </c>
      <c r="M979" s="60">
        <f t="shared" si="124"/>
        <v>9479.1514676805782</v>
      </c>
      <c r="N979" s="60">
        <f t="shared" si="125"/>
        <v>9479.1514676805782</v>
      </c>
      <c r="O979" s="61">
        <f t="shared" si="126"/>
        <v>0.44660313157505671</v>
      </c>
      <c r="P979" s="56">
        <f t="shared" si="127"/>
        <v>0.15880313157505671</v>
      </c>
    </row>
    <row r="980" spans="1:16">
      <c r="A980" s="56" t="s">
        <v>2016</v>
      </c>
      <c r="B980" s="57" t="s">
        <v>2018</v>
      </c>
      <c r="C980" s="58">
        <v>13180</v>
      </c>
      <c r="D980" s="59">
        <v>13180</v>
      </c>
      <c r="E980" s="56">
        <f t="shared" si="120"/>
        <v>1</v>
      </c>
      <c r="F980" s="60">
        <v>15417</v>
      </c>
      <c r="G980" s="60">
        <f t="shared" si="121"/>
        <v>15417</v>
      </c>
      <c r="H980" s="61">
        <v>0.32200000000000001</v>
      </c>
      <c r="I980" s="62">
        <f t="shared" si="122"/>
        <v>4964.2740000000003</v>
      </c>
      <c r="J980" s="62">
        <v>4964.2740000000003</v>
      </c>
      <c r="K980" s="63">
        <f t="shared" si="123"/>
        <v>1</v>
      </c>
      <c r="L980" s="61">
        <v>0.46011345713961183</v>
      </c>
      <c r="M980" s="60">
        <f t="shared" si="124"/>
        <v>7093.5691687213957</v>
      </c>
      <c r="N980" s="60">
        <f t="shared" si="125"/>
        <v>7093.5691687213957</v>
      </c>
      <c r="O980" s="61">
        <f t="shared" si="126"/>
        <v>0.46011345713961183</v>
      </c>
      <c r="P980" s="56">
        <f t="shared" si="127"/>
        <v>0.13811345713961182</v>
      </c>
    </row>
    <row r="981" spans="1:16">
      <c r="A981" s="56" t="s">
        <v>588</v>
      </c>
      <c r="B981" s="57" t="s">
        <v>590</v>
      </c>
      <c r="C981" s="58">
        <v>44575</v>
      </c>
      <c r="D981" s="59">
        <v>58932</v>
      </c>
      <c r="E981" s="56">
        <f t="shared" si="120"/>
        <v>0.75638023484694228</v>
      </c>
      <c r="F981" s="60">
        <v>70270</v>
      </c>
      <c r="G981" s="60">
        <f t="shared" si="121"/>
        <v>53150.839102694634</v>
      </c>
      <c r="H981" s="61">
        <v>0.33880000000000005</v>
      </c>
      <c r="I981" s="62">
        <f t="shared" si="122"/>
        <v>18007.504287992946</v>
      </c>
      <c r="J981" s="62">
        <v>23010.736753970683</v>
      </c>
      <c r="K981" s="63">
        <f t="shared" si="123"/>
        <v>0.7825696534851545</v>
      </c>
      <c r="L981" s="61">
        <v>0.4620263002876836</v>
      </c>
      <c r="M981" s="60">
        <f t="shared" si="124"/>
        <v>32466.588121215525</v>
      </c>
      <c r="N981" s="60">
        <f t="shared" si="125"/>
        <v>25407.366615864867</v>
      </c>
      <c r="O981" s="61">
        <f t="shared" si="126"/>
        <v>0.47802381006204597</v>
      </c>
      <c r="P981" s="56">
        <f t="shared" si="127"/>
        <v>0.13922381006204593</v>
      </c>
    </row>
    <row r="982" spans="1:16">
      <c r="A982" s="56" t="s">
        <v>588</v>
      </c>
      <c r="B982" s="57" t="s">
        <v>1940</v>
      </c>
      <c r="C982" s="58">
        <v>11818</v>
      </c>
      <c r="D982" s="59">
        <v>58932</v>
      </c>
      <c r="E982" s="56">
        <f t="shared" si="120"/>
        <v>0.20053621122649834</v>
      </c>
      <c r="F982" s="60">
        <v>70270</v>
      </c>
      <c r="G982" s="60">
        <f t="shared" si="121"/>
        <v>14091.679562886038</v>
      </c>
      <c r="H982" s="61">
        <v>0.25619999999999998</v>
      </c>
      <c r="I982" s="62">
        <f t="shared" si="122"/>
        <v>3610.2883040114029</v>
      </c>
      <c r="J982" s="62">
        <v>23010.736753970683</v>
      </c>
      <c r="K982" s="63">
        <f t="shared" si="123"/>
        <v>0.15689581531492769</v>
      </c>
      <c r="L982" s="61">
        <v>0.4620263002876836</v>
      </c>
      <c r="M982" s="60">
        <f t="shared" si="124"/>
        <v>32466.588121215525</v>
      </c>
      <c r="N982" s="60">
        <f t="shared" si="125"/>
        <v>5093.8718137720562</v>
      </c>
      <c r="O982" s="61">
        <f t="shared" si="126"/>
        <v>0.36148081504691898</v>
      </c>
      <c r="P982" s="56">
        <f t="shared" si="127"/>
        <v>0.105280815046919</v>
      </c>
    </row>
    <row r="983" spans="1:16">
      <c r="A983" s="56" t="s">
        <v>588</v>
      </c>
      <c r="B983" s="57" t="s">
        <v>2460</v>
      </c>
      <c r="C983" s="58">
        <v>2539</v>
      </c>
      <c r="D983" s="59">
        <v>58932</v>
      </c>
      <c r="E983" s="56">
        <f t="shared" si="120"/>
        <v>4.3083553926559423E-2</v>
      </c>
      <c r="F983" s="60">
        <v>70270</v>
      </c>
      <c r="G983" s="60">
        <f t="shared" si="121"/>
        <v>3027.4813344193308</v>
      </c>
      <c r="H983" s="61">
        <v>0.46010000000000006</v>
      </c>
      <c r="I983" s="62">
        <f t="shared" si="122"/>
        <v>1392.9441619663344</v>
      </c>
      <c r="J983" s="62">
        <v>23010.736753970683</v>
      </c>
      <c r="K983" s="63">
        <f t="shared" si="123"/>
        <v>6.0534531199917835E-2</v>
      </c>
      <c r="L983" s="61">
        <v>0.4620263002876836</v>
      </c>
      <c r="M983" s="60">
        <f t="shared" si="124"/>
        <v>32466.588121215525</v>
      </c>
      <c r="N983" s="60">
        <f t="shared" si="125"/>
        <v>1965.3496915786029</v>
      </c>
      <c r="O983" s="61">
        <f t="shared" si="126"/>
        <v>0.64916987901283163</v>
      </c>
      <c r="P983" s="56">
        <f t="shared" si="127"/>
        <v>0.18906987901283157</v>
      </c>
    </row>
    <row r="984" spans="1:16">
      <c r="A984" s="56" t="s">
        <v>287</v>
      </c>
      <c r="B984" s="57" t="s">
        <v>289</v>
      </c>
      <c r="C984" s="58">
        <v>91988</v>
      </c>
      <c r="D984" s="59">
        <v>101620</v>
      </c>
      <c r="E984" s="56">
        <f t="shared" si="120"/>
        <v>0.90521550875811851</v>
      </c>
      <c r="F984" s="60">
        <v>124643</v>
      </c>
      <c r="G984" s="60">
        <f t="shared" si="121"/>
        <v>112828.77665813817</v>
      </c>
      <c r="H984" s="61">
        <v>0.28089999999999998</v>
      </c>
      <c r="I984" s="62">
        <f t="shared" si="122"/>
        <v>31693.60336327101</v>
      </c>
      <c r="J984" s="62">
        <v>35794.320285231253</v>
      </c>
      <c r="K984" s="63">
        <f t="shared" si="123"/>
        <v>0.88543665896479673</v>
      </c>
      <c r="L984" s="61">
        <v>0.45285022649724543</v>
      </c>
      <c r="M984" s="60">
        <f t="shared" si="124"/>
        <v>56444.610781296164</v>
      </c>
      <c r="N984" s="60">
        <f t="shared" si="125"/>
        <v>49978.127586759219</v>
      </c>
      <c r="O984" s="61">
        <f t="shared" si="126"/>
        <v>0.44295550361401859</v>
      </c>
      <c r="P984" s="56">
        <f t="shared" si="127"/>
        <v>0.1620555036140186</v>
      </c>
    </row>
    <row r="985" spans="1:16">
      <c r="A985" s="56" t="s">
        <v>287</v>
      </c>
      <c r="B985" s="57" t="s">
        <v>966</v>
      </c>
      <c r="C985" s="58">
        <v>9632</v>
      </c>
      <c r="D985" s="59">
        <v>101620</v>
      </c>
      <c r="E985" s="56">
        <f t="shared" si="120"/>
        <v>9.4784491241881513E-2</v>
      </c>
      <c r="F985" s="60">
        <v>124643</v>
      </c>
      <c r="G985" s="60">
        <f t="shared" si="121"/>
        <v>11814.223341861838</v>
      </c>
      <c r="H985" s="61">
        <v>0.34710000000000002</v>
      </c>
      <c r="I985" s="62">
        <f t="shared" si="122"/>
        <v>4100.7169219602438</v>
      </c>
      <c r="J985" s="62">
        <v>35794.320285231253</v>
      </c>
      <c r="K985" s="63">
        <f t="shared" si="123"/>
        <v>0.11456334103520331</v>
      </c>
      <c r="L985" s="61">
        <v>0.45285022649724543</v>
      </c>
      <c r="M985" s="60">
        <f t="shared" si="124"/>
        <v>56444.610781296164</v>
      </c>
      <c r="N985" s="60">
        <f t="shared" si="125"/>
        <v>6466.483194536946</v>
      </c>
      <c r="O985" s="61">
        <f t="shared" si="126"/>
        <v>0.54734729549457406</v>
      </c>
      <c r="P985" s="56">
        <f t="shared" si="127"/>
        <v>0.20024729549457404</v>
      </c>
    </row>
    <row r="986" spans="1:16">
      <c r="A986" s="56" t="s">
        <v>259</v>
      </c>
      <c r="B986" s="57" t="s">
        <v>261</v>
      </c>
      <c r="C986" s="58">
        <v>52931</v>
      </c>
      <c r="D986" s="59">
        <v>100759</v>
      </c>
      <c r="E986" s="56">
        <f t="shared" si="120"/>
        <v>0.52532279994839171</v>
      </c>
      <c r="F986" s="60">
        <v>128056</v>
      </c>
      <c r="G986" s="60">
        <f t="shared" si="121"/>
        <v>67270.736470191245</v>
      </c>
      <c r="H986" s="61">
        <v>0.2137</v>
      </c>
      <c r="I986" s="62">
        <f t="shared" si="122"/>
        <v>14375.756383679869</v>
      </c>
      <c r="J986" s="62">
        <v>29047.791869796245</v>
      </c>
      <c r="K986" s="63">
        <f t="shared" si="123"/>
        <v>0.49490014415270278</v>
      </c>
      <c r="L986" s="61">
        <v>0.41075971535351324</v>
      </c>
      <c r="M986" s="60">
        <f t="shared" si="124"/>
        <v>52600.24610930949</v>
      </c>
      <c r="N986" s="60">
        <f t="shared" si="125"/>
        <v>26031.869381964909</v>
      </c>
      <c r="O986" s="61">
        <f t="shared" si="126"/>
        <v>0.38697167219954626</v>
      </c>
      <c r="P986" s="56">
        <f t="shared" si="127"/>
        <v>0.17327167219954626</v>
      </c>
    </row>
    <row r="987" spans="1:16">
      <c r="A987" s="56" t="s">
        <v>259</v>
      </c>
      <c r="B987" s="57" t="s">
        <v>999</v>
      </c>
      <c r="C987" s="58">
        <v>34704</v>
      </c>
      <c r="D987" s="59">
        <v>100759</v>
      </c>
      <c r="E987" s="56">
        <f t="shared" si="120"/>
        <v>0.34442580811639656</v>
      </c>
      <c r="F987" s="60">
        <v>128056</v>
      </c>
      <c r="G987" s="60">
        <f t="shared" si="121"/>
        <v>44105.791284153274</v>
      </c>
      <c r="H987" s="61">
        <v>0.2276</v>
      </c>
      <c r="I987" s="62">
        <f t="shared" si="122"/>
        <v>10038.478096273286</v>
      </c>
      <c r="J987" s="62">
        <v>29047.791869796245</v>
      </c>
      <c r="K987" s="63">
        <f t="shared" si="123"/>
        <v>0.34558489475791265</v>
      </c>
      <c r="L987" s="61">
        <v>0.41075971535351324</v>
      </c>
      <c r="M987" s="60">
        <f t="shared" si="124"/>
        <v>52600.24610930949</v>
      </c>
      <c r="N987" s="60">
        <f t="shared" si="125"/>
        <v>18177.850515926024</v>
      </c>
      <c r="O987" s="61">
        <f t="shared" si="126"/>
        <v>0.41214203365754204</v>
      </c>
      <c r="P987" s="56">
        <f t="shared" si="127"/>
        <v>0.18454203365754204</v>
      </c>
    </row>
    <row r="988" spans="1:16">
      <c r="A988" s="56" t="s">
        <v>259</v>
      </c>
      <c r="B988" s="57" t="s">
        <v>1904</v>
      </c>
      <c r="C988" s="58">
        <v>13124</v>
      </c>
      <c r="D988" s="59">
        <v>100759</v>
      </c>
      <c r="E988" s="56">
        <f t="shared" si="120"/>
        <v>0.13025139193521174</v>
      </c>
      <c r="F988" s="60">
        <v>128056</v>
      </c>
      <c r="G988" s="60">
        <f t="shared" si="121"/>
        <v>16679.472245655474</v>
      </c>
      <c r="H988" s="61">
        <v>0.27779999999999999</v>
      </c>
      <c r="I988" s="62">
        <f t="shared" si="122"/>
        <v>4633.5573898430903</v>
      </c>
      <c r="J988" s="62">
        <v>29047.791869796245</v>
      </c>
      <c r="K988" s="63">
        <f t="shared" si="123"/>
        <v>0.15951496108938459</v>
      </c>
      <c r="L988" s="61">
        <v>0.41075971535351324</v>
      </c>
      <c r="M988" s="60">
        <f t="shared" si="124"/>
        <v>52600.24610930949</v>
      </c>
      <c r="N988" s="60">
        <f t="shared" si="125"/>
        <v>8390.5262114185571</v>
      </c>
      <c r="O988" s="61">
        <f t="shared" si="126"/>
        <v>0.5030450656856994</v>
      </c>
      <c r="P988" s="56">
        <f t="shared" si="127"/>
        <v>0.22524506568569941</v>
      </c>
    </row>
    <row r="989" spans="1:16">
      <c r="A989" s="56" t="s">
        <v>1125</v>
      </c>
      <c r="B989" s="57" t="s">
        <v>1127</v>
      </c>
      <c r="C989" s="58">
        <v>18988</v>
      </c>
      <c r="D989" s="59">
        <v>18988</v>
      </c>
      <c r="E989" s="56">
        <f t="shared" si="120"/>
        <v>1</v>
      </c>
      <c r="F989" s="60">
        <v>24129</v>
      </c>
      <c r="G989" s="60">
        <f t="shared" si="121"/>
        <v>24129</v>
      </c>
      <c r="H989" s="61">
        <v>0.26569999999999999</v>
      </c>
      <c r="I989" s="62">
        <f t="shared" si="122"/>
        <v>6411.0752999999995</v>
      </c>
      <c r="J989" s="62">
        <v>6411.0752999999995</v>
      </c>
      <c r="K989" s="63">
        <f t="shared" si="123"/>
        <v>1</v>
      </c>
      <c r="L989" s="61">
        <v>0.40522919018502468</v>
      </c>
      <c r="M989" s="60">
        <f t="shared" si="124"/>
        <v>9777.7751299744614</v>
      </c>
      <c r="N989" s="60">
        <f t="shared" si="125"/>
        <v>9777.7751299744614</v>
      </c>
      <c r="O989" s="61">
        <f t="shared" si="126"/>
        <v>0.40522919018502473</v>
      </c>
      <c r="P989" s="56">
        <f t="shared" si="127"/>
        <v>0.13952919018502474</v>
      </c>
    </row>
    <row r="990" spans="1:16">
      <c r="A990" s="56" t="s">
        <v>805</v>
      </c>
      <c r="B990" s="57" t="s">
        <v>806</v>
      </c>
      <c r="C990" s="58">
        <v>21966</v>
      </c>
      <c r="D990" s="59">
        <v>21966</v>
      </c>
      <c r="E990" s="56">
        <f t="shared" si="120"/>
        <v>1</v>
      </c>
      <c r="F990" s="60">
        <v>26308</v>
      </c>
      <c r="G990" s="60">
        <f t="shared" si="121"/>
        <v>26308</v>
      </c>
      <c r="H990" s="61">
        <v>0.30719999999999997</v>
      </c>
      <c r="I990" s="62">
        <f t="shared" si="122"/>
        <v>8081.8175999999994</v>
      </c>
      <c r="J990" s="62">
        <v>8081.8175999999994</v>
      </c>
      <c r="K990" s="63">
        <f t="shared" si="123"/>
        <v>1</v>
      </c>
      <c r="L990" s="61">
        <v>0.47798291537250953</v>
      </c>
      <c r="M990" s="60">
        <f t="shared" si="124"/>
        <v>12574.77453761998</v>
      </c>
      <c r="N990" s="60">
        <f t="shared" si="125"/>
        <v>12574.77453761998</v>
      </c>
      <c r="O990" s="61">
        <f t="shared" si="126"/>
        <v>0.47798291537250953</v>
      </c>
      <c r="P990" s="56">
        <f t="shared" si="127"/>
        <v>0.17078291537250956</v>
      </c>
    </row>
    <row r="991" spans="1:16">
      <c r="A991" s="56" t="s">
        <v>2033</v>
      </c>
      <c r="B991" s="57" t="s">
        <v>2120</v>
      </c>
      <c r="C991" s="58">
        <v>11214</v>
      </c>
      <c r="D991" s="59">
        <v>27840</v>
      </c>
      <c r="E991" s="56">
        <f t="shared" si="120"/>
        <v>0.40280172413793103</v>
      </c>
      <c r="F991" s="60">
        <v>32249</v>
      </c>
      <c r="G991" s="60">
        <f t="shared" si="121"/>
        <v>12989.952801724137</v>
      </c>
      <c r="H991" s="61">
        <v>0.2908</v>
      </c>
      <c r="I991" s="62">
        <f t="shared" si="122"/>
        <v>3777.4782747413792</v>
      </c>
      <c r="J991" s="62">
        <v>10795.475073793103</v>
      </c>
      <c r="K991" s="63">
        <f t="shared" si="123"/>
        <v>0.34991311164355482</v>
      </c>
      <c r="L991" s="61">
        <v>0.46393018631383415</v>
      </c>
      <c r="M991" s="60">
        <f t="shared" si="124"/>
        <v>14961.284578434837</v>
      </c>
      <c r="N991" s="60">
        <f t="shared" si="125"/>
        <v>5235.1496410248646</v>
      </c>
      <c r="O991" s="61">
        <f t="shared" si="126"/>
        <v>0.40301529350668702</v>
      </c>
      <c r="P991" s="56">
        <f t="shared" si="127"/>
        <v>0.11221529350668702</v>
      </c>
    </row>
    <row r="992" spans="1:16">
      <c r="A992" s="56" t="s">
        <v>2033</v>
      </c>
      <c r="B992" s="57" t="s">
        <v>2035</v>
      </c>
      <c r="C992" s="58">
        <v>16626</v>
      </c>
      <c r="D992" s="59">
        <v>27840</v>
      </c>
      <c r="E992" s="56">
        <f t="shared" si="120"/>
        <v>0.59719827586206897</v>
      </c>
      <c r="F992" s="60">
        <v>32249</v>
      </c>
      <c r="G992" s="60">
        <f t="shared" si="121"/>
        <v>19259.047198275861</v>
      </c>
      <c r="H992" s="61">
        <v>0.3644</v>
      </c>
      <c r="I992" s="62">
        <f t="shared" si="122"/>
        <v>7017.9967990517234</v>
      </c>
      <c r="J992" s="62">
        <v>10795.475073793103</v>
      </c>
      <c r="K992" s="63">
        <f t="shared" si="123"/>
        <v>0.65008688835644513</v>
      </c>
      <c r="L992" s="61">
        <v>0.46393018631383415</v>
      </c>
      <c r="M992" s="60">
        <f t="shared" si="124"/>
        <v>14961.284578434837</v>
      </c>
      <c r="N992" s="60">
        <f t="shared" si="125"/>
        <v>9726.1349374099718</v>
      </c>
      <c r="O992" s="61">
        <f t="shared" si="126"/>
        <v>0.50501641318375767</v>
      </c>
      <c r="P992" s="56">
        <f t="shared" si="127"/>
        <v>0.14061641318375767</v>
      </c>
    </row>
    <row r="993" spans="1:16">
      <c r="A993" s="56" t="s">
        <v>1819</v>
      </c>
      <c r="B993" s="57" t="s">
        <v>1821</v>
      </c>
      <c r="C993" s="58">
        <v>7678</v>
      </c>
      <c r="D993" s="59">
        <v>11929</v>
      </c>
      <c r="E993" s="56">
        <f t="shared" si="120"/>
        <v>0.64364154581272526</v>
      </c>
      <c r="F993" s="60">
        <v>14111</v>
      </c>
      <c r="G993" s="60">
        <f t="shared" si="121"/>
        <v>9082.4258529633662</v>
      </c>
      <c r="H993" s="61">
        <v>0.55840000000000001</v>
      </c>
      <c r="I993" s="62">
        <f t="shared" si="122"/>
        <v>5071.6265962947436</v>
      </c>
      <c r="J993" s="62">
        <v>7149.936291264984</v>
      </c>
      <c r="K993" s="63">
        <f t="shared" si="123"/>
        <v>0.7093247253812186</v>
      </c>
      <c r="L993" s="61">
        <v>0.6005044004260085</v>
      </c>
      <c r="M993" s="60">
        <f t="shared" si="124"/>
        <v>8473.717594411406</v>
      </c>
      <c r="N993" s="60">
        <f t="shared" si="125"/>
        <v>6010.6174056138707</v>
      </c>
      <c r="O993" s="61">
        <f t="shared" si="126"/>
        <v>0.66178546380896219</v>
      </c>
      <c r="P993" s="56">
        <f t="shared" si="127"/>
        <v>0.10338546380896219</v>
      </c>
    </row>
    <row r="994" spans="1:16">
      <c r="A994" s="56" t="s">
        <v>1819</v>
      </c>
      <c r="B994" s="57" t="s">
        <v>2329</v>
      </c>
      <c r="C994" s="58">
        <v>4251</v>
      </c>
      <c r="D994" s="59">
        <v>11929</v>
      </c>
      <c r="E994" s="56">
        <f t="shared" si="120"/>
        <v>0.35635845418727469</v>
      </c>
      <c r="F994" s="60">
        <v>14111</v>
      </c>
      <c r="G994" s="60">
        <f t="shared" si="121"/>
        <v>5028.5741470366329</v>
      </c>
      <c r="H994" s="61">
        <v>0.4133</v>
      </c>
      <c r="I994" s="62">
        <f t="shared" si="122"/>
        <v>2078.3096949702403</v>
      </c>
      <c r="J994" s="62">
        <v>7149.936291264984</v>
      </c>
      <c r="K994" s="63">
        <f t="shared" si="123"/>
        <v>0.29067527461878134</v>
      </c>
      <c r="L994" s="61">
        <v>0.6005044004260085</v>
      </c>
      <c r="M994" s="60">
        <f t="shared" si="124"/>
        <v>8473.717594411406</v>
      </c>
      <c r="N994" s="60">
        <f t="shared" si="125"/>
        <v>2463.1001887975349</v>
      </c>
      <c r="O994" s="61">
        <f t="shared" si="126"/>
        <v>0.48982079547321655</v>
      </c>
      <c r="P994" s="56">
        <f t="shared" si="127"/>
        <v>7.6520795473216552E-2</v>
      </c>
    </row>
    <row r="995" spans="1:16">
      <c r="A995" s="56" t="s">
        <v>640</v>
      </c>
      <c r="B995" s="57" t="s">
        <v>1704</v>
      </c>
      <c r="C995" s="58">
        <v>5667</v>
      </c>
      <c r="D995" s="59">
        <v>89847</v>
      </c>
      <c r="E995" s="56">
        <f t="shared" si="120"/>
        <v>6.3073892283548705E-2</v>
      </c>
      <c r="F995" s="60">
        <v>104429</v>
      </c>
      <c r="G995" s="60">
        <f t="shared" si="121"/>
        <v>6586.7434972787078</v>
      </c>
      <c r="H995" s="61">
        <v>0.2636</v>
      </c>
      <c r="I995" s="62">
        <f t="shared" si="122"/>
        <v>1736.2655858826674</v>
      </c>
      <c r="J995" s="62">
        <v>36366.40775158102</v>
      </c>
      <c r="K995" s="63">
        <f t="shared" si="123"/>
        <v>4.7743664915795368E-2</v>
      </c>
      <c r="L995" s="61">
        <v>0.46747720659465003</v>
      </c>
      <c r="M995" s="60">
        <f t="shared" si="124"/>
        <v>48818.177207472705</v>
      </c>
      <c r="N995" s="60">
        <f t="shared" si="125"/>
        <v>2330.7586943934957</v>
      </c>
      <c r="O995" s="61">
        <f t="shared" si="126"/>
        <v>0.35385599809017027</v>
      </c>
      <c r="P995" s="56">
        <f t="shared" si="127"/>
        <v>9.0255998090170264E-2</v>
      </c>
    </row>
    <row r="996" spans="1:16">
      <c r="A996" s="56" t="s">
        <v>640</v>
      </c>
      <c r="B996" s="57" t="s">
        <v>2118</v>
      </c>
      <c r="C996" s="58">
        <v>14037</v>
      </c>
      <c r="D996" s="59">
        <v>89847</v>
      </c>
      <c r="E996" s="56">
        <f t="shared" si="120"/>
        <v>0.15623226151123576</v>
      </c>
      <c r="F996" s="60">
        <v>104429</v>
      </c>
      <c r="G996" s="60">
        <f t="shared" si="121"/>
        <v>16315.17883735684</v>
      </c>
      <c r="H996" s="61">
        <v>0.3775</v>
      </c>
      <c r="I996" s="62">
        <f t="shared" si="122"/>
        <v>6158.9800111022068</v>
      </c>
      <c r="J996" s="62">
        <v>36366.40775158102</v>
      </c>
      <c r="K996" s="63">
        <f t="shared" si="123"/>
        <v>0.16935904291603965</v>
      </c>
      <c r="L996" s="61">
        <v>0.46747720659465003</v>
      </c>
      <c r="M996" s="60">
        <f t="shared" si="124"/>
        <v>48818.177207472705</v>
      </c>
      <c r="N996" s="60">
        <f t="shared" si="125"/>
        <v>8267.7997687631978</v>
      </c>
      <c r="O996" s="61">
        <f t="shared" si="126"/>
        <v>0.50675508072473163</v>
      </c>
      <c r="P996" s="56">
        <f t="shared" si="127"/>
        <v>0.12925508072473163</v>
      </c>
    </row>
    <row r="997" spans="1:16">
      <c r="A997" s="56" t="s">
        <v>640</v>
      </c>
      <c r="B997" s="57" t="s">
        <v>1010</v>
      </c>
      <c r="C997" s="58">
        <v>21747</v>
      </c>
      <c r="D997" s="59">
        <v>89847</v>
      </c>
      <c r="E997" s="56">
        <f t="shared" si="120"/>
        <v>0.24204480950949947</v>
      </c>
      <c r="F997" s="60">
        <v>104429</v>
      </c>
      <c r="G997" s="60">
        <f t="shared" si="121"/>
        <v>25276.497412267519</v>
      </c>
      <c r="H997" s="61">
        <v>0.31829999999999997</v>
      </c>
      <c r="I997" s="62">
        <f t="shared" si="122"/>
        <v>8045.5091263247505</v>
      </c>
      <c r="J997" s="62">
        <v>36366.40775158102</v>
      </c>
      <c r="K997" s="63">
        <f t="shared" si="123"/>
        <v>0.22123463998104059</v>
      </c>
      <c r="L997" s="61">
        <v>0.46747720659465003</v>
      </c>
      <c r="M997" s="60">
        <f t="shared" si="124"/>
        <v>48818.177207472705</v>
      </c>
      <c r="N997" s="60">
        <f t="shared" si="125"/>
        <v>10800.271859025865</v>
      </c>
      <c r="O997" s="61">
        <f t="shared" si="126"/>
        <v>0.42728514488657499</v>
      </c>
      <c r="P997" s="56">
        <f t="shared" si="127"/>
        <v>0.10898514488657501</v>
      </c>
    </row>
    <row r="998" spans="1:16">
      <c r="A998" s="56" t="s">
        <v>640</v>
      </c>
      <c r="B998" s="57" t="s">
        <v>1144</v>
      </c>
      <c r="C998" s="58">
        <v>12937</v>
      </c>
      <c r="D998" s="59">
        <v>89847</v>
      </c>
      <c r="E998" s="56">
        <f t="shared" si="120"/>
        <v>0.1439892261288635</v>
      </c>
      <c r="F998" s="60">
        <v>104429</v>
      </c>
      <c r="G998" s="60">
        <f t="shared" si="121"/>
        <v>15036.650895411087</v>
      </c>
      <c r="H998" s="61">
        <v>0.44119999999999998</v>
      </c>
      <c r="I998" s="62">
        <f t="shared" si="122"/>
        <v>6634.1703750553716</v>
      </c>
      <c r="J998" s="62">
        <v>36366.40775158102</v>
      </c>
      <c r="K998" s="63">
        <f t="shared" si="123"/>
        <v>0.18242578206715929</v>
      </c>
      <c r="L998" s="61">
        <v>0.46747720659465003</v>
      </c>
      <c r="M998" s="60">
        <f t="shared" si="124"/>
        <v>48818.177207472705</v>
      </c>
      <c r="N998" s="60">
        <f t="shared" si="125"/>
        <v>8905.6941561663789</v>
      </c>
      <c r="O998" s="61">
        <f t="shared" si="126"/>
        <v>0.59226580560464004</v>
      </c>
      <c r="P998" s="56">
        <f t="shared" si="127"/>
        <v>0.15106580560464006</v>
      </c>
    </row>
    <row r="999" spans="1:16">
      <c r="A999" s="56" t="s">
        <v>640</v>
      </c>
      <c r="B999" s="57" t="s">
        <v>1625</v>
      </c>
      <c r="C999" s="58">
        <v>5931</v>
      </c>
      <c r="D999" s="59">
        <v>89847</v>
      </c>
      <c r="E999" s="56">
        <f t="shared" si="120"/>
        <v>6.6012220775318042E-2</v>
      </c>
      <c r="F999" s="60">
        <v>104429</v>
      </c>
      <c r="G999" s="60">
        <f t="shared" si="121"/>
        <v>6893.5902033456878</v>
      </c>
      <c r="H999" s="61">
        <v>0.47170000000000001</v>
      </c>
      <c r="I999" s="62">
        <f t="shared" si="122"/>
        <v>3251.7064989181608</v>
      </c>
      <c r="J999" s="62">
        <v>36366.40775158102</v>
      </c>
      <c r="K999" s="63">
        <f t="shared" si="123"/>
        <v>8.9415114111093194E-2</v>
      </c>
      <c r="L999" s="61">
        <v>0.46747720659465003</v>
      </c>
      <c r="M999" s="60">
        <f t="shared" si="124"/>
        <v>48818.177207472705</v>
      </c>
      <c r="N999" s="60">
        <f t="shared" si="125"/>
        <v>4365.0828857017405</v>
      </c>
      <c r="O999" s="61">
        <f t="shared" si="126"/>
        <v>0.63320893133206857</v>
      </c>
      <c r="P999" s="56">
        <f t="shared" si="127"/>
        <v>0.16150893133206856</v>
      </c>
    </row>
    <row r="1000" spans="1:16">
      <c r="A1000" s="56" t="s">
        <v>640</v>
      </c>
      <c r="B1000" s="57" t="s">
        <v>642</v>
      </c>
      <c r="C1000" s="58">
        <v>29528</v>
      </c>
      <c r="D1000" s="59">
        <v>89847</v>
      </c>
      <c r="E1000" s="56">
        <f t="shared" si="120"/>
        <v>0.32864758979153452</v>
      </c>
      <c r="F1000" s="60">
        <v>104429</v>
      </c>
      <c r="G1000" s="60">
        <f t="shared" si="121"/>
        <v>34320.339154340159</v>
      </c>
      <c r="H1000" s="61">
        <v>0.30710000000000004</v>
      </c>
      <c r="I1000" s="62">
        <f t="shared" si="122"/>
        <v>10539.776154297864</v>
      </c>
      <c r="J1000" s="62">
        <v>36366.40775158102</v>
      </c>
      <c r="K1000" s="63">
        <f t="shared" si="123"/>
        <v>0.28982175600887194</v>
      </c>
      <c r="L1000" s="61">
        <v>0.46747720659465003</v>
      </c>
      <c r="M1000" s="60">
        <f t="shared" si="124"/>
        <v>48818.177207472705</v>
      </c>
      <c r="N1000" s="60">
        <f t="shared" si="125"/>
        <v>14148.569843422028</v>
      </c>
      <c r="O1000" s="61">
        <f t="shared" si="126"/>
        <v>0.41225029216043735</v>
      </c>
      <c r="P1000" s="56">
        <f t="shared" si="127"/>
        <v>0.10515029216043731</v>
      </c>
    </row>
    <row r="1001" spans="1:16">
      <c r="A1001" s="56" t="s">
        <v>534</v>
      </c>
      <c r="B1001" s="57" t="s">
        <v>536</v>
      </c>
      <c r="C1001" s="58">
        <v>39153</v>
      </c>
      <c r="D1001" s="59">
        <v>263056</v>
      </c>
      <c r="E1001" s="56">
        <f t="shared" si="120"/>
        <v>0.148839030472599</v>
      </c>
      <c r="F1001" s="60">
        <v>308465</v>
      </c>
      <c r="G1001" s="60">
        <f t="shared" si="121"/>
        <v>45911.631534730252</v>
      </c>
      <c r="H1001" s="61">
        <v>0.25480000000000003</v>
      </c>
      <c r="I1001" s="62">
        <f t="shared" si="122"/>
        <v>11698.283715049269</v>
      </c>
      <c r="J1001" s="62">
        <v>84522.904645220042</v>
      </c>
      <c r="K1001" s="63">
        <f t="shared" si="123"/>
        <v>0.13840371156377235</v>
      </c>
      <c r="L1001" s="61">
        <v>0.39039122010458621</v>
      </c>
      <c r="M1001" s="60">
        <f t="shared" si="124"/>
        <v>120422.02770956118</v>
      </c>
      <c r="N1001" s="60">
        <f t="shared" si="125"/>
        <v>16666.855589038707</v>
      </c>
      <c r="O1001" s="61">
        <f t="shared" si="126"/>
        <v>0.36302032909527338</v>
      </c>
      <c r="P1001" s="56">
        <f t="shared" si="127"/>
        <v>0.10822032909527335</v>
      </c>
    </row>
    <row r="1002" spans="1:16">
      <c r="A1002" s="56" t="s">
        <v>534</v>
      </c>
      <c r="B1002" s="57" t="s">
        <v>1290</v>
      </c>
      <c r="C1002" s="58">
        <v>23686</v>
      </c>
      <c r="D1002" s="59">
        <v>263056</v>
      </c>
      <c r="E1002" s="56">
        <f t="shared" si="120"/>
        <v>9.0041664132352053E-2</v>
      </c>
      <c r="F1002" s="60">
        <v>308465</v>
      </c>
      <c r="G1002" s="60">
        <f t="shared" si="121"/>
        <v>27774.701926585974</v>
      </c>
      <c r="H1002" s="61">
        <v>0.1236</v>
      </c>
      <c r="I1002" s="62">
        <f t="shared" si="122"/>
        <v>3432.9531581260267</v>
      </c>
      <c r="J1002" s="62">
        <v>84522.904645220042</v>
      </c>
      <c r="K1002" s="63">
        <f t="shared" si="123"/>
        <v>4.0615655277532726E-2</v>
      </c>
      <c r="L1002" s="61">
        <v>0.39039122010458621</v>
      </c>
      <c r="M1002" s="60">
        <f t="shared" si="124"/>
        <v>120422.02770956118</v>
      </c>
      <c r="N1002" s="60">
        <f t="shared" si="125"/>
        <v>4891.0195652730308</v>
      </c>
      <c r="O1002" s="61">
        <f t="shared" si="126"/>
        <v>0.17609620359566638</v>
      </c>
      <c r="P1002" s="56">
        <f t="shared" si="127"/>
        <v>5.2496203595666383E-2</v>
      </c>
    </row>
    <row r="1003" spans="1:16">
      <c r="A1003" s="56" t="s">
        <v>534</v>
      </c>
      <c r="B1003" s="57" t="s">
        <v>586</v>
      </c>
      <c r="C1003" s="58">
        <v>45019</v>
      </c>
      <c r="D1003" s="59">
        <v>263056</v>
      </c>
      <c r="E1003" s="56">
        <f t="shared" si="120"/>
        <v>0.17113846481357581</v>
      </c>
      <c r="F1003" s="60">
        <v>308465</v>
      </c>
      <c r="G1003" s="60">
        <f t="shared" si="121"/>
        <v>52790.226548719664</v>
      </c>
      <c r="H1003" s="61">
        <v>0.31510000000000005</v>
      </c>
      <c r="I1003" s="62">
        <f t="shared" si="122"/>
        <v>16634.200385501568</v>
      </c>
      <c r="J1003" s="62">
        <v>84522.904645220042</v>
      </c>
      <c r="K1003" s="63">
        <f t="shared" si="123"/>
        <v>0.19680109735133516</v>
      </c>
      <c r="L1003" s="61">
        <v>0.39039122010458621</v>
      </c>
      <c r="M1003" s="60">
        <f t="shared" si="124"/>
        <v>120422.02770956118</v>
      </c>
      <c r="N1003" s="60">
        <f t="shared" si="125"/>
        <v>23699.18719851453</v>
      </c>
      <c r="O1003" s="61">
        <f t="shared" si="126"/>
        <v>0.44893134104364463</v>
      </c>
      <c r="P1003" s="56">
        <f t="shared" si="127"/>
        <v>0.13383134104364458</v>
      </c>
    </row>
    <row r="1004" spans="1:16">
      <c r="A1004" s="56" t="s">
        <v>534</v>
      </c>
      <c r="B1004" s="57" t="s">
        <v>1213</v>
      </c>
      <c r="C1004" s="58">
        <v>23456</v>
      </c>
      <c r="D1004" s="59">
        <v>263056</v>
      </c>
      <c r="E1004" s="56">
        <f t="shared" si="120"/>
        <v>8.916732558846785E-2</v>
      </c>
      <c r="F1004" s="60">
        <v>308465</v>
      </c>
      <c r="G1004" s="60">
        <f t="shared" si="121"/>
        <v>27504.999087646735</v>
      </c>
      <c r="H1004" s="61">
        <v>0.17180000000000001</v>
      </c>
      <c r="I1004" s="62">
        <f t="shared" si="122"/>
        <v>4725.3588432577089</v>
      </c>
      <c r="J1004" s="62">
        <v>84522.904645220042</v>
      </c>
      <c r="K1004" s="63">
        <f t="shared" si="123"/>
        <v>5.5906252430534972E-2</v>
      </c>
      <c r="L1004" s="61">
        <v>0.39039122010458621</v>
      </c>
      <c r="M1004" s="60">
        <f t="shared" si="124"/>
        <v>120422.02770956118</v>
      </c>
      <c r="N1004" s="60">
        <f t="shared" si="125"/>
        <v>6732.3442793276045</v>
      </c>
      <c r="O1004" s="61">
        <f t="shared" si="126"/>
        <v>0.24476802409171097</v>
      </c>
      <c r="P1004" s="56">
        <f t="shared" si="127"/>
        <v>7.2968024091710965E-2</v>
      </c>
    </row>
    <row r="1005" spans="1:16">
      <c r="A1005" s="56" t="s">
        <v>534</v>
      </c>
      <c r="B1005" s="57" t="s">
        <v>668</v>
      </c>
      <c r="C1005" s="58">
        <v>54578</v>
      </c>
      <c r="D1005" s="59">
        <v>263056</v>
      </c>
      <c r="E1005" s="56">
        <f t="shared" si="120"/>
        <v>0.20747673499178881</v>
      </c>
      <c r="F1005" s="60">
        <v>308465</v>
      </c>
      <c r="G1005" s="60">
        <f t="shared" si="121"/>
        <v>63999.311059242136</v>
      </c>
      <c r="H1005" s="61">
        <v>0.28710000000000002</v>
      </c>
      <c r="I1005" s="62">
        <f t="shared" si="122"/>
        <v>18374.20220510842</v>
      </c>
      <c r="J1005" s="62">
        <v>84522.904645220042</v>
      </c>
      <c r="K1005" s="63">
        <f t="shared" si="123"/>
        <v>0.21738725475932308</v>
      </c>
      <c r="L1005" s="61">
        <v>0.39039122010458621</v>
      </c>
      <c r="M1005" s="60">
        <f t="shared" si="124"/>
        <v>120422.02770956118</v>
      </c>
      <c r="N1005" s="60">
        <f t="shared" si="125"/>
        <v>26178.21401633264</v>
      </c>
      <c r="O1005" s="61">
        <f t="shared" si="126"/>
        <v>0.40903899718702125</v>
      </c>
      <c r="P1005" s="56">
        <f t="shared" si="127"/>
        <v>0.12193899718702123</v>
      </c>
    </row>
    <row r="1006" spans="1:16">
      <c r="A1006" s="56" t="s">
        <v>534</v>
      </c>
      <c r="B1006" s="57" t="s">
        <v>1284</v>
      </c>
      <c r="C1006" s="58">
        <v>29839</v>
      </c>
      <c r="D1006" s="59">
        <v>263056</v>
      </c>
      <c r="E1006" s="56">
        <f t="shared" si="120"/>
        <v>0.11343212091721915</v>
      </c>
      <c r="F1006" s="60">
        <v>308465</v>
      </c>
      <c r="G1006" s="60">
        <f t="shared" si="121"/>
        <v>34989.839178730006</v>
      </c>
      <c r="H1006" s="61">
        <v>0.26869999999999999</v>
      </c>
      <c r="I1006" s="62">
        <f t="shared" si="122"/>
        <v>9401.7697873247525</v>
      </c>
      <c r="J1006" s="62">
        <v>84522.904645220042</v>
      </c>
      <c r="K1006" s="63">
        <f t="shared" si="123"/>
        <v>0.1112333967554491</v>
      </c>
      <c r="L1006" s="61">
        <v>0.39039122010458621</v>
      </c>
      <c r="M1006" s="60">
        <f t="shared" si="124"/>
        <v>120422.02770956118</v>
      </c>
      <c r="N1006" s="60">
        <f t="shared" si="125"/>
        <v>13394.951186313305</v>
      </c>
      <c r="O1006" s="61">
        <f t="shared" si="126"/>
        <v>0.38282402836695428</v>
      </c>
      <c r="P1006" s="56">
        <f t="shared" si="127"/>
        <v>0.11412402836695429</v>
      </c>
    </row>
    <row r="1007" spans="1:16">
      <c r="A1007" s="56" t="s">
        <v>534</v>
      </c>
      <c r="B1007" s="57" t="s">
        <v>650</v>
      </c>
      <c r="C1007" s="58">
        <v>29747</v>
      </c>
      <c r="D1007" s="59">
        <v>263056</v>
      </c>
      <c r="E1007" s="56">
        <f t="shared" si="120"/>
        <v>0.11308238549966547</v>
      </c>
      <c r="F1007" s="60">
        <v>308465</v>
      </c>
      <c r="G1007" s="60">
        <f t="shared" si="121"/>
        <v>34881.958043154307</v>
      </c>
      <c r="H1007" s="61">
        <v>0.37640000000000001</v>
      </c>
      <c r="I1007" s="62">
        <f t="shared" si="122"/>
        <v>13129.569007443282</v>
      </c>
      <c r="J1007" s="62">
        <v>84522.904645220042</v>
      </c>
      <c r="K1007" s="63">
        <f t="shared" si="123"/>
        <v>0.15533740898462828</v>
      </c>
      <c r="L1007" s="61">
        <v>0.39039122010458621</v>
      </c>
      <c r="M1007" s="60">
        <f t="shared" si="124"/>
        <v>120422.02770956118</v>
      </c>
      <c r="N1007" s="60">
        <f t="shared" si="125"/>
        <v>18706.045769078344</v>
      </c>
      <c r="O1007" s="61">
        <f t="shared" si="126"/>
        <v>0.53626707955832387</v>
      </c>
      <c r="P1007" s="56">
        <f t="shared" si="127"/>
        <v>0.15986707955832385</v>
      </c>
    </row>
    <row r="1008" spans="1:16">
      <c r="A1008" s="56" t="s">
        <v>534</v>
      </c>
      <c r="B1008" s="57" t="s">
        <v>2168</v>
      </c>
      <c r="C1008" s="58">
        <v>5336</v>
      </c>
      <c r="D1008" s="59">
        <v>263056</v>
      </c>
      <c r="E1008" s="56">
        <f t="shared" si="120"/>
        <v>2.0284654218113252E-2</v>
      </c>
      <c r="F1008" s="60">
        <v>308465</v>
      </c>
      <c r="G1008" s="60">
        <f t="shared" si="121"/>
        <v>6257.105863390304</v>
      </c>
      <c r="H1008" s="61">
        <v>0.46560000000000001</v>
      </c>
      <c r="I1008" s="62">
        <f t="shared" si="122"/>
        <v>2913.3084899945256</v>
      </c>
      <c r="J1008" s="62">
        <v>84522.904645220042</v>
      </c>
      <c r="K1008" s="63">
        <f t="shared" si="123"/>
        <v>3.4467680710015443E-2</v>
      </c>
      <c r="L1008" s="61">
        <v>0.39039122010458621</v>
      </c>
      <c r="M1008" s="60">
        <f t="shared" si="124"/>
        <v>120422.02770956118</v>
      </c>
      <c r="N1008" s="60">
        <f t="shared" si="125"/>
        <v>4150.6680015457869</v>
      </c>
      <c r="O1008" s="61">
        <f t="shared" si="126"/>
        <v>0.66335268927299551</v>
      </c>
      <c r="P1008" s="56">
        <f t="shared" si="127"/>
        <v>0.1977526892729955</v>
      </c>
    </row>
    <row r="1009" spans="1:16">
      <c r="A1009" s="56" t="s">
        <v>534</v>
      </c>
      <c r="B1009" s="57" t="s">
        <v>1412</v>
      </c>
      <c r="C1009" s="58">
        <v>12242</v>
      </c>
      <c r="D1009" s="59">
        <v>263056</v>
      </c>
      <c r="E1009" s="56">
        <f t="shared" si="120"/>
        <v>4.6537619366218599E-2</v>
      </c>
      <c r="F1009" s="60">
        <v>308465</v>
      </c>
      <c r="G1009" s="60">
        <f t="shared" si="121"/>
        <v>14355.226757800619</v>
      </c>
      <c r="H1009" s="61">
        <v>0.29350000000000004</v>
      </c>
      <c r="I1009" s="62">
        <f t="shared" si="122"/>
        <v>4213.259053414482</v>
      </c>
      <c r="J1009" s="62">
        <v>84522.904645220042</v>
      </c>
      <c r="K1009" s="63">
        <f t="shared" si="123"/>
        <v>4.9847542167408831E-2</v>
      </c>
      <c r="L1009" s="61">
        <v>0.39039122010458621</v>
      </c>
      <c r="M1009" s="60">
        <f t="shared" si="124"/>
        <v>120422.02770956118</v>
      </c>
      <c r="N1009" s="60">
        <f t="shared" si="125"/>
        <v>6002.7421041372254</v>
      </c>
      <c r="O1009" s="61">
        <f t="shared" si="126"/>
        <v>0.41815724721139219</v>
      </c>
      <c r="P1009" s="56">
        <f t="shared" si="127"/>
        <v>0.12465724721139215</v>
      </c>
    </row>
    <row r="1010" spans="1:16">
      <c r="A1010" s="56" t="s">
        <v>933</v>
      </c>
      <c r="B1010" s="57" t="s">
        <v>935</v>
      </c>
      <c r="C1010" s="58">
        <v>22663</v>
      </c>
      <c r="D1010" s="59">
        <v>40702</v>
      </c>
      <c r="E1010" s="56">
        <f t="shared" si="120"/>
        <v>0.55680310549850132</v>
      </c>
      <c r="F1010" s="60">
        <v>46518</v>
      </c>
      <c r="G1010" s="60">
        <f t="shared" si="121"/>
        <v>25901.366861579285</v>
      </c>
      <c r="H1010" s="61">
        <v>0.44689999999999996</v>
      </c>
      <c r="I1010" s="62">
        <f t="shared" si="122"/>
        <v>11575.320850439781</v>
      </c>
      <c r="J1010" s="62">
        <v>17719.077525689154</v>
      </c>
      <c r="K1010" s="63">
        <f t="shared" si="123"/>
        <v>0.65326881908258816</v>
      </c>
      <c r="L1010" s="61">
        <v>0.50466021016130502</v>
      </c>
      <c r="M1010" s="60">
        <f t="shared" si="124"/>
        <v>23475.783656283587</v>
      </c>
      <c r="N1010" s="60">
        <f t="shared" si="125"/>
        <v>15335.997466178704</v>
      </c>
      <c r="O1010" s="61">
        <f t="shared" si="126"/>
        <v>0.59209220687605135</v>
      </c>
      <c r="P1010" s="56">
        <f t="shared" si="127"/>
        <v>0.14519220687605139</v>
      </c>
    </row>
    <row r="1011" spans="1:16">
      <c r="A1011" s="56" t="s">
        <v>933</v>
      </c>
      <c r="B1011" s="57" t="s">
        <v>1938</v>
      </c>
      <c r="C1011" s="58">
        <v>18039</v>
      </c>
      <c r="D1011" s="59">
        <v>40702</v>
      </c>
      <c r="E1011" s="56">
        <f t="shared" si="120"/>
        <v>0.44319689450149868</v>
      </c>
      <c r="F1011" s="60">
        <v>46518</v>
      </c>
      <c r="G1011" s="60">
        <f t="shared" si="121"/>
        <v>20616.633138420715</v>
      </c>
      <c r="H1011" s="61">
        <v>0.29800000000000004</v>
      </c>
      <c r="I1011" s="62">
        <f t="shared" si="122"/>
        <v>6143.756675249374</v>
      </c>
      <c r="J1011" s="62">
        <v>17719.077525689154</v>
      </c>
      <c r="K1011" s="63">
        <f t="shared" si="123"/>
        <v>0.34673118091741195</v>
      </c>
      <c r="L1011" s="61">
        <v>0.50466021016130502</v>
      </c>
      <c r="M1011" s="60">
        <f t="shared" si="124"/>
        <v>23475.783656283587</v>
      </c>
      <c r="N1011" s="60">
        <f t="shared" si="125"/>
        <v>8139.7861901048873</v>
      </c>
      <c r="O1011" s="61">
        <f t="shared" si="126"/>
        <v>0.3948164637481838</v>
      </c>
      <c r="P1011" s="56">
        <f t="shared" si="127"/>
        <v>9.6816463748183756E-2</v>
      </c>
    </row>
    <row r="1012" spans="1:16">
      <c r="A1012" s="56" t="s">
        <v>480</v>
      </c>
      <c r="B1012" s="57" t="s">
        <v>847</v>
      </c>
      <c r="C1012" s="58">
        <v>18663</v>
      </c>
      <c r="D1012" s="59">
        <v>128729</v>
      </c>
      <c r="E1012" s="56">
        <f t="shared" si="120"/>
        <v>0.14497898686387684</v>
      </c>
      <c r="F1012" s="60">
        <v>143540</v>
      </c>
      <c r="G1012" s="60">
        <f t="shared" si="121"/>
        <v>20810.283774440883</v>
      </c>
      <c r="H1012" s="61">
        <v>0.35009999999999997</v>
      </c>
      <c r="I1012" s="62">
        <f t="shared" si="122"/>
        <v>7285.6803494317519</v>
      </c>
      <c r="J1012" s="62">
        <v>47977.236933930966</v>
      </c>
      <c r="K1012" s="63">
        <f t="shared" si="123"/>
        <v>0.15185702251809122</v>
      </c>
      <c r="L1012" s="61">
        <v>0.46399686711035903</v>
      </c>
      <c r="M1012" s="60">
        <f t="shared" si="124"/>
        <v>66602.110305020935</v>
      </c>
      <c r="N1012" s="60">
        <f t="shared" si="125"/>
        <v>10113.99816434196</v>
      </c>
      <c r="O1012" s="61">
        <f t="shared" si="126"/>
        <v>0.48600962264454733</v>
      </c>
      <c r="P1012" s="56">
        <f t="shared" si="127"/>
        <v>0.13590962264454737</v>
      </c>
    </row>
    <row r="1013" spans="1:16">
      <c r="A1013" s="56" t="s">
        <v>480</v>
      </c>
      <c r="B1013" s="57" t="s">
        <v>2062</v>
      </c>
      <c r="C1013" s="58">
        <v>24223</v>
      </c>
      <c r="D1013" s="59">
        <v>128729</v>
      </c>
      <c r="E1013" s="56">
        <f t="shared" si="120"/>
        <v>0.18817049771224822</v>
      </c>
      <c r="F1013" s="60">
        <v>143540</v>
      </c>
      <c r="G1013" s="60">
        <f t="shared" si="121"/>
        <v>27009.99324161611</v>
      </c>
      <c r="H1013" s="61">
        <v>0.28570000000000001</v>
      </c>
      <c r="I1013" s="62">
        <f t="shared" si="122"/>
        <v>7716.7550691297229</v>
      </c>
      <c r="J1013" s="62">
        <v>47977.236933930966</v>
      </c>
      <c r="K1013" s="63">
        <f t="shared" si="123"/>
        <v>0.16084200679910765</v>
      </c>
      <c r="L1013" s="61">
        <v>0.46399686711035903</v>
      </c>
      <c r="M1013" s="60">
        <f t="shared" si="124"/>
        <v>66602.110305020935</v>
      </c>
      <c r="N1013" s="60">
        <f t="shared" si="125"/>
        <v>10712.417078515095</v>
      </c>
      <c r="O1013" s="61">
        <f t="shared" si="126"/>
        <v>0.39660939500013476</v>
      </c>
      <c r="P1013" s="56">
        <f t="shared" si="127"/>
        <v>0.11090939500013475</v>
      </c>
    </row>
    <row r="1014" spans="1:16">
      <c r="A1014" s="56" t="s">
        <v>480</v>
      </c>
      <c r="B1014" s="57" t="s">
        <v>482</v>
      </c>
      <c r="C1014" s="58">
        <v>59119</v>
      </c>
      <c r="D1014" s="59">
        <v>128729</v>
      </c>
      <c r="E1014" s="56">
        <f t="shared" si="120"/>
        <v>0.45925160608720644</v>
      </c>
      <c r="F1014" s="60">
        <v>143540</v>
      </c>
      <c r="G1014" s="60">
        <f t="shared" si="121"/>
        <v>65920.975537757608</v>
      </c>
      <c r="H1014" s="61">
        <v>0.3322</v>
      </c>
      <c r="I1014" s="62">
        <f t="shared" si="122"/>
        <v>21898.948073643078</v>
      </c>
      <c r="J1014" s="62">
        <v>47977.236933930966</v>
      </c>
      <c r="K1014" s="63">
        <f t="shared" si="123"/>
        <v>0.45644454481194757</v>
      </c>
      <c r="L1014" s="61">
        <v>0.46399686711035903</v>
      </c>
      <c r="M1014" s="60">
        <f t="shared" si="124"/>
        <v>66602.110305020935</v>
      </c>
      <c r="N1014" s="60">
        <f t="shared" si="125"/>
        <v>30400.169921690402</v>
      </c>
      <c r="O1014" s="61">
        <f t="shared" si="126"/>
        <v>0.46116080160673706</v>
      </c>
      <c r="P1014" s="56">
        <f t="shared" si="127"/>
        <v>0.12896080160673706</v>
      </c>
    </row>
    <row r="1015" spans="1:16">
      <c r="A1015" s="56" t="s">
        <v>480</v>
      </c>
      <c r="B1015" s="57" t="s">
        <v>1524</v>
      </c>
      <c r="C1015" s="58">
        <v>11326</v>
      </c>
      <c r="D1015" s="59">
        <v>128729</v>
      </c>
      <c r="E1015" s="56">
        <f t="shared" si="120"/>
        <v>8.7983282710189625E-2</v>
      </c>
      <c r="F1015" s="60">
        <v>143540</v>
      </c>
      <c r="G1015" s="60">
        <f t="shared" si="121"/>
        <v>12629.12040022062</v>
      </c>
      <c r="H1015" s="61">
        <v>0.30559999999999998</v>
      </c>
      <c r="I1015" s="62">
        <f t="shared" si="122"/>
        <v>3859.4591943074211</v>
      </c>
      <c r="J1015" s="62">
        <v>47977.236933930966</v>
      </c>
      <c r="K1015" s="63">
        <f t="shared" si="123"/>
        <v>8.0443548669179271E-2</v>
      </c>
      <c r="L1015" s="61">
        <v>0.46399686711035903</v>
      </c>
      <c r="M1015" s="60">
        <f t="shared" si="124"/>
        <v>66602.110305020935</v>
      </c>
      <c r="N1015" s="60">
        <f t="shared" si="125"/>
        <v>5357.7101017919977</v>
      </c>
      <c r="O1015" s="61">
        <f t="shared" si="126"/>
        <v>0.42423462062317524</v>
      </c>
      <c r="P1015" s="56">
        <f t="shared" si="127"/>
        <v>0.11863462062317526</v>
      </c>
    </row>
    <row r="1016" spans="1:16">
      <c r="A1016" s="56" t="s">
        <v>480</v>
      </c>
      <c r="B1016" s="57" t="s">
        <v>2051</v>
      </c>
      <c r="C1016" s="58">
        <v>15398</v>
      </c>
      <c r="D1016" s="59">
        <v>128729</v>
      </c>
      <c r="E1016" s="56">
        <f t="shared" si="120"/>
        <v>0.11961562662647889</v>
      </c>
      <c r="F1016" s="60">
        <v>143540</v>
      </c>
      <c r="G1016" s="60">
        <f t="shared" si="121"/>
        <v>17169.627045964779</v>
      </c>
      <c r="H1016" s="61">
        <v>0.42030000000000001</v>
      </c>
      <c r="I1016" s="62">
        <f t="shared" si="122"/>
        <v>7216.3942474189962</v>
      </c>
      <c r="J1016" s="62">
        <v>47977.236933930966</v>
      </c>
      <c r="K1016" s="63">
        <f t="shared" si="123"/>
        <v>0.1504128772016744</v>
      </c>
      <c r="L1016" s="61">
        <v>0.46399686711035903</v>
      </c>
      <c r="M1016" s="60">
        <f t="shared" si="124"/>
        <v>66602.110305020935</v>
      </c>
      <c r="N1016" s="60">
        <f t="shared" si="125"/>
        <v>10017.815038681487</v>
      </c>
      <c r="O1016" s="61">
        <f t="shared" si="126"/>
        <v>0.58346142358612751</v>
      </c>
      <c r="P1016" s="56">
        <f t="shared" si="127"/>
        <v>0.16316142358612751</v>
      </c>
    </row>
    <row r="1017" spans="1:16">
      <c r="A1017" s="56" t="s">
        <v>1087</v>
      </c>
      <c r="B1017" s="57" t="s">
        <v>1088</v>
      </c>
      <c r="C1017" s="58">
        <v>18156</v>
      </c>
      <c r="D1017" s="59">
        <v>32616</v>
      </c>
      <c r="E1017" s="56">
        <f t="shared" si="120"/>
        <v>0.55665930831493748</v>
      </c>
      <c r="F1017" s="60">
        <v>37607</v>
      </c>
      <c r="G1017" s="60">
        <f t="shared" si="121"/>
        <v>20934.286607799855</v>
      </c>
      <c r="H1017" s="61">
        <v>0.33760000000000001</v>
      </c>
      <c r="I1017" s="62">
        <f t="shared" si="122"/>
        <v>7067.4151587932311</v>
      </c>
      <c r="J1017" s="62">
        <v>11656.484741501105</v>
      </c>
      <c r="K1017" s="63">
        <f t="shared" si="123"/>
        <v>0.60630758891064274</v>
      </c>
      <c r="L1017" s="61">
        <v>0.46572559164116067</v>
      </c>
      <c r="M1017" s="60">
        <f t="shared" si="124"/>
        <v>17514.542324849128</v>
      </c>
      <c r="N1017" s="60">
        <f t="shared" si="125"/>
        <v>10619.199927852678</v>
      </c>
      <c r="O1017" s="61">
        <f t="shared" si="126"/>
        <v>0.50726352069222636</v>
      </c>
      <c r="P1017" s="56">
        <f t="shared" si="127"/>
        <v>0.16966352069222634</v>
      </c>
    </row>
    <row r="1018" spans="1:16">
      <c r="A1018" s="56" t="s">
        <v>1087</v>
      </c>
      <c r="B1018" s="57" t="s">
        <v>1431</v>
      </c>
      <c r="C1018" s="58">
        <v>9696</v>
      </c>
      <c r="D1018" s="59">
        <v>32616</v>
      </c>
      <c r="E1018" s="56">
        <f t="shared" si="120"/>
        <v>0.2972774098601913</v>
      </c>
      <c r="F1018" s="60">
        <v>37607</v>
      </c>
      <c r="G1018" s="60">
        <f t="shared" si="121"/>
        <v>11179.711552612214</v>
      </c>
      <c r="H1018" s="61">
        <v>0.30169999999999997</v>
      </c>
      <c r="I1018" s="62">
        <f t="shared" si="122"/>
        <v>3372.9189754231047</v>
      </c>
      <c r="J1018" s="62">
        <v>11656.484741501105</v>
      </c>
      <c r="K1018" s="63">
        <f t="shared" si="123"/>
        <v>0.28935987565911275</v>
      </c>
      <c r="L1018" s="61">
        <v>0.46572559164116067</v>
      </c>
      <c r="M1018" s="60">
        <f t="shared" si="124"/>
        <v>17514.542324849128</v>
      </c>
      <c r="N1018" s="60">
        <f t="shared" si="125"/>
        <v>5068.005789344611</v>
      </c>
      <c r="O1018" s="61">
        <f t="shared" si="126"/>
        <v>0.45332169488401852</v>
      </c>
      <c r="P1018" s="56">
        <f t="shared" si="127"/>
        <v>0.15162169488401855</v>
      </c>
    </row>
    <row r="1019" spans="1:16">
      <c r="A1019" s="56" t="s">
        <v>1087</v>
      </c>
      <c r="B1019" s="57" t="s">
        <v>1778</v>
      </c>
      <c r="C1019" s="58">
        <v>4764</v>
      </c>
      <c r="D1019" s="59">
        <v>32616</v>
      </c>
      <c r="E1019" s="56">
        <f t="shared" si="120"/>
        <v>0.14606328182487122</v>
      </c>
      <c r="F1019" s="60">
        <v>37607</v>
      </c>
      <c r="G1019" s="60">
        <f t="shared" si="121"/>
        <v>5493.0018395879315</v>
      </c>
      <c r="H1019" s="61">
        <v>0.22140000000000001</v>
      </c>
      <c r="I1019" s="62">
        <f t="shared" si="122"/>
        <v>1216.1506072847681</v>
      </c>
      <c r="J1019" s="62">
        <v>11656.484741501105</v>
      </c>
      <c r="K1019" s="63">
        <f t="shared" si="123"/>
        <v>0.10433253543024447</v>
      </c>
      <c r="L1019" s="61">
        <v>0.46572559164116067</v>
      </c>
      <c r="M1019" s="60">
        <f t="shared" si="124"/>
        <v>17514.542324849128</v>
      </c>
      <c r="N1019" s="60">
        <f t="shared" si="125"/>
        <v>1827.336607651838</v>
      </c>
      <c r="O1019" s="61">
        <f t="shared" si="126"/>
        <v>0.33266630178098017</v>
      </c>
      <c r="P1019" s="56">
        <f t="shared" si="127"/>
        <v>0.11126630178098015</v>
      </c>
    </row>
    <row r="1020" spans="1:16">
      <c r="A1020" s="56" t="s">
        <v>370</v>
      </c>
      <c r="B1020" s="57" t="s">
        <v>372</v>
      </c>
      <c r="C1020" s="58">
        <v>69284</v>
      </c>
      <c r="D1020" s="59">
        <v>118756</v>
      </c>
      <c r="E1020" s="56">
        <f t="shared" si="120"/>
        <v>0.58341473272929367</v>
      </c>
      <c r="F1020" s="60">
        <v>134080</v>
      </c>
      <c r="G1020" s="60">
        <f t="shared" si="121"/>
        <v>78224.247364343697</v>
      </c>
      <c r="H1020" s="61">
        <v>0.50760000000000005</v>
      </c>
      <c r="I1020" s="62">
        <f t="shared" si="122"/>
        <v>39706.627962140861</v>
      </c>
      <c r="J1020" s="62">
        <v>75037.262997069629</v>
      </c>
      <c r="K1020" s="63">
        <f t="shared" si="123"/>
        <v>0.52915879892489537</v>
      </c>
      <c r="L1020" s="61">
        <v>0.60660021951130516</v>
      </c>
      <c r="M1020" s="60">
        <f t="shared" si="124"/>
        <v>81332.957432075797</v>
      </c>
      <c r="N1020" s="60">
        <f t="shared" si="125"/>
        <v>43038.050067766868</v>
      </c>
      <c r="O1020" s="61">
        <f t="shared" si="126"/>
        <v>0.55018810046595013</v>
      </c>
      <c r="P1020" s="56">
        <f t="shared" si="127"/>
        <v>4.2588100465950074E-2</v>
      </c>
    </row>
    <row r="1021" spans="1:16">
      <c r="A1021" s="56" t="s">
        <v>370</v>
      </c>
      <c r="B1021" s="57" t="s">
        <v>727</v>
      </c>
      <c r="C1021" s="58">
        <v>25372</v>
      </c>
      <c r="D1021" s="59">
        <v>118756</v>
      </c>
      <c r="E1021" s="56">
        <f t="shared" si="120"/>
        <v>0.21364815251439928</v>
      </c>
      <c r="F1021" s="60">
        <v>134080</v>
      </c>
      <c r="G1021" s="60">
        <f t="shared" si="121"/>
        <v>28645.944289130657</v>
      </c>
      <c r="H1021" s="61">
        <v>0.58420000000000005</v>
      </c>
      <c r="I1021" s="62">
        <f t="shared" si="122"/>
        <v>16734.960653710132</v>
      </c>
      <c r="J1021" s="62">
        <v>75037.262997069629</v>
      </c>
      <c r="K1021" s="63">
        <f t="shared" si="123"/>
        <v>0.22302200247314016</v>
      </c>
      <c r="L1021" s="61">
        <v>0.60660021951130516</v>
      </c>
      <c r="M1021" s="60">
        <f t="shared" si="124"/>
        <v>81332.957432075797</v>
      </c>
      <c r="N1021" s="60">
        <f t="shared" si="125"/>
        <v>18139.039033564211</v>
      </c>
      <c r="O1021" s="61">
        <f t="shared" si="126"/>
        <v>0.63321490995312879</v>
      </c>
      <c r="P1021" s="56">
        <f t="shared" si="127"/>
        <v>4.9014909953128738E-2</v>
      </c>
    </row>
    <row r="1022" spans="1:16">
      <c r="A1022" s="56" t="s">
        <v>370</v>
      </c>
      <c r="B1022" s="57" t="s">
        <v>545</v>
      </c>
      <c r="C1022" s="58">
        <v>9522</v>
      </c>
      <c r="D1022" s="59">
        <v>118756</v>
      </c>
      <c r="E1022" s="56">
        <f t="shared" si="120"/>
        <v>8.0181211896662066E-2</v>
      </c>
      <c r="F1022" s="60">
        <v>134080</v>
      </c>
      <c r="G1022" s="60">
        <f t="shared" si="121"/>
        <v>10750.69689110445</v>
      </c>
      <c r="H1022" s="61">
        <v>0.7478999999999999</v>
      </c>
      <c r="I1022" s="62">
        <f t="shared" si="122"/>
        <v>8040.4462048570167</v>
      </c>
      <c r="J1022" s="62">
        <v>75037.262997069629</v>
      </c>
      <c r="K1022" s="63">
        <f t="shared" si="123"/>
        <v>0.10715271164902448</v>
      </c>
      <c r="L1022" s="61">
        <v>0.60660021951130516</v>
      </c>
      <c r="M1022" s="60">
        <f t="shared" si="124"/>
        <v>81332.957432075797</v>
      </c>
      <c r="N1022" s="60">
        <f t="shared" si="125"/>
        <v>8715.0469352815999</v>
      </c>
      <c r="O1022" s="61">
        <f t="shared" si="126"/>
        <v>0.8106494884524903</v>
      </c>
      <c r="P1022" s="56">
        <f t="shared" si="127"/>
        <v>6.2749488452490398E-2</v>
      </c>
    </row>
    <row r="1023" spans="1:16">
      <c r="A1023" s="56" t="s">
        <v>370</v>
      </c>
      <c r="B1023" s="57" t="s">
        <v>967</v>
      </c>
      <c r="C1023" s="58">
        <v>14578</v>
      </c>
      <c r="D1023" s="59">
        <v>118756</v>
      </c>
      <c r="E1023" s="56">
        <f t="shared" si="120"/>
        <v>0.12275590285964498</v>
      </c>
      <c r="F1023" s="60">
        <v>134080</v>
      </c>
      <c r="G1023" s="60">
        <f t="shared" si="121"/>
        <v>16459.1114554212</v>
      </c>
      <c r="H1023" s="61">
        <v>0.64129999999999998</v>
      </c>
      <c r="I1023" s="62">
        <f t="shared" si="122"/>
        <v>10555.228176361616</v>
      </c>
      <c r="J1023" s="62">
        <v>75037.262997069629</v>
      </c>
      <c r="K1023" s="63">
        <f t="shared" si="123"/>
        <v>0.1406664869529399</v>
      </c>
      <c r="L1023" s="61">
        <v>0.60660021951130516</v>
      </c>
      <c r="M1023" s="60">
        <f t="shared" si="124"/>
        <v>81332.957432075797</v>
      </c>
      <c r="N1023" s="60">
        <f t="shared" si="125"/>
        <v>11440.821395463106</v>
      </c>
      <c r="O1023" s="61">
        <f t="shared" si="126"/>
        <v>0.69510565175101235</v>
      </c>
      <c r="P1023" s="56">
        <f t="shared" si="127"/>
        <v>5.3805651751012373E-2</v>
      </c>
    </row>
    <row r="1024" spans="1:16">
      <c r="A1024" s="56" t="s">
        <v>860</v>
      </c>
      <c r="B1024" s="57" t="s">
        <v>862</v>
      </c>
      <c r="C1024" s="58">
        <v>20049</v>
      </c>
      <c r="D1024" s="59">
        <v>30484</v>
      </c>
      <c r="E1024" s="56">
        <f t="shared" si="120"/>
        <v>0.65768927962209689</v>
      </c>
      <c r="F1024" s="60">
        <v>34162</v>
      </c>
      <c r="G1024" s="60">
        <f t="shared" si="121"/>
        <v>22467.981170450075</v>
      </c>
      <c r="H1024" s="61">
        <v>0.38030000000000003</v>
      </c>
      <c r="I1024" s="62">
        <f t="shared" si="122"/>
        <v>8544.5732391221645</v>
      </c>
      <c r="J1024" s="62">
        <v>13830.269750078733</v>
      </c>
      <c r="K1024" s="63">
        <f t="shared" si="123"/>
        <v>0.61781681728033699</v>
      </c>
      <c r="L1024" s="61">
        <v>0.5316878279407985</v>
      </c>
      <c r="M1024" s="60">
        <f t="shared" si="124"/>
        <v>18163.519578113559</v>
      </c>
      <c r="N1024" s="60">
        <f t="shared" si="125"/>
        <v>11221.727856359208</v>
      </c>
      <c r="O1024" s="61">
        <f t="shared" si="126"/>
        <v>0.49945421314123417</v>
      </c>
      <c r="P1024" s="56">
        <f t="shared" si="127"/>
        <v>0.11915421314123414</v>
      </c>
    </row>
    <row r="1025" spans="1:16">
      <c r="A1025" s="56" t="s">
        <v>860</v>
      </c>
      <c r="B1025" s="57" t="s">
        <v>2075</v>
      </c>
      <c r="C1025" s="58">
        <v>10435</v>
      </c>
      <c r="D1025" s="59">
        <v>30484</v>
      </c>
      <c r="E1025" s="56">
        <f t="shared" si="120"/>
        <v>0.34231072037790317</v>
      </c>
      <c r="F1025" s="60">
        <v>34162</v>
      </c>
      <c r="G1025" s="60">
        <f t="shared" si="121"/>
        <v>11694.018829549928</v>
      </c>
      <c r="H1025" s="61">
        <v>0.45200000000000001</v>
      </c>
      <c r="I1025" s="62">
        <f t="shared" si="122"/>
        <v>5285.6965109565681</v>
      </c>
      <c r="J1025" s="62">
        <v>13830.269750078733</v>
      </c>
      <c r="K1025" s="63">
        <f t="shared" si="123"/>
        <v>0.38218318271966301</v>
      </c>
      <c r="L1025" s="61">
        <v>0.5316878279407985</v>
      </c>
      <c r="M1025" s="60">
        <f t="shared" si="124"/>
        <v>18163.519578113559</v>
      </c>
      <c r="N1025" s="60">
        <f t="shared" si="125"/>
        <v>6941.7917217543509</v>
      </c>
      <c r="O1025" s="61">
        <f t="shared" si="126"/>
        <v>0.59361899642344962</v>
      </c>
      <c r="P1025" s="56">
        <f t="shared" si="127"/>
        <v>0.14161899642344961</v>
      </c>
    </row>
    <row r="1026" spans="1:16">
      <c r="A1026" s="56" t="s">
        <v>837</v>
      </c>
      <c r="B1026" s="57" t="s">
        <v>838</v>
      </c>
      <c r="C1026" s="58">
        <v>35794</v>
      </c>
      <c r="D1026" s="59">
        <v>82210</v>
      </c>
      <c r="E1026" s="56">
        <f t="shared" ref="E1026:E1089" si="128">C1026/D1026</f>
        <v>0.43539715363094517</v>
      </c>
      <c r="F1026" s="60">
        <v>94046</v>
      </c>
      <c r="G1026" s="60">
        <f t="shared" ref="G1026:G1089" si="129">E1026*F1026</f>
        <v>40947.36071037587</v>
      </c>
      <c r="H1026" s="61">
        <v>0.27150000000000002</v>
      </c>
      <c r="I1026" s="62">
        <f t="shared" ref="I1026:I1089" si="130">G1026*H1026</f>
        <v>11117.20843286705</v>
      </c>
      <c r="J1026" s="62">
        <v>33646.115115603941</v>
      </c>
      <c r="K1026" s="63">
        <f t="shared" ref="K1026:K1089" si="131">I1026/J1026</f>
        <v>0.33041581159279992</v>
      </c>
      <c r="L1026" s="61">
        <v>0.4860383536870222</v>
      </c>
      <c r="M1026" s="60">
        <f t="shared" ref="M1026:M1089" si="132">L1026*F1026</f>
        <v>45709.963010849686</v>
      </c>
      <c r="N1026" s="60">
        <f t="shared" ref="N1026:N1089" si="133">M1026*K1026</f>
        <v>15103.294526106763</v>
      </c>
      <c r="O1026" s="61">
        <f t="shared" ref="O1026:O1089" si="134">N1026/G1026</f>
        <v>0.36884659387289054</v>
      </c>
      <c r="P1026" s="56">
        <f t="shared" ref="P1026:P1089" si="135">O1026-H1026</f>
        <v>9.7346593872890519E-2</v>
      </c>
    </row>
    <row r="1027" spans="1:16">
      <c r="A1027" s="56" t="s">
        <v>837</v>
      </c>
      <c r="B1027" s="57" t="s">
        <v>2545</v>
      </c>
      <c r="C1027" s="58">
        <v>11189</v>
      </c>
      <c r="D1027" s="59">
        <v>82210</v>
      </c>
      <c r="E1027" s="56">
        <f t="shared" si="128"/>
        <v>0.13610266390950007</v>
      </c>
      <c r="F1027" s="60">
        <v>94046</v>
      </c>
      <c r="G1027" s="60">
        <f t="shared" si="129"/>
        <v>12799.911130032844</v>
      </c>
      <c r="H1027" s="61">
        <v>0.65439999999999998</v>
      </c>
      <c r="I1027" s="62">
        <f t="shared" si="130"/>
        <v>8376.2618434934921</v>
      </c>
      <c r="J1027" s="62">
        <v>33646.115115603941</v>
      </c>
      <c r="K1027" s="63">
        <f t="shared" si="131"/>
        <v>0.24895182741643959</v>
      </c>
      <c r="L1027" s="61">
        <v>0.4860383536870222</v>
      </c>
      <c r="M1027" s="60">
        <f t="shared" si="132"/>
        <v>45709.963010849686</v>
      </c>
      <c r="N1027" s="60">
        <f t="shared" si="133"/>
        <v>11379.578822688889</v>
      </c>
      <c r="O1027" s="61">
        <f t="shared" si="134"/>
        <v>0.88903576806784357</v>
      </c>
      <c r="P1027" s="56">
        <f t="shared" si="135"/>
        <v>0.23463576806784359</v>
      </c>
    </row>
    <row r="1028" spans="1:16">
      <c r="A1028" s="56" t="s">
        <v>837</v>
      </c>
      <c r="B1028" s="57" t="s">
        <v>1967</v>
      </c>
      <c r="C1028" s="58">
        <v>14724</v>
      </c>
      <c r="D1028" s="59">
        <v>82210</v>
      </c>
      <c r="E1028" s="56">
        <f t="shared" si="128"/>
        <v>0.17910229899039046</v>
      </c>
      <c r="F1028" s="60">
        <v>94046</v>
      </c>
      <c r="G1028" s="60">
        <f t="shared" si="129"/>
        <v>16843.854810850262</v>
      </c>
      <c r="H1028" s="61">
        <v>0.36969999999999997</v>
      </c>
      <c r="I1028" s="62">
        <f t="shared" si="130"/>
        <v>6227.1731235713414</v>
      </c>
      <c r="J1028" s="62">
        <v>33646.115115603941</v>
      </c>
      <c r="K1028" s="63">
        <f t="shared" si="131"/>
        <v>0.18507851804511563</v>
      </c>
      <c r="L1028" s="61">
        <v>0.4860383536870222</v>
      </c>
      <c r="M1028" s="60">
        <f t="shared" si="132"/>
        <v>45709.963010849686</v>
      </c>
      <c r="N1028" s="60">
        <f t="shared" si="133"/>
        <v>8459.9322139451124</v>
      </c>
      <c r="O1028" s="61">
        <f t="shared" si="134"/>
        <v>0.50225630112268005</v>
      </c>
      <c r="P1028" s="56">
        <f t="shared" si="135"/>
        <v>0.13255630112268008</v>
      </c>
    </row>
    <row r="1029" spans="1:16">
      <c r="A1029" s="56" t="s">
        <v>837</v>
      </c>
      <c r="B1029" s="57" t="s">
        <v>1673</v>
      </c>
      <c r="C1029" s="58">
        <v>11124</v>
      </c>
      <c r="D1029" s="59">
        <v>82210</v>
      </c>
      <c r="E1029" s="56">
        <f t="shared" si="128"/>
        <v>0.13531200583870576</v>
      </c>
      <c r="F1029" s="60">
        <v>94046</v>
      </c>
      <c r="G1029" s="60">
        <f t="shared" si="129"/>
        <v>12725.552901106921</v>
      </c>
      <c r="H1029" s="61">
        <v>0.2772</v>
      </c>
      <c r="I1029" s="62">
        <f t="shared" si="130"/>
        <v>3527.5232641868388</v>
      </c>
      <c r="J1029" s="62">
        <v>33646.115115603941</v>
      </c>
      <c r="K1029" s="63">
        <f t="shared" si="131"/>
        <v>0.10484191866034756</v>
      </c>
      <c r="L1029" s="61">
        <v>0.4860383536870222</v>
      </c>
      <c r="M1029" s="60">
        <f t="shared" si="132"/>
        <v>45709.963010849686</v>
      </c>
      <c r="N1029" s="60">
        <f t="shared" si="133"/>
        <v>4792.3202239509983</v>
      </c>
      <c r="O1029" s="61">
        <f t="shared" si="134"/>
        <v>0.37659033451773577</v>
      </c>
      <c r="P1029" s="56">
        <f t="shared" si="135"/>
        <v>9.9390334517735768E-2</v>
      </c>
    </row>
    <row r="1030" spans="1:16">
      <c r="A1030" s="56" t="s">
        <v>837</v>
      </c>
      <c r="B1030" s="57" t="s">
        <v>1977</v>
      </c>
      <c r="C1030" s="58">
        <v>9379</v>
      </c>
      <c r="D1030" s="59">
        <v>82210</v>
      </c>
      <c r="E1030" s="56">
        <f t="shared" si="128"/>
        <v>0.11408587763045858</v>
      </c>
      <c r="F1030" s="60">
        <v>94046</v>
      </c>
      <c r="G1030" s="60">
        <f t="shared" si="129"/>
        <v>10729.320447634107</v>
      </c>
      <c r="H1030" s="61">
        <v>0.40989999999999993</v>
      </c>
      <c r="I1030" s="62">
        <f t="shared" si="130"/>
        <v>4397.9484514852202</v>
      </c>
      <c r="J1030" s="62">
        <v>33646.115115603941</v>
      </c>
      <c r="K1030" s="63">
        <f t="shared" si="131"/>
        <v>0.13071192428529732</v>
      </c>
      <c r="L1030" s="61">
        <v>0.4860383536870222</v>
      </c>
      <c r="M1030" s="60">
        <f t="shared" si="132"/>
        <v>45709.963010849686</v>
      </c>
      <c r="N1030" s="60">
        <f t="shared" si="133"/>
        <v>5974.8372241579254</v>
      </c>
      <c r="O1030" s="61">
        <f t="shared" si="134"/>
        <v>0.55687005093369357</v>
      </c>
      <c r="P1030" s="56">
        <f t="shared" si="135"/>
        <v>0.14697005093369364</v>
      </c>
    </row>
    <row r="1031" spans="1:16">
      <c r="A1031" s="56" t="s">
        <v>264</v>
      </c>
      <c r="B1031" s="57" t="s">
        <v>478</v>
      </c>
      <c r="C1031" s="58">
        <v>85482</v>
      </c>
      <c r="D1031" s="59">
        <v>254634</v>
      </c>
      <c r="E1031" s="56">
        <f t="shared" si="128"/>
        <v>0.33570536534791112</v>
      </c>
      <c r="F1031" s="60">
        <v>225745</v>
      </c>
      <c r="G1031" s="60">
        <f t="shared" si="129"/>
        <v>75783.807700464196</v>
      </c>
      <c r="H1031" s="61">
        <v>0.17910000000000001</v>
      </c>
      <c r="I1031" s="62">
        <f t="shared" si="130"/>
        <v>13572.879959153139</v>
      </c>
      <c r="J1031" s="62">
        <v>63639.803057134952</v>
      </c>
      <c r="K1031" s="63">
        <f t="shared" si="131"/>
        <v>0.21327658646221126</v>
      </c>
      <c r="L1031" s="61">
        <v>0.34447502266471042</v>
      </c>
      <c r="M1031" s="60">
        <f t="shared" si="132"/>
        <v>77763.513991445056</v>
      </c>
      <c r="N1031" s="60">
        <f t="shared" si="133"/>
        <v>16585.136815401806</v>
      </c>
      <c r="O1031" s="61">
        <f t="shared" si="134"/>
        <v>0.21884802728512434</v>
      </c>
      <c r="P1031" s="56">
        <f t="shared" si="135"/>
        <v>3.9748027285124332E-2</v>
      </c>
    </row>
    <row r="1032" spans="1:16">
      <c r="A1032" s="56" t="s">
        <v>264</v>
      </c>
      <c r="B1032" s="57" t="s">
        <v>1016</v>
      </c>
      <c r="C1032" s="58">
        <v>52732</v>
      </c>
      <c r="D1032" s="59">
        <v>254634</v>
      </c>
      <c r="E1032" s="56">
        <f t="shared" si="128"/>
        <v>0.20708939104754276</v>
      </c>
      <c r="F1032" s="60">
        <v>225745</v>
      </c>
      <c r="G1032" s="60">
        <f t="shared" si="129"/>
        <v>46749.39458202754</v>
      </c>
      <c r="H1032" s="61">
        <v>0.28220000000000001</v>
      </c>
      <c r="I1032" s="62">
        <f t="shared" si="130"/>
        <v>13192.679151048173</v>
      </c>
      <c r="J1032" s="62">
        <v>63639.803057134952</v>
      </c>
      <c r="K1032" s="63">
        <f t="shared" si="131"/>
        <v>0.20730232523196157</v>
      </c>
      <c r="L1032" s="61">
        <v>0.34447502266471042</v>
      </c>
      <c r="M1032" s="60">
        <f t="shared" si="132"/>
        <v>77763.513991445056</v>
      </c>
      <c r="N1032" s="60">
        <f t="shared" si="133"/>
        <v>16120.557268634737</v>
      </c>
      <c r="O1032" s="61">
        <f t="shared" si="134"/>
        <v>0.34482921998806304</v>
      </c>
      <c r="P1032" s="56">
        <f t="shared" si="135"/>
        <v>6.2629219988063034E-2</v>
      </c>
    </row>
    <row r="1033" spans="1:16">
      <c r="A1033" s="56" t="s">
        <v>264</v>
      </c>
      <c r="B1033" s="57" t="s">
        <v>1805</v>
      </c>
      <c r="C1033" s="58">
        <v>5775</v>
      </c>
      <c r="D1033" s="59">
        <v>254634</v>
      </c>
      <c r="E1033" s="56">
        <f t="shared" si="128"/>
        <v>2.267961073540847E-2</v>
      </c>
      <c r="F1033" s="60">
        <v>225745</v>
      </c>
      <c r="G1033" s="60">
        <f t="shared" si="129"/>
        <v>5119.8087254647853</v>
      </c>
      <c r="H1033" s="61">
        <v>0.2447</v>
      </c>
      <c r="I1033" s="62">
        <f t="shared" si="130"/>
        <v>1252.817195121233</v>
      </c>
      <c r="J1033" s="62">
        <v>63639.803057134952</v>
      </c>
      <c r="K1033" s="63">
        <f t="shared" si="131"/>
        <v>1.9686063358751608E-2</v>
      </c>
      <c r="L1033" s="61">
        <v>0.34447502266471042</v>
      </c>
      <c r="M1033" s="60">
        <f t="shared" si="132"/>
        <v>77763.513991445056</v>
      </c>
      <c r="N1033" s="60">
        <f t="shared" si="133"/>
        <v>1530.8574634347544</v>
      </c>
      <c r="O1033" s="61">
        <f t="shared" si="134"/>
        <v>0.29900676871395826</v>
      </c>
      <c r="P1033" s="56">
        <f t="shared" si="135"/>
        <v>5.4306768713958259E-2</v>
      </c>
    </row>
    <row r="1034" spans="1:16">
      <c r="A1034" s="56" t="s">
        <v>264</v>
      </c>
      <c r="B1034" s="57" t="s">
        <v>2601</v>
      </c>
      <c r="C1034" s="58">
        <v>3733</v>
      </c>
      <c r="D1034" s="59">
        <v>254634</v>
      </c>
      <c r="E1034" s="56">
        <f t="shared" si="128"/>
        <v>1.466025746758092E-2</v>
      </c>
      <c r="F1034" s="60">
        <v>225745</v>
      </c>
      <c r="G1034" s="60">
        <f t="shared" si="129"/>
        <v>3309.4798220190546</v>
      </c>
      <c r="H1034" s="61">
        <v>0.40489999999999998</v>
      </c>
      <c r="I1034" s="62">
        <f t="shared" si="130"/>
        <v>1340.0083799355152</v>
      </c>
      <c r="J1034" s="62">
        <v>63639.803057134952</v>
      </c>
      <c r="K1034" s="63">
        <f t="shared" si="131"/>
        <v>2.1056136498921497E-2</v>
      </c>
      <c r="L1034" s="61">
        <v>0.34447502266471042</v>
      </c>
      <c r="M1034" s="60">
        <f t="shared" si="132"/>
        <v>77763.513991445056</v>
      </c>
      <c r="N1034" s="60">
        <f t="shared" si="133"/>
        <v>1637.3991652396587</v>
      </c>
      <c r="O1034" s="61">
        <f t="shared" si="134"/>
        <v>0.49476028055693377</v>
      </c>
      <c r="P1034" s="56">
        <f t="shared" si="135"/>
        <v>8.9860280556933791E-2</v>
      </c>
    </row>
    <row r="1035" spans="1:16">
      <c r="A1035" s="56" t="s">
        <v>264</v>
      </c>
      <c r="B1035" s="57" t="s">
        <v>886</v>
      </c>
      <c r="C1035" s="58">
        <v>28797</v>
      </c>
      <c r="D1035" s="59">
        <v>254634</v>
      </c>
      <c r="E1035" s="56">
        <f t="shared" si="128"/>
        <v>0.11309173166191475</v>
      </c>
      <c r="F1035" s="60">
        <v>225745</v>
      </c>
      <c r="G1035" s="60">
        <f t="shared" si="129"/>
        <v>25529.892964018945</v>
      </c>
      <c r="H1035" s="61">
        <v>0.34130000000000005</v>
      </c>
      <c r="I1035" s="62">
        <f t="shared" si="130"/>
        <v>8713.352468619667</v>
      </c>
      <c r="J1035" s="62">
        <v>63639.803057134952</v>
      </c>
      <c r="K1035" s="63">
        <f t="shared" si="131"/>
        <v>0.13691671014124504</v>
      </c>
      <c r="L1035" s="61">
        <v>0.34447502266471042</v>
      </c>
      <c r="M1035" s="60">
        <f t="shared" si="132"/>
        <v>77763.513991445056</v>
      </c>
      <c r="N1035" s="60">
        <f t="shared" si="133"/>
        <v>10647.124504731335</v>
      </c>
      <c r="O1035" s="61">
        <f t="shared" si="134"/>
        <v>0.4170454031960521</v>
      </c>
      <c r="P1035" s="56">
        <f t="shared" si="135"/>
        <v>7.5745403196052052E-2</v>
      </c>
    </row>
    <row r="1036" spans="1:16">
      <c r="A1036" s="56" t="s">
        <v>264</v>
      </c>
      <c r="B1036" s="57" t="s">
        <v>266</v>
      </c>
      <c r="C1036" s="58">
        <v>78115</v>
      </c>
      <c r="D1036" s="59">
        <v>254634</v>
      </c>
      <c r="E1036" s="56">
        <f t="shared" si="128"/>
        <v>0.306773643739642</v>
      </c>
      <c r="F1036" s="60">
        <v>225745</v>
      </c>
      <c r="G1036" s="60">
        <f t="shared" si="129"/>
        <v>69252.616206005478</v>
      </c>
      <c r="H1036" s="61">
        <v>0.36920000000000003</v>
      </c>
      <c r="I1036" s="62">
        <f t="shared" si="130"/>
        <v>25568.065903257226</v>
      </c>
      <c r="J1036" s="62">
        <v>63639.803057134952</v>
      </c>
      <c r="K1036" s="63">
        <f t="shared" si="131"/>
        <v>0.40176217830690902</v>
      </c>
      <c r="L1036" s="61">
        <v>0.34447502266471042</v>
      </c>
      <c r="M1036" s="60">
        <f t="shared" si="132"/>
        <v>77763.513991445056</v>
      </c>
      <c r="N1036" s="60">
        <f t="shared" si="133"/>
        <v>31242.438774002763</v>
      </c>
      <c r="O1036" s="61">
        <f t="shared" si="134"/>
        <v>0.45113730694398618</v>
      </c>
      <c r="P1036" s="56">
        <f t="shared" si="135"/>
        <v>8.1937306943986155E-2</v>
      </c>
    </row>
    <row r="1037" spans="1:16">
      <c r="A1037" s="56" t="s">
        <v>829</v>
      </c>
      <c r="B1037" s="57" t="s">
        <v>1381</v>
      </c>
      <c r="C1037" s="58">
        <v>14856</v>
      </c>
      <c r="D1037" s="59">
        <v>44619</v>
      </c>
      <c r="E1037" s="56">
        <f t="shared" si="128"/>
        <v>0.33295232972500505</v>
      </c>
      <c r="F1037" s="60">
        <v>140384</v>
      </c>
      <c r="G1037" s="60">
        <f t="shared" si="129"/>
        <v>46741.179856115108</v>
      </c>
      <c r="H1037" s="61">
        <v>0.35320000000000001</v>
      </c>
      <c r="I1037" s="62">
        <f t="shared" si="130"/>
        <v>16508.984725179856</v>
      </c>
      <c r="J1037" s="62">
        <v>54920.255501199048</v>
      </c>
      <c r="K1037" s="63">
        <f t="shared" si="131"/>
        <v>0.30059919740940433</v>
      </c>
      <c r="L1037" s="61">
        <v>0.50682882890201708</v>
      </c>
      <c r="M1037" s="60">
        <f t="shared" si="132"/>
        <v>71150.658316580768</v>
      </c>
      <c r="N1037" s="60">
        <f t="shared" si="133"/>
        <v>21387.830785114937</v>
      </c>
      <c r="O1037" s="61">
        <f t="shared" si="134"/>
        <v>0.45758003651071261</v>
      </c>
      <c r="P1037" s="56">
        <f t="shared" si="135"/>
        <v>0.10438003651071259</v>
      </c>
    </row>
    <row r="1038" spans="1:16">
      <c r="A1038" s="56" t="s">
        <v>829</v>
      </c>
      <c r="B1038" s="57" t="s">
        <v>2132</v>
      </c>
      <c r="C1038" s="58">
        <v>9940</v>
      </c>
      <c r="D1038" s="59">
        <v>44619</v>
      </c>
      <c r="E1038" s="56">
        <f t="shared" si="128"/>
        <v>0.22277505098724759</v>
      </c>
      <c r="F1038" s="60">
        <v>140384</v>
      </c>
      <c r="G1038" s="60">
        <f t="shared" si="129"/>
        <v>31274.052757793765</v>
      </c>
      <c r="H1038" s="61">
        <v>0.53800000000000003</v>
      </c>
      <c r="I1038" s="62">
        <f t="shared" si="130"/>
        <v>16825.440383693047</v>
      </c>
      <c r="J1038" s="62">
        <v>54920.255501199048</v>
      </c>
      <c r="K1038" s="63">
        <f t="shared" si="131"/>
        <v>0.30636129111463628</v>
      </c>
      <c r="L1038" s="61">
        <v>0.50682882890201708</v>
      </c>
      <c r="M1038" s="60">
        <f t="shared" si="132"/>
        <v>71150.658316580768</v>
      </c>
      <c r="N1038" s="60">
        <f t="shared" si="133"/>
        <v>21797.807545524018</v>
      </c>
      <c r="O1038" s="61">
        <f t="shared" si="134"/>
        <v>0.69699337384700855</v>
      </c>
      <c r="P1038" s="56">
        <f t="shared" si="135"/>
        <v>0.15899337384700851</v>
      </c>
    </row>
    <row r="1039" spans="1:16">
      <c r="A1039" s="56" t="s">
        <v>829</v>
      </c>
      <c r="B1039" s="57" t="s">
        <v>831</v>
      </c>
      <c r="C1039" s="58">
        <v>19823</v>
      </c>
      <c r="D1039" s="59">
        <v>44619</v>
      </c>
      <c r="E1039" s="56">
        <f t="shared" si="128"/>
        <v>0.44427261928774736</v>
      </c>
      <c r="F1039" s="60">
        <v>140384</v>
      </c>
      <c r="G1039" s="60">
        <f t="shared" si="129"/>
        <v>62368.767386091124</v>
      </c>
      <c r="H1039" s="61">
        <v>0.34610000000000002</v>
      </c>
      <c r="I1039" s="62">
        <f t="shared" si="130"/>
        <v>21585.830392326137</v>
      </c>
      <c r="J1039" s="62">
        <v>54920.255501199048</v>
      </c>
      <c r="K1039" s="63">
        <f t="shared" si="131"/>
        <v>0.39303951147595922</v>
      </c>
      <c r="L1039" s="61">
        <v>0.50682882890201708</v>
      </c>
      <c r="M1039" s="60">
        <f t="shared" si="132"/>
        <v>71150.658316580768</v>
      </c>
      <c r="N1039" s="60">
        <f t="shared" si="133"/>
        <v>27965.019985941799</v>
      </c>
      <c r="O1039" s="61">
        <f t="shared" si="134"/>
        <v>0.44838179681867957</v>
      </c>
      <c r="P1039" s="56">
        <f t="shared" si="135"/>
        <v>0.10228179681867955</v>
      </c>
    </row>
    <row r="1040" spans="1:16">
      <c r="A1040" s="56" t="s">
        <v>239</v>
      </c>
      <c r="B1040" s="57" t="s">
        <v>442</v>
      </c>
      <c r="C1040" s="58">
        <v>50318</v>
      </c>
      <c r="D1040" s="59">
        <v>207221</v>
      </c>
      <c r="E1040" s="56">
        <f t="shared" si="128"/>
        <v>0.24282287992047139</v>
      </c>
      <c r="F1040" s="60">
        <v>228416</v>
      </c>
      <c r="G1040" s="60">
        <f t="shared" si="129"/>
        <v>55464.630939914394</v>
      </c>
      <c r="H1040" s="61">
        <v>0.53890000000000005</v>
      </c>
      <c r="I1040" s="62">
        <f t="shared" si="130"/>
        <v>29889.88961351987</v>
      </c>
      <c r="J1040" s="62">
        <v>135696.9487347634</v>
      </c>
      <c r="K1040" s="63">
        <f t="shared" si="131"/>
        <v>0.22026943046408057</v>
      </c>
      <c r="L1040" s="61">
        <v>0.63241364965258429</v>
      </c>
      <c r="M1040" s="60">
        <f t="shared" si="132"/>
        <v>144453.39619904468</v>
      </c>
      <c r="N1040" s="60">
        <f t="shared" si="133"/>
        <v>31818.667309365752</v>
      </c>
      <c r="O1040" s="61">
        <f t="shared" si="134"/>
        <v>0.57367491264541826</v>
      </c>
      <c r="P1040" s="56">
        <f t="shared" si="135"/>
        <v>3.477491264541821E-2</v>
      </c>
    </row>
    <row r="1041" spans="1:16">
      <c r="A1041" s="56" t="s">
        <v>239</v>
      </c>
      <c r="B1041" s="57" t="s">
        <v>355</v>
      </c>
      <c r="C1041" s="58">
        <v>45227</v>
      </c>
      <c r="D1041" s="59">
        <v>207221</v>
      </c>
      <c r="E1041" s="56">
        <f t="shared" si="128"/>
        <v>0.21825490659730432</v>
      </c>
      <c r="F1041" s="60">
        <v>228416</v>
      </c>
      <c r="G1041" s="60">
        <f t="shared" si="129"/>
        <v>49852.912745329864</v>
      </c>
      <c r="H1041" s="61">
        <v>0.63989999999999991</v>
      </c>
      <c r="I1041" s="62">
        <f t="shared" si="130"/>
        <v>31900.878865736577</v>
      </c>
      <c r="J1041" s="62">
        <v>135696.9487347634</v>
      </c>
      <c r="K1041" s="63">
        <f t="shared" si="131"/>
        <v>0.23508913916768182</v>
      </c>
      <c r="L1041" s="61">
        <v>0.63241364965258429</v>
      </c>
      <c r="M1041" s="60">
        <f t="shared" si="132"/>
        <v>144453.39619904468</v>
      </c>
      <c r="N1041" s="60">
        <f t="shared" si="133"/>
        <v>33959.424562281492</v>
      </c>
      <c r="O1041" s="61">
        <f t="shared" si="134"/>
        <v>0.6811923856036427</v>
      </c>
      <c r="P1041" s="56">
        <f t="shared" si="135"/>
        <v>4.1292385603642789E-2</v>
      </c>
    </row>
    <row r="1042" spans="1:16">
      <c r="A1042" s="56" t="s">
        <v>239</v>
      </c>
      <c r="B1042" s="57" t="s">
        <v>795</v>
      </c>
      <c r="C1042" s="58">
        <v>16288</v>
      </c>
      <c r="D1042" s="59">
        <v>207221</v>
      </c>
      <c r="E1042" s="56">
        <f t="shared" si="128"/>
        <v>7.8602072183803759E-2</v>
      </c>
      <c r="F1042" s="60">
        <v>228416</v>
      </c>
      <c r="G1042" s="60">
        <f t="shared" si="129"/>
        <v>17953.97091993572</v>
      </c>
      <c r="H1042" s="61">
        <v>0.69469999999999998</v>
      </c>
      <c r="I1042" s="62">
        <f t="shared" si="130"/>
        <v>12472.623598079344</v>
      </c>
      <c r="J1042" s="62">
        <v>135696.9487347634</v>
      </c>
      <c r="K1042" s="63">
        <f t="shared" si="131"/>
        <v>9.1915284126680263E-2</v>
      </c>
      <c r="L1042" s="61">
        <v>0.63241364965258429</v>
      </c>
      <c r="M1042" s="60">
        <f t="shared" si="132"/>
        <v>144453.39619904468</v>
      </c>
      <c r="N1042" s="60">
        <f t="shared" si="133"/>
        <v>13277.474954699106</v>
      </c>
      <c r="O1042" s="61">
        <f t="shared" si="134"/>
        <v>0.7395285986542437</v>
      </c>
      <c r="P1042" s="56">
        <f t="shared" si="135"/>
        <v>4.4828598654243712E-2</v>
      </c>
    </row>
    <row r="1043" spans="1:16">
      <c r="A1043" s="56" t="s">
        <v>239</v>
      </c>
      <c r="B1043" s="57" t="s">
        <v>835</v>
      </c>
      <c r="C1043" s="58">
        <v>19652</v>
      </c>
      <c r="D1043" s="59">
        <v>207221</v>
      </c>
      <c r="E1043" s="56">
        <f t="shared" si="128"/>
        <v>9.4835948094063829E-2</v>
      </c>
      <c r="F1043" s="60">
        <v>228416</v>
      </c>
      <c r="G1043" s="60">
        <f t="shared" si="129"/>
        <v>21662.047919853685</v>
      </c>
      <c r="H1043" s="61">
        <v>0.46890000000000004</v>
      </c>
      <c r="I1043" s="62">
        <f t="shared" si="130"/>
        <v>10157.334269619394</v>
      </c>
      <c r="J1043" s="62">
        <v>135696.9487347634</v>
      </c>
      <c r="K1043" s="63">
        <f t="shared" si="131"/>
        <v>7.4853077864507997E-2</v>
      </c>
      <c r="L1043" s="61">
        <v>0.63241364965258429</v>
      </c>
      <c r="M1043" s="60">
        <f t="shared" si="132"/>
        <v>144453.39619904468</v>
      </c>
      <c r="N1043" s="60">
        <f t="shared" si="133"/>
        <v>10812.781313479716</v>
      </c>
      <c r="O1043" s="61">
        <f t="shared" si="134"/>
        <v>0.49915785217932201</v>
      </c>
      <c r="P1043" s="56">
        <f t="shared" si="135"/>
        <v>3.0257852179321976E-2</v>
      </c>
    </row>
    <row r="1044" spans="1:16">
      <c r="A1044" s="56" t="s">
        <v>239</v>
      </c>
      <c r="B1044" s="57" t="s">
        <v>2290</v>
      </c>
      <c r="C1044" s="58">
        <v>4326</v>
      </c>
      <c r="D1044" s="59">
        <v>207221</v>
      </c>
      <c r="E1044" s="56">
        <f t="shared" si="128"/>
        <v>2.0876262540958687E-2</v>
      </c>
      <c r="F1044" s="60">
        <v>228416</v>
      </c>
      <c r="G1044" s="60">
        <f t="shared" si="129"/>
        <v>4768.4723845556191</v>
      </c>
      <c r="H1044" s="61">
        <v>0.75719999999999998</v>
      </c>
      <c r="I1044" s="62">
        <f t="shared" si="130"/>
        <v>3610.6872895855149</v>
      </c>
      <c r="J1044" s="62">
        <v>135696.9487347634</v>
      </c>
      <c r="K1044" s="63">
        <f t="shared" si="131"/>
        <v>2.6608463368200365E-2</v>
      </c>
      <c r="L1044" s="61">
        <v>0.63241364965258429</v>
      </c>
      <c r="M1044" s="60">
        <f t="shared" si="132"/>
        <v>144453.39619904468</v>
      </c>
      <c r="N1044" s="60">
        <f t="shared" si="133"/>
        <v>3843.6829011744144</v>
      </c>
      <c r="O1044" s="61">
        <f t="shared" si="134"/>
        <v>0.80606168835611547</v>
      </c>
      <c r="P1044" s="56">
        <f t="shared" si="135"/>
        <v>4.8861688356115485E-2</v>
      </c>
    </row>
    <row r="1045" spans="1:16">
      <c r="A1045" s="56" t="s">
        <v>239</v>
      </c>
      <c r="B1045" s="57" t="s">
        <v>241</v>
      </c>
      <c r="C1045" s="58">
        <v>63093</v>
      </c>
      <c r="D1045" s="59">
        <v>207221</v>
      </c>
      <c r="E1045" s="56">
        <f t="shared" si="128"/>
        <v>0.30447203710048693</v>
      </c>
      <c r="F1045" s="60">
        <v>228416</v>
      </c>
      <c r="G1045" s="60">
        <f t="shared" si="129"/>
        <v>69546.284826344825</v>
      </c>
      <c r="H1045" s="61">
        <v>0.60970000000000002</v>
      </c>
      <c r="I1045" s="62">
        <f t="shared" si="130"/>
        <v>42402.369858622442</v>
      </c>
      <c r="J1045" s="62">
        <v>135696.9487347634</v>
      </c>
      <c r="K1045" s="63">
        <f t="shared" si="131"/>
        <v>0.31247843266913217</v>
      </c>
      <c r="L1045" s="61">
        <v>0.63241364965258429</v>
      </c>
      <c r="M1045" s="60">
        <f t="shared" si="132"/>
        <v>144453.39619904468</v>
      </c>
      <c r="N1045" s="60">
        <f t="shared" si="133"/>
        <v>45138.570838010659</v>
      </c>
      <c r="O1045" s="61">
        <f t="shared" si="134"/>
        <v>0.64904359665969846</v>
      </c>
      <c r="P1045" s="56">
        <f t="shared" si="135"/>
        <v>3.9343596659698443E-2</v>
      </c>
    </row>
    <row r="1046" spans="1:16">
      <c r="A1046" s="56" t="s">
        <v>239</v>
      </c>
      <c r="B1046" s="57" t="s">
        <v>731</v>
      </c>
      <c r="C1046" s="58">
        <v>8317</v>
      </c>
      <c r="D1046" s="59">
        <v>207221</v>
      </c>
      <c r="E1046" s="56">
        <f t="shared" si="128"/>
        <v>4.0135893562911092E-2</v>
      </c>
      <c r="F1046" s="60">
        <v>228416</v>
      </c>
      <c r="G1046" s="60">
        <f t="shared" si="129"/>
        <v>9167.6802640659007</v>
      </c>
      <c r="H1046" s="61">
        <v>0.57409999999999994</v>
      </c>
      <c r="I1046" s="62">
        <f t="shared" si="130"/>
        <v>5263.1652396002328</v>
      </c>
      <c r="J1046" s="62">
        <v>135696.9487347634</v>
      </c>
      <c r="K1046" s="63">
        <f t="shared" si="131"/>
        <v>3.8786172339716679E-2</v>
      </c>
      <c r="L1046" s="61">
        <v>0.63241364965258429</v>
      </c>
      <c r="M1046" s="60">
        <f t="shared" si="132"/>
        <v>144453.39619904468</v>
      </c>
      <c r="N1046" s="60">
        <f t="shared" si="133"/>
        <v>5602.7943200335212</v>
      </c>
      <c r="O1046" s="61">
        <f t="shared" si="134"/>
        <v>0.6111463487655121</v>
      </c>
      <c r="P1046" s="56">
        <f t="shared" si="135"/>
        <v>3.704634876551216E-2</v>
      </c>
    </row>
    <row r="1047" spans="1:16">
      <c r="A1047" s="56" t="s">
        <v>198</v>
      </c>
      <c r="B1047" s="57" t="s">
        <v>343</v>
      </c>
      <c r="C1047" s="58">
        <v>93883</v>
      </c>
      <c r="D1047" s="59">
        <v>1459448</v>
      </c>
      <c r="E1047" s="56">
        <f t="shared" si="128"/>
        <v>6.4327745832670979E-2</v>
      </c>
      <c r="F1047" s="60">
        <v>1752602</v>
      </c>
      <c r="G1047" s="60">
        <f t="shared" si="129"/>
        <v>112740.93600183082</v>
      </c>
      <c r="H1047" s="61">
        <v>0.44439999999999996</v>
      </c>
      <c r="I1047" s="62">
        <f t="shared" si="130"/>
        <v>50102.071959213616</v>
      </c>
      <c r="J1047" s="62">
        <v>450494.42009752861</v>
      </c>
      <c r="K1047" s="63">
        <f t="shared" si="131"/>
        <v>0.11121574368971518</v>
      </c>
      <c r="L1047" s="61">
        <v>0.3194289193013517</v>
      </c>
      <c r="M1047" s="60">
        <f t="shared" si="132"/>
        <v>559831.76282538765</v>
      </c>
      <c r="N1047" s="60">
        <f t="shared" si="133"/>
        <v>62262.105843749734</v>
      </c>
      <c r="O1047" s="61">
        <f t="shared" si="134"/>
        <v>0.55225819521969066</v>
      </c>
      <c r="P1047" s="56">
        <f t="shared" si="135"/>
        <v>0.1078581952196907</v>
      </c>
    </row>
    <row r="1048" spans="1:16">
      <c r="A1048" s="56" t="s">
        <v>198</v>
      </c>
      <c r="B1048" s="57" t="s">
        <v>1708</v>
      </c>
      <c r="C1048" s="58">
        <v>19248</v>
      </c>
      <c r="D1048" s="59">
        <v>1459448</v>
      </c>
      <c r="E1048" s="56">
        <f t="shared" si="128"/>
        <v>1.3188547998969473E-2</v>
      </c>
      <c r="F1048" s="60">
        <v>1752602</v>
      </c>
      <c r="G1048" s="60">
        <f t="shared" si="129"/>
        <v>23114.275600089895</v>
      </c>
      <c r="H1048" s="61">
        <v>0.1195</v>
      </c>
      <c r="I1048" s="62">
        <f t="shared" si="130"/>
        <v>2762.1559342107425</v>
      </c>
      <c r="J1048" s="62">
        <v>450494.42009752861</v>
      </c>
      <c r="K1048" s="63">
        <f t="shared" si="131"/>
        <v>6.1313876731542132E-3</v>
      </c>
      <c r="L1048" s="61">
        <v>0.3194289193013517</v>
      </c>
      <c r="M1048" s="60">
        <f t="shared" si="132"/>
        <v>559831.76282538765</v>
      </c>
      <c r="N1048" s="60">
        <f t="shared" si="133"/>
        <v>3432.545569627775</v>
      </c>
      <c r="O1048" s="61">
        <f t="shared" si="134"/>
        <v>0.14850327256695101</v>
      </c>
      <c r="P1048" s="56">
        <f t="shared" si="135"/>
        <v>2.9003272566951011E-2</v>
      </c>
    </row>
    <row r="1049" spans="1:16">
      <c r="A1049" s="56" t="s">
        <v>198</v>
      </c>
      <c r="B1049" s="57" t="s">
        <v>840</v>
      </c>
      <c r="C1049" s="58">
        <v>64883</v>
      </c>
      <c r="D1049" s="59">
        <v>1459448</v>
      </c>
      <c r="E1049" s="56">
        <f t="shared" si="128"/>
        <v>4.4457219441871171E-2</v>
      </c>
      <c r="F1049" s="60">
        <v>1752602</v>
      </c>
      <c r="G1049" s="60">
        <f t="shared" si="129"/>
        <v>77915.811708262292</v>
      </c>
      <c r="H1049" s="61">
        <v>0.22500000000000001</v>
      </c>
      <c r="I1049" s="62">
        <f t="shared" si="130"/>
        <v>17531.057634359015</v>
      </c>
      <c r="J1049" s="62">
        <v>450494.42009752861</v>
      </c>
      <c r="K1049" s="63">
        <f t="shared" si="131"/>
        <v>3.8915149338728049E-2</v>
      </c>
      <c r="L1049" s="61">
        <v>0.3194289193013517</v>
      </c>
      <c r="M1049" s="60">
        <f t="shared" si="132"/>
        <v>559831.76282538765</v>
      </c>
      <c r="N1049" s="60">
        <f t="shared" si="133"/>
        <v>21785.936654913341</v>
      </c>
      <c r="O1049" s="61">
        <f t="shared" si="134"/>
        <v>0.2796086721971881</v>
      </c>
      <c r="P1049" s="56">
        <f t="shared" si="135"/>
        <v>5.4608672197188096E-2</v>
      </c>
    </row>
    <row r="1050" spans="1:16">
      <c r="A1050" s="56" t="s">
        <v>198</v>
      </c>
      <c r="B1050" s="57" t="s">
        <v>725</v>
      </c>
      <c r="C1050" s="58">
        <v>42011</v>
      </c>
      <c r="D1050" s="59">
        <v>1459448</v>
      </c>
      <c r="E1050" s="56">
        <f t="shared" si="128"/>
        <v>2.8785540834616923E-2</v>
      </c>
      <c r="F1050" s="60">
        <v>1752602</v>
      </c>
      <c r="G1050" s="60">
        <f t="shared" si="129"/>
        <v>50449.596437831286</v>
      </c>
      <c r="H1050" s="61">
        <v>0.20550000000000002</v>
      </c>
      <c r="I1050" s="62">
        <f t="shared" si="130"/>
        <v>10367.39206797433</v>
      </c>
      <c r="J1050" s="62">
        <v>450494.42009752861</v>
      </c>
      <c r="K1050" s="63">
        <f t="shared" si="131"/>
        <v>2.3013363996228563E-2</v>
      </c>
      <c r="L1050" s="61">
        <v>0.3194289193013517</v>
      </c>
      <c r="M1050" s="60">
        <f t="shared" si="132"/>
        <v>559831.76282538765</v>
      </c>
      <c r="N1050" s="60">
        <f t="shared" si="133"/>
        <v>12883.612134550944</v>
      </c>
      <c r="O1050" s="61">
        <f t="shared" si="134"/>
        <v>0.25537592060676512</v>
      </c>
      <c r="P1050" s="56">
        <f t="shared" si="135"/>
        <v>4.9875920606765101E-2</v>
      </c>
    </row>
    <row r="1051" spans="1:16">
      <c r="A1051" s="56" t="s">
        <v>198</v>
      </c>
      <c r="B1051" s="57" t="s">
        <v>928</v>
      </c>
      <c r="C1051" s="58">
        <v>56447</v>
      </c>
      <c r="D1051" s="59">
        <v>1459448</v>
      </c>
      <c r="E1051" s="56">
        <f t="shared" si="128"/>
        <v>3.867695183384403E-2</v>
      </c>
      <c r="F1051" s="60">
        <v>1752602</v>
      </c>
      <c r="G1051" s="60">
        <f t="shared" si="129"/>
        <v>67785.303137898707</v>
      </c>
      <c r="H1051" s="61">
        <v>0.14960000000000001</v>
      </c>
      <c r="I1051" s="62">
        <f t="shared" si="130"/>
        <v>10140.681349429648</v>
      </c>
      <c r="J1051" s="62">
        <v>450494.42009752861</v>
      </c>
      <c r="K1051" s="63">
        <f t="shared" si="131"/>
        <v>2.2510115324478976E-2</v>
      </c>
      <c r="L1051" s="61">
        <v>0.3194289193013517</v>
      </c>
      <c r="M1051" s="60">
        <f t="shared" si="132"/>
        <v>559831.76282538765</v>
      </c>
      <c r="N1051" s="60">
        <f t="shared" si="133"/>
        <v>12601.877543505838</v>
      </c>
      <c r="O1051" s="61">
        <f t="shared" si="134"/>
        <v>0.18590869938088597</v>
      </c>
      <c r="P1051" s="56">
        <f t="shared" si="135"/>
        <v>3.6308699380885961E-2</v>
      </c>
    </row>
    <row r="1052" spans="1:16">
      <c r="A1052" s="56" t="s">
        <v>198</v>
      </c>
      <c r="B1052" s="57" t="s">
        <v>528</v>
      </c>
      <c r="C1052" s="58">
        <v>99678</v>
      </c>
      <c r="D1052" s="59">
        <v>1459448</v>
      </c>
      <c r="E1052" s="56">
        <f t="shared" si="128"/>
        <v>6.8298425158004938E-2</v>
      </c>
      <c r="F1052" s="60">
        <v>1752602</v>
      </c>
      <c r="G1052" s="60">
        <f t="shared" si="129"/>
        <v>119699.95652876978</v>
      </c>
      <c r="H1052" s="61">
        <v>0.20049999999999998</v>
      </c>
      <c r="I1052" s="62">
        <f t="shared" si="130"/>
        <v>23999.841284018337</v>
      </c>
      <c r="J1052" s="62">
        <v>450494.42009752861</v>
      </c>
      <c r="K1052" s="63">
        <f t="shared" si="131"/>
        <v>5.3274447392317431E-2</v>
      </c>
      <c r="L1052" s="61">
        <v>0.3194289193013517</v>
      </c>
      <c r="M1052" s="60">
        <f t="shared" si="132"/>
        <v>559831.76282538765</v>
      </c>
      <c r="N1052" s="60">
        <f t="shared" si="133"/>
        <v>29824.727797189444</v>
      </c>
      <c r="O1052" s="61">
        <f t="shared" si="134"/>
        <v>0.24916239455793868</v>
      </c>
      <c r="P1052" s="56">
        <f t="shared" si="135"/>
        <v>4.8662394557938693E-2</v>
      </c>
    </row>
    <row r="1053" spans="1:16">
      <c r="A1053" s="56" t="s">
        <v>198</v>
      </c>
      <c r="B1053" s="57" t="s">
        <v>741</v>
      </c>
      <c r="C1053" s="58">
        <v>82945</v>
      </c>
      <c r="D1053" s="59">
        <v>1459448</v>
      </c>
      <c r="E1053" s="56">
        <f t="shared" si="128"/>
        <v>5.6833131430513453E-2</v>
      </c>
      <c r="F1053" s="60">
        <v>1752602</v>
      </c>
      <c r="G1053" s="60">
        <f t="shared" si="129"/>
        <v>99605.859811380738</v>
      </c>
      <c r="H1053" s="61">
        <v>0.2009</v>
      </c>
      <c r="I1053" s="62">
        <f t="shared" si="130"/>
        <v>20010.817236106392</v>
      </c>
      <c r="J1053" s="62">
        <v>450494.42009752861</v>
      </c>
      <c r="K1053" s="63">
        <f t="shared" si="131"/>
        <v>4.4419678343128426E-2</v>
      </c>
      <c r="L1053" s="61">
        <v>0.3194289193013517</v>
      </c>
      <c r="M1053" s="60">
        <f t="shared" si="132"/>
        <v>559831.76282538765</v>
      </c>
      <c r="N1053" s="60">
        <f t="shared" si="133"/>
        <v>24867.546830970281</v>
      </c>
      <c r="O1053" s="61">
        <f t="shared" si="134"/>
        <v>0.24965947664184485</v>
      </c>
      <c r="P1053" s="56">
        <f t="shared" si="135"/>
        <v>4.8759476641844851E-2</v>
      </c>
    </row>
    <row r="1054" spans="1:16">
      <c r="A1054" s="56" t="s">
        <v>198</v>
      </c>
      <c r="B1054" s="57" t="s">
        <v>987</v>
      </c>
      <c r="C1054" s="58">
        <v>55364</v>
      </c>
      <c r="D1054" s="59">
        <v>1459448</v>
      </c>
      <c r="E1054" s="56">
        <f t="shared" si="128"/>
        <v>3.7934890451732435E-2</v>
      </c>
      <c r="F1054" s="60">
        <v>1752602</v>
      </c>
      <c r="G1054" s="60">
        <f t="shared" si="129"/>
        <v>66484.764875487162</v>
      </c>
      <c r="H1054" s="61">
        <v>0.1116</v>
      </c>
      <c r="I1054" s="62">
        <f t="shared" si="130"/>
        <v>7419.6997601043677</v>
      </c>
      <c r="J1054" s="62">
        <v>450494.42009752861</v>
      </c>
      <c r="K1054" s="63">
        <f t="shared" si="131"/>
        <v>1.6470125775360455E-2</v>
      </c>
      <c r="L1054" s="61">
        <v>0.3194289193013517</v>
      </c>
      <c r="M1054" s="60">
        <f t="shared" si="132"/>
        <v>559831.76282538765</v>
      </c>
      <c r="N1054" s="60">
        <f t="shared" si="133"/>
        <v>9220.4995467758981</v>
      </c>
      <c r="O1054" s="61">
        <f t="shared" si="134"/>
        <v>0.1386859014098053</v>
      </c>
      <c r="P1054" s="56">
        <f t="shared" si="135"/>
        <v>2.7085901409805296E-2</v>
      </c>
    </row>
    <row r="1055" spans="1:16">
      <c r="A1055" s="56" t="s">
        <v>198</v>
      </c>
      <c r="B1055" s="57" t="s">
        <v>255</v>
      </c>
      <c r="C1055" s="58">
        <v>222797</v>
      </c>
      <c r="D1055" s="59">
        <v>1459448</v>
      </c>
      <c r="E1055" s="56">
        <f t="shared" si="128"/>
        <v>0.15265840235486294</v>
      </c>
      <c r="F1055" s="60">
        <v>1752602</v>
      </c>
      <c r="G1055" s="60">
        <f t="shared" si="129"/>
        <v>267549.42128393753</v>
      </c>
      <c r="H1055" s="61">
        <v>0.2727</v>
      </c>
      <c r="I1055" s="62">
        <f t="shared" si="130"/>
        <v>72960.727184129762</v>
      </c>
      <c r="J1055" s="62">
        <v>450494.42009752861</v>
      </c>
      <c r="K1055" s="63">
        <f t="shared" si="131"/>
        <v>0.16195700530171789</v>
      </c>
      <c r="L1055" s="61">
        <v>0.3194289193013517</v>
      </c>
      <c r="M1055" s="60">
        <f t="shared" si="132"/>
        <v>559831.76282538765</v>
      </c>
      <c r="N1055" s="60">
        <f t="shared" si="133"/>
        <v>90668.675779981379</v>
      </c>
      <c r="O1055" s="61">
        <f t="shared" si="134"/>
        <v>0.338885710702992</v>
      </c>
      <c r="P1055" s="56">
        <f t="shared" si="135"/>
        <v>6.6185710702992007E-2</v>
      </c>
    </row>
    <row r="1056" spans="1:16">
      <c r="A1056" s="56" t="s">
        <v>198</v>
      </c>
      <c r="B1056" s="57" t="s">
        <v>200</v>
      </c>
      <c r="C1056" s="58">
        <v>152379</v>
      </c>
      <c r="D1056" s="59">
        <v>1459448</v>
      </c>
      <c r="E1056" s="56">
        <f t="shared" si="128"/>
        <v>0.1044086531346098</v>
      </c>
      <c r="F1056" s="60">
        <v>1752602</v>
      </c>
      <c r="G1056" s="60">
        <f t="shared" si="129"/>
        <v>182986.81430102341</v>
      </c>
      <c r="H1056" s="61">
        <v>0.46939999999999998</v>
      </c>
      <c r="I1056" s="62">
        <f t="shared" si="130"/>
        <v>85894.01063290039</v>
      </c>
      <c r="J1056" s="62">
        <v>450494.42009752861</v>
      </c>
      <c r="K1056" s="63">
        <f t="shared" si="131"/>
        <v>0.1906660921888999</v>
      </c>
      <c r="L1056" s="61">
        <v>0.3194289193013517</v>
      </c>
      <c r="M1056" s="60">
        <f t="shared" si="132"/>
        <v>559831.76282538765</v>
      </c>
      <c r="N1056" s="60">
        <f t="shared" si="133"/>
        <v>106740.93450113971</v>
      </c>
      <c r="O1056" s="61">
        <f t="shared" si="134"/>
        <v>0.58332582546382272</v>
      </c>
      <c r="P1056" s="56">
        <f t="shared" si="135"/>
        <v>0.11392582546382274</v>
      </c>
    </row>
    <row r="1057" spans="1:16">
      <c r="A1057" s="56" t="s">
        <v>198</v>
      </c>
      <c r="B1057" s="57" t="s">
        <v>1231</v>
      </c>
      <c r="C1057" s="58">
        <v>72676</v>
      </c>
      <c r="D1057" s="59">
        <v>1459448</v>
      </c>
      <c r="E1057" s="56">
        <f t="shared" si="128"/>
        <v>4.9796909516474724E-2</v>
      </c>
      <c r="F1057" s="60">
        <v>1752602</v>
      </c>
      <c r="G1057" s="60">
        <f t="shared" si="129"/>
        <v>87274.163212392639</v>
      </c>
      <c r="H1057" s="61">
        <v>8.3500000000000005E-2</v>
      </c>
      <c r="I1057" s="62">
        <f t="shared" si="130"/>
        <v>7287.3926282347857</v>
      </c>
      <c r="J1057" s="62">
        <v>450494.42009752861</v>
      </c>
      <c r="K1057" s="63">
        <f t="shared" si="131"/>
        <v>1.6176432610768232E-2</v>
      </c>
      <c r="L1057" s="61">
        <v>0.3194289193013517</v>
      </c>
      <c r="M1057" s="60">
        <f t="shared" si="132"/>
        <v>559831.76282538765</v>
      </c>
      <c r="N1057" s="60">
        <f t="shared" si="133"/>
        <v>9056.080784712467</v>
      </c>
      <c r="O1057" s="61">
        <f t="shared" si="134"/>
        <v>0.10376588501540092</v>
      </c>
      <c r="P1057" s="56">
        <f t="shared" si="135"/>
        <v>2.0265885015400914E-2</v>
      </c>
    </row>
    <row r="1058" spans="1:16">
      <c r="A1058" s="56" t="s">
        <v>198</v>
      </c>
      <c r="B1058" s="57" t="s">
        <v>619</v>
      </c>
      <c r="C1058" s="58">
        <v>73600</v>
      </c>
      <c r="D1058" s="59">
        <v>1459448</v>
      </c>
      <c r="E1058" s="56">
        <f t="shared" si="128"/>
        <v>5.0430025598719515E-2</v>
      </c>
      <c r="F1058" s="60">
        <v>1752602</v>
      </c>
      <c r="G1058" s="60">
        <f t="shared" si="129"/>
        <v>88383.763724367018</v>
      </c>
      <c r="H1058" s="61">
        <v>0.2903</v>
      </c>
      <c r="I1058" s="62">
        <f t="shared" si="130"/>
        <v>25657.806609183746</v>
      </c>
      <c r="J1058" s="62">
        <v>450494.42009752861</v>
      </c>
      <c r="K1058" s="63">
        <f t="shared" si="131"/>
        <v>5.6954771168151265E-2</v>
      </c>
      <c r="L1058" s="61">
        <v>0.3194289193013517</v>
      </c>
      <c r="M1058" s="60">
        <f t="shared" si="132"/>
        <v>559831.76282538765</v>
      </c>
      <c r="N1058" s="60">
        <f t="shared" si="133"/>
        <v>31885.089944382686</v>
      </c>
      <c r="O1058" s="61">
        <f t="shared" si="134"/>
        <v>0.36075732239486091</v>
      </c>
      <c r="P1058" s="56">
        <f t="shared" si="135"/>
        <v>7.0457322394860911E-2</v>
      </c>
    </row>
    <row r="1059" spans="1:16">
      <c r="A1059" s="56" t="s">
        <v>198</v>
      </c>
      <c r="B1059" s="57" t="s">
        <v>924</v>
      </c>
      <c r="C1059" s="58">
        <v>84895</v>
      </c>
      <c r="D1059" s="59">
        <v>1459448</v>
      </c>
      <c r="E1059" s="56">
        <f t="shared" si="128"/>
        <v>5.816925303265344E-2</v>
      </c>
      <c r="F1059" s="60">
        <v>1752602</v>
      </c>
      <c r="G1059" s="60">
        <f t="shared" si="129"/>
        <v>101947.54920353448</v>
      </c>
      <c r="H1059" s="61">
        <v>0.20649999999999999</v>
      </c>
      <c r="I1059" s="62">
        <f t="shared" si="130"/>
        <v>21052.168910529868</v>
      </c>
      <c r="J1059" s="62">
        <v>450494.42009752861</v>
      </c>
      <c r="K1059" s="63">
        <f t="shared" si="131"/>
        <v>4.6731253421456884E-2</v>
      </c>
      <c r="L1059" s="61">
        <v>0.3194289193013517</v>
      </c>
      <c r="M1059" s="60">
        <f t="shared" si="132"/>
        <v>559831.76282538765</v>
      </c>
      <c r="N1059" s="60">
        <f t="shared" si="133"/>
        <v>26161.639981974135</v>
      </c>
      <c r="O1059" s="61">
        <f t="shared" si="134"/>
        <v>0.25661862581653039</v>
      </c>
      <c r="P1059" s="56">
        <f t="shared" si="135"/>
        <v>5.0118625816530399E-2</v>
      </c>
    </row>
    <row r="1060" spans="1:16">
      <c r="A1060" s="56" t="s">
        <v>198</v>
      </c>
      <c r="B1060" s="57" t="s">
        <v>1710</v>
      </c>
      <c r="C1060" s="58">
        <v>80556</v>
      </c>
      <c r="D1060" s="59">
        <v>1459448</v>
      </c>
      <c r="E1060" s="56">
        <f t="shared" si="128"/>
        <v>5.519621117025067E-2</v>
      </c>
      <c r="F1060" s="60">
        <v>1752602</v>
      </c>
      <c r="G1060" s="60">
        <f t="shared" si="129"/>
        <v>96736.990089403669</v>
      </c>
      <c r="H1060" s="61">
        <v>5.9900000000000002E-2</v>
      </c>
      <c r="I1060" s="62">
        <f t="shared" si="130"/>
        <v>5794.5457063552803</v>
      </c>
      <c r="J1060" s="62">
        <v>450494.42009752861</v>
      </c>
      <c r="K1060" s="63">
        <f t="shared" si="131"/>
        <v>1.2862635912562037E-2</v>
      </c>
      <c r="L1060" s="61">
        <v>0.3194289193013517</v>
      </c>
      <c r="M1060" s="60">
        <f t="shared" si="132"/>
        <v>559831.76282538765</v>
      </c>
      <c r="N1060" s="60">
        <f t="shared" si="133"/>
        <v>7200.9121375107443</v>
      </c>
      <c r="O1060" s="61">
        <f t="shared" si="134"/>
        <v>7.4438042064940313E-2</v>
      </c>
      <c r="P1060" s="56">
        <f t="shared" si="135"/>
        <v>1.4538042064940311E-2</v>
      </c>
    </row>
    <row r="1061" spans="1:16">
      <c r="A1061" s="56" t="s">
        <v>198</v>
      </c>
      <c r="B1061" s="57" t="s">
        <v>1061</v>
      </c>
      <c r="C1061" s="58">
        <v>71484</v>
      </c>
      <c r="D1061" s="59">
        <v>1459448</v>
      </c>
      <c r="E1061" s="56">
        <f t="shared" si="128"/>
        <v>4.8980162362756333E-2</v>
      </c>
      <c r="F1061" s="60">
        <v>1752602</v>
      </c>
      <c r="G1061" s="60">
        <f t="shared" si="129"/>
        <v>85842.730517291478</v>
      </c>
      <c r="H1061" s="61">
        <v>8.1200000000000008E-2</v>
      </c>
      <c r="I1061" s="62">
        <f t="shared" si="130"/>
        <v>6970.4297180040685</v>
      </c>
      <c r="J1061" s="62">
        <v>450494.42009752861</v>
      </c>
      <c r="K1061" s="63">
        <f t="shared" si="131"/>
        <v>1.547284362921748E-2</v>
      </c>
      <c r="L1061" s="61">
        <v>0.3194289193013517</v>
      </c>
      <c r="M1061" s="60">
        <f t="shared" si="132"/>
        <v>559831.76282538765</v>
      </c>
      <c r="N1061" s="60">
        <f t="shared" si="133"/>
        <v>8662.189324866391</v>
      </c>
      <c r="O1061" s="61">
        <f t="shared" si="134"/>
        <v>0.10090766303294078</v>
      </c>
      <c r="P1061" s="56">
        <f t="shared" si="135"/>
        <v>1.9707663032940775E-2</v>
      </c>
    </row>
    <row r="1062" spans="1:16">
      <c r="A1062" s="56" t="s">
        <v>198</v>
      </c>
      <c r="B1062" s="57" t="s">
        <v>1269</v>
      </c>
      <c r="C1062" s="58">
        <v>31895</v>
      </c>
      <c r="D1062" s="59">
        <v>1459448</v>
      </c>
      <c r="E1062" s="56">
        <f t="shared" si="128"/>
        <v>2.1854153077053792E-2</v>
      </c>
      <c r="F1062" s="60">
        <v>1752602</v>
      </c>
      <c r="G1062" s="60">
        <f t="shared" si="129"/>
        <v>38301.632391150626</v>
      </c>
      <c r="H1062" s="61">
        <v>0.14800000000000002</v>
      </c>
      <c r="I1062" s="62">
        <f t="shared" si="130"/>
        <v>5668.6415938902937</v>
      </c>
      <c r="J1062" s="62">
        <v>450494.42009752861</v>
      </c>
      <c r="K1062" s="63">
        <f t="shared" si="131"/>
        <v>1.2583156063649081E-2</v>
      </c>
      <c r="L1062" s="61">
        <v>0.3194289193013517</v>
      </c>
      <c r="M1062" s="60">
        <f t="shared" si="132"/>
        <v>559831.76282538765</v>
      </c>
      <c r="N1062" s="60">
        <f t="shared" si="133"/>
        <v>7044.4504410196305</v>
      </c>
      <c r="O1062" s="61">
        <f t="shared" si="134"/>
        <v>0.18392037104526152</v>
      </c>
      <c r="P1062" s="56">
        <f t="shared" si="135"/>
        <v>3.5920371045261495E-2</v>
      </c>
    </row>
    <row r="1063" spans="1:16">
      <c r="A1063" s="56" t="s">
        <v>198</v>
      </c>
      <c r="B1063" s="57" t="s">
        <v>376</v>
      </c>
      <c r="C1063" s="58">
        <v>116724</v>
      </c>
      <c r="D1063" s="59">
        <v>1459448</v>
      </c>
      <c r="E1063" s="56">
        <f t="shared" si="128"/>
        <v>7.9978183532404032E-2</v>
      </c>
      <c r="F1063" s="60">
        <v>1752602</v>
      </c>
      <c r="G1063" s="60">
        <f t="shared" si="129"/>
        <v>140169.92441525837</v>
      </c>
      <c r="H1063" s="61">
        <v>0.3503</v>
      </c>
      <c r="I1063" s="62">
        <f t="shared" si="130"/>
        <v>49101.524522665008</v>
      </c>
      <c r="J1063" s="62">
        <v>450494.42009752861</v>
      </c>
      <c r="K1063" s="63">
        <f t="shared" si="131"/>
        <v>0.10899474517805327</v>
      </c>
      <c r="L1063" s="61">
        <v>0.3194289193013517</v>
      </c>
      <c r="M1063" s="60">
        <f t="shared" si="132"/>
        <v>559831.76282538765</v>
      </c>
      <c r="N1063" s="60">
        <f t="shared" si="133"/>
        <v>61018.720331733479</v>
      </c>
      <c r="O1063" s="61">
        <f t="shared" si="134"/>
        <v>0.43531963498077775</v>
      </c>
      <c r="P1063" s="56">
        <f t="shared" si="135"/>
        <v>8.5019634980777747E-2</v>
      </c>
    </row>
    <row r="1064" spans="1:16">
      <c r="A1064" s="56" t="s">
        <v>198</v>
      </c>
      <c r="B1064" s="57" t="s">
        <v>391</v>
      </c>
      <c r="C1064" s="58">
        <v>37983</v>
      </c>
      <c r="D1064" s="59">
        <v>1459448</v>
      </c>
      <c r="E1064" s="56">
        <f t="shared" si="128"/>
        <v>2.6025593237991348E-2</v>
      </c>
      <c r="F1064" s="60">
        <v>1752602</v>
      </c>
      <c r="G1064" s="60">
        <f t="shared" si="129"/>
        <v>45612.506760090117</v>
      </c>
      <c r="H1064" s="61">
        <v>0.6089</v>
      </c>
      <c r="I1064" s="62">
        <f t="shared" si="130"/>
        <v>27773.45536621887</v>
      </c>
      <c r="J1064" s="62">
        <v>450494.42009752861</v>
      </c>
      <c r="K1064" s="63">
        <f t="shared" si="131"/>
        <v>6.165105299241249E-2</v>
      </c>
      <c r="L1064" s="61">
        <v>0.3194289193013517</v>
      </c>
      <c r="M1064" s="60">
        <f t="shared" si="132"/>
        <v>559831.76282538765</v>
      </c>
      <c r="N1064" s="60">
        <f t="shared" si="133"/>
        <v>34514.217676783672</v>
      </c>
      <c r="O1064" s="61">
        <f t="shared" si="134"/>
        <v>0.7566832022260791</v>
      </c>
      <c r="P1064" s="56">
        <f t="shared" si="135"/>
        <v>0.1477832022260791</v>
      </c>
    </row>
    <row r="1065" spans="1:16">
      <c r="A1065" s="56" t="s">
        <v>513</v>
      </c>
      <c r="B1065" s="57" t="s">
        <v>514</v>
      </c>
      <c r="C1065" s="58">
        <v>39152</v>
      </c>
      <c r="D1065" s="59">
        <v>82485</v>
      </c>
      <c r="E1065" s="56">
        <f t="shared" si="128"/>
        <v>0.47465599806025338</v>
      </c>
      <c r="F1065" s="60">
        <v>112157</v>
      </c>
      <c r="G1065" s="60">
        <f t="shared" si="129"/>
        <v>53235.992774443839</v>
      </c>
      <c r="H1065" s="61">
        <v>0.24760000000000001</v>
      </c>
      <c r="I1065" s="62">
        <f t="shared" si="130"/>
        <v>13181.231810952295</v>
      </c>
      <c r="J1065" s="62">
        <v>40918.376118231194</v>
      </c>
      <c r="K1065" s="63">
        <f t="shared" si="131"/>
        <v>0.32213477320961897</v>
      </c>
      <c r="L1065" s="61">
        <v>0.48195191561939321</v>
      </c>
      <c r="M1065" s="60">
        <f t="shared" si="132"/>
        <v>54054.281000124283</v>
      </c>
      <c r="N1065" s="60">
        <f t="shared" si="133"/>
        <v>17412.763550984051</v>
      </c>
      <c r="O1065" s="61">
        <f t="shared" si="134"/>
        <v>0.32708629337975115</v>
      </c>
      <c r="P1065" s="56">
        <f t="shared" si="135"/>
        <v>7.9486293379751133E-2</v>
      </c>
    </row>
    <row r="1066" spans="1:16">
      <c r="A1066" s="56" t="s">
        <v>513</v>
      </c>
      <c r="B1066" s="57" t="s">
        <v>2256</v>
      </c>
      <c r="C1066" s="58">
        <v>8012</v>
      </c>
      <c r="D1066" s="59">
        <v>82485</v>
      </c>
      <c r="E1066" s="56">
        <f t="shared" si="128"/>
        <v>9.7132812026429052E-2</v>
      </c>
      <c r="F1066" s="60">
        <v>112157</v>
      </c>
      <c r="G1066" s="60">
        <f t="shared" si="129"/>
        <v>10894.124798448203</v>
      </c>
      <c r="H1066" s="61">
        <v>0.29220000000000002</v>
      </c>
      <c r="I1066" s="62">
        <f t="shared" si="130"/>
        <v>3183.263266106565</v>
      </c>
      <c r="J1066" s="62">
        <v>40918.376118231194</v>
      </c>
      <c r="K1066" s="63">
        <f t="shared" si="131"/>
        <v>7.7795444689904528E-2</v>
      </c>
      <c r="L1066" s="61">
        <v>0.48195191561939321</v>
      </c>
      <c r="M1066" s="60">
        <f t="shared" si="132"/>
        <v>54054.281000124283</v>
      </c>
      <c r="N1066" s="60">
        <f t="shared" si="133"/>
        <v>4205.1768277977262</v>
      </c>
      <c r="O1066" s="61">
        <f t="shared" si="134"/>
        <v>0.38600409905316357</v>
      </c>
      <c r="P1066" s="56">
        <f t="shared" si="135"/>
        <v>9.3804099053163559E-2</v>
      </c>
    </row>
    <row r="1067" spans="1:16">
      <c r="A1067" s="56" t="s">
        <v>513</v>
      </c>
      <c r="B1067" s="57" t="s">
        <v>2382</v>
      </c>
      <c r="C1067" s="58">
        <v>4909</v>
      </c>
      <c r="D1067" s="59">
        <v>82485</v>
      </c>
      <c r="E1067" s="56">
        <f t="shared" si="128"/>
        <v>5.9513851003212707E-2</v>
      </c>
      <c r="F1067" s="60">
        <v>112157</v>
      </c>
      <c r="G1067" s="60">
        <f t="shared" si="129"/>
        <v>6674.8949869673279</v>
      </c>
      <c r="H1067" s="61">
        <v>0.23830000000000001</v>
      </c>
      <c r="I1067" s="62">
        <f t="shared" si="130"/>
        <v>1590.6274753943144</v>
      </c>
      <c r="J1067" s="62">
        <v>40918.376118231194</v>
      </c>
      <c r="K1067" s="63">
        <f t="shared" si="131"/>
        <v>3.8873181838846478E-2</v>
      </c>
      <c r="L1067" s="61">
        <v>0.48195191561939321</v>
      </c>
      <c r="M1067" s="60">
        <f t="shared" si="132"/>
        <v>54054.281000124283</v>
      </c>
      <c r="N1067" s="60">
        <f t="shared" si="133"/>
        <v>2101.2618944859355</v>
      </c>
      <c r="O1067" s="61">
        <f t="shared" si="134"/>
        <v>0.31480074197251495</v>
      </c>
      <c r="P1067" s="56">
        <f t="shared" si="135"/>
        <v>7.6500741972514941E-2</v>
      </c>
    </row>
    <row r="1068" spans="1:16">
      <c r="A1068" s="56" t="s">
        <v>513</v>
      </c>
      <c r="B1068" s="57" t="s">
        <v>1997</v>
      </c>
      <c r="C1068" s="58">
        <v>11640</v>
      </c>
      <c r="D1068" s="59">
        <v>82485</v>
      </c>
      <c r="E1068" s="56">
        <f t="shared" si="128"/>
        <v>0.14111656664848155</v>
      </c>
      <c r="F1068" s="60">
        <v>112157</v>
      </c>
      <c r="G1068" s="60">
        <f t="shared" si="129"/>
        <v>15827.210765593745</v>
      </c>
      <c r="H1068" s="61">
        <v>0.60209999999999997</v>
      </c>
      <c r="I1068" s="62">
        <f t="shared" si="130"/>
        <v>9529.5636019639933</v>
      </c>
      <c r="J1068" s="62">
        <v>40918.376118231194</v>
      </c>
      <c r="K1068" s="63">
        <f t="shared" si="131"/>
        <v>0.23289202813007268</v>
      </c>
      <c r="L1068" s="61">
        <v>0.48195191561939321</v>
      </c>
      <c r="M1068" s="60">
        <f t="shared" si="132"/>
        <v>54054.281000124283</v>
      </c>
      <c r="N1068" s="60">
        <f t="shared" si="133"/>
        <v>12588.811131231798</v>
      </c>
      <c r="O1068" s="61">
        <f t="shared" si="134"/>
        <v>0.79539037659106693</v>
      </c>
      <c r="P1068" s="56">
        <f t="shared" si="135"/>
        <v>0.19329037659106696</v>
      </c>
    </row>
    <row r="1069" spans="1:16">
      <c r="A1069" s="56" t="s">
        <v>513</v>
      </c>
      <c r="B1069" s="57" t="s">
        <v>781</v>
      </c>
      <c r="C1069" s="58">
        <v>18772</v>
      </c>
      <c r="D1069" s="59">
        <v>82485</v>
      </c>
      <c r="E1069" s="56">
        <f t="shared" si="128"/>
        <v>0.22758077226162332</v>
      </c>
      <c r="F1069" s="60">
        <v>112157</v>
      </c>
      <c r="G1069" s="60">
        <f t="shared" si="129"/>
        <v>25524.776674546887</v>
      </c>
      <c r="H1069" s="61">
        <v>0.52629999999999999</v>
      </c>
      <c r="I1069" s="62">
        <f t="shared" si="130"/>
        <v>13433.689963814026</v>
      </c>
      <c r="J1069" s="62">
        <v>40918.376118231194</v>
      </c>
      <c r="K1069" s="63">
        <f t="shared" si="131"/>
        <v>0.32830457213155734</v>
      </c>
      <c r="L1069" s="61">
        <v>0.48195191561939321</v>
      </c>
      <c r="M1069" s="60">
        <f t="shared" si="132"/>
        <v>54054.281000124283</v>
      </c>
      <c r="N1069" s="60">
        <f t="shared" si="133"/>
        <v>17746.267595624773</v>
      </c>
      <c r="O1069" s="61">
        <f t="shared" si="134"/>
        <v>0.69525652748692668</v>
      </c>
      <c r="P1069" s="56">
        <f t="shared" si="135"/>
        <v>0.16895652748692669</v>
      </c>
    </row>
    <row r="1070" spans="1:16">
      <c r="A1070" s="56" t="s">
        <v>291</v>
      </c>
      <c r="B1070" s="57" t="s">
        <v>679</v>
      </c>
      <c r="C1070" s="58">
        <v>13951</v>
      </c>
      <c r="D1070" s="59">
        <v>65545</v>
      </c>
      <c r="E1070" s="56">
        <f t="shared" si="128"/>
        <v>0.2128461362422763</v>
      </c>
      <c r="F1070" s="60">
        <v>75784</v>
      </c>
      <c r="G1070" s="60">
        <f t="shared" si="129"/>
        <v>16130.331588984667</v>
      </c>
      <c r="H1070" s="61">
        <v>0.71109999999999995</v>
      </c>
      <c r="I1070" s="62">
        <f t="shared" si="130"/>
        <v>11470.278792926996</v>
      </c>
      <c r="J1070" s="62">
        <v>60033.880016879993</v>
      </c>
      <c r="K1070" s="63">
        <f t="shared" si="131"/>
        <v>0.19106342601380832</v>
      </c>
      <c r="L1070" s="61">
        <v>0.79173298203012465</v>
      </c>
      <c r="M1070" s="60">
        <f t="shared" si="132"/>
        <v>60000.692310170969</v>
      </c>
      <c r="N1070" s="60">
        <f t="shared" si="133"/>
        <v>11463.937835981629</v>
      </c>
      <c r="O1070" s="61">
        <f t="shared" si="134"/>
        <v>0.71070689233755757</v>
      </c>
      <c r="P1070" s="56">
        <f t="shared" si="135"/>
        <v>-3.9310766244238238E-4</v>
      </c>
    </row>
    <row r="1071" spans="1:16">
      <c r="A1071" s="56" t="s">
        <v>291</v>
      </c>
      <c r="B1071" s="57" t="s">
        <v>2078</v>
      </c>
      <c r="C1071" s="58">
        <v>4050</v>
      </c>
      <c r="D1071" s="59">
        <v>65545</v>
      </c>
      <c r="E1071" s="56">
        <f t="shared" si="128"/>
        <v>6.1789610191471507E-2</v>
      </c>
      <c r="F1071" s="60">
        <v>75784</v>
      </c>
      <c r="G1071" s="60">
        <f t="shared" si="129"/>
        <v>4682.6638187504768</v>
      </c>
      <c r="H1071" s="61">
        <v>0.96489999999999998</v>
      </c>
      <c r="I1071" s="62">
        <f t="shared" si="130"/>
        <v>4518.3023187123354</v>
      </c>
      <c r="J1071" s="62">
        <v>60033.880016879993</v>
      </c>
      <c r="K1071" s="63">
        <f t="shared" si="131"/>
        <v>7.5262540376232617E-2</v>
      </c>
      <c r="L1071" s="61">
        <v>0.79173298203012465</v>
      </c>
      <c r="M1071" s="60">
        <f t="shared" si="132"/>
        <v>60000.692310170969</v>
      </c>
      <c r="N1071" s="60">
        <f t="shared" si="133"/>
        <v>4515.8045275961522</v>
      </c>
      <c r="O1071" s="61">
        <f t="shared" si="134"/>
        <v>0.96436658756364679</v>
      </c>
      <c r="P1071" s="56">
        <f t="shared" si="135"/>
        <v>-5.3341243635318669E-4</v>
      </c>
    </row>
    <row r="1072" spans="1:16">
      <c r="A1072" s="56" t="s">
        <v>291</v>
      </c>
      <c r="B1072" s="57" t="s">
        <v>1996</v>
      </c>
      <c r="C1072" s="58">
        <v>8526</v>
      </c>
      <c r="D1072" s="59">
        <v>65545</v>
      </c>
      <c r="E1072" s="56">
        <f t="shared" si="128"/>
        <v>0.13007857197345335</v>
      </c>
      <c r="F1072" s="60">
        <v>75784</v>
      </c>
      <c r="G1072" s="60">
        <f t="shared" si="129"/>
        <v>9857.8744984361892</v>
      </c>
      <c r="H1072" s="61">
        <v>0.57629999999999992</v>
      </c>
      <c r="I1072" s="62">
        <f t="shared" si="130"/>
        <v>5681.0930734487747</v>
      </c>
      <c r="J1072" s="62">
        <v>60033.880016879993</v>
      </c>
      <c r="K1072" s="63">
        <f t="shared" si="131"/>
        <v>9.4631449305815254E-2</v>
      </c>
      <c r="L1072" s="61">
        <v>0.79173298203012465</v>
      </c>
      <c r="M1072" s="60">
        <f t="shared" si="132"/>
        <v>60000.692310170969</v>
      </c>
      <c r="N1072" s="60">
        <f t="shared" si="133"/>
        <v>5677.9524726637628</v>
      </c>
      <c r="O1072" s="61">
        <f t="shared" si="134"/>
        <v>0.57598141197318842</v>
      </c>
      <c r="P1072" s="56">
        <f t="shared" si="135"/>
        <v>-3.18588026811506E-4</v>
      </c>
    </row>
    <row r="1073" spans="1:16">
      <c r="A1073" s="56" t="s">
        <v>291</v>
      </c>
      <c r="B1073" s="57" t="s">
        <v>293</v>
      </c>
      <c r="C1073" s="58">
        <v>39018</v>
      </c>
      <c r="D1073" s="59">
        <v>65545</v>
      </c>
      <c r="E1073" s="56">
        <f t="shared" si="128"/>
        <v>0.59528568159279882</v>
      </c>
      <c r="F1073" s="60">
        <v>75784</v>
      </c>
      <c r="G1073" s="60">
        <f t="shared" si="129"/>
        <v>45113.130093828666</v>
      </c>
      <c r="H1073" s="61">
        <v>0.85039999999999993</v>
      </c>
      <c r="I1073" s="62">
        <f t="shared" si="130"/>
        <v>38364.205831791893</v>
      </c>
      <c r="J1073" s="62">
        <v>60033.880016879993</v>
      </c>
      <c r="K1073" s="63">
        <f t="shared" si="131"/>
        <v>0.63904258430414385</v>
      </c>
      <c r="L1073" s="61">
        <v>0.79173298203012465</v>
      </c>
      <c r="M1073" s="60">
        <f t="shared" si="132"/>
        <v>60000.692310170969</v>
      </c>
      <c r="N1073" s="60">
        <f t="shared" si="133"/>
        <v>38342.997473929427</v>
      </c>
      <c r="O1073" s="61">
        <f t="shared" si="134"/>
        <v>0.84992988502862998</v>
      </c>
      <c r="P1073" s="56">
        <f t="shared" si="135"/>
        <v>-4.701149713699504E-4</v>
      </c>
    </row>
    <row r="1074" spans="1:16">
      <c r="A1074" s="56" t="s">
        <v>234</v>
      </c>
      <c r="B1074" s="57" t="s">
        <v>236</v>
      </c>
      <c r="C1074" s="58">
        <v>70471</v>
      </c>
      <c r="D1074" s="59">
        <v>85006</v>
      </c>
      <c r="E1074" s="56">
        <f t="shared" si="128"/>
        <v>0.82901206973625396</v>
      </c>
      <c r="F1074" s="60">
        <v>97838</v>
      </c>
      <c r="G1074" s="60">
        <f t="shared" si="129"/>
        <v>81108.882878855613</v>
      </c>
      <c r="H1074" s="61">
        <v>0.3533</v>
      </c>
      <c r="I1074" s="62">
        <f t="shared" si="130"/>
        <v>28655.768321099687</v>
      </c>
      <c r="J1074" s="62">
        <v>36378.82894538268</v>
      </c>
      <c r="K1074" s="63">
        <f t="shared" si="131"/>
        <v>0.78770452903038735</v>
      </c>
      <c r="L1074" s="61">
        <v>0.51724198075335703</v>
      </c>
      <c r="M1074" s="60">
        <f t="shared" si="132"/>
        <v>50605.920912946945</v>
      </c>
      <c r="N1074" s="60">
        <f t="shared" si="133"/>
        <v>39862.5130988819</v>
      </c>
      <c r="O1074" s="61">
        <f t="shared" si="134"/>
        <v>0.49146914226917204</v>
      </c>
      <c r="P1074" s="56">
        <f t="shared" si="135"/>
        <v>0.13816914226917204</v>
      </c>
    </row>
    <row r="1075" spans="1:16">
      <c r="A1075" s="56" t="s">
        <v>234</v>
      </c>
      <c r="B1075" s="57" t="s">
        <v>1559</v>
      </c>
      <c r="C1075" s="58">
        <v>6318</v>
      </c>
      <c r="D1075" s="59">
        <v>85006</v>
      </c>
      <c r="E1075" s="56">
        <f t="shared" si="128"/>
        <v>7.4324165353033905E-2</v>
      </c>
      <c r="F1075" s="60">
        <v>97838</v>
      </c>
      <c r="G1075" s="60">
        <f t="shared" si="129"/>
        <v>7271.7276898101309</v>
      </c>
      <c r="H1075" s="61">
        <v>0.56720000000000004</v>
      </c>
      <c r="I1075" s="62">
        <f t="shared" si="130"/>
        <v>4124.5239456603067</v>
      </c>
      <c r="J1075" s="62">
        <v>36378.82894538268</v>
      </c>
      <c r="K1075" s="63">
        <f t="shared" si="131"/>
        <v>0.11337704003206527</v>
      </c>
      <c r="L1075" s="61">
        <v>0.51724198075335703</v>
      </c>
      <c r="M1075" s="60">
        <f t="shared" si="132"/>
        <v>50605.920912946945</v>
      </c>
      <c r="N1075" s="60">
        <f t="shared" si="133"/>
        <v>5737.5495212067144</v>
      </c>
      <c r="O1075" s="61">
        <f t="shared" si="134"/>
        <v>0.78902150437326468</v>
      </c>
      <c r="P1075" s="56">
        <f t="shared" si="135"/>
        <v>0.22182150437326464</v>
      </c>
    </row>
    <row r="1076" spans="1:16">
      <c r="A1076" s="56" t="s">
        <v>234</v>
      </c>
      <c r="B1076" s="57" t="s">
        <v>2098</v>
      </c>
      <c r="C1076" s="58">
        <v>8217</v>
      </c>
      <c r="D1076" s="59">
        <v>85006</v>
      </c>
      <c r="E1076" s="56">
        <f t="shared" si="128"/>
        <v>9.6663764910712185E-2</v>
      </c>
      <c r="F1076" s="60">
        <v>97838</v>
      </c>
      <c r="G1076" s="60">
        <f t="shared" si="129"/>
        <v>9457.3894313342589</v>
      </c>
      <c r="H1076" s="61">
        <v>0.3805</v>
      </c>
      <c r="I1076" s="62">
        <f t="shared" si="130"/>
        <v>3598.5366786226855</v>
      </c>
      <c r="J1076" s="62">
        <v>36378.82894538268</v>
      </c>
      <c r="K1076" s="63">
        <f t="shared" si="131"/>
        <v>9.8918430937547361E-2</v>
      </c>
      <c r="L1076" s="61">
        <v>0.51724198075335703</v>
      </c>
      <c r="M1076" s="60">
        <f t="shared" si="132"/>
        <v>50605.920912946945</v>
      </c>
      <c r="N1076" s="60">
        <f t="shared" si="133"/>
        <v>5005.8582928583264</v>
      </c>
      <c r="O1076" s="61">
        <f t="shared" si="134"/>
        <v>0.52930656278918764</v>
      </c>
      <c r="P1076" s="56">
        <f t="shared" si="135"/>
        <v>0.14880656278918764</v>
      </c>
    </row>
    <row r="1077" spans="1:16">
      <c r="A1077" s="56" t="s">
        <v>206</v>
      </c>
      <c r="B1077" s="57" t="s">
        <v>468</v>
      </c>
      <c r="C1077" s="58">
        <v>126852</v>
      </c>
      <c r="D1077" s="59">
        <v>384186</v>
      </c>
      <c r="E1077" s="56">
        <f t="shared" si="128"/>
        <v>0.33018381721353718</v>
      </c>
      <c r="F1077" s="60">
        <v>518813</v>
      </c>
      <c r="G1077" s="60">
        <f t="shared" si="129"/>
        <v>171303.65676000685</v>
      </c>
      <c r="H1077" s="61">
        <v>0.20619999999999997</v>
      </c>
      <c r="I1077" s="62">
        <f t="shared" si="130"/>
        <v>35322.814023913408</v>
      </c>
      <c r="J1077" s="62">
        <v>185849.5003239467</v>
      </c>
      <c r="K1077" s="63">
        <f t="shared" si="131"/>
        <v>0.19006138817884174</v>
      </c>
      <c r="L1077" s="61">
        <v>0.42865803542371284</v>
      </c>
      <c r="M1077" s="60">
        <f t="shared" si="132"/>
        <v>222393.36133228272</v>
      </c>
      <c r="N1077" s="60">
        <f t="shared" si="133"/>
        <v>42268.390976572402</v>
      </c>
      <c r="O1077" s="61">
        <f t="shared" si="134"/>
        <v>0.24674540973628842</v>
      </c>
      <c r="P1077" s="56">
        <f t="shared" si="135"/>
        <v>4.0545409736288451E-2</v>
      </c>
    </row>
    <row r="1078" spans="1:16">
      <c r="A1078" s="56" t="s">
        <v>206</v>
      </c>
      <c r="B1078" s="57" t="s">
        <v>584</v>
      </c>
      <c r="C1078" s="58">
        <v>18554</v>
      </c>
      <c r="D1078" s="59">
        <v>384186</v>
      </c>
      <c r="E1078" s="56">
        <f t="shared" si="128"/>
        <v>4.8294315774130236E-2</v>
      </c>
      <c r="F1078" s="60">
        <v>518813</v>
      </c>
      <c r="G1078" s="60">
        <f t="shared" si="129"/>
        <v>25055.718849723831</v>
      </c>
      <c r="H1078" s="61">
        <v>0.68519999999999992</v>
      </c>
      <c r="I1078" s="62">
        <f t="shared" si="130"/>
        <v>17168.178555830767</v>
      </c>
      <c r="J1078" s="62">
        <v>185849.5003239467</v>
      </c>
      <c r="K1078" s="63">
        <f t="shared" si="131"/>
        <v>9.2376780814075979E-2</v>
      </c>
      <c r="L1078" s="61">
        <v>0.42865803542371284</v>
      </c>
      <c r="M1078" s="60">
        <f t="shared" si="132"/>
        <v>222393.36133228272</v>
      </c>
      <c r="N1078" s="60">
        <f t="shared" si="133"/>
        <v>20543.982794297881</v>
      </c>
      <c r="O1078" s="61">
        <f t="shared" si="134"/>
        <v>0.81993188531185646</v>
      </c>
      <c r="P1078" s="56">
        <f t="shared" si="135"/>
        <v>0.13473188531185654</v>
      </c>
    </row>
    <row r="1079" spans="1:16">
      <c r="A1079" s="56" t="s">
        <v>206</v>
      </c>
      <c r="B1079" s="57" t="s">
        <v>208</v>
      </c>
      <c r="C1079" s="58">
        <v>124247</v>
      </c>
      <c r="D1079" s="59">
        <v>384186</v>
      </c>
      <c r="E1079" s="56">
        <f t="shared" si="128"/>
        <v>0.32340324738538107</v>
      </c>
      <c r="F1079" s="60">
        <v>518813</v>
      </c>
      <c r="G1079" s="60">
        <f t="shared" si="129"/>
        <v>167785.8089857517</v>
      </c>
      <c r="H1079" s="61">
        <v>0.443</v>
      </c>
      <c r="I1079" s="62">
        <f t="shared" si="130"/>
        <v>74329.11338068801</v>
      </c>
      <c r="J1079" s="62">
        <v>185849.5003239467</v>
      </c>
      <c r="K1079" s="63">
        <f t="shared" si="131"/>
        <v>0.39994249783361246</v>
      </c>
      <c r="L1079" s="61">
        <v>0.42865803542371284</v>
      </c>
      <c r="M1079" s="60">
        <f t="shared" si="132"/>
        <v>222393.36133228272</v>
      </c>
      <c r="N1079" s="60">
        <f t="shared" si="133"/>
        <v>88944.556432846279</v>
      </c>
      <c r="O1079" s="61">
        <f t="shared" si="134"/>
        <v>0.53010774254692428</v>
      </c>
      <c r="P1079" s="56">
        <f t="shared" si="135"/>
        <v>8.7107742546924272E-2</v>
      </c>
    </row>
    <row r="1080" spans="1:16">
      <c r="A1080" s="56" t="s">
        <v>206</v>
      </c>
      <c r="B1080" s="57" t="s">
        <v>793</v>
      </c>
      <c r="C1080" s="58">
        <v>49088</v>
      </c>
      <c r="D1080" s="59">
        <v>384186</v>
      </c>
      <c r="E1080" s="56">
        <f t="shared" si="128"/>
        <v>0.12777144404012639</v>
      </c>
      <c r="F1080" s="60">
        <v>518813</v>
      </c>
      <c r="G1080" s="60">
        <f t="shared" si="129"/>
        <v>66289.486196790094</v>
      </c>
      <c r="H1080" s="61">
        <v>0.23829999999999998</v>
      </c>
      <c r="I1080" s="62">
        <f t="shared" si="130"/>
        <v>15796.784560695078</v>
      </c>
      <c r="J1080" s="62">
        <v>185849.5003239467</v>
      </c>
      <c r="K1080" s="63">
        <f t="shared" si="131"/>
        <v>8.49977241432468E-2</v>
      </c>
      <c r="L1080" s="61">
        <v>0.42865803542371284</v>
      </c>
      <c r="M1080" s="60">
        <f t="shared" si="132"/>
        <v>222393.36133228272</v>
      </c>
      <c r="N1080" s="60">
        <f t="shared" si="133"/>
        <v>18902.929577810777</v>
      </c>
      <c r="O1080" s="61">
        <f t="shared" si="134"/>
        <v>0.28515728002016261</v>
      </c>
      <c r="P1080" s="56">
        <f t="shared" si="135"/>
        <v>4.6857280020162623E-2</v>
      </c>
    </row>
    <row r="1081" spans="1:16">
      <c r="A1081" s="56" t="s">
        <v>206</v>
      </c>
      <c r="B1081" s="57" t="s">
        <v>297</v>
      </c>
      <c r="C1081" s="58">
        <v>32197</v>
      </c>
      <c r="D1081" s="59">
        <v>384186</v>
      </c>
      <c r="E1081" s="56">
        <f t="shared" si="128"/>
        <v>8.3805760751302749E-2</v>
      </c>
      <c r="F1081" s="60">
        <v>518813</v>
      </c>
      <c r="G1081" s="60">
        <f t="shared" si="129"/>
        <v>43479.518152665631</v>
      </c>
      <c r="H1081" s="61">
        <v>0.54760000000000009</v>
      </c>
      <c r="I1081" s="62">
        <f t="shared" si="130"/>
        <v>23809.384140399703</v>
      </c>
      <c r="J1081" s="62">
        <v>185849.5003239467</v>
      </c>
      <c r="K1081" s="63">
        <f t="shared" si="131"/>
        <v>0.12811110118078625</v>
      </c>
      <c r="L1081" s="61">
        <v>0.42865803542371284</v>
      </c>
      <c r="M1081" s="60">
        <f t="shared" si="132"/>
        <v>222393.36133228272</v>
      </c>
      <c r="N1081" s="60">
        <f t="shared" si="133"/>
        <v>28491.058415575229</v>
      </c>
      <c r="O1081" s="61">
        <f t="shared" si="134"/>
        <v>0.65527539462459539</v>
      </c>
      <c r="P1081" s="56">
        <f t="shared" si="135"/>
        <v>0.1076753946245953</v>
      </c>
    </row>
    <row r="1082" spans="1:16">
      <c r="A1082" s="56" t="s">
        <v>206</v>
      </c>
      <c r="B1082" s="57" t="s">
        <v>1009</v>
      </c>
      <c r="C1082" s="58">
        <v>33248</v>
      </c>
      <c r="D1082" s="59">
        <v>384186</v>
      </c>
      <c r="E1082" s="56">
        <f t="shared" si="128"/>
        <v>8.6541414835522371E-2</v>
      </c>
      <c r="F1082" s="60">
        <v>518813</v>
      </c>
      <c r="G1082" s="60">
        <f t="shared" si="129"/>
        <v>44898.811055061866</v>
      </c>
      <c r="H1082" s="61">
        <v>0.43259999999999998</v>
      </c>
      <c r="I1082" s="62">
        <f t="shared" si="130"/>
        <v>19423.225662419762</v>
      </c>
      <c r="J1082" s="62">
        <v>185849.5003239467</v>
      </c>
      <c r="K1082" s="63">
        <f t="shared" si="131"/>
        <v>0.10451050784943693</v>
      </c>
      <c r="L1082" s="61">
        <v>0.42865803542371284</v>
      </c>
      <c r="M1082" s="60">
        <f t="shared" si="132"/>
        <v>222393.36133228272</v>
      </c>
      <c r="N1082" s="60">
        <f t="shared" si="133"/>
        <v>23242.443135180194</v>
      </c>
      <c r="O1082" s="61">
        <f t="shared" si="134"/>
        <v>0.51766277522753812</v>
      </c>
      <c r="P1082" s="56">
        <f t="shared" si="135"/>
        <v>8.5062775227538134E-2</v>
      </c>
    </row>
    <row r="1083" spans="1:16">
      <c r="A1083" s="56" t="s">
        <v>565</v>
      </c>
      <c r="B1083" s="57" t="s">
        <v>566</v>
      </c>
      <c r="C1083" s="58">
        <v>35808</v>
      </c>
      <c r="D1083" s="59">
        <v>59866</v>
      </c>
      <c r="E1083" s="56">
        <f t="shared" si="128"/>
        <v>0.59813583670196768</v>
      </c>
      <c r="F1083" s="60">
        <v>66465</v>
      </c>
      <c r="G1083" s="60">
        <f t="shared" si="129"/>
        <v>39755.098386396283</v>
      </c>
      <c r="H1083" s="61">
        <v>0.32189999999999996</v>
      </c>
      <c r="I1083" s="62">
        <f t="shared" si="130"/>
        <v>12797.166170580962</v>
      </c>
      <c r="J1083" s="62">
        <v>25367.97064346206</v>
      </c>
      <c r="K1083" s="63">
        <f t="shared" si="131"/>
        <v>0.50446156495687611</v>
      </c>
      <c r="L1083" s="61">
        <v>0.50941843237302797</v>
      </c>
      <c r="M1083" s="60">
        <f t="shared" si="132"/>
        <v>33858.496107673302</v>
      </c>
      <c r="N1083" s="60">
        <f t="shared" si="133"/>
        <v>17080.30993356317</v>
      </c>
      <c r="O1083" s="61">
        <f t="shared" si="134"/>
        <v>0.42963822570762011</v>
      </c>
      <c r="P1083" s="56">
        <f t="shared" si="135"/>
        <v>0.10773822570762015</v>
      </c>
    </row>
    <row r="1084" spans="1:16">
      <c r="A1084" s="56" t="s">
        <v>565</v>
      </c>
      <c r="B1084" s="57" t="s">
        <v>1687</v>
      </c>
      <c r="C1084" s="58">
        <v>5971</v>
      </c>
      <c r="D1084" s="59">
        <v>59866</v>
      </c>
      <c r="E1084" s="56">
        <f t="shared" si="128"/>
        <v>9.973941803360839E-2</v>
      </c>
      <c r="F1084" s="60">
        <v>66465</v>
      </c>
      <c r="G1084" s="60">
        <f t="shared" si="129"/>
        <v>6629.180419603782</v>
      </c>
      <c r="H1084" s="61">
        <v>0.3301</v>
      </c>
      <c r="I1084" s="62">
        <f t="shared" si="130"/>
        <v>2188.2924565112085</v>
      </c>
      <c r="J1084" s="62">
        <v>25367.97064346206</v>
      </c>
      <c r="K1084" s="63">
        <f t="shared" si="131"/>
        <v>8.6262022582211731E-2</v>
      </c>
      <c r="L1084" s="61">
        <v>0.50941843237302797</v>
      </c>
      <c r="M1084" s="60">
        <f t="shared" si="132"/>
        <v>33858.496107673302</v>
      </c>
      <c r="N1084" s="60">
        <f t="shared" si="133"/>
        <v>2920.7023558398423</v>
      </c>
      <c r="O1084" s="61">
        <f t="shared" si="134"/>
        <v>0.44058272229290285</v>
      </c>
      <c r="P1084" s="56">
        <f t="shared" si="135"/>
        <v>0.11048272229290285</v>
      </c>
    </row>
    <row r="1085" spans="1:16">
      <c r="A1085" s="56" t="s">
        <v>565</v>
      </c>
      <c r="B1085" s="57" t="s">
        <v>961</v>
      </c>
      <c r="C1085" s="58">
        <v>15136</v>
      </c>
      <c r="D1085" s="59">
        <v>59866</v>
      </c>
      <c r="E1085" s="56">
        <f t="shared" si="128"/>
        <v>0.25283132328867802</v>
      </c>
      <c r="F1085" s="60">
        <v>66465</v>
      </c>
      <c r="G1085" s="60">
        <f t="shared" si="129"/>
        <v>16804.433902381985</v>
      </c>
      <c r="H1085" s="61">
        <v>0.54749999999999999</v>
      </c>
      <c r="I1085" s="62">
        <f t="shared" si="130"/>
        <v>9200.4275615541374</v>
      </c>
      <c r="J1085" s="62">
        <v>25367.97064346206</v>
      </c>
      <c r="K1085" s="63">
        <f t="shared" si="131"/>
        <v>0.36267889500752437</v>
      </c>
      <c r="L1085" s="61">
        <v>0.50941843237302797</v>
      </c>
      <c r="M1085" s="60">
        <f t="shared" si="132"/>
        <v>33858.496107673302</v>
      </c>
      <c r="N1085" s="60">
        <f t="shared" si="133"/>
        <v>12279.761954947518</v>
      </c>
      <c r="O1085" s="61">
        <f t="shared" si="134"/>
        <v>0.73074535127344542</v>
      </c>
      <c r="P1085" s="56">
        <f t="shared" si="135"/>
        <v>0.18324535127344543</v>
      </c>
    </row>
    <row r="1086" spans="1:16">
      <c r="A1086" s="56" t="s">
        <v>565</v>
      </c>
      <c r="B1086" s="57" t="s">
        <v>2286</v>
      </c>
      <c r="C1086" s="58">
        <v>2951</v>
      </c>
      <c r="D1086" s="59">
        <v>59866</v>
      </c>
      <c r="E1086" s="56">
        <f t="shared" si="128"/>
        <v>4.9293421975745835E-2</v>
      </c>
      <c r="F1086" s="60">
        <v>66465</v>
      </c>
      <c r="G1086" s="60">
        <f t="shared" si="129"/>
        <v>3276.2872916179467</v>
      </c>
      <c r="H1086" s="61">
        <v>0.36080000000000001</v>
      </c>
      <c r="I1086" s="62">
        <f t="shared" si="130"/>
        <v>1182.0844548157552</v>
      </c>
      <c r="J1086" s="62">
        <v>25367.97064346206</v>
      </c>
      <c r="K1086" s="63">
        <f t="shared" si="131"/>
        <v>4.6597517453387895E-2</v>
      </c>
      <c r="L1086" s="61">
        <v>0.50941843237302797</v>
      </c>
      <c r="M1086" s="60">
        <f t="shared" si="132"/>
        <v>33858.496107673302</v>
      </c>
      <c r="N1086" s="60">
        <f t="shared" si="133"/>
        <v>1577.7218633227728</v>
      </c>
      <c r="O1086" s="61">
        <f t="shared" si="134"/>
        <v>0.48155784975243665</v>
      </c>
      <c r="P1086" s="56">
        <f t="shared" si="135"/>
        <v>0.12075784975243664</v>
      </c>
    </row>
    <row r="1087" spans="1:16">
      <c r="A1087" s="56" t="s">
        <v>1013</v>
      </c>
      <c r="B1087" s="57" t="s">
        <v>1258</v>
      </c>
      <c r="C1087" s="58">
        <v>21002</v>
      </c>
      <c r="D1087" s="59">
        <v>43831</v>
      </c>
      <c r="E1087" s="56">
        <f t="shared" si="128"/>
        <v>0.47915858638862907</v>
      </c>
      <c r="F1087" s="60">
        <v>49532</v>
      </c>
      <c r="G1087" s="60">
        <f t="shared" si="129"/>
        <v>23733.683101001574</v>
      </c>
      <c r="H1087" s="61">
        <v>0.27060000000000001</v>
      </c>
      <c r="I1087" s="62">
        <f t="shared" si="130"/>
        <v>6422.334647131026</v>
      </c>
      <c r="J1087" s="62">
        <v>20970.846768916977</v>
      </c>
      <c r="K1087" s="63">
        <f t="shared" si="131"/>
        <v>0.30625061152276506</v>
      </c>
      <c r="L1087" s="61">
        <v>0.4724245236024881</v>
      </c>
      <c r="M1087" s="60">
        <f t="shared" si="132"/>
        <v>23400.131503078439</v>
      </c>
      <c r="N1087" s="60">
        <f t="shared" si="133"/>
        <v>7166.3045825308918</v>
      </c>
      <c r="O1087" s="61">
        <f t="shared" si="134"/>
        <v>0.30194658587265244</v>
      </c>
      <c r="P1087" s="56">
        <f t="shared" si="135"/>
        <v>3.1346585872652433E-2</v>
      </c>
    </row>
    <row r="1088" spans="1:16">
      <c r="A1088" s="56" t="s">
        <v>1013</v>
      </c>
      <c r="B1088" s="57" t="s">
        <v>1015</v>
      </c>
      <c r="C1088" s="58">
        <v>17336</v>
      </c>
      <c r="D1088" s="59">
        <v>43831</v>
      </c>
      <c r="E1088" s="56">
        <f t="shared" si="128"/>
        <v>0.39551915311081198</v>
      </c>
      <c r="F1088" s="60">
        <v>49532</v>
      </c>
      <c r="G1088" s="60">
        <f t="shared" si="129"/>
        <v>19590.854691884739</v>
      </c>
      <c r="H1088" s="61">
        <v>0.55900000000000005</v>
      </c>
      <c r="I1088" s="62">
        <f t="shared" si="130"/>
        <v>10951.28777276357</v>
      </c>
      <c r="J1088" s="62">
        <v>20970.846768916977</v>
      </c>
      <c r="K1088" s="63">
        <f t="shared" si="131"/>
        <v>0.52221485824766911</v>
      </c>
      <c r="L1088" s="61">
        <v>0.4724245236024881</v>
      </c>
      <c r="M1088" s="60">
        <f t="shared" si="132"/>
        <v>23400.131503078439</v>
      </c>
      <c r="N1088" s="60">
        <f t="shared" si="133"/>
        <v>12219.896355856923</v>
      </c>
      <c r="O1088" s="61">
        <f t="shared" si="134"/>
        <v>0.62375514228681705</v>
      </c>
      <c r="P1088" s="56">
        <f t="shared" si="135"/>
        <v>6.4755142286817002E-2</v>
      </c>
    </row>
    <row r="1089" spans="1:16">
      <c r="A1089" s="56" t="s">
        <v>1013</v>
      </c>
      <c r="B1089" s="57" t="s">
        <v>1633</v>
      </c>
      <c r="C1089" s="58">
        <v>5493</v>
      </c>
      <c r="D1089" s="59">
        <v>43831</v>
      </c>
      <c r="E1089" s="56">
        <f t="shared" si="128"/>
        <v>0.12532226050055897</v>
      </c>
      <c r="F1089" s="60">
        <v>49532</v>
      </c>
      <c r="G1089" s="60">
        <f t="shared" si="129"/>
        <v>6207.4622071136873</v>
      </c>
      <c r="H1089" s="61">
        <v>0.57950000000000002</v>
      </c>
      <c r="I1089" s="62">
        <f t="shared" si="130"/>
        <v>3597.2243490223818</v>
      </c>
      <c r="J1089" s="62">
        <v>20970.846768916977</v>
      </c>
      <c r="K1089" s="63">
        <f t="shared" si="131"/>
        <v>0.1715345302295658</v>
      </c>
      <c r="L1089" s="61">
        <v>0.4724245236024881</v>
      </c>
      <c r="M1089" s="60">
        <f t="shared" si="132"/>
        <v>23400.131503078439</v>
      </c>
      <c r="N1089" s="60">
        <f t="shared" si="133"/>
        <v>4013.9305646906237</v>
      </c>
      <c r="O1089" s="61">
        <f t="shared" si="134"/>
        <v>0.64662988364080587</v>
      </c>
      <c r="P1089" s="56">
        <f t="shared" si="135"/>
        <v>6.7129883640805854E-2</v>
      </c>
    </row>
    <row r="1090" spans="1:16">
      <c r="A1090" s="56" t="s">
        <v>882</v>
      </c>
      <c r="B1090" s="57" t="s">
        <v>1450</v>
      </c>
      <c r="C1090" s="58">
        <v>5264</v>
      </c>
      <c r="D1090" s="59">
        <v>60819</v>
      </c>
      <c r="E1090" s="56">
        <f t="shared" ref="E1090:E1109" si="136">C1090/D1090</f>
        <v>8.6551899899702398E-2</v>
      </c>
      <c r="F1090" s="60">
        <v>67830</v>
      </c>
      <c r="G1090" s="60">
        <f t="shared" ref="G1090:G1109" si="137">E1090*F1090</f>
        <v>5870.815370196814</v>
      </c>
      <c r="H1090" s="61">
        <v>0.38450000000000006</v>
      </c>
      <c r="I1090" s="62">
        <f t="shared" ref="I1090:I1109" si="138">G1090*H1090</f>
        <v>2257.3285098406755</v>
      </c>
      <c r="J1090" s="62">
        <v>19186.816445173386</v>
      </c>
      <c r="K1090" s="63">
        <f t="shared" ref="K1090:K1109" si="139">I1090/J1090</f>
        <v>0.11764997681043259</v>
      </c>
      <c r="L1090" s="61">
        <v>0.44215542292327059</v>
      </c>
      <c r="M1090" s="60">
        <f t="shared" ref="M1090:M1109" si="140">L1090*F1090</f>
        <v>29991.402336885443</v>
      </c>
      <c r="N1090" s="60">
        <f t="shared" ref="N1090:N1109" si="141">M1090*K1090</f>
        <v>3528.4877894469259</v>
      </c>
      <c r="O1090" s="61">
        <f t="shared" ref="O1090:O1109" si="142">N1090/G1090</f>
        <v>0.60102176051375922</v>
      </c>
      <c r="P1090" s="56">
        <f t="shared" ref="P1090:P1109" si="143">O1090-H1090</f>
        <v>0.21652176051375915</v>
      </c>
    </row>
    <row r="1091" spans="1:16">
      <c r="A1091" s="56" t="s">
        <v>882</v>
      </c>
      <c r="B1091" s="57" t="s">
        <v>1734</v>
      </c>
      <c r="C1091" s="58">
        <v>7211</v>
      </c>
      <c r="D1091" s="59">
        <v>60819</v>
      </c>
      <c r="E1091" s="56">
        <f t="shared" si="136"/>
        <v>0.11856492214603989</v>
      </c>
      <c r="F1091" s="60">
        <v>67830</v>
      </c>
      <c r="G1091" s="60">
        <f t="shared" si="137"/>
        <v>8042.2586691658862</v>
      </c>
      <c r="H1091" s="61">
        <v>0.3135</v>
      </c>
      <c r="I1091" s="62">
        <f t="shared" si="138"/>
        <v>2521.2480927835054</v>
      </c>
      <c r="J1091" s="62">
        <v>19186.816445173386</v>
      </c>
      <c r="K1091" s="63">
        <f t="shared" si="139"/>
        <v>0.13140523337928464</v>
      </c>
      <c r="L1091" s="61">
        <v>0.44215542292327059</v>
      </c>
      <c r="M1091" s="60">
        <f t="shared" si="140"/>
        <v>29991.402336885443</v>
      </c>
      <c r="N1091" s="60">
        <f t="shared" si="141"/>
        <v>3941.0272234504546</v>
      </c>
      <c r="O1091" s="61">
        <f t="shared" si="142"/>
        <v>0.49003984894944985</v>
      </c>
      <c r="P1091" s="56">
        <f t="shared" si="143"/>
        <v>0.17653984894944985</v>
      </c>
    </row>
    <row r="1092" spans="1:16">
      <c r="A1092" s="56" t="s">
        <v>882</v>
      </c>
      <c r="B1092" s="57" t="s">
        <v>2135</v>
      </c>
      <c r="C1092" s="58">
        <v>7942</v>
      </c>
      <c r="D1092" s="59">
        <v>60819</v>
      </c>
      <c r="E1092" s="56">
        <f t="shared" si="136"/>
        <v>0.13058419243986255</v>
      </c>
      <c r="F1092" s="60">
        <v>67830</v>
      </c>
      <c r="G1092" s="60">
        <f t="shared" si="137"/>
        <v>8857.5257731958773</v>
      </c>
      <c r="H1092" s="61">
        <v>0.3503</v>
      </c>
      <c r="I1092" s="62">
        <f t="shared" si="138"/>
        <v>3102.7912783505158</v>
      </c>
      <c r="J1092" s="62">
        <v>19186.816445173386</v>
      </c>
      <c r="K1092" s="63">
        <f t="shared" si="139"/>
        <v>0.16171475279480513</v>
      </c>
      <c r="L1092" s="61">
        <v>0.44215542292327059</v>
      </c>
      <c r="M1092" s="60">
        <f t="shared" si="140"/>
        <v>29991.402336885443</v>
      </c>
      <c r="N1092" s="60">
        <f t="shared" si="141"/>
        <v>4850.0522148789705</v>
      </c>
      <c r="O1092" s="61">
        <f t="shared" si="142"/>
        <v>0.54756286790109188</v>
      </c>
      <c r="P1092" s="56">
        <f t="shared" si="143"/>
        <v>0.19726286790109188</v>
      </c>
    </row>
    <row r="1093" spans="1:16">
      <c r="A1093" s="56" t="s">
        <v>882</v>
      </c>
      <c r="B1093" s="57" t="s">
        <v>2282</v>
      </c>
      <c r="C1093" s="58">
        <v>4350</v>
      </c>
      <c r="D1093" s="59">
        <v>60819</v>
      </c>
      <c r="E1093" s="56">
        <f t="shared" si="136"/>
        <v>7.1523701474868057E-2</v>
      </c>
      <c r="F1093" s="60">
        <v>67830</v>
      </c>
      <c r="G1093" s="60">
        <f t="shared" si="137"/>
        <v>4851.4526710403006</v>
      </c>
      <c r="H1093" s="61">
        <v>0.22219999999999998</v>
      </c>
      <c r="I1093" s="62">
        <f t="shared" si="138"/>
        <v>1077.9927835051546</v>
      </c>
      <c r="J1093" s="62">
        <v>19186.816445173386</v>
      </c>
      <c r="K1093" s="63">
        <f t="shared" si="139"/>
        <v>5.6184035876172322E-2</v>
      </c>
      <c r="L1093" s="61">
        <v>0.44215542292327059</v>
      </c>
      <c r="M1093" s="60">
        <f t="shared" si="140"/>
        <v>29991.402336885443</v>
      </c>
      <c r="N1093" s="60">
        <f t="shared" si="141"/>
        <v>1685.0380248722902</v>
      </c>
      <c r="O1093" s="61">
        <f t="shared" si="142"/>
        <v>0.3473264894308381</v>
      </c>
      <c r="P1093" s="56">
        <f t="shared" si="143"/>
        <v>0.12512648943083812</v>
      </c>
    </row>
    <row r="1094" spans="1:16">
      <c r="A1094" s="56" t="s">
        <v>882</v>
      </c>
      <c r="B1094" s="57" t="s">
        <v>2242</v>
      </c>
      <c r="C1094" s="58">
        <v>7310</v>
      </c>
      <c r="D1094" s="59">
        <v>60819</v>
      </c>
      <c r="E1094" s="56">
        <f t="shared" si="136"/>
        <v>0.12019270293822654</v>
      </c>
      <c r="F1094" s="60">
        <v>67830</v>
      </c>
      <c r="G1094" s="60">
        <f t="shared" si="137"/>
        <v>8152.6710402999061</v>
      </c>
      <c r="H1094" s="61">
        <v>0.26129999999999998</v>
      </c>
      <c r="I1094" s="62">
        <f t="shared" si="138"/>
        <v>2130.2929428303651</v>
      </c>
      <c r="J1094" s="62">
        <v>19186.816445173386</v>
      </c>
      <c r="K1094" s="63">
        <f t="shared" si="139"/>
        <v>0.11102899477449575</v>
      </c>
      <c r="L1094" s="61">
        <v>0.44215542292327059</v>
      </c>
      <c r="M1094" s="60">
        <f t="shared" si="140"/>
        <v>29991.402336885443</v>
      </c>
      <c r="N1094" s="60">
        <f t="shared" si="141"/>
        <v>3329.9152533418537</v>
      </c>
      <c r="O1094" s="61">
        <f t="shared" si="142"/>
        <v>0.40844469706695768</v>
      </c>
      <c r="P1094" s="56">
        <f t="shared" si="143"/>
        <v>0.14714469706695771</v>
      </c>
    </row>
    <row r="1095" spans="1:16">
      <c r="A1095" s="56" t="s">
        <v>882</v>
      </c>
      <c r="B1095" s="57" t="s">
        <v>883</v>
      </c>
      <c r="C1095" s="58">
        <v>28742</v>
      </c>
      <c r="D1095" s="59">
        <v>60819</v>
      </c>
      <c r="E1095" s="56">
        <f t="shared" si="136"/>
        <v>0.47258258110130058</v>
      </c>
      <c r="F1095" s="60">
        <v>67830</v>
      </c>
      <c r="G1095" s="60">
        <f t="shared" si="137"/>
        <v>32055.276476101219</v>
      </c>
      <c r="H1095" s="61">
        <v>0.25260000000000005</v>
      </c>
      <c r="I1095" s="62">
        <f t="shared" si="138"/>
        <v>8097.1628378631694</v>
      </c>
      <c r="J1095" s="62">
        <v>19186.816445173386</v>
      </c>
      <c r="K1095" s="63">
        <f t="shared" si="139"/>
        <v>0.42201700636480954</v>
      </c>
      <c r="L1095" s="61">
        <v>0.44215542292327059</v>
      </c>
      <c r="M1095" s="60">
        <f t="shared" si="140"/>
        <v>29991.402336885443</v>
      </c>
      <c r="N1095" s="60">
        <f t="shared" si="141"/>
        <v>12656.881830894949</v>
      </c>
      <c r="O1095" s="61">
        <f t="shared" si="142"/>
        <v>0.39484550508654248</v>
      </c>
      <c r="P1095" s="56">
        <f t="shared" si="143"/>
        <v>0.14224550508654243</v>
      </c>
    </row>
    <row r="1096" spans="1:16">
      <c r="A1096" s="56" t="s">
        <v>856</v>
      </c>
      <c r="B1096" s="57" t="s">
        <v>858</v>
      </c>
      <c r="C1096" s="58">
        <v>26586</v>
      </c>
      <c r="D1096" s="59">
        <v>52624</v>
      </c>
      <c r="E1096" s="56">
        <f t="shared" si="136"/>
        <v>0.50520674977196711</v>
      </c>
      <c r="F1096" s="60">
        <v>59101</v>
      </c>
      <c r="G1096" s="60">
        <f t="shared" si="137"/>
        <v>29858.224118273029</v>
      </c>
      <c r="H1096" s="61">
        <v>0.3039</v>
      </c>
      <c r="I1096" s="62">
        <f t="shared" si="138"/>
        <v>9073.9143095431737</v>
      </c>
      <c r="J1096" s="62">
        <v>20265.335329423837</v>
      </c>
      <c r="K1096" s="63">
        <f t="shared" si="139"/>
        <v>0.4477554485056307</v>
      </c>
      <c r="L1096" s="61">
        <v>0.44697136880959704</v>
      </c>
      <c r="M1096" s="60">
        <f t="shared" si="140"/>
        <v>26416.454868015993</v>
      </c>
      <c r="N1096" s="60">
        <f t="shared" si="141"/>
        <v>11828.111597357252</v>
      </c>
      <c r="O1096" s="61">
        <f t="shared" si="142"/>
        <v>0.39614250166065734</v>
      </c>
      <c r="P1096" s="56">
        <f t="shared" si="143"/>
        <v>9.2242501660657339E-2</v>
      </c>
    </row>
    <row r="1097" spans="1:16">
      <c r="A1097" s="56" t="s">
        <v>856</v>
      </c>
      <c r="B1097" s="57" t="s">
        <v>1822</v>
      </c>
      <c r="C1097" s="58">
        <v>11178</v>
      </c>
      <c r="D1097" s="59">
        <v>52624</v>
      </c>
      <c r="E1097" s="56">
        <f t="shared" si="136"/>
        <v>0.21241258741258742</v>
      </c>
      <c r="F1097" s="60">
        <v>59101</v>
      </c>
      <c r="G1097" s="60">
        <f t="shared" si="137"/>
        <v>12553.796328671329</v>
      </c>
      <c r="H1097" s="61">
        <v>0.41090000000000004</v>
      </c>
      <c r="I1097" s="62">
        <f t="shared" si="138"/>
        <v>5158.3549114510497</v>
      </c>
      <c r="J1097" s="62">
        <v>20265.335329423837</v>
      </c>
      <c r="K1097" s="63">
        <f t="shared" si="139"/>
        <v>0.25454081206154444</v>
      </c>
      <c r="L1097" s="61">
        <v>0.44697136880959704</v>
      </c>
      <c r="M1097" s="60">
        <f t="shared" si="140"/>
        <v>26416.454868015993</v>
      </c>
      <c r="N1097" s="60">
        <f t="shared" si="141"/>
        <v>6724.0658738919301</v>
      </c>
      <c r="O1097" s="61">
        <f t="shared" si="142"/>
        <v>0.53562011823746014</v>
      </c>
      <c r="P1097" s="56">
        <f t="shared" si="143"/>
        <v>0.1247201182374601</v>
      </c>
    </row>
    <row r="1098" spans="1:16">
      <c r="A1098" s="56" t="s">
        <v>856</v>
      </c>
      <c r="B1098" s="57" t="s">
        <v>1243</v>
      </c>
      <c r="C1098" s="58">
        <v>14860</v>
      </c>
      <c r="D1098" s="59">
        <v>52624</v>
      </c>
      <c r="E1098" s="56">
        <f t="shared" si="136"/>
        <v>0.28238066281544544</v>
      </c>
      <c r="F1098" s="60">
        <v>59101</v>
      </c>
      <c r="G1098" s="60">
        <f t="shared" si="137"/>
        <v>16688.97955305564</v>
      </c>
      <c r="H1098" s="61">
        <v>0.36149999999999999</v>
      </c>
      <c r="I1098" s="62">
        <f t="shared" si="138"/>
        <v>6033.0661084296135</v>
      </c>
      <c r="J1098" s="62">
        <v>20265.335329423837</v>
      </c>
      <c r="K1098" s="63">
        <f t="shared" si="139"/>
        <v>0.29770373943282485</v>
      </c>
      <c r="L1098" s="61">
        <v>0.44697136880959704</v>
      </c>
      <c r="M1098" s="60">
        <f t="shared" si="140"/>
        <v>26416.454868015993</v>
      </c>
      <c r="N1098" s="60">
        <f t="shared" si="141"/>
        <v>7864.2773967668109</v>
      </c>
      <c r="O1098" s="61">
        <f t="shared" si="142"/>
        <v>0.47122577936929128</v>
      </c>
      <c r="P1098" s="56">
        <f t="shared" si="143"/>
        <v>0.10972577936929129</v>
      </c>
    </row>
    <row r="1099" spans="1:16">
      <c r="A1099" s="56" t="s">
        <v>320</v>
      </c>
      <c r="B1099" s="57" t="s">
        <v>1110</v>
      </c>
      <c r="C1099" s="58">
        <v>48622</v>
      </c>
      <c r="D1099" s="59">
        <v>352920</v>
      </c>
      <c r="E1099" s="56">
        <f t="shared" si="136"/>
        <v>0.13777059956930748</v>
      </c>
      <c r="F1099" s="60">
        <v>378981</v>
      </c>
      <c r="G1099" s="60">
        <f t="shared" si="137"/>
        <v>52212.439595375719</v>
      </c>
      <c r="H1099" s="61">
        <v>0.1452</v>
      </c>
      <c r="I1099" s="62">
        <f t="shared" si="138"/>
        <v>7581.2462292485543</v>
      </c>
      <c r="J1099" s="62">
        <v>72667.989541040457</v>
      </c>
      <c r="K1099" s="63">
        <f t="shared" si="139"/>
        <v>0.10432717730503496</v>
      </c>
      <c r="L1099" s="61">
        <v>0.33435447012946468</v>
      </c>
      <c r="M1099" s="60">
        <f t="shared" si="140"/>
        <v>126713.99144413465</v>
      </c>
      <c r="N1099" s="60">
        <f t="shared" si="141"/>
        <v>13219.713052420919</v>
      </c>
      <c r="O1099" s="61">
        <f t="shared" si="142"/>
        <v>0.25319087088954456</v>
      </c>
      <c r="P1099" s="56">
        <f t="shared" si="143"/>
        <v>0.10799087088954457</v>
      </c>
    </row>
    <row r="1100" spans="1:16">
      <c r="A1100" s="56" t="s">
        <v>320</v>
      </c>
      <c r="B1100" s="57" t="s">
        <v>1883</v>
      </c>
      <c r="C1100" s="58">
        <v>41075</v>
      </c>
      <c r="D1100" s="59">
        <v>352920</v>
      </c>
      <c r="E1100" s="56">
        <f t="shared" si="136"/>
        <v>0.1163861498356568</v>
      </c>
      <c r="F1100" s="60">
        <v>378981</v>
      </c>
      <c r="G1100" s="60">
        <f t="shared" si="137"/>
        <v>44108.139450867049</v>
      </c>
      <c r="H1100" s="61">
        <v>0.3397</v>
      </c>
      <c r="I1100" s="62">
        <f t="shared" si="138"/>
        <v>14983.534971459536</v>
      </c>
      <c r="J1100" s="62">
        <v>72667.989541040457</v>
      </c>
      <c r="K1100" s="63">
        <f t="shared" si="139"/>
        <v>0.20619168173074798</v>
      </c>
      <c r="L1100" s="61">
        <v>0.33435447012946468</v>
      </c>
      <c r="M1100" s="60">
        <f t="shared" si="140"/>
        <v>126713.99144413465</v>
      </c>
      <c r="N1100" s="60">
        <f t="shared" si="141"/>
        <v>26127.370994681733</v>
      </c>
      <c r="O1100" s="61">
        <f t="shared" si="142"/>
        <v>0.59234806364447856</v>
      </c>
      <c r="P1100" s="56">
        <f t="shared" si="143"/>
        <v>0.25264806364447856</v>
      </c>
    </row>
    <row r="1101" spans="1:16">
      <c r="A1101" s="56" t="s">
        <v>320</v>
      </c>
      <c r="B1101" s="57" t="s">
        <v>2344</v>
      </c>
      <c r="C1101" s="58">
        <v>5925</v>
      </c>
      <c r="D1101" s="59">
        <v>352920</v>
      </c>
      <c r="E1101" s="56">
        <f t="shared" si="136"/>
        <v>1.6788507310438627E-2</v>
      </c>
      <c r="F1101" s="60">
        <v>378981</v>
      </c>
      <c r="G1101" s="60">
        <f t="shared" si="137"/>
        <v>6362.5252890173415</v>
      </c>
      <c r="H1101" s="61">
        <v>0.19219999999999998</v>
      </c>
      <c r="I1101" s="62">
        <f t="shared" si="138"/>
        <v>1222.8773605491328</v>
      </c>
      <c r="J1101" s="62">
        <v>72667.989541040457</v>
      </c>
      <c r="K1101" s="63">
        <f t="shared" si="139"/>
        <v>1.6828281176796456E-2</v>
      </c>
      <c r="L1101" s="61">
        <v>0.33435447012946468</v>
      </c>
      <c r="M1101" s="60">
        <f t="shared" si="140"/>
        <v>126713.99144413465</v>
      </c>
      <c r="N1101" s="60">
        <f t="shared" si="141"/>
        <v>2132.3786770560782</v>
      </c>
      <c r="O1101" s="61">
        <f t="shared" si="142"/>
        <v>0.33514659356040261</v>
      </c>
      <c r="P1101" s="56">
        <f t="shared" si="143"/>
        <v>0.14294659356040262</v>
      </c>
    </row>
    <row r="1102" spans="1:16">
      <c r="A1102" s="56" t="s">
        <v>320</v>
      </c>
      <c r="B1102" s="57" t="s">
        <v>393</v>
      </c>
      <c r="C1102" s="58">
        <v>85366</v>
      </c>
      <c r="D1102" s="59">
        <v>352920</v>
      </c>
      <c r="E1102" s="56">
        <f t="shared" si="136"/>
        <v>0.24188484642411878</v>
      </c>
      <c r="F1102" s="60">
        <v>378981</v>
      </c>
      <c r="G1102" s="60">
        <f t="shared" si="137"/>
        <v>91669.760982658961</v>
      </c>
      <c r="H1102" s="61">
        <v>0.19829999999999998</v>
      </c>
      <c r="I1102" s="62">
        <f t="shared" si="138"/>
        <v>18178.113602861271</v>
      </c>
      <c r="J1102" s="62">
        <v>72667.989541040457</v>
      </c>
      <c r="K1102" s="63">
        <f t="shared" si="139"/>
        <v>0.25015297268675474</v>
      </c>
      <c r="L1102" s="61">
        <v>0.33435447012946468</v>
      </c>
      <c r="M1102" s="60">
        <f t="shared" si="140"/>
        <v>126713.99144413465</v>
      </c>
      <c r="N1102" s="60">
        <f t="shared" si="141"/>
        <v>31697.881640754287</v>
      </c>
      <c r="O1102" s="61">
        <f t="shared" si="142"/>
        <v>0.3457834001198119</v>
      </c>
      <c r="P1102" s="56">
        <f t="shared" si="143"/>
        <v>0.14748340011981192</v>
      </c>
    </row>
    <row r="1103" spans="1:16">
      <c r="A1103" s="56" t="s">
        <v>320</v>
      </c>
      <c r="B1103" s="57" t="s">
        <v>2376</v>
      </c>
      <c r="C1103" s="58">
        <v>4128</v>
      </c>
      <c r="D1103" s="59">
        <v>352920</v>
      </c>
      <c r="E1103" s="56">
        <f t="shared" si="136"/>
        <v>1.1696701802108127E-2</v>
      </c>
      <c r="F1103" s="60">
        <v>378981</v>
      </c>
      <c r="G1103" s="60">
        <f t="shared" si="137"/>
        <v>4432.8277456647402</v>
      </c>
      <c r="H1103" s="61">
        <v>0.1285</v>
      </c>
      <c r="I1103" s="62">
        <f t="shared" si="138"/>
        <v>569.61836531791914</v>
      </c>
      <c r="J1103" s="62">
        <v>72667.989541040457</v>
      </c>
      <c r="K1103" s="63">
        <f t="shared" si="139"/>
        <v>7.8386421437491079E-3</v>
      </c>
      <c r="L1103" s="61">
        <v>0.33435447012946468</v>
      </c>
      <c r="M1103" s="60">
        <f t="shared" si="140"/>
        <v>126713.99144413465</v>
      </c>
      <c r="N1103" s="60">
        <f t="shared" si="141"/>
        <v>993.26563353665779</v>
      </c>
      <c r="O1103" s="61">
        <f t="shared" si="142"/>
        <v>0.22407043325968651</v>
      </c>
      <c r="P1103" s="56">
        <f t="shared" si="143"/>
        <v>9.5570433259686505E-2</v>
      </c>
    </row>
    <row r="1104" spans="1:16">
      <c r="A1104" s="56" t="s">
        <v>320</v>
      </c>
      <c r="B1104" s="57" t="s">
        <v>1233</v>
      </c>
      <c r="C1104" s="58">
        <v>19162</v>
      </c>
      <c r="D1104" s="59">
        <v>352920</v>
      </c>
      <c r="E1104" s="56">
        <f t="shared" si="136"/>
        <v>5.4295591068797458E-2</v>
      </c>
      <c r="F1104" s="60">
        <v>378981</v>
      </c>
      <c r="G1104" s="60">
        <f t="shared" si="137"/>
        <v>20576.997398843931</v>
      </c>
      <c r="H1104" s="61">
        <v>0.22940000000000002</v>
      </c>
      <c r="I1104" s="62">
        <f t="shared" si="138"/>
        <v>4720.363203294798</v>
      </c>
      <c r="J1104" s="62">
        <v>72667.989541040457</v>
      </c>
      <c r="K1104" s="63">
        <f t="shared" si="139"/>
        <v>6.4957944111401267E-2</v>
      </c>
      <c r="L1104" s="61">
        <v>0.33435447012946468</v>
      </c>
      <c r="M1104" s="60">
        <f t="shared" si="140"/>
        <v>126713.99144413465</v>
      </c>
      <c r="N1104" s="60">
        <f t="shared" si="141"/>
        <v>8231.0803743606775</v>
      </c>
      <c r="O1104" s="61">
        <f t="shared" si="142"/>
        <v>0.40001367618499678</v>
      </c>
      <c r="P1104" s="56">
        <f t="shared" si="143"/>
        <v>0.17061367618499676</v>
      </c>
    </row>
    <row r="1105" spans="1:16">
      <c r="A1105" s="56" t="s">
        <v>320</v>
      </c>
      <c r="B1105" s="57" t="s">
        <v>1492</v>
      </c>
      <c r="C1105" s="58">
        <v>20033</v>
      </c>
      <c r="D1105" s="59">
        <v>352920</v>
      </c>
      <c r="E1105" s="56">
        <f t="shared" si="136"/>
        <v>5.6763572481015524E-2</v>
      </c>
      <c r="F1105" s="60">
        <v>378981</v>
      </c>
      <c r="G1105" s="60">
        <f t="shared" si="137"/>
        <v>21512.315462427745</v>
      </c>
      <c r="H1105" s="61">
        <v>0.10219999999999999</v>
      </c>
      <c r="I1105" s="62">
        <f t="shared" si="138"/>
        <v>2198.5586402601152</v>
      </c>
      <c r="J1105" s="62">
        <v>72667.989541040457</v>
      </c>
      <c r="K1105" s="63">
        <f t="shared" si="139"/>
        <v>3.0254843351878377E-2</v>
      </c>
      <c r="L1105" s="61">
        <v>0.33435447012946468</v>
      </c>
      <c r="M1105" s="60">
        <f t="shared" si="140"/>
        <v>126713.99144413465</v>
      </c>
      <c r="N1105" s="60">
        <f t="shared" si="141"/>
        <v>3833.7119616335508</v>
      </c>
      <c r="O1105" s="61">
        <f t="shared" si="142"/>
        <v>0.17821010333961057</v>
      </c>
      <c r="P1105" s="56">
        <f t="shared" si="143"/>
        <v>7.6010103339610585E-2</v>
      </c>
    </row>
    <row r="1106" spans="1:16">
      <c r="A1106" s="56" t="s">
        <v>320</v>
      </c>
      <c r="B1106" s="57" t="s">
        <v>322</v>
      </c>
      <c r="C1106" s="58">
        <v>31657</v>
      </c>
      <c r="D1106" s="59">
        <v>352920</v>
      </c>
      <c r="E1106" s="56">
        <f t="shared" si="136"/>
        <v>8.9700215346254109E-2</v>
      </c>
      <c r="F1106" s="60">
        <v>378981</v>
      </c>
      <c r="G1106" s="60">
        <f t="shared" si="137"/>
        <v>33994.67731213873</v>
      </c>
      <c r="H1106" s="61">
        <v>0.22960000000000003</v>
      </c>
      <c r="I1106" s="62">
        <f t="shared" si="138"/>
        <v>7805.1779108670535</v>
      </c>
      <c r="J1106" s="62">
        <v>72667.989541040457</v>
      </c>
      <c r="K1106" s="63">
        <f t="shared" si="139"/>
        <v>0.10740874985207825</v>
      </c>
      <c r="L1106" s="61">
        <v>0.33435447012946468</v>
      </c>
      <c r="M1106" s="60">
        <f t="shared" si="140"/>
        <v>126713.99144413465</v>
      </c>
      <c r="N1106" s="60">
        <f t="shared" si="141"/>
        <v>13610.191409781442</v>
      </c>
      <c r="O1106" s="61">
        <f t="shared" si="142"/>
        <v>0.40036242394104299</v>
      </c>
      <c r="P1106" s="56">
        <f t="shared" si="143"/>
        <v>0.17076242394104296</v>
      </c>
    </row>
    <row r="1107" spans="1:16">
      <c r="A1107" s="56" t="s">
        <v>320</v>
      </c>
      <c r="B1107" s="57" t="s">
        <v>1534</v>
      </c>
      <c r="C1107" s="58">
        <v>17877</v>
      </c>
      <c r="D1107" s="59">
        <v>352920</v>
      </c>
      <c r="E1107" s="56">
        <f t="shared" si="136"/>
        <v>5.0654539272356344E-2</v>
      </c>
      <c r="F1107" s="60">
        <v>378981</v>
      </c>
      <c r="G1107" s="60">
        <f t="shared" si="137"/>
        <v>19197.107947976881</v>
      </c>
      <c r="H1107" s="61">
        <v>0.1231</v>
      </c>
      <c r="I1107" s="62">
        <f t="shared" si="138"/>
        <v>2363.1639883959542</v>
      </c>
      <c r="J1107" s="62">
        <v>72667.989541040457</v>
      </c>
      <c r="K1107" s="63">
        <f t="shared" si="139"/>
        <v>3.2520013328032393E-2</v>
      </c>
      <c r="L1107" s="61">
        <v>0.33435447012946468</v>
      </c>
      <c r="M1107" s="60">
        <f t="shared" si="140"/>
        <v>126713.99144413465</v>
      </c>
      <c r="N1107" s="60">
        <f t="shared" si="141"/>
        <v>4120.7406906114411</v>
      </c>
      <c r="O1107" s="61">
        <f t="shared" si="142"/>
        <v>0.21465424384643897</v>
      </c>
      <c r="P1107" s="56">
        <f t="shared" si="143"/>
        <v>9.1554243846438968E-2</v>
      </c>
    </row>
    <row r="1108" spans="1:16">
      <c r="A1108" s="56" t="s">
        <v>320</v>
      </c>
      <c r="B1108" s="57" t="s">
        <v>1000</v>
      </c>
      <c r="C1108" s="58">
        <v>48550</v>
      </c>
      <c r="D1108" s="59">
        <v>352920</v>
      </c>
      <c r="E1108" s="56">
        <f t="shared" si="136"/>
        <v>0.13756658732857305</v>
      </c>
      <c r="F1108" s="60">
        <v>378981</v>
      </c>
      <c r="G1108" s="60">
        <f t="shared" si="137"/>
        <v>52135.12283236994</v>
      </c>
      <c r="H1108" s="61">
        <v>0.13289999999999999</v>
      </c>
      <c r="I1108" s="62">
        <f t="shared" si="138"/>
        <v>6928.7578244219649</v>
      </c>
      <c r="J1108" s="62">
        <v>72667.989541040457</v>
      </c>
      <c r="K1108" s="63">
        <f t="shared" si="139"/>
        <v>9.5348142534049787E-2</v>
      </c>
      <c r="L1108" s="61">
        <v>0.33435447012946468</v>
      </c>
      <c r="M1108" s="60">
        <f t="shared" si="140"/>
        <v>126713.99144413465</v>
      </c>
      <c r="N1108" s="60">
        <f t="shared" si="141"/>
        <v>12081.943717273716</v>
      </c>
      <c r="O1108" s="61">
        <f t="shared" si="142"/>
        <v>0.23174288389270301</v>
      </c>
      <c r="P1108" s="56">
        <f t="shared" si="143"/>
        <v>9.8842883892703015E-2</v>
      </c>
    </row>
    <row r="1109" spans="1:16">
      <c r="A1109" s="56" t="s">
        <v>320</v>
      </c>
      <c r="B1109" s="57" t="s">
        <v>951</v>
      </c>
      <c r="C1109" s="58">
        <v>30525</v>
      </c>
      <c r="D1109" s="59">
        <v>352920</v>
      </c>
      <c r="E1109" s="56">
        <f t="shared" si="136"/>
        <v>8.6492689561373681E-2</v>
      </c>
      <c r="F1109" s="60">
        <v>378981</v>
      </c>
      <c r="G1109" s="60">
        <f t="shared" si="137"/>
        <v>32779.085982658959</v>
      </c>
      <c r="H1109" s="61">
        <v>0.18660000000000002</v>
      </c>
      <c r="I1109" s="62">
        <f t="shared" si="138"/>
        <v>6116.5774443641621</v>
      </c>
      <c r="J1109" s="62">
        <v>72667.989541040457</v>
      </c>
      <c r="K1109" s="63">
        <f t="shared" si="139"/>
        <v>8.4171551779476758E-2</v>
      </c>
      <c r="L1109" s="61">
        <v>0.33435447012946468</v>
      </c>
      <c r="M1109" s="60">
        <f t="shared" si="140"/>
        <v>126713.99144413465</v>
      </c>
      <c r="N1109" s="60">
        <f t="shared" si="141"/>
        <v>10665.713292024155</v>
      </c>
      <c r="O1109" s="61">
        <f t="shared" si="142"/>
        <v>0.325381656391109</v>
      </c>
      <c r="P1109" s="56">
        <f t="shared" si="143"/>
        <v>0.13878165639110898</v>
      </c>
    </row>
  </sheetData>
  <conditionalFormatting sqref="P1:P1048576">
    <cfRule type="colorScale" priority="3">
      <colorScale>
        <cfvo type="min"/>
        <cfvo type="max"/>
        <color rgb="FFFCFCFF"/>
        <color rgb="FFF8696B"/>
      </colorScale>
    </cfRule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:O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:H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correctthesheet</vt:lpstr>
      <vt:lpstr>Sheet2</vt:lpstr>
      <vt:lpstr>Sheet1</vt:lpstr>
      <vt:lpstr>Sheet6</vt:lpstr>
      <vt:lpstr>Sheet5</vt:lpstr>
      <vt:lpstr>Sheet7</vt:lpstr>
      <vt:lpstr>data</vt:lpstr>
      <vt:lpstr>PopPob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 Ng</dc:creator>
  <cp:lastModifiedBy>sean ng</cp:lastModifiedBy>
  <dcterms:created xsi:type="dcterms:W3CDTF">2019-11-14T19:56:36Z</dcterms:created>
  <dcterms:modified xsi:type="dcterms:W3CDTF">2021-11-08T08:54:48Z</dcterms:modified>
</cp:coreProperties>
</file>